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loomberg\Documents\송민찬\오전시황\"/>
    </mc:Choice>
  </mc:AlternateContent>
  <xr:revisionPtr revIDLastSave="0" documentId="8_{B4B9180E-D6E2-4372-A9CD-BC0DBD1D51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ard" sheetId="1" r:id="rId1"/>
    <sheet name="Stat" sheetId="3" r:id="rId2"/>
    <sheet name="LAST" sheetId="2" r:id="rId3"/>
  </sheets>
  <definedNames>
    <definedName name="SpreadsheetBuilder_1" hidden="1">LAST!$B$2:$D$8</definedName>
    <definedName name="SpreadsheetBuilder_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W6" i="2"/>
  <c r="Y6" i="2"/>
  <c r="X6" i="2"/>
  <c r="Z6" i="2"/>
  <c r="P6" i="2"/>
  <c r="M6" i="2"/>
  <c r="S6" i="2"/>
  <c r="O6" i="2"/>
  <c r="T6" i="2"/>
  <c r="N6" i="2"/>
  <c r="U6" i="2"/>
  <c r="V6" i="2"/>
  <c r="R6" i="2"/>
  <c r="Q6" i="2"/>
  <c r="F6" i="2"/>
  <c r="K6" i="2"/>
  <c r="C6" i="2"/>
  <c r="G6" i="2"/>
  <c r="E6" i="2"/>
  <c r="J6" i="2"/>
  <c r="L6" i="2"/>
  <c r="D6" i="2"/>
  <c r="H6" i="2"/>
  <c r="I6" i="2"/>
  <c r="O8" i="2" a="1"/>
  <c r="R8" i="2" a="1"/>
  <c r="N8" i="2" a="1"/>
  <c r="I8" i="2" a="1"/>
  <c r="E8" i="2" a="1"/>
  <c r="F8" i="2" a="1"/>
  <c r="H8" i="2" a="1"/>
  <c r="K8" i="2" a="1"/>
  <c r="S8" i="2" a="1"/>
  <c r="V8" i="2" a="1"/>
  <c r="Y8" i="2" a="1"/>
  <c r="W8" i="2" a="1"/>
  <c r="Z8" i="2" a="1"/>
  <c r="L8" i="2" a="1"/>
  <c r="D8" i="2" a="1"/>
  <c r="P8" i="2" a="1"/>
  <c r="G8" i="2" a="1"/>
  <c r="X8" i="2" a="1"/>
  <c r="M8" i="2" a="1"/>
  <c r="T8" i="2" a="1"/>
  <c r="Q8" i="2" a="1"/>
  <c r="U8" i="2" a="1"/>
  <c r="J8" i="2" a="1"/>
  <c r="B8" i="2" a="1"/>
  <c r="D8" i="2" l="1"/>
  <c r="L8" i="2"/>
  <c r="Z8" i="2"/>
  <c r="W8" i="2"/>
  <c r="Y8" i="2"/>
  <c r="V8" i="2"/>
  <c r="S8" i="2"/>
  <c r="K8" i="2"/>
  <c r="H8" i="2"/>
  <c r="F8" i="2"/>
  <c r="E8" i="2"/>
  <c r="I8" i="2"/>
  <c r="N8" i="2"/>
  <c r="R8" i="2"/>
  <c r="O8" i="2"/>
  <c r="J8" i="2"/>
  <c r="U8" i="2"/>
  <c r="Q8" i="2"/>
  <c r="T8" i="2"/>
  <c r="M8" i="2"/>
  <c r="X8" i="2"/>
  <c r="G8" i="2"/>
  <c r="P8" i="2"/>
  <c r="B8" i="2"/>
  <c r="D23" i="1" l="1"/>
  <c r="D21" i="1"/>
  <c r="D5" i="1"/>
  <c r="D10" i="1"/>
  <c r="D14" i="1"/>
  <c r="D16" i="1"/>
  <c r="D20" i="1"/>
  <c r="D24" i="1"/>
  <c r="D7" i="1"/>
  <c r="D12" i="1"/>
  <c r="D15" i="1"/>
  <c r="D19" i="1"/>
  <c r="D25" i="1"/>
  <c r="D6" i="1"/>
  <c r="D11" i="1"/>
  <c r="D17" i="1"/>
  <c r="D26" i="1"/>
  <c r="D8" i="1"/>
  <c r="D22" i="1"/>
  <c r="E3" i="1"/>
  <c r="D13" i="1"/>
  <c r="D27" i="1"/>
  <c r="H3" i="1"/>
  <c r="D4" i="1"/>
  <c r="D18" i="1"/>
  <c r="D9" i="1"/>
  <c r="H2" i="1" l="1"/>
  <c r="H14" i="1" s="1"/>
  <c r="I14" i="1" s="1"/>
  <c r="H4" i="1"/>
  <c r="I4" i="1" s="1"/>
  <c r="E2" i="1"/>
  <c r="F3" i="1" s="1"/>
  <c r="L2691" i="3"/>
  <c r="H23" i="1" l="1"/>
  <c r="I23" i="1" s="1"/>
  <c r="H24" i="1"/>
  <c r="I24" i="1" s="1"/>
  <c r="H18" i="1"/>
  <c r="I18" i="1" s="1"/>
  <c r="H5" i="1"/>
  <c r="I5" i="1" s="1"/>
  <c r="H19" i="1"/>
  <c r="I19" i="1" s="1"/>
  <c r="H15" i="1"/>
  <c r="I15" i="1" s="1"/>
  <c r="H6" i="1"/>
  <c r="I6" i="1" s="1"/>
  <c r="H10" i="1"/>
  <c r="I10" i="1" s="1"/>
  <c r="H20" i="1"/>
  <c r="I20" i="1" s="1"/>
  <c r="H11" i="1"/>
  <c r="I11" i="1" s="1"/>
  <c r="H25" i="1"/>
  <c r="I25" i="1" s="1"/>
  <c r="H16" i="1"/>
  <c r="I16" i="1" s="1"/>
  <c r="H21" i="1"/>
  <c r="I21" i="1" s="1"/>
  <c r="H12" i="1"/>
  <c r="I12" i="1" s="1"/>
  <c r="E16" i="1"/>
  <c r="H17" i="1"/>
  <c r="I17" i="1" s="1"/>
  <c r="H9" i="1"/>
  <c r="I9" i="1" s="1"/>
  <c r="H26" i="1"/>
  <c r="I26" i="1" s="1"/>
  <c r="H22" i="1"/>
  <c r="I22" i="1" s="1"/>
  <c r="H13" i="1"/>
  <c r="I13" i="1" s="1"/>
  <c r="H27" i="1"/>
  <c r="I27" i="1" s="1"/>
  <c r="H8" i="1"/>
  <c r="I8" i="1" s="1"/>
  <c r="E7" i="1"/>
  <c r="E5" i="1"/>
  <c r="E13" i="1"/>
  <c r="E27" i="1"/>
  <c r="E10" i="1"/>
  <c r="E20" i="1"/>
  <c r="E15" i="1"/>
  <c r="E11" i="1"/>
  <c r="E6" i="1"/>
  <c r="E19" i="1"/>
  <c r="E23" i="1"/>
  <c r="E24" i="1"/>
  <c r="E25" i="1"/>
  <c r="E4" i="1"/>
  <c r="H7" i="1"/>
  <c r="I7" i="1" s="1"/>
  <c r="E21" i="1"/>
  <c r="E12" i="1"/>
  <c r="E26" i="1"/>
  <c r="E17" i="1"/>
  <c r="E8" i="1"/>
  <c r="E14" i="1"/>
  <c r="F2" i="1"/>
  <c r="F18" i="1" s="1"/>
  <c r="E18" i="1"/>
  <c r="E9" i="1"/>
  <c r="E22" i="1"/>
  <c r="B5" i="3"/>
  <c r="F4" i="1" l="1"/>
  <c r="G4" i="1" s="1"/>
  <c r="F20" i="1"/>
  <c r="F11" i="1"/>
  <c r="G11" i="1" s="1"/>
  <c r="F5" i="1"/>
  <c r="G5" i="1" s="1"/>
  <c r="F25" i="1"/>
  <c r="G25" i="1" s="1"/>
  <c r="F16" i="1"/>
  <c r="G16" i="1" s="1"/>
  <c r="F13" i="1"/>
  <c r="G13" i="1" s="1"/>
  <c r="F26" i="1"/>
  <c r="G26" i="1" s="1"/>
  <c r="F27" i="1"/>
  <c r="G27" i="1" s="1"/>
  <c r="G20" i="1"/>
  <c r="F17" i="1"/>
  <c r="G17" i="1" s="1"/>
  <c r="F19" i="1"/>
  <c r="G19" i="1" s="1"/>
  <c r="F24" i="1"/>
  <c r="G24" i="1" s="1"/>
  <c r="F23" i="1"/>
  <c r="G23" i="1" s="1"/>
  <c r="F12" i="1"/>
  <c r="G12" i="1" s="1"/>
  <c r="F21" i="1"/>
  <c r="G21" i="1" s="1"/>
  <c r="F15" i="1"/>
  <c r="G15" i="1" s="1"/>
  <c r="F10" i="1"/>
  <c r="G10" i="1" s="1"/>
  <c r="F6" i="1"/>
  <c r="G6" i="1" s="1"/>
  <c r="F14" i="1"/>
  <c r="G14" i="1" s="1"/>
  <c r="F9" i="1"/>
  <c r="G9" i="1" s="1"/>
  <c r="F7" i="1"/>
  <c r="G7" i="1" s="1"/>
  <c r="F8" i="1"/>
  <c r="G8" i="1" s="1"/>
  <c r="F22" i="1"/>
  <c r="G22" i="1" s="1"/>
  <c r="G18" i="1"/>
  <c r="M5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D5" i="3" l="1"/>
  <c r="V5" i="3"/>
  <c r="H5" i="3"/>
  <c r="C5" i="3"/>
  <c r="E5" i="3"/>
  <c r="I5" i="3"/>
  <c r="G5" i="3"/>
  <c r="F5" i="3"/>
  <c r="AB5" i="3"/>
  <c r="W5" i="3"/>
  <c r="M6" i="3"/>
  <c r="Z5" i="3"/>
  <c r="X5" i="3"/>
  <c r="Y5" i="3"/>
  <c r="AA5" i="3"/>
  <c r="AC5" i="3"/>
  <c r="AB6" i="3" l="1"/>
  <c r="S5" i="3" s="1"/>
  <c r="W6" i="3"/>
  <c r="N5" i="3" s="1"/>
  <c r="Y6" i="3"/>
  <c r="AA6" i="3"/>
  <c r="R5" i="3" s="1"/>
  <c r="AC6" i="3"/>
  <c r="V6" i="3"/>
  <c r="Z6" i="3"/>
  <c r="X6" i="3"/>
  <c r="O5" i="3" s="1"/>
  <c r="M7" i="3"/>
  <c r="T5" i="3" l="1"/>
  <c r="Q5" i="3"/>
  <c r="AB7" i="3"/>
  <c r="S6" i="3" s="1"/>
  <c r="W7" i="3"/>
  <c r="N6" i="3" s="1"/>
  <c r="X7" i="3"/>
  <c r="V7" i="3"/>
  <c r="AA7" i="3"/>
  <c r="R6" i="3" s="1"/>
  <c r="AC7" i="3"/>
  <c r="Y7" i="3"/>
  <c r="Z7" i="3"/>
  <c r="M8" i="3"/>
  <c r="P5" i="3"/>
  <c r="T6" i="3" l="1"/>
  <c r="V8" i="3"/>
  <c r="X8" i="3"/>
  <c r="O7" i="3" s="1"/>
  <c r="W8" i="3"/>
  <c r="N7" i="3" s="1"/>
  <c r="AA8" i="3"/>
  <c r="AB8" i="3"/>
  <c r="S7" i="3" s="1"/>
  <c r="Z8" i="3"/>
  <c r="Y8" i="3"/>
  <c r="AC8" i="3"/>
  <c r="M9" i="3"/>
  <c r="O6" i="3"/>
  <c r="P6" i="3"/>
  <c r="Q6" i="3"/>
  <c r="Q7" i="3" l="1"/>
  <c r="AB9" i="3"/>
  <c r="W9" i="3"/>
  <c r="AC9" i="3"/>
  <c r="T8" i="3" s="1"/>
  <c r="X9" i="3"/>
  <c r="O8" i="3" s="1"/>
  <c r="Y9" i="3"/>
  <c r="P8" i="3" s="1"/>
  <c r="AA9" i="3"/>
  <c r="Z9" i="3"/>
  <c r="V9" i="3"/>
  <c r="M10" i="3"/>
  <c r="T7" i="3"/>
  <c r="P7" i="3"/>
  <c r="R7" i="3"/>
  <c r="Z10" i="3" l="1"/>
  <c r="Q9" i="3" s="1"/>
  <c r="X10" i="3"/>
  <c r="O9" i="3" s="1"/>
  <c r="AA10" i="3"/>
  <c r="R9" i="3" s="1"/>
  <c r="Y10" i="3"/>
  <c r="P9" i="3" s="1"/>
  <c r="AC10" i="3"/>
  <c r="T9" i="3" s="1"/>
  <c r="V10" i="3"/>
  <c r="W10" i="3"/>
  <c r="AB10" i="3"/>
  <c r="M11" i="3"/>
  <c r="N8" i="3"/>
  <c r="Q8" i="3"/>
  <c r="S8" i="3"/>
  <c r="R8" i="3"/>
  <c r="AB11" i="3" l="1"/>
  <c r="S10" i="3" s="1"/>
  <c r="Y11" i="3"/>
  <c r="P10" i="3" s="1"/>
  <c r="Z11" i="3"/>
  <c r="V11" i="3"/>
  <c r="AC11" i="3"/>
  <c r="X11" i="3"/>
  <c r="O10" i="3" s="1"/>
  <c r="AA11" i="3"/>
  <c r="R10" i="3" s="1"/>
  <c r="W11" i="3"/>
  <c r="N10" i="3" s="1"/>
  <c r="M12" i="3"/>
  <c r="S9" i="3"/>
  <c r="N9" i="3"/>
  <c r="Q10" i="3" l="1"/>
  <c r="V12" i="3"/>
  <c r="AA12" i="3"/>
  <c r="Z12" i="3"/>
  <c r="Q11" i="3" s="1"/>
  <c r="AC12" i="3"/>
  <c r="Y12" i="3"/>
  <c r="P11" i="3" s="1"/>
  <c r="W12" i="3"/>
  <c r="N11" i="3" s="1"/>
  <c r="AB12" i="3"/>
  <c r="S11" i="3" s="1"/>
  <c r="X12" i="3"/>
  <c r="M13" i="3"/>
  <c r="T10" i="3"/>
  <c r="T11" i="3" l="1"/>
  <c r="AA13" i="3"/>
  <c r="R12" i="3" s="1"/>
  <c r="V13" i="3"/>
  <c r="AB13" i="3"/>
  <c r="S12" i="3" s="1"/>
  <c r="Y13" i="3"/>
  <c r="P12" i="3" s="1"/>
  <c r="AC13" i="3"/>
  <c r="Z13" i="3"/>
  <c r="Q12" i="3" s="1"/>
  <c r="W13" i="3"/>
  <c r="X13" i="3"/>
  <c r="M14" i="3"/>
  <c r="R11" i="3"/>
  <c r="O11" i="3"/>
  <c r="AA14" i="3" l="1"/>
  <c r="AC14" i="3"/>
  <c r="T13" i="3" s="1"/>
  <c r="Z14" i="3"/>
  <c r="AB14" i="3"/>
  <c r="X14" i="3"/>
  <c r="W14" i="3"/>
  <c r="V14" i="3"/>
  <c r="Y14" i="3"/>
  <c r="P13" i="3" s="1"/>
  <c r="M15" i="3"/>
  <c r="N12" i="3"/>
  <c r="O12" i="3"/>
  <c r="T12" i="3"/>
  <c r="S13" i="3" l="1"/>
  <c r="Q13" i="3"/>
  <c r="N13" i="3"/>
  <c r="O13" i="3"/>
  <c r="AB15" i="3"/>
  <c r="S14" i="3" s="1"/>
  <c r="W15" i="3"/>
  <c r="X15" i="3"/>
  <c r="O14" i="3" s="1"/>
  <c r="Y15" i="3"/>
  <c r="V15" i="3"/>
  <c r="AA15" i="3"/>
  <c r="R14" i="3" s="1"/>
  <c r="Z15" i="3"/>
  <c r="AC15" i="3"/>
  <c r="T14" i="3" s="1"/>
  <c r="M16" i="3"/>
  <c r="R13" i="3"/>
  <c r="V16" i="3" l="1"/>
  <c r="AB16" i="3"/>
  <c r="X16" i="3"/>
  <c r="O15" i="3" s="1"/>
  <c r="Z16" i="3"/>
  <c r="W16" i="3"/>
  <c r="AC16" i="3"/>
  <c r="T15" i="3" s="1"/>
  <c r="AA16" i="3"/>
  <c r="Y16" i="3"/>
  <c r="M17" i="3"/>
  <c r="P14" i="3"/>
  <c r="Q14" i="3"/>
  <c r="N14" i="3"/>
  <c r="V17" i="3" l="1"/>
  <c r="AA17" i="3"/>
  <c r="AC17" i="3"/>
  <c r="T16" i="3" s="1"/>
  <c r="X17" i="3"/>
  <c r="O16" i="3" s="1"/>
  <c r="Z17" i="3"/>
  <c r="W17" i="3"/>
  <c r="Y17" i="3"/>
  <c r="P16" i="3" s="1"/>
  <c r="AB17" i="3"/>
  <c r="M18" i="3"/>
  <c r="P15" i="3"/>
  <c r="Q15" i="3"/>
  <c r="R15" i="3"/>
  <c r="S15" i="3"/>
  <c r="N15" i="3"/>
  <c r="N16" i="3" l="1"/>
  <c r="Q16" i="3"/>
  <c r="S16" i="3"/>
  <c r="R16" i="3"/>
  <c r="AC18" i="3"/>
  <c r="T17" i="3" s="1"/>
  <c r="AA18" i="3"/>
  <c r="R17" i="3" s="1"/>
  <c r="X18" i="3"/>
  <c r="V18" i="3"/>
  <c r="W18" i="3"/>
  <c r="Y18" i="3"/>
  <c r="P17" i="3" s="1"/>
  <c r="AB18" i="3"/>
  <c r="S17" i="3" s="1"/>
  <c r="Z18" i="3"/>
  <c r="Q17" i="3" s="1"/>
  <c r="M19" i="3"/>
  <c r="Z19" i="3" l="1"/>
  <c r="Q18" i="3" s="1"/>
  <c r="V19" i="3"/>
  <c r="AA19" i="3"/>
  <c r="R18" i="3" s="1"/>
  <c r="Y19" i="3"/>
  <c r="W19" i="3"/>
  <c r="AB19" i="3"/>
  <c r="S18" i="3" s="1"/>
  <c r="AC19" i="3"/>
  <c r="X19" i="3"/>
  <c r="O18" i="3" s="1"/>
  <c r="M20" i="3"/>
  <c r="O17" i="3"/>
  <c r="N17" i="3"/>
  <c r="T18" i="3" l="1"/>
  <c r="V20" i="3"/>
  <c r="AC20" i="3"/>
  <c r="X20" i="3"/>
  <c r="W20" i="3"/>
  <c r="AA20" i="3"/>
  <c r="Z20" i="3"/>
  <c r="Y20" i="3"/>
  <c r="P19" i="3" s="1"/>
  <c r="AB20" i="3"/>
  <c r="S19" i="3" s="1"/>
  <c r="M21" i="3"/>
  <c r="P18" i="3"/>
  <c r="N18" i="3"/>
  <c r="Y21" i="3" l="1"/>
  <c r="P20" i="3" s="1"/>
  <c r="AB21" i="3"/>
  <c r="S20" i="3" s="1"/>
  <c r="W21" i="3"/>
  <c r="X21" i="3"/>
  <c r="O20" i="3" s="1"/>
  <c r="Z21" i="3"/>
  <c r="V21" i="3"/>
  <c r="AA21" i="3"/>
  <c r="AC21" i="3"/>
  <c r="T20" i="3" s="1"/>
  <c r="M22" i="3"/>
  <c r="N19" i="3"/>
  <c r="Q19" i="3"/>
  <c r="R19" i="3"/>
  <c r="O19" i="3"/>
  <c r="T19" i="3"/>
  <c r="R20" i="3" l="1"/>
  <c r="N20" i="3"/>
  <c r="V22" i="3"/>
  <c r="W22" i="3"/>
  <c r="Y22" i="3"/>
  <c r="P21" i="3" s="1"/>
  <c r="AC22" i="3"/>
  <c r="X22" i="3"/>
  <c r="O21" i="3" s="1"/>
  <c r="Z22" i="3"/>
  <c r="Q21" i="3" s="1"/>
  <c r="AA22" i="3"/>
  <c r="AB22" i="3"/>
  <c r="M23" i="3"/>
  <c r="Q20" i="3"/>
  <c r="R21" i="3" l="1"/>
  <c r="S21" i="3"/>
  <c r="T21" i="3"/>
  <c r="V23" i="3"/>
  <c r="Z23" i="3"/>
  <c r="Q22" i="3" s="1"/>
  <c r="AA23" i="3"/>
  <c r="AB23" i="3"/>
  <c r="Y23" i="3"/>
  <c r="P22" i="3" s="1"/>
  <c r="AC23" i="3"/>
  <c r="X23" i="3"/>
  <c r="O22" i="3" s="1"/>
  <c r="W23" i="3"/>
  <c r="N22" i="3" s="1"/>
  <c r="M24" i="3"/>
  <c r="N21" i="3"/>
  <c r="X24" i="3" l="1"/>
  <c r="Y24" i="3"/>
  <c r="P23" i="3" s="1"/>
  <c r="AC24" i="3"/>
  <c r="AA24" i="3"/>
  <c r="R23" i="3" s="1"/>
  <c r="Z24" i="3"/>
  <c r="Q23" i="3" s="1"/>
  <c r="AB24" i="3"/>
  <c r="S23" i="3" s="1"/>
  <c r="W24" i="3"/>
  <c r="N23" i="3" s="1"/>
  <c r="V24" i="3"/>
  <c r="M25" i="3"/>
  <c r="T22" i="3"/>
  <c r="S22" i="3"/>
  <c r="R22" i="3"/>
  <c r="Y25" i="3" l="1"/>
  <c r="P24" i="3" s="1"/>
  <c r="AC25" i="3"/>
  <c r="AB25" i="3"/>
  <c r="W25" i="3"/>
  <c r="N24" i="3" s="1"/>
  <c r="X25" i="3"/>
  <c r="O24" i="3" s="1"/>
  <c r="V25" i="3"/>
  <c r="AA25" i="3"/>
  <c r="R24" i="3" s="1"/>
  <c r="Z25" i="3"/>
  <c r="Q24" i="3" s="1"/>
  <c r="M26" i="3"/>
  <c r="O23" i="3"/>
  <c r="T23" i="3"/>
  <c r="Z26" i="3" l="1"/>
  <c r="X26" i="3"/>
  <c r="V26" i="3"/>
  <c r="AC26" i="3"/>
  <c r="AA26" i="3"/>
  <c r="R25" i="3" s="1"/>
  <c r="W26" i="3"/>
  <c r="N25" i="3" s="1"/>
  <c r="Y26" i="3"/>
  <c r="AB26" i="3"/>
  <c r="M27" i="3"/>
  <c r="S24" i="3"/>
  <c r="T24" i="3"/>
  <c r="P25" i="3" l="1"/>
  <c r="V27" i="3"/>
  <c r="Y27" i="3"/>
  <c r="AB27" i="3"/>
  <c r="S26" i="3" s="1"/>
  <c r="W27" i="3"/>
  <c r="AC27" i="3"/>
  <c r="T26" i="3" s="1"/>
  <c r="AA27" i="3"/>
  <c r="R26" i="3" s="1"/>
  <c r="Z27" i="3"/>
  <c r="Q26" i="3" s="1"/>
  <c r="X27" i="3"/>
  <c r="M28" i="3"/>
  <c r="S25" i="3"/>
  <c r="T25" i="3"/>
  <c r="Q25" i="3"/>
  <c r="O25" i="3"/>
  <c r="P26" i="3" l="1"/>
  <c r="Z28" i="3"/>
  <c r="Q27" i="3" s="1"/>
  <c r="V28" i="3"/>
  <c r="W28" i="3"/>
  <c r="AC28" i="3"/>
  <c r="X28" i="3"/>
  <c r="Y28" i="3"/>
  <c r="P27" i="3" s="1"/>
  <c r="AA28" i="3"/>
  <c r="AB28" i="3"/>
  <c r="M29" i="3"/>
  <c r="N26" i="3"/>
  <c r="O26" i="3"/>
  <c r="AB29" i="3" l="1"/>
  <c r="S28" i="3" s="1"/>
  <c r="Z29" i="3"/>
  <c r="Y29" i="3"/>
  <c r="V29" i="3"/>
  <c r="X29" i="3"/>
  <c r="W29" i="3"/>
  <c r="AC29" i="3"/>
  <c r="AA29" i="3"/>
  <c r="M30" i="3"/>
  <c r="S27" i="3"/>
  <c r="R27" i="3"/>
  <c r="O27" i="3"/>
  <c r="T27" i="3"/>
  <c r="N27" i="3"/>
  <c r="O28" i="3" l="1"/>
  <c r="P28" i="3"/>
  <c r="T28" i="3"/>
  <c r="N28" i="3"/>
  <c r="AA30" i="3"/>
  <c r="R29" i="3" s="1"/>
  <c r="X30" i="3"/>
  <c r="AC30" i="3"/>
  <c r="W30" i="3"/>
  <c r="Y30" i="3"/>
  <c r="Z30" i="3"/>
  <c r="Q29" i="3" s="1"/>
  <c r="V30" i="3"/>
  <c r="AB30" i="3"/>
  <c r="S29" i="3" s="1"/>
  <c r="M31" i="3"/>
  <c r="Q28" i="3"/>
  <c r="R28" i="3"/>
  <c r="AC31" i="3" l="1"/>
  <c r="T30" i="3" s="1"/>
  <c r="Z31" i="3"/>
  <c r="Q30" i="3" s="1"/>
  <c r="X31" i="3"/>
  <c r="AB31" i="3"/>
  <c r="AA31" i="3"/>
  <c r="R30" i="3" s="1"/>
  <c r="Y31" i="3"/>
  <c r="W31" i="3"/>
  <c r="N30" i="3" s="1"/>
  <c r="V31" i="3"/>
  <c r="M32" i="3"/>
  <c r="P29" i="3"/>
  <c r="O29" i="3"/>
  <c r="N29" i="3"/>
  <c r="T29" i="3"/>
  <c r="V32" i="3" l="1"/>
  <c r="Z32" i="3"/>
  <c r="W32" i="3"/>
  <c r="X32" i="3"/>
  <c r="O31" i="3" s="1"/>
  <c r="Y32" i="3"/>
  <c r="AB32" i="3"/>
  <c r="AA32" i="3"/>
  <c r="R31" i="3" s="1"/>
  <c r="AC32" i="3"/>
  <c r="T31" i="3" s="1"/>
  <c r="M33" i="3"/>
  <c r="S30" i="3"/>
  <c r="P30" i="3"/>
  <c r="O30" i="3"/>
  <c r="P31" i="3" l="1"/>
  <c r="AA33" i="3"/>
  <c r="R32" i="3" s="1"/>
  <c r="V33" i="3"/>
  <c r="X33" i="3"/>
  <c r="O32" i="3" s="1"/>
  <c r="W33" i="3"/>
  <c r="N32" i="3" s="1"/>
  <c r="Y33" i="3"/>
  <c r="AB33" i="3"/>
  <c r="S32" i="3" s="1"/>
  <c r="AC33" i="3"/>
  <c r="T32" i="3" s="1"/>
  <c r="Z33" i="3"/>
  <c r="M34" i="3"/>
  <c r="N31" i="3"/>
  <c r="Q31" i="3"/>
  <c r="S31" i="3"/>
  <c r="AA34" i="3" l="1"/>
  <c r="R33" i="3" s="1"/>
  <c r="W34" i="3"/>
  <c r="N33" i="3" s="1"/>
  <c r="V34" i="3"/>
  <c r="Y34" i="3"/>
  <c r="AC34" i="3"/>
  <c r="T33" i="3" s="1"/>
  <c r="AB34" i="3"/>
  <c r="Z34" i="3"/>
  <c r="X34" i="3"/>
  <c r="O33" i="3" s="1"/>
  <c r="M35" i="3"/>
  <c r="Q32" i="3"/>
  <c r="P32" i="3"/>
  <c r="Q33" i="3" l="1"/>
  <c r="S33" i="3"/>
  <c r="P33" i="3"/>
  <c r="AB35" i="3"/>
  <c r="S34" i="3" s="1"/>
  <c r="V35" i="3"/>
  <c r="W35" i="3"/>
  <c r="AA35" i="3"/>
  <c r="AC35" i="3"/>
  <c r="Y35" i="3"/>
  <c r="P34" i="3" s="1"/>
  <c r="X35" i="3"/>
  <c r="Z35" i="3"/>
  <c r="M36" i="3"/>
  <c r="O34" i="3" l="1"/>
  <c r="R34" i="3"/>
  <c r="N34" i="3"/>
  <c r="AC36" i="3"/>
  <c r="T35" i="3" s="1"/>
  <c r="Y36" i="3"/>
  <c r="P35" i="3" s="1"/>
  <c r="Z36" i="3"/>
  <c r="X36" i="3"/>
  <c r="AB36" i="3"/>
  <c r="S35" i="3" s="1"/>
  <c r="V36" i="3"/>
  <c r="W36" i="3"/>
  <c r="N35" i="3" s="1"/>
  <c r="AA36" i="3"/>
  <c r="R35" i="3" s="1"/>
  <c r="M37" i="3"/>
  <c r="T34" i="3"/>
  <c r="Q34" i="3"/>
  <c r="Q35" i="3" l="1"/>
  <c r="Z37" i="3"/>
  <c r="AA37" i="3"/>
  <c r="R36" i="3" s="1"/>
  <c r="AC37" i="3"/>
  <c r="T36" i="3" s="1"/>
  <c r="W37" i="3"/>
  <c r="AB37" i="3"/>
  <c r="S36" i="3" s="1"/>
  <c r="Y37" i="3"/>
  <c r="P36" i="3" s="1"/>
  <c r="V37" i="3"/>
  <c r="X37" i="3"/>
  <c r="M38" i="3"/>
  <c r="O35" i="3"/>
  <c r="Z38" i="3" l="1"/>
  <c r="Q37" i="3" s="1"/>
  <c r="Y38" i="3"/>
  <c r="P37" i="3" s="1"/>
  <c r="AB38" i="3"/>
  <c r="S37" i="3" s="1"/>
  <c r="AC38" i="3"/>
  <c r="T37" i="3" s="1"/>
  <c r="V38" i="3"/>
  <c r="AA38" i="3"/>
  <c r="W38" i="3"/>
  <c r="X38" i="3"/>
  <c r="M39" i="3"/>
  <c r="Q36" i="3"/>
  <c r="N36" i="3"/>
  <c r="O36" i="3"/>
  <c r="R37" i="3" l="1"/>
  <c r="N37" i="3"/>
  <c r="O37" i="3"/>
  <c r="V39" i="3"/>
  <c r="AA39" i="3"/>
  <c r="AB39" i="3"/>
  <c r="X39" i="3"/>
  <c r="W39" i="3"/>
  <c r="AC39" i="3"/>
  <c r="Z39" i="3"/>
  <c r="Y39" i="3"/>
  <c r="P38" i="3" s="1"/>
  <c r="M40" i="3"/>
  <c r="S38" i="3" l="1"/>
  <c r="Q38" i="3"/>
  <c r="Z40" i="3"/>
  <c r="AC40" i="3"/>
  <c r="T39" i="3" s="1"/>
  <c r="X40" i="3"/>
  <c r="O39" i="3" s="1"/>
  <c r="AB40" i="3"/>
  <c r="V40" i="3"/>
  <c r="Y40" i="3"/>
  <c r="P39" i="3" s="1"/>
  <c r="W40" i="3"/>
  <c r="AA40" i="3"/>
  <c r="M41" i="3"/>
  <c r="N38" i="3"/>
  <c r="O38" i="3"/>
  <c r="R38" i="3"/>
  <c r="T38" i="3"/>
  <c r="Z41" i="3" l="1"/>
  <c r="Q40" i="3" s="1"/>
  <c r="AA41" i="3"/>
  <c r="X41" i="3"/>
  <c r="O40" i="3" s="1"/>
  <c r="AC41" i="3"/>
  <c r="AB41" i="3"/>
  <c r="V41" i="3"/>
  <c r="W41" i="3"/>
  <c r="Y41" i="3"/>
  <c r="P40" i="3" s="1"/>
  <c r="M42" i="3"/>
  <c r="R39" i="3"/>
  <c r="S39" i="3"/>
  <c r="Q39" i="3"/>
  <c r="N39" i="3"/>
  <c r="N40" i="3" l="1"/>
  <c r="S40" i="3"/>
  <c r="T40" i="3"/>
  <c r="AC42" i="3"/>
  <c r="T41" i="3" s="1"/>
  <c r="W42" i="3"/>
  <c r="AA42" i="3"/>
  <c r="R41" i="3" s="1"/>
  <c r="Z42" i="3"/>
  <c r="Q41" i="3" s="1"/>
  <c r="V42" i="3"/>
  <c r="Y42" i="3"/>
  <c r="X42" i="3"/>
  <c r="AB42" i="3"/>
  <c r="S41" i="3" s="1"/>
  <c r="M43" i="3"/>
  <c r="R40" i="3"/>
  <c r="P41" i="3" l="1"/>
  <c r="O41" i="3"/>
  <c r="AB43" i="3"/>
  <c r="S42" i="3" s="1"/>
  <c r="V43" i="3"/>
  <c r="AA43" i="3"/>
  <c r="R42" i="3" s="1"/>
  <c r="AC43" i="3"/>
  <c r="Y43" i="3"/>
  <c r="X43" i="3"/>
  <c r="Z43" i="3"/>
  <c r="Q42" i="3" s="1"/>
  <c r="W43" i="3"/>
  <c r="M44" i="3"/>
  <c r="N41" i="3"/>
  <c r="O42" i="3" l="1"/>
  <c r="N42" i="3"/>
  <c r="T42" i="3"/>
  <c r="V44" i="3"/>
  <c r="AC44" i="3"/>
  <c r="T43" i="3" s="1"/>
  <c r="Y44" i="3"/>
  <c r="AA44" i="3"/>
  <c r="Z44" i="3"/>
  <c r="Q43" i="3" s="1"/>
  <c r="W44" i="3"/>
  <c r="X44" i="3"/>
  <c r="AB44" i="3"/>
  <c r="S43" i="3" s="1"/>
  <c r="M45" i="3"/>
  <c r="P42" i="3"/>
  <c r="R43" i="3" l="1"/>
  <c r="O43" i="3"/>
  <c r="Z45" i="3"/>
  <c r="AB45" i="3"/>
  <c r="W45" i="3"/>
  <c r="AC45" i="3"/>
  <c r="Y45" i="3"/>
  <c r="AA45" i="3"/>
  <c r="X45" i="3"/>
  <c r="V45" i="3"/>
  <c r="M46" i="3"/>
  <c r="N43" i="3"/>
  <c r="P43" i="3"/>
  <c r="P44" i="3" l="1"/>
  <c r="O44" i="3"/>
  <c r="AA46" i="3"/>
  <c r="Y46" i="3"/>
  <c r="P45" i="3" s="1"/>
  <c r="Z46" i="3"/>
  <c r="V46" i="3"/>
  <c r="AC46" i="3"/>
  <c r="T45" i="3" s="1"/>
  <c r="W46" i="3"/>
  <c r="N45" i="3" s="1"/>
  <c r="AB46" i="3"/>
  <c r="X46" i="3"/>
  <c r="M47" i="3"/>
  <c r="R44" i="3"/>
  <c r="S44" i="3"/>
  <c r="T44" i="3"/>
  <c r="Q44" i="3"/>
  <c r="N44" i="3"/>
  <c r="V47" i="3" l="1"/>
  <c r="Z47" i="3"/>
  <c r="Q46" i="3" s="1"/>
  <c r="AB47" i="3"/>
  <c r="AC47" i="3"/>
  <c r="X47" i="3"/>
  <c r="W47" i="3"/>
  <c r="Y47" i="3"/>
  <c r="AA47" i="3"/>
  <c r="R46" i="3" s="1"/>
  <c r="M48" i="3"/>
  <c r="O45" i="3"/>
  <c r="Q45" i="3"/>
  <c r="R45" i="3"/>
  <c r="S45" i="3"/>
  <c r="P46" i="3" l="1"/>
  <c r="T46" i="3"/>
  <c r="N46" i="3"/>
  <c r="O46" i="3"/>
  <c r="S46" i="3"/>
  <c r="AA48" i="3"/>
  <c r="R47" i="3" s="1"/>
  <c r="AB48" i="3"/>
  <c r="Z48" i="3"/>
  <c r="Y48" i="3"/>
  <c r="AC48" i="3"/>
  <c r="T47" i="3" s="1"/>
  <c r="X48" i="3"/>
  <c r="O47" i="3" s="1"/>
  <c r="V48" i="3"/>
  <c r="W48" i="3"/>
  <c r="N47" i="3" s="1"/>
  <c r="M49" i="3"/>
  <c r="Q47" i="3" l="1"/>
  <c r="Z49" i="3"/>
  <c r="V49" i="3"/>
  <c r="X49" i="3"/>
  <c r="AC49" i="3"/>
  <c r="AB49" i="3"/>
  <c r="Y49" i="3"/>
  <c r="P48" i="3" s="1"/>
  <c r="W49" i="3"/>
  <c r="N48" i="3" s="1"/>
  <c r="AA49" i="3"/>
  <c r="R48" i="3" s="1"/>
  <c r="M50" i="3"/>
  <c r="S47" i="3"/>
  <c r="P47" i="3"/>
  <c r="S48" i="3" l="1"/>
  <c r="O48" i="3"/>
  <c r="AB50" i="3"/>
  <c r="S49" i="3" s="1"/>
  <c r="X50" i="3"/>
  <c r="W50" i="3"/>
  <c r="AA50" i="3"/>
  <c r="R49" i="3" s="1"/>
  <c r="AC50" i="3"/>
  <c r="T49" i="3" s="1"/>
  <c r="Y50" i="3"/>
  <c r="Z50" i="3"/>
  <c r="V50" i="3"/>
  <c r="M51" i="3"/>
  <c r="T48" i="3"/>
  <c r="Q48" i="3"/>
  <c r="Q49" i="3" l="1"/>
  <c r="P49" i="3"/>
  <c r="N49" i="3"/>
  <c r="AA51" i="3"/>
  <c r="R50" i="3" s="1"/>
  <c r="V51" i="3"/>
  <c r="W51" i="3"/>
  <c r="AC51" i="3"/>
  <c r="T50" i="3" s="1"/>
  <c r="AB51" i="3"/>
  <c r="S50" i="3" s="1"/>
  <c r="Y51" i="3"/>
  <c r="X51" i="3"/>
  <c r="Z51" i="3"/>
  <c r="Q50" i="3" s="1"/>
  <c r="M52" i="3"/>
  <c r="O49" i="3"/>
  <c r="O50" i="3" l="1"/>
  <c r="N50" i="3"/>
  <c r="AC52" i="3"/>
  <c r="T51" i="3" s="1"/>
  <c r="AB52" i="3"/>
  <c r="S51" i="3" s="1"/>
  <c r="Y52" i="3"/>
  <c r="X52" i="3"/>
  <c r="W52" i="3"/>
  <c r="N51" i="3" s="1"/>
  <c r="AA52" i="3"/>
  <c r="R51" i="3" s="1"/>
  <c r="V52" i="3"/>
  <c r="Z52" i="3"/>
  <c r="M53" i="3"/>
  <c r="P50" i="3"/>
  <c r="P51" i="3" l="1"/>
  <c r="Q51" i="3"/>
  <c r="AC53" i="3"/>
  <c r="T52" i="3" s="1"/>
  <c r="AB53" i="3"/>
  <c r="S52" i="3" s="1"/>
  <c r="X53" i="3"/>
  <c r="Z53" i="3"/>
  <c r="Y53" i="3"/>
  <c r="V53" i="3"/>
  <c r="W53" i="3"/>
  <c r="AA53" i="3"/>
  <c r="R52" i="3" s="1"/>
  <c r="M54" i="3"/>
  <c r="O51" i="3"/>
  <c r="P52" i="3" l="1"/>
  <c r="O52" i="3"/>
  <c r="N52" i="3"/>
  <c r="V54" i="3"/>
  <c r="AC54" i="3"/>
  <c r="Y54" i="3"/>
  <c r="AB54" i="3"/>
  <c r="AA54" i="3"/>
  <c r="R53" i="3" s="1"/>
  <c r="X54" i="3"/>
  <c r="Z54" i="3"/>
  <c r="W54" i="3"/>
  <c r="M55" i="3"/>
  <c r="Q52" i="3"/>
  <c r="O53" i="3" l="1"/>
  <c r="Z55" i="3"/>
  <c r="Q54" i="3" s="1"/>
  <c r="Y55" i="3"/>
  <c r="AB55" i="3"/>
  <c r="S54" i="3" s="1"/>
  <c r="AA55" i="3"/>
  <c r="W55" i="3"/>
  <c r="N54" i="3" s="1"/>
  <c r="X55" i="3"/>
  <c r="V55" i="3"/>
  <c r="AC55" i="3"/>
  <c r="M56" i="3"/>
  <c r="P53" i="3"/>
  <c r="S53" i="3"/>
  <c r="Q53" i="3"/>
  <c r="T53" i="3"/>
  <c r="N53" i="3"/>
  <c r="T54" i="3" l="1"/>
  <c r="V56" i="3"/>
  <c r="AB56" i="3"/>
  <c r="X56" i="3"/>
  <c r="Y56" i="3"/>
  <c r="W56" i="3"/>
  <c r="AA56" i="3"/>
  <c r="R55" i="3" s="1"/>
  <c r="Z56" i="3"/>
  <c r="Q55" i="3" s="1"/>
  <c r="AC56" i="3"/>
  <c r="M57" i="3"/>
  <c r="P54" i="3"/>
  <c r="R54" i="3"/>
  <c r="O54" i="3"/>
  <c r="N55" i="3" l="1"/>
  <c r="T55" i="3"/>
  <c r="Y57" i="3"/>
  <c r="AC57" i="3"/>
  <c r="T56" i="3" s="1"/>
  <c r="X57" i="3"/>
  <c r="O56" i="3" s="1"/>
  <c r="AB57" i="3"/>
  <c r="AA57" i="3"/>
  <c r="Z57" i="3"/>
  <c r="Q56" i="3" s="1"/>
  <c r="W57" i="3"/>
  <c r="V57" i="3"/>
  <c r="M58" i="3"/>
  <c r="S55" i="3"/>
  <c r="O55" i="3"/>
  <c r="P55" i="3"/>
  <c r="R56" i="3" l="1"/>
  <c r="N56" i="3"/>
  <c r="S56" i="3"/>
  <c r="W58" i="3"/>
  <c r="Z58" i="3"/>
  <c r="Q57" i="3" s="1"/>
  <c r="V58" i="3"/>
  <c r="Y58" i="3"/>
  <c r="AA58" i="3"/>
  <c r="X58" i="3"/>
  <c r="AB58" i="3"/>
  <c r="AC58" i="3"/>
  <c r="T57" i="3" s="1"/>
  <c r="M59" i="3"/>
  <c r="P56" i="3"/>
  <c r="O57" i="3" l="1"/>
  <c r="N57" i="3"/>
  <c r="S57" i="3"/>
  <c r="P57" i="3"/>
  <c r="AC59" i="3"/>
  <c r="T58" i="3" s="1"/>
  <c r="V59" i="3"/>
  <c r="W59" i="3"/>
  <c r="N58" i="3" s="1"/>
  <c r="AA59" i="3"/>
  <c r="AB59" i="3"/>
  <c r="S58" i="3" s="1"/>
  <c r="Y59" i="3"/>
  <c r="Z59" i="3"/>
  <c r="Q58" i="3" s="1"/>
  <c r="X59" i="3"/>
  <c r="M60" i="3"/>
  <c r="R57" i="3"/>
  <c r="P58" i="3" l="1"/>
  <c r="R58" i="3"/>
  <c r="Z60" i="3"/>
  <c r="Q59" i="3" s="1"/>
  <c r="W60" i="3"/>
  <c r="N59" i="3" s="1"/>
  <c r="AB60" i="3"/>
  <c r="S59" i="3" s="1"/>
  <c r="V60" i="3"/>
  <c r="AC60" i="3"/>
  <c r="T59" i="3" s="1"/>
  <c r="AA60" i="3"/>
  <c r="Y60" i="3"/>
  <c r="X60" i="3"/>
  <c r="M61" i="3"/>
  <c r="O58" i="3"/>
  <c r="O59" i="3" l="1"/>
  <c r="R59" i="3"/>
  <c r="V61" i="3"/>
  <c r="AB61" i="3"/>
  <c r="S60" i="3" s="1"/>
  <c r="Z61" i="3"/>
  <c r="AA61" i="3"/>
  <c r="Y61" i="3"/>
  <c r="AC61" i="3"/>
  <c r="X61" i="3"/>
  <c r="W61" i="3"/>
  <c r="M62" i="3"/>
  <c r="P59" i="3"/>
  <c r="R60" i="3" l="1"/>
  <c r="T60" i="3"/>
  <c r="N60" i="3"/>
  <c r="O60" i="3"/>
  <c r="Q60" i="3"/>
  <c r="V62" i="3"/>
  <c r="AB62" i="3"/>
  <c r="S61" i="3" s="1"/>
  <c r="AC62" i="3"/>
  <c r="T61" i="3" s="1"/>
  <c r="W62" i="3"/>
  <c r="X62" i="3"/>
  <c r="Y62" i="3"/>
  <c r="P61" i="3" s="1"/>
  <c r="AA62" i="3"/>
  <c r="R61" i="3" s="1"/>
  <c r="Z62" i="3"/>
  <c r="M63" i="3"/>
  <c r="P60" i="3"/>
  <c r="N61" i="3" l="1"/>
  <c r="Z63" i="3"/>
  <c r="Q62" i="3" s="1"/>
  <c r="V63" i="3"/>
  <c r="Y63" i="3"/>
  <c r="P62" i="3" s="1"/>
  <c r="AA63" i="3"/>
  <c r="AB63" i="3"/>
  <c r="X63" i="3"/>
  <c r="O62" i="3" s="1"/>
  <c r="AC63" i="3"/>
  <c r="T62" i="3" s="1"/>
  <c r="W63" i="3"/>
  <c r="M64" i="3"/>
  <c r="Q61" i="3"/>
  <c r="O61" i="3"/>
  <c r="W64" i="3" l="1"/>
  <c r="N63" i="3" s="1"/>
  <c r="V64" i="3"/>
  <c r="AA64" i="3"/>
  <c r="Z64" i="3"/>
  <c r="Q63" i="3" s="1"/>
  <c r="X64" i="3"/>
  <c r="Y64" i="3"/>
  <c r="AC64" i="3"/>
  <c r="AB64" i="3"/>
  <c r="S63" i="3" s="1"/>
  <c r="M65" i="3"/>
  <c r="S62" i="3"/>
  <c r="R62" i="3"/>
  <c r="N62" i="3"/>
  <c r="T63" i="3" l="1"/>
  <c r="P63" i="3"/>
  <c r="O63" i="3"/>
  <c r="X65" i="3"/>
  <c r="V65" i="3"/>
  <c r="W65" i="3"/>
  <c r="N64" i="3" s="1"/>
  <c r="Z65" i="3"/>
  <c r="Y65" i="3"/>
  <c r="AC65" i="3"/>
  <c r="T64" i="3" s="1"/>
  <c r="AB65" i="3"/>
  <c r="AA65" i="3"/>
  <c r="R64" i="3" s="1"/>
  <c r="M66" i="3"/>
  <c r="R63" i="3"/>
  <c r="S64" i="3" l="1"/>
  <c r="O64" i="3"/>
  <c r="V66" i="3"/>
  <c r="AC66" i="3"/>
  <c r="T65" i="3" s="1"/>
  <c r="AB66" i="3"/>
  <c r="AA66" i="3"/>
  <c r="X66" i="3"/>
  <c r="O65" i="3" s="1"/>
  <c r="Z66" i="3"/>
  <c r="Y66" i="3"/>
  <c r="W66" i="3"/>
  <c r="M67" i="3"/>
  <c r="Q64" i="3"/>
  <c r="P64" i="3"/>
  <c r="N65" i="3" l="1"/>
  <c r="R65" i="3"/>
  <c r="P65" i="3"/>
  <c r="Q65" i="3"/>
  <c r="X67" i="3"/>
  <c r="Z67" i="3"/>
  <c r="V67" i="3"/>
  <c r="Y67" i="3"/>
  <c r="W67" i="3"/>
  <c r="N66" i="3" s="1"/>
  <c r="AC67" i="3"/>
  <c r="T66" i="3" s="1"/>
  <c r="AB67" i="3"/>
  <c r="S66" i="3" s="1"/>
  <c r="AA67" i="3"/>
  <c r="M68" i="3"/>
  <c r="S65" i="3"/>
  <c r="AC68" i="3" l="1"/>
  <c r="T67" i="3" s="1"/>
  <c r="Z68" i="3"/>
  <c r="Q67" i="3" s="1"/>
  <c r="AA68" i="3"/>
  <c r="X68" i="3"/>
  <c r="O67" i="3" s="1"/>
  <c r="AB68" i="3"/>
  <c r="S67" i="3" s="1"/>
  <c r="V68" i="3"/>
  <c r="Y68" i="3"/>
  <c r="W68" i="3"/>
  <c r="N67" i="3" s="1"/>
  <c r="M69" i="3"/>
  <c r="R66" i="3"/>
  <c r="P66" i="3"/>
  <c r="O66" i="3"/>
  <c r="Q66" i="3"/>
  <c r="R67" i="3" l="1"/>
  <c r="V69" i="3"/>
  <c r="AA69" i="3"/>
  <c r="R68" i="3" s="1"/>
  <c r="Y69" i="3"/>
  <c r="AC69" i="3"/>
  <c r="T68" i="3" s="1"/>
  <c r="X69" i="3"/>
  <c r="W69" i="3"/>
  <c r="AB69" i="3"/>
  <c r="Z69" i="3"/>
  <c r="M70" i="3"/>
  <c r="P67" i="3"/>
  <c r="AC70" i="3" l="1"/>
  <c r="T69" i="3" s="1"/>
  <c r="V70" i="3"/>
  <c r="Y70" i="3"/>
  <c r="P69" i="3" s="1"/>
  <c r="AB70" i="3"/>
  <c r="W70" i="3"/>
  <c r="N69" i="3" s="1"/>
  <c r="Z70" i="3"/>
  <c r="Q69" i="3" s="1"/>
  <c r="AA70" i="3"/>
  <c r="X70" i="3"/>
  <c r="M71" i="3"/>
  <c r="S68" i="3"/>
  <c r="Q68" i="3"/>
  <c r="O68" i="3"/>
  <c r="N68" i="3"/>
  <c r="P68" i="3"/>
  <c r="S69" i="3" l="1"/>
  <c r="R69" i="3"/>
  <c r="O69" i="3"/>
  <c r="Z71" i="3"/>
  <c r="Q70" i="3" s="1"/>
  <c r="AB71" i="3"/>
  <c r="V71" i="3"/>
  <c r="AC71" i="3"/>
  <c r="AA71" i="3"/>
  <c r="Y71" i="3"/>
  <c r="W71" i="3"/>
  <c r="X71" i="3"/>
  <c r="O70" i="3" s="1"/>
  <c r="M72" i="3"/>
  <c r="N70" i="3" l="1"/>
  <c r="S70" i="3"/>
  <c r="P70" i="3"/>
  <c r="T70" i="3"/>
  <c r="W72" i="3"/>
  <c r="AB72" i="3"/>
  <c r="S71" i="3" s="1"/>
  <c r="V72" i="3"/>
  <c r="Z72" i="3"/>
  <c r="X72" i="3"/>
  <c r="O71" i="3" s="1"/>
  <c r="AA72" i="3"/>
  <c r="AC72" i="3"/>
  <c r="Y72" i="3"/>
  <c r="P71" i="3" s="1"/>
  <c r="M73" i="3"/>
  <c r="R70" i="3"/>
  <c r="R71" i="3" l="1"/>
  <c r="Q71" i="3"/>
  <c r="X73" i="3"/>
  <c r="O72" i="3" s="1"/>
  <c r="AA73" i="3"/>
  <c r="AB73" i="3"/>
  <c r="S72" i="3" s="1"/>
  <c r="Z73" i="3"/>
  <c r="W73" i="3"/>
  <c r="V73" i="3"/>
  <c r="Y73" i="3"/>
  <c r="AC73" i="3"/>
  <c r="M74" i="3"/>
  <c r="T71" i="3"/>
  <c r="N71" i="3"/>
  <c r="N72" i="3" l="1"/>
  <c r="Q72" i="3"/>
  <c r="P72" i="3"/>
  <c r="T72" i="3"/>
  <c r="V74" i="3"/>
  <c r="Y74" i="3"/>
  <c r="P73" i="3" s="1"/>
  <c r="AA74" i="3"/>
  <c r="R73" i="3" s="1"/>
  <c r="W74" i="3"/>
  <c r="X74" i="3"/>
  <c r="O73" i="3" s="1"/>
  <c r="AB74" i="3"/>
  <c r="Z74" i="3"/>
  <c r="Q73" i="3" s="1"/>
  <c r="AC74" i="3"/>
  <c r="T73" i="3" s="1"/>
  <c r="M75" i="3"/>
  <c r="R72" i="3"/>
  <c r="V75" i="3" l="1"/>
  <c r="AA75" i="3"/>
  <c r="R74" i="3" s="1"/>
  <c r="Y75" i="3"/>
  <c r="P74" i="3" s="1"/>
  <c r="W75" i="3"/>
  <c r="X75" i="3"/>
  <c r="AC75" i="3"/>
  <c r="AB75" i="3"/>
  <c r="S74" i="3" s="1"/>
  <c r="Z75" i="3"/>
  <c r="M76" i="3"/>
  <c r="S73" i="3"/>
  <c r="N73" i="3"/>
  <c r="O74" i="3" l="1"/>
  <c r="AB76" i="3"/>
  <c r="V76" i="3"/>
  <c r="AA76" i="3"/>
  <c r="AC76" i="3"/>
  <c r="X76" i="3"/>
  <c r="O75" i="3" s="1"/>
  <c r="Z76" i="3"/>
  <c r="Q75" i="3" s="1"/>
  <c r="Y76" i="3"/>
  <c r="P75" i="3" s="1"/>
  <c r="W76" i="3"/>
  <c r="N75" i="3" s="1"/>
  <c r="M77" i="3"/>
  <c r="T74" i="3"/>
  <c r="Q74" i="3"/>
  <c r="N74" i="3"/>
  <c r="V77" i="3" l="1"/>
  <c r="AC77" i="3"/>
  <c r="T76" i="3" s="1"/>
  <c r="X77" i="3"/>
  <c r="AB77" i="3"/>
  <c r="Y77" i="3"/>
  <c r="W77" i="3"/>
  <c r="N76" i="3" s="1"/>
  <c r="Z77" i="3"/>
  <c r="Q76" i="3" s="1"/>
  <c r="AA77" i="3"/>
  <c r="M78" i="3"/>
  <c r="S75" i="3"/>
  <c r="R75" i="3"/>
  <c r="T75" i="3"/>
  <c r="AC78" i="3" l="1"/>
  <c r="AB78" i="3"/>
  <c r="V78" i="3"/>
  <c r="AA78" i="3"/>
  <c r="X78" i="3"/>
  <c r="O77" i="3" s="1"/>
  <c r="Z78" i="3"/>
  <c r="Q77" i="3" s="1"/>
  <c r="Y78" i="3"/>
  <c r="W78" i="3"/>
  <c r="N77" i="3" s="1"/>
  <c r="M79" i="3"/>
  <c r="R76" i="3"/>
  <c r="P76" i="3"/>
  <c r="O76" i="3"/>
  <c r="S76" i="3"/>
  <c r="R77" i="3" l="1"/>
  <c r="P77" i="3"/>
  <c r="Y79" i="3"/>
  <c r="AA79" i="3"/>
  <c r="W79" i="3"/>
  <c r="X79" i="3"/>
  <c r="AC79" i="3"/>
  <c r="T78" i="3" s="1"/>
  <c r="V79" i="3"/>
  <c r="Z79" i="3"/>
  <c r="AB79" i="3"/>
  <c r="M80" i="3"/>
  <c r="T77" i="3"/>
  <c r="S77" i="3"/>
  <c r="S78" i="3" l="1"/>
  <c r="O78" i="3"/>
  <c r="Q78" i="3"/>
  <c r="R78" i="3"/>
  <c r="N78" i="3"/>
  <c r="AB80" i="3"/>
  <c r="Z80" i="3"/>
  <c r="Y80" i="3"/>
  <c r="V80" i="3"/>
  <c r="W80" i="3"/>
  <c r="X80" i="3"/>
  <c r="O79" i="3" s="1"/>
  <c r="AA80" i="3"/>
  <c r="R79" i="3" s="1"/>
  <c r="AC80" i="3"/>
  <c r="M81" i="3"/>
  <c r="P78" i="3"/>
  <c r="V81" i="3" l="1"/>
  <c r="W81" i="3"/>
  <c r="AB81" i="3"/>
  <c r="Z81" i="3"/>
  <c r="X81" i="3"/>
  <c r="AC81" i="3"/>
  <c r="T80" i="3" s="1"/>
  <c r="Y81" i="3"/>
  <c r="AA81" i="3"/>
  <c r="R80" i="3" s="1"/>
  <c r="M82" i="3"/>
  <c r="P79" i="3"/>
  <c r="N79" i="3"/>
  <c r="T79" i="3"/>
  <c r="Q79" i="3"/>
  <c r="S79" i="3"/>
  <c r="P80" i="3" l="1"/>
  <c r="S80" i="3"/>
  <c r="N80" i="3"/>
  <c r="V82" i="3"/>
  <c r="AA82" i="3"/>
  <c r="R81" i="3" s="1"/>
  <c r="Y82" i="3"/>
  <c r="X82" i="3"/>
  <c r="W82" i="3"/>
  <c r="AC82" i="3"/>
  <c r="T81" i="3" s="1"/>
  <c r="Z82" i="3"/>
  <c r="AB82" i="3"/>
  <c r="M83" i="3"/>
  <c r="O80" i="3"/>
  <c r="Q80" i="3"/>
  <c r="S81" i="3" l="1"/>
  <c r="Q81" i="3"/>
  <c r="O81" i="3"/>
  <c r="N81" i="3"/>
  <c r="AB83" i="3"/>
  <c r="AA83" i="3"/>
  <c r="R82" i="3" s="1"/>
  <c r="X83" i="3"/>
  <c r="V83" i="3"/>
  <c r="Y83" i="3"/>
  <c r="P82" i="3" s="1"/>
  <c r="W83" i="3"/>
  <c r="Z83" i="3"/>
  <c r="AC83" i="3"/>
  <c r="T82" i="3" s="1"/>
  <c r="M84" i="3"/>
  <c r="P81" i="3"/>
  <c r="V84" i="3" l="1"/>
  <c r="AB84" i="3"/>
  <c r="AA84" i="3"/>
  <c r="R83" i="3" s="1"/>
  <c r="AC84" i="3"/>
  <c r="Z84" i="3"/>
  <c r="Q83" i="3" s="1"/>
  <c r="W84" i="3"/>
  <c r="Y84" i="3"/>
  <c r="P83" i="3" s="1"/>
  <c r="X84" i="3"/>
  <c r="M85" i="3"/>
  <c r="O82" i="3"/>
  <c r="Q82" i="3"/>
  <c r="N82" i="3"/>
  <c r="S82" i="3"/>
  <c r="S83" i="3" l="1"/>
  <c r="N83" i="3"/>
  <c r="AA85" i="3"/>
  <c r="V85" i="3"/>
  <c r="Y85" i="3"/>
  <c r="P84" i="3" s="1"/>
  <c r="W85" i="3"/>
  <c r="X85" i="3"/>
  <c r="AC85" i="3"/>
  <c r="Z85" i="3"/>
  <c r="AB85" i="3"/>
  <c r="M86" i="3"/>
  <c r="T83" i="3"/>
  <c r="O83" i="3"/>
  <c r="V86" i="3" l="1"/>
  <c r="AA86" i="3"/>
  <c r="Y86" i="3"/>
  <c r="P85" i="3" s="1"/>
  <c r="X86" i="3"/>
  <c r="AB86" i="3"/>
  <c r="W86" i="3"/>
  <c r="AC86" i="3"/>
  <c r="T85" i="3" s="1"/>
  <c r="Z86" i="3"/>
  <c r="Q85" i="3" s="1"/>
  <c r="M87" i="3"/>
  <c r="S84" i="3"/>
  <c r="O84" i="3"/>
  <c r="R84" i="3"/>
  <c r="Q84" i="3"/>
  <c r="T84" i="3"/>
  <c r="N84" i="3"/>
  <c r="N85" i="3" l="1"/>
  <c r="Z87" i="3"/>
  <c r="AC87" i="3"/>
  <c r="V87" i="3"/>
  <c r="W87" i="3"/>
  <c r="Y87" i="3"/>
  <c r="P86" i="3" s="1"/>
  <c r="AB87" i="3"/>
  <c r="S86" i="3" s="1"/>
  <c r="X87" i="3"/>
  <c r="O86" i="3" s="1"/>
  <c r="AA87" i="3"/>
  <c r="R86" i="3" s="1"/>
  <c r="M88" i="3"/>
  <c r="R85" i="3"/>
  <c r="O85" i="3"/>
  <c r="S85" i="3"/>
  <c r="Q86" i="3" l="1"/>
  <c r="X88" i="3"/>
  <c r="W88" i="3"/>
  <c r="Y88" i="3"/>
  <c r="P87" i="3" s="1"/>
  <c r="Z88" i="3"/>
  <c r="Q87" i="3" s="1"/>
  <c r="V88" i="3"/>
  <c r="AC88" i="3"/>
  <c r="AA88" i="3"/>
  <c r="R87" i="3" s="1"/>
  <c r="AB88" i="3"/>
  <c r="M89" i="3"/>
  <c r="T86" i="3"/>
  <c r="N86" i="3"/>
  <c r="V89" i="3" l="1"/>
  <c r="W89" i="3"/>
  <c r="N88" i="3" s="1"/>
  <c r="AC89" i="3"/>
  <c r="T88" i="3" s="1"/>
  <c r="X89" i="3"/>
  <c r="AA89" i="3"/>
  <c r="AB89" i="3"/>
  <c r="Y89" i="3"/>
  <c r="P88" i="3" s="1"/>
  <c r="Z89" i="3"/>
  <c r="M90" i="3"/>
  <c r="O87" i="3"/>
  <c r="T87" i="3"/>
  <c r="S87" i="3"/>
  <c r="N87" i="3"/>
  <c r="Q88" i="3" l="1"/>
  <c r="O88" i="3"/>
  <c r="R88" i="3"/>
  <c r="S88" i="3"/>
  <c r="Z90" i="3"/>
  <c r="AA90" i="3"/>
  <c r="V90" i="3"/>
  <c r="W90" i="3"/>
  <c r="N89" i="3" s="1"/>
  <c r="AC90" i="3"/>
  <c r="AB90" i="3"/>
  <c r="Y90" i="3"/>
  <c r="P89" i="3" s="1"/>
  <c r="X90" i="3"/>
  <c r="O89" i="3" s="1"/>
  <c r="M91" i="3"/>
  <c r="T89" i="3" l="1"/>
  <c r="R89" i="3"/>
  <c r="Q89" i="3"/>
  <c r="V91" i="3"/>
  <c r="AA91" i="3"/>
  <c r="R90" i="3" s="1"/>
  <c r="W91" i="3"/>
  <c r="N90" i="3" s="1"/>
  <c r="AB91" i="3"/>
  <c r="AC91" i="3"/>
  <c r="Y91" i="3"/>
  <c r="Z91" i="3"/>
  <c r="X91" i="3"/>
  <c r="O90" i="3" s="1"/>
  <c r="M92" i="3"/>
  <c r="S89" i="3"/>
  <c r="S90" i="3" l="1"/>
  <c r="Y92" i="3"/>
  <c r="Z92" i="3"/>
  <c r="Q91" i="3" s="1"/>
  <c r="AC92" i="3"/>
  <c r="T91" i="3" s="1"/>
  <c r="AA92" i="3"/>
  <c r="R91" i="3" s="1"/>
  <c r="V92" i="3"/>
  <c r="W92" i="3"/>
  <c r="X92" i="3"/>
  <c r="AB92" i="3"/>
  <c r="S91" i="3" s="1"/>
  <c r="M93" i="3"/>
  <c r="Q90" i="3"/>
  <c r="P90" i="3"/>
  <c r="T90" i="3"/>
  <c r="O91" i="3" l="1"/>
  <c r="W93" i="3"/>
  <c r="AA93" i="3"/>
  <c r="X93" i="3"/>
  <c r="V93" i="3"/>
  <c r="AC93" i="3"/>
  <c r="T92" i="3" s="1"/>
  <c r="AB93" i="3"/>
  <c r="S92" i="3" s="1"/>
  <c r="Z93" i="3"/>
  <c r="Q92" i="3" s="1"/>
  <c r="Y93" i="3"/>
  <c r="M94" i="3"/>
  <c r="N91" i="3"/>
  <c r="P91" i="3"/>
  <c r="R92" i="3" l="1"/>
  <c r="AA94" i="3"/>
  <c r="V94" i="3"/>
  <c r="W94" i="3"/>
  <c r="N93" i="3" s="1"/>
  <c r="Z94" i="3"/>
  <c r="Q93" i="3" s="1"/>
  <c r="Y94" i="3"/>
  <c r="AB94" i="3"/>
  <c r="S93" i="3" s="1"/>
  <c r="AC94" i="3"/>
  <c r="X94" i="3"/>
  <c r="M95" i="3"/>
  <c r="O92" i="3"/>
  <c r="N92" i="3"/>
  <c r="P92" i="3"/>
  <c r="V95" i="3" l="1"/>
  <c r="Y95" i="3"/>
  <c r="P94" i="3" s="1"/>
  <c r="AA95" i="3"/>
  <c r="AC95" i="3"/>
  <c r="T94" i="3" s="1"/>
  <c r="Z95" i="3"/>
  <c r="W95" i="3"/>
  <c r="N94" i="3" s="1"/>
  <c r="X95" i="3"/>
  <c r="AB95" i="3"/>
  <c r="S94" i="3" s="1"/>
  <c r="M96" i="3"/>
  <c r="O93" i="3"/>
  <c r="T93" i="3"/>
  <c r="P93" i="3"/>
  <c r="R93" i="3"/>
  <c r="R94" i="3" l="1"/>
  <c r="Q94" i="3"/>
  <c r="X96" i="3"/>
  <c r="Y96" i="3"/>
  <c r="P95" i="3" s="1"/>
  <c r="AC96" i="3"/>
  <c r="AA96" i="3"/>
  <c r="W96" i="3"/>
  <c r="Z96" i="3"/>
  <c r="V96" i="3"/>
  <c r="AB96" i="3"/>
  <c r="M97" i="3"/>
  <c r="O94" i="3"/>
  <c r="X97" i="3" l="1"/>
  <c r="V97" i="3"/>
  <c r="AB97" i="3"/>
  <c r="Y97" i="3"/>
  <c r="W97" i="3"/>
  <c r="AA97" i="3"/>
  <c r="R96" i="3" s="1"/>
  <c r="AC97" i="3"/>
  <c r="T96" i="3" s="1"/>
  <c r="Z97" i="3"/>
  <c r="M98" i="3"/>
  <c r="O95" i="3"/>
  <c r="R95" i="3"/>
  <c r="Q95" i="3"/>
  <c r="S95" i="3"/>
  <c r="T95" i="3"/>
  <c r="N95" i="3"/>
  <c r="S96" i="3" l="1"/>
  <c r="N96" i="3"/>
  <c r="P96" i="3"/>
  <c r="X98" i="3"/>
  <c r="O97" i="3" s="1"/>
  <c r="AA98" i="3"/>
  <c r="R97" i="3" s="1"/>
  <c r="AC98" i="3"/>
  <c r="T97" i="3" s="1"/>
  <c r="Z98" i="3"/>
  <c r="Q97" i="3" s="1"/>
  <c r="Y98" i="3"/>
  <c r="P97" i="3" s="1"/>
  <c r="AB98" i="3"/>
  <c r="W98" i="3"/>
  <c r="V98" i="3"/>
  <c r="M99" i="3"/>
  <c r="Q96" i="3"/>
  <c r="O96" i="3"/>
  <c r="V99" i="3" l="1"/>
  <c r="AB99" i="3"/>
  <c r="W99" i="3"/>
  <c r="N98" i="3" s="1"/>
  <c r="Y99" i="3"/>
  <c r="P98" i="3" s="1"/>
  <c r="AA99" i="3"/>
  <c r="R98" i="3" s="1"/>
  <c r="AC99" i="3"/>
  <c r="X99" i="3"/>
  <c r="O98" i="3" s="1"/>
  <c r="Z99" i="3"/>
  <c r="M100" i="3"/>
  <c r="S97" i="3"/>
  <c r="N97" i="3"/>
  <c r="Y100" i="3" l="1"/>
  <c r="P99" i="3" s="1"/>
  <c r="AC100" i="3"/>
  <c r="T99" i="3" s="1"/>
  <c r="V100" i="3"/>
  <c r="W100" i="3"/>
  <c r="Z100" i="3"/>
  <c r="AA100" i="3"/>
  <c r="X100" i="3"/>
  <c r="AB100" i="3"/>
  <c r="S99" i="3" s="1"/>
  <c r="M101" i="3"/>
  <c r="Q98" i="3"/>
  <c r="T98" i="3"/>
  <c r="S98" i="3"/>
  <c r="R99" i="3" l="1"/>
  <c r="N99" i="3"/>
  <c r="Y101" i="3"/>
  <c r="P100" i="3" s="1"/>
  <c r="AB101" i="3"/>
  <c r="S100" i="3" s="1"/>
  <c r="AC101" i="3"/>
  <c r="T100" i="3" s="1"/>
  <c r="W101" i="3"/>
  <c r="V101" i="3"/>
  <c r="Z101" i="3"/>
  <c r="X101" i="3"/>
  <c r="AA101" i="3"/>
  <c r="M102" i="3"/>
  <c r="O99" i="3"/>
  <c r="Q99" i="3"/>
  <c r="O100" i="3" l="1"/>
  <c r="N100" i="3"/>
  <c r="Q100" i="3"/>
  <c r="AA102" i="3"/>
  <c r="AC102" i="3"/>
  <c r="T101" i="3" s="1"/>
  <c r="V102" i="3"/>
  <c r="Y102" i="3"/>
  <c r="W102" i="3"/>
  <c r="N101" i="3" s="1"/>
  <c r="Z102" i="3"/>
  <c r="X102" i="3"/>
  <c r="O101" i="3" s="1"/>
  <c r="AB102" i="3"/>
  <c r="S101" i="3" s="1"/>
  <c r="M103" i="3"/>
  <c r="R100" i="3"/>
  <c r="Q101" i="3" l="1"/>
  <c r="P101" i="3"/>
  <c r="V103" i="3"/>
  <c r="AA103" i="3"/>
  <c r="R102" i="3" s="1"/>
  <c r="Z103" i="3"/>
  <c r="Y103" i="3"/>
  <c r="X103" i="3"/>
  <c r="AB103" i="3"/>
  <c r="S102" i="3" s="1"/>
  <c r="W103" i="3"/>
  <c r="AC103" i="3"/>
  <c r="M104" i="3"/>
  <c r="R101" i="3"/>
  <c r="N102" i="3" l="1"/>
  <c r="T102" i="3"/>
  <c r="Q102" i="3"/>
  <c r="O102" i="3"/>
  <c r="V104" i="3"/>
  <c r="AA104" i="3"/>
  <c r="AC104" i="3"/>
  <c r="Z104" i="3"/>
  <c r="W104" i="3"/>
  <c r="X104" i="3"/>
  <c r="O103" i="3" s="1"/>
  <c r="Y104" i="3"/>
  <c r="P103" i="3" s="1"/>
  <c r="AB104" i="3"/>
  <c r="M105" i="3"/>
  <c r="P102" i="3"/>
  <c r="T103" i="3" l="1"/>
  <c r="R103" i="3"/>
  <c r="Q103" i="3"/>
  <c r="AA105" i="3"/>
  <c r="V105" i="3"/>
  <c r="AB105" i="3"/>
  <c r="S104" i="3" s="1"/>
  <c r="AC105" i="3"/>
  <c r="Y105" i="3"/>
  <c r="P104" i="3" s="1"/>
  <c r="X105" i="3"/>
  <c r="W105" i="3"/>
  <c r="Z105" i="3"/>
  <c r="Q104" i="3" s="1"/>
  <c r="M106" i="3"/>
  <c r="S103" i="3"/>
  <c r="N103" i="3"/>
  <c r="O104" i="3" l="1"/>
  <c r="R104" i="3"/>
  <c r="N104" i="3"/>
  <c r="W106" i="3"/>
  <c r="Z106" i="3"/>
  <c r="AB106" i="3"/>
  <c r="AA106" i="3"/>
  <c r="R105" i="3" s="1"/>
  <c r="V106" i="3"/>
  <c r="AC106" i="3"/>
  <c r="T105" i="3" s="1"/>
  <c r="X106" i="3"/>
  <c r="Y106" i="3"/>
  <c r="P105" i="3" s="1"/>
  <c r="M107" i="3"/>
  <c r="T104" i="3"/>
  <c r="S105" i="3" l="1"/>
  <c r="O105" i="3"/>
  <c r="Q105" i="3"/>
  <c r="X107" i="3"/>
  <c r="O106" i="3" s="1"/>
  <c r="Z107" i="3"/>
  <c r="Q106" i="3" s="1"/>
  <c r="W107" i="3"/>
  <c r="Y107" i="3"/>
  <c r="AA107" i="3"/>
  <c r="AB107" i="3"/>
  <c r="V107" i="3"/>
  <c r="AC107" i="3"/>
  <c r="T106" i="3" s="1"/>
  <c r="M108" i="3"/>
  <c r="N105" i="3"/>
  <c r="R106" i="3" l="1"/>
  <c r="N106" i="3"/>
  <c r="P106" i="3"/>
  <c r="Y108" i="3"/>
  <c r="P107" i="3" s="1"/>
  <c r="V108" i="3"/>
  <c r="AA108" i="3"/>
  <c r="Z108" i="3"/>
  <c r="AB108" i="3"/>
  <c r="W108" i="3"/>
  <c r="N107" i="3" s="1"/>
  <c r="AC108" i="3"/>
  <c r="T107" i="3" s="1"/>
  <c r="X108" i="3"/>
  <c r="O107" i="3" s="1"/>
  <c r="M109" i="3"/>
  <c r="S106" i="3"/>
  <c r="Q107" i="3" l="1"/>
  <c r="R107" i="3"/>
  <c r="Z109" i="3"/>
  <c r="Q108" i="3" s="1"/>
  <c r="V109" i="3"/>
  <c r="AB109" i="3"/>
  <c r="Y109" i="3"/>
  <c r="AC109" i="3"/>
  <c r="X109" i="3"/>
  <c r="AA109" i="3"/>
  <c r="R108" i="3" s="1"/>
  <c r="W109" i="3"/>
  <c r="M110" i="3"/>
  <c r="S107" i="3"/>
  <c r="T108" i="3" l="1"/>
  <c r="N108" i="3"/>
  <c r="O108" i="3"/>
  <c r="P108" i="3"/>
  <c r="V110" i="3"/>
  <c r="AB110" i="3"/>
  <c r="S109" i="3" s="1"/>
  <c r="W110" i="3"/>
  <c r="X110" i="3"/>
  <c r="AA110" i="3"/>
  <c r="Z110" i="3"/>
  <c r="Y110" i="3"/>
  <c r="P109" i="3" s="1"/>
  <c r="AC110" i="3"/>
  <c r="M111" i="3"/>
  <c r="S108" i="3"/>
  <c r="Q109" i="3" l="1"/>
  <c r="N109" i="3"/>
  <c r="W111" i="3"/>
  <c r="Z111" i="3"/>
  <c r="AC111" i="3"/>
  <c r="AB111" i="3"/>
  <c r="S110" i="3" s="1"/>
  <c r="Y111" i="3"/>
  <c r="P110" i="3" s="1"/>
  <c r="V111" i="3"/>
  <c r="AA111" i="3"/>
  <c r="R110" i="3" s="1"/>
  <c r="X111" i="3"/>
  <c r="O110" i="3" s="1"/>
  <c r="M112" i="3"/>
  <c r="T109" i="3"/>
  <c r="R109" i="3"/>
  <c r="O109" i="3"/>
  <c r="T110" i="3" l="1"/>
  <c r="W112" i="3"/>
  <c r="AC112" i="3"/>
  <c r="Z112" i="3"/>
  <c r="V112" i="3"/>
  <c r="X112" i="3"/>
  <c r="AA112" i="3"/>
  <c r="R111" i="3" s="1"/>
  <c r="Y112" i="3"/>
  <c r="P111" i="3" s="1"/>
  <c r="AB112" i="3"/>
  <c r="M113" i="3"/>
  <c r="N110" i="3"/>
  <c r="Q110" i="3"/>
  <c r="N111" i="3" l="1"/>
  <c r="Q111" i="3"/>
  <c r="V113" i="3"/>
  <c r="AB113" i="3"/>
  <c r="S112" i="3" s="1"/>
  <c r="AA113" i="3"/>
  <c r="R112" i="3" s="1"/>
  <c r="Z113" i="3"/>
  <c r="AC113" i="3"/>
  <c r="X113" i="3"/>
  <c r="W113" i="3"/>
  <c r="Y113" i="3"/>
  <c r="M114" i="3"/>
  <c r="S111" i="3"/>
  <c r="O111" i="3"/>
  <c r="T111" i="3"/>
  <c r="P112" i="3" l="1"/>
  <c r="T112" i="3"/>
  <c r="O112" i="3"/>
  <c r="N112" i="3"/>
  <c r="AA114" i="3"/>
  <c r="R113" i="3" s="1"/>
  <c r="X114" i="3"/>
  <c r="Y114" i="3"/>
  <c r="AC114" i="3"/>
  <c r="V114" i="3"/>
  <c r="AB114" i="3"/>
  <c r="S113" i="3" s="1"/>
  <c r="W114" i="3"/>
  <c r="N113" i="3" s="1"/>
  <c r="Z114" i="3"/>
  <c r="M115" i="3"/>
  <c r="Q112" i="3"/>
  <c r="O113" i="3" l="1"/>
  <c r="V115" i="3"/>
  <c r="Y115" i="3"/>
  <c r="AC115" i="3"/>
  <c r="AB115" i="3"/>
  <c r="Z115" i="3"/>
  <c r="Q114" i="3" s="1"/>
  <c r="AA115" i="3"/>
  <c r="X115" i="3"/>
  <c r="W115" i="3"/>
  <c r="N114" i="3" s="1"/>
  <c r="M116" i="3"/>
  <c r="T113" i="3"/>
  <c r="Q113" i="3"/>
  <c r="P113" i="3"/>
  <c r="T114" i="3" l="1"/>
  <c r="Y116" i="3"/>
  <c r="X116" i="3"/>
  <c r="O115" i="3" s="1"/>
  <c r="AB116" i="3"/>
  <c r="V116" i="3"/>
  <c r="AA116" i="3"/>
  <c r="R115" i="3" s="1"/>
  <c r="Z116" i="3"/>
  <c r="Q115" i="3" s="1"/>
  <c r="W116" i="3"/>
  <c r="AC116" i="3"/>
  <c r="M117" i="3"/>
  <c r="O114" i="3"/>
  <c r="S114" i="3"/>
  <c r="R114" i="3"/>
  <c r="P114" i="3"/>
  <c r="V117" i="3" l="1"/>
  <c r="Y117" i="3"/>
  <c r="AB117" i="3"/>
  <c r="AA117" i="3"/>
  <c r="W117" i="3"/>
  <c r="X117" i="3"/>
  <c r="O116" i="3" s="1"/>
  <c r="AC117" i="3"/>
  <c r="T116" i="3" s="1"/>
  <c r="Z117" i="3"/>
  <c r="Q116" i="3" s="1"/>
  <c r="M118" i="3"/>
  <c r="S115" i="3"/>
  <c r="T115" i="3"/>
  <c r="N115" i="3"/>
  <c r="P115" i="3"/>
  <c r="X118" i="3" l="1"/>
  <c r="O117" i="3" s="1"/>
  <c r="Y118" i="3"/>
  <c r="Z118" i="3"/>
  <c r="V118" i="3"/>
  <c r="AB118" i="3"/>
  <c r="AA118" i="3"/>
  <c r="R117" i="3" s="1"/>
  <c r="W118" i="3"/>
  <c r="N117" i="3" s="1"/>
  <c r="AC118" i="3"/>
  <c r="M119" i="3"/>
  <c r="P116" i="3"/>
  <c r="N116" i="3"/>
  <c r="R116" i="3"/>
  <c r="S116" i="3"/>
  <c r="P117" i="3" l="1"/>
  <c r="Q117" i="3"/>
  <c r="Z119" i="3"/>
  <c r="Q118" i="3" s="1"/>
  <c r="AC119" i="3"/>
  <c r="T118" i="3" s="1"/>
  <c r="V119" i="3"/>
  <c r="X119" i="3"/>
  <c r="Y119" i="3"/>
  <c r="AB119" i="3"/>
  <c r="W119" i="3"/>
  <c r="AA119" i="3"/>
  <c r="R118" i="3" s="1"/>
  <c r="M120" i="3"/>
  <c r="T117" i="3"/>
  <c r="S117" i="3"/>
  <c r="S118" i="3" l="1"/>
  <c r="O118" i="3"/>
  <c r="N118" i="3"/>
  <c r="X120" i="3"/>
  <c r="V120" i="3"/>
  <c r="Y120" i="3"/>
  <c r="W120" i="3"/>
  <c r="Z120" i="3"/>
  <c r="AA120" i="3"/>
  <c r="R119" i="3" s="1"/>
  <c r="AC120" i="3"/>
  <c r="AB120" i="3"/>
  <c r="M121" i="3"/>
  <c r="P118" i="3"/>
  <c r="Q119" i="3" l="1"/>
  <c r="P119" i="3"/>
  <c r="N119" i="3"/>
  <c r="O119" i="3"/>
  <c r="T119" i="3"/>
  <c r="V121" i="3"/>
  <c r="W121" i="3"/>
  <c r="Y121" i="3"/>
  <c r="Z121" i="3"/>
  <c r="AA121" i="3"/>
  <c r="R120" i="3" s="1"/>
  <c r="X121" i="3"/>
  <c r="O120" i="3" s="1"/>
  <c r="AC121" i="3"/>
  <c r="T120" i="3" s="1"/>
  <c r="AB121" i="3"/>
  <c r="M122" i="3"/>
  <c r="S119" i="3"/>
  <c r="P120" i="3" l="1"/>
  <c r="S120" i="3"/>
  <c r="N120" i="3"/>
  <c r="V122" i="3"/>
  <c r="AC122" i="3"/>
  <c r="T121" i="3" s="1"/>
  <c r="Z122" i="3"/>
  <c r="Y122" i="3"/>
  <c r="AA122" i="3"/>
  <c r="X122" i="3"/>
  <c r="W122" i="3"/>
  <c r="AB122" i="3"/>
  <c r="S121" i="3" s="1"/>
  <c r="M123" i="3"/>
  <c r="Q120" i="3"/>
  <c r="O121" i="3" l="1"/>
  <c r="W123" i="3"/>
  <c r="AA123" i="3"/>
  <c r="X123" i="3"/>
  <c r="AC123" i="3"/>
  <c r="T122" i="3" s="1"/>
  <c r="Y123" i="3"/>
  <c r="Z123" i="3"/>
  <c r="Q122" i="3" s="1"/>
  <c r="AB123" i="3"/>
  <c r="V123" i="3"/>
  <c r="M124" i="3"/>
  <c r="N121" i="3"/>
  <c r="Q121" i="3"/>
  <c r="R121" i="3"/>
  <c r="P121" i="3"/>
  <c r="N122" i="3" l="1"/>
  <c r="AB124" i="3"/>
  <c r="X124" i="3"/>
  <c r="O123" i="3" s="1"/>
  <c r="W124" i="3"/>
  <c r="V124" i="3"/>
  <c r="Z124" i="3"/>
  <c r="Q123" i="3" s="1"/>
  <c r="Y124" i="3"/>
  <c r="P123" i="3" s="1"/>
  <c r="AC124" i="3"/>
  <c r="T123" i="3" s="1"/>
  <c r="AA124" i="3"/>
  <c r="M125" i="3"/>
  <c r="P122" i="3"/>
  <c r="S122" i="3"/>
  <c r="R122" i="3"/>
  <c r="O122" i="3"/>
  <c r="V125" i="3" l="1"/>
  <c r="X125" i="3"/>
  <c r="O124" i="3" s="1"/>
  <c r="W125" i="3"/>
  <c r="AC125" i="3"/>
  <c r="T124" i="3" s="1"/>
  <c r="AB125" i="3"/>
  <c r="Y125" i="3"/>
  <c r="AA125" i="3"/>
  <c r="Z125" i="3"/>
  <c r="Q124" i="3" s="1"/>
  <c r="M126" i="3"/>
  <c r="N123" i="3"/>
  <c r="S123" i="3"/>
  <c r="R123" i="3"/>
  <c r="R124" i="3" l="1"/>
  <c r="P124" i="3"/>
  <c r="S124" i="3"/>
  <c r="AA126" i="3"/>
  <c r="AC126" i="3"/>
  <c r="V126" i="3"/>
  <c r="Y126" i="3"/>
  <c r="W126" i="3"/>
  <c r="AB126" i="3"/>
  <c r="X126" i="3"/>
  <c r="Z126" i="3"/>
  <c r="Q125" i="3" s="1"/>
  <c r="M127" i="3"/>
  <c r="N124" i="3"/>
  <c r="S125" i="3" l="1"/>
  <c r="P125" i="3"/>
  <c r="N125" i="3"/>
  <c r="O125" i="3"/>
  <c r="T125" i="3"/>
  <c r="V127" i="3"/>
  <c r="AC127" i="3"/>
  <c r="T126" i="3" s="1"/>
  <c r="W127" i="3"/>
  <c r="N126" i="3" s="1"/>
  <c r="AA127" i="3"/>
  <c r="Y127" i="3"/>
  <c r="P126" i="3" s="1"/>
  <c r="Z127" i="3"/>
  <c r="Q126" i="3" s="1"/>
  <c r="AB127" i="3"/>
  <c r="X127" i="3"/>
  <c r="M128" i="3"/>
  <c r="R125" i="3"/>
  <c r="AA128" i="3" l="1"/>
  <c r="V128" i="3"/>
  <c r="W128" i="3"/>
  <c r="N127" i="3" s="1"/>
  <c r="AB128" i="3"/>
  <c r="S127" i="3" s="1"/>
  <c r="X128" i="3"/>
  <c r="O127" i="3" s="1"/>
  <c r="AC128" i="3"/>
  <c r="Y128" i="3"/>
  <c r="P127" i="3" s="1"/>
  <c r="Z128" i="3"/>
  <c r="M129" i="3"/>
  <c r="R126" i="3"/>
  <c r="O126" i="3"/>
  <c r="S126" i="3"/>
  <c r="R127" i="3" l="1"/>
  <c r="Y129" i="3"/>
  <c r="V129" i="3"/>
  <c r="Z129" i="3"/>
  <c r="Q128" i="3" s="1"/>
  <c r="W129" i="3"/>
  <c r="AA129" i="3"/>
  <c r="X129" i="3"/>
  <c r="O128" i="3" s="1"/>
  <c r="AC129" i="3"/>
  <c r="AB129" i="3"/>
  <c r="S128" i="3" s="1"/>
  <c r="M130" i="3"/>
  <c r="Q127" i="3"/>
  <c r="T127" i="3"/>
  <c r="AB130" i="3" l="1"/>
  <c r="S129" i="3" s="1"/>
  <c r="V130" i="3"/>
  <c r="Z130" i="3"/>
  <c r="Q129" i="3" s="1"/>
  <c r="AC130" i="3"/>
  <c r="X130" i="3"/>
  <c r="W130" i="3"/>
  <c r="N129" i="3" s="1"/>
  <c r="Y130" i="3"/>
  <c r="AA130" i="3"/>
  <c r="M131" i="3"/>
  <c r="R128" i="3"/>
  <c r="P128" i="3"/>
  <c r="N128" i="3"/>
  <c r="T128" i="3"/>
  <c r="R129" i="3" l="1"/>
  <c r="O129" i="3"/>
  <c r="T129" i="3"/>
  <c r="P129" i="3"/>
  <c r="X131" i="3"/>
  <c r="AA131" i="3"/>
  <c r="Z131" i="3"/>
  <c r="Q130" i="3" s="1"/>
  <c r="V131" i="3"/>
  <c r="AC131" i="3"/>
  <c r="T130" i="3" s="1"/>
  <c r="AB131" i="3"/>
  <c r="W131" i="3"/>
  <c r="N130" i="3" s="1"/>
  <c r="Y131" i="3"/>
  <c r="M132" i="3"/>
  <c r="O130" i="3" l="1"/>
  <c r="P130" i="3"/>
  <c r="S130" i="3"/>
  <c r="X132" i="3"/>
  <c r="O131" i="3" s="1"/>
  <c r="AA132" i="3"/>
  <c r="AB132" i="3"/>
  <c r="V132" i="3"/>
  <c r="W132" i="3"/>
  <c r="Z132" i="3"/>
  <c r="AC132" i="3"/>
  <c r="T131" i="3" s="1"/>
  <c r="Y132" i="3"/>
  <c r="P131" i="3" s="1"/>
  <c r="M133" i="3"/>
  <c r="R130" i="3"/>
  <c r="R131" i="3" l="1"/>
  <c r="Q131" i="3"/>
  <c r="N131" i="3"/>
  <c r="AA133" i="3"/>
  <c r="R132" i="3" s="1"/>
  <c r="W133" i="3"/>
  <c r="X133" i="3"/>
  <c r="O132" i="3" s="1"/>
  <c r="Y133" i="3"/>
  <c r="Z133" i="3"/>
  <c r="AB133" i="3"/>
  <c r="S132" i="3" s="1"/>
  <c r="AC133" i="3"/>
  <c r="V133" i="3"/>
  <c r="M134" i="3"/>
  <c r="S131" i="3"/>
  <c r="P132" i="3" l="1"/>
  <c r="Y134" i="3"/>
  <c r="P133" i="3" s="1"/>
  <c r="X134" i="3"/>
  <c r="O133" i="3" s="1"/>
  <c r="W134" i="3"/>
  <c r="N133" i="3" s="1"/>
  <c r="AC134" i="3"/>
  <c r="AA134" i="3"/>
  <c r="Z134" i="3"/>
  <c r="Q133" i="3" s="1"/>
  <c r="V134" i="3"/>
  <c r="AB134" i="3"/>
  <c r="S133" i="3" s="1"/>
  <c r="M135" i="3"/>
  <c r="T132" i="3"/>
  <c r="N132" i="3"/>
  <c r="Q132" i="3"/>
  <c r="V135" i="3" l="1"/>
  <c r="Z135" i="3"/>
  <c r="Q134" i="3" s="1"/>
  <c r="X135" i="3"/>
  <c r="O134" i="3" s="1"/>
  <c r="AA135" i="3"/>
  <c r="R134" i="3" s="1"/>
  <c r="Y135" i="3"/>
  <c r="P134" i="3" s="1"/>
  <c r="AB135" i="3"/>
  <c r="W135" i="3"/>
  <c r="AC135" i="3"/>
  <c r="M136" i="3"/>
  <c r="R133" i="3"/>
  <c r="T133" i="3"/>
  <c r="T134" i="3" l="1"/>
  <c r="S134" i="3"/>
  <c r="N134" i="3"/>
  <c r="V136" i="3"/>
  <c r="AB136" i="3"/>
  <c r="Y136" i="3"/>
  <c r="P135" i="3" s="1"/>
  <c r="X136" i="3"/>
  <c r="Z136" i="3"/>
  <c r="AA136" i="3"/>
  <c r="R135" i="3" s="1"/>
  <c r="AC136" i="3"/>
  <c r="W136" i="3"/>
  <c r="N135" i="3" s="1"/>
  <c r="M137" i="3"/>
  <c r="Q135" i="3" l="1"/>
  <c r="W137" i="3"/>
  <c r="Z137" i="3"/>
  <c r="Q136" i="3" s="1"/>
  <c r="V137" i="3"/>
  <c r="Y137" i="3"/>
  <c r="X137" i="3"/>
  <c r="AA137" i="3"/>
  <c r="R136" i="3" s="1"/>
  <c r="AC137" i="3"/>
  <c r="AB137" i="3"/>
  <c r="M138" i="3"/>
  <c r="S135" i="3"/>
  <c r="O135" i="3"/>
  <c r="T135" i="3"/>
  <c r="Y138" i="3" l="1"/>
  <c r="Z138" i="3"/>
  <c r="Q137" i="3" s="1"/>
  <c r="AC138" i="3"/>
  <c r="T137" i="3" s="1"/>
  <c r="V138" i="3"/>
  <c r="AB138" i="3"/>
  <c r="S137" i="3" s="1"/>
  <c r="X138" i="3"/>
  <c r="O137" i="3" s="1"/>
  <c r="W138" i="3"/>
  <c r="AA138" i="3"/>
  <c r="M139" i="3"/>
  <c r="S136" i="3"/>
  <c r="T136" i="3"/>
  <c r="P136" i="3"/>
  <c r="N136" i="3"/>
  <c r="O136" i="3"/>
  <c r="P137" i="3" l="1"/>
  <c r="Y139" i="3"/>
  <c r="Z139" i="3"/>
  <c r="V139" i="3"/>
  <c r="W139" i="3"/>
  <c r="N138" i="3" s="1"/>
  <c r="AA139" i="3"/>
  <c r="R138" i="3" s="1"/>
  <c r="AC139" i="3"/>
  <c r="T138" i="3" s="1"/>
  <c r="AB139" i="3"/>
  <c r="X139" i="3"/>
  <c r="O138" i="3" s="1"/>
  <c r="M140" i="3"/>
  <c r="R137" i="3"/>
  <c r="N137" i="3"/>
  <c r="W140" i="3" l="1"/>
  <c r="AC140" i="3"/>
  <c r="T139" i="3" s="1"/>
  <c r="X140" i="3"/>
  <c r="O139" i="3" s="1"/>
  <c r="AB140" i="3"/>
  <c r="V140" i="3"/>
  <c r="Y140" i="3"/>
  <c r="Z140" i="3"/>
  <c r="AA140" i="3"/>
  <c r="M141" i="3"/>
  <c r="P138" i="3"/>
  <c r="S138" i="3"/>
  <c r="Q138" i="3"/>
  <c r="Z141" i="3" l="1"/>
  <c r="Y141" i="3"/>
  <c r="P140" i="3" s="1"/>
  <c r="V141" i="3"/>
  <c r="X141" i="3"/>
  <c r="O140" i="3" s="1"/>
  <c r="AC141" i="3"/>
  <c r="T140" i="3" s="1"/>
  <c r="AA141" i="3"/>
  <c r="R140" i="3" s="1"/>
  <c r="W141" i="3"/>
  <c r="AB141" i="3"/>
  <c r="M142" i="3"/>
  <c r="R139" i="3"/>
  <c r="S139" i="3"/>
  <c r="N139" i="3"/>
  <c r="P139" i="3"/>
  <c r="Q139" i="3"/>
  <c r="N140" i="3" l="1"/>
  <c r="AA142" i="3"/>
  <c r="V142" i="3"/>
  <c r="Z142" i="3"/>
  <c r="Q141" i="3" s="1"/>
  <c r="AC142" i="3"/>
  <c r="T141" i="3" s="1"/>
  <c r="AB142" i="3"/>
  <c r="Y142" i="3"/>
  <c r="X142" i="3"/>
  <c r="W142" i="3"/>
  <c r="M143" i="3"/>
  <c r="Q140" i="3"/>
  <c r="S140" i="3"/>
  <c r="V143" i="3" l="1"/>
  <c r="AA143" i="3"/>
  <c r="AC143" i="3"/>
  <c r="T142" i="3" s="1"/>
  <c r="Y143" i="3"/>
  <c r="Z143" i="3"/>
  <c r="W143" i="3"/>
  <c r="N142" i="3" s="1"/>
  <c r="X143" i="3"/>
  <c r="AB143" i="3"/>
  <c r="M144" i="3"/>
  <c r="P141" i="3"/>
  <c r="S141" i="3"/>
  <c r="R141" i="3"/>
  <c r="N141" i="3"/>
  <c r="O141" i="3"/>
  <c r="S142" i="3" l="1"/>
  <c r="Q142" i="3"/>
  <c r="P142" i="3"/>
  <c r="R142" i="3"/>
  <c r="O142" i="3"/>
  <c r="AC144" i="3"/>
  <c r="V144" i="3"/>
  <c r="AA144" i="3"/>
  <c r="X144" i="3"/>
  <c r="AB144" i="3"/>
  <c r="W144" i="3"/>
  <c r="N143" i="3" s="1"/>
  <c r="Z144" i="3"/>
  <c r="Y144" i="3"/>
  <c r="M145" i="3"/>
  <c r="Q143" i="3" l="1"/>
  <c r="T143" i="3"/>
  <c r="O143" i="3"/>
  <c r="X145" i="3"/>
  <c r="O144" i="3" s="1"/>
  <c r="AA145" i="3"/>
  <c r="W145" i="3"/>
  <c r="N144" i="3" s="1"/>
  <c r="AC145" i="3"/>
  <c r="Z145" i="3"/>
  <c r="Q144" i="3" s="1"/>
  <c r="AB145" i="3"/>
  <c r="V145" i="3"/>
  <c r="Y145" i="3"/>
  <c r="P144" i="3" s="1"/>
  <c r="M146" i="3"/>
  <c r="P143" i="3"/>
  <c r="R143" i="3"/>
  <c r="S143" i="3"/>
  <c r="S144" i="3" l="1"/>
  <c r="AA146" i="3"/>
  <c r="Y146" i="3"/>
  <c r="P145" i="3" s="1"/>
  <c r="W146" i="3"/>
  <c r="N145" i="3" s="1"/>
  <c r="Z146" i="3"/>
  <c r="Q145" i="3" s="1"/>
  <c r="X146" i="3"/>
  <c r="O145" i="3" s="1"/>
  <c r="AB146" i="3"/>
  <c r="V146" i="3"/>
  <c r="AC146" i="3"/>
  <c r="M147" i="3"/>
  <c r="R144" i="3"/>
  <c r="T144" i="3"/>
  <c r="V147" i="3" l="1"/>
  <c r="X147" i="3"/>
  <c r="O146" i="3" s="1"/>
  <c r="AB147" i="3"/>
  <c r="AC147" i="3"/>
  <c r="Z147" i="3"/>
  <c r="Q146" i="3" s="1"/>
  <c r="AA147" i="3"/>
  <c r="Y147" i="3"/>
  <c r="W147" i="3"/>
  <c r="M148" i="3"/>
  <c r="R145" i="3"/>
  <c r="T145" i="3"/>
  <c r="S145" i="3"/>
  <c r="N146" i="3" l="1"/>
  <c r="T146" i="3"/>
  <c r="P146" i="3"/>
  <c r="R146" i="3"/>
  <c r="S146" i="3"/>
  <c r="AA148" i="3"/>
  <c r="X148" i="3"/>
  <c r="O147" i="3" s="1"/>
  <c r="Z148" i="3"/>
  <c r="Q147" i="3" s="1"/>
  <c r="V148" i="3"/>
  <c r="AB148" i="3"/>
  <c r="Y148" i="3"/>
  <c r="P147" i="3" s="1"/>
  <c r="W148" i="3"/>
  <c r="AC148" i="3"/>
  <c r="M149" i="3"/>
  <c r="T147" i="3" l="1"/>
  <c r="R147" i="3"/>
  <c r="AB149" i="3"/>
  <c r="S148" i="3" s="1"/>
  <c r="W149" i="3"/>
  <c r="N148" i="3" s="1"/>
  <c r="V149" i="3"/>
  <c r="Z149" i="3"/>
  <c r="AA149" i="3"/>
  <c r="Y149" i="3"/>
  <c r="AC149" i="3"/>
  <c r="X149" i="3"/>
  <c r="M150" i="3"/>
  <c r="S147" i="3"/>
  <c r="N147" i="3"/>
  <c r="P148" i="3" l="1"/>
  <c r="Q148" i="3"/>
  <c r="T148" i="3"/>
  <c r="O148" i="3"/>
  <c r="AA150" i="3"/>
  <c r="R149" i="3" s="1"/>
  <c r="W150" i="3"/>
  <c r="Y150" i="3"/>
  <c r="V150" i="3"/>
  <c r="AC150" i="3"/>
  <c r="Z150" i="3"/>
  <c r="AB150" i="3"/>
  <c r="S149" i="3" s="1"/>
  <c r="X150" i="3"/>
  <c r="M151" i="3"/>
  <c r="R148" i="3"/>
  <c r="Q149" i="3" l="1"/>
  <c r="N149" i="3"/>
  <c r="T149" i="3"/>
  <c r="V151" i="3"/>
  <c r="X151" i="3"/>
  <c r="O150" i="3" s="1"/>
  <c r="W151" i="3"/>
  <c r="AA151" i="3"/>
  <c r="Y151" i="3"/>
  <c r="P150" i="3" s="1"/>
  <c r="AC151" i="3"/>
  <c r="T150" i="3" s="1"/>
  <c r="Z151" i="3"/>
  <c r="AB151" i="3"/>
  <c r="S150" i="3" s="1"/>
  <c r="M152" i="3"/>
  <c r="O149" i="3"/>
  <c r="P149" i="3"/>
  <c r="R150" i="3" l="1"/>
  <c r="N150" i="3"/>
  <c r="V152" i="3"/>
  <c r="W152" i="3"/>
  <c r="N151" i="3" s="1"/>
  <c r="Z152" i="3"/>
  <c r="AC152" i="3"/>
  <c r="AA152" i="3"/>
  <c r="X152" i="3"/>
  <c r="O151" i="3" s="1"/>
  <c r="Y152" i="3"/>
  <c r="AB152" i="3"/>
  <c r="M153" i="3"/>
  <c r="Q150" i="3"/>
  <c r="R151" i="3" l="1"/>
  <c r="AA153" i="3"/>
  <c r="R152" i="3" s="1"/>
  <c r="AB153" i="3"/>
  <c r="Z153" i="3"/>
  <c r="Q152" i="3" s="1"/>
  <c r="X153" i="3"/>
  <c r="O152" i="3" s="1"/>
  <c r="AC153" i="3"/>
  <c r="T152" i="3" s="1"/>
  <c r="Y153" i="3"/>
  <c r="W153" i="3"/>
  <c r="V153" i="3"/>
  <c r="M154" i="3"/>
  <c r="T151" i="3"/>
  <c r="S151" i="3"/>
  <c r="P151" i="3"/>
  <c r="Q151" i="3"/>
  <c r="AB154" i="3" l="1"/>
  <c r="Y154" i="3"/>
  <c r="P153" i="3" s="1"/>
  <c r="AC154" i="3"/>
  <c r="T153" i="3" s="1"/>
  <c r="Z154" i="3"/>
  <c r="V154" i="3"/>
  <c r="AA154" i="3"/>
  <c r="R153" i="3" s="1"/>
  <c r="W154" i="3"/>
  <c r="X154" i="3"/>
  <c r="M155" i="3"/>
  <c r="P152" i="3"/>
  <c r="N152" i="3"/>
  <c r="S152" i="3"/>
  <c r="Y155" i="3" l="1"/>
  <c r="V155" i="3"/>
  <c r="AC155" i="3"/>
  <c r="Z155" i="3"/>
  <c r="W155" i="3"/>
  <c r="AB155" i="3"/>
  <c r="S154" i="3" s="1"/>
  <c r="X155" i="3"/>
  <c r="O154" i="3" s="1"/>
  <c r="AA155" i="3"/>
  <c r="R154" i="3" s="1"/>
  <c r="M156" i="3"/>
  <c r="Q153" i="3"/>
  <c r="O153" i="3"/>
  <c r="N153" i="3"/>
  <c r="S153" i="3"/>
  <c r="N154" i="3" l="1"/>
  <c r="T154" i="3"/>
  <c r="V156" i="3"/>
  <c r="AA156" i="3"/>
  <c r="R155" i="3" s="1"/>
  <c r="Y156" i="3"/>
  <c r="P155" i="3" s="1"/>
  <c r="W156" i="3"/>
  <c r="X156" i="3"/>
  <c r="O155" i="3" s="1"/>
  <c r="Z156" i="3"/>
  <c r="AB156" i="3"/>
  <c r="S155" i="3" s="1"/>
  <c r="AC156" i="3"/>
  <c r="M157" i="3"/>
  <c r="P154" i="3"/>
  <c r="Q154" i="3"/>
  <c r="Q155" i="3" l="1"/>
  <c r="T155" i="3"/>
  <c r="AB157" i="3"/>
  <c r="S156" i="3" s="1"/>
  <c r="AC157" i="3"/>
  <c r="V157" i="3"/>
  <c r="Y157" i="3"/>
  <c r="P156" i="3" s="1"/>
  <c r="AA157" i="3"/>
  <c r="Z157" i="3"/>
  <c r="X157" i="3"/>
  <c r="O156" i="3" s="1"/>
  <c r="W157" i="3"/>
  <c r="N156" i="3" s="1"/>
  <c r="M158" i="3"/>
  <c r="N155" i="3"/>
  <c r="R156" i="3" l="1"/>
  <c r="Q156" i="3"/>
  <c r="AC158" i="3"/>
  <c r="T157" i="3" s="1"/>
  <c r="AB158" i="3"/>
  <c r="S157" i="3" s="1"/>
  <c r="X158" i="3"/>
  <c r="AA158" i="3"/>
  <c r="V158" i="3"/>
  <c r="Z158" i="3"/>
  <c r="Q157" i="3" s="1"/>
  <c r="Y158" i="3"/>
  <c r="W158" i="3"/>
  <c r="M159" i="3"/>
  <c r="T156" i="3"/>
  <c r="P157" i="3" l="1"/>
  <c r="O157" i="3"/>
  <c r="N157" i="3"/>
  <c r="V159" i="3"/>
  <c r="AC159" i="3"/>
  <c r="T158" i="3" s="1"/>
  <c r="Y159" i="3"/>
  <c r="Z159" i="3"/>
  <c r="AB159" i="3"/>
  <c r="AA159" i="3"/>
  <c r="R158" i="3" s="1"/>
  <c r="W159" i="3"/>
  <c r="X159" i="3"/>
  <c r="O158" i="3" s="1"/>
  <c r="M160" i="3"/>
  <c r="R157" i="3"/>
  <c r="Q158" i="3" l="1"/>
  <c r="X160" i="3"/>
  <c r="AA160" i="3"/>
  <c r="R159" i="3" s="1"/>
  <c r="V160" i="3"/>
  <c r="AB160" i="3"/>
  <c r="Y160" i="3"/>
  <c r="P159" i="3" s="1"/>
  <c r="Z160" i="3"/>
  <c r="AC160" i="3"/>
  <c r="T159" i="3" s="1"/>
  <c r="W160" i="3"/>
  <c r="M161" i="3"/>
  <c r="N158" i="3"/>
  <c r="S158" i="3"/>
  <c r="P158" i="3"/>
  <c r="AC161" i="3" l="1"/>
  <c r="T160" i="3" s="1"/>
  <c r="X161" i="3"/>
  <c r="O160" i="3" s="1"/>
  <c r="V161" i="3"/>
  <c r="Y161" i="3"/>
  <c r="Z161" i="3"/>
  <c r="AB161" i="3"/>
  <c r="W161" i="3"/>
  <c r="AA161" i="3"/>
  <c r="R160" i="3" s="1"/>
  <c r="M162" i="3"/>
  <c r="O159" i="3"/>
  <c r="Q159" i="3"/>
  <c r="S159" i="3"/>
  <c r="N159" i="3"/>
  <c r="Q160" i="3" l="1"/>
  <c r="P160" i="3"/>
  <c r="S160" i="3"/>
  <c r="N160" i="3"/>
  <c r="Z162" i="3"/>
  <c r="X162" i="3"/>
  <c r="AB162" i="3"/>
  <c r="AA162" i="3"/>
  <c r="V162" i="3"/>
  <c r="Y162" i="3"/>
  <c r="P161" i="3" s="1"/>
  <c r="W162" i="3"/>
  <c r="N161" i="3" s="1"/>
  <c r="AC162" i="3"/>
  <c r="T161" i="3" s="1"/>
  <c r="M163" i="3"/>
  <c r="R161" i="3" l="1"/>
  <c r="Q161" i="3"/>
  <c r="O161" i="3"/>
  <c r="V163" i="3"/>
  <c r="AB163" i="3"/>
  <c r="X163" i="3"/>
  <c r="Y163" i="3"/>
  <c r="P162" i="3" s="1"/>
  <c r="Z163" i="3"/>
  <c r="AC163" i="3"/>
  <c r="W163" i="3"/>
  <c r="AA163" i="3"/>
  <c r="M164" i="3"/>
  <c r="S161" i="3"/>
  <c r="T162" i="3" l="1"/>
  <c r="Q162" i="3"/>
  <c r="N162" i="3"/>
  <c r="O162" i="3"/>
  <c r="AB164" i="3"/>
  <c r="AA164" i="3"/>
  <c r="R163" i="3" s="1"/>
  <c r="Y164" i="3"/>
  <c r="V164" i="3"/>
  <c r="AC164" i="3"/>
  <c r="T163" i="3" s="1"/>
  <c r="Z164" i="3"/>
  <c r="Q163" i="3" s="1"/>
  <c r="W164" i="3"/>
  <c r="X164" i="3"/>
  <c r="O163" i="3" s="1"/>
  <c r="M165" i="3"/>
  <c r="S162" i="3"/>
  <c r="R162" i="3"/>
  <c r="P163" i="3" l="1"/>
  <c r="AC165" i="3"/>
  <c r="X165" i="3"/>
  <c r="O164" i="3" s="1"/>
  <c r="V165" i="3"/>
  <c r="AB165" i="3"/>
  <c r="S164" i="3" s="1"/>
  <c r="Y165" i="3"/>
  <c r="Z165" i="3"/>
  <c r="AA165" i="3"/>
  <c r="R164" i="3" s="1"/>
  <c r="W165" i="3"/>
  <c r="M166" i="3"/>
  <c r="S163" i="3"/>
  <c r="N163" i="3"/>
  <c r="T164" i="3" l="1"/>
  <c r="AA166" i="3"/>
  <c r="AB166" i="3"/>
  <c r="S165" i="3" s="1"/>
  <c r="W166" i="3"/>
  <c r="V166" i="3"/>
  <c r="AC166" i="3"/>
  <c r="Z166" i="3"/>
  <c r="X166" i="3"/>
  <c r="Y166" i="3"/>
  <c r="M167" i="3"/>
  <c r="P164" i="3"/>
  <c r="Q164" i="3"/>
  <c r="N164" i="3"/>
  <c r="P165" i="3" l="1"/>
  <c r="O165" i="3"/>
  <c r="Q165" i="3"/>
  <c r="AB167" i="3"/>
  <c r="X167" i="3"/>
  <c r="W167" i="3"/>
  <c r="N166" i="3" s="1"/>
  <c r="AC167" i="3"/>
  <c r="V167" i="3"/>
  <c r="Z167" i="3"/>
  <c r="Y167" i="3"/>
  <c r="AA167" i="3"/>
  <c r="M168" i="3"/>
  <c r="N165" i="3"/>
  <c r="R165" i="3"/>
  <c r="T165" i="3"/>
  <c r="O166" i="3" l="1"/>
  <c r="P166" i="3"/>
  <c r="Q166" i="3"/>
  <c r="T166" i="3"/>
  <c r="Y168" i="3"/>
  <c r="Z168" i="3"/>
  <c r="Q167" i="3" s="1"/>
  <c r="AC168" i="3"/>
  <c r="T167" i="3" s="1"/>
  <c r="W168" i="3"/>
  <c r="X168" i="3"/>
  <c r="AB168" i="3"/>
  <c r="S167" i="3" s="1"/>
  <c r="AA168" i="3"/>
  <c r="R167" i="3" s="1"/>
  <c r="V168" i="3"/>
  <c r="M169" i="3"/>
  <c r="S166" i="3"/>
  <c r="R166" i="3"/>
  <c r="O167" i="3" l="1"/>
  <c r="V169" i="3"/>
  <c r="AA169" i="3"/>
  <c r="AC169" i="3"/>
  <c r="Z169" i="3"/>
  <c r="W169" i="3"/>
  <c r="N168" i="3" s="1"/>
  <c r="X169" i="3"/>
  <c r="Y169" i="3"/>
  <c r="P168" i="3" s="1"/>
  <c r="AB169" i="3"/>
  <c r="S168" i="3" s="1"/>
  <c r="M170" i="3"/>
  <c r="N167" i="3"/>
  <c r="P167" i="3"/>
  <c r="AA170" i="3" l="1"/>
  <c r="R169" i="3" s="1"/>
  <c r="AC170" i="3"/>
  <c r="T169" i="3" s="1"/>
  <c r="W170" i="3"/>
  <c r="V170" i="3"/>
  <c r="X170" i="3"/>
  <c r="AB170" i="3"/>
  <c r="Y170" i="3"/>
  <c r="Z170" i="3"/>
  <c r="M171" i="3"/>
  <c r="Q168" i="3"/>
  <c r="R168" i="3"/>
  <c r="T168" i="3"/>
  <c r="O168" i="3"/>
  <c r="P169" i="3" l="1"/>
  <c r="O169" i="3"/>
  <c r="N169" i="3"/>
  <c r="S169" i="3"/>
  <c r="Y171" i="3"/>
  <c r="V171" i="3"/>
  <c r="AA171" i="3"/>
  <c r="W171" i="3"/>
  <c r="AC171" i="3"/>
  <c r="T170" i="3" s="1"/>
  <c r="Z171" i="3"/>
  <c r="X171" i="3"/>
  <c r="O170" i="3" s="1"/>
  <c r="AB171" i="3"/>
  <c r="M172" i="3"/>
  <c r="Q169" i="3"/>
  <c r="N170" i="3" l="1"/>
  <c r="Q170" i="3"/>
  <c r="S170" i="3"/>
  <c r="W172" i="3"/>
  <c r="V172" i="3"/>
  <c r="Z172" i="3"/>
  <c r="AB172" i="3"/>
  <c r="X172" i="3"/>
  <c r="AC172" i="3"/>
  <c r="AA172" i="3"/>
  <c r="Y172" i="3"/>
  <c r="P171" i="3" s="1"/>
  <c r="M173" i="3"/>
  <c r="R170" i="3"/>
  <c r="P170" i="3"/>
  <c r="O171" i="3" l="1"/>
  <c r="R171" i="3"/>
  <c r="Q171" i="3"/>
  <c r="S171" i="3"/>
  <c r="Y173" i="3"/>
  <c r="X173" i="3"/>
  <c r="W173" i="3"/>
  <c r="V173" i="3"/>
  <c r="AC173" i="3"/>
  <c r="Z173" i="3"/>
  <c r="AB173" i="3"/>
  <c r="S172" i="3" s="1"/>
  <c r="AA173" i="3"/>
  <c r="M174" i="3"/>
  <c r="T171" i="3"/>
  <c r="N171" i="3"/>
  <c r="Q172" i="3" l="1"/>
  <c r="O172" i="3"/>
  <c r="N172" i="3"/>
  <c r="P172" i="3"/>
  <c r="V174" i="3"/>
  <c r="Z174" i="3"/>
  <c r="W174" i="3"/>
  <c r="N173" i="3" s="1"/>
  <c r="AC174" i="3"/>
  <c r="AA174" i="3"/>
  <c r="R173" i="3" s="1"/>
  <c r="X174" i="3"/>
  <c r="O173" i="3" s="1"/>
  <c r="AB174" i="3"/>
  <c r="S173" i="3" s="1"/>
  <c r="Y174" i="3"/>
  <c r="P173" i="3" s="1"/>
  <c r="M175" i="3"/>
  <c r="T172" i="3"/>
  <c r="R172" i="3"/>
  <c r="AC175" i="3" l="1"/>
  <c r="X175" i="3"/>
  <c r="Z175" i="3"/>
  <c r="Y175" i="3"/>
  <c r="AA175" i="3"/>
  <c r="V175" i="3"/>
  <c r="W175" i="3"/>
  <c r="N174" i="3" s="1"/>
  <c r="AB175" i="3"/>
  <c r="S174" i="3" s="1"/>
  <c r="M176" i="3"/>
  <c r="T173" i="3"/>
  <c r="Q173" i="3"/>
  <c r="O174" i="3" l="1"/>
  <c r="AB176" i="3"/>
  <c r="S175" i="3" s="1"/>
  <c r="V176" i="3"/>
  <c r="Y176" i="3"/>
  <c r="AC176" i="3"/>
  <c r="T175" i="3" s="1"/>
  <c r="Z176" i="3"/>
  <c r="X176" i="3"/>
  <c r="W176" i="3"/>
  <c r="N175" i="3" s="1"/>
  <c r="AA176" i="3"/>
  <c r="R175" i="3" s="1"/>
  <c r="M177" i="3"/>
  <c r="Q174" i="3"/>
  <c r="P174" i="3"/>
  <c r="T174" i="3"/>
  <c r="R174" i="3"/>
  <c r="Q175" i="3" l="1"/>
  <c r="V177" i="3"/>
  <c r="W177" i="3"/>
  <c r="N176" i="3" s="1"/>
  <c r="Z177" i="3"/>
  <c r="AB177" i="3"/>
  <c r="AC177" i="3"/>
  <c r="T176" i="3" s="1"/>
  <c r="Y177" i="3"/>
  <c r="AA177" i="3"/>
  <c r="R176" i="3" s="1"/>
  <c r="X177" i="3"/>
  <c r="M178" i="3"/>
  <c r="P175" i="3"/>
  <c r="O175" i="3"/>
  <c r="AB178" i="3" l="1"/>
  <c r="S177" i="3" s="1"/>
  <c r="X178" i="3"/>
  <c r="O177" i="3" s="1"/>
  <c r="V178" i="3"/>
  <c r="Y178" i="3"/>
  <c r="AC178" i="3"/>
  <c r="Z178" i="3"/>
  <c r="W178" i="3"/>
  <c r="N177" i="3" s="1"/>
  <c r="AA178" i="3"/>
  <c r="M179" i="3"/>
  <c r="S176" i="3"/>
  <c r="O176" i="3"/>
  <c r="P176" i="3"/>
  <c r="Q176" i="3"/>
  <c r="T177" i="3" l="1"/>
  <c r="P177" i="3"/>
  <c r="R177" i="3"/>
  <c r="Q177" i="3"/>
  <c r="V179" i="3"/>
  <c r="Y179" i="3"/>
  <c r="AC179" i="3"/>
  <c r="T178" i="3" s="1"/>
  <c r="Z179" i="3"/>
  <c r="W179" i="3"/>
  <c r="X179" i="3"/>
  <c r="O178" i="3" s="1"/>
  <c r="AB179" i="3"/>
  <c r="S178" i="3" s="1"/>
  <c r="AA179" i="3"/>
  <c r="M180" i="3"/>
  <c r="AA180" i="3" l="1"/>
  <c r="R179" i="3" s="1"/>
  <c r="V180" i="3"/>
  <c r="AB180" i="3"/>
  <c r="X180" i="3"/>
  <c r="W180" i="3"/>
  <c r="Y180" i="3"/>
  <c r="P179" i="3" s="1"/>
  <c r="AC180" i="3"/>
  <c r="T179" i="3" s="1"/>
  <c r="Z180" i="3"/>
  <c r="Q179" i="3" s="1"/>
  <c r="M181" i="3"/>
  <c r="Q178" i="3"/>
  <c r="P178" i="3"/>
  <c r="N178" i="3"/>
  <c r="R178" i="3"/>
  <c r="O179" i="3" l="1"/>
  <c r="Z181" i="3"/>
  <c r="V181" i="3"/>
  <c r="Y181" i="3"/>
  <c r="P180" i="3" s="1"/>
  <c r="W181" i="3"/>
  <c r="AC181" i="3"/>
  <c r="T180" i="3" s="1"/>
  <c r="AA181" i="3"/>
  <c r="X181" i="3"/>
  <c r="AB181" i="3"/>
  <c r="M182" i="3"/>
  <c r="S179" i="3"/>
  <c r="N179" i="3"/>
  <c r="O180" i="3" l="1"/>
  <c r="Q180" i="3"/>
  <c r="AB182" i="3"/>
  <c r="V182" i="3"/>
  <c r="Y182" i="3"/>
  <c r="P181" i="3" s="1"/>
  <c r="W182" i="3"/>
  <c r="N181" i="3" s="1"/>
  <c r="AC182" i="3"/>
  <c r="T181" i="3" s="1"/>
  <c r="Z182" i="3"/>
  <c r="AA182" i="3"/>
  <c r="X182" i="3"/>
  <c r="M183" i="3"/>
  <c r="R180" i="3"/>
  <c r="S180" i="3"/>
  <c r="N180" i="3"/>
  <c r="R181" i="3" l="1"/>
  <c r="O181" i="3"/>
  <c r="X183" i="3"/>
  <c r="W183" i="3"/>
  <c r="N182" i="3" s="1"/>
  <c r="Y183" i="3"/>
  <c r="AA183" i="3"/>
  <c r="Z183" i="3"/>
  <c r="V183" i="3"/>
  <c r="AC183" i="3"/>
  <c r="AB183" i="3"/>
  <c r="S182" i="3" s="1"/>
  <c r="M184" i="3"/>
  <c r="S181" i="3"/>
  <c r="Q181" i="3"/>
  <c r="T182" i="3" l="1"/>
  <c r="Q182" i="3"/>
  <c r="R182" i="3"/>
  <c r="P182" i="3"/>
  <c r="X184" i="3"/>
  <c r="O183" i="3" s="1"/>
  <c r="V184" i="3"/>
  <c r="Z184" i="3"/>
  <c r="Y184" i="3"/>
  <c r="AC184" i="3"/>
  <c r="AB184" i="3"/>
  <c r="AA184" i="3"/>
  <c r="R183" i="3" s="1"/>
  <c r="W184" i="3"/>
  <c r="N183" i="3" s="1"/>
  <c r="M185" i="3"/>
  <c r="O182" i="3"/>
  <c r="P183" i="3" l="1"/>
  <c r="Q183" i="3"/>
  <c r="S183" i="3"/>
  <c r="AC185" i="3"/>
  <c r="Z185" i="3"/>
  <c r="X185" i="3"/>
  <c r="O184" i="3" s="1"/>
  <c r="Y185" i="3"/>
  <c r="V185" i="3"/>
  <c r="AA185" i="3"/>
  <c r="AB185" i="3"/>
  <c r="W185" i="3"/>
  <c r="N184" i="3" s="1"/>
  <c r="M186" i="3"/>
  <c r="T183" i="3"/>
  <c r="S184" i="3" l="1"/>
  <c r="Q184" i="3"/>
  <c r="R184" i="3"/>
  <c r="T184" i="3"/>
  <c r="AC186" i="3"/>
  <c r="V186" i="3"/>
  <c r="Y186" i="3"/>
  <c r="X186" i="3"/>
  <c r="O185" i="3" s="1"/>
  <c r="AA186" i="3"/>
  <c r="Z186" i="3"/>
  <c r="Q185" i="3" s="1"/>
  <c r="W186" i="3"/>
  <c r="N185" i="3" s="1"/>
  <c r="AB186" i="3"/>
  <c r="M187" i="3"/>
  <c r="P184" i="3"/>
  <c r="R185" i="3" l="1"/>
  <c r="P185" i="3"/>
  <c r="AA187" i="3"/>
  <c r="Y187" i="3"/>
  <c r="P186" i="3" s="1"/>
  <c r="V187" i="3"/>
  <c r="Z187" i="3"/>
  <c r="Q186" i="3" s="1"/>
  <c r="AB187" i="3"/>
  <c r="X187" i="3"/>
  <c r="O186" i="3" s="1"/>
  <c r="AC187" i="3"/>
  <c r="T186" i="3" s="1"/>
  <c r="W187" i="3"/>
  <c r="M188" i="3"/>
  <c r="T185" i="3"/>
  <c r="S185" i="3"/>
  <c r="S186" i="3" l="1"/>
  <c r="N186" i="3"/>
  <c r="Z188" i="3"/>
  <c r="Q187" i="3" s="1"/>
  <c r="AA188" i="3"/>
  <c r="V188" i="3"/>
  <c r="Y188" i="3"/>
  <c r="P187" i="3" s="1"/>
  <c r="AC188" i="3"/>
  <c r="AB188" i="3"/>
  <c r="W188" i="3"/>
  <c r="N187" i="3" s="1"/>
  <c r="X188" i="3"/>
  <c r="M189" i="3"/>
  <c r="R186" i="3"/>
  <c r="T187" i="3" l="1"/>
  <c r="S187" i="3"/>
  <c r="R187" i="3"/>
  <c r="AA189" i="3"/>
  <c r="R188" i="3" s="1"/>
  <c r="AB189" i="3"/>
  <c r="V189" i="3"/>
  <c r="Y189" i="3"/>
  <c r="W189" i="3"/>
  <c r="N188" i="3" s="1"/>
  <c r="X189" i="3"/>
  <c r="AC189" i="3"/>
  <c r="Z189" i="3"/>
  <c r="Q188" i="3" s="1"/>
  <c r="M190" i="3"/>
  <c r="O187" i="3"/>
  <c r="P188" i="3" l="1"/>
  <c r="T188" i="3"/>
  <c r="S188" i="3"/>
  <c r="V190" i="3"/>
  <c r="Y190" i="3"/>
  <c r="AC190" i="3"/>
  <c r="Z190" i="3"/>
  <c r="AA190" i="3"/>
  <c r="R189" i="3" s="1"/>
  <c r="AB190" i="3"/>
  <c r="X190" i="3"/>
  <c r="W190" i="3"/>
  <c r="N189" i="3" s="1"/>
  <c r="M191" i="3"/>
  <c r="O188" i="3"/>
  <c r="S189" i="3" l="1"/>
  <c r="Q189" i="3"/>
  <c r="AC191" i="3"/>
  <c r="V191" i="3"/>
  <c r="Y191" i="3"/>
  <c r="P190" i="3" s="1"/>
  <c r="W191" i="3"/>
  <c r="N190" i="3" s="1"/>
  <c r="Z191" i="3"/>
  <c r="X191" i="3"/>
  <c r="AA191" i="3"/>
  <c r="R190" i="3" s="1"/>
  <c r="AB191" i="3"/>
  <c r="M192" i="3"/>
  <c r="P189" i="3"/>
  <c r="O189" i="3"/>
  <c r="T189" i="3"/>
  <c r="T190" i="3" l="1"/>
  <c r="V192" i="3"/>
  <c r="W192" i="3"/>
  <c r="N191" i="3" s="1"/>
  <c r="Y192" i="3"/>
  <c r="Z192" i="3"/>
  <c r="Q191" i="3" s="1"/>
  <c r="AA192" i="3"/>
  <c r="AC192" i="3"/>
  <c r="X192" i="3"/>
  <c r="AB192" i="3"/>
  <c r="M193" i="3"/>
  <c r="Q190" i="3"/>
  <c r="S190" i="3"/>
  <c r="O190" i="3"/>
  <c r="X193" i="3" l="1"/>
  <c r="O192" i="3" s="1"/>
  <c r="AC193" i="3"/>
  <c r="T192" i="3" s="1"/>
  <c r="V193" i="3"/>
  <c r="Z193" i="3"/>
  <c r="AB193" i="3"/>
  <c r="AA193" i="3"/>
  <c r="R192" i="3" s="1"/>
  <c r="W193" i="3"/>
  <c r="Y193" i="3"/>
  <c r="M194" i="3"/>
  <c r="O191" i="3"/>
  <c r="T191" i="3"/>
  <c r="P191" i="3"/>
  <c r="R191" i="3"/>
  <c r="S191" i="3"/>
  <c r="P192" i="3" l="1"/>
  <c r="Q192" i="3"/>
  <c r="S192" i="3"/>
  <c r="N192" i="3"/>
  <c r="AA194" i="3"/>
  <c r="R193" i="3" s="1"/>
  <c r="V194" i="3"/>
  <c r="AC194" i="3"/>
  <c r="Z194" i="3"/>
  <c r="W194" i="3"/>
  <c r="N193" i="3" s="1"/>
  <c r="X194" i="3"/>
  <c r="Y194" i="3"/>
  <c r="AB194" i="3"/>
  <c r="S193" i="3" s="1"/>
  <c r="M195" i="3"/>
  <c r="Q193" i="3" l="1"/>
  <c r="O193" i="3"/>
  <c r="V195" i="3"/>
  <c r="X195" i="3"/>
  <c r="W195" i="3"/>
  <c r="N194" i="3" s="1"/>
  <c r="AA195" i="3"/>
  <c r="R194" i="3" s="1"/>
  <c r="Z195" i="3"/>
  <c r="Y195" i="3"/>
  <c r="AB195" i="3"/>
  <c r="S194" i="3" s="1"/>
  <c r="AC195" i="3"/>
  <c r="M196" i="3"/>
  <c r="T193" i="3"/>
  <c r="P193" i="3"/>
  <c r="T194" i="3" l="1"/>
  <c r="P194" i="3"/>
  <c r="Q194" i="3"/>
  <c r="V196" i="3"/>
  <c r="AC196" i="3"/>
  <c r="AB196" i="3"/>
  <c r="AA196" i="3"/>
  <c r="R195" i="3" s="1"/>
  <c r="Y196" i="3"/>
  <c r="Z196" i="3"/>
  <c r="X196" i="3"/>
  <c r="O195" i="3" s="1"/>
  <c r="W196" i="3"/>
  <c r="N195" i="3" s="1"/>
  <c r="M197" i="3"/>
  <c r="O194" i="3"/>
  <c r="T195" i="3" l="1"/>
  <c r="V197" i="3"/>
  <c r="X197" i="3"/>
  <c r="AA197" i="3"/>
  <c r="Y197" i="3"/>
  <c r="AB197" i="3"/>
  <c r="S196" i="3" s="1"/>
  <c r="AC197" i="3"/>
  <c r="W197" i="3"/>
  <c r="N196" i="3" s="1"/>
  <c r="Z197" i="3"/>
  <c r="Q196" i="3" s="1"/>
  <c r="M198" i="3"/>
  <c r="Q195" i="3"/>
  <c r="S195" i="3"/>
  <c r="P195" i="3"/>
  <c r="AB198" i="3" l="1"/>
  <c r="S197" i="3" s="1"/>
  <c r="X198" i="3"/>
  <c r="O197" i="3" s="1"/>
  <c r="V198" i="3"/>
  <c r="Y198" i="3"/>
  <c r="W198" i="3"/>
  <c r="AC198" i="3"/>
  <c r="Z198" i="3"/>
  <c r="AA198" i="3"/>
  <c r="R197" i="3" s="1"/>
  <c r="M199" i="3"/>
  <c r="T196" i="3"/>
  <c r="O196" i="3"/>
  <c r="R196" i="3"/>
  <c r="P196" i="3"/>
  <c r="T197" i="3" l="1"/>
  <c r="N197" i="3"/>
  <c r="Q197" i="3"/>
  <c r="AC199" i="3"/>
  <c r="W199" i="3"/>
  <c r="N198" i="3" s="1"/>
  <c r="AA199" i="3"/>
  <c r="V199" i="3"/>
  <c r="Y199" i="3"/>
  <c r="Z199" i="3"/>
  <c r="AB199" i="3"/>
  <c r="X199" i="3"/>
  <c r="O198" i="3" s="1"/>
  <c r="M200" i="3"/>
  <c r="P197" i="3"/>
  <c r="P198" i="3" l="1"/>
  <c r="R198" i="3"/>
  <c r="T198" i="3"/>
  <c r="AC200" i="3"/>
  <c r="T199" i="3" s="1"/>
  <c r="V200" i="3"/>
  <c r="Z200" i="3"/>
  <c r="Y200" i="3"/>
  <c r="X200" i="3"/>
  <c r="AB200" i="3"/>
  <c r="S199" i="3" s="1"/>
  <c r="AA200" i="3"/>
  <c r="R199" i="3" s="1"/>
  <c r="W200" i="3"/>
  <c r="N199" i="3" s="1"/>
  <c r="M201" i="3"/>
  <c r="S198" i="3"/>
  <c r="Q198" i="3"/>
  <c r="O199" i="3" l="1"/>
  <c r="P199" i="3"/>
  <c r="V201" i="3"/>
  <c r="AA201" i="3"/>
  <c r="R200" i="3" s="1"/>
  <c r="AB201" i="3"/>
  <c r="S200" i="3" s="1"/>
  <c r="Y201" i="3"/>
  <c r="W201" i="3"/>
  <c r="Z201" i="3"/>
  <c r="X201" i="3"/>
  <c r="AC201" i="3"/>
  <c r="M202" i="3"/>
  <c r="Q199" i="3"/>
  <c r="T200" i="3" l="1"/>
  <c r="P200" i="3"/>
  <c r="N200" i="3"/>
  <c r="Q200" i="3"/>
  <c r="V202" i="3"/>
  <c r="Z202" i="3"/>
  <c r="AB202" i="3"/>
  <c r="AA202" i="3"/>
  <c r="Y202" i="3"/>
  <c r="X202" i="3"/>
  <c r="O201" i="3" s="1"/>
  <c r="W202" i="3"/>
  <c r="N201" i="3" s="1"/>
  <c r="AC202" i="3"/>
  <c r="M203" i="3"/>
  <c r="O200" i="3"/>
  <c r="P201" i="3" l="1"/>
  <c r="Y203" i="3"/>
  <c r="Z203" i="3"/>
  <c r="AC203" i="3"/>
  <c r="W203" i="3"/>
  <c r="V203" i="3"/>
  <c r="AB203" i="3"/>
  <c r="S202" i="3" s="1"/>
  <c r="X203" i="3"/>
  <c r="O202" i="3" s="1"/>
  <c r="AA203" i="3"/>
  <c r="M204" i="3"/>
  <c r="R201" i="3"/>
  <c r="Q201" i="3"/>
  <c r="S201" i="3"/>
  <c r="T201" i="3"/>
  <c r="V204" i="3" l="1"/>
  <c r="AA204" i="3"/>
  <c r="R203" i="3" s="1"/>
  <c r="W204" i="3"/>
  <c r="Z204" i="3"/>
  <c r="Q203" i="3" s="1"/>
  <c r="Y204" i="3"/>
  <c r="AB204" i="3"/>
  <c r="X204" i="3"/>
  <c r="O203" i="3" s="1"/>
  <c r="AC204" i="3"/>
  <c r="M205" i="3"/>
  <c r="Q202" i="3"/>
  <c r="N202" i="3"/>
  <c r="T202" i="3"/>
  <c r="R202" i="3"/>
  <c r="P202" i="3"/>
  <c r="P203" i="3" l="1"/>
  <c r="S203" i="3"/>
  <c r="Y205" i="3"/>
  <c r="V205" i="3"/>
  <c r="W205" i="3"/>
  <c r="N204" i="3" s="1"/>
  <c r="X205" i="3"/>
  <c r="AA205" i="3"/>
  <c r="AB205" i="3"/>
  <c r="Z205" i="3"/>
  <c r="AC205" i="3"/>
  <c r="T204" i="3" s="1"/>
  <c r="M206" i="3"/>
  <c r="T203" i="3"/>
  <c r="N203" i="3"/>
  <c r="AA206" i="3" l="1"/>
  <c r="R205" i="3" s="1"/>
  <c r="W206" i="3"/>
  <c r="N205" i="3" s="1"/>
  <c r="AB206" i="3"/>
  <c r="Z206" i="3"/>
  <c r="X206" i="3"/>
  <c r="O205" i="3" s="1"/>
  <c r="Y206" i="3"/>
  <c r="V206" i="3"/>
  <c r="AC206" i="3"/>
  <c r="M207" i="3"/>
  <c r="R204" i="3"/>
  <c r="P204" i="3"/>
  <c r="O204" i="3"/>
  <c r="Q204" i="3"/>
  <c r="S204" i="3"/>
  <c r="P205" i="3" l="1"/>
  <c r="S205" i="3"/>
  <c r="Q205" i="3"/>
  <c r="T205" i="3"/>
  <c r="Y207" i="3"/>
  <c r="V207" i="3"/>
  <c r="AC207" i="3"/>
  <c r="X207" i="3"/>
  <c r="AB207" i="3"/>
  <c r="S206" i="3" s="1"/>
  <c r="W207" i="3"/>
  <c r="N206" i="3" s="1"/>
  <c r="Z207" i="3"/>
  <c r="Q206" i="3" s="1"/>
  <c r="AA207" i="3"/>
  <c r="R206" i="3" s="1"/>
  <c r="M208" i="3"/>
  <c r="O206" i="3" l="1"/>
  <c r="P206" i="3"/>
  <c r="AC208" i="3"/>
  <c r="AA208" i="3"/>
  <c r="R207" i="3" s="1"/>
  <c r="W208" i="3"/>
  <c r="N207" i="3" s="1"/>
  <c r="V208" i="3"/>
  <c r="Z208" i="3"/>
  <c r="X208" i="3"/>
  <c r="Y208" i="3"/>
  <c r="P207" i="3" s="1"/>
  <c r="AB208" i="3"/>
  <c r="S207" i="3" s="1"/>
  <c r="M209" i="3"/>
  <c r="T206" i="3"/>
  <c r="O207" i="3" l="1"/>
  <c r="Q207" i="3"/>
  <c r="V209" i="3"/>
  <c r="Z209" i="3"/>
  <c r="AC209" i="3"/>
  <c r="W209" i="3"/>
  <c r="X209" i="3"/>
  <c r="AA209" i="3"/>
  <c r="Y209" i="3"/>
  <c r="P208" i="3" s="1"/>
  <c r="AB209" i="3"/>
  <c r="M210" i="3"/>
  <c r="T207" i="3"/>
  <c r="R208" i="3" l="1"/>
  <c r="N208" i="3"/>
  <c r="O208" i="3"/>
  <c r="Q208" i="3"/>
  <c r="T208" i="3"/>
  <c r="V210" i="3"/>
  <c r="Z210" i="3"/>
  <c r="Q209" i="3" s="1"/>
  <c r="AC210" i="3"/>
  <c r="W210" i="3"/>
  <c r="AB210" i="3"/>
  <c r="AA210" i="3"/>
  <c r="Y210" i="3"/>
  <c r="X210" i="3"/>
  <c r="M211" i="3"/>
  <c r="S208" i="3"/>
  <c r="V211" i="3" l="1"/>
  <c r="W211" i="3"/>
  <c r="X211" i="3"/>
  <c r="AB211" i="3"/>
  <c r="AA211" i="3"/>
  <c r="Y211" i="3"/>
  <c r="P210" i="3" s="1"/>
  <c r="AC211" i="3"/>
  <c r="Z211" i="3"/>
  <c r="M212" i="3"/>
  <c r="N209" i="3"/>
  <c r="O209" i="3"/>
  <c r="T209" i="3"/>
  <c r="R209" i="3"/>
  <c r="P209" i="3"/>
  <c r="S209" i="3"/>
  <c r="O210" i="3" l="1"/>
  <c r="S210" i="3"/>
  <c r="W212" i="3"/>
  <c r="N211" i="3" s="1"/>
  <c r="AC212" i="3"/>
  <c r="AB212" i="3"/>
  <c r="S211" i="3" s="1"/>
  <c r="V212" i="3"/>
  <c r="X212" i="3"/>
  <c r="Z212" i="3"/>
  <c r="Q211" i="3" s="1"/>
  <c r="AA212" i="3"/>
  <c r="Y212" i="3"/>
  <c r="M213" i="3"/>
  <c r="N210" i="3"/>
  <c r="Q210" i="3"/>
  <c r="R210" i="3"/>
  <c r="T210" i="3"/>
  <c r="V213" i="3" l="1"/>
  <c r="AC213" i="3"/>
  <c r="Z213" i="3"/>
  <c r="Q212" i="3" s="1"/>
  <c r="Y213" i="3"/>
  <c r="AA213" i="3"/>
  <c r="R212" i="3" s="1"/>
  <c r="X213" i="3"/>
  <c r="AB213" i="3"/>
  <c r="S212" i="3" s="1"/>
  <c r="W213" i="3"/>
  <c r="M214" i="3"/>
  <c r="P211" i="3"/>
  <c r="T211" i="3"/>
  <c r="O211" i="3"/>
  <c r="R211" i="3"/>
  <c r="AB214" i="3" l="1"/>
  <c r="V214" i="3"/>
  <c r="X214" i="3"/>
  <c r="Y214" i="3"/>
  <c r="W214" i="3"/>
  <c r="AC214" i="3"/>
  <c r="T213" i="3" s="1"/>
  <c r="Z214" i="3"/>
  <c r="Q213" i="3" s="1"/>
  <c r="AA214" i="3"/>
  <c r="R213" i="3" s="1"/>
  <c r="M215" i="3"/>
  <c r="P212" i="3"/>
  <c r="O212" i="3"/>
  <c r="N212" i="3"/>
  <c r="T212" i="3"/>
  <c r="N213" i="3" l="1"/>
  <c r="O213" i="3"/>
  <c r="X215" i="3"/>
  <c r="O214" i="3" s="1"/>
  <c r="Z215" i="3"/>
  <c r="Q214" i="3" s="1"/>
  <c r="V215" i="3"/>
  <c r="AC215" i="3"/>
  <c r="AA215" i="3"/>
  <c r="R214" i="3" s="1"/>
  <c r="Y215" i="3"/>
  <c r="W215" i="3"/>
  <c r="AB215" i="3"/>
  <c r="S214" i="3" s="1"/>
  <c r="M216" i="3"/>
  <c r="S213" i="3"/>
  <c r="P213" i="3"/>
  <c r="T214" i="3" l="1"/>
  <c r="P214" i="3"/>
  <c r="V216" i="3"/>
  <c r="AA216" i="3"/>
  <c r="R215" i="3" s="1"/>
  <c r="Y216" i="3"/>
  <c r="X216" i="3"/>
  <c r="AC216" i="3"/>
  <c r="AB216" i="3"/>
  <c r="Z216" i="3"/>
  <c r="Q215" i="3" s="1"/>
  <c r="W216" i="3"/>
  <c r="M217" i="3"/>
  <c r="N214" i="3"/>
  <c r="S215" i="3" l="1"/>
  <c r="T215" i="3"/>
  <c r="O215" i="3"/>
  <c r="P215" i="3"/>
  <c r="V217" i="3"/>
  <c r="Y217" i="3"/>
  <c r="P216" i="3" s="1"/>
  <c r="AA217" i="3"/>
  <c r="AC217" i="3"/>
  <c r="T216" i="3" s="1"/>
  <c r="Z217" i="3"/>
  <c r="X217" i="3"/>
  <c r="O216" i="3" s="1"/>
  <c r="AB217" i="3"/>
  <c r="W217" i="3"/>
  <c r="M218" i="3"/>
  <c r="N215" i="3"/>
  <c r="V218" i="3" l="1"/>
  <c r="Z218" i="3"/>
  <c r="Y218" i="3"/>
  <c r="AC218" i="3"/>
  <c r="W218" i="3"/>
  <c r="AA218" i="3"/>
  <c r="R217" i="3" s="1"/>
  <c r="AB218" i="3"/>
  <c r="S217" i="3" s="1"/>
  <c r="X218" i="3"/>
  <c r="M219" i="3"/>
  <c r="R216" i="3"/>
  <c r="Q216" i="3"/>
  <c r="N216" i="3"/>
  <c r="S216" i="3"/>
  <c r="N217" i="3" l="1"/>
  <c r="V219" i="3"/>
  <c r="AC219" i="3"/>
  <c r="Y219" i="3"/>
  <c r="Z219" i="3"/>
  <c r="AA219" i="3"/>
  <c r="R218" i="3" s="1"/>
  <c r="AB219" i="3"/>
  <c r="S218" i="3" s="1"/>
  <c r="W219" i="3"/>
  <c r="X219" i="3"/>
  <c r="M220" i="3"/>
  <c r="P217" i="3"/>
  <c r="O217" i="3"/>
  <c r="T217" i="3"/>
  <c r="Q217" i="3"/>
  <c r="AB220" i="3" l="1"/>
  <c r="W220" i="3"/>
  <c r="AA220" i="3"/>
  <c r="V220" i="3"/>
  <c r="X220" i="3"/>
  <c r="Z220" i="3"/>
  <c r="AC220" i="3"/>
  <c r="T219" i="3" s="1"/>
  <c r="Y220" i="3"/>
  <c r="M221" i="3"/>
  <c r="P218" i="3"/>
  <c r="Q218" i="3"/>
  <c r="O218" i="3"/>
  <c r="T218" i="3"/>
  <c r="N218" i="3"/>
  <c r="P219" i="3" l="1"/>
  <c r="S219" i="3"/>
  <c r="N219" i="3"/>
  <c r="O219" i="3"/>
  <c r="R219" i="3"/>
  <c r="V221" i="3"/>
  <c r="AB221" i="3"/>
  <c r="W221" i="3"/>
  <c r="N220" i="3" s="1"/>
  <c r="AA221" i="3"/>
  <c r="Z221" i="3"/>
  <c r="AC221" i="3"/>
  <c r="T220" i="3" s="1"/>
  <c r="X221" i="3"/>
  <c r="Y221" i="3"/>
  <c r="P220" i="3" s="1"/>
  <c r="M222" i="3"/>
  <c r="Q219" i="3"/>
  <c r="Q220" i="3" l="1"/>
  <c r="Y222" i="3"/>
  <c r="P221" i="3" s="1"/>
  <c r="W222" i="3"/>
  <c r="V222" i="3"/>
  <c r="X222" i="3"/>
  <c r="AC222" i="3"/>
  <c r="T221" i="3" s="1"/>
  <c r="Z222" i="3"/>
  <c r="AB222" i="3"/>
  <c r="S221" i="3" s="1"/>
  <c r="AA222" i="3"/>
  <c r="M223" i="3"/>
  <c r="S220" i="3"/>
  <c r="R220" i="3"/>
  <c r="O220" i="3"/>
  <c r="Q221" i="3" l="1"/>
  <c r="O221" i="3"/>
  <c r="V223" i="3"/>
  <c r="Y223" i="3"/>
  <c r="P222" i="3" s="1"/>
  <c r="Z223" i="3"/>
  <c r="Q222" i="3" s="1"/>
  <c r="AB223" i="3"/>
  <c r="S222" i="3" s="1"/>
  <c r="AC223" i="3"/>
  <c r="AA223" i="3"/>
  <c r="X223" i="3"/>
  <c r="W223" i="3"/>
  <c r="M224" i="3"/>
  <c r="N221" i="3"/>
  <c r="R221" i="3"/>
  <c r="R222" i="3" l="1"/>
  <c r="T222" i="3"/>
  <c r="N222" i="3"/>
  <c r="AB224" i="3"/>
  <c r="S223" i="3" s="1"/>
  <c r="Y224" i="3"/>
  <c r="V224" i="3"/>
  <c r="AA224" i="3"/>
  <c r="W224" i="3"/>
  <c r="Z224" i="3"/>
  <c r="X224" i="3"/>
  <c r="AC224" i="3"/>
  <c r="T223" i="3" s="1"/>
  <c r="M225" i="3"/>
  <c r="O222" i="3"/>
  <c r="Q223" i="3" l="1"/>
  <c r="P223" i="3"/>
  <c r="R223" i="3"/>
  <c r="AA225" i="3"/>
  <c r="R224" i="3" s="1"/>
  <c r="X225" i="3"/>
  <c r="Y225" i="3"/>
  <c r="W225" i="3"/>
  <c r="V225" i="3"/>
  <c r="AC225" i="3"/>
  <c r="T224" i="3" s="1"/>
  <c r="Z225" i="3"/>
  <c r="AB225" i="3"/>
  <c r="S224" i="3" s="1"/>
  <c r="M226" i="3"/>
  <c r="O223" i="3"/>
  <c r="N223" i="3"/>
  <c r="P224" i="3" l="1"/>
  <c r="N224" i="3"/>
  <c r="O224" i="3"/>
  <c r="V226" i="3"/>
  <c r="AB226" i="3"/>
  <c r="S225" i="3" s="1"/>
  <c r="Z226" i="3"/>
  <c r="X226" i="3"/>
  <c r="O225" i="3" s="1"/>
  <c r="W226" i="3"/>
  <c r="AC226" i="3"/>
  <c r="T225" i="3" s="1"/>
  <c r="Y226" i="3"/>
  <c r="AA226" i="3"/>
  <c r="R225" i="3" s="1"/>
  <c r="M227" i="3"/>
  <c r="Q224" i="3"/>
  <c r="P225" i="3" l="1"/>
  <c r="N225" i="3"/>
  <c r="AA227" i="3"/>
  <c r="AB227" i="3"/>
  <c r="S226" i="3" s="1"/>
  <c r="AC227" i="3"/>
  <c r="Z227" i="3"/>
  <c r="Q226" i="3" s="1"/>
  <c r="V227" i="3"/>
  <c r="Y227" i="3"/>
  <c r="W227" i="3"/>
  <c r="X227" i="3"/>
  <c r="O226" i="3" s="1"/>
  <c r="M228" i="3"/>
  <c r="Q225" i="3"/>
  <c r="V228" i="3" l="1"/>
  <c r="AB228" i="3"/>
  <c r="S227" i="3" s="1"/>
  <c r="Y228" i="3"/>
  <c r="P227" i="3" s="1"/>
  <c r="Z228" i="3"/>
  <c r="Q227" i="3" s="1"/>
  <c r="W228" i="3"/>
  <c r="N227" i="3" s="1"/>
  <c r="AA228" i="3"/>
  <c r="X228" i="3"/>
  <c r="O227" i="3" s="1"/>
  <c r="AC228" i="3"/>
  <c r="T227" i="3" s="1"/>
  <c r="M229" i="3"/>
  <c r="N226" i="3"/>
  <c r="R226" i="3"/>
  <c r="T226" i="3"/>
  <c r="P226" i="3"/>
  <c r="V229" i="3" l="1"/>
  <c r="AB229" i="3"/>
  <c r="AC229" i="3"/>
  <c r="T228" i="3" s="1"/>
  <c r="X229" i="3"/>
  <c r="O228" i="3" s="1"/>
  <c r="W229" i="3"/>
  <c r="N228" i="3" s="1"/>
  <c r="AA229" i="3"/>
  <c r="Y229" i="3"/>
  <c r="Z229" i="3"/>
  <c r="M230" i="3"/>
  <c r="R227" i="3"/>
  <c r="S228" i="3" l="1"/>
  <c r="P228" i="3"/>
  <c r="Q228" i="3"/>
  <c r="V230" i="3"/>
  <c r="Z230" i="3"/>
  <c r="AB230" i="3"/>
  <c r="W230" i="3"/>
  <c r="N229" i="3" s="1"/>
  <c r="AA230" i="3"/>
  <c r="X230" i="3"/>
  <c r="O229" i="3" s="1"/>
  <c r="Y230" i="3"/>
  <c r="AC230" i="3"/>
  <c r="M231" i="3"/>
  <c r="R228" i="3"/>
  <c r="R229" i="3" l="1"/>
  <c r="P229" i="3"/>
  <c r="AB231" i="3"/>
  <c r="W231" i="3"/>
  <c r="N230" i="3" s="1"/>
  <c r="V231" i="3"/>
  <c r="X231" i="3"/>
  <c r="AA231" i="3"/>
  <c r="Y231" i="3"/>
  <c r="Z231" i="3"/>
  <c r="AC231" i="3"/>
  <c r="T230" i="3" s="1"/>
  <c r="M232" i="3"/>
  <c r="Q229" i="3"/>
  <c r="T229" i="3"/>
  <c r="S229" i="3"/>
  <c r="V232" i="3" l="1"/>
  <c r="AB232" i="3"/>
  <c r="Y232" i="3"/>
  <c r="P231" i="3" s="1"/>
  <c r="AA232" i="3"/>
  <c r="R231" i="3" s="1"/>
  <c r="Z232" i="3"/>
  <c r="AC232" i="3"/>
  <c r="X232" i="3"/>
  <c r="W232" i="3"/>
  <c r="M233" i="3"/>
  <c r="S230" i="3"/>
  <c r="R230" i="3"/>
  <c r="O230" i="3"/>
  <c r="Q230" i="3"/>
  <c r="P230" i="3"/>
  <c r="N231" i="3" l="1"/>
  <c r="Q231" i="3"/>
  <c r="O231" i="3"/>
  <c r="T231" i="3"/>
  <c r="S231" i="3"/>
  <c r="W233" i="3"/>
  <c r="V233" i="3"/>
  <c r="AB233" i="3"/>
  <c r="AA233" i="3"/>
  <c r="R232" i="3" s="1"/>
  <c r="Y233" i="3"/>
  <c r="P232" i="3" s="1"/>
  <c r="AC233" i="3"/>
  <c r="T232" i="3" s="1"/>
  <c r="X233" i="3"/>
  <c r="Z233" i="3"/>
  <c r="M234" i="3"/>
  <c r="Q232" i="3" l="1"/>
  <c r="O232" i="3"/>
  <c r="AB234" i="3"/>
  <c r="V234" i="3"/>
  <c r="Y234" i="3"/>
  <c r="Z234" i="3"/>
  <c r="AA234" i="3"/>
  <c r="R233" i="3" s="1"/>
  <c r="X234" i="3"/>
  <c r="AC234" i="3"/>
  <c r="T233" i="3" s="1"/>
  <c r="W234" i="3"/>
  <c r="M235" i="3"/>
  <c r="S232" i="3"/>
  <c r="N232" i="3"/>
  <c r="O233" i="3" l="1"/>
  <c r="Q233" i="3"/>
  <c r="P233" i="3"/>
  <c r="N233" i="3"/>
  <c r="Z235" i="3"/>
  <c r="Q234" i="3" s="1"/>
  <c r="Y235" i="3"/>
  <c r="P234" i="3" s="1"/>
  <c r="AB235" i="3"/>
  <c r="X235" i="3"/>
  <c r="V235" i="3"/>
  <c r="W235" i="3"/>
  <c r="AC235" i="3"/>
  <c r="T234" i="3" s="1"/>
  <c r="AA235" i="3"/>
  <c r="R234" i="3" s="1"/>
  <c r="M236" i="3"/>
  <c r="S233" i="3"/>
  <c r="O234" i="3" l="1"/>
  <c r="S234" i="3"/>
  <c r="V236" i="3"/>
  <c r="Y236" i="3"/>
  <c r="P235" i="3" s="1"/>
  <c r="AA236" i="3"/>
  <c r="R235" i="3" s="1"/>
  <c r="AB236" i="3"/>
  <c r="W236" i="3"/>
  <c r="AC236" i="3"/>
  <c r="Z236" i="3"/>
  <c r="X236" i="3"/>
  <c r="M237" i="3"/>
  <c r="N234" i="3"/>
  <c r="Q235" i="3" l="1"/>
  <c r="S235" i="3"/>
  <c r="T235" i="3"/>
  <c r="O235" i="3"/>
  <c r="V237" i="3"/>
  <c r="W237" i="3"/>
  <c r="AA237" i="3"/>
  <c r="Z237" i="3"/>
  <c r="Y237" i="3"/>
  <c r="X237" i="3"/>
  <c r="O236" i="3" s="1"/>
  <c r="AC237" i="3"/>
  <c r="T236" i="3" s="1"/>
  <c r="AB237" i="3"/>
  <c r="S236" i="3" s="1"/>
  <c r="M238" i="3"/>
  <c r="N235" i="3"/>
  <c r="V238" i="3" l="1"/>
  <c r="X238" i="3"/>
  <c r="Z238" i="3"/>
  <c r="AC238" i="3"/>
  <c r="T237" i="3" s="1"/>
  <c r="Y238" i="3"/>
  <c r="P237" i="3" s="1"/>
  <c r="W238" i="3"/>
  <c r="N237" i="3" s="1"/>
  <c r="AB238" i="3"/>
  <c r="S237" i="3" s="1"/>
  <c r="AA238" i="3"/>
  <c r="M239" i="3"/>
  <c r="N236" i="3"/>
  <c r="P236" i="3"/>
  <c r="R236" i="3"/>
  <c r="Q236" i="3"/>
  <c r="X239" i="3" l="1"/>
  <c r="Z239" i="3"/>
  <c r="V239" i="3"/>
  <c r="AC239" i="3"/>
  <c r="AA239" i="3"/>
  <c r="Y239" i="3"/>
  <c r="P238" i="3" s="1"/>
  <c r="AB239" i="3"/>
  <c r="S238" i="3" s="1"/>
  <c r="W239" i="3"/>
  <c r="M240" i="3"/>
  <c r="O237" i="3"/>
  <c r="Q237" i="3"/>
  <c r="R237" i="3"/>
  <c r="Q238" i="3" l="1"/>
  <c r="R238" i="3"/>
  <c r="O238" i="3"/>
  <c r="AA240" i="3"/>
  <c r="Y240" i="3"/>
  <c r="W240" i="3"/>
  <c r="N239" i="3" s="1"/>
  <c r="V240" i="3"/>
  <c r="AB240" i="3"/>
  <c r="S239" i="3" s="1"/>
  <c r="Z240" i="3"/>
  <c r="X240" i="3"/>
  <c r="AC240" i="3"/>
  <c r="T239" i="3" s="1"/>
  <c r="M241" i="3"/>
  <c r="N238" i="3"/>
  <c r="T238" i="3"/>
  <c r="O239" i="3" l="1"/>
  <c r="Q239" i="3"/>
  <c r="P239" i="3"/>
  <c r="AA241" i="3"/>
  <c r="R240" i="3" s="1"/>
  <c r="W241" i="3"/>
  <c r="N240" i="3" s="1"/>
  <c r="Y241" i="3"/>
  <c r="P240" i="3" s="1"/>
  <c r="AB241" i="3"/>
  <c r="AC241" i="3"/>
  <c r="X241" i="3"/>
  <c r="V241" i="3"/>
  <c r="Z241" i="3"/>
  <c r="Q240" i="3" s="1"/>
  <c r="M242" i="3"/>
  <c r="R239" i="3"/>
  <c r="S240" i="3" l="1"/>
  <c r="T240" i="3"/>
  <c r="AB242" i="3"/>
  <c r="S241" i="3" s="1"/>
  <c r="V242" i="3"/>
  <c r="AC242" i="3"/>
  <c r="Y242" i="3"/>
  <c r="Z242" i="3"/>
  <c r="X242" i="3"/>
  <c r="AA242" i="3"/>
  <c r="R241" i="3" s="1"/>
  <c r="W242" i="3"/>
  <c r="M243" i="3"/>
  <c r="O240" i="3"/>
  <c r="O241" i="3" l="1"/>
  <c r="N241" i="3"/>
  <c r="P241" i="3"/>
  <c r="Q241" i="3"/>
  <c r="Z243" i="3"/>
  <c r="Q242" i="3" s="1"/>
  <c r="V243" i="3"/>
  <c r="Y243" i="3"/>
  <c r="W243" i="3"/>
  <c r="AA243" i="3"/>
  <c r="X243" i="3"/>
  <c r="O242" i="3" s="1"/>
  <c r="AB243" i="3"/>
  <c r="S242" i="3" s="1"/>
  <c r="AC243" i="3"/>
  <c r="T242" i="3" s="1"/>
  <c r="M244" i="3"/>
  <c r="T241" i="3"/>
  <c r="P242" i="3" l="1"/>
  <c r="R242" i="3"/>
  <c r="V244" i="3"/>
  <c r="AC244" i="3"/>
  <c r="T243" i="3" s="1"/>
  <c r="Z244" i="3"/>
  <c r="Q243" i="3" s="1"/>
  <c r="W244" i="3"/>
  <c r="X244" i="3"/>
  <c r="O243" i="3" s="1"/>
  <c r="AB244" i="3"/>
  <c r="Y244" i="3"/>
  <c r="AA244" i="3"/>
  <c r="M245" i="3"/>
  <c r="N242" i="3"/>
  <c r="N243" i="3" l="1"/>
  <c r="P243" i="3"/>
  <c r="S243" i="3"/>
  <c r="V245" i="3"/>
  <c r="W245" i="3"/>
  <c r="AB245" i="3"/>
  <c r="Y245" i="3"/>
  <c r="Z245" i="3"/>
  <c r="Q244" i="3" s="1"/>
  <c r="X245" i="3"/>
  <c r="AC245" i="3"/>
  <c r="T244" i="3" s="1"/>
  <c r="AA245" i="3"/>
  <c r="R244" i="3" s="1"/>
  <c r="M246" i="3"/>
  <c r="R243" i="3"/>
  <c r="N244" i="3" l="1"/>
  <c r="V246" i="3"/>
  <c r="X246" i="3"/>
  <c r="Y246" i="3"/>
  <c r="Z246" i="3"/>
  <c r="Q245" i="3" s="1"/>
  <c r="AC246" i="3"/>
  <c r="W246" i="3"/>
  <c r="AB246" i="3"/>
  <c r="S245" i="3" s="1"/>
  <c r="AA246" i="3"/>
  <c r="M247" i="3"/>
  <c r="O244" i="3"/>
  <c r="S244" i="3"/>
  <c r="P244" i="3"/>
  <c r="AA247" i="3" l="1"/>
  <c r="R246" i="3" s="1"/>
  <c r="X247" i="3"/>
  <c r="AC247" i="3"/>
  <c r="T246" i="3" s="1"/>
  <c r="V247" i="3"/>
  <c r="Z247" i="3"/>
  <c r="Y247" i="3"/>
  <c r="W247" i="3"/>
  <c r="AB247" i="3"/>
  <c r="S246" i="3" s="1"/>
  <c r="M248" i="3"/>
  <c r="N245" i="3"/>
  <c r="R245" i="3"/>
  <c r="P245" i="3"/>
  <c r="T245" i="3"/>
  <c r="O245" i="3"/>
  <c r="N246" i="3" l="1"/>
  <c r="Q246" i="3"/>
  <c r="O246" i="3"/>
  <c r="Z248" i="3"/>
  <c r="Q247" i="3" s="1"/>
  <c r="V248" i="3"/>
  <c r="AA248" i="3"/>
  <c r="AC248" i="3"/>
  <c r="AB248" i="3"/>
  <c r="X248" i="3"/>
  <c r="W248" i="3"/>
  <c r="Y248" i="3"/>
  <c r="P247" i="3" s="1"/>
  <c r="M249" i="3"/>
  <c r="P246" i="3"/>
  <c r="O247" i="3" l="1"/>
  <c r="T247" i="3"/>
  <c r="S247" i="3"/>
  <c r="Y249" i="3"/>
  <c r="P248" i="3" s="1"/>
  <c r="AB249" i="3"/>
  <c r="V249" i="3"/>
  <c r="W249" i="3"/>
  <c r="AC249" i="3"/>
  <c r="Z249" i="3"/>
  <c r="Q248" i="3" s="1"/>
  <c r="X249" i="3"/>
  <c r="AA249" i="3"/>
  <c r="R248" i="3" s="1"/>
  <c r="M250" i="3"/>
  <c r="R247" i="3"/>
  <c r="N247" i="3"/>
  <c r="T248" i="3" l="1"/>
  <c r="S248" i="3"/>
  <c r="V250" i="3"/>
  <c r="AB250" i="3"/>
  <c r="S249" i="3" s="1"/>
  <c r="AA250" i="3"/>
  <c r="Z250" i="3"/>
  <c r="AC250" i="3"/>
  <c r="Y250" i="3"/>
  <c r="P249" i="3" s="1"/>
  <c r="X250" i="3"/>
  <c r="W250" i="3"/>
  <c r="N249" i="3" s="1"/>
  <c r="M251" i="3"/>
  <c r="N248" i="3"/>
  <c r="O248" i="3"/>
  <c r="T249" i="3" l="1"/>
  <c r="R249" i="3"/>
  <c r="Q249" i="3"/>
  <c r="X251" i="3"/>
  <c r="V251" i="3"/>
  <c r="AA251" i="3"/>
  <c r="Y251" i="3"/>
  <c r="AC251" i="3"/>
  <c r="W251" i="3"/>
  <c r="Z251" i="3"/>
  <c r="Q250" i="3" s="1"/>
  <c r="AB251" i="3"/>
  <c r="M252" i="3"/>
  <c r="O249" i="3"/>
  <c r="R250" i="3" l="1"/>
  <c r="T250" i="3"/>
  <c r="W252" i="3"/>
  <c r="V252" i="3"/>
  <c r="AC252" i="3"/>
  <c r="X252" i="3"/>
  <c r="O251" i="3" s="1"/>
  <c r="Y252" i="3"/>
  <c r="AA252" i="3"/>
  <c r="AB252" i="3"/>
  <c r="Z252" i="3"/>
  <c r="M253" i="3"/>
  <c r="S250" i="3"/>
  <c r="P250" i="3"/>
  <c r="N250" i="3"/>
  <c r="O250" i="3"/>
  <c r="V253" i="3" l="1"/>
  <c r="AB253" i="3"/>
  <c r="S252" i="3" s="1"/>
  <c r="Z253" i="3"/>
  <c r="W253" i="3"/>
  <c r="AA253" i="3"/>
  <c r="X253" i="3"/>
  <c r="O252" i="3" s="1"/>
  <c r="Y253" i="3"/>
  <c r="AC253" i="3"/>
  <c r="T252" i="3" s="1"/>
  <c r="M254" i="3"/>
  <c r="Q251" i="3"/>
  <c r="R251" i="3"/>
  <c r="P251" i="3"/>
  <c r="T251" i="3"/>
  <c r="S251" i="3"/>
  <c r="N251" i="3"/>
  <c r="P252" i="3" l="1"/>
  <c r="R252" i="3"/>
  <c r="Q252" i="3"/>
  <c r="V254" i="3"/>
  <c r="AB254" i="3"/>
  <c r="S253" i="3" s="1"/>
  <c r="Z254" i="3"/>
  <c r="Q253" i="3" s="1"/>
  <c r="AA254" i="3"/>
  <c r="W254" i="3"/>
  <c r="Y254" i="3"/>
  <c r="AC254" i="3"/>
  <c r="X254" i="3"/>
  <c r="M255" i="3"/>
  <c r="N252" i="3"/>
  <c r="N253" i="3" l="1"/>
  <c r="T253" i="3"/>
  <c r="R253" i="3"/>
  <c r="O253" i="3"/>
  <c r="AA255" i="3"/>
  <c r="R254" i="3" s="1"/>
  <c r="W255" i="3"/>
  <c r="V255" i="3"/>
  <c r="AB255" i="3"/>
  <c r="Z255" i="3"/>
  <c r="Y255" i="3"/>
  <c r="P254" i="3" s="1"/>
  <c r="AC255" i="3"/>
  <c r="X255" i="3"/>
  <c r="M256" i="3"/>
  <c r="P253" i="3"/>
  <c r="Q254" i="3" l="1"/>
  <c r="N254" i="3"/>
  <c r="S254" i="3"/>
  <c r="T254" i="3"/>
  <c r="AC256" i="3"/>
  <c r="V256" i="3"/>
  <c r="AA256" i="3"/>
  <c r="Y256" i="3"/>
  <c r="W256" i="3"/>
  <c r="X256" i="3"/>
  <c r="O255" i="3" s="1"/>
  <c r="AB256" i="3"/>
  <c r="S255" i="3" s="1"/>
  <c r="Z256" i="3"/>
  <c r="M257" i="3"/>
  <c r="O254" i="3"/>
  <c r="R255" i="3" l="1"/>
  <c r="P255" i="3"/>
  <c r="N255" i="3"/>
  <c r="Z257" i="3"/>
  <c r="Q256" i="3" s="1"/>
  <c r="AB257" i="3"/>
  <c r="V257" i="3"/>
  <c r="Y257" i="3"/>
  <c r="X257" i="3"/>
  <c r="AA257" i="3"/>
  <c r="AC257" i="3"/>
  <c r="W257" i="3"/>
  <c r="M258" i="3"/>
  <c r="T255" i="3"/>
  <c r="Q255" i="3"/>
  <c r="T256" i="3" l="1"/>
  <c r="R256" i="3"/>
  <c r="P256" i="3"/>
  <c r="S256" i="3"/>
  <c r="AC258" i="3"/>
  <c r="V258" i="3"/>
  <c r="Z258" i="3"/>
  <c r="Q257" i="3" s="1"/>
  <c r="AA258" i="3"/>
  <c r="X258" i="3"/>
  <c r="W258" i="3"/>
  <c r="Y258" i="3"/>
  <c r="P257" i="3" s="1"/>
  <c r="AB258" i="3"/>
  <c r="S257" i="3" s="1"/>
  <c r="M259" i="3"/>
  <c r="O256" i="3"/>
  <c r="N256" i="3"/>
  <c r="N257" i="3" l="1"/>
  <c r="R257" i="3"/>
  <c r="O257" i="3"/>
  <c r="V259" i="3"/>
  <c r="AB259" i="3"/>
  <c r="S258" i="3" s="1"/>
  <c r="AA259" i="3"/>
  <c r="X259" i="3"/>
  <c r="AC259" i="3"/>
  <c r="Y259" i="3"/>
  <c r="P258" i="3" s="1"/>
  <c r="W259" i="3"/>
  <c r="Z259" i="3"/>
  <c r="Q258" i="3" s="1"/>
  <c r="M260" i="3"/>
  <c r="T257" i="3"/>
  <c r="T258" i="3" l="1"/>
  <c r="O258" i="3"/>
  <c r="V260" i="3"/>
  <c r="AC260" i="3"/>
  <c r="T259" i="3" s="1"/>
  <c r="Z260" i="3"/>
  <c r="Y260" i="3"/>
  <c r="W260" i="3"/>
  <c r="AA260" i="3"/>
  <c r="R259" i="3" s="1"/>
  <c r="AB260" i="3"/>
  <c r="X260" i="3"/>
  <c r="O259" i="3" s="1"/>
  <c r="M261" i="3"/>
  <c r="R258" i="3"/>
  <c r="N258" i="3"/>
  <c r="V261" i="3" l="1"/>
  <c r="X261" i="3"/>
  <c r="O260" i="3" s="1"/>
  <c r="AC261" i="3"/>
  <c r="T260" i="3" s="1"/>
  <c r="W261" i="3"/>
  <c r="N260" i="3" s="1"/>
  <c r="Z261" i="3"/>
  <c r="Q260" i="3" s="1"/>
  <c r="AA261" i="3"/>
  <c r="Y261" i="3"/>
  <c r="AB261" i="3"/>
  <c r="M262" i="3"/>
  <c r="S259" i="3"/>
  <c r="Q259" i="3"/>
  <c r="P259" i="3"/>
  <c r="N259" i="3"/>
  <c r="P260" i="3" l="1"/>
  <c r="R260" i="3"/>
  <c r="S260" i="3"/>
  <c r="V262" i="3"/>
  <c r="W262" i="3"/>
  <c r="N261" i="3" s="1"/>
  <c r="AC262" i="3"/>
  <c r="AA262" i="3"/>
  <c r="AB262" i="3"/>
  <c r="Z262" i="3"/>
  <c r="Q261" i="3" s="1"/>
  <c r="X262" i="3"/>
  <c r="O261" i="3" s="1"/>
  <c r="Y262" i="3"/>
  <c r="M263" i="3"/>
  <c r="R261" i="3" l="1"/>
  <c r="AB263" i="3"/>
  <c r="AC263" i="3"/>
  <c r="T262" i="3" s="1"/>
  <c r="W263" i="3"/>
  <c r="V263" i="3"/>
  <c r="AA263" i="3"/>
  <c r="X263" i="3"/>
  <c r="Y263" i="3"/>
  <c r="P262" i="3" s="1"/>
  <c r="Z263" i="3"/>
  <c r="M264" i="3"/>
  <c r="P261" i="3"/>
  <c r="T261" i="3"/>
  <c r="S261" i="3"/>
  <c r="V264" i="3" l="1"/>
  <c r="AC264" i="3"/>
  <c r="X264" i="3"/>
  <c r="O263" i="3" s="1"/>
  <c r="AB264" i="3"/>
  <c r="Y264" i="3"/>
  <c r="W264" i="3"/>
  <c r="Z264" i="3"/>
  <c r="AA264" i="3"/>
  <c r="R263" i="3" s="1"/>
  <c r="M265" i="3"/>
  <c r="N262" i="3"/>
  <c r="O262" i="3"/>
  <c r="R262" i="3"/>
  <c r="Q262" i="3"/>
  <c r="S262" i="3"/>
  <c r="P263" i="3" l="1"/>
  <c r="Q263" i="3"/>
  <c r="S263" i="3"/>
  <c r="V265" i="3"/>
  <c r="Y265" i="3"/>
  <c r="P264" i="3" s="1"/>
  <c r="AC265" i="3"/>
  <c r="T264" i="3" s="1"/>
  <c r="X265" i="3"/>
  <c r="AB265" i="3"/>
  <c r="S264" i="3" s="1"/>
  <c r="W265" i="3"/>
  <c r="Z265" i="3"/>
  <c r="AA265" i="3"/>
  <c r="M266" i="3"/>
  <c r="T263" i="3"/>
  <c r="N263" i="3"/>
  <c r="R264" i="3" l="1"/>
  <c r="O264" i="3"/>
  <c r="N264" i="3"/>
  <c r="V266" i="3"/>
  <c r="AA266" i="3"/>
  <c r="X266" i="3"/>
  <c r="O265" i="3" s="1"/>
  <c r="W266" i="3"/>
  <c r="AB266" i="3"/>
  <c r="S265" i="3" s="1"/>
  <c r="Y266" i="3"/>
  <c r="AC266" i="3"/>
  <c r="T265" i="3" s="1"/>
  <c r="Z266" i="3"/>
  <c r="M267" i="3"/>
  <c r="Q264" i="3"/>
  <c r="W267" i="3" l="1"/>
  <c r="V267" i="3"/>
  <c r="AB267" i="3"/>
  <c r="X267" i="3"/>
  <c r="Z267" i="3"/>
  <c r="Q266" i="3" s="1"/>
  <c r="Y267" i="3"/>
  <c r="AA267" i="3"/>
  <c r="R266" i="3" s="1"/>
  <c r="AC267" i="3"/>
  <c r="M268" i="3"/>
  <c r="N265" i="3"/>
  <c r="P265" i="3"/>
  <c r="Q265" i="3"/>
  <c r="R265" i="3"/>
  <c r="O266" i="3" l="1"/>
  <c r="N266" i="3"/>
  <c r="V268" i="3"/>
  <c r="AB268" i="3"/>
  <c r="S267" i="3" s="1"/>
  <c r="X268" i="3"/>
  <c r="AC268" i="3"/>
  <c r="W268" i="3"/>
  <c r="Y268" i="3"/>
  <c r="P267" i="3" s="1"/>
  <c r="AA268" i="3"/>
  <c r="Z268" i="3"/>
  <c r="M269" i="3"/>
  <c r="T266" i="3"/>
  <c r="S266" i="3"/>
  <c r="P266" i="3"/>
  <c r="R267" i="3" l="1"/>
  <c r="Q267" i="3"/>
  <c r="T267" i="3"/>
  <c r="N267" i="3"/>
  <c r="AA269" i="3"/>
  <c r="Z269" i="3"/>
  <c r="W269" i="3"/>
  <c r="V269" i="3"/>
  <c r="Y269" i="3"/>
  <c r="AC269" i="3"/>
  <c r="T268" i="3" s="1"/>
  <c r="AB269" i="3"/>
  <c r="S268" i="3" s="1"/>
  <c r="X269" i="3"/>
  <c r="O268" i="3" s="1"/>
  <c r="M270" i="3"/>
  <c r="O267" i="3"/>
  <c r="N268" i="3" l="1"/>
  <c r="P268" i="3"/>
  <c r="R268" i="3"/>
  <c r="V270" i="3"/>
  <c r="AB270" i="3"/>
  <c r="S269" i="3" s="1"/>
  <c r="X270" i="3"/>
  <c r="O269" i="3" s="1"/>
  <c r="Y270" i="3"/>
  <c r="AA270" i="3"/>
  <c r="W270" i="3"/>
  <c r="N269" i="3" s="1"/>
  <c r="AC270" i="3"/>
  <c r="Z270" i="3"/>
  <c r="Q269" i="3" s="1"/>
  <c r="M271" i="3"/>
  <c r="Q268" i="3"/>
  <c r="R269" i="3" l="1"/>
  <c r="T269" i="3"/>
  <c r="AB271" i="3"/>
  <c r="Y271" i="3"/>
  <c r="P270" i="3" s="1"/>
  <c r="V271" i="3"/>
  <c r="AA271" i="3"/>
  <c r="X271" i="3"/>
  <c r="O270" i="3" s="1"/>
  <c r="AC271" i="3"/>
  <c r="Z271" i="3"/>
  <c r="W271" i="3"/>
  <c r="M272" i="3"/>
  <c r="P269" i="3"/>
  <c r="AB272" i="3" l="1"/>
  <c r="AA272" i="3"/>
  <c r="R271" i="3" s="1"/>
  <c r="V272" i="3"/>
  <c r="AC272" i="3"/>
  <c r="Z272" i="3"/>
  <c r="W272" i="3"/>
  <c r="X272" i="3"/>
  <c r="Y272" i="3"/>
  <c r="P271" i="3" s="1"/>
  <c r="M273" i="3"/>
  <c r="S270" i="3"/>
  <c r="Q270" i="3"/>
  <c r="R270" i="3"/>
  <c r="N270" i="3"/>
  <c r="T270" i="3"/>
  <c r="O271" i="3" l="1"/>
  <c r="T271" i="3"/>
  <c r="Q271" i="3"/>
  <c r="N271" i="3"/>
  <c r="V273" i="3"/>
  <c r="Y273" i="3"/>
  <c r="AA273" i="3"/>
  <c r="R272" i="3" s="1"/>
  <c r="AB273" i="3"/>
  <c r="S272" i="3" s="1"/>
  <c r="AC273" i="3"/>
  <c r="T272" i="3" s="1"/>
  <c r="W273" i="3"/>
  <c r="Z273" i="3"/>
  <c r="Q272" i="3" s="1"/>
  <c r="X273" i="3"/>
  <c r="M274" i="3"/>
  <c r="S271" i="3"/>
  <c r="P272" i="3" l="1"/>
  <c r="AB274" i="3"/>
  <c r="V274" i="3"/>
  <c r="AC274" i="3"/>
  <c r="W274" i="3"/>
  <c r="Z274" i="3"/>
  <c r="X274" i="3"/>
  <c r="O273" i="3" s="1"/>
  <c r="Y274" i="3"/>
  <c r="AA274" i="3"/>
  <c r="M275" i="3"/>
  <c r="N272" i="3"/>
  <c r="O272" i="3"/>
  <c r="S273" i="3" l="1"/>
  <c r="P273" i="3"/>
  <c r="R273" i="3"/>
  <c r="V275" i="3"/>
  <c r="AB275" i="3"/>
  <c r="AA275" i="3"/>
  <c r="X275" i="3"/>
  <c r="O274" i="3" s="1"/>
  <c r="W275" i="3"/>
  <c r="AC275" i="3"/>
  <c r="Y275" i="3"/>
  <c r="Z275" i="3"/>
  <c r="Q274" i="3" s="1"/>
  <c r="M276" i="3"/>
  <c r="Q273" i="3"/>
  <c r="T273" i="3"/>
  <c r="N273" i="3"/>
  <c r="P274" i="3" l="1"/>
  <c r="R274" i="3"/>
  <c r="V276" i="3"/>
  <c r="AA276" i="3"/>
  <c r="R275" i="3" s="1"/>
  <c r="AC276" i="3"/>
  <c r="Y276" i="3"/>
  <c r="AB276" i="3"/>
  <c r="S275" i="3" s="1"/>
  <c r="W276" i="3"/>
  <c r="X276" i="3"/>
  <c r="Z276" i="3"/>
  <c r="M277" i="3"/>
  <c r="S274" i="3"/>
  <c r="N274" i="3"/>
  <c r="T274" i="3"/>
  <c r="Q275" i="3" l="1"/>
  <c r="O275" i="3"/>
  <c r="N275" i="3"/>
  <c r="T275" i="3"/>
  <c r="V277" i="3"/>
  <c r="Y277" i="3"/>
  <c r="P276" i="3" s="1"/>
  <c r="Z277" i="3"/>
  <c r="X277" i="3"/>
  <c r="AB277" i="3"/>
  <c r="S276" i="3" s="1"/>
  <c r="AC277" i="3"/>
  <c r="W277" i="3"/>
  <c r="N276" i="3" s="1"/>
  <c r="AA277" i="3"/>
  <c r="M278" i="3"/>
  <c r="P275" i="3"/>
  <c r="V278" i="3" l="1"/>
  <c r="AA278" i="3"/>
  <c r="Y278" i="3"/>
  <c r="W278" i="3"/>
  <c r="AC278" i="3"/>
  <c r="AB278" i="3"/>
  <c r="S277" i="3" s="1"/>
  <c r="X278" i="3"/>
  <c r="Z278" i="3"/>
  <c r="M279" i="3"/>
  <c r="R276" i="3"/>
  <c r="O276" i="3"/>
  <c r="T276" i="3"/>
  <c r="Q276" i="3"/>
  <c r="R277" i="3" l="1"/>
  <c r="V279" i="3"/>
  <c r="AB279" i="3"/>
  <c r="AA279" i="3"/>
  <c r="Y279" i="3"/>
  <c r="P278" i="3" s="1"/>
  <c r="X279" i="3"/>
  <c r="Z279" i="3"/>
  <c r="Q278" i="3" s="1"/>
  <c r="W279" i="3"/>
  <c r="AC279" i="3"/>
  <c r="M280" i="3"/>
  <c r="P277" i="3"/>
  <c r="O277" i="3"/>
  <c r="N277" i="3"/>
  <c r="T277" i="3"/>
  <c r="Q277" i="3"/>
  <c r="V280" i="3" l="1"/>
  <c r="AC280" i="3"/>
  <c r="AA280" i="3"/>
  <c r="AB280" i="3"/>
  <c r="X280" i="3"/>
  <c r="Z280" i="3"/>
  <c r="Y280" i="3"/>
  <c r="P279" i="3" s="1"/>
  <c r="W280" i="3"/>
  <c r="N279" i="3" s="1"/>
  <c r="M281" i="3"/>
  <c r="R278" i="3"/>
  <c r="N278" i="3"/>
  <c r="S278" i="3"/>
  <c r="O278" i="3"/>
  <c r="T278" i="3"/>
  <c r="Q279" i="3" l="1"/>
  <c r="T279" i="3"/>
  <c r="Y281" i="3"/>
  <c r="V281" i="3"/>
  <c r="X281" i="3"/>
  <c r="W281" i="3"/>
  <c r="AB281" i="3"/>
  <c r="AC281" i="3"/>
  <c r="Z281" i="3"/>
  <c r="AA281" i="3"/>
  <c r="M282" i="3"/>
  <c r="S279" i="3"/>
  <c r="O279" i="3"/>
  <c r="R279" i="3"/>
  <c r="R280" i="3" l="1"/>
  <c r="T280" i="3"/>
  <c r="P280" i="3"/>
  <c r="S280" i="3"/>
  <c r="V282" i="3"/>
  <c r="AB282" i="3"/>
  <c r="S281" i="3" s="1"/>
  <c r="AC282" i="3"/>
  <c r="X282" i="3"/>
  <c r="Z282" i="3"/>
  <c r="AA282" i="3"/>
  <c r="W282" i="3"/>
  <c r="N281" i="3" s="1"/>
  <c r="Y282" i="3"/>
  <c r="M283" i="3"/>
  <c r="O280" i="3"/>
  <c r="N280" i="3"/>
  <c r="Q280" i="3"/>
  <c r="T281" i="3" l="1"/>
  <c r="O281" i="3"/>
  <c r="AA283" i="3"/>
  <c r="V283" i="3"/>
  <c r="AB283" i="3"/>
  <c r="S282" i="3" s="1"/>
  <c r="W283" i="3"/>
  <c r="N282" i="3" s="1"/>
  <c r="X283" i="3"/>
  <c r="AC283" i="3"/>
  <c r="Y283" i="3"/>
  <c r="Z283" i="3"/>
  <c r="M284" i="3"/>
  <c r="Q281" i="3"/>
  <c r="R281" i="3"/>
  <c r="P281" i="3"/>
  <c r="T282" i="3" l="1"/>
  <c r="O282" i="3"/>
  <c r="P282" i="3"/>
  <c r="V284" i="3"/>
  <c r="AA284" i="3"/>
  <c r="X284" i="3"/>
  <c r="O283" i="3" s="1"/>
  <c r="AB284" i="3"/>
  <c r="Y284" i="3"/>
  <c r="Z284" i="3"/>
  <c r="AC284" i="3"/>
  <c r="W284" i="3"/>
  <c r="N283" i="3" s="1"/>
  <c r="M285" i="3"/>
  <c r="Q282" i="3"/>
  <c r="R282" i="3"/>
  <c r="T283" i="3" l="1"/>
  <c r="S283" i="3"/>
  <c r="P283" i="3"/>
  <c r="X285" i="3"/>
  <c r="O284" i="3" s="1"/>
  <c r="AC285" i="3"/>
  <c r="V285" i="3"/>
  <c r="AA285" i="3"/>
  <c r="AB285" i="3"/>
  <c r="Y285" i="3"/>
  <c r="W285" i="3"/>
  <c r="Z285" i="3"/>
  <c r="Q284" i="3" s="1"/>
  <c r="M286" i="3"/>
  <c r="Q283" i="3"/>
  <c r="R283" i="3"/>
  <c r="N284" i="3" l="1"/>
  <c r="S284" i="3"/>
  <c r="P284" i="3"/>
  <c r="AC286" i="3"/>
  <c r="T285" i="3" s="1"/>
  <c r="W286" i="3"/>
  <c r="Y286" i="3"/>
  <c r="V286" i="3"/>
  <c r="Z286" i="3"/>
  <c r="AA286" i="3"/>
  <c r="AB286" i="3"/>
  <c r="X286" i="3"/>
  <c r="M287" i="3"/>
  <c r="R284" i="3"/>
  <c r="T284" i="3"/>
  <c r="R285" i="3" l="1"/>
  <c r="S285" i="3"/>
  <c r="Q285" i="3"/>
  <c r="P285" i="3"/>
  <c r="V287" i="3"/>
  <c r="Z287" i="3"/>
  <c r="W287" i="3"/>
  <c r="N286" i="3" s="1"/>
  <c r="Y287" i="3"/>
  <c r="X287" i="3"/>
  <c r="AA287" i="3"/>
  <c r="AB287" i="3"/>
  <c r="AC287" i="3"/>
  <c r="M288" i="3"/>
  <c r="O285" i="3"/>
  <c r="N285" i="3"/>
  <c r="O286" i="3" l="1"/>
  <c r="P286" i="3"/>
  <c r="V288" i="3"/>
  <c r="Y288" i="3"/>
  <c r="P287" i="3" s="1"/>
  <c r="W288" i="3"/>
  <c r="N287" i="3" s="1"/>
  <c r="X288" i="3"/>
  <c r="Z288" i="3"/>
  <c r="Q287" i="3" s="1"/>
  <c r="AC288" i="3"/>
  <c r="AA288" i="3"/>
  <c r="AB288" i="3"/>
  <c r="M289" i="3"/>
  <c r="R286" i="3"/>
  <c r="Q286" i="3"/>
  <c r="T286" i="3"/>
  <c r="S286" i="3"/>
  <c r="AA289" i="3" l="1"/>
  <c r="R288" i="3" s="1"/>
  <c r="AC289" i="3"/>
  <c r="T288" i="3" s="1"/>
  <c r="V289" i="3"/>
  <c r="Y289" i="3"/>
  <c r="W289" i="3"/>
  <c r="N288" i="3" s="1"/>
  <c r="X289" i="3"/>
  <c r="O288" i="3" s="1"/>
  <c r="Z289" i="3"/>
  <c r="AB289" i="3"/>
  <c r="M290" i="3"/>
  <c r="O287" i="3"/>
  <c r="S287" i="3"/>
  <c r="T287" i="3"/>
  <c r="R287" i="3"/>
  <c r="Q288" i="3" l="1"/>
  <c r="P288" i="3"/>
  <c r="S288" i="3"/>
  <c r="W290" i="3"/>
  <c r="N289" i="3" s="1"/>
  <c r="AB290" i="3"/>
  <c r="V290" i="3"/>
  <c r="AC290" i="3"/>
  <c r="X290" i="3"/>
  <c r="AA290" i="3"/>
  <c r="R289" i="3" s="1"/>
  <c r="Z290" i="3"/>
  <c r="Y290" i="3"/>
  <c r="P289" i="3" s="1"/>
  <c r="M291" i="3"/>
  <c r="O289" i="3" l="1"/>
  <c r="Q289" i="3"/>
  <c r="V291" i="3"/>
  <c r="AB291" i="3"/>
  <c r="S290" i="3" s="1"/>
  <c r="AC291" i="3"/>
  <c r="T290" i="3" s="1"/>
  <c r="Z291" i="3"/>
  <c r="X291" i="3"/>
  <c r="Y291" i="3"/>
  <c r="W291" i="3"/>
  <c r="AA291" i="3"/>
  <c r="M292" i="3"/>
  <c r="T289" i="3"/>
  <c r="S289" i="3"/>
  <c r="N290" i="3" l="1"/>
  <c r="O290" i="3"/>
  <c r="P290" i="3"/>
  <c r="Q290" i="3"/>
  <c r="V292" i="3"/>
  <c r="AB292" i="3"/>
  <c r="X292" i="3"/>
  <c r="Z292" i="3"/>
  <c r="AA292" i="3"/>
  <c r="W292" i="3"/>
  <c r="N291" i="3" s="1"/>
  <c r="AC292" i="3"/>
  <c r="T291" i="3" s="1"/>
  <c r="Y292" i="3"/>
  <c r="P291" i="3" s="1"/>
  <c r="M293" i="3"/>
  <c r="R290" i="3"/>
  <c r="Q291" i="3" l="1"/>
  <c r="O291" i="3"/>
  <c r="V293" i="3"/>
  <c r="X293" i="3"/>
  <c r="Y293" i="3"/>
  <c r="P292" i="3" s="1"/>
  <c r="AB293" i="3"/>
  <c r="S292" i="3" s="1"/>
  <c r="AC293" i="3"/>
  <c r="W293" i="3"/>
  <c r="AA293" i="3"/>
  <c r="Z293" i="3"/>
  <c r="M294" i="3"/>
  <c r="S291" i="3"/>
  <c r="R291" i="3"/>
  <c r="V294" i="3" l="1"/>
  <c r="Y294" i="3"/>
  <c r="Z294" i="3"/>
  <c r="W294" i="3"/>
  <c r="N293" i="3" s="1"/>
  <c r="X294" i="3"/>
  <c r="AA294" i="3"/>
  <c r="AC294" i="3"/>
  <c r="AB294" i="3"/>
  <c r="S293" i="3" s="1"/>
  <c r="M295" i="3"/>
  <c r="O292" i="3"/>
  <c r="Q292" i="3"/>
  <c r="N292" i="3"/>
  <c r="T292" i="3"/>
  <c r="R292" i="3"/>
  <c r="T293" i="3" l="1"/>
  <c r="P293" i="3"/>
  <c r="R293" i="3"/>
  <c r="Q293" i="3"/>
  <c r="AB295" i="3"/>
  <c r="S294" i="3" s="1"/>
  <c r="V295" i="3"/>
  <c r="Y295" i="3"/>
  <c r="P294" i="3" s="1"/>
  <c r="Z295" i="3"/>
  <c r="W295" i="3"/>
  <c r="AA295" i="3"/>
  <c r="X295" i="3"/>
  <c r="O294" i="3" s="1"/>
  <c r="AC295" i="3"/>
  <c r="M296" i="3"/>
  <c r="O293" i="3"/>
  <c r="N294" i="3" l="1"/>
  <c r="Q294" i="3"/>
  <c r="R294" i="3"/>
  <c r="AB296" i="3"/>
  <c r="S295" i="3" s="1"/>
  <c r="W296" i="3"/>
  <c r="AC296" i="3"/>
  <c r="T295" i="3" s="1"/>
  <c r="V296" i="3"/>
  <c r="X296" i="3"/>
  <c r="O295" i="3" s="1"/>
  <c r="Y296" i="3"/>
  <c r="Z296" i="3"/>
  <c r="AA296" i="3"/>
  <c r="M297" i="3"/>
  <c r="T294" i="3"/>
  <c r="P295" i="3" l="1"/>
  <c r="Q295" i="3"/>
  <c r="N295" i="3"/>
  <c r="V297" i="3"/>
  <c r="AC297" i="3"/>
  <c r="T296" i="3" s="1"/>
  <c r="Z297" i="3"/>
  <c r="W297" i="3"/>
  <c r="N296" i="3" s="1"/>
  <c r="AA297" i="3"/>
  <c r="Y297" i="3"/>
  <c r="P296" i="3" s="1"/>
  <c r="X297" i="3"/>
  <c r="AB297" i="3"/>
  <c r="S296" i="3" s="1"/>
  <c r="M298" i="3"/>
  <c r="R295" i="3"/>
  <c r="O296" i="3" l="1"/>
  <c r="R296" i="3"/>
  <c r="V298" i="3"/>
  <c r="Z298" i="3"/>
  <c r="Q297" i="3" s="1"/>
  <c r="AB298" i="3"/>
  <c r="X298" i="3"/>
  <c r="Y298" i="3"/>
  <c r="AA298" i="3"/>
  <c r="R297" i="3" s="1"/>
  <c r="W298" i="3"/>
  <c r="AC298" i="3"/>
  <c r="T297" i="3" s="1"/>
  <c r="M299" i="3"/>
  <c r="Q296" i="3"/>
  <c r="V299" i="3" l="1"/>
  <c r="W299" i="3"/>
  <c r="Z299" i="3"/>
  <c r="AA299" i="3"/>
  <c r="X299" i="3"/>
  <c r="O298" i="3" s="1"/>
  <c r="AB299" i="3"/>
  <c r="S298" i="3" s="1"/>
  <c r="Y299" i="3"/>
  <c r="AC299" i="3"/>
  <c r="M300" i="3"/>
  <c r="N297" i="3"/>
  <c r="S297" i="3"/>
  <c r="P297" i="3"/>
  <c r="O297" i="3"/>
  <c r="P298" i="3" l="1"/>
  <c r="T298" i="3"/>
  <c r="Q298" i="3"/>
  <c r="R298" i="3"/>
  <c r="N298" i="3"/>
  <c r="V300" i="3"/>
  <c r="Y300" i="3"/>
  <c r="Z300" i="3"/>
  <c r="AC300" i="3"/>
  <c r="AA300" i="3"/>
  <c r="X300" i="3"/>
  <c r="O299" i="3" s="1"/>
  <c r="AB300" i="3"/>
  <c r="W300" i="3"/>
  <c r="N299" i="3" s="1"/>
  <c r="M301" i="3"/>
  <c r="Q299" i="3" l="1"/>
  <c r="V301" i="3"/>
  <c r="Y301" i="3"/>
  <c r="Z301" i="3"/>
  <c r="AC301" i="3"/>
  <c r="W301" i="3"/>
  <c r="N300" i="3" s="1"/>
  <c r="AB301" i="3"/>
  <c r="S300" i="3" s="1"/>
  <c r="AA301" i="3"/>
  <c r="X301" i="3"/>
  <c r="M302" i="3"/>
  <c r="S299" i="3"/>
  <c r="P299" i="3"/>
  <c r="R299" i="3"/>
  <c r="T299" i="3"/>
  <c r="Z302" i="3" l="1"/>
  <c r="V302" i="3"/>
  <c r="X302" i="3"/>
  <c r="AB302" i="3"/>
  <c r="W302" i="3"/>
  <c r="AC302" i="3"/>
  <c r="Y302" i="3"/>
  <c r="AA302" i="3"/>
  <c r="R301" i="3" s="1"/>
  <c r="M303" i="3"/>
  <c r="P300" i="3"/>
  <c r="Q300" i="3"/>
  <c r="R300" i="3"/>
  <c r="O300" i="3"/>
  <c r="T300" i="3"/>
  <c r="N301" i="3" l="1"/>
  <c r="S301" i="3"/>
  <c r="O301" i="3"/>
  <c r="Q301" i="3"/>
  <c r="P301" i="3"/>
  <c r="Y303" i="3"/>
  <c r="X303" i="3"/>
  <c r="V303" i="3"/>
  <c r="AC303" i="3"/>
  <c r="W303" i="3"/>
  <c r="AB303" i="3"/>
  <c r="S302" i="3" s="1"/>
  <c r="AA303" i="3"/>
  <c r="R302" i="3" s="1"/>
  <c r="Z303" i="3"/>
  <c r="Q302" i="3" s="1"/>
  <c r="M304" i="3"/>
  <c r="T301" i="3"/>
  <c r="T302" i="3" l="1"/>
  <c r="O302" i="3"/>
  <c r="P302" i="3"/>
  <c r="AA304" i="3"/>
  <c r="R303" i="3" s="1"/>
  <c r="AB304" i="3"/>
  <c r="S303" i="3" s="1"/>
  <c r="Z304" i="3"/>
  <c r="Q303" i="3" s="1"/>
  <c r="V304" i="3"/>
  <c r="Y304" i="3"/>
  <c r="X304" i="3"/>
  <c r="W304" i="3"/>
  <c r="AC304" i="3"/>
  <c r="T303" i="3" s="1"/>
  <c r="M305" i="3"/>
  <c r="N302" i="3"/>
  <c r="P303" i="3" l="1"/>
  <c r="O303" i="3"/>
  <c r="AB305" i="3"/>
  <c r="S304" i="3" s="1"/>
  <c r="V305" i="3"/>
  <c r="X305" i="3"/>
  <c r="AC305" i="3"/>
  <c r="Y305" i="3"/>
  <c r="Z305" i="3"/>
  <c r="W305" i="3"/>
  <c r="AA305" i="3"/>
  <c r="M306" i="3"/>
  <c r="N303" i="3"/>
  <c r="R304" i="3" l="1"/>
  <c r="Q304" i="3"/>
  <c r="P304" i="3"/>
  <c r="T304" i="3"/>
  <c r="O304" i="3"/>
  <c r="W306" i="3"/>
  <c r="Y306" i="3"/>
  <c r="V306" i="3"/>
  <c r="X306" i="3"/>
  <c r="AC306" i="3"/>
  <c r="Z306" i="3"/>
  <c r="Q305" i="3" s="1"/>
  <c r="AA306" i="3"/>
  <c r="AB306" i="3"/>
  <c r="S305" i="3" s="1"/>
  <c r="M307" i="3"/>
  <c r="N304" i="3"/>
  <c r="T305" i="3" l="1"/>
  <c r="O305" i="3"/>
  <c r="P305" i="3"/>
  <c r="N305" i="3"/>
  <c r="X307" i="3"/>
  <c r="Z307" i="3"/>
  <c r="Q306" i="3" s="1"/>
  <c r="Y307" i="3"/>
  <c r="V307" i="3"/>
  <c r="AA307" i="3"/>
  <c r="AB307" i="3"/>
  <c r="AC307" i="3"/>
  <c r="W307" i="3"/>
  <c r="N306" i="3" s="1"/>
  <c r="M308" i="3"/>
  <c r="R305" i="3"/>
  <c r="S306" i="3" l="1"/>
  <c r="P306" i="3"/>
  <c r="O306" i="3"/>
  <c r="R306" i="3"/>
  <c r="AC308" i="3"/>
  <c r="T307" i="3" s="1"/>
  <c r="V308" i="3"/>
  <c r="X308" i="3"/>
  <c r="O307" i="3" s="1"/>
  <c r="W308" i="3"/>
  <c r="AB308" i="3"/>
  <c r="AA308" i="3"/>
  <c r="Y308" i="3"/>
  <c r="P307" i="3" s="1"/>
  <c r="Z308" i="3"/>
  <c r="Q307" i="3" s="1"/>
  <c r="M309" i="3"/>
  <c r="T306" i="3"/>
  <c r="R307" i="3" l="1"/>
  <c r="V309" i="3"/>
  <c r="AA309" i="3"/>
  <c r="X309" i="3"/>
  <c r="O308" i="3" s="1"/>
  <c r="AB309" i="3"/>
  <c r="Z309" i="3"/>
  <c r="Q308" i="3" s="1"/>
  <c r="Y309" i="3"/>
  <c r="AC309" i="3"/>
  <c r="W309" i="3"/>
  <c r="M310" i="3"/>
  <c r="N307" i="3"/>
  <c r="S307" i="3"/>
  <c r="Z310" i="3" l="1"/>
  <c r="Q309" i="3" s="1"/>
  <c r="V310" i="3"/>
  <c r="Y310" i="3"/>
  <c r="P309" i="3" s="1"/>
  <c r="W310" i="3"/>
  <c r="AB310" i="3"/>
  <c r="S309" i="3" s="1"/>
  <c r="AC310" i="3"/>
  <c r="X310" i="3"/>
  <c r="AA310" i="3"/>
  <c r="M311" i="3"/>
  <c r="T308" i="3"/>
  <c r="N308" i="3"/>
  <c r="S308" i="3"/>
  <c r="P308" i="3"/>
  <c r="R308" i="3"/>
  <c r="R309" i="3" l="1"/>
  <c r="T309" i="3"/>
  <c r="N309" i="3"/>
  <c r="O309" i="3"/>
  <c r="V311" i="3"/>
  <c r="X311" i="3"/>
  <c r="Y311" i="3"/>
  <c r="P310" i="3" s="1"/>
  <c r="W311" i="3"/>
  <c r="AA311" i="3"/>
  <c r="AC311" i="3"/>
  <c r="AB311" i="3"/>
  <c r="S310" i="3" s="1"/>
  <c r="Z311" i="3"/>
  <c r="Q310" i="3" s="1"/>
  <c r="M312" i="3"/>
  <c r="N310" i="3" l="1"/>
  <c r="Y312" i="3"/>
  <c r="V312" i="3"/>
  <c r="AB312" i="3"/>
  <c r="S311" i="3" s="1"/>
  <c r="AA312" i="3"/>
  <c r="W312" i="3"/>
  <c r="N311" i="3" s="1"/>
  <c r="AC312" i="3"/>
  <c r="X312" i="3"/>
  <c r="O311" i="3" s="1"/>
  <c r="Z312" i="3"/>
  <c r="M313" i="3"/>
  <c r="T310" i="3"/>
  <c r="O310" i="3"/>
  <c r="R310" i="3"/>
  <c r="P311" i="3" l="1"/>
  <c r="R311" i="3"/>
  <c r="AA313" i="3"/>
  <c r="R312" i="3" s="1"/>
  <c r="V313" i="3"/>
  <c r="AB313" i="3"/>
  <c r="S312" i="3" s="1"/>
  <c r="W313" i="3"/>
  <c r="N312" i="3" s="1"/>
  <c r="Y313" i="3"/>
  <c r="X313" i="3"/>
  <c r="Z313" i="3"/>
  <c r="AC313" i="3"/>
  <c r="M314" i="3"/>
  <c r="Q311" i="3"/>
  <c r="T311" i="3"/>
  <c r="T312" i="3" l="1"/>
  <c r="O312" i="3"/>
  <c r="Q312" i="3"/>
  <c r="Z314" i="3"/>
  <c r="AB314" i="3"/>
  <c r="S313" i="3" s="1"/>
  <c r="Y314" i="3"/>
  <c r="W314" i="3"/>
  <c r="V314" i="3"/>
  <c r="AC314" i="3"/>
  <c r="X314" i="3"/>
  <c r="O313" i="3" s="1"/>
  <c r="AA314" i="3"/>
  <c r="R313" i="3" s="1"/>
  <c r="M315" i="3"/>
  <c r="P312" i="3"/>
  <c r="N313" i="3" l="1"/>
  <c r="P313" i="3"/>
  <c r="Q313" i="3"/>
  <c r="V315" i="3"/>
  <c r="AA315" i="3"/>
  <c r="R314" i="3" s="1"/>
  <c r="Y315" i="3"/>
  <c r="W315" i="3"/>
  <c r="X315" i="3"/>
  <c r="AB315" i="3"/>
  <c r="S314" i="3" s="1"/>
  <c r="Z315" i="3"/>
  <c r="AC315" i="3"/>
  <c r="M316" i="3"/>
  <c r="T313" i="3"/>
  <c r="P314" i="3" l="1"/>
  <c r="Q314" i="3"/>
  <c r="V316" i="3"/>
  <c r="AA316" i="3"/>
  <c r="R315" i="3" s="1"/>
  <c r="Z316" i="3"/>
  <c r="X316" i="3"/>
  <c r="AB316" i="3"/>
  <c r="W316" i="3"/>
  <c r="Y316" i="3"/>
  <c r="P315" i="3" s="1"/>
  <c r="AC316" i="3"/>
  <c r="M317" i="3"/>
  <c r="N314" i="3"/>
  <c r="O314" i="3"/>
  <c r="T314" i="3"/>
  <c r="AB317" i="3" l="1"/>
  <c r="W317" i="3"/>
  <c r="V317" i="3"/>
  <c r="AC317" i="3"/>
  <c r="T316" i="3" s="1"/>
  <c r="Z317" i="3"/>
  <c r="AA317" i="3"/>
  <c r="X317" i="3"/>
  <c r="O316" i="3" s="1"/>
  <c r="Y317" i="3"/>
  <c r="M318" i="3"/>
  <c r="N315" i="3"/>
  <c r="O315" i="3"/>
  <c r="T315" i="3"/>
  <c r="S315" i="3"/>
  <c r="Q315" i="3"/>
  <c r="S316" i="3" l="1"/>
  <c r="Q316" i="3"/>
  <c r="R316" i="3"/>
  <c r="AB318" i="3"/>
  <c r="S317" i="3" s="1"/>
  <c r="Z318" i="3"/>
  <c r="AC318" i="3"/>
  <c r="W318" i="3"/>
  <c r="AA318" i="3"/>
  <c r="X318" i="3"/>
  <c r="O317" i="3" s="1"/>
  <c r="Y318" i="3"/>
  <c r="P317" i="3" s="1"/>
  <c r="V318" i="3"/>
  <c r="M319" i="3"/>
  <c r="P316" i="3"/>
  <c r="N316" i="3"/>
  <c r="R317" i="3" l="1"/>
  <c r="N317" i="3"/>
  <c r="V319" i="3"/>
  <c r="X319" i="3"/>
  <c r="O318" i="3" s="1"/>
  <c r="AB319" i="3"/>
  <c r="AC319" i="3"/>
  <c r="W319" i="3"/>
  <c r="Y319" i="3"/>
  <c r="AA319" i="3"/>
  <c r="Z319" i="3"/>
  <c r="Q318" i="3" s="1"/>
  <c r="M320" i="3"/>
  <c r="T317" i="3"/>
  <c r="Q317" i="3"/>
  <c r="P318" i="3" l="1"/>
  <c r="W320" i="3"/>
  <c r="AA320" i="3"/>
  <c r="V320" i="3"/>
  <c r="AB320" i="3"/>
  <c r="S319" i="3" s="1"/>
  <c r="X320" i="3"/>
  <c r="AC320" i="3"/>
  <c r="T319" i="3" s="1"/>
  <c r="Z320" i="3"/>
  <c r="Y320" i="3"/>
  <c r="M321" i="3"/>
  <c r="N318" i="3"/>
  <c r="T318" i="3"/>
  <c r="S318" i="3"/>
  <c r="R318" i="3"/>
  <c r="N319" i="3" l="1"/>
  <c r="P319" i="3"/>
  <c r="V321" i="3"/>
  <c r="AA321" i="3"/>
  <c r="AC321" i="3"/>
  <c r="T320" i="3" s="1"/>
  <c r="AB321" i="3"/>
  <c r="Y321" i="3"/>
  <c r="Z321" i="3"/>
  <c r="X321" i="3"/>
  <c r="O320" i="3" s="1"/>
  <c r="W321" i="3"/>
  <c r="M322" i="3"/>
  <c r="O319" i="3"/>
  <c r="Q319" i="3"/>
  <c r="R319" i="3"/>
  <c r="S320" i="3" l="1"/>
  <c r="Q320" i="3"/>
  <c r="P320" i="3"/>
  <c r="N320" i="3"/>
  <c r="V322" i="3"/>
  <c r="AC322" i="3"/>
  <c r="Y322" i="3"/>
  <c r="AB322" i="3"/>
  <c r="X322" i="3"/>
  <c r="AA322" i="3"/>
  <c r="R321" i="3" s="1"/>
  <c r="W322" i="3"/>
  <c r="Z322" i="3"/>
  <c r="M323" i="3"/>
  <c r="R320" i="3"/>
  <c r="P321" i="3" l="1"/>
  <c r="T321" i="3"/>
  <c r="V323" i="3"/>
  <c r="Z323" i="3"/>
  <c r="AC323" i="3"/>
  <c r="T322" i="3" s="1"/>
  <c r="X323" i="3"/>
  <c r="O322" i="3" s="1"/>
  <c r="AA323" i="3"/>
  <c r="AB323" i="3"/>
  <c r="W323" i="3"/>
  <c r="Y323" i="3"/>
  <c r="M324" i="3"/>
  <c r="S321" i="3"/>
  <c r="Q321" i="3"/>
  <c r="O321" i="3"/>
  <c r="N321" i="3"/>
  <c r="AA324" i="3" l="1"/>
  <c r="R323" i="3" s="1"/>
  <c r="V324" i="3"/>
  <c r="X324" i="3"/>
  <c r="O323" i="3" s="1"/>
  <c r="AC324" i="3"/>
  <c r="T323" i="3" s="1"/>
  <c r="AB324" i="3"/>
  <c r="Y324" i="3"/>
  <c r="W324" i="3"/>
  <c r="Z324" i="3"/>
  <c r="M325" i="3"/>
  <c r="P322" i="3"/>
  <c r="R322" i="3"/>
  <c r="N322" i="3"/>
  <c r="Q322" i="3"/>
  <c r="S322" i="3"/>
  <c r="S323" i="3" l="1"/>
  <c r="N323" i="3"/>
  <c r="P323" i="3"/>
  <c r="Q323" i="3"/>
  <c r="V325" i="3"/>
  <c r="AA325" i="3"/>
  <c r="X325" i="3"/>
  <c r="O324" i="3" s="1"/>
  <c r="Z325" i="3"/>
  <c r="AC325" i="3"/>
  <c r="Y325" i="3"/>
  <c r="P324" i="3" s="1"/>
  <c r="W325" i="3"/>
  <c r="AB325" i="3"/>
  <c r="S324" i="3" s="1"/>
  <c r="M326" i="3"/>
  <c r="T324" i="3" l="1"/>
  <c r="R324" i="3"/>
  <c r="AC326" i="3"/>
  <c r="AA326" i="3"/>
  <c r="R325" i="3" s="1"/>
  <c r="W326" i="3"/>
  <c r="N325" i="3" s="1"/>
  <c r="V326" i="3"/>
  <c r="AB326" i="3"/>
  <c r="S325" i="3" s="1"/>
  <c r="X326" i="3"/>
  <c r="Y326" i="3"/>
  <c r="Z326" i="3"/>
  <c r="M327" i="3"/>
  <c r="Q324" i="3"/>
  <c r="N324" i="3"/>
  <c r="Q325" i="3" l="1"/>
  <c r="P325" i="3"/>
  <c r="O325" i="3"/>
  <c r="V327" i="3"/>
  <c r="Z327" i="3"/>
  <c r="AB327" i="3"/>
  <c r="S326" i="3" s="1"/>
  <c r="X327" i="3"/>
  <c r="Y327" i="3"/>
  <c r="AC327" i="3"/>
  <c r="AA327" i="3"/>
  <c r="W327" i="3"/>
  <c r="N326" i="3" s="1"/>
  <c r="M328" i="3"/>
  <c r="T325" i="3"/>
  <c r="P326" i="3" l="1"/>
  <c r="O326" i="3"/>
  <c r="V328" i="3"/>
  <c r="W328" i="3"/>
  <c r="N327" i="3" s="1"/>
  <c r="Y328" i="3"/>
  <c r="AA328" i="3"/>
  <c r="AC328" i="3"/>
  <c r="Z328" i="3"/>
  <c r="AB328" i="3"/>
  <c r="X328" i="3"/>
  <c r="O327" i="3" s="1"/>
  <c r="M329" i="3"/>
  <c r="Q326" i="3"/>
  <c r="R326" i="3"/>
  <c r="T326" i="3"/>
  <c r="S327" i="3" l="1"/>
  <c r="Q327" i="3"/>
  <c r="AB329" i="3"/>
  <c r="AC329" i="3"/>
  <c r="V329" i="3"/>
  <c r="W329" i="3"/>
  <c r="N328" i="3" s="1"/>
  <c r="Y329" i="3"/>
  <c r="P328" i="3" s="1"/>
  <c r="X329" i="3"/>
  <c r="AA329" i="3"/>
  <c r="R328" i="3" s="1"/>
  <c r="Z329" i="3"/>
  <c r="M330" i="3"/>
  <c r="P327" i="3"/>
  <c r="T327" i="3"/>
  <c r="R327" i="3"/>
  <c r="W330" i="3" l="1"/>
  <c r="N329" i="3" s="1"/>
  <c r="AB330" i="3"/>
  <c r="V330" i="3"/>
  <c r="Z330" i="3"/>
  <c r="Y330" i="3"/>
  <c r="X330" i="3"/>
  <c r="AA330" i="3"/>
  <c r="R329" i="3" s="1"/>
  <c r="AC330" i="3"/>
  <c r="M331" i="3"/>
  <c r="T328" i="3"/>
  <c r="Q328" i="3"/>
  <c r="O328" i="3"/>
  <c r="S328" i="3"/>
  <c r="O329" i="3" l="1"/>
  <c r="Q329" i="3"/>
  <c r="S329" i="3"/>
  <c r="Z331" i="3"/>
  <c r="Q330" i="3" s="1"/>
  <c r="V331" i="3"/>
  <c r="Y331" i="3"/>
  <c r="AB331" i="3"/>
  <c r="AA331" i="3"/>
  <c r="W331" i="3"/>
  <c r="AC331" i="3"/>
  <c r="X331" i="3"/>
  <c r="M332" i="3"/>
  <c r="P329" i="3"/>
  <c r="T329" i="3"/>
  <c r="T330" i="3" l="1"/>
  <c r="N330" i="3"/>
  <c r="S330" i="3"/>
  <c r="R330" i="3"/>
  <c r="P330" i="3"/>
  <c r="Y332" i="3"/>
  <c r="AB332" i="3"/>
  <c r="S331" i="3" s="1"/>
  <c r="V332" i="3"/>
  <c r="X332" i="3"/>
  <c r="O331" i="3" s="1"/>
  <c r="Z332" i="3"/>
  <c r="AA332" i="3"/>
  <c r="R331" i="3" s="1"/>
  <c r="W332" i="3"/>
  <c r="N331" i="3" s="1"/>
  <c r="AC332" i="3"/>
  <c r="M333" i="3"/>
  <c r="O330" i="3"/>
  <c r="Q331" i="3" l="1"/>
  <c r="V333" i="3"/>
  <c r="AB333" i="3"/>
  <c r="S332" i="3" s="1"/>
  <c r="X333" i="3"/>
  <c r="Z333" i="3"/>
  <c r="AA333" i="3"/>
  <c r="AC333" i="3"/>
  <c r="W333" i="3"/>
  <c r="Y333" i="3"/>
  <c r="M334" i="3"/>
  <c r="P331" i="3"/>
  <c r="T331" i="3"/>
  <c r="V334" i="3" l="1"/>
  <c r="W334" i="3"/>
  <c r="N333" i="3" s="1"/>
  <c r="Y334" i="3"/>
  <c r="AA334" i="3"/>
  <c r="R333" i="3" s="1"/>
  <c r="AC334" i="3"/>
  <c r="T333" i="3" s="1"/>
  <c r="Z334" i="3"/>
  <c r="Q333" i="3" s="1"/>
  <c r="X334" i="3"/>
  <c r="AB334" i="3"/>
  <c r="M335" i="3"/>
  <c r="N332" i="3"/>
  <c r="P332" i="3"/>
  <c r="O332" i="3"/>
  <c r="T332" i="3"/>
  <c r="R332" i="3"/>
  <c r="Q332" i="3"/>
  <c r="S333" i="3" l="1"/>
  <c r="P333" i="3"/>
  <c r="O333" i="3"/>
  <c r="AA335" i="3"/>
  <c r="R334" i="3" s="1"/>
  <c r="AB335" i="3"/>
  <c r="V335" i="3"/>
  <c r="X335" i="3"/>
  <c r="W335" i="3"/>
  <c r="AC335" i="3"/>
  <c r="Z335" i="3"/>
  <c r="Q334" i="3" s="1"/>
  <c r="Y335" i="3"/>
  <c r="P334" i="3" s="1"/>
  <c r="M336" i="3"/>
  <c r="V336" i="3" l="1"/>
  <c r="AC336" i="3"/>
  <c r="W336" i="3"/>
  <c r="AA336" i="3"/>
  <c r="R335" i="3" s="1"/>
  <c r="X336" i="3"/>
  <c r="AB336" i="3"/>
  <c r="S335" i="3" s="1"/>
  <c r="Y336" i="3"/>
  <c r="Z336" i="3"/>
  <c r="Q335" i="3" s="1"/>
  <c r="M337" i="3"/>
  <c r="N334" i="3"/>
  <c r="T334" i="3"/>
  <c r="O334" i="3"/>
  <c r="S334" i="3"/>
  <c r="O335" i="3" l="1"/>
  <c r="N335" i="3"/>
  <c r="AA337" i="3"/>
  <c r="V337" i="3"/>
  <c r="AC337" i="3"/>
  <c r="T336" i="3" s="1"/>
  <c r="Z337" i="3"/>
  <c r="Q336" i="3" s="1"/>
  <c r="X337" i="3"/>
  <c r="AB337" i="3"/>
  <c r="Y337" i="3"/>
  <c r="W337" i="3"/>
  <c r="M338" i="3"/>
  <c r="P335" i="3"/>
  <c r="T335" i="3"/>
  <c r="V338" i="3" l="1"/>
  <c r="Z338" i="3"/>
  <c r="Y338" i="3"/>
  <c r="P337" i="3" s="1"/>
  <c r="W338" i="3"/>
  <c r="X338" i="3"/>
  <c r="O337" i="3" s="1"/>
  <c r="AA338" i="3"/>
  <c r="AB338" i="3"/>
  <c r="AC338" i="3"/>
  <c r="T337" i="3" s="1"/>
  <c r="M339" i="3"/>
  <c r="N336" i="3"/>
  <c r="R336" i="3"/>
  <c r="O336" i="3"/>
  <c r="P336" i="3"/>
  <c r="S336" i="3"/>
  <c r="S337" i="3" l="1"/>
  <c r="N337" i="3"/>
  <c r="Y339" i="3"/>
  <c r="P338" i="3" s="1"/>
  <c r="V339" i="3"/>
  <c r="Z339" i="3"/>
  <c r="Q338" i="3" s="1"/>
  <c r="AC339" i="3"/>
  <c r="X339" i="3"/>
  <c r="AA339" i="3"/>
  <c r="W339" i="3"/>
  <c r="AB339" i="3"/>
  <c r="M340" i="3"/>
  <c r="Q337" i="3"/>
  <c r="R337" i="3"/>
  <c r="N338" i="3" l="1"/>
  <c r="O338" i="3"/>
  <c r="T338" i="3"/>
  <c r="R338" i="3"/>
  <c r="V340" i="3"/>
  <c r="AA340" i="3"/>
  <c r="Z340" i="3"/>
  <c r="Y340" i="3"/>
  <c r="AC340" i="3"/>
  <c r="AB340" i="3"/>
  <c r="W340" i="3"/>
  <c r="N339" i="3" s="1"/>
  <c r="X340" i="3"/>
  <c r="O339" i="3" s="1"/>
  <c r="M341" i="3"/>
  <c r="S338" i="3"/>
  <c r="T339" i="3" l="1"/>
  <c r="P339" i="3"/>
  <c r="Y341" i="3"/>
  <c r="V341" i="3"/>
  <c r="AC341" i="3"/>
  <c r="W341" i="3"/>
  <c r="N340" i="3" s="1"/>
  <c r="AB341" i="3"/>
  <c r="AA341" i="3"/>
  <c r="Z341" i="3"/>
  <c r="X341" i="3"/>
  <c r="M342" i="3"/>
  <c r="R339" i="3"/>
  <c r="Q339" i="3"/>
  <c r="S339" i="3"/>
  <c r="V342" i="3" l="1"/>
  <c r="Z342" i="3"/>
  <c r="Y342" i="3"/>
  <c r="AA342" i="3"/>
  <c r="R341" i="3" s="1"/>
  <c r="W342" i="3"/>
  <c r="X342" i="3"/>
  <c r="AB342" i="3"/>
  <c r="S341" i="3" s="1"/>
  <c r="AC342" i="3"/>
  <c r="T341" i="3" s="1"/>
  <c r="M343" i="3"/>
  <c r="Q340" i="3"/>
  <c r="R340" i="3"/>
  <c r="P340" i="3"/>
  <c r="O340" i="3"/>
  <c r="T340" i="3"/>
  <c r="S340" i="3"/>
  <c r="Q341" i="3" l="1"/>
  <c r="AA343" i="3"/>
  <c r="V343" i="3"/>
  <c r="W343" i="3"/>
  <c r="N342" i="3" s="1"/>
  <c r="X343" i="3"/>
  <c r="AB343" i="3"/>
  <c r="AC343" i="3"/>
  <c r="T342" i="3" s="1"/>
  <c r="Z343" i="3"/>
  <c r="Y343" i="3"/>
  <c r="M344" i="3"/>
  <c r="O341" i="3"/>
  <c r="N341" i="3"/>
  <c r="P341" i="3"/>
  <c r="P342" i="3" l="1"/>
  <c r="Q342" i="3"/>
  <c r="R342" i="3"/>
  <c r="Y344" i="3"/>
  <c r="V344" i="3"/>
  <c r="AA344" i="3"/>
  <c r="W344" i="3"/>
  <c r="Z344" i="3"/>
  <c r="AB344" i="3"/>
  <c r="AC344" i="3"/>
  <c r="X344" i="3"/>
  <c r="M345" i="3"/>
  <c r="S342" i="3"/>
  <c r="O342" i="3"/>
  <c r="V345" i="3" l="1"/>
  <c r="AC345" i="3"/>
  <c r="W345" i="3"/>
  <c r="N344" i="3" s="1"/>
  <c r="X345" i="3"/>
  <c r="O344" i="3" s="1"/>
  <c r="AB345" i="3"/>
  <c r="Z345" i="3"/>
  <c r="Y345" i="3"/>
  <c r="AA345" i="3"/>
  <c r="R344" i="3" s="1"/>
  <c r="M346" i="3"/>
  <c r="S343" i="3"/>
  <c r="T343" i="3"/>
  <c r="N343" i="3"/>
  <c r="Q343" i="3"/>
  <c r="P343" i="3"/>
  <c r="O343" i="3"/>
  <c r="R343" i="3"/>
  <c r="Q344" i="3" l="1"/>
  <c r="P344" i="3"/>
  <c r="S344" i="3"/>
  <c r="V346" i="3"/>
  <c r="Y346" i="3"/>
  <c r="Z346" i="3"/>
  <c r="AB346" i="3"/>
  <c r="AA346" i="3"/>
  <c r="AC346" i="3"/>
  <c r="X346" i="3"/>
  <c r="W346" i="3"/>
  <c r="N345" i="3" s="1"/>
  <c r="M347" i="3"/>
  <c r="T344" i="3"/>
  <c r="O345" i="3" l="1"/>
  <c r="T345" i="3"/>
  <c r="S345" i="3"/>
  <c r="R345" i="3"/>
  <c r="Z347" i="3"/>
  <c r="V347" i="3"/>
  <c r="Y347" i="3"/>
  <c r="P346" i="3" s="1"/>
  <c r="AB347" i="3"/>
  <c r="W347" i="3"/>
  <c r="AC347" i="3"/>
  <c r="X347" i="3"/>
  <c r="AA347" i="3"/>
  <c r="R346" i="3" s="1"/>
  <c r="M348" i="3"/>
  <c r="Q345" i="3"/>
  <c r="P345" i="3"/>
  <c r="S346" i="3" l="1"/>
  <c r="N346" i="3"/>
  <c r="T346" i="3"/>
  <c r="AC348" i="3"/>
  <c r="AB348" i="3"/>
  <c r="S347" i="3" s="1"/>
  <c r="W348" i="3"/>
  <c r="V348" i="3"/>
  <c r="X348" i="3"/>
  <c r="Y348" i="3"/>
  <c r="AA348" i="3"/>
  <c r="Z348" i="3"/>
  <c r="Q347" i="3" s="1"/>
  <c r="M349" i="3"/>
  <c r="Q346" i="3"/>
  <c r="O346" i="3"/>
  <c r="R347" i="3" l="1"/>
  <c r="V349" i="3"/>
  <c r="Y349" i="3"/>
  <c r="AC349" i="3"/>
  <c r="X349" i="3"/>
  <c r="AA349" i="3"/>
  <c r="AB349" i="3"/>
  <c r="W349" i="3"/>
  <c r="N348" i="3" s="1"/>
  <c r="Z349" i="3"/>
  <c r="Q348" i="3" s="1"/>
  <c r="M350" i="3"/>
  <c r="P347" i="3"/>
  <c r="N347" i="3"/>
  <c r="O347" i="3"/>
  <c r="T347" i="3"/>
  <c r="S348" i="3" l="1"/>
  <c r="O348" i="3"/>
  <c r="P348" i="3"/>
  <c r="X350" i="3"/>
  <c r="O349" i="3" s="1"/>
  <c r="V350" i="3"/>
  <c r="AA350" i="3"/>
  <c r="Y350" i="3"/>
  <c r="P349" i="3" s="1"/>
  <c r="Z350" i="3"/>
  <c r="W350" i="3"/>
  <c r="AB350" i="3"/>
  <c r="AC350" i="3"/>
  <c r="M351" i="3"/>
  <c r="T348" i="3"/>
  <c r="R348" i="3"/>
  <c r="T349" i="3" l="1"/>
  <c r="N349" i="3"/>
  <c r="R349" i="3"/>
  <c r="Q349" i="3"/>
  <c r="V351" i="3"/>
  <c r="Z351" i="3"/>
  <c r="AA351" i="3"/>
  <c r="R350" i="3" s="1"/>
  <c r="AC351" i="3"/>
  <c r="Y351" i="3"/>
  <c r="X351" i="3"/>
  <c r="AB351" i="3"/>
  <c r="S350" i="3" s="1"/>
  <c r="W351" i="3"/>
  <c r="N350" i="3" s="1"/>
  <c r="M352" i="3"/>
  <c r="S349" i="3"/>
  <c r="P350" i="3" l="1"/>
  <c r="Q350" i="3"/>
  <c r="O350" i="3"/>
  <c r="V352" i="3"/>
  <c r="Y352" i="3"/>
  <c r="AC352" i="3"/>
  <c r="AA352" i="3"/>
  <c r="R351" i="3" s="1"/>
  <c r="AB352" i="3"/>
  <c r="Z352" i="3"/>
  <c r="X352" i="3"/>
  <c r="W352" i="3"/>
  <c r="M353" i="3"/>
  <c r="T350" i="3"/>
  <c r="Q351" i="3" l="1"/>
  <c r="T351" i="3"/>
  <c r="S351" i="3"/>
  <c r="N351" i="3"/>
  <c r="O351" i="3"/>
  <c r="V353" i="3"/>
  <c r="AC353" i="3"/>
  <c r="X353" i="3"/>
  <c r="W353" i="3"/>
  <c r="Y353" i="3"/>
  <c r="P352" i="3" s="1"/>
  <c r="AB353" i="3"/>
  <c r="S352" i="3" s="1"/>
  <c r="Z353" i="3"/>
  <c r="AA353" i="3"/>
  <c r="R352" i="3" s="1"/>
  <c r="M354" i="3"/>
  <c r="P351" i="3"/>
  <c r="T352" i="3" l="1"/>
  <c r="X354" i="3"/>
  <c r="V354" i="3"/>
  <c r="Z354" i="3"/>
  <c r="Q353" i="3" s="1"/>
  <c r="W354" i="3"/>
  <c r="AC354" i="3"/>
  <c r="T353" i="3" s="1"/>
  <c r="AA354" i="3"/>
  <c r="R353" i="3" s="1"/>
  <c r="Y354" i="3"/>
  <c r="AB354" i="3"/>
  <c r="M355" i="3"/>
  <c r="Q352" i="3"/>
  <c r="O352" i="3"/>
  <c r="N352" i="3"/>
  <c r="V355" i="3" l="1"/>
  <c r="X355" i="3"/>
  <c r="O354" i="3" s="1"/>
  <c r="Z355" i="3"/>
  <c r="AC355" i="3"/>
  <c r="Y355" i="3"/>
  <c r="P354" i="3" s="1"/>
  <c r="W355" i="3"/>
  <c r="AA355" i="3"/>
  <c r="AB355" i="3"/>
  <c r="S354" i="3" s="1"/>
  <c r="M356" i="3"/>
  <c r="O353" i="3"/>
  <c r="P353" i="3"/>
  <c r="S353" i="3"/>
  <c r="N353" i="3"/>
  <c r="R354" i="3" l="1"/>
  <c r="T354" i="3"/>
  <c r="Q354" i="3"/>
  <c r="V356" i="3"/>
  <c r="Z356" i="3"/>
  <c r="Q355" i="3" s="1"/>
  <c r="AC356" i="3"/>
  <c r="T355" i="3" s="1"/>
  <c r="W356" i="3"/>
  <c r="Y356" i="3"/>
  <c r="X356" i="3"/>
  <c r="AA356" i="3"/>
  <c r="AB356" i="3"/>
  <c r="S355" i="3" s="1"/>
  <c r="M357" i="3"/>
  <c r="N354" i="3"/>
  <c r="O355" i="3" l="1"/>
  <c r="P355" i="3"/>
  <c r="N355" i="3"/>
  <c r="V357" i="3"/>
  <c r="W357" i="3"/>
  <c r="N356" i="3" s="1"/>
  <c r="AC357" i="3"/>
  <c r="T356" i="3" s="1"/>
  <c r="AA357" i="3"/>
  <c r="Y357" i="3"/>
  <c r="X357" i="3"/>
  <c r="AB357" i="3"/>
  <c r="Z357" i="3"/>
  <c r="M358" i="3"/>
  <c r="R355" i="3"/>
  <c r="S356" i="3" l="1"/>
  <c r="P356" i="3"/>
  <c r="AC358" i="3"/>
  <c r="T357" i="3" s="1"/>
  <c r="X358" i="3"/>
  <c r="Y358" i="3"/>
  <c r="V358" i="3"/>
  <c r="AA358" i="3"/>
  <c r="Z358" i="3"/>
  <c r="AB358" i="3"/>
  <c r="W358" i="3"/>
  <c r="M359" i="3"/>
  <c r="O356" i="3"/>
  <c r="Q356" i="3"/>
  <c r="R356" i="3"/>
  <c r="N357" i="3" l="1"/>
  <c r="V359" i="3"/>
  <c r="AA359" i="3"/>
  <c r="R358" i="3" s="1"/>
  <c r="Z359" i="3"/>
  <c r="Q358" i="3" s="1"/>
  <c r="X359" i="3"/>
  <c r="O358" i="3" s="1"/>
  <c r="Y359" i="3"/>
  <c r="AB359" i="3"/>
  <c r="W359" i="3"/>
  <c r="AC359" i="3"/>
  <c r="T358" i="3" s="1"/>
  <c r="M360" i="3"/>
  <c r="R357" i="3"/>
  <c r="P357" i="3"/>
  <c r="O357" i="3"/>
  <c r="Q357" i="3"/>
  <c r="S357" i="3"/>
  <c r="P358" i="3" l="1"/>
  <c r="S358" i="3"/>
  <c r="Y360" i="3"/>
  <c r="V360" i="3"/>
  <c r="X360" i="3"/>
  <c r="O359" i="3" s="1"/>
  <c r="AA360" i="3"/>
  <c r="R359" i="3" s="1"/>
  <c r="Z360" i="3"/>
  <c r="Q359" i="3" s="1"/>
  <c r="AB360" i="3"/>
  <c r="AC360" i="3"/>
  <c r="W360" i="3"/>
  <c r="M361" i="3"/>
  <c r="N358" i="3"/>
  <c r="X361" i="3" l="1"/>
  <c r="V361" i="3"/>
  <c r="Y361" i="3"/>
  <c r="W361" i="3"/>
  <c r="AB361" i="3"/>
  <c r="AA361" i="3"/>
  <c r="R360" i="3" s="1"/>
  <c r="Z361" i="3"/>
  <c r="AC361" i="3"/>
  <c r="T360" i="3" s="1"/>
  <c r="M362" i="3"/>
  <c r="N359" i="3"/>
  <c r="P359" i="3"/>
  <c r="T359" i="3"/>
  <c r="S359" i="3"/>
  <c r="Q360" i="3" l="1"/>
  <c r="S360" i="3"/>
  <c r="N360" i="3"/>
  <c r="V362" i="3"/>
  <c r="X362" i="3"/>
  <c r="AA362" i="3"/>
  <c r="AB362" i="3"/>
  <c r="AC362" i="3"/>
  <c r="Y362" i="3"/>
  <c r="W362" i="3"/>
  <c r="Z362" i="3"/>
  <c r="M363" i="3"/>
  <c r="O360" i="3"/>
  <c r="P360" i="3"/>
  <c r="P361" i="3" l="1"/>
  <c r="N361" i="3"/>
  <c r="T361" i="3"/>
  <c r="S361" i="3"/>
  <c r="V363" i="3"/>
  <c r="Y363" i="3"/>
  <c r="X363" i="3"/>
  <c r="O362" i="3" s="1"/>
  <c r="W363" i="3"/>
  <c r="AB363" i="3"/>
  <c r="AC363" i="3"/>
  <c r="AA363" i="3"/>
  <c r="Z363" i="3"/>
  <c r="Q362" i="3" s="1"/>
  <c r="M364" i="3"/>
  <c r="R361" i="3"/>
  <c r="O361" i="3"/>
  <c r="Q361" i="3"/>
  <c r="T362" i="3" l="1"/>
  <c r="S362" i="3"/>
  <c r="X364" i="3"/>
  <c r="V364" i="3"/>
  <c r="AA364" i="3"/>
  <c r="R363" i="3" s="1"/>
  <c r="W364" i="3"/>
  <c r="N363" i="3" s="1"/>
  <c r="AB364" i="3"/>
  <c r="AC364" i="3"/>
  <c r="Z364" i="3"/>
  <c r="Y364" i="3"/>
  <c r="M365" i="3"/>
  <c r="P362" i="3"/>
  <c r="R362" i="3"/>
  <c r="N362" i="3"/>
  <c r="X365" i="3" l="1"/>
  <c r="Y365" i="3"/>
  <c r="P364" i="3" s="1"/>
  <c r="V365" i="3"/>
  <c r="Z365" i="3"/>
  <c r="AC365" i="3"/>
  <c r="AB365" i="3"/>
  <c r="AA365" i="3"/>
  <c r="W365" i="3"/>
  <c r="N364" i="3" s="1"/>
  <c r="M366" i="3"/>
  <c r="P363" i="3"/>
  <c r="O363" i="3"/>
  <c r="S363" i="3"/>
  <c r="Q363" i="3"/>
  <c r="T363" i="3"/>
  <c r="R364" i="3" l="1"/>
  <c r="V366" i="3"/>
  <c r="W366" i="3"/>
  <c r="AC366" i="3"/>
  <c r="T365" i="3" s="1"/>
  <c r="X366" i="3"/>
  <c r="Y366" i="3"/>
  <c r="AA366" i="3"/>
  <c r="AB366" i="3"/>
  <c r="S365" i="3" s="1"/>
  <c r="Z366" i="3"/>
  <c r="Q365" i="3" s="1"/>
  <c r="M367" i="3"/>
  <c r="S364" i="3"/>
  <c r="T364" i="3"/>
  <c r="Q364" i="3"/>
  <c r="O364" i="3"/>
  <c r="N365" i="3" l="1"/>
  <c r="O365" i="3"/>
  <c r="X367" i="3"/>
  <c r="V367" i="3"/>
  <c r="AC367" i="3"/>
  <c r="T366" i="3" s="1"/>
  <c r="AA367" i="3"/>
  <c r="W367" i="3"/>
  <c r="Y367" i="3"/>
  <c r="AB367" i="3"/>
  <c r="Z367" i="3"/>
  <c r="M368" i="3"/>
  <c r="P365" i="3"/>
  <c r="R365" i="3"/>
  <c r="W368" i="3" l="1"/>
  <c r="N367" i="3" s="1"/>
  <c r="AA368" i="3"/>
  <c r="V368" i="3"/>
  <c r="Y368" i="3"/>
  <c r="Z368" i="3"/>
  <c r="AB368" i="3"/>
  <c r="X368" i="3"/>
  <c r="AC368" i="3"/>
  <c r="M369" i="3"/>
  <c r="N366" i="3"/>
  <c r="S366" i="3"/>
  <c r="O366" i="3"/>
  <c r="P366" i="3"/>
  <c r="Q366" i="3"/>
  <c r="R366" i="3"/>
  <c r="V369" i="3" l="1"/>
  <c r="X369" i="3"/>
  <c r="O368" i="3" s="1"/>
  <c r="W369" i="3"/>
  <c r="N368" i="3" s="1"/>
  <c r="AB369" i="3"/>
  <c r="AC369" i="3"/>
  <c r="T368" i="3" s="1"/>
  <c r="Z369" i="3"/>
  <c r="AA369" i="3"/>
  <c r="Y369" i="3"/>
  <c r="P368" i="3" s="1"/>
  <c r="M370" i="3"/>
  <c r="P367" i="3"/>
  <c r="Q367" i="3"/>
  <c r="S367" i="3"/>
  <c r="R367" i="3"/>
  <c r="T367" i="3"/>
  <c r="O367" i="3"/>
  <c r="R368" i="3" l="1"/>
  <c r="Q368" i="3"/>
  <c r="V370" i="3"/>
  <c r="X370" i="3"/>
  <c r="O369" i="3" s="1"/>
  <c r="AA370" i="3"/>
  <c r="Z370" i="3"/>
  <c r="AC370" i="3"/>
  <c r="Y370" i="3"/>
  <c r="W370" i="3"/>
  <c r="AB370" i="3"/>
  <c r="M371" i="3"/>
  <c r="S368" i="3"/>
  <c r="N369" i="3" l="1"/>
  <c r="S369" i="3"/>
  <c r="T369" i="3"/>
  <c r="Q369" i="3"/>
  <c r="P369" i="3"/>
  <c r="V371" i="3"/>
  <c r="AB371" i="3"/>
  <c r="Y371" i="3"/>
  <c r="Z371" i="3"/>
  <c r="W371" i="3"/>
  <c r="N370" i="3" s="1"/>
  <c r="AA371" i="3"/>
  <c r="R370" i="3" s="1"/>
  <c r="X371" i="3"/>
  <c r="AC371" i="3"/>
  <c r="T370" i="3" s="1"/>
  <c r="M372" i="3"/>
  <c r="R369" i="3"/>
  <c r="Q370" i="3" l="1"/>
  <c r="V372" i="3"/>
  <c r="X372" i="3"/>
  <c r="O371" i="3" s="1"/>
  <c r="AA372" i="3"/>
  <c r="Y372" i="3"/>
  <c r="Z372" i="3"/>
  <c r="Q371" i="3" s="1"/>
  <c r="AC372" i="3"/>
  <c r="T371" i="3" s="1"/>
  <c r="AB372" i="3"/>
  <c r="W372" i="3"/>
  <c r="M373" i="3"/>
  <c r="P370" i="3"/>
  <c r="O370" i="3"/>
  <c r="S370" i="3"/>
  <c r="AB373" i="3" l="1"/>
  <c r="S372" i="3" s="1"/>
  <c r="V373" i="3"/>
  <c r="X373" i="3"/>
  <c r="Z373" i="3"/>
  <c r="Q372" i="3" s="1"/>
  <c r="Y373" i="3"/>
  <c r="AA373" i="3"/>
  <c r="R372" i="3" s="1"/>
  <c r="AC373" i="3"/>
  <c r="T372" i="3" s="1"/>
  <c r="W373" i="3"/>
  <c r="N372" i="3" s="1"/>
  <c r="M374" i="3"/>
  <c r="S371" i="3"/>
  <c r="N371" i="3"/>
  <c r="R371" i="3"/>
  <c r="P371" i="3"/>
  <c r="AB374" i="3" l="1"/>
  <c r="S373" i="3" s="1"/>
  <c r="Z374" i="3"/>
  <c r="Q373" i="3" s="1"/>
  <c r="V374" i="3"/>
  <c r="AA374" i="3"/>
  <c r="X374" i="3"/>
  <c r="W374" i="3"/>
  <c r="Y374" i="3"/>
  <c r="AC374" i="3"/>
  <c r="T373" i="3" s="1"/>
  <c r="M375" i="3"/>
  <c r="O372" i="3"/>
  <c r="P372" i="3"/>
  <c r="N373" i="3" l="1"/>
  <c r="O373" i="3"/>
  <c r="V375" i="3"/>
  <c r="AA375" i="3"/>
  <c r="R374" i="3" s="1"/>
  <c r="W375" i="3"/>
  <c r="N374" i="3" s="1"/>
  <c r="Z375" i="3"/>
  <c r="Q374" i="3" s="1"/>
  <c r="Y375" i="3"/>
  <c r="AC375" i="3"/>
  <c r="X375" i="3"/>
  <c r="AB375" i="3"/>
  <c r="M376" i="3"/>
  <c r="R373" i="3"/>
  <c r="P373" i="3"/>
  <c r="S374" i="3" l="1"/>
  <c r="O374" i="3"/>
  <c r="T374" i="3"/>
  <c r="Y376" i="3"/>
  <c r="P375" i="3" s="1"/>
  <c r="AA376" i="3"/>
  <c r="V376" i="3"/>
  <c r="Z376" i="3"/>
  <c r="AC376" i="3"/>
  <c r="X376" i="3"/>
  <c r="W376" i="3"/>
  <c r="N375" i="3" s="1"/>
  <c r="AB376" i="3"/>
  <c r="M377" i="3"/>
  <c r="P374" i="3"/>
  <c r="V377" i="3" l="1"/>
  <c r="AA377" i="3"/>
  <c r="R376" i="3" s="1"/>
  <c r="W377" i="3"/>
  <c r="AC377" i="3"/>
  <c r="X377" i="3"/>
  <c r="Y377" i="3"/>
  <c r="P376" i="3" s="1"/>
  <c r="AB377" i="3"/>
  <c r="Z377" i="3"/>
  <c r="Q376" i="3" s="1"/>
  <c r="M378" i="3"/>
  <c r="Q375" i="3"/>
  <c r="T375" i="3"/>
  <c r="O375" i="3"/>
  <c r="R375" i="3"/>
  <c r="S375" i="3"/>
  <c r="N376" i="3" l="1"/>
  <c r="T376" i="3"/>
  <c r="S376" i="3"/>
  <c r="AB378" i="3"/>
  <c r="AA378" i="3"/>
  <c r="R377" i="3" s="1"/>
  <c r="V378" i="3"/>
  <c r="Y378" i="3"/>
  <c r="X378" i="3"/>
  <c r="AC378" i="3"/>
  <c r="Z378" i="3"/>
  <c r="W378" i="3"/>
  <c r="N377" i="3" s="1"/>
  <c r="M379" i="3"/>
  <c r="O376" i="3"/>
  <c r="Q377" i="3" l="1"/>
  <c r="V379" i="3"/>
  <c r="AA379" i="3"/>
  <c r="R378" i="3" s="1"/>
  <c r="W379" i="3"/>
  <c r="AB379" i="3"/>
  <c r="S378" i="3" s="1"/>
  <c r="X379" i="3"/>
  <c r="AC379" i="3"/>
  <c r="T378" i="3" s="1"/>
  <c r="Z379" i="3"/>
  <c r="Y379" i="3"/>
  <c r="P378" i="3" s="1"/>
  <c r="M380" i="3"/>
  <c r="T377" i="3"/>
  <c r="O377" i="3"/>
  <c r="P377" i="3"/>
  <c r="S377" i="3"/>
  <c r="O378" i="3" l="1"/>
  <c r="N378" i="3"/>
  <c r="V380" i="3"/>
  <c r="Y380" i="3"/>
  <c r="W380" i="3"/>
  <c r="N379" i="3" s="1"/>
  <c r="X380" i="3"/>
  <c r="Z380" i="3"/>
  <c r="AC380" i="3"/>
  <c r="AA380" i="3"/>
  <c r="AB380" i="3"/>
  <c r="M381" i="3"/>
  <c r="Q378" i="3"/>
  <c r="P379" i="3" l="1"/>
  <c r="V381" i="3"/>
  <c r="Y381" i="3"/>
  <c r="AC381" i="3"/>
  <c r="T380" i="3" s="1"/>
  <c r="Z381" i="3"/>
  <c r="Q380" i="3" s="1"/>
  <c r="W381" i="3"/>
  <c r="AA381" i="3"/>
  <c r="X381" i="3"/>
  <c r="O380" i="3" s="1"/>
  <c r="AB381" i="3"/>
  <c r="S380" i="3" s="1"/>
  <c r="M382" i="3"/>
  <c r="R379" i="3"/>
  <c r="S379" i="3"/>
  <c r="T379" i="3"/>
  <c r="Q379" i="3"/>
  <c r="O379" i="3"/>
  <c r="N380" i="3" l="1"/>
  <c r="R380" i="3"/>
  <c r="AC382" i="3"/>
  <c r="AA382" i="3"/>
  <c r="V382" i="3"/>
  <c r="Y382" i="3"/>
  <c r="P381" i="3" s="1"/>
  <c r="Z382" i="3"/>
  <c r="X382" i="3"/>
  <c r="W382" i="3"/>
  <c r="AB382" i="3"/>
  <c r="M383" i="3"/>
  <c r="P380" i="3"/>
  <c r="AC383" i="3" l="1"/>
  <c r="AB383" i="3"/>
  <c r="V383" i="3"/>
  <c r="W383" i="3"/>
  <c r="N382" i="3" s="1"/>
  <c r="Z383" i="3"/>
  <c r="Q382" i="3" s="1"/>
  <c r="AA383" i="3"/>
  <c r="X383" i="3"/>
  <c r="Y383" i="3"/>
  <c r="P382" i="3" s="1"/>
  <c r="M384" i="3"/>
  <c r="T381" i="3"/>
  <c r="Q381" i="3"/>
  <c r="O381" i="3"/>
  <c r="N381" i="3"/>
  <c r="S381" i="3"/>
  <c r="R381" i="3"/>
  <c r="V384" i="3" l="1"/>
  <c r="AC384" i="3"/>
  <c r="T383" i="3" s="1"/>
  <c r="W384" i="3"/>
  <c r="N383" i="3" s="1"/>
  <c r="Y384" i="3"/>
  <c r="X384" i="3"/>
  <c r="AA384" i="3"/>
  <c r="AB384" i="3"/>
  <c r="S383" i="3" s="1"/>
  <c r="Z384" i="3"/>
  <c r="Q383" i="3" s="1"/>
  <c r="M385" i="3"/>
  <c r="O382" i="3"/>
  <c r="R382" i="3"/>
  <c r="S382" i="3"/>
  <c r="T382" i="3"/>
  <c r="P383" i="3" l="1"/>
  <c r="Z385" i="3"/>
  <c r="Q384" i="3" s="1"/>
  <c r="V385" i="3"/>
  <c r="AC385" i="3"/>
  <c r="T384" i="3" s="1"/>
  <c r="X385" i="3"/>
  <c r="Y385" i="3"/>
  <c r="W385" i="3"/>
  <c r="N384" i="3" s="1"/>
  <c r="AA385" i="3"/>
  <c r="AB385" i="3"/>
  <c r="M386" i="3"/>
  <c r="R383" i="3"/>
  <c r="O383" i="3"/>
  <c r="V386" i="3" l="1"/>
  <c r="X386" i="3"/>
  <c r="O385" i="3" s="1"/>
  <c r="AB386" i="3"/>
  <c r="S385" i="3" s="1"/>
  <c r="AC386" i="3"/>
  <c r="Y386" i="3"/>
  <c r="P385" i="3" s="1"/>
  <c r="W386" i="3"/>
  <c r="AA386" i="3"/>
  <c r="Z386" i="3"/>
  <c r="M387" i="3"/>
  <c r="P384" i="3"/>
  <c r="O384" i="3"/>
  <c r="S384" i="3"/>
  <c r="R384" i="3"/>
  <c r="N385" i="3" l="1"/>
  <c r="T385" i="3"/>
  <c r="Q385" i="3"/>
  <c r="R385" i="3"/>
  <c r="AB387" i="3"/>
  <c r="V387" i="3"/>
  <c r="Z387" i="3"/>
  <c r="AA387" i="3"/>
  <c r="X387" i="3"/>
  <c r="W387" i="3"/>
  <c r="N386" i="3" s="1"/>
  <c r="Y387" i="3"/>
  <c r="P386" i="3" s="1"/>
  <c r="AC387" i="3"/>
  <c r="T386" i="3" s="1"/>
  <c r="M388" i="3"/>
  <c r="O386" i="3" l="1"/>
  <c r="Z388" i="3"/>
  <c r="Q387" i="3" s="1"/>
  <c r="V388" i="3"/>
  <c r="Y388" i="3"/>
  <c r="P387" i="3" s="1"/>
  <c r="AA388" i="3"/>
  <c r="W388" i="3"/>
  <c r="X388" i="3"/>
  <c r="AB388" i="3"/>
  <c r="S387" i="3" s="1"/>
  <c r="AC388" i="3"/>
  <c r="T387" i="3" s="1"/>
  <c r="M389" i="3"/>
  <c r="R386" i="3"/>
  <c r="S386" i="3"/>
  <c r="Q386" i="3"/>
  <c r="V389" i="3" l="1"/>
  <c r="X389" i="3"/>
  <c r="Z389" i="3"/>
  <c r="Q388" i="3" s="1"/>
  <c r="AC389" i="3"/>
  <c r="T388" i="3" s="1"/>
  <c r="W389" i="3"/>
  <c r="Y389" i="3"/>
  <c r="AB389" i="3"/>
  <c r="AA389" i="3"/>
  <c r="R388" i="3" s="1"/>
  <c r="M390" i="3"/>
  <c r="N387" i="3"/>
  <c r="R387" i="3"/>
  <c r="O387" i="3"/>
  <c r="P388" i="3" l="1"/>
  <c r="O388" i="3"/>
  <c r="Z390" i="3"/>
  <c r="Q389" i="3" s="1"/>
  <c r="V390" i="3"/>
  <c r="W390" i="3"/>
  <c r="Y390" i="3"/>
  <c r="AB390" i="3"/>
  <c r="AA390" i="3"/>
  <c r="X390" i="3"/>
  <c r="AC390" i="3"/>
  <c r="M391" i="3"/>
  <c r="S388" i="3"/>
  <c r="N388" i="3"/>
  <c r="V391" i="3" l="1"/>
  <c r="AA391" i="3"/>
  <c r="R390" i="3" s="1"/>
  <c r="Y391" i="3"/>
  <c r="P390" i="3" s="1"/>
  <c r="AB391" i="3"/>
  <c r="S390" i="3" s="1"/>
  <c r="X391" i="3"/>
  <c r="W391" i="3"/>
  <c r="AC391" i="3"/>
  <c r="Z391" i="3"/>
  <c r="Q390" i="3" s="1"/>
  <c r="M392" i="3"/>
  <c r="O389" i="3"/>
  <c r="T389" i="3"/>
  <c r="R389" i="3"/>
  <c r="N389" i="3"/>
  <c r="P389" i="3"/>
  <c r="S389" i="3"/>
  <c r="O390" i="3" l="1"/>
  <c r="N390" i="3"/>
  <c r="AA392" i="3"/>
  <c r="R391" i="3" s="1"/>
  <c r="AC392" i="3"/>
  <c r="Y392" i="3"/>
  <c r="P391" i="3" s="1"/>
  <c r="V392" i="3"/>
  <c r="AB392" i="3"/>
  <c r="W392" i="3"/>
  <c r="X392" i="3"/>
  <c r="Z392" i="3"/>
  <c r="M393" i="3"/>
  <c r="T390" i="3"/>
  <c r="AC393" i="3" l="1"/>
  <c r="T392" i="3" s="1"/>
  <c r="V393" i="3"/>
  <c r="Z393" i="3"/>
  <c r="AB393" i="3"/>
  <c r="AA393" i="3"/>
  <c r="R392" i="3" s="1"/>
  <c r="X393" i="3"/>
  <c r="O392" i="3" s="1"/>
  <c r="Y393" i="3"/>
  <c r="P392" i="3" s="1"/>
  <c r="W393" i="3"/>
  <c r="N392" i="3" s="1"/>
  <c r="M394" i="3"/>
  <c r="S391" i="3"/>
  <c r="O391" i="3"/>
  <c r="N391" i="3"/>
  <c r="Q391" i="3"/>
  <c r="T391" i="3"/>
  <c r="Q392" i="3" l="1"/>
  <c r="X394" i="3"/>
  <c r="O393" i="3" s="1"/>
  <c r="AA394" i="3"/>
  <c r="R393" i="3" s="1"/>
  <c r="V394" i="3"/>
  <c r="W394" i="3"/>
  <c r="AC394" i="3"/>
  <c r="Z394" i="3"/>
  <c r="Y394" i="3"/>
  <c r="P393" i="3" s="1"/>
  <c r="AB394" i="3"/>
  <c r="S393" i="3" s="1"/>
  <c r="M395" i="3"/>
  <c r="S392" i="3"/>
  <c r="N393" i="3" l="1"/>
  <c r="AA395" i="3"/>
  <c r="W395" i="3"/>
  <c r="V395" i="3"/>
  <c r="AB395" i="3"/>
  <c r="AC395" i="3"/>
  <c r="Y395" i="3"/>
  <c r="Z395" i="3"/>
  <c r="Q394" i="3" s="1"/>
  <c r="X395" i="3"/>
  <c r="M396" i="3"/>
  <c r="T393" i="3"/>
  <c r="Q393" i="3"/>
  <c r="O394" i="3" l="1"/>
  <c r="S394" i="3"/>
  <c r="Z396" i="3"/>
  <c r="V396" i="3"/>
  <c r="X396" i="3"/>
  <c r="O395" i="3" s="1"/>
  <c r="W396" i="3"/>
  <c r="AA396" i="3"/>
  <c r="AB396" i="3"/>
  <c r="Y396" i="3"/>
  <c r="P395" i="3" s="1"/>
  <c r="AC396" i="3"/>
  <c r="M397" i="3"/>
  <c r="N394" i="3"/>
  <c r="P394" i="3"/>
  <c r="R394" i="3"/>
  <c r="T394" i="3"/>
  <c r="N395" i="3" l="1"/>
  <c r="V397" i="3"/>
  <c r="AB397" i="3"/>
  <c r="W397" i="3"/>
  <c r="N396" i="3" s="1"/>
  <c r="AC397" i="3"/>
  <c r="T396" i="3" s="1"/>
  <c r="AA397" i="3"/>
  <c r="X397" i="3"/>
  <c r="Y397" i="3"/>
  <c r="P396" i="3" s="1"/>
  <c r="Z397" i="3"/>
  <c r="Q396" i="3" s="1"/>
  <c r="M398" i="3"/>
  <c r="S395" i="3"/>
  <c r="T395" i="3"/>
  <c r="Q395" i="3"/>
  <c r="R395" i="3"/>
  <c r="AA398" i="3" l="1"/>
  <c r="R397" i="3" s="1"/>
  <c r="Y398" i="3"/>
  <c r="V398" i="3"/>
  <c r="AB398" i="3"/>
  <c r="Z398" i="3"/>
  <c r="X398" i="3"/>
  <c r="AC398" i="3"/>
  <c r="T397" i="3" s="1"/>
  <c r="W398" i="3"/>
  <c r="M399" i="3"/>
  <c r="O396" i="3"/>
  <c r="S396" i="3"/>
  <c r="R396" i="3"/>
  <c r="Q397" i="3" l="1"/>
  <c r="P397" i="3"/>
  <c r="O397" i="3"/>
  <c r="Y399" i="3"/>
  <c r="P398" i="3" s="1"/>
  <c r="V399" i="3"/>
  <c r="AA399" i="3"/>
  <c r="R398" i="3" s="1"/>
  <c r="AC399" i="3"/>
  <c r="AB399" i="3"/>
  <c r="W399" i="3"/>
  <c r="Z399" i="3"/>
  <c r="X399" i="3"/>
  <c r="O398" i="3" s="1"/>
  <c r="M400" i="3"/>
  <c r="N397" i="3"/>
  <c r="S397" i="3"/>
  <c r="N398" i="3" l="1"/>
  <c r="T398" i="3"/>
  <c r="V400" i="3"/>
  <c r="AB400" i="3"/>
  <c r="S399" i="3" s="1"/>
  <c r="W400" i="3"/>
  <c r="AA400" i="3"/>
  <c r="R399" i="3" s="1"/>
  <c r="AC400" i="3"/>
  <c r="Z400" i="3"/>
  <c r="Q399" i="3" s="1"/>
  <c r="X400" i="3"/>
  <c r="Y400" i="3"/>
  <c r="M401" i="3"/>
  <c r="S398" i="3"/>
  <c r="Q398" i="3"/>
  <c r="T399" i="3" l="1"/>
  <c r="V401" i="3"/>
  <c r="AB401" i="3"/>
  <c r="S400" i="3" s="1"/>
  <c r="X401" i="3"/>
  <c r="AC401" i="3"/>
  <c r="W401" i="3"/>
  <c r="N400" i="3" s="1"/>
  <c r="AA401" i="3"/>
  <c r="Y401" i="3"/>
  <c r="Z401" i="3"/>
  <c r="M402" i="3"/>
  <c r="O399" i="3"/>
  <c r="P399" i="3"/>
  <c r="N399" i="3"/>
  <c r="R400" i="3" l="1"/>
  <c r="V402" i="3"/>
  <c r="AC402" i="3"/>
  <c r="AB402" i="3"/>
  <c r="Z402" i="3"/>
  <c r="AA402" i="3"/>
  <c r="R401" i="3" s="1"/>
  <c r="X402" i="3"/>
  <c r="O401" i="3" s="1"/>
  <c r="W402" i="3"/>
  <c r="N401" i="3" s="1"/>
  <c r="Y402" i="3"/>
  <c r="P401" i="3" s="1"/>
  <c r="M403" i="3"/>
  <c r="Q400" i="3"/>
  <c r="O400" i="3"/>
  <c r="T400" i="3"/>
  <c r="P400" i="3"/>
  <c r="T401" i="3" l="1"/>
  <c r="V403" i="3"/>
  <c r="W403" i="3"/>
  <c r="Y403" i="3"/>
  <c r="AA403" i="3"/>
  <c r="R402" i="3" s="1"/>
  <c r="AB403" i="3"/>
  <c r="AC403" i="3"/>
  <c r="Z403" i="3"/>
  <c r="X403" i="3"/>
  <c r="M404" i="3"/>
  <c r="S401" i="3"/>
  <c r="Q401" i="3"/>
  <c r="Z404" i="3" l="1"/>
  <c r="Q403" i="3" s="1"/>
  <c r="V404" i="3"/>
  <c r="W404" i="3"/>
  <c r="AC404" i="3"/>
  <c r="X404" i="3"/>
  <c r="AB404" i="3"/>
  <c r="S403" i="3" s="1"/>
  <c r="AA404" i="3"/>
  <c r="R403" i="3" s="1"/>
  <c r="Y404" i="3"/>
  <c r="M405" i="3"/>
  <c r="Q402" i="3"/>
  <c r="O402" i="3"/>
  <c r="N402" i="3"/>
  <c r="T402" i="3"/>
  <c r="P402" i="3"/>
  <c r="S402" i="3"/>
  <c r="W405" i="3" l="1"/>
  <c r="V405" i="3"/>
  <c r="AC405" i="3"/>
  <c r="Y405" i="3"/>
  <c r="AB405" i="3"/>
  <c r="Z405" i="3"/>
  <c r="Q404" i="3" s="1"/>
  <c r="X405" i="3"/>
  <c r="AA405" i="3"/>
  <c r="M406" i="3"/>
  <c r="O403" i="3"/>
  <c r="N403" i="3"/>
  <c r="T403" i="3"/>
  <c r="P403" i="3"/>
  <c r="P404" i="3" l="1"/>
  <c r="N404" i="3"/>
  <c r="AC406" i="3"/>
  <c r="AA406" i="3"/>
  <c r="R405" i="3" s="1"/>
  <c r="AB406" i="3"/>
  <c r="S405" i="3" s="1"/>
  <c r="V406" i="3"/>
  <c r="Z406" i="3"/>
  <c r="Q405" i="3" s="1"/>
  <c r="X406" i="3"/>
  <c r="O405" i="3" s="1"/>
  <c r="W406" i="3"/>
  <c r="Y406" i="3"/>
  <c r="M407" i="3"/>
  <c r="R404" i="3"/>
  <c r="T404" i="3"/>
  <c r="S404" i="3"/>
  <c r="O404" i="3"/>
  <c r="AA407" i="3" l="1"/>
  <c r="R406" i="3" s="1"/>
  <c r="X407" i="3"/>
  <c r="O406" i="3" s="1"/>
  <c r="V407" i="3"/>
  <c r="W407" i="3"/>
  <c r="Y407" i="3"/>
  <c r="AB407" i="3"/>
  <c r="S406" i="3" s="1"/>
  <c r="Z407" i="3"/>
  <c r="Q406" i="3" s="1"/>
  <c r="AC407" i="3"/>
  <c r="M408" i="3"/>
  <c r="N405" i="3"/>
  <c r="T405" i="3"/>
  <c r="P405" i="3"/>
  <c r="V408" i="3" l="1"/>
  <c r="AC408" i="3"/>
  <c r="Y408" i="3"/>
  <c r="AB408" i="3"/>
  <c r="W408" i="3"/>
  <c r="AA408" i="3"/>
  <c r="R407" i="3" s="1"/>
  <c r="Z408" i="3"/>
  <c r="X408" i="3"/>
  <c r="M409" i="3"/>
  <c r="N406" i="3"/>
  <c r="P406" i="3"/>
  <c r="T406" i="3"/>
  <c r="T407" i="3" l="1"/>
  <c r="V409" i="3"/>
  <c r="Z409" i="3"/>
  <c r="W409" i="3"/>
  <c r="AC409" i="3"/>
  <c r="X409" i="3"/>
  <c r="O408" i="3" s="1"/>
  <c r="AB409" i="3"/>
  <c r="S408" i="3" s="1"/>
  <c r="Y409" i="3"/>
  <c r="AA409" i="3"/>
  <c r="M410" i="3"/>
  <c r="P407" i="3"/>
  <c r="O407" i="3"/>
  <c r="Q407" i="3"/>
  <c r="S407" i="3"/>
  <c r="N407" i="3"/>
  <c r="Q408" i="3" l="1"/>
  <c r="N408" i="3"/>
  <c r="V410" i="3"/>
  <c r="X410" i="3"/>
  <c r="W410" i="3"/>
  <c r="AA410" i="3"/>
  <c r="R409" i="3" s="1"/>
  <c r="Z410" i="3"/>
  <c r="AC410" i="3"/>
  <c r="Y410" i="3"/>
  <c r="P409" i="3" s="1"/>
  <c r="AB410" i="3"/>
  <c r="M411" i="3"/>
  <c r="T408" i="3"/>
  <c r="R408" i="3"/>
  <c r="P408" i="3"/>
  <c r="V411" i="3" l="1"/>
  <c r="AA411" i="3"/>
  <c r="Y411" i="3"/>
  <c r="Z411" i="3"/>
  <c r="AC411" i="3"/>
  <c r="X411" i="3"/>
  <c r="W411" i="3"/>
  <c r="N410" i="3" s="1"/>
  <c r="AB411" i="3"/>
  <c r="S410" i="3" s="1"/>
  <c r="M412" i="3"/>
  <c r="O409" i="3"/>
  <c r="T409" i="3"/>
  <c r="Q409" i="3"/>
  <c r="S409" i="3"/>
  <c r="N409" i="3"/>
  <c r="T410" i="3" l="1"/>
  <c r="P410" i="3"/>
  <c r="R410" i="3"/>
  <c r="V412" i="3"/>
  <c r="X412" i="3"/>
  <c r="AA412" i="3"/>
  <c r="Y412" i="3"/>
  <c r="W412" i="3"/>
  <c r="AB412" i="3"/>
  <c r="AC412" i="3"/>
  <c r="Z412" i="3"/>
  <c r="Q411" i="3" s="1"/>
  <c r="M413" i="3"/>
  <c r="Q410" i="3"/>
  <c r="O410" i="3"/>
  <c r="R411" i="3" l="1"/>
  <c r="P411" i="3"/>
  <c r="S411" i="3"/>
  <c r="V413" i="3"/>
  <c r="X413" i="3"/>
  <c r="O412" i="3" s="1"/>
  <c r="AA413" i="3"/>
  <c r="Z413" i="3"/>
  <c r="Q412" i="3" s="1"/>
  <c r="AB413" i="3"/>
  <c r="AC413" i="3"/>
  <c r="W413" i="3"/>
  <c r="Y413" i="3"/>
  <c r="M414" i="3"/>
  <c r="N411" i="3"/>
  <c r="O411" i="3"/>
  <c r="T411" i="3"/>
  <c r="T412" i="3" l="1"/>
  <c r="P412" i="3"/>
  <c r="R412" i="3"/>
  <c r="N412" i="3"/>
  <c r="V414" i="3"/>
  <c r="Z414" i="3"/>
  <c r="AB414" i="3"/>
  <c r="X414" i="3"/>
  <c r="AA414" i="3"/>
  <c r="R413" i="3" s="1"/>
  <c r="Y414" i="3"/>
  <c r="P413" i="3" s="1"/>
  <c r="W414" i="3"/>
  <c r="AC414" i="3"/>
  <c r="M415" i="3"/>
  <c r="S412" i="3"/>
  <c r="O413" i="3" l="1"/>
  <c r="AA415" i="3"/>
  <c r="V415" i="3"/>
  <c r="Y415" i="3"/>
  <c r="AC415" i="3"/>
  <c r="X415" i="3"/>
  <c r="O414" i="3" s="1"/>
  <c r="W415" i="3"/>
  <c r="N414" i="3" s="1"/>
  <c r="Z415" i="3"/>
  <c r="AB415" i="3"/>
  <c r="M416" i="3"/>
  <c r="S413" i="3"/>
  <c r="N413" i="3"/>
  <c r="Q413" i="3"/>
  <c r="T413" i="3"/>
  <c r="Q414" i="3" l="1"/>
  <c r="T414" i="3"/>
  <c r="Z416" i="3"/>
  <c r="Q415" i="3" s="1"/>
  <c r="V416" i="3"/>
  <c r="X416" i="3"/>
  <c r="O415" i="3" s="1"/>
  <c r="AB416" i="3"/>
  <c r="AC416" i="3"/>
  <c r="W416" i="3"/>
  <c r="AA416" i="3"/>
  <c r="Y416" i="3"/>
  <c r="M417" i="3"/>
  <c r="P414" i="3"/>
  <c r="R414" i="3"/>
  <c r="S414" i="3"/>
  <c r="N415" i="3" l="1"/>
  <c r="T415" i="3"/>
  <c r="S415" i="3"/>
  <c r="R415" i="3"/>
  <c r="AC417" i="3"/>
  <c r="T416" i="3" s="1"/>
  <c r="V417" i="3"/>
  <c r="W417" i="3"/>
  <c r="X417" i="3"/>
  <c r="AA417" i="3"/>
  <c r="Y417" i="3"/>
  <c r="P416" i="3" s="1"/>
  <c r="AB417" i="3"/>
  <c r="S416" i="3" s="1"/>
  <c r="Z417" i="3"/>
  <c r="Q416" i="3" s="1"/>
  <c r="M418" i="3"/>
  <c r="P415" i="3"/>
  <c r="O416" i="3" l="1"/>
  <c r="V418" i="3"/>
  <c r="AB418" i="3"/>
  <c r="W418" i="3"/>
  <c r="N417" i="3" s="1"/>
  <c r="AA418" i="3"/>
  <c r="Z418" i="3"/>
  <c r="Q417" i="3" s="1"/>
  <c r="Y418" i="3"/>
  <c r="AC418" i="3"/>
  <c r="T417" i="3" s="1"/>
  <c r="X418" i="3"/>
  <c r="M419" i="3"/>
  <c r="R416" i="3"/>
  <c r="N416" i="3"/>
  <c r="V419" i="3" l="1"/>
  <c r="X419" i="3"/>
  <c r="AC419" i="3"/>
  <c r="Z419" i="3"/>
  <c r="Y419" i="3"/>
  <c r="AA419" i="3"/>
  <c r="AB419" i="3"/>
  <c r="W419" i="3"/>
  <c r="N418" i="3" s="1"/>
  <c r="M420" i="3"/>
  <c r="O417" i="3"/>
  <c r="S417" i="3"/>
  <c r="P417" i="3"/>
  <c r="R417" i="3"/>
  <c r="P418" i="3" l="1"/>
  <c r="T418" i="3"/>
  <c r="R418" i="3"/>
  <c r="O418" i="3"/>
  <c r="V420" i="3"/>
  <c r="AC420" i="3"/>
  <c r="T419" i="3" s="1"/>
  <c r="Z420" i="3"/>
  <c r="Q419" i="3" s="1"/>
  <c r="W420" i="3"/>
  <c r="N419" i="3" s="1"/>
  <c r="X420" i="3"/>
  <c r="AA420" i="3"/>
  <c r="AB420" i="3"/>
  <c r="S419" i="3" s="1"/>
  <c r="Y420" i="3"/>
  <c r="P419" i="3" s="1"/>
  <c r="M421" i="3"/>
  <c r="Q418" i="3"/>
  <c r="S418" i="3"/>
  <c r="O419" i="3" l="1"/>
  <c r="AC421" i="3"/>
  <c r="T420" i="3" s="1"/>
  <c r="V421" i="3"/>
  <c r="Y421" i="3"/>
  <c r="P420" i="3" s="1"/>
  <c r="W421" i="3"/>
  <c r="N420" i="3" s="1"/>
  <c r="Z421" i="3"/>
  <c r="Q420" i="3" s="1"/>
  <c r="AA421" i="3"/>
  <c r="X421" i="3"/>
  <c r="AB421" i="3"/>
  <c r="M422" i="3"/>
  <c r="R419" i="3"/>
  <c r="S420" i="3" l="1"/>
  <c r="AA422" i="3"/>
  <c r="W422" i="3"/>
  <c r="AC422" i="3"/>
  <c r="V422" i="3"/>
  <c r="X422" i="3"/>
  <c r="AB422" i="3"/>
  <c r="Z422" i="3"/>
  <c r="Y422" i="3"/>
  <c r="M423" i="3"/>
  <c r="O420" i="3"/>
  <c r="R420" i="3"/>
  <c r="V423" i="3" l="1"/>
  <c r="AB423" i="3"/>
  <c r="Y423" i="3"/>
  <c r="X423" i="3"/>
  <c r="O422" i="3" s="1"/>
  <c r="W423" i="3"/>
  <c r="Z423" i="3"/>
  <c r="AC423" i="3"/>
  <c r="AA423" i="3"/>
  <c r="R422" i="3" s="1"/>
  <c r="M424" i="3"/>
  <c r="Q421" i="3"/>
  <c r="N421" i="3"/>
  <c r="R421" i="3"/>
  <c r="P421" i="3"/>
  <c r="O421" i="3"/>
  <c r="T421" i="3"/>
  <c r="S421" i="3"/>
  <c r="Q422" i="3" l="1"/>
  <c r="P422" i="3"/>
  <c r="S422" i="3"/>
  <c r="V424" i="3"/>
  <c r="Z424" i="3"/>
  <c r="AA424" i="3"/>
  <c r="R423" i="3" s="1"/>
  <c r="X424" i="3"/>
  <c r="O423" i="3" s="1"/>
  <c r="AC424" i="3"/>
  <c r="AB424" i="3"/>
  <c r="W424" i="3"/>
  <c r="Y424" i="3"/>
  <c r="P423" i="3" s="1"/>
  <c r="M425" i="3"/>
  <c r="T422" i="3"/>
  <c r="N422" i="3"/>
  <c r="S423" i="3" l="1"/>
  <c r="Q423" i="3"/>
  <c r="T423" i="3"/>
  <c r="V425" i="3"/>
  <c r="Z425" i="3"/>
  <c r="AC425" i="3"/>
  <c r="W425" i="3"/>
  <c r="X425" i="3"/>
  <c r="O424" i="3" s="1"/>
  <c r="AA425" i="3"/>
  <c r="AB425" i="3"/>
  <c r="S424" i="3" s="1"/>
  <c r="Y425" i="3"/>
  <c r="P424" i="3" s="1"/>
  <c r="M426" i="3"/>
  <c r="N423" i="3"/>
  <c r="V426" i="3" l="1"/>
  <c r="W426" i="3"/>
  <c r="AC426" i="3"/>
  <c r="Z426" i="3"/>
  <c r="Q425" i="3" s="1"/>
  <c r="Y426" i="3"/>
  <c r="AB426" i="3"/>
  <c r="S425" i="3" s="1"/>
  <c r="X426" i="3"/>
  <c r="O425" i="3" s="1"/>
  <c r="AA426" i="3"/>
  <c r="M427" i="3"/>
  <c r="T424" i="3"/>
  <c r="Q424" i="3"/>
  <c r="R424" i="3"/>
  <c r="N424" i="3"/>
  <c r="Y427" i="3" l="1"/>
  <c r="P426" i="3" s="1"/>
  <c r="AA427" i="3"/>
  <c r="V427" i="3"/>
  <c r="X427" i="3"/>
  <c r="Z427" i="3"/>
  <c r="AC427" i="3"/>
  <c r="W427" i="3"/>
  <c r="N426" i="3" s="1"/>
  <c r="AB427" i="3"/>
  <c r="S426" i="3" s="1"/>
  <c r="M428" i="3"/>
  <c r="T425" i="3"/>
  <c r="P425" i="3"/>
  <c r="R425" i="3"/>
  <c r="N425" i="3"/>
  <c r="O426" i="3" l="1"/>
  <c r="R426" i="3"/>
  <c r="V428" i="3"/>
  <c r="AA428" i="3"/>
  <c r="AB428" i="3"/>
  <c r="S427" i="3" s="1"/>
  <c r="Y428" i="3"/>
  <c r="W428" i="3"/>
  <c r="AC428" i="3"/>
  <c r="X428" i="3"/>
  <c r="Z428" i="3"/>
  <c r="M429" i="3"/>
  <c r="Q426" i="3"/>
  <c r="T426" i="3"/>
  <c r="P427" i="3" l="1"/>
  <c r="T427" i="3"/>
  <c r="N427" i="3"/>
  <c r="R427" i="3"/>
  <c r="O427" i="3"/>
  <c r="V429" i="3"/>
  <c r="Z429" i="3"/>
  <c r="X429" i="3"/>
  <c r="AC429" i="3"/>
  <c r="W429" i="3"/>
  <c r="N428" i="3" s="1"/>
  <c r="AA429" i="3"/>
  <c r="AB429" i="3"/>
  <c r="Y429" i="3"/>
  <c r="M430" i="3"/>
  <c r="Q427" i="3"/>
  <c r="Q428" i="3" l="1"/>
  <c r="V430" i="3"/>
  <c r="X430" i="3"/>
  <c r="AC430" i="3"/>
  <c r="AA430" i="3"/>
  <c r="AB430" i="3"/>
  <c r="S429" i="3" s="1"/>
  <c r="Y430" i="3"/>
  <c r="P429" i="3" s="1"/>
  <c r="Z430" i="3"/>
  <c r="W430" i="3"/>
  <c r="N429" i="3" s="1"/>
  <c r="M431" i="3"/>
  <c r="S428" i="3"/>
  <c r="P428" i="3"/>
  <c r="R428" i="3"/>
  <c r="O428" i="3"/>
  <c r="T428" i="3"/>
  <c r="V431" i="3" l="1"/>
  <c r="Y431" i="3"/>
  <c r="AA431" i="3"/>
  <c r="AB431" i="3"/>
  <c r="AC431" i="3"/>
  <c r="T430" i="3" s="1"/>
  <c r="Z431" i="3"/>
  <c r="Q430" i="3" s="1"/>
  <c r="W431" i="3"/>
  <c r="N430" i="3" s="1"/>
  <c r="X431" i="3"/>
  <c r="M432" i="3"/>
  <c r="O429" i="3"/>
  <c r="R429" i="3"/>
  <c r="T429" i="3"/>
  <c r="Q429" i="3"/>
  <c r="AC432" i="3" l="1"/>
  <c r="Z432" i="3"/>
  <c r="AA432" i="3"/>
  <c r="V432" i="3"/>
  <c r="Y432" i="3"/>
  <c r="W432" i="3"/>
  <c r="N431" i="3" s="1"/>
  <c r="X432" i="3"/>
  <c r="O431" i="3" s="1"/>
  <c r="AB432" i="3"/>
  <c r="S431" i="3" s="1"/>
  <c r="M433" i="3"/>
  <c r="S430" i="3"/>
  <c r="O430" i="3"/>
  <c r="P430" i="3"/>
  <c r="R430" i="3"/>
  <c r="V433" i="3" l="1"/>
  <c r="W433" i="3"/>
  <c r="X433" i="3"/>
  <c r="AB433" i="3"/>
  <c r="AA433" i="3"/>
  <c r="Y433" i="3"/>
  <c r="P432" i="3" s="1"/>
  <c r="AC433" i="3"/>
  <c r="Z433" i="3"/>
  <c r="M434" i="3"/>
  <c r="Q431" i="3"/>
  <c r="P431" i="3"/>
  <c r="T431" i="3"/>
  <c r="R431" i="3"/>
  <c r="O432" i="3" l="1"/>
  <c r="AB434" i="3"/>
  <c r="W434" i="3"/>
  <c r="V434" i="3"/>
  <c r="Y434" i="3"/>
  <c r="Z434" i="3"/>
  <c r="Q433" i="3" s="1"/>
  <c r="X434" i="3"/>
  <c r="AC434" i="3"/>
  <c r="T433" i="3" s="1"/>
  <c r="AA434" i="3"/>
  <c r="M435" i="3"/>
  <c r="T432" i="3"/>
  <c r="Q432" i="3"/>
  <c r="S432" i="3"/>
  <c r="N432" i="3"/>
  <c r="R432" i="3"/>
  <c r="S433" i="3" l="1"/>
  <c r="V435" i="3"/>
  <c r="AB435" i="3"/>
  <c r="S434" i="3" s="1"/>
  <c r="X435" i="3"/>
  <c r="O434" i="3" s="1"/>
  <c r="Z435" i="3"/>
  <c r="Q434" i="3" s="1"/>
  <c r="Y435" i="3"/>
  <c r="P434" i="3" s="1"/>
  <c r="W435" i="3"/>
  <c r="AC435" i="3"/>
  <c r="AA435" i="3"/>
  <c r="M436" i="3"/>
  <c r="N433" i="3"/>
  <c r="R433" i="3"/>
  <c r="P433" i="3"/>
  <c r="O433" i="3"/>
  <c r="T434" i="3" l="1"/>
  <c r="R434" i="3"/>
  <c r="V436" i="3"/>
  <c r="Z436" i="3"/>
  <c r="AB436" i="3"/>
  <c r="S435" i="3" s="1"/>
  <c r="AC436" i="3"/>
  <c r="X436" i="3"/>
  <c r="Y436" i="3"/>
  <c r="P435" i="3" s="1"/>
  <c r="AA436" i="3"/>
  <c r="W436" i="3"/>
  <c r="M437" i="3"/>
  <c r="N434" i="3"/>
  <c r="N435" i="3" l="1"/>
  <c r="T435" i="3"/>
  <c r="Q435" i="3"/>
  <c r="V437" i="3"/>
  <c r="W437" i="3"/>
  <c r="Z437" i="3"/>
  <c r="Q436" i="3" s="1"/>
  <c r="AA437" i="3"/>
  <c r="Y437" i="3"/>
  <c r="X437" i="3"/>
  <c r="AB437" i="3"/>
  <c r="AC437" i="3"/>
  <c r="T436" i="3" s="1"/>
  <c r="M438" i="3"/>
  <c r="O435" i="3"/>
  <c r="R435" i="3"/>
  <c r="O436" i="3" l="1"/>
  <c r="S436" i="3"/>
  <c r="P436" i="3"/>
  <c r="V438" i="3"/>
  <c r="AC438" i="3"/>
  <c r="T437" i="3" s="1"/>
  <c r="Z438" i="3"/>
  <c r="Q437" i="3" s="1"/>
  <c r="X438" i="3"/>
  <c r="Y438" i="3"/>
  <c r="W438" i="3"/>
  <c r="AB438" i="3"/>
  <c r="AA438" i="3"/>
  <c r="R437" i="3" s="1"/>
  <c r="M439" i="3"/>
  <c r="R436" i="3"/>
  <c r="N436" i="3"/>
  <c r="P437" i="3" l="1"/>
  <c r="V439" i="3"/>
  <c r="AA439" i="3"/>
  <c r="R438" i="3" s="1"/>
  <c r="Z439" i="3"/>
  <c r="Q438" i="3" s="1"/>
  <c r="Y439" i="3"/>
  <c r="P438" i="3" s="1"/>
  <c r="AB439" i="3"/>
  <c r="W439" i="3"/>
  <c r="AC439" i="3"/>
  <c r="X439" i="3"/>
  <c r="O438" i="3" s="1"/>
  <c r="M440" i="3"/>
  <c r="S437" i="3"/>
  <c r="N437" i="3"/>
  <c r="O437" i="3"/>
  <c r="V440" i="3" l="1"/>
  <c r="W440" i="3"/>
  <c r="Z440" i="3"/>
  <c r="Q439" i="3" s="1"/>
  <c r="X440" i="3"/>
  <c r="O439" i="3" s="1"/>
  <c r="Y440" i="3"/>
  <c r="P439" i="3" s="1"/>
  <c r="AA440" i="3"/>
  <c r="AC440" i="3"/>
  <c r="AB440" i="3"/>
  <c r="M441" i="3"/>
  <c r="S438" i="3"/>
  <c r="T438" i="3"/>
  <c r="N438" i="3"/>
  <c r="AC441" i="3" l="1"/>
  <c r="V441" i="3"/>
  <c r="X441" i="3"/>
  <c r="Y441" i="3"/>
  <c r="Z441" i="3"/>
  <c r="AA441" i="3"/>
  <c r="W441" i="3"/>
  <c r="N440" i="3" s="1"/>
  <c r="AB441" i="3"/>
  <c r="S440" i="3" s="1"/>
  <c r="M442" i="3"/>
  <c r="N439" i="3"/>
  <c r="S439" i="3"/>
  <c r="R439" i="3"/>
  <c r="T439" i="3"/>
  <c r="R440" i="3" l="1"/>
  <c r="T440" i="3"/>
  <c r="P440" i="3"/>
  <c r="Q440" i="3"/>
  <c r="AC442" i="3"/>
  <c r="T441" i="3" s="1"/>
  <c r="W442" i="3"/>
  <c r="N441" i="3" s="1"/>
  <c r="Y442" i="3"/>
  <c r="X442" i="3"/>
  <c r="AA442" i="3"/>
  <c r="AB442" i="3"/>
  <c r="V442" i="3"/>
  <c r="Z442" i="3"/>
  <c r="M443" i="3"/>
  <c r="O440" i="3"/>
  <c r="O441" i="3" l="1"/>
  <c r="P441" i="3"/>
  <c r="V443" i="3"/>
  <c r="AA443" i="3"/>
  <c r="R442" i="3" s="1"/>
  <c r="AB443" i="3"/>
  <c r="Y443" i="3"/>
  <c r="W443" i="3"/>
  <c r="N442" i="3" s="1"/>
  <c r="X443" i="3"/>
  <c r="Z443" i="3"/>
  <c r="AC443" i="3"/>
  <c r="M444" i="3"/>
  <c r="R441" i="3"/>
  <c r="S441" i="3"/>
  <c r="Q441" i="3"/>
  <c r="T442" i="3" l="1"/>
  <c r="P442" i="3"/>
  <c r="Q442" i="3"/>
  <c r="O442" i="3"/>
  <c r="AB444" i="3"/>
  <c r="S443" i="3" s="1"/>
  <c r="Y444" i="3"/>
  <c r="P443" i="3" s="1"/>
  <c r="V444" i="3"/>
  <c r="AC444" i="3"/>
  <c r="X444" i="3"/>
  <c r="Z444" i="3"/>
  <c r="Q443" i="3" s="1"/>
  <c r="W444" i="3"/>
  <c r="N443" i="3" s="1"/>
  <c r="AA444" i="3"/>
  <c r="M445" i="3"/>
  <c r="S442" i="3"/>
  <c r="AC445" i="3" l="1"/>
  <c r="T444" i="3" s="1"/>
  <c r="V445" i="3"/>
  <c r="Y445" i="3"/>
  <c r="P444" i="3" s="1"/>
  <c r="X445" i="3"/>
  <c r="AB445" i="3"/>
  <c r="AA445" i="3"/>
  <c r="Z445" i="3"/>
  <c r="W445" i="3"/>
  <c r="N444" i="3" s="1"/>
  <c r="M446" i="3"/>
  <c r="O443" i="3"/>
  <c r="R443" i="3"/>
  <c r="T443" i="3"/>
  <c r="Q444" i="3" l="1"/>
  <c r="X446" i="3"/>
  <c r="O445" i="3" s="1"/>
  <c r="V446" i="3"/>
  <c r="Z446" i="3"/>
  <c r="Y446" i="3"/>
  <c r="P445" i="3" s="1"/>
  <c r="AA446" i="3"/>
  <c r="AC446" i="3"/>
  <c r="T445" i="3" s="1"/>
  <c r="W446" i="3"/>
  <c r="AB446" i="3"/>
  <c r="S445" i="3" s="1"/>
  <c r="M447" i="3"/>
  <c r="R444" i="3"/>
  <c r="S444" i="3"/>
  <c r="O444" i="3"/>
  <c r="X447" i="3" l="1"/>
  <c r="O446" i="3" s="1"/>
  <c r="V447" i="3"/>
  <c r="AC447" i="3"/>
  <c r="W447" i="3"/>
  <c r="N446" i="3" s="1"/>
  <c r="AA447" i="3"/>
  <c r="AB447" i="3"/>
  <c r="Y447" i="3"/>
  <c r="Z447" i="3"/>
  <c r="Q446" i="3" s="1"/>
  <c r="M448" i="3"/>
  <c r="R445" i="3"/>
  <c r="N445" i="3"/>
  <c r="Q445" i="3"/>
  <c r="V448" i="3" l="1"/>
  <c r="AC448" i="3"/>
  <c r="T447" i="3" s="1"/>
  <c r="W448" i="3"/>
  <c r="N447" i="3" s="1"/>
  <c r="AB448" i="3"/>
  <c r="X448" i="3"/>
  <c r="O447" i="3" s="1"/>
  <c r="AA448" i="3"/>
  <c r="Y448" i="3"/>
  <c r="Z448" i="3"/>
  <c r="Q447" i="3" s="1"/>
  <c r="M449" i="3"/>
  <c r="S446" i="3"/>
  <c r="P446" i="3"/>
  <c r="T446" i="3"/>
  <c r="R446" i="3"/>
  <c r="R447" i="3" l="1"/>
  <c r="S447" i="3"/>
  <c r="AB449" i="3"/>
  <c r="S448" i="3" s="1"/>
  <c r="V449" i="3"/>
  <c r="Y449" i="3"/>
  <c r="X449" i="3"/>
  <c r="AC449" i="3"/>
  <c r="T448" i="3" s="1"/>
  <c r="AA449" i="3"/>
  <c r="W449" i="3"/>
  <c r="Z449" i="3"/>
  <c r="M450" i="3"/>
  <c r="P447" i="3"/>
  <c r="X450" i="3" l="1"/>
  <c r="O449" i="3" s="1"/>
  <c r="V450" i="3"/>
  <c r="Y450" i="3"/>
  <c r="P449" i="3" s="1"/>
  <c r="AA450" i="3"/>
  <c r="AB450" i="3"/>
  <c r="W450" i="3"/>
  <c r="Z450" i="3"/>
  <c r="AC450" i="3"/>
  <c r="T449" i="3" s="1"/>
  <c r="M451" i="3"/>
  <c r="N448" i="3"/>
  <c r="O448" i="3"/>
  <c r="Q448" i="3"/>
  <c r="R448" i="3"/>
  <c r="P448" i="3"/>
  <c r="V451" i="3" l="1"/>
  <c r="Z451" i="3"/>
  <c r="W451" i="3"/>
  <c r="Y451" i="3"/>
  <c r="P450" i="3" s="1"/>
  <c r="AA451" i="3"/>
  <c r="AC451" i="3"/>
  <c r="X451" i="3"/>
  <c r="O450" i="3" s="1"/>
  <c r="AB451" i="3"/>
  <c r="S450" i="3" s="1"/>
  <c r="M452" i="3"/>
  <c r="S449" i="3"/>
  <c r="R449" i="3"/>
  <c r="N449" i="3"/>
  <c r="Q449" i="3"/>
  <c r="R450" i="3" l="1"/>
  <c r="T450" i="3"/>
  <c r="W452" i="3"/>
  <c r="V452" i="3"/>
  <c r="AB452" i="3"/>
  <c r="AA452" i="3"/>
  <c r="Y452" i="3"/>
  <c r="P451" i="3" s="1"/>
  <c r="AC452" i="3"/>
  <c r="Z452" i="3"/>
  <c r="X452" i="3"/>
  <c r="M453" i="3"/>
  <c r="N450" i="3"/>
  <c r="Q450" i="3"/>
  <c r="V453" i="3" l="1"/>
  <c r="AA453" i="3"/>
  <c r="R452" i="3" s="1"/>
  <c r="Y453" i="3"/>
  <c r="P452" i="3" s="1"/>
  <c r="AB453" i="3"/>
  <c r="W453" i="3"/>
  <c r="Z453" i="3"/>
  <c r="X453" i="3"/>
  <c r="O452" i="3" s="1"/>
  <c r="AC453" i="3"/>
  <c r="T452" i="3" s="1"/>
  <c r="M454" i="3"/>
  <c r="Q451" i="3"/>
  <c r="O451" i="3"/>
  <c r="N451" i="3"/>
  <c r="R451" i="3"/>
  <c r="S451" i="3"/>
  <c r="T451" i="3"/>
  <c r="Q452" i="3" l="1"/>
  <c r="S452" i="3"/>
  <c r="Z454" i="3"/>
  <c r="V454" i="3"/>
  <c r="W454" i="3"/>
  <c r="AB454" i="3"/>
  <c r="X454" i="3"/>
  <c r="AA454" i="3"/>
  <c r="AC454" i="3"/>
  <c r="Y454" i="3"/>
  <c r="M455" i="3"/>
  <c r="N452" i="3"/>
  <c r="W455" i="3" l="1"/>
  <c r="N454" i="3" s="1"/>
  <c r="V455" i="3"/>
  <c r="AB455" i="3"/>
  <c r="S454" i="3" s="1"/>
  <c r="AA455" i="3"/>
  <c r="R454" i="3" s="1"/>
  <c r="Y455" i="3"/>
  <c r="X455" i="3"/>
  <c r="AC455" i="3"/>
  <c r="Z455" i="3"/>
  <c r="M456" i="3"/>
  <c r="P453" i="3"/>
  <c r="R453" i="3"/>
  <c r="S453" i="3"/>
  <c r="O453" i="3"/>
  <c r="N453" i="3"/>
  <c r="T453" i="3"/>
  <c r="Q453" i="3"/>
  <c r="W456" i="3" l="1"/>
  <c r="N455" i="3" s="1"/>
  <c r="V456" i="3"/>
  <c r="AA456" i="3"/>
  <c r="R455" i="3" s="1"/>
  <c r="X456" i="3"/>
  <c r="AB456" i="3"/>
  <c r="Z456" i="3"/>
  <c r="AC456" i="3"/>
  <c r="Y456" i="3"/>
  <c r="P455" i="3" s="1"/>
  <c r="M457" i="3"/>
  <c r="O454" i="3"/>
  <c r="T454" i="3"/>
  <c r="P454" i="3"/>
  <c r="Q454" i="3"/>
  <c r="V457" i="3" l="1"/>
  <c r="W457" i="3"/>
  <c r="N456" i="3" s="1"/>
  <c r="AA457" i="3"/>
  <c r="R456" i="3" s="1"/>
  <c r="X457" i="3"/>
  <c r="O456" i="3" s="1"/>
  <c r="AB457" i="3"/>
  <c r="AC457" i="3"/>
  <c r="Z457" i="3"/>
  <c r="Y457" i="3"/>
  <c r="P456" i="3" s="1"/>
  <c r="M458" i="3"/>
  <c r="S455" i="3"/>
  <c r="O455" i="3"/>
  <c r="Q455" i="3"/>
  <c r="T455" i="3"/>
  <c r="T456" i="3" l="1"/>
  <c r="S456" i="3"/>
  <c r="V458" i="3"/>
  <c r="Y458" i="3"/>
  <c r="AB458" i="3"/>
  <c r="W458" i="3"/>
  <c r="N457" i="3" s="1"/>
  <c r="X458" i="3"/>
  <c r="AA458" i="3"/>
  <c r="Z458" i="3"/>
  <c r="AC458" i="3"/>
  <c r="M459" i="3"/>
  <c r="Q456" i="3"/>
  <c r="R457" i="3" l="1"/>
  <c r="O457" i="3"/>
  <c r="T457" i="3"/>
  <c r="S457" i="3"/>
  <c r="P457" i="3"/>
  <c r="V459" i="3"/>
  <c r="AA459" i="3"/>
  <c r="AB459" i="3"/>
  <c r="Y459" i="3"/>
  <c r="AC459" i="3"/>
  <c r="T458" i="3" s="1"/>
  <c r="W459" i="3"/>
  <c r="N458" i="3" s="1"/>
  <c r="Z459" i="3"/>
  <c r="X459" i="3"/>
  <c r="O458" i="3" s="1"/>
  <c r="M460" i="3"/>
  <c r="Q457" i="3"/>
  <c r="P458" i="3" l="1"/>
  <c r="W460" i="3"/>
  <c r="N459" i="3" s="1"/>
  <c r="V460" i="3"/>
  <c r="AB460" i="3"/>
  <c r="Y460" i="3"/>
  <c r="AA460" i="3"/>
  <c r="R459" i="3" s="1"/>
  <c r="AC460" i="3"/>
  <c r="T459" i="3" s="1"/>
  <c r="Z460" i="3"/>
  <c r="Q459" i="3" s="1"/>
  <c r="X460" i="3"/>
  <c r="O459" i="3" s="1"/>
  <c r="M461" i="3"/>
  <c r="R458" i="3"/>
  <c r="S458" i="3"/>
  <c r="Q458" i="3"/>
  <c r="V461" i="3" l="1"/>
  <c r="Z461" i="3"/>
  <c r="Q460" i="3" s="1"/>
  <c r="Y461" i="3"/>
  <c r="AC461" i="3"/>
  <c r="T460" i="3" s="1"/>
  <c r="AB461" i="3"/>
  <c r="AA461" i="3"/>
  <c r="W461" i="3"/>
  <c r="N460" i="3" s="1"/>
  <c r="X461" i="3"/>
  <c r="O460" i="3" s="1"/>
  <c r="M462" i="3"/>
  <c r="S459" i="3"/>
  <c r="P459" i="3"/>
  <c r="R460" i="3" l="1"/>
  <c r="V462" i="3"/>
  <c r="AB462" i="3"/>
  <c r="Z462" i="3"/>
  <c r="Q461" i="3" s="1"/>
  <c r="W462" i="3"/>
  <c r="N461" i="3" s="1"/>
  <c r="AA462" i="3"/>
  <c r="AC462" i="3"/>
  <c r="Y462" i="3"/>
  <c r="P461" i="3" s="1"/>
  <c r="X462" i="3"/>
  <c r="O461" i="3" s="1"/>
  <c r="M463" i="3"/>
  <c r="S460" i="3"/>
  <c r="P460" i="3"/>
  <c r="X463" i="3" l="1"/>
  <c r="O462" i="3" s="1"/>
  <c r="V463" i="3"/>
  <c r="AB463" i="3"/>
  <c r="Z463" i="3"/>
  <c r="Q462" i="3" s="1"/>
  <c r="Y463" i="3"/>
  <c r="AC463" i="3"/>
  <c r="W463" i="3"/>
  <c r="AA463" i="3"/>
  <c r="R462" i="3" s="1"/>
  <c r="M464" i="3"/>
  <c r="T461" i="3"/>
  <c r="S461" i="3"/>
  <c r="R461" i="3"/>
  <c r="V464" i="3" l="1"/>
  <c r="AA464" i="3"/>
  <c r="Z464" i="3"/>
  <c r="Q463" i="3" s="1"/>
  <c r="AC464" i="3"/>
  <c r="Y464" i="3"/>
  <c r="X464" i="3"/>
  <c r="AB464" i="3"/>
  <c r="S463" i="3" s="1"/>
  <c r="W464" i="3"/>
  <c r="M465" i="3"/>
  <c r="N462" i="3"/>
  <c r="T462" i="3"/>
  <c r="P462" i="3"/>
  <c r="S462" i="3"/>
  <c r="O463" i="3" l="1"/>
  <c r="P463" i="3"/>
  <c r="R463" i="3"/>
  <c r="AB465" i="3"/>
  <c r="S464" i="3" s="1"/>
  <c r="V465" i="3"/>
  <c r="X465" i="3"/>
  <c r="W465" i="3"/>
  <c r="Y465" i="3"/>
  <c r="Z465" i="3"/>
  <c r="Q464" i="3" s="1"/>
  <c r="AC465" i="3"/>
  <c r="AA465" i="3"/>
  <c r="M466" i="3"/>
  <c r="T463" i="3"/>
  <c r="N463" i="3"/>
  <c r="AB466" i="3" l="1"/>
  <c r="S465" i="3" s="1"/>
  <c r="X466" i="3"/>
  <c r="O465" i="3" s="1"/>
  <c r="Z466" i="3"/>
  <c r="Q465" i="3" s="1"/>
  <c r="AA466" i="3"/>
  <c r="V466" i="3"/>
  <c r="AC466" i="3"/>
  <c r="W466" i="3"/>
  <c r="N465" i="3" s="1"/>
  <c r="Y466" i="3"/>
  <c r="P465" i="3" s="1"/>
  <c r="M467" i="3"/>
  <c r="R464" i="3"/>
  <c r="T464" i="3"/>
  <c r="P464" i="3"/>
  <c r="N464" i="3"/>
  <c r="O464" i="3"/>
  <c r="V467" i="3" l="1"/>
  <c r="AC467" i="3"/>
  <c r="W467" i="3"/>
  <c r="N466" i="3" s="1"/>
  <c r="X467" i="3"/>
  <c r="O466" i="3" s="1"/>
  <c r="Z467" i="3"/>
  <c r="Y467" i="3"/>
  <c r="P466" i="3" s="1"/>
  <c r="AB467" i="3"/>
  <c r="AA467" i="3"/>
  <c r="R466" i="3" s="1"/>
  <c r="M468" i="3"/>
  <c r="T465" i="3"/>
  <c r="R465" i="3"/>
  <c r="S466" i="3" l="1"/>
  <c r="Q466" i="3"/>
  <c r="V468" i="3"/>
  <c r="W468" i="3"/>
  <c r="N467" i="3" s="1"/>
  <c r="Y468" i="3"/>
  <c r="AA468" i="3"/>
  <c r="X468" i="3"/>
  <c r="AB468" i="3"/>
  <c r="AC468" i="3"/>
  <c r="Z468" i="3"/>
  <c r="M469" i="3"/>
  <c r="T466" i="3"/>
  <c r="T467" i="3" l="1"/>
  <c r="O467" i="3"/>
  <c r="P467" i="3"/>
  <c r="Q467" i="3"/>
  <c r="R467" i="3"/>
  <c r="V469" i="3"/>
  <c r="AC469" i="3"/>
  <c r="Y469" i="3"/>
  <c r="P468" i="3" s="1"/>
  <c r="X469" i="3"/>
  <c r="AB469" i="3"/>
  <c r="S468" i="3" s="1"/>
  <c r="AA469" i="3"/>
  <c r="W469" i="3"/>
  <c r="N468" i="3" s="1"/>
  <c r="Z469" i="3"/>
  <c r="M470" i="3"/>
  <c r="S467" i="3"/>
  <c r="V470" i="3" l="1"/>
  <c r="Y470" i="3"/>
  <c r="Z470" i="3"/>
  <c r="Q469" i="3" s="1"/>
  <c r="X470" i="3"/>
  <c r="AC470" i="3"/>
  <c r="AA470" i="3"/>
  <c r="R469" i="3" s="1"/>
  <c r="W470" i="3"/>
  <c r="N469" i="3" s="1"/>
  <c r="AB470" i="3"/>
  <c r="S469" i="3" s="1"/>
  <c r="M471" i="3"/>
  <c r="O468" i="3"/>
  <c r="R468" i="3"/>
  <c r="T468" i="3"/>
  <c r="Q468" i="3"/>
  <c r="V471" i="3" l="1"/>
  <c r="X471" i="3"/>
  <c r="Z471" i="3"/>
  <c r="AB471" i="3"/>
  <c r="AA471" i="3"/>
  <c r="R470" i="3" s="1"/>
  <c r="W471" i="3"/>
  <c r="N470" i="3" s="1"/>
  <c r="Y471" i="3"/>
  <c r="AC471" i="3"/>
  <c r="M472" i="3"/>
  <c r="T469" i="3"/>
  <c r="P469" i="3"/>
  <c r="O469" i="3"/>
  <c r="S470" i="3" l="1"/>
  <c r="Z472" i="3"/>
  <c r="X472" i="3"/>
  <c r="V472" i="3"/>
  <c r="Y472" i="3"/>
  <c r="AC472" i="3"/>
  <c r="T471" i="3" s="1"/>
  <c r="AB472" i="3"/>
  <c r="AA472" i="3"/>
  <c r="R471" i="3" s="1"/>
  <c r="W472" i="3"/>
  <c r="N471" i="3" s="1"/>
  <c r="M473" i="3"/>
  <c r="Q470" i="3"/>
  <c r="P470" i="3"/>
  <c r="O470" i="3"/>
  <c r="T470" i="3"/>
  <c r="V473" i="3" l="1"/>
  <c r="Y473" i="3"/>
  <c r="AC473" i="3"/>
  <c r="W473" i="3"/>
  <c r="N472" i="3" s="1"/>
  <c r="AA473" i="3"/>
  <c r="R472" i="3" s="1"/>
  <c r="AB473" i="3"/>
  <c r="S472" i="3" s="1"/>
  <c r="Z473" i="3"/>
  <c r="X473" i="3"/>
  <c r="O472" i="3" s="1"/>
  <c r="M474" i="3"/>
  <c r="P471" i="3"/>
  <c r="Q471" i="3"/>
  <c r="O471" i="3"/>
  <c r="S471" i="3"/>
  <c r="Q472" i="3" l="1"/>
  <c r="T472" i="3"/>
  <c r="V474" i="3"/>
  <c r="AA474" i="3"/>
  <c r="R473" i="3" s="1"/>
  <c r="AB474" i="3"/>
  <c r="W474" i="3"/>
  <c r="N473" i="3" s="1"/>
  <c r="Y474" i="3"/>
  <c r="P473" i="3" s="1"/>
  <c r="X474" i="3"/>
  <c r="AC474" i="3"/>
  <c r="Z474" i="3"/>
  <c r="M475" i="3"/>
  <c r="P472" i="3"/>
  <c r="T473" i="3" l="1"/>
  <c r="S473" i="3"/>
  <c r="O473" i="3"/>
  <c r="V475" i="3"/>
  <c r="Y475" i="3"/>
  <c r="AB475" i="3"/>
  <c r="S474" i="3" s="1"/>
  <c r="AA475" i="3"/>
  <c r="R474" i="3" s="1"/>
  <c r="AC475" i="3"/>
  <c r="X475" i="3"/>
  <c r="W475" i="3"/>
  <c r="N474" i="3" s="1"/>
  <c r="Z475" i="3"/>
  <c r="M476" i="3"/>
  <c r="Q473" i="3"/>
  <c r="P474" i="3" l="1"/>
  <c r="V476" i="3"/>
  <c r="AC476" i="3"/>
  <c r="W476" i="3"/>
  <c r="N475" i="3" s="1"/>
  <c r="AB476" i="3"/>
  <c r="S475" i="3" s="1"/>
  <c r="Z476" i="3"/>
  <c r="Q475" i="3" s="1"/>
  <c r="AA476" i="3"/>
  <c r="Y476" i="3"/>
  <c r="X476" i="3"/>
  <c r="M477" i="3"/>
  <c r="T474" i="3"/>
  <c r="O474" i="3"/>
  <c r="Q474" i="3"/>
  <c r="V477" i="3" l="1"/>
  <c r="Z477" i="3"/>
  <c r="Q476" i="3" s="1"/>
  <c r="AA477" i="3"/>
  <c r="R476" i="3" s="1"/>
  <c r="AC477" i="3"/>
  <c r="Y477" i="3"/>
  <c r="AB477" i="3"/>
  <c r="S476" i="3" s="1"/>
  <c r="W477" i="3"/>
  <c r="X477" i="3"/>
  <c r="O476" i="3" s="1"/>
  <c r="M478" i="3"/>
  <c r="P475" i="3"/>
  <c r="R475" i="3"/>
  <c r="T475" i="3"/>
  <c r="O475" i="3"/>
  <c r="P476" i="3" l="1"/>
  <c r="N476" i="3"/>
  <c r="Y478" i="3"/>
  <c r="P477" i="3" s="1"/>
  <c r="X478" i="3"/>
  <c r="O477" i="3" s="1"/>
  <c r="V478" i="3"/>
  <c r="W478" i="3"/>
  <c r="Z478" i="3"/>
  <c r="Q477" i="3" s="1"/>
  <c r="AC478" i="3"/>
  <c r="AA478" i="3"/>
  <c r="AB478" i="3"/>
  <c r="M479" i="3"/>
  <c r="T476" i="3"/>
  <c r="V479" i="3" l="1"/>
  <c r="Y479" i="3"/>
  <c r="AA479" i="3"/>
  <c r="R478" i="3" s="1"/>
  <c r="Z479" i="3"/>
  <c r="W479" i="3"/>
  <c r="X479" i="3"/>
  <c r="O478" i="3" s="1"/>
  <c r="AC479" i="3"/>
  <c r="AB479" i="3"/>
  <c r="M480" i="3"/>
  <c r="T477" i="3"/>
  <c r="R477" i="3"/>
  <c r="S477" i="3"/>
  <c r="N477" i="3"/>
  <c r="N478" i="3" l="1"/>
  <c r="Q478" i="3"/>
  <c r="P478" i="3"/>
  <c r="T478" i="3"/>
  <c r="Z480" i="3"/>
  <c r="Q479" i="3" s="1"/>
  <c r="Y480" i="3"/>
  <c r="P479" i="3" s="1"/>
  <c r="V480" i="3"/>
  <c r="AB480" i="3"/>
  <c r="S479" i="3" s="1"/>
  <c r="W480" i="3"/>
  <c r="X480" i="3"/>
  <c r="AA480" i="3"/>
  <c r="R479" i="3" s="1"/>
  <c r="AC480" i="3"/>
  <c r="M481" i="3"/>
  <c r="S478" i="3"/>
  <c r="V481" i="3" l="1"/>
  <c r="AC481" i="3"/>
  <c r="T480" i="3" s="1"/>
  <c r="W481" i="3"/>
  <c r="Y481" i="3"/>
  <c r="P480" i="3" s="1"/>
  <c r="X481" i="3"/>
  <c r="AA481" i="3"/>
  <c r="Z481" i="3"/>
  <c r="AB481" i="3"/>
  <c r="S480" i="3" s="1"/>
  <c r="M482" i="3"/>
  <c r="N479" i="3"/>
  <c r="O479" i="3"/>
  <c r="T479" i="3"/>
  <c r="Q480" i="3" l="1"/>
  <c r="N480" i="3"/>
  <c r="R480" i="3"/>
  <c r="AB482" i="3"/>
  <c r="S481" i="3" s="1"/>
  <c r="Y482" i="3"/>
  <c r="P481" i="3" s="1"/>
  <c r="W482" i="3"/>
  <c r="N481" i="3" s="1"/>
  <c r="V482" i="3"/>
  <c r="X482" i="3"/>
  <c r="AC482" i="3"/>
  <c r="Z482" i="3"/>
  <c r="AA482" i="3"/>
  <c r="R481" i="3" s="1"/>
  <c r="M483" i="3"/>
  <c r="O480" i="3"/>
  <c r="V483" i="3" l="1"/>
  <c r="AB483" i="3"/>
  <c r="Y483" i="3"/>
  <c r="P482" i="3" s="1"/>
  <c r="AC483" i="3"/>
  <c r="W483" i="3"/>
  <c r="N482" i="3" s="1"/>
  <c r="AA483" i="3"/>
  <c r="Z483" i="3"/>
  <c r="X483" i="3"/>
  <c r="M484" i="3"/>
  <c r="T481" i="3"/>
  <c r="O481" i="3"/>
  <c r="Q481" i="3"/>
  <c r="O482" i="3" l="1"/>
  <c r="T482" i="3"/>
  <c r="R482" i="3"/>
  <c r="Q482" i="3"/>
  <c r="S482" i="3"/>
  <c r="AA484" i="3"/>
  <c r="W484" i="3"/>
  <c r="V484" i="3"/>
  <c r="X484" i="3"/>
  <c r="Y484" i="3"/>
  <c r="Z484" i="3"/>
  <c r="AC484" i="3"/>
  <c r="T483" i="3" s="1"/>
  <c r="AB484" i="3"/>
  <c r="S483" i="3" s="1"/>
  <c r="M485" i="3"/>
  <c r="V485" i="3" l="1"/>
  <c r="AC485" i="3"/>
  <c r="T484" i="3" s="1"/>
  <c r="Z485" i="3"/>
  <c r="Q484" i="3" s="1"/>
  <c r="Y485" i="3"/>
  <c r="AB485" i="3"/>
  <c r="AA485" i="3"/>
  <c r="W485" i="3"/>
  <c r="X485" i="3"/>
  <c r="M486" i="3"/>
  <c r="N483" i="3"/>
  <c r="R483" i="3"/>
  <c r="Q483" i="3"/>
  <c r="P483" i="3"/>
  <c r="O483" i="3"/>
  <c r="S484" i="3" l="1"/>
  <c r="R484" i="3"/>
  <c r="P484" i="3"/>
  <c r="N484" i="3"/>
  <c r="V486" i="3"/>
  <c r="W486" i="3"/>
  <c r="AC486" i="3"/>
  <c r="T485" i="3" s="1"/>
  <c r="Y486" i="3"/>
  <c r="AB486" i="3"/>
  <c r="AA486" i="3"/>
  <c r="X486" i="3"/>
  <c r="O485" i="3" s="1"/>
  <c r="Z486" i="3"/>
  <c r="Q485" i="3" s="1"/>
  <c r="M487" i="3"/>
  <c r="O484" i="3"/>
  <c r="P485" i="3" l="1"/>
  <c r="X487" i="3"/>
  <c r="O486" i="3" s="1"/>
  <c r="V487" i="3"/>
  <c r="Z487" i="3"/>
  <c r="Q486" i="3" s="1"/>
  <c r="AC487" i="3"/>
  <c r="T486" i="3" s="1"/>
  <c r="AB487" i="3"/>
  <c r="W487" i="3"/>
  <c r="Y487" i="3"/>
  <c r="AA487" i="3"/>
  <c r="M488" i="3"/>
  <c r="S485" i="3"/>
  <c r="R485" i="3"/>
  <c r="N485" i="3"/>
  <c r="V488" i="3" l="1"/>
  <c r="AA488" i="3"/>
  <c r="R487" i="3" s="1"/>
  <c r="X488" i="3"/>
  <c r="W488" i="3"/>
  <c r="N487" i="3" s="1"/>
  <c r="AC488" i="3"/>
  <c r="Y488" i="3"/>
  <c r="Z488" i="3"/>
  <c r="AB488" i="3"/>
  <c r="M489" i="3"/>
  <c r="N486" i="3"/>
  <c r="P486" i="3"/>
  <c r="S486" i="3"/>
  <c r="R486" i="3"/>
  <c r="S487" i="3" l="1"/>
  <c r="P487" i="3"/>
  <c r="Q487" i="3"/>
  <c r="O487" i="3"/>
  <c r="T487" i="3"/>
  <c r="V489" i="3"/>
  <c r="X489" i="3"/>
  <c r="W489" i="3"/>
  <c r="N488" i="3" s="1"/>
  <c r="AB489" i="3"/>
  <c r="Y489" i="3"/>
  <c r="P488" i="3" s="1"/>
  <c r="AC489" i="3"/>
  <c r="T488" i="3" s="1"/>
  <c r="Z489" i="3"/>
  <c r="AA489" i="3"/>
  <c r="M490" i="3"/>
  <c r="AA490" i="3" l="1"/>
  <c r="R489" i="3" s="1"/>
  <c r="V490" i="3"/>
  <c r="AC490" i="3"/>
  <c r="T489" i="3" s="1"/>
  <c r="AB490" i="3"/>
  <c r="Y490" i="3"/>
  <c r="W490" i="3"/>
  <c r="N489" i="3" s="1"/>
  <c r="Z490" i="3"/>
  <c r="Q489" i="3" s="1"/>
  <c r="X490" i="3"/>
  <c r="M491" i="3"/>
  <c r="Q488" i="3"/>
  <c r="O488" i="3"/>
  <c r="R488" i="3"/>
  <c r="S488" i="3"/>
  <c r="V491" i="3" l="1"/>
  <c r="AC491" i="3"/>
  <c r="T490" i="3" s="1"/>
  <c r="Y491" i="3"/>
  <c r="X491" i="3"/>
  <c r="O490" i="3" s="1"/>
  <c r="W491" i="3"/>
  <c r="Z491" i="3"/>
  <c r="Q490" i="3" s="1"/>
  <c r="AB491" i="3"/>
  <c r="AA491" i="3"/>
  <c r="R490" i="3" s="1"/>
  <c r="M492" i="3"/>
  <c r="P489" i="3"/>
  <c r="O489" i="3"/>
  <c r="S489" i="3"/>
  <c r="S490" i="3" l="1"/>
  <c r="N490" i="3"/>
  <c r="W492" i="3"/>
  <c r="N491" i="3" s="1"/>
  <c r="AC492" i="3"/>
  <c r="T491" i="3" s="1"/>
  <c r="Z492" i="3"/>
  <c r="V492" i="3"/>
  <c r="AA492" i="3"/>
  <c r="R491" i="3" s="1"/>
  <c r="AB492" i="3"/>
  <c r="Y492" i="3"/>
  <c r="X492" i="3"/>
  <c r="M493" i="3"/>
  <c r="P490" i="3"/>
  <c r="V493" i="3" l="1"/>
  <c r="W493" i="3"/>
  <c r="Z493" i="3"/>
  <c r="Q492" i="3" s="1"/>
  <c r="AB493" i="3"/>
  <c r="S492" i="3" s="1"/>
  <c r="AC493" i="3"/>
  <c r="T492" i="3" s="1"/>
  <c r="X493" i="3"/>
  <c r="AA493" i="3"/>
  <c r="Y493" i="3"/>
  <c r="P492" i="3" s="1"/>
  <c r="M494" i="3"/>
  <c r="P491" i="3"/>
  <c r="O491" i="3"/>
  <c r="Q491" i="3"/>
  <c r="S491" i="3"/>
  <c r="R492" i="3" l="1"/>
  <c r="N492" i="3"/>
  <c r="V494" i="3"/>
  <c r="Y494" i="3"/>
  <c r="Z494" i="3"/>
  <c r="Q493" i="3" s="1"/>
  <c r="X494" i="3"/>
  <c r="AC494" i="3"/>
  <c r="AB494" i="3"/>
  <c r="W494" i="3"/>
  <c r="AA494" i="3"/>
  <c r="M495" i="3"/>
  <c r="O492" i="3"/>
  <c r="N493" i="3" l="1"/>
  <c r="S493" i="3"/>
  <c r="T493" i="3"/>
  <c r="O493" i="3"/>
  <c r="P493" i="3"/>
  <c r="AB495" i="3"/>
  <c r="V495" i="3"/>
  <c r="AA495" i="3"/>
  <c r="AC495" i="3"/>
  <c r="Z495" i="3"/>
  <c r="Q494" i="3" s="1"/>
  <c r="Y495" i="3"/>
  <c r="W495" i="3"/>
  <c r="X495" i="3"/>
  <c r="O494" i="3" s="1"/>
  <c r="M496" i="3"/>
  <c r="R493" i="3"/>
  <c r="AA496" i="3" l="1"/>
  <c r="R495" i="3" s="1"/>
  <c r="W496" i="3"/>
  <c r="AC496" i="3"/>
  <c r="Z496" i="3"/>
  <c r="Q495" i="3" s="1"/>
  <c r="AB496" i="3"/>
  <c r="S495" i="3" s="1"/>
  <c r="Y496" i="3"/>
  <c r="P495" i="3" s="1"/>
  <c r="V496" i="3"/>
  <c r="X496" i="3"/>
  <c r="O495" i="3" s="1"/>
  <c r="M497" i="3"/>
  <c r="T494" i="3"/>
  <c r="S494" i="3"/>
  <c r="N494" i="3"/>
  <c r="P494" i="3"/>
  <c r="R494" i="3"/>
  <c r="V497" i="3" l="1"/>
  <c r="W497" i="3"/>
  <c r="N496" i="3" s="1"/>
  <c r="X497" i="3"/>
  <c r="Y497" i="3"/>
  <c r="AB497" i="3"/>
  <c r="Z497" i="3"/>
  <c r="AA497" i="3"/>
  <c r="R496" i="3" s="1"/>
  <c r="AC497" i="3"/>
  <c r="M498" i="3"/>
  <c r="N495" i="3"/>
  <c r="T495" i="3"/>
  <c r="T496" i="3" l="1"/>
  <c r="Q496" i="3"/>
  <c r="S496" i="3"/>
  <c r="P496" i="3"/>
  <c r="O496" i="3"/>
  <c r="V498" i="3"/>
  <c r="AB498" i="3"/>
  <c r="Z498" i="3"/>
  <c r="W498" i="3"/>
  <c r="X498" i="3"/>
  <c r="O497" i="3" s="1"/>
  <c r="AA498" i="3"/>
  <c r="Y498" i="3"/>
  <c r="AC498" i="3"/>
  <c r="M499" i="3"/>
  <c r="N497" i="3" l="1"/>
  <c r="V499" i="3"/>
  <c r="AB499" i="3"/>
  <c r="Y499" i="3"/>
  <c r="P498" i="3" s="1"/>
  <c r="AC499" i="3"/>
  <c r="W499" i="3"/>
  <c r="Z499" i="3"/>
  <c r="Q498" i="3" s="1"/>
  <c r="X499" i="3"/>
  <c r="O498" i="3" s="1"/>
  <c r="AA499" i="3"/>
  <c r="R498" i="3" s="1"/>
  <c r="M500" i="3"/>
  <c r="S497" i="3"/>
  <c r="Q497" i="3"/>
  <c r="R497" i="3"/>
  <c r="P497" i="3"/>
  <c r="T497" i="3"/>
  <c r="T498" i="3" l="1"/>
  <c r="V500" i="3"/>
  <c r="Z500" i="3"/>
  <c r="AC500" i="3"/>
  <c r="Y500" i="3"/>
  <c r="X500" i="3"/>
  <c r="O499" i="3" s="1"/>
  <c r="W500" i="3"/>
  <c r="N499" i="3" s="1"/>
  <c r="AA500" i="3"/>
  <c r="R499" i="3" s="1"/>
  <c r="AB500" i="3"/>
  <c r="M501" i="3"/>
  <c r="S498" i="3"/>
  <c r="N498" i="3"/>
  <c r="Q499" i="3" l="1"/>
  <c r="Z501" i="3"/>
  <c r="W501" i="3"/>
  <c r="N500" i="3" s="1"/>
  <c r="V501" i="3"/>
  <c r="AA501" i="3"/>
  <c r="Y501" i="3"/>
  <c r="AC501" i="3"/>
  <c r="AB501" i="3"/>
  <c r="X501" i="3"/>
  <c r="O500" i="3" s="1"/>
  <c r="M502" i="3"/>
  <c r="P499" i="3"/>
  <c r="S499" i="3"/>
  <c r="T499" i="3"/>
  <c r="X502" i="3" l="1"/>
  <c r="O501" i="3" s="1"/>
  <c r="V502" i="3"/>
  <c r="AB502" i="3"/>
  <c r="S501" i="3" s="1"/>
  <c r="AC502" i="3"/>
  <c r="T501" i="3" s="1"/>
  <c r="Y502" i="3"/>
  <c r="Z502" i="3"/>
  <c r="AA502" i="3"/>
  <c r="W502" i="3"/>
  <c r="N501" i="3" s="1"/>
  <c r="M503" i="3"/>
  <c r="R500" i="3"/>
  <c r="Q500" i="3"/>
  <c r="T500" i="3"/>
  <c r="S500" i="3"/>
  <c r="P500" i="3"/>
  <c r="V503" i="3" l="1"/>
  <c r="Y503" i="3"/>
  <c r="P502" i="3" s="1"/>
  <c r="X503" i="3"/>
  <c r="O502" i="3" s="1"/>
  <c r="AC503" i="3"/>
  <c r="T502" i="3" s="1"/>
  <c r="AA503" i="3"/>
  <c r="Z503" i="3"/>
  <c r="W503" i="3"/>
  <c r="AB503" i="3"/>
  <c r="S502" i="3" s="1"/>
  <c r="M504" i="3"/>
  <c r="Q501" i="3"/>
  <c r="P501" i="3"/>
  <c r="R501" i="3"/>
  <c r="Q502" i="3" l="1"/>
  <c r="N502" i="3"/>
  <c r="V504" i="3"/>
  <c r="AC504" i="3"/>
  <c r="T503" i="3" s="1"/>
  <c r="Z504" i="3"/>
  <c r="X504" i="3"/>
  <c r="O503" i="3" s="1"/>
  <c r="Y504" i="3"/>
  <c r="W504" i="3"/>
  <c r="AB504" i="3"/>
  <c r="AA504" i="3"/>
  <c r="M505" i="3"/>
  <c r="R502" i="3"/>
  <c r="P503" i="3" l="1"/>
  <c r="R503" i="3"/>
  <c r="S503" i="3"/>
  <c r="Q503" i="3"/>
  <c r="V505" i="3"/>
  <c r="AC505" i="3"/>
  <c r="AA505" i="3"/>
  <c r="Z505" i="3"/>
  <c r="AB505" i="3"/>
  <c r="X505" i="3"/>
  <c r="O504" i="3" s="1"/>
  <c r="W505" i="3"/>
  <c r="N504" i="3" s="1"/>
  <c r="Y505" i="3"/>
  <c r="P504" i="3" s="1"/>
  <c r="M506" i="3"/>
  <c r="N503" i="3"/>
  <c r="Q504" i="3" l="1"/>
  <c r="Z506" i="3"/>
  <c r="Y506" i="3"/>
  <c r="P505" i="3" s="1"/>
  <c r="V506" i="3"/>
  <c r="X506" i="3"/>
  <c r="O505" i="3" s="1"/>
  <c r="AB506" i="3"/>
  <c r="AA506" i="3"/>
  <c r="R505" i="3" s="1"/>
  <c r="W506" i="3"/>
  <c r="N505" i="3" s="1"/>
  <c r="AC506" i="3"/>
  <c r="M507" i="3"/>
  <c r="T504" i="3"/>
  <c r="S504" i="3"/>
  <c r="R504" i="3"/>
  <c r="Z507" i="3" l="1"/>
  <c r="Q506" i="3" s="1"/>
  <c r="V507" i="3"/>
  <c r="X507" i="3"/>
  <c r="AC507" i="3"/>
  <c r="T506" i="3" s="1"/>
  <c r="W507" i="3"/>
  <c r="N506" i="3" s="1"/>
  <c r="AA507" i="3"/>
  <c r="R506" i="3" s="1"/>
  <c r="Y507" i="3"/>
  <c r="AB507" i="3"/>
  <c r="M508" i="3"/>
  <c r="T505" i="3"/>
  <c r="Q505" i="3"/>
  <c r="S505" i="3"/>
  <c r="Z508" i="3" l="1"/>
  <c r="Q507" i="3" s="1"/>
  <c r="V508" i="3"/>
  <c r="AB508" i="3"/>
  <c r="AC508" i="3"/>
  <c r="T507" i="3" s="1"/>
  <c r="Y508" i="3"/>
  <c r="W508" i="3"/>
  <c r="X508" i="3"/>
  <c r="AA508" i="3"/>
  <c r="R507" i="3" s="1"/>
  <c r="M509" i="3"/>
  <c r="S506" i="3"/>
  <c r="O506" i="3"/>
  <c r="P506" i="3"/>
  <c r="V509" i="3" l="1"/>
  <c r="AB509" i="3"/>
  <c r="S508" i="3" s="1"/>
  <c r="Z509" i="3"/>
  <c r="Q508" i="3" s="1"/>
  <c r="W509" i="3"/>
  <c r="Y509" i="3"/>
  <c r="X509" i="3"/>
  <c r="AC509" i="3"/>
  <c r="T508" i="3" s="1"/>
  <c r="AA509" i="3"/>
  <c r="R508" i="3" s="1"/>
  <c r="M510" i="3"/>
  <c r="O507" i="3"/>
  <c r="N507" i="3"/>
  <c r="P507" i="3"/>
  <c r="S507" i="3"/>
  <c r="P508" i="3" l="1"/>
  <c r="AA510" i="3"/>
  <c r="AC510" i="3"/>
  <c r="V510" i="3"/>
  <c r="Y510" i="3"/>
  <c r="X510" i="3"/>
  <c r="W510" i="3"/>
  <c r="N509" i="3" s="1"/>
  <c r="Z510" i="3"/>
  <c r="AB510" i="3"/>
  <c r="M511" i="3"/>
  <c r="N508" i="3"/>
  <c r="O508" i="3"/>
  <c r="R509" i="3" l="1"/>
  <c r="AC511" i="3"/>
  <c r="V511" i="3"/>
  <c r="X511" i="3"/>
  <c r="O510" i="3" s="1"/>
  <c r="Z511" i="3"/>
  <c r="Y511" i="3"/>
  <c r="P510" i="3" s="1"/>
  <c r="AB511" i="3"/>
  <c r="S510" i="3" s="1"/>
  <c r="W511" i="3"/>
  <c r="N510" i="3" s="1"/>
  <c r="AA511" i="3"/>
  <c r="M512" i="3"/>
  <c r="S509" i="3"/>
  <c r="Q509" i="3"/>
  <c r="T509" i="3"/>
  <c r="P509" i="3"/>
  <c r="O509" i="3"/>
  <c r="AB512" i="3" l="1"/>
  <c r="S511" i="3" s="1"/>
  <c r="V512" i="3"/>
  <c r="AC512" i="3"/>
  <c r="T511" i="3" s="1"/>
  <c r="Y512" i="3"/>
  <c r="P511" i="3" s="1"/>
  <c r="AA512" i="3"/>
  <c r="R511" i="3" s="1"/>
  <c r="W512" i="3"/>
  <c r="N511" i="3" s="1"/>
  <c r="X512" i="3"/>
  <c r="Z512" i="3"/>
  <c r="M513" i="3"/>
  <c r="Q510" i="3"/>
  <c r="R510" i="3"/>
  <c r="T510" i="3"/>
  <c r="V513" i="3" l="1"/>
  <c r="AA513" i="3"/>
  <c r="R512" i="3" s="1"/>
  <c r="Z513" i="3"/>
  <c r="Q512" i="3" s="1"/>
  <c r="W513" i="3"/>
  <c r="Y513" i="3"/>
  <c r="X513" i="3"/>
  <c r="AB513" i="3"/>
  <c r="AC513" i="3"/>
  <c r="T512" i="3" s="1"/>
  <c r="M514" i="3"/>
  <c r="O511" i="3"/>
  <c r="Q511" i="3"/>
  <c r="S512" i="3" l="1"/>
  <c r="P512" i="3"/>
  <c r="N512" i="3"/>
  <c r="Y514" i="3"/>
  <c r="P513" i="3" s="1"/>
  <c r="V514" i="3"/>
  <c r="Z514" i="3"/>
  <c r="Q513" i="3" s="1"/>
  <c r="W514" i="3"/>
  <c r="N513" i="3" s="1"/>
  <c r="AB514" i="3"/>
  <c r="AC514" i="3"/>
  <c r="X514" i="3"/>
  <c r="AA514" i="3"/>
  <c r="R513" i="3" s="1"/>
  <c r="M515" i="3"/>
  <c r="O512" i="3"/>
  <c r="AB515" i="3" l="1"/>
  <c r="S514" i="3" s="1"/>
  <c r="V515" i="3"/>
  <c r="AC515" i="3"/>
  <c r="Z515" i="3"/>
  <c r="Q514" i="3" s="1"/>
  <c r="X515" i="3"/>
  <c r="Y515" i="3"/>
  <c r="P514" i="3" s="1"/>
  <c r="AA515" i="3"/>
  <c r="W515" i="3"/>
  <c r="N514" i="3" s="1"/>
  <c r="M516" i="3"/>
  <c r="T513" i="3"/>
  <c r="O513" i="3"/>
  <c r="S513" i="3"/>
  <c r="R514" i="3" l="1"/>
  <c r="W516" i="3"/>
  <c r="N515" i="3" s="1"/>
  <c r="Z516" i="3"/>
  <c r="Q515" i="3" s="1"/>
  <c r="V516" i="3"/>
  <c r="AA516" i="3"/>
  <c r="X516" i="3"/>
  <c r="AC516" i="3"/>
  <c r="AB516" i="3"/>
  <c r="S515" i="3" s="1"/>
  <c r="Y516" i="3"/>
  <c r="P515" i="3" s="1"/>
  <c r="M517" i="3"/>
  <c r="T514" i="3"/>
  <c r="O514" i="3"/>
  <c r="V517" i="3" l="1"/>
  <c r="W517" i="3"/>
  <c r="N516" i="3" s="1"/>
  <c r="X517" i="3"/>
  <c r="O516" i="3" s="1"/>
  <c r="AA517" i="3"/>
  <c r="R516" i="3" s="1"/>
  <c r="Y517" i="3"/>
  <c r="P516" i="3" s="1"/>
  <c r="Z517" i="3"/>
  <c r="AC517" i="3"/>
  <c r="AB517" i="3"/>
  <c r="S516" i="3" s="1"/>
  <c r="M518" i="3"/>
  <c r="T515" i="3"/>
  <c r="O515" i="3"/>
  <c r="R515" i="3"/>
  <c r="Q516" i="3" l="1"/>
  <c r="V518" i="3"/>
  <c r="Z518" i="3"/>
  <c r="Q517" i="3" s="1"/>
  <c r="W518" i="3"/>
  <c r="N517" i="3" s="1"/>
  <c r="AA518" i="3"/>
  <c r="R517" i="3" s="1"/>
  <c r="AB518" i="3"/>
  <c r="S517" i="3" s="1"/>
  <c r="AC518" i="3"/>
  <c r="Y518" i="3"/>
  <c r="X518" i="3"/>
  <c r="M519" i="3"/>
  <c r="T516" i="3"/>
  <c r="V519" i="3" l="1"/>
  <c r="Z519" i="3"/>
  <c r="W519" i="3"/>
  <c r="AC519" i="3"/>
  <c r="T518" i="3" s="1"/>
  <c r="X519" i="3"/>
  <c r="AB519" i="3"/>
  <c r="S518" i="3" s="1"/>
  <c r="Y519" i="3"/>
  <c r="AA519" i="3"/>
  <c r="M520" i="3"/>
  <c r="O517" i="3"/>
  <c r="P517" i="3"/>
  <c r="T517" i="3"/>
  <c r="R518" i="3" l="1"/>
  <c r="P518" i="3"/>
  <c r="Q518" i="3"/>
  <c r="O518" i="3"/>
  <c r="N518" i="3"/>
  <c r="V520" i="3"/>
  <c r="Z520" i="3"/>
  <c r="Q519" i="3" s="1"/>
  <c r="AB520" i="3"/>
  <c r="X520" i="3"/>
  <c r="W520" i="3"/>
  <c r="N519" i="3" s="1"/>
  <c r="Y520" i="3"/>
  <c r="P519" i="3" s="1"/>
  <c r="AC520" i="3"/>
  <c r="AA520" i="3"/>
  <c r="M521" i="3"/>
  <c r="V521" i="3" l="1"/>
  <c r="AA521" i="3"/>
  <c r="R520" i="3" s="1"/>
  <c r="Y521" i="3"/>
  <c r="P520" i="3" s="1"/>
  <c r="Z521" i="3"/>
  <c r="AC521" i="3"/>
  <c r="X521" i="3"/>
  <c r="AB521" i="3"/>
  <c r="S520" i="3" s="1"/>
  <c r="W521" i="3"/>
  <c r="N520" i="3" s="1"/>
  <c r="M522" i="3"/>
  <c r="O519" i="3"/>
  <c r="S519" i="3"/>
  <c r="T519" i="3"/>
  <c r="R519" i="3"/>
  <c r="T520" i="3" l="1"/>
  <c r="Y522" i="3"/>
  <c r="AA522" i="3"/>
  <c r="AB522" i="3"/>
  <c r="V522" i="3"/>
  <c r="Z522" i="3"/>
  <c r="W522" i="3"/>
  <c r="N521" i="3" s="1"/>
  <c r="AC522" i="3"/>
  <c r="X522" i="3"/>
  <c r="M523" i="3"/>
  <c r="Q520" i="3"/>
  <c r="O520" i="3"/>
  <c r="S521" i="3" l="1"/>
  <c r="X523" i="3"/>
  <c r="O522" i="3" s="1"/>
  <c r="V523" i="3"/>
  <c r="AB523" i="3"/>
  <c r="Z523" i="3"/>
  <c r="Q522" i="3" s="1"/>
  <c r="AC523" i="3"/>
  <c r="W523" i="3"/>
  <c r="N522" i="3" s="1"/>
  <c r="Y523" i="3"/>
  <c r="P522" i="3" s="1"/>
  <c r="AA523" i="3"/>
  <c r="M524" i="3"/>
  <c r="P521" i="3"/>
  <c r="R521" i="3"/>
  <c r="Q521" i="3"/>
  <c r="O521" i="3"/>
  <c r="T521" i="3"/>
  <c r="W524" i="3" l="1"/>
  <c r="N523" i="3" s="1"/>
  <c r="V524" i="3"/>
  <c r="AA524" i="3"/>
  <c r="R523" i="3" s="1"/>
  <c r="AB524" i="3"/>
  <c r="S523" i="3" s="1"/>
  <c r="X524" i="3"/>
  <c r="O523" i="3" s="1"/>
  <c r="Z524" i="3"/>
  <c r="AC524" i="3"/>
  <c r="Y524" i="3"/>
  <c r="P523" i="3" s="1"/>
  <c r="M525" i="3"/>
  <c r="T522" i="3"/>
  <c r="R522" i="3"/>
  <c r="S522" i="3"/>
  <c r="AA525" i="3" l="1"/>
  <c r="R524" i="3" s="1"/>
  <c r="AB525" i="3"/>
  <c r="S524" i="3" s="1"/>
  <c r="V525" i="3"/>
  <c r="W525" i="3"/>
  <c r="N524" i="3" s="1"/>
  <c r="X525" i="3"/>
  <c r="Z525" i="3"/>
  <c r="Q524" i="3" s="1"/>
  <c r="AC525" i="3"/>
  <c r="Y525" i="3"/>
  <c r="P524" i="3" s="1"/>
  <c r="M526" i="3"/>
  <c r="Q523" i="3"/>
  <c r="T523" i="3"/>
  <c r="V526" i="3" l="1"/>
  <c r="Z526" i="3"/>
  <c r="Y526" i="3"/>
  <c r="P525" i="3" s="1"/>
  <c r="AB526" i="3"/>
  <c r="S525" i="3" s="1"/>
  <c r="W526" i="3"/>
  <c r="AA526" i="3"/>
  <c r="R525" i="3" s="1"/>
  <c r="AC526" i="3"/>
  <c r="X526" i="3"/>
  <c r="O525" i="3" s="1"/>
  <c r="M527" i="3"/>
  <c r="O524" i="3"/>
  <c r="T524" i="3"/>
  <c r="N525" i="3" l="1"/>
  <c r="Q525" i="3"/>
  <c r="V527" i="3"/>
  <c r="Y527" i="3"/>
  <c r="P526" i="3" s="1"/>
  <c r="AA527" i="3"/>
  <c r="R526" i="3" s="1"/>
  <c r="X527" i="3"/>
  <c r="Z527" i="3"/>
  <c r="Q526" i="3" s="1"/>
  <c r="W527" i="3"/>
  <c r="AB527" i="3"/>
  <c r="AC527" i="3"/>
  <c r="M528" i="3"/>
  <c r="T525" i="3"/>
  <c r="S526" i="3" l="1"/>
  <c r="N526" i="3"/>
  <c r="O526" i="3"/>
  <c r="V528" i="3"/>
  <c r="AA528" i="3"/>
  <c r="R527" i="3" s="1"/>
  <c r="AB528" i="3"/>
  <c r="X528" i="3"/>
  <c r="Z528" i="3"/>
  <c r="Y528" i="3"/>
  <c r="W528" i="3"/>
  <c r="N527" i="3" s="1"/>
  <c r="AC528" i="3"/>
  <c r="M529" i="3"/>
  <c r="T526" i="3"/>
  <c r="P527" i="3" l="1"/>
  <c r="O527" i="3"/>
  <c r="Q527" i="3"/>
  <c r="V529" i="3"/>
  <c r="X529" i="3"/>
  <c r="O528" i="3" s="1"/>
  <c r="AA529" i="3"/>
  <c r="R528" i="3" s="1"/>
  <c r="Y529" i="3"/>
  <c r="AC529" i="3"/>
  <c r="AB529" i="3"/>
  <c r="S528" i="3" s="1"/>
  <c r="W529" i="3"/>
  <c r="Z529" i="3"/>
  <c r="M530" i="3"/>
  <c r="S527" i="3"/>
  <c r="T527" i="3"/>
  <c r="N528" i="3" l="1"/>
  <c r="T528" i="3"/>
  <c r="Q528" i="3"/>
  <c r="X530" i="3"/>
  <c r="Z530" i="3"/>
  <c r="W530" i="3"/>
  <c r="Y530" i="3"/>
  <c r="P529" i="3" s="1"/>
  <c r="V530" i="3"/>
  <c r="AA530" i="3"/>
  <c r="AC530" i="3"/>
  <c r="T529" i="3" s="1"/>
  <c r="AB530" i="3"/>
  <c r="S529" i="3" s="1"/>
  <c r="M531" i="3"/>
  <c r="P528" i="3"/>
  <c r="V531" i="3" l="1"/>
  <c r="AB531" i="3"/>
  <c r="S530" i="3" s="1"/>
  <c r="Z531" i="3"/>
  <c r="Q530" i="3" s="1"/>
  <c r="AC531" i="3"/>
  <c r="X531" i="3"/>
  <c r="O530" i="3" s="1"/>
  <c r="W531" i="3"/>
  <c r="Y531" i="3"/>
  <c r="AA531" i="3"/>
  <c r="M532" i="3"/>
  <c r="R529" i="3"/>
  <c r="O529" i="3"/>
  <c r="Q529" i="3"/>
  <c r="N529" i="3"/>
  <c r="N530" i="3" l="1"/>
  <c r="T530" i="3"/>
  <c r="P530" i="3"/>
  <c r="Z532" i="3"/>
  <c r="Q531" i="3" s="1"/>
  <c r="V532" i="3"/>
  <c r="W532" i="3"/>
  <c r="X532" i="3"/>
  <c r="AB532" i="3"/>
  <c r="AA532" i="3"/>
  <c r="AC532" i="3"/>
  <c r="Y532" i="3"/>
  <c r="M533" i="3"/>
  <c r="R530" i="3"/>
  <c r="V533" i="3" l="1"/>
  <c r="Y533" i="3"/>
  <c r="P532" i="3" s="1"/>
  <c r="W533" i="3"/>
  <c r="N532" i="3" s="1"/>
  <c r="AC533" i="3"/>
  <c r="AA533" i="3"/>
  <c r="Z533" i="3"/>
  <c r="X533" i="3"/>
  <c r="AB533" i="3"/>
  <c r="M534" i="3"/>
  <c r="S531" i="3"/>
  <c r="T531" i="3"/>
  <c r="R531" i="3"/>
  <c r="O531" i="3"/>
  <c r="N531" i="3"/>
  <c r="P531" i="3"/>
  <c r="O532" i="3" l="1"/>
  <c r="S532" i="3"/>
  <c r="Q532" i="3"/>
  <c r="R532" i="3"/>
  <c r="T532" i="3"/>
  <c r="AB534" i="3"/>
  <c r="V534" i="3"/>
  <c r="Z534" i="3"/>
  <c r="X534" i="3"/>
  <c r="AA534" i="3"/>
  <c r="R533" i="3" s="1"/>
  <c r="W534" i="3"/>
  <c r="N533" i="3" s="1"/>
  <c r="Y534" i="3"/>
  <c r="P533" i="3" s="1"/>
  <c r="AC534" i="3"/>
  <c r="M535" i="3"/>
  <c r="V535" i="3" l="1"/>
  <c r="AA535" i="3"/>
  <c r="AB535" i="3"/>
  <c r="S534" i="3" s="1"/>
  <c r="Z535" i="3"/>
  <c r="Y535" i="3"/>
  <c r="P534" i="3" s="1"/>
  <c r="AC535" i="3"/>
  <c r="X535" i="3"/>
  <c r="W535" i="3"/>
  <c r="N534" i="3" s="1"/>
  <c r="M536" i="3"/>
  <c r="Q533" i="3"/>
  <c r="O533" i="3"/>
  <c r="T533" i="3"/>
  <c r="S533" i="3"/>
  <c r="T534" i="3" l="1"/>
  <c r="Q534" i="3"/>
  <c r="R534" i="3"/>
  <c r="X536" i="3"/>
  <c r="W536" i="3"/>
  <c r="N535" i="3" s="1"/>
  <c r="V536" i="3"/>
  <c r="AC536" i="3"/>
  <c r="Z536" i="3"/>
  <c r="Y536" i="3"/>
  <c r="AB536" i="3"/>
  <c r="AA536" i="3"/>
  <c r="R535" i="3" s="1"/>
  <c r="M537" i="3"/>
  <c r="O534" i="3"/>
  <c r="Y537" i="3" l="1"/>
  <c r="P536" i="3" s="1"/>
  <c r="Z537" i="3"/>
  <c r="Q536" i="3" s="1"/>
  <c r="V537" i="3"/>
  <c r="AB537" i="3"/>
  <c r="S536" i="3" s="1"/>
  <c r="AA537" i="3"/>
  <c r="W537" i="3"/>
  <c r="N536" i="3" s="1"/>
  <c r="X537" i="3"/>
  <c r="O536" i="3" s="1"/>
  <c r="AC537" i="3"/>
  <c r="M538" i="3"/>
  <c r="S535" i="3"/>
  <c r="Q535" i="3"/>
  <c r="P535" i="3"/>
  <c r="T535" i="3"/>
  <c r="O535" i="3"/>
  <c r="V538" i="3" l="1"/>
  <c r="X538" i="3"/>
  <c r="AC538" i="3"/>
  <c r="Z538" i="3"/>
  <c r="Q537" i="3" s="1"/>
  <c r="W538" i="3"/>
  <c r="Y538" i="3"/>
  <c r="AA538" i="3"/>
  <c r="AB538" i="3"/>
  <c r="S537" i="3" s="1"/>
  <c r="M539" i="3"/>
  <c r="T536" i="3"/>
  <c r="R536" i="3"/>
  <c r="R537" i="3" l="1"/>
  <c r="N537" i="3"/>
  <c r="O537" i="3"/>
  <c r="P537" i="3"/>
  <c r="W539" i="3"/>
  <c r="N538" i="3" s="1"/>
  <c r="Z539" i="3"/>
  <c r="Q538" i="3" s="1"/>
  <c r="AB539" i="3"/>
  <c r="S538" i="3" s="1"/>
  <c r="AA539" i="3"/>
  <c r="V539" i="3"/>
  <c r="X539" i="3"/>
  <c r="Y539" i="3"/>
  <c r="P538" i="3" s="1"/>
  <c r="AC539" i="3"/>
  <c r="T538" i="3" s="1"/>
  <c r="M540" i="3"/>
  <c r="T537" i="3"/>
  <c r="V540" i="3" l="1"/>
  <c r="AA540" i="3"/>
  <c r="R539" i="3" s="1"/>
  <c r="AC540" i="3"/>
  <c r="T539" i="3" s="1"/>
  <c r="Z540" i="3"/>
  <c r="Q539" i="3" s="1"/>
  <c r="AB540" i="3"/>
  <c r="W540" i="3"/>
  <c r="N539" i="3" s="1"/>
  <c r="Y540" i="3"/>
  <c r="X540" i="3"/>
  <c r="M541" i="3"/>
  <c r="O538" i="3"/>
  <c r="R538" i="3"/>
  <c r="P539" i="3" l="1"/>
  <c r="S539" i="3"/>
  <c r="V541" i="3"/>
  <c r="Y541" i="3"/>
  <c r="Z541" i="3"/>
  <c r="Q540" i="3" s="1"/>
  <c r="AC541" i="3"/>
  <c r="T540" i="3" s="1"/>
  <c r="AA541" i="3"/>
  <c r="R540" i="3" s="1"/>
  <c r="AB541" i="3"/>
  <c r="W541" i="3"/>
  <c r="X541" i="3"/>
  <c r="M542" i="3"/>
  <c r="O539" i="3"/>
  <c r="S540" i="3" l="1"/>
  <c r="N540" i="3"/>
  <c r="O540" i="3"/>
  <c r="V542" i="3"/>
  <c r="AB542" i="3"/>
  <c r="AC542" i="3"/>
  <c r="W542" i="3"/>
  <c r="Y542" i="3"/>
  <c r="AA542" i="3"/>
  <c r="Z542" i="3"/>
  <c r="Q541" i="3" s="1"/>
  <c r="X542" i="3"/>
  <c r="M543" i="3"/>
  <c r="P540" i="3"/>
  <c r="R541" i="3" l="1"/>
  <c r="T541" i="3"/>
  <c r="Z543" i="3"/>
  <c r="V543" i="3"/>
  <c r="W543" i="3"/>
  <c r="N542" i="3" s="1"/>
  <c r="X543" i="3"/>
  <c r="Y543" i="3"/>
  <c r="AA543" i="3"/>
  <c r="AB543" i="3"/>
  <c r="AC543" i="3"/>
  <c r="M544" i="3"/>
  <c r="S541" i="3"/>
  <c r="P541" i="3"/>
  <c r="N541" i="3"/>
  <c r="O541" i="3"/>
  <c r="Z544" i="3" l="1"/>
  <c r="V544" i="3"/>
  <c r="AC544" i="3"/>
  <c r="X544" i="3"/>
  <c r="O543" i="3" s="1"/>
  <c r="AA544" i="3"/>
  <c r="R543" i="3" s="1"/>
  <c r="Y544" i="3"/>
  <c r="W544" i="3"/>
  <c r="AB544" i="3"/>
  <c r="S543" i="3" s="1"/>
  <c r="M545" i="3"/>
  <c r="Q542" i="3"/>
  <c r="S542" i="3"/>
  <c r="T542" i="3"/>
  <c r="O542" i="3"/>
  <c r="P542" i="3"/>
  <c r="R542" i="3"/>
  <c r="V545" i="3" l="1"/>
  <c r="X545" i="3"/>
  <c r="O544" i="3" s="1"/>
  <c r="AC545" i="3"/>
  <c r="T544" i="3" s="1"/>
  <c r="AA545" i="3"/>
  <c r="R544" i="3" s="1"/>
  <c r="AB545" i="3"/>
  <c r="Z545" i="3"/>
  <c r="Y545" i="3"/>
  <c r="P544" i="3" s="1"/>
  <c r="W545" i="3"/>
  <c r="M546" i="3"/>
  <c r="N543" i="3"/>
  <c r="P543" i="3"/>
  <c r="T543" i="3"/>
  <c r="Q543" i="3"/>
  <c r="Q544" i="3" l="1"/>
  <c r="S544" i="3"/>
  <c r="Z546" i="3"/>
  <c r="V546" i="3"/>
  <c r="AB546" i="3"/>
  <c r="S545" i="3" s="1"/>
  <c r="Y546" i="3"/>
  <c r="X546" i="3"/>
  <c r="O545" i="3" s="1"/>
  <c r="AC546" i="3"/>
  <c r="W546" i="3"/>
  <c r="AA546" i="3"/>
  <c r="M547" i="3"/>
  <c r="N544" i="3"/>
  <c r="X547" i="3" l="1"/>
  <c r="O546" i="3" s="1"/>
  <c r="AC547" i="3"/>
  <c r="T546" i="3" s="1"/>
  <c r="Z547" i="3"/>
  <c r="V547" i="3"/>
  <c r="W547" i="3"/>
  <c r="N546" i="3" s="1"/>
  <c r="Y547" i="3"/>
  <c r="AA547" i="3"/>
  <c r="R546" i="3" s="1"/>
  <c r="AB547" i="3"/>
  <c r="S546" i="3" s="1"/>
  <c r="M548" i="3"/>
  <c r="R545" i="3"/>
  <c r="T545" i="3"/>
  <c r="P545" i="3"/>
  <c r="N545" i="3"/>
  <c r="Q545" i="3"/>
  <c r="AB548" i="3" l="1"/>
  <c r="S547" i="3" s="1"/>
  <c r="V548" i="3"/>
  <c r="X548" i="3"/>
  <c r="O547" i="3" s="1"/>
  <c r="AC548" i="3"/>
  <c r="T547" i="3" s="1"/>
  <c r="Z548" i="3"/>
  <c r="AA548" i="3"/>
  <c r="R547" i="3" s="1"/>
  <c r="Y548" i="3"/>
  <c r="W548" i="3"/>
  <c r="N547" i="3" s="1"/>
  <c r="M549" i="3"/>
  <c r="P546" i="3"/>
  <c r="Q546" i="3"/>
  <c r="V549" i="3" l="1"/>
  <c r="AC549" i="3"/>
  <c r="T548" i="3" s="1"/>
  <c r="W549" i="3"/>
  <c r="N548" i="3" s="1"/>
  <c r="Y549" i="3"/>
  <c r="AA549" i="3"/>
  <c r="AB549" i="3"/>
  <c r="S548" i="3" s="1"/>
  <c r="Z549" i="3"/>
  <c r="X549" i="3"/>
  <c r="O548" i="3" s="1"/>
  <c r="M550" i="3"/>
  <c r="Q547" i="3"/>
  <c r="P547" i="3"/>
  <c r="Q548" i="3" l="1"/>
  <c r="R548" i="3"/>
  <c r="X550" i="3"/>
  <c r="O549" i="3" s="1"/>
  <c r="V550" i="3"/>
  <c r="Z550" i="3"/>
  <c r="Y550" i="3"/>
  <c r="AA550" i="3"/>
  <c r="AB550" i="3"/>
  <c r="W550" i="3"/>
  <c r="AC550" i="3"/>
  <c r="M551" i="3"/>
  <c r="P548" i="3"/>
  <c r="N549" i="3" l="1"/>
  <c r="T549" i="3"/>
  <c r="AB551" i="3"/>
  <c r="V551" i="3"/>
  <c r="Z551" i="3"/>
  <c r="Q550" i="3" s="1"/>
  <c r="W551" i="3"/>
  <c r="Y551" i="3"/>
  <c r="P550" i="3" s="1"/>
  <c r="X551" i="3"/>
  <c r="O550" i="3" s="1"/>
  <c r="AA551" i="3"/>
  <c r="R550" i="3" s="1"/>
  <c r="AC551" i="3"/>
  <c r="M552" i="3"/>
  <c r="P549" i="3"/>
  <c r="R549" i="3"/>
  <c r="S549" i="3"/>
  <c r="Q549" i="3"/>
  <c r="V552" i="3" l="1"/>
  <c r="W552" i="3"/>
  <c r="N551" i="3" s="1"/>
  <c r="AC552" i="3"/>
  <c r="AA552" i="3"/>
  <c r="R551" i="3" s="1"/>
  <c r="Z552" i="3"/>
  <c r="AB552" i="3"/>
  <c r="Y552" i="3"/>
  <c r="P551" i="3" s="1"/>
  <c r="X552" i="3"/>
  <c r="M553" i="3"/>
  <c r="S550" i="3"/>
  <c r="N550" i="3"/>
  <c r="T550" i="3"/>
  <c r="O551" i="3" l="1"/>
  <c r="T551" i="3"/>
  <c r="Q551" i="3"/>
  <c r="S551" i="3"/>
  <c r="V553" i="3"/>
  <c r="W553" i="3"/>
  <c r="N552" i="3" s="1"/>
  <c r="Y553" i="3"/>
  <c r="AA553" i="3"/>
  <c r="R552" i="3" s="1"/>
  <c r="Z553" i="3"/>
  <c r="X553" i="3"/>
  <c r="AC553" i="3"/>
  <c r="T552" i="3" s="1"/>
  <c r="AB553" i="3"/>
  <c r="M554" i="3"/>
  <c r="Q552" i="3" l="1"/>
  <c r="W554" i="3"/>
  <c r="Z554" i="3"/>
  <c r="Y554" i="3"/>
  <c r="AA554" i="3"/>
  <c r="R553" i="3" s="1"/>
  <c r="V554" i="3"/>
  <c r="AB554" i="3"/>
  <c r="S553" i="3" s="1"/>
  <c r="X554" i="3"/>
  <c r="AC554" i="3"/>
  <c r="T553" i="3" s="1"/>
  <c r="M555" i="3"/>
  <c r="S552" i="3"/>
  <c r="P552" i="3"/>
  <c r="O552" i="3"/>
  <c r="Z555" i="3" l="1"/>
  <c r="V555" i="3"/>
  <c r="AC555" i="3"/>
  <c r="T554" i="3" s="1"/>
  <c r="AB555" i="3"/>
  <c r="S554" i="3" s="1"/>
  <c r="Y555" i="3"/>
  <c r="AA555" i="3"/>
  <c r="X555" i="3"/>
  <c r="O554" i="3" s="1"/>
  <c r="W555" i="3"/>
  <c r="N554" i="3" s="1"/>
  <c r="M556" i="3"/>
  <c r="P553" i="3"/>
  <c r="O553" i="3"/>
  <c r="N553" i="3"/>
  <c r="Q553" i="3"/>
  <c r="R554" i="3" l="1"/>
  <c r="V556" i="3"/>
  <c r="AC556" i="3"/>
  <c r="T555" i="3" s="1"/>
  <c r="Z556" i="3"/>
  <c r="Q555" i="3" s="1"/>
  <c r="W556" i="3"/>
  <c r="N555" i="3" s="1"/>
  <c r="AB556" i="3"/>
  <c r="X556" i="3"/>
  <c r="Y556" i="3"/>
  <c r="P555" i="3" s="1"/>
  <c r="AA556" i="3"/>
  <c r="M557" i="3"/>
  <c r="Q554" i="3"/>
  <c r="P554" i="3"/>
  <c r="O555" i="3" l="1"/>
  <c r="S555" i="3"/>
  <c r="V557" i="3"/>
  <c r="X557" i="3"/>
  <c r="AA557" i="3"/>
  <c r="Y557" i="3"/>
  <c r="AC557" i="3"/>
  <c r="T556" i="3" s="1"/>
  <c r="AB557" i="3"/>
  <c r="Z557" i="3"/>
  <c r="Q556" i="3" s="1"/>
  <c r="W557" i="3"/>
  <c r="M558" i="3"/>
  <c r="R555" i="3"/>
  <c r="V558" i="3" l="1"/>
  <c r="AB558" i="3"/>
  <c r="S557" i="3" s="1"/>
  <c r="AC558" i="3"/>
  <c r="T557" i="3" s="1"/>
  <c r="W558" i="3"/>
  <c r="Z558" i="3"/>
  <c r="AA558" i="3"/>
  <c r="Y558" i="3"/>
  <c r="P557" i="3" s="1"/>
  <c r="X558" i="3"/>
  <c r="M559" i="3"/>
  <c r="N556" i="3"/>
  <c r="S556" i="3"/>
  <c r="P556" i="3"/>
  <c r="R556" i="3"/>
  <c r="O556" i="3"/>
  <c r="O557" i="3" l="1"/>
  <c r="Q557" i="3"/>
  <c r="N557" i="3"/>
  <c r="R557" i="3"/>
  <c r="V559" i="3"/>
  <c r="AB559" i="3"/>
  <c r="S558" i="3" s="1"/>
  <c r="Z559" i="3"/>
  <c r="AC559" i="3"/>
  <c r="X559" i="3"/>
  <c r="W559" i="3"/>
  <c r="N558" i="3" s="1"/>
  <c r="AA559" i="3"/>
  <c r="R558" i="3" s="1"/>
  <c r="Y559" i="3"/>
  <c r="M560" i="3"/>
  <c r="AA560" i="3" l="1"/>
  <c r="R559" i="3" s="1"/>
  <c r="W560" i="3"/>
  <c r="N559" i="3" s="1"/>
  <c r="V560" i="3"/>
  <c r="X560" i="3"/>
  <c r="Y560" i="3"/>
  <c r="P559" i="3" s="1"/>
  <c r="AC560" i="3"/>
  <c r="AB560" i="3"/>
  <c r="Z560" i="3"/>
  <c r="M561" i="3"/>
  <c r="Q558" i="3"/>
  <c r="P558" i="3"/>
  <c r="T558" i="3"/>
  <c r="O558" i="3"/>
  <c r="V561" i="3" l="1"/>
  <c r="AC561" i="3"/>
  <c r="T560" i="3" s="1"/>
  <c r="W561" i="3"/>
  <c r="Z561" i="3"/>
  <c r="Q560" i="3" s="1"/>
  <c r="AA561" i="3"/>
  <c r="Y561" i="3"/>
  <c r="X561" i="3"/>
  <c r="AB561" i="3"/>
  <c r="S560" i="3" s="1"/>
  <c r="M562" i="3"/>
  <c r="Q559" i="3"/>
  <c r="S559" i="3"/>
  <c r="T559" i="3"/>
  <c r="O559" i="3"/>
  <c r="R560" i="3" l="1"/>
  <c r="P560" i="3"/>
  <c r="N560" i="3"/>
  <c r="V562" i="3"/>
  <c r="W562" i="3"/>
  <c r="N561" i="3" s="1"/>
  <c r="Y562" i="3"/>
  <c r="AC562" i="3"/>
  <c r="T561" i="3" s="1"/>
  <c r="Z562" i="3"/>
  <c r="X562" i="3"/>
  <c r="AB562" i="3"/>
  <c r="AA562" i="3"/>
  <c r="R561" i="3" s="1"/>
  <c r="M563" i="3"/>
  <c r="O560" i="3"/>
  <c r="Q561" i="3" l="1"/>
  <c r="S561" i="3"/>
  <c r="V563" i="3"/>
  <c r="AB563" i="3"/>
  <c r="Y563" i="3"/>
  <c r="P562" i="3" s="1"/>
  <c r="AC563" i="3"/>
  <c r="X563" i="3"/>
  <c r="W563" i="3"/>
  <c r="Z563" i="3"/>
  <c r="AA563" i="3"/>
  <c r="M564" i="3"/>
  <c r="P561" i="3"/>
  <c r="O561" i="3"/>
  <c r="N562" i="3" l="1"/>
  <c r="T562" i="3"/>
  <c r="R562" i="3"/>
  <c r="O562" i="3"/>
  <c r="Q562" i="3"/>
  <c r="X564" i="3"/>
  <c r="V564" i="3"/>
  <c r="Y564" i="3"/>
  <c r="Z564" i="3"/>
  <c r="AB564" i="3"/>
  <c r="W564" i="3"/>
  <c r="N563" i="3" s="1"/>
  <c r="AA564" i="3"/>
  <c r="AC564" i="3"/>
  <c r="T563" i="3" s="1"/>
  <c r="M565" i="3"/>
  <c r="S562" i="3"/>
  <c r="V565" i="3" l="1"/>
  <c r="AB565" i="3"/>
  <c r="W565" i="3"/>
  <c r="N564" i="3" s="1"/>
  <c r="Z565" i="3"/>
  <c r="Y565" i="3"/>
  <c r="X565" i="3"/>
  <c r="AA565" i="3"/>
  <c r="AC565" i="3"/>
  <c r="T564" i="3" s="1"/>
  <c r="M566" i="3"/>
  <c r="O563" i="3"/>
  <c r="P563" i="3"/>
  <c r="Q563" i="3"/>
  <c r="S563" i="3"/>
  <c r="R563" i="3"/>
  <c r="R564" i="3" l="1"/>
  <c r="O564" i="3"/>
  <c r="S564" i="3"/>
  <c r="P564" i="3"/>
  <c r="V566" i="3"/>
  <c r="X566" i="3"/>
  <c r="AC566" i="3"/>
  <c r="Z566" i="3"/>
  <c r="Y566" i="3"/>
  <c r="W566" i="3"/>
  <c r="N565" i="3" s="1"/>
  <c r="AB566" i="3"/>
  <c r="S565" i="3" s="1"/>
  <c r="AA566" i="3"/>
  <c r="M567" i="3"/>
  <c r="Q564" i="3"/>
  <c r="Q565" i="3" l="1"/>
  <c r="T565" i="3"/>
  <c r="P565" i="3"/>
  <c r="V567" i="3"/>
  <c r="AB567" i="3"/>
  <c r="S566" i="3" s="1"/>
  <c r="Y567" i="3"/>
  <c r="X567" i="3"/>
  <c r="O566" i="3" s="1"/>
  <c r="AA567" i="3"/>
  <c r="W567" i="3"/>
  <c r="AC567" i="3"/>
  <c r="Z567" i="3"/>
  <c r="M568" i="3"/>
  <c r="O565" i="3"/>
  <c r="R565" i="3"/>
  <c r="T566" i="3" l="1"/>
  <c r="R566" i="3"/>
  <c r="Q566" i="3"/>
  <c r="P566" i="3"/>
  <c r="Z568" i="3"/>
  <c r="V568" i="3"/>
  <c r="AC568" i="3"/>
  <c r="W568" i="3"/>
  <c r="AB568" i="3"/>
  <c r="AA568" i="3"/>
  <c r="R567" i="3" s="1"/>
  <c r="X568" i="3"/>
  <c r="O567" i="3" s="1"/>
  <c r="Y568" i="3"/>
  <c r="P567" i="3" s="1"/>
  <c r="M569" i="3"/>
  <c r="N566" i="3"/>
  <c r="V569" i="3" l="1"/>
  <c r="Y569" i="3"/>
  <c r="P568" i="3" s="1"/>
  <c r="AB569" i="3"/>
  <c r="AC569" i="3"/>
  <c r="AA569" i="3"/>
  <c r="X569" i="3"/>
  <c r="W569" i="3"/>
  <c r="N568" i="3" s="1"/>
  <c r="Z569" i="3"/>
  <c r="Q568" i="3" s="1"/>
  <c r="M570" i="3"/>
  <c r="S567" i="3"/>
  <c r="N567" i="3"/>
  <c r="T567" i="3"/>
  <c r="Q567" i="3"/>
  <c r="O568" i="3" l="1"/>
  <c r="T568" i="3"/>
  <c r="R568" i="3"/>
  <c r="Z570" i="3"/>
  <c r="Q569" i="3" s="1"/>
  <c r="V570" i="3"/>
  <c r="W570" i="3"/>
  <c r="N569" i="3" s="1"/>
  <c r="X570" i="3"/>
  <c r="AC570" i="3"/>
  <c r="AB570" i="3"/>
  <c r="Y570" i="3"/>
  <c r="AA570" i="3"/>
  <c r="M571" i="3"/>
  <c r="S568" i="3"/>
  <c r="Z571" i="3" l="1"/>
  <c r="Q570" i="3" s="1"/>
  <c r="V571" i="3"/>
  <c r="Y571" i="3"/>
  <c r="AC571" i="3"/>
  <c r="T570" i="3" s="1"/>
  <c r="W571" i="3"/>
  <c r="N570" i="3" s="1"/>
  <c r="X571" i="3"/>
  <c r="AA571" i="3"/>
  <c r="AB571" i="3"/>
  <c r="S570" i="3" s="1"/>
  <c r="M572" i="3"/>
  <c r="S569" i="3"/>
  <c r="P569" i="3"/>
  <c r="T569" i="3"/>
  <c r="R569" i="3"/>
  <c r="O569" i="3"/>
  <c r="Z572" i="3" l="1"/>
  <c r="Q571" i="3" s="1"/>
  <c r="V572" i="3"/>
  <c r="W572" i="3"/>
  <c r="N571" i="3" s="1"/>
  <c r="Y572" i="3"/>
  <c r="P571" i="3" s="1"/>
  <c r="X572" i="3"/>
  <c r="AC572" i="3"/>
  <c r="AB572" i="3"/>
  <c r="S571" i="3" s="1"/>
  <c r="AA572" i="3"/>
  <c r="M573" i="3"/>
  <c r="O570" i="3"/>
  <c r="P570" i="3"/>
  <c r="R570" i="3"/>
  <c r="V573" i="3" l="1"/>
  <c r="AA573" i="3"/>
  <c r="R572" i="3" s="1"/>
  <c r="AC573" i="3"/>
  <c r="Y573" i="3"/>
  <c r="P572" i="3" s="1"/>
  <c r="X573" i="3"/>
  <c r="W573" i="3"/>
  <c r="AB573" i="3"/>
  <c r="Z573" i="3"/>
  <c r="Q572" i="3" s="1"/>
  <c r="M574" i="3"/>
  <c r="T571" i="3"/>
  <c r="O571" i="3"/>
  <c r="R571" i="3"/>
  <c r="N572" i="3" l="1"/>
  <c r="O572" i="3"/>
  <c r="S572" i="3"/>
  <c r="V574" i="3"/>
  <c r="AC574" i="3"/>
  <c r="AA574" i="3"/>
  <c r="R573" i="3" s="1"/>
  <c r="X574" i="3"/>
  <c r="W574" i="3"/>
  <c r="Z574" i="3"/>
  <c r="AB574" i="3"/>
  <c r="Y574" i="3"/>
  <c r="P573" i="3" s="1"/>
  <c r="M575" i="3"/>
  <c r="T572" i="3"/>
  <c r="O573" i="3" l="1"/>
  <c r="T573" i="3"/>
  <c r="Q573" i="3"/>
  <c r="V575" i="3"/>
  <c r="AB575" i="3"/>
  <c r="W575" i="3"/>
  <c r="AC575" i="3"/>
  <c r="T574" i="3" s="1"/>
  <c r="AA575" i="3"/>
  <c r="X575" i="3"/>
  <c r="Z575" i="3"/>
  <c r="Y575" i="3"/>
  <c r="P574" i="3" s="1"/>
  <c r="M576" i="3"/>
  <c r="N573" i="3"/>
  <c r="S573" i="3"/>
  <c r="R574" i="3" l="1"/>
  <c r="O574" i="3"/>
  <c r="N574" i="3"/>
  <c r="AC576" i="3"/>
  <c r="T575" i="3" s="1"/>
  <c r="X576" i="3"/>
  <c r="V576" i="3"/>
  <c r="AB576" i="3"/>
  <c r="Y576" i="3"/>
  <c r="W576" i="3"/>
  <c r="AA576" i="3"/>
  <c r="Z576" i="3"/>
  <c r="M577" i="3"/>
  <c r="Q574" i="3"/>
  <c r="S574" i="3"/>
  <c r="V577" i="3" l="1"/>
  <c r="Y577" i="3"/>
  <c r="AC577" i="3"/>
  <c r="X577" i="3"/>
  <c r="O576" i="3" s="1"/>
  <c r="AA577" i="3"/>
  <c r="AB577" i="3"/>
  <c r="Z577" i="3"/>
  <c r="W577" i="3"/>
  <c r="N576" i="3" s="1"/>
  <c r="M578" i="3"/>
  <c r="N575" i="3"/>
  <c r="P575" i="3"/>
  <c r="R575" i="3"/>
  <c r="O575" i="3"/>
  <c r="S575" i="3"/>
  <c r="Q575" i="3"/>
  <c r="S576" i="3" l="1"/>
  <c r="Q576" i="3"/>
  <c r="P576" i="3"/>
  <c r="T576" i="3"/>
  <c r="V578" i="3"/>
  <c r="AC578" i="3"/>
  <c r="T577" i="3" s="1"/>
  <c r="X578" i="3"/>
  <c r="O577" i="3" s="1"/>
  <c r="AA578" i="3"/>
  <c r="W578" i="3"/>
  <c r="AB578" i="3"/>
  <c r="Y578" i="3"/>
  <c r="P577" i="3" s="1"/>
  <c r="Z578" i="3"/>
  <c r="M579" i="3"/>
  <c r="R576" i="3"/>
  <c r="N577" i="3" l="1"/>
  <c r="R577" i="3"/>
  <c r="AA579" i="3"/>
  <c r="W579" i="3"/>
  <c r="N578" i="3" s="1"/>
  <c r="V579" i="3"/>
  <c r="Y579" i="3"/>
  <c r="P578" i="3" s="1"/>
  <c r="Z579" i="3"/>
  <c r="Q578" i="3" s="1"/>
  <c r="AC579" i="3"/>
  <c r="T578" i="3" s="1"/>
  <c r="AB579" i="3"/>
  <c r="X579" i="3"/>
  <c r="M580" i="3"/>
  <c r="S577" i="3"/>
  <c r="Q577" i="3"/>
  <c r="Y580" i="3" l="1"/>
  <c r="P579" i="3" s="1"/>
  <c r="X580" i="3"/>
  <c r="O579" i="3" s="1"/>
  <c r="W580" i="3"/>
  <c r="N579" i="3" s="1"/>
  <c r="V580" i="3"/>
  <c r="AC580" i="3"/>
  <c r="AB580" i="3"/>
  <c r="S579" i="3" s="1"/>
  <c r="Z580" i="3"/>
  <c r="AA580" i="3"/>
  <c r="M581" i="3"/>
  <c r="O578" i="3"/>
  <c r="R578" i="3"/>
  <c r="S578" i="3"/>
  <c r="AC581" i="3" l="1"/>
  <c r="T580" i="3" s="1"/>
  <c r="AB581" i="3"/>
  <c r="S580" i="3" s="1"/>
  <c r="V581" i="3"/>
  <c r="AA581" i="3"/>
  <c r="R580" i="3" s="1"/>
  <c r="Y581" i="3"/>
  <c r="P580" i="3" s="1"/>
  <c r="W581" i="3"/>
  <c r="N580" i="3" s="1"/>
  <c r="Z581" i="3"/>
  <c r="X581" i="3"/>
  <c r="O580" i="3" s="1"/>
  <c r="M582" i="3"/>
  <c r="Q579" i="3"/>
  <c r="T579" i="3"/>
  <c r="R579" i="3"/>
  <c r="V582" i="3" l="1"/>
  <c r="AC582" i="3"/>
  <c r="T581" i="3" s="1"/>
  <c r="Z582" i="3"/>
  <c r="AB582" i="3"/>
  <c r="S581" i="3" s="1"/>
  <c r="Y582" i="3"/>
  <c r="W582" i="3"/>
  <c r="AA582" i="3"/>
  <c r="X582" i="3"/>
  <c r="O581" i="3" s="1"/>
  <c r="M583" i="3"/>
  <c r="Q580" i="3"/>
  <c r="R581" i="3" l="1"/>
  <c r="P581" i="3"/>
  <c r="N581" i="3"/>
  <c r="V583" i="3"/>
  <c r="AB583" i="3"/>
  <c r="S582" i="3" s="1"/>
  <c r="Z583" i="3"/>
  <c r="Q582" i="3" s="1"/>
  <c r="AC583" i="3"/>
  <c r="T582" i="3" s="1"/>
  <c r="X583" i="3"/>
  <c r="AA583" i="3"/>
  <c r="Y583" i="3"/>
  <c r="W583" i="3"/>
  <c r="N582" i="3" s="1"/>
  <c r="M584" i="3"/>
  <c r="Q581" i="3"/>
  <c r="P582" i="3" l="1"/>
  <c r="O582" i="3"/>
  <c r="X584" i="3"/>
  <c r="O583" i="3" s="1"/>
  <c r="V584" i="3"/>
  <c r="W584" i="3"/>
  <c r="AC584" i="3"/>
  <c r="Y584" i="3"/>
  <c r="Z584" i="3"/>
  <c r="Q583" i="3" s="1"/>
  <c r="AB584" i="3"/>
  <c r="AA584" i="3"/>
  <c r="M585" i="3"/>
  <c r="R582" i="3"/>
  <c r="S583" i="3" l="1"/>
  <c r="T583" i="3"/>
  <c r="N583" i="3"/>
  <c r="R583" i="3"/>
  <c r="AA585" i="3"/>
  <c r="AC585" i="3"/>
  <c r="T584" i="3" s="1"/>
  <c r="W585" i="3"/>
  <c r="N584" i="3" s="1"/>
  <c r="V585" i="3"/>
  <c r="AB585" i="3"/>
  <c r="Z585" i="3"/>
  <c r="X585" i="3"/>
  <c r="O584" i="3" s="1"/>
  <c r="Y585" i="3"/>
  <c r="P584" i="3" s="1"/>
  <c r="M586" i="3"/>
  <c r="P583" i="3"/>
  <c r="Q584" i="3" l="1"/>
  <c r="S584" i="3"/>
  <c r="Y586" i="3"/>
  <c r="P585" i="3" s="1"/>
  <c r="V586" i="3"/>
  <c r="AA586" i="3"/>
  <c r="R585" i="3" s="1"/>
  <c r="AC586" i="3"/>
  <c r="X586" i="3"/>
  <c r="W586" i="3"/>
  <c r="AB586" i="3"/>
  <c r="Z586" i="3"/>
  <c r="M587" i="3"/>
  <c r="R584" i="3"/>
  <c r="T585" i="3" l="1"/>
  <c r="N585" i="3"/>
  <c r="O585" i="3"/>
  <c r="S585" i="3"/>
  <c r="V587" i="3"/>
  <c r="AC587" i="3"/>
  <c r="T586" i="3" s="1"/>
  <c r="Y587" i="3"/>
  <c r="Z587" i="3"/>
  <c r="AB587" i="3"/>
  <c r="X587" i="3"/>
  <c r="W587" i="3"/>
  <c r="N586" i="3" s="1"/>
  <c r="AA587" i="3"/>
  <c r="R586" i="3" s="1"/>
  <c r="M588" i="3"/>
  <c r="Q585" i="3"/>
  <c r="O586" i="3" l="1"/>
  <c r="P586" i="3"/>
  <c r="V588" i="3"/>
  <c r="W588" i="3"/>
  <c r="Y588" i="3"/>
  <c r="P587" i="3" s="1"/>
  <c r="Z588" i="3"/>
  <c r="Q587" i="3" s="1"/>
  <c r="AA588" i="3"/>
  <c r="R587" i="3" s="1"/>
  <c r="AB588" i="3"/>
  <c r="AC588" i="3"/>
  <c r="X588" i="3"/>
  <c r="M589" i="3"/>
  <c r="Q586" i="3"/>
  <c r="S586" i="3"/>
  <c r="T587" i="3" l="1"/>
  <c r="V589" i="3"/>
  <c r="AC589" i="3"/>
  <c r="AB589" i="3"/>
  <c r="S588" i="3" s="1"/>
  <c r="Y589" i="3"/>
  <c r="P588" i="3" s="1"/>
  <c r="W589" i="3"/>
  <c r="N588" i="3" s="1"/>
  <c r="Z589" i="3"/>
  <c r="AA589" i="3"/>
  <c r="X589" i="3"/>
  <c r="M590" i="3"/>
  <c r="N587" i="3"/>
  <c r="S587" i="3"/>
  <c r="O587" i="3"/>
  <c r="X590" i="3" l="1"/>
  <c r="O589" i="3" s="1"/>
  <c r="AA590" i="3"/>
  <c r="R589" i="3" s="1"/>
  <c r="Y590" i="3"/>
  <c r="AB590" i="3"/>
  <c r="Z590" i="3"/>
  <c r="W590" i="3"/>
  <c r="AC590" i="3"/>
  <c r="V590" i="3"/>
  <c r="M591" i="3"/>
  <c r="R588" i="3"/>
  <c r="O588" i="3"/>
  <c r="Q588" i="3"/>
  <c r="T588" i="3"/>
  <c r="N589" i="3" l="1"/>
  <c r="Q589" i="3"/>
  <c r="S589" i="3"/>
  <c r="V591" i="3"/>
  <c r="X591" i="3"/>
  <c r="O590" i="3" s="1"/>
  <c r="Z591" i="3"/>
  <c r="Q590" i="3" s="1"/>
  <c r="W591" i="3"/>
  <c r="AA591" i="3"/>
  <c r="R590" i="3" s="1"/>
  <c r="AB591" i="3"/>
  <c r="Y591" i="3"/>
  <c r="AC591" i="3"/>
  <c r="T590" i="3" s="1"/>
  <c r="M592" i="3"/>
  <c r="P589" i="3"/>
  <c r="T589" i="3"/>
  <c r="P590" i="3" l="1"/>
  <c r="S590" i="3"/>
  <c r="V592" i="3"/>
  <c r="Y592" i="3"/>
  <c r="AA592" i="3"/>
  <c r="R591" i="3" s="1"/>
  <c r="AC592" i="3"/>
  <c r="X592" i="3"/>
  <c r="O591" i="3" s="1"/>
  <c r="W592" i="3"/>
  <c r="AB592" i="3"/>
  <c r="Z592" i="3"/>
  <c r="M593" i="3"/>
  <c r="N590" i="3"/>
  <c r="Q591" i="3" l="1"/>
  <c r="N591" i="3"/>
  <c r="S591" i="3"/>
  <c r="T591" i="3"/>
  <c r="AA593" i="3"/>
  <c r="V593" i="3"/>
  <c r="AC593" i="3"/>
  <c r="T592" i="3" s="1"/>
  <c r="AB593" i="3"/>
  <c r="W593" i="3"/>
  <c r="Z593" i="3"/>
  <c r="X593" i="3"/>
  <c r="O592" i="3" s="1"/>
  <c r="Y593" i="3"/>
  <c r="M594" i="3"/>
  <c r="P591" i="3"/>
  <c r="AC594" i="3" l="1"/>
  <c r="T593" i="3" s="1"/>
  <c r="W594" i="3"/>
  <c r="N593" i="3" s="1"/>
  <c r="Z594" i="3"/>
  <c r="V594" i="3"/>
  <c r="AA594" i="3"/>
  <c r="Y594" i="3"/>
  <c r="P593" i="3" s="1"/>
  <c r="X594" i="3"/>
  <c r="O593" i="3" s="1"/>
  <c r="AB594" i="3"/>
  <c r="M595" i="3"/>
  <c r="N592" i="3"/>
  <c r="R592" i="3"/>
  <c r="S592" i="3"/>
  <c r="P592" i="3"/>
  <c r="Q592" i="3"/>
  <c r="S593" i="3" l="1"/>
  <c r="Z595" i="3"/>
  <c r="Q594" i="3" s="1"/>
  <c r="V595" i="3"/>
  <c r="AA595" i="3"/>
  <c r="R594" i="3" s="1"/>
  <c r="Y595" i="3"/>
  <c r="P594" i="3" s="1"/>
  <c r="X595" i="3"/>
  <c r="AC595" i="3"/>
  <c r="W595" i="3"/>
  <c r="N594" i="3" s="1"/>
  <c r="AB595" i="3"/>
  <c r="M596" i="3"/>
  <c r="R593" i="3"/>
  <c r="Q593" i="3"/>
  <c r="T594" i="3" l="1"/>
  <c r="V596" i="3"/>
  <c r="W596" i="3"/>
  <c r="N595" i="3" s="1"/>
  <c r="Z596" i="3"/>
  <c r="Q595" i="3" s="1"/>
  <c r="AB596" i="3"/>
  <c r="S595" i="3" s="1"/>
  <c r="AA596" i="3"/>
  <c r="AC596" i="3"/>
  <c r="X596" i="3"/>
  <c r="O595" i="3" s="1"/>
  <c r="Y596" i="3"/>
  <c r="P595" i="3" s="1"/>
  <c r="M597" i="3"/>
  <c r="O594" i="3"/>
  <c r="S594" i="3"/>
  <c r="R595" i="3" l="1"/>
  <c r="V597" i="3"/>
  <c r="AB597" i="3"/>
  <c r="X597" i="3"/>
  <c r="O596" i="3" s="1"/>
  <c r="AC597" i="3"/>
  <c r="AA597" i="3"/>
  <c r="Z597" i="3"/>
  <c r="Y597" i="3"/>
  <c r="P596" i="3" s="1"/>
  <c r="W597" i="3"/>
  <c r="M598" i="3"/>
  <c r="T595" i="3"/>
  <c r="W598" i="3" l="1"/>
  <c r="N597" i="3" s="1"/>
  <c r="V598" i="3"/>
  <c r="AB598" i="3"/>
  <c r="X598" i="3"/>
  <c r="AA598" i="3"/>
  <c r="R597" i="3" s="1"/>
  <c r="AC598" i="3"/>
  <c r="T597" i="3" s="1"/>
  <c r="Y598" i="3"/>
  <c r="Z598" i="3"/>
  <c r="Q597" i="3" s="1"/>
  <c r="M599" i="3"/>
  <c r="S596" i="3"/>
  <c r="N596" i="3"/>
  <c r="Q596" i="3"/>
  <c r="R596" i="3"/>
  <c r="T596" i="3"/>
  <c r="AB599" i="3" l="1"/>
  <c r="S598" i="3" s="1"/>
  <c r="V599" i="3"/>
  <c r="AA599" i="3"/>
  <c r="R598" i="3" s="1"/>
  <c r="Z599" i="3"/>
  <c r="Q598" i="3" s="1"/>
  <c r="AC599" i="3"/>
  <c r="Y599" i="3"/>
  <c r="X599" i="3"/>
  <c r="W599" i="3"/>
  <c r="N598" i="3" s="1"/>
  <c r="M600" i="3"/>
  <c r="P597" i="3"/>
  <c r="O597" i="3"/>
  <c r="S597" i="3"/>
  <c r="V600" i="3" l="1"/>
  <c r="AB600" i="3"/>
  <c r="S599" i="3" s="1"/>
  <c r="AA600" i="3"/>
  <c r="R599" i="3" s="1"/>
  <c r="W600" i="3"/>
  <c r="Y600" i="3"/>
  <c r="X600" i="3"/>
  <c r="AC600" i="3"/>
  <c r="Z600" i="3"/>
  <c r="Q599" i="3" s="1"/>
  <c r="M601" i="3"/>
  <c r="O598" i="3"/>
  <c r="T598" i="3"/>
  <c r="P598" i="3"/>
  <c r="T599" i="3" l="1"/>
  <c r="P599" i="3"/>
  <c r="N599" i="3"/>
  <c r="V601" i="3"/>
  <c r="AB601" i="3"/>
  <c r="S600" i="3" s="1"/>
  <c r="AA601" i="3"/>
  <c r="R600" i="3" s="1"/>
  <c r="AC601" i="3"/>
  <c r="W601" i="3"/>
  <c r="X601" i="3"/>
  <c r="Y601" i="3"/>
  <c r="Z601" i="3"/>
  <c r="Q600" i="3" s="1"/>
  <c r="M602" i="3"/>
  <c r="O599" i="3"/>
  <c r="N600" i="3" l="1"/>
  <c r="P600" i="3"/>
  <c r="X602" i="3"/>
  <c r="O601" i="3" s="1"/>
  <c r="V602" i="3"/>
  <c r="W602" i="3"/>
  <c r="Z602" i="3"/>
  <c r="AB602" i="3"/>
  <c r="S601" i="3" s="1"/>
  <c r="AA602" i="3"/>
  <c r="Y602" i="3"/>
  <c r="AC602" i="3"/>
  <c r="M603" i="3"/>
  <c r="O600" i="3"/>
  <c r="T600" i="3"/>
  <c r="Y603" i="3" l="1"/>
  <c r="P602" i="3" s="1"/>
  <c r="V603" i="3"/>
  <c r="AB603" i="3"/>
  <c r="S602" i="3" s="1"/>
  <c r="AA603" i="3"/>
  <c r="W603" i="3"/>
  <c r="N602" i="3" s="1"/>
  <c r="Z603" i="3"/>
  <c r="AC603" i="3"/>
  <c r="X603" i="3"/>
  <c r="O602" i="3" s="1"/>
  <c r="M604" i="3"/>
  <c r="R601" i="3"/>
  <c r="T601" i="3"/>
  <c r="Q601" i="3"/>
  <c r="N601" i="3"/>
  <c r="P601" i="3"/>
  <c r="V604" i="3" l="1"/>
  <c r="W604" i="3"/>
  <c r="N603" i="3" s="1"/>
  <c r="AA604" i="3"/>
  <c r="R603" i="3" s="1"/>
  <c r="AB604" i="3"/>
  <c r="S603" i="3" s="1"/>
  <c r="AC604" i="3"/>
  <c r="Y604" i="3"/>
  <c r="Z604" i="3"/>
  <c r="Q603" i="3" s="1"/>
  <c r="X604" i="3"/>
  <c r="O603" i="3" s="1"/>
  <c r="M605" i="3"/>
  <c r="Q602" i="3"/>
  <c r="R602" i="3"/>
  <c r="T602" i="3"/>
  <c r="P603" i="3" l="1"/>
  <c r="V605" i="3"/>
  <c r="AA605" i="3"/>
  <c r="Z605" i="3"/>
  <c r="Q604" i="3" s="1"/>
  <c r="AB605" i="3"/>
  <c r="S604" i="3" s="1"/>
  <c r="Y605" i="3"/>
  <c r="W605" i="3"/>
  <c r="N604" i="3" s="1"/>
  <c r="X605" i="3"/>
  <c r="O604" i="3" s="1"/>
  <c r="AC605" i="3"/>
  <c r="M606" i="3"/>
  <c r="T603" i="3"/>
  <c r="W606" i="3" l="1"/>
  <c r="N605" i="3" s="1"/>
  <c r="Y606" i="3"/>
  <c r="P605" i="3" s="1"/>
  <c r="V606" i="3"/>
  <c r="Z606" i="3"/>
  <c r="Q605" i="3" s="1"/>
  <c r="AB606" i="3"/>
  <c r="S605" i="3" s="1"/>
  <c r="X606" i="3"/>
  <c r="AA606" i="3"/>
  <c r="AC606" i="3"/>
  <c r="T605" i="3" s="1"/>
  <c r="M607" i="3"/>
  <c r="R604" i="3"/>
  <c r="T604" i="3"/>
  <c r="P604" i="3"/>
  <c r="V607" i="3" l="1"/>
  <c r="Y607" i="3"/>
  <c r="P606" i="3" s="1"/>
  <c r="W607" i="3"/>
  <c r="N606" i="3" s="1"/>
  <c r="AA607" i="3"/>
  <c r="X607" i="3"/>
  <c r="AB607" i="3"/>
  <c r="AC607" i="3"/>
  <c r="Z607" i="3"/>
  <c r="Q606" i="3" s="1"/>
  <c r="M608" i="3"/>
  <c r="O605" i="3"/>
  <c r="R605" i="3"/>
  <c r="T606" i="3" l="1"/>
  <c r="S606" i="3"/>
  <c r="O606" i="3"/>
  <c r="AA608" i="3"/>
  <c r="R607" i="3" s="1"/>
  <c r="V608" i="3"/>
  <c r="W608" i="3"/>
  <c r="N607" i="3" s="1"/>
  <c r="Y608" i="3"/>
  <c r="P607" i="3" s="1"/>
  <c r="Z608" i="3"/>
  <c r="X608" i="3"/>
  <c r="AC608" i="3"/>
  <c r="AB608" i="3"/>
  <c r="S607" i="3" s="1"/>
  <c r="M609" i="3"/>
  <c r="R606" i="3"/>
  <c r="O607" i="3" l="1"/>
  <c r="Q607" i="3"/>
  <c r="V609" i="3"/>
  <c r="Y609" i="3"/>
  <c r="P608" i="3" s="1"/>
  <c r="AA609" i="3"/>
  <c r="R608" i="3" s="1"/>
  <c r="W609" i="3"/>
  <c r="N608" i="3" s="1"/>
  <c r="AB609" i="3"/>
  <c r="AC609" i="3"/>
  <c r="Z609" i="3"/>
  <c r="X609" i="3"/>
  <c r="M610" i="3"/>
  <c r="T607" i="3"/>
  <c r="O608" i="3" l="1"/>
  <c r="S608" i="3"/>
  <c r="Q608" i="3"/>
  <c r="W610" i="3"/>
  <c r="N609" i="3" s="1"/>
  <c r="V610" i="3"/>
  <c r="X610" i="3"/>
  <c r="AC610" i="3"/>
  <c r="Y610" i="3"/>
  <c r="AB610" i="3"/>
  <c r="Z610" i="3"/>
  <c r="Q609" i="3" s="1"/>
  <c r="AA610" i="3"/>
  <c r="R609" i="3" s="1"/>
  <c r="M611" i="3"/>
  <c r="T608" i="3"/>
  <c r="V611" i="3" l="1"/>
  <c r="Z611" i="3"/>
  <c r="Y611" i="3"/>
  <c r="AC611" i="3"/>
  <c r="W611" i="3"/>
  <c r="N610" i="3" s="1"/>
  <c r="AB611" i="3"/>
  <c r="AA611" i="3"/>
  <c r="R610" i="3" s="1"/>
  <c r="X611" i="3"/>
  <c r="O610" i="3" s="1"/>
  <c r="M612" i="3"/>
  <c r="S609" i="3"/>
  <c r="P609" i="3"/>
  <c r="T609" i="3"/>
  <c r="O609" i="3"/>
  <c r="T610" i="3" l="1"/>
  <c r="Q610" i="3"/>
  <c r="Z612" i="3"/>
  <c r="V612" i="3"/>
  <c r="W612" i="3"/>
  <c r="AC612" i="3"/>
  <c r="AB612" i="3"/>
  <c r="X612" i="3"/>
  <c r="AA612" i="3"/>
  <c r="Y612" i="3"/>
  <c r="M613" i="3"/>
  <c r="P610" i="3"/>
  <c r="S610" i="3"/>
  <c r="V613" i="3" l="1"/>
  <c r="Y613" i="3"/>
  <c r="X613" i="3"/>
  <c r="O612" i="3" s="1"/>
  <c r="AB613" i="3"/>
  <c r="S612" i="3" s="1"/>
  <c r="W613" i="3"/>
  <c r="AA613" i="3"/>
  <c r="AC613" i="3"/>
  <c r="Z613" i="3"/>
  <c r="M614" i="3"/>
  <c r="P611" i="3"/>
  <c r="Q611" i="3"/>
  <c r="R611" i="3"/>
  <c r="T611" i="3"/>
  <c r="N611" i="3"/>
  <c r="O611" i="3"/>
  <c r="S611" i="3"/>
  <c r="R612" i="3" l="1"/>
  <c r="T612" i="3"/>
  <c r="P612" i="3"/>
  <c r="N612" i="3"/>
  <c r="W614" i="3"/>
  <c r="V614" i="3"/>
  <c r="Y614" i="3"/>
  <c r="AB614" i="3"/>
  <c r="AC614" i="3"/>
  <c r="Z614" i="3"/>
  <c r="AA614" i="3"/>
  <c r="R613" i="3" s="1"/>
  <c r="X614" i="3"/>
  <c r="O613" i="3" s="1"/>
  <c r="M615" i="3"/>
  <c r="Q612" i="3"/>
  <c r="V615" i="3" l="1"/>
  <c r="Z615" i="3"/>
  <c r="AA615" i="3"/>
  <c r="R614" i="3" s="1"/>
  <c r="AC615" i="3"/>
  <c r="X615" i="3"/>
  <c r="Y615" i="3"/>
  <c r="P614" i="3" s="1"/>
  <c r="AB615" i="3"/>
  <c r="W615" i="3"/>
  <c r="M616" i="3"/>
  <c r="S613" i="3"/>
  <c r="P613" i="3"/>
  <c r="Q613" i="3"/>
  <c r="N613" i="3"/>
  <c r="T613" i="3"/>
  <c r="S614" i="3" l="1"/>
  <c r="O614" i="3"/>
  <c r="T614" i="3"/>
  <c r="Q614" i="3"/>
  <c r="N614" i="3"/>
  <c r="Y616" i="3"/>
  <c r="W616" i="3"/>
  <c r="AB616" i="3"/>
  <c r="V616" i="3"/>
  <c r="AC616" i="3"/>
  <c r="T615" i="3" s="1"/>
  <c r="X616" i="3"/>
  <c r="O615" i="3" s="1"/>
  <c r="AA616" i="3"/>
  <c r="Z616" i="3"/>
  <c r="M617" i="3"/>
  <c r="V617" i="3" l="1"/>
  <c r="AB617" i="3"/>
  <c r="AC617" i="3"/>
  <c r="Y617" i="3"/>
  <c r="P616" i="3" s="1"/>
  <c r="Z617" i="3"/>
  <c r="Q616" i="3" s="1"/>
  <c r="AA617" i="3"/>
  <c r="R616" i="3" s="1"/>
  <c r="X617" i="3"/>
  <c r="O616" i="3" s="1"/>
  <c r="W617" i="3"/>
  <c r="M618" i="3"/>
  <c r="P615" i="3"/>
  <c r="R615" i="3"/>
  <c r="S615" i="3"/>
  <c r="Q615" i="3"/>
  <c r="N615" i="3"/>
  <c r="T616" i="3" l="1"/>
  <c r="N616" i="3"/>
  <c r="S616" i="3"/>
  <c r="AC618" i="3"/>
  <c r="T617" i="3" s="1"/>
  <c r="AB618" i="3"/>
  <c r="S617" i="3" s="1"/>
  <c r="AA618" i="3"/>
  <c r="Y618" i="3"/>
  <c r="P617" i="3" s="1"/>
  <c r="W618" i="3"/>
  <c r="V618" i="3"/>
  <c r="Z618" i="3"/>
  <c r="Q617" i="3" s="1"/>
  <c r="X618" i="3"/>
  <c r="M619" i="3"/>
  <c r="V619" i="3" l="1"/>
  <c r="Y619" i="3"/>
  <c r="P618" i="3" s="1"/>
  <c r="AB619" i="3"/>
  <c r="S618" i="3" s="1"/>
  <c r="AA619" i="3"/>
  <c r="R618" i="3" s="1"/>
  <c r="Z619" i="3"/>
  <c r="X619" i="3"/>
  <c r="O618" i="3" s="1"/>
  <c r="AC619" i="3"/>
  <c r="W619" i="3"/>
  <c r="M620" i="3"/>
  <c r="R617" i="3"/>
  <c r="O617" i="3"/>
  <c r="N617" i="3"/>
  <c r="T618" i="3" l="1"/>
  <c r="Q618" i="3"/>
  <c r="N618" i="3"/>
  <c r="V620" i="3"/>
  <c r="Z620" i="3"/>
  <c r="W620" i="3"/>
  <c r="Y620" i="3"/>
  <c r="P619" i="3" s="1"/>
  <c r="AC620" i="3"/>
  <c r="AA620" i="3"/>
  <c r="X620" i="3"/>
  <c r="O619" i="3" s="1"/>
  <c r="AB620" i="3"/>
  <c r="S619" i="3" s="1"/>
  <c r="M621" i="3"/>
  <c r="R619" i="3" l="1"/>
  <c r="Q619" i="3"/>
  <c r="V621" i="3"/>
  <c r="AB621" i="3"/>
  <c r="S620" i="3" s="1"/>
  <c r="AA621" i="3"/>
  <c r="AC621" i="3"/>
  <c r="X621" i="3"/>
  <c r="O620" i="3" s="1"/>
  <c r="Y621" i="3"/>
  <c r="W621" i="3"/>
  <c r="Z621" i="3"/>
  <c r="M622" i="3"/>
  <c r="T619" i="3"/>
  <c r="N619" i="3"/>
  <c r="AC622" i="3" l="1"/>
  <c r="T621" i="3" s="1"/>
  <c r="V622" i="3"/>
  <c r="AA622" i="3"/>
  <c r="AB622" i="3"/>
  <c r="S621" i="3" s="1"/>
  <c r="Z622" i="3"/>
  <c r="X622" i="3"/>
  <c r="O621" i="3" s="1"/>
  <c r="W622" i="3"/>
  <c r="Y622" i="3"/>
  <c r="M623" i="3"/>
  <c r="P620" i="3"/>
  <c r="Q620" i="3"/>
  <c r="N620" i="3"/>
  <c r="T620" i="3"/>
  <c r="R620" i="3"/>
  <c r="V623" i="3" l="1"/>
  <c r="Y623" i="3"/>
  <c r="AC623" i="3"/>
  <c r="T622" i="3" s="1"/>
  <c r="X623" i="3"/>
  <c r="W623" i="3"/>
  <c r="AB623" i="3"/>
  <c r="AA623" i="3"/>
  <c r="Z623" i="3"/>
  <c r="Q622" i="3" s="1"/>
  <c r="M624" i="3"/>
  <c r="P621" i="3"/>
  <c r="N621" i="3"/>
  <c r="R621" i="3"/>
  <c r="Q621" i="3"/>
  <c r="R622" i="3" l="1"/>
  <c r="S622" i="3"/>
  <c r="O622" i="3"/>
  <c r="N622" i="3"/>
  <c r="AB624" i="3"/>
  <c r="Z624" i="3"/>
  <c r="Q623" i="3" s="1"/>
  <c r="V624" i="3"/>
  <c r="AA624" i="3"/>
  <c r="AC624" i="3"/>
  <c r="W624" i="3"/>
  <c r="Y624" i="3"/>
  <c r="P623" i="3" s="1"/>
  <c r="X624" i="3"/>
  <c r="O623" i="3" s="1"/>
  <c r="M625" i="3"/>
  <c r="P622" i="3"/>
  <c r="AA625" i="3" l="1"/>
  <c r="R624" i="3" s="1"/>
  <c r="V625" i="3"/>
  <c r="AB625" i="3"/>
  <c r="S624" i="3" s="1"/>
  <c r="X625" i="3"/>
  <c r="O624" i="3" s="1"/>
  <c r="W625" i="3"/>
  <c r="Z625" i="3"/>
  <c r="Y625" i="3"/>
  <c r="AC625" i="3"/>
  <c r="T624" i="3" s="1"/>
  <c r="M626" i="3"/>
  <c r="N623" i="3"/>
  <c r="S623" i="3"/>
  <c r="T623" i="3"/>
  <c r="R623" i="3"/>
  <c r="P624" i="3" l="1"/>
  <c r="X626" i="3"/>
  <c r="O625" i="3" s="1"/>
  <c r="AC626" i="3"/>
  <c r="T625" i="3" s="1"/>
  <c r="AA626" i="3"/>
  <c r="R625" i="3" s="1"/>
  <c r="W626" i="3"/>
  <c r="N625" i="3" s="1"/>
  <c r="Z626" i="3"/>
  <c r="Q625" i="3" s="1"/>
  <c r="V626" i="3"/>
  <c r="Y626" i="3"/>
  <c r="AB626" i="3"/>
  <c r="S625" i="3" s="1"/>
  <c r="M627" i="3"/>
  <c r="Q624" i="3"/>
  <c r="N624" i="3"/>
  <c r="V627" i="3" l="1"/>
  <c r="Z627" i="3"/>
  <c r="AC627" i="3"/>
  <c r="T626" i="3" s="1"/>
  <c r="W627" i="3"/>
  <c r="AB627" i="3"/>
  <c r="S626" i="3" s="1"/>
  <c r="AA627" i="3"/>
  <c r="X627" i="3"/>
  <c r="Y627" i="3"/>
  <c r="M628" i="3"/>
  <c r="P625" i="3"/>
  <c r="P626" i="3" l="1"/>
  <c r="O626" i="3"/>
  <c r="R626" i="3"/>
  <c r="N626" i="3"/>
  <c r="Q626" i="3"/>
  <c r="V628" i="3"/>
  <c r="Z628" i="3"/>
  <c r="AC628" i="3"/>
  <c r="Y628" i="3"/>
  <c r="AB628" i="3"/>
  <c r="S627" i="3" s="1"/>
  <c r="AA628" i="3"/>
  <c r="R627" i="3" s="1"/>
  <c r="W628" i="3"/>
  <c r="N627" i="3" s="1"/>
  <c r="X628" i="3"/>
  <c r="M629" i="3"/>
  <c r="V629" i="3" l="1"/>
  <c r="W629" i="3"/>
  <c r="N628" i="3" s="1"/>
  <c r="Z629" i="3"/>
  <c r="AC629" i="3"/>
  <c r="X629" i="3"/>
  <c r="AA629" i="3"/>
  <c r="R628" i="3" s="1"/>
  <c r="Y629" i="3"/>
  <c r="AB629" i="3"/>
  <c r="S628" i="3" s="1"/>
  <c r="M630" i="3"/>
  <c r="T627" i="3"/>
  <c r="O627" i="3"/>
  <c r="Q627" i="3"/>
  <c r="P627" i="3"/>
  <c r="O628" i="3" l="1"/>
  <c r="V630" i="3"/>
  <c r="AB630" i="3"/>
  <c r="W630" i="3"/>
  <c r="AC630" i="3"/>
  <c r="T629" i="3" s="1"/>
  <c r="Z630" i="3"/>
  <c r="Q629" i="3" s="1"/>
  <c r="Y630" i="3"/>
  <c r="P629" i="3" s="1"/>
  <c r="AA630" i="3"/>
  <c r="R629" i="3" s="1"/>
  <c r="X630" i="3"/>
  <c r="M631" i="3"/>
  <c r="Q628" i="3"/>
  <c r="T628" i="3"/>
  <c r="P628" i="3"/>
  <c r="S629" i="3" l="1"/>
  <c r="V631" i="3"/>
  <c r="AB631" i="3"/>
  <c r="W631" i="3"/>
  <c r="AA631" i="3"/>
  <c r="AC631" i="3"/>
  <c r="Y631" i="3"/>
  <c r="P630" i="3" s="1"/>
  <c r="X631" i="3"/>
  <c r="O630" i="3" s="1"/>
  <c r="Z631" i="3"/>
  <c r="Q630" i="3" s="1"/>
  <c r="M632" i="3"/>
  <c r="N629" i="3"/>
  <c r="O629" i="3"/>
  <c r="T630" i="3" l="1"/>
  <c r="R630" i="3"/>
  <c r="AC632" i="3"/>
  <c r="Z632" i="3"/>
  <c r="X632" i="3"/>
  <c r="O631" i="3" s="1"/>
  <c r="AA632" i="3"/>
  <c r="R631" i="3" s="1"/>
  <c r="V632" i="3"/>
  <c r="Y632" i="3"/>
  <c r="W632" i="3"/>
  <c r="N631" i="3" s="1"/>
  <c r="AB632" i="3"/>
  <c r="M633" i="3"/>
  <c r="S630" i="3"/>
  <c r="N630" i="3"/>
  <c r="Q631" i="3" l="1"/>
  <c r="AA633" i="3"/>
  <c r="R632" i="3" s="1"/>
  <c r="Z633" i="3"/>
  <c r="V633" i="3"/>
  <c r="W633" i="3"/>
  <c r="N632" i="3" s="1"/>
  <c r="AC633" i="3"/>
  <c r="T632" i="3" s="1"/>
  <c r="Y633" i="3"/>
  <c r="AB633" i="3"/>
  <c r="S632" i="3" s="1"/>
  <c r="X633" i="3"/>
  <c r="O632" i="3" s="1"/>
  <c r="M634" i="3"/>
  <c r="S631" i="3"/>
  <c r="P631" i="3"/>
  <c r="T631" i="3"/>
  <c r="Y634" i="3" l="1"/>
  <c r="X634" i="3"/>
  <c r="O633" i="3" s="1"/>
  <c r="V634" i="3"/>
  <c r="AA634" i="3"/>
  <c r="R633" i="3" s="1"/>
  <c r="Z634" i="3"/>
  <c r="Q633" i="3" s="1"/>
  <c r="AC634" i="3"/>
  <c r="W634" i="3"/>
  <c r="AB634" i="3"/>
  <c r="S633" i="3" s="1"/>
  <c r="M635" i="3"/>
  <c r="P632" i="3"/>
  <c r="Q632" i="3"/>
  <c r="V635" i="3" l="1"/>
  <c r="AB635" i="3"/>
  <c r="Z635" i="3"/>
  <c r="Q634" i="3" s="1"/>
  <c r="W635" i="3"/>
  <c r="X635" i="3"/>
  <c r="O634" i="3" s="1"/>
  <c r="AC635" i="3"/>
  <c r="AA635" i="3"/>
  <c r="Y635" i="3"/>
  <c r="P634" i="3" s="1"/>
  <c r="M636" i="3"/>
  <c r="N633" i="3"/>
  <c r="T633" i="3"/>
  <c r="P633" i="3"/>
  <c r="R634" i="3" l="1"/>
  <c r="T634" i="3"/>
  <c r="S634" i="3"/>
  <c r="V636" i="3"/>
  <c r="W636" i="3"/>
  <c r="N635" i="3" s="1"/>
  <c r="Z636" i="3"/>
  <c r="Q635" i="3" s="1"/>
  <c r="Y636" i="3"/>
  <c r="AB636" i="3"/>
  <c r="AC636" i="3"/>
  <c r="AA636" i="3"/>
  <c r="X636" i="3"/>
  <c r="O635" i="3" s="1"/>
  <c r="M637" i="3"/>
  <c r="N634" i="3"/>
  <c r="S635" i="3" l="1"/>
  <c r="P635" i="3"/>
  <c r="W637" i="3"/>
  <c r="N636" i="3" s="1"/>
  <c r="AC637" i="3"/>
  <c r="V637" i="3"/>
  <c r="AB637" i="3"/>
  <c r="X637" i="3"/>
  <c r="Y637" i="3"/>
  <c r="Z637" i="3"/>
  <c r="AA637" i="3"/>
  <c r="M638" i="3"/>
  <c r="T635" i="3"/>
  <c r="R635" i="3"/>
  <c r="V638" i="3" l="1"/>
  <c r="W638" i="3"/>
  <c r="N637" i="3" s="1"/>
  <c r="X638" i="3"/>
  <c r="O637" i="3" s="1"/>
  <c r="AA638" i="3"/>
  <c r="Y638" i="3"/>
  <c r="Z638" i="3"/>
  <c r="AC638" i="3"/>
  <c r="AB638" i="3"/>
  <c r="S637" i="3" s="1"/>
  <c r="M639" i="3"/>
  <c r="Q636" i="3"/>
  <c r="P636" i="3"/>
  <c r="O636" i="3"/>
  <c r="S636" i="3"/>
  <c r="T636" i="3"/>
  <c r="R636" i="3"/>
  <c r="P637" i="3" l="1"/>
  <c r="T637" i="3"/>
  <c r="Q637" i="3"/>
  <c r="V639" i="3"/>
  <c r="AC639" i="3"/>
  <c r="AA639" i="3"/>
  <c r="Y639" i="3"/>
  <c r="W639" i="3"/>
  <c r="X639" i="3"/>
  <c r="Z639" i="3"/>
  <c r="AB639" i="3"/>
  <c r="S638" i="3" s="1"/>
  <c r="M640" i="3"/>
  <c r="R637" i="3"/>
  <c r="O638" i="3" l="1"/>
  <c r="N638" i="3"/>
  <c r="P638" i="3"/>
  <c r="R638" i="3"/>
  <c r="AA640" i="3"/>
  <c r="V640" i="3"/>
  <c r="AB640" i="3"/>
  <c r="S639" i="3" s="1"/>
  <c r="W640" i="3"/>
  <c r="Z640" i="3"/>
  <c r="AC640" i="3"/>
  <c r="X640" i="3"/>
  <c r="O639" i="3" s="1"/>
  <c r="Y640" i="3"/>
  <c r="P639" i="3" s="1"/>
  <c r="M641" i="3"/>
  <c r="Q638" i="3"/>
  <c r="T638" i="3"/>
  <c r="AB641" i="3" l="1"/>
  <c r="S640" i="3" s="1"/>
  <c r="V641" i="3"/>
  <c r="Y641" i="3"/>
  <c r="P640" i="3" s="1"/>
  <c r="AC641" i="3"/>
  <c r="AA641" i="3"/>
  <c r="R640" i="3" s="1"/>
  <c r="X641" i="3"/>
  <c r="Z641" i="3"/>
  <c r="W641" i="3"/>
  <c r="N640" i="3" s="1"/>
  <c r="M642" i="3"/>
  <c r="T639" i="3"/>
  <c r="N639" i="3"/>
  <c r="R639" i="3"/>
  <c r="Q639" i="3"/>
  <c r="O640" i="3" l="1"/>
  <c r="V642" i="3"/>
  <c r="Z642" i="3"/>
  <c r="W642" i="3"/>
  <c r="N641" i="3" s="1"/>
  <c r="AC642" i="3"/>
  <c r="T641" i="3" s="1"/>
  <c r="X642" i="3"/>
  <c r="AB642" i="3"/>
  <c r="S641" i="3" s="1"/>
  <c r="AA642" i="3"/>
  <c r="R641" i="3" s="1"/>
  <c r="Y642" i="3"/>
  <c r="P641" i="3" s="1"/>
  <c r="M643" i="3"/>
  <c r="Q640" i="3"/>
  <c r="T640" i="3"/>
  <c r="V643" i="3" l="1"/>
  <c r="W643" i="3"/>
  <c r="X643" i="3"/>
  <c r="AC643" i="3"/>
  <c r="AA643" i="3"/>
  <c r="R642" i="3" s="1"/>
  <c r="Z643" i="3"/>
  <c r="Q642" i="3" s="1"/>
  <c r="Y643" i="3"/>
  <c r="P642" i="3" s="1"/>
  <c r="AB643" i="3"/>
  <c r="S642" i="3" s="1"/>
  <c r="M644" i="3"/>
  <c r="O641" i="3"/>
  <c r="Q641" i="3"/>
  <c r="V644" i="3" l="1"/>
  <c r="Y644" i="3"/>
  <c r="P643" i="3" s="1"/>
  <c r="AC644" i="3"/>
  <c r="W644" i="3"/>
  <c r="AA644" i="3"/>
  <c r="X644" i="3"/>
  <c r="O643" i="3" s="1"/>
  <c r="AB644" i="3"/>
  <c r="S643" i="3" s="1"/>
  <c r="Z644" i="3"/>
  <c r="Q643" i="3" s="1"/>
  <c r="M645" i="3"/>
  <c r="N642" i="3"/>
  <c r="T642" i="3"/>
  <c r="O642" i="3"/>
  <c r="R643" i="3" l="1"/>
  <c r="V645" i="3"/>
  <c r="Z645" i="3"/>
  <c r="X645" i="3"/>
  <c r="AA645" i="3"/>
  <c r="Y645" i="3"/>
  <c r="P644" i="3" s="1"/>
  <c r="AC645" i="3"/>
  <c r="T644" i="3" s="1"/>
  <c r="W645" i="3"/>
  <c r="AB645" i="3"/>
  <c r="S644" i="3" s="1"/>
  <c r="M646" i="3"/>
  <c r="N643" i="3"/>
  <c r="T643" i="3"/>
  <c r="O644" i="3" l="1"/>
  <c r="Q644" i="3"/>
  <c r="X646" i="3"/>
  <c r="AA646" i="3"/>
  <c r="R645" i="3" s="1"/>
  <c r="V646" i="3"/>
  <c r="Z646" i="3"/>
  <c r="Y646" i="3"/>
  <c r="P645" i="3" s="1"/>
  <c r="W646" i="3"/>
  <c r="N645" i="3" s="1"/>
  <c r="AC646" i="3"/>
  <c r="T645" i="3" s="1"/>
  <c r="AB646" i="3"/>
  <c r="S645" i="3" s="1"/>
  <c r="M647" i="3"/>
  <c r="N644" i="3"/>
  <c r="R644" i="3"/>
  <c r="Z647" i="3" l="1"/>
  <c r="V647" i="3"/>
  <c r="X647" i="3"/>
  <c r="O646" i="3" s="1"/>
  <c r="AC647" i="3"/>
  <c r="T646" i="3" s="1"/>
  <c r="W647" i="3"/>
  <c r="N646" i="3" s="1"/>
  <c r="AB647" i="3"/>
  <c r="AA647" i="3"/>
  <c r="Y647" i="3"/>
  <c r="P646" i="3" s="1"/>
  <c r="M648" i="3"/>
  <c r="Q645" i="3"/>
  <c r="O645" i="3"/>
  <c r="AA648" i="3" l="1"/>
  <c r="Z648" i="3"/>
  <c r="Q647" i="3" s="1"/>
  <c r="V648" i="3"/>
  <c r="Y648" i="3"/>
  <c r="P647" i="3" s="1"/>
  <c r="AB648" i="3"/>
  <c r="S647" i="3" s="1"/>
  <c r="X648" i="3"/>
  <c r="O647" i="3" s="1"/>
  <c r="W648" i="3"/>
  <c r="AC648" i="3"/>
  <c r="T647" i="3" s="1"/>
  <c r="M649" i="3"/>
  <c r="S646" i="3"/>
  <c r="R646" i="3"/>
  <c r="Q646" i="3"/>
  <c r="V649" i="3" l="1"/>
  <c r="AA649" i="3"/>
  <c r="R648" i="3" s="1"/>
  <c r="X649" i="3"/>
  <c r="AB649" i="3"/>
  <c r="Z649" i="3"/>
  <c r="Q648" i="3" s="1"/>
  <c r="W649" i="3"/>
  <c r="AC649" i="3"/>
  <c r="Y649" i="3"/>
  <c r="P648" i="3" s="1"/>
  <c r="M650" i="3"/>
  <c r="N647" i="3"/>
  <c r="R647" i="3"/>
  <c r="T648" i="3" l="1"/>
  <c r="S648" i="3"/>
  <c r="O648" i="3"/>
  <c r="X650" i="3"/>
  <c r="O649" i="3" s="1"/>
  <c r="V650" i="3"/>
  <c r="AA650" i="3"/>
  <c r="R649" i="3" s="1"/>
  <c r="Z650" i="3"/>
  <c r="AB650" i="3"/>
  <c r="W650" i="3"/>
  <c r="Y650" i="3"/>
  <c r="AC650" i="3"/>
  <c r="M651" i="3"/>
  <c r="N648" i="3"/>
  <c r="Z651" i="3" l="1"/>
  <c r="Q650" i="3" s="1"/>
  <c r="V651" i="3"/>
  <c r="AA651" i="3"/>
  <c r="R650" i="3" s="1"/>
  <c r="AC651" i="3"/>
  <c r="W651" i="3"/>
  <c r="X651" i="3"/>
  <c r="AB651" i="3"/>
  <c r="Y651" i="3"/>
  <c r="M652" i="3"/>
  <c r="S649" i="3"/>
  <c r="Q649" i="3"/>
  <c r="P649" i="3"/>
  <c r="N649" i="3"/>
  <c r="T649" i="3"/>
  <c r="V652" i="3" l="1"/>
  <c r="AB652" i="3"/>
  <c r="Z652" i="3"/>
  <c r="X652" i="3"/>
  <c r="AC652" i="3"/>
  <c r="W652" i="3"/>
  <c r="Y652" i="3"/>
  <c r="P651" i="3" s="1"/>
  <c r="AA652" i="3"/>
  <c r="R651" i="3" s="1"/>
  <c r="M653" i="3"/>
  <c r="T650" i="3"/>
  <c r="S650" i="3"/>
  <c r="O650" i="3"/>
  <c r="N650" i="3"/>
  <c r="P650" i="3"/>
  <c r="T651" i="3" l="1"/>
  <c r="N651" i="3"/>
  <c r="Q651" i="3"/>
  <c r="X653" i="3"/>
  <c r="O652" i="3" s="1"/>
  <c r="AC653" i="3"/>
  <c r="V653" i="3"/>
  <c r="AA653" i="3"/>
  <c r="R652" i="3" s="1"/>
  <c r="Y653" i="3"/>
  <c r="AB653" i="3"/>
  <c r="Z653" i="3"/>
  <c r="W653" i="3"/>
  <c r="M654" i="3"/>
  <c r="O651" i="3"/>
  <c r="S651" i="3"/>
  <c r="Z654" i="3" l="1"/>
  <c r="V654" i="3"/>
  <c r="Y654" i="3"/>
  <c r="P653" i="3" s="1"/>
  <c r="AA654" i="3"/>
  <c r="R653" i="3" s="1"/>
  <c r="AB654" i="3"/>
  <c r="W654" i="3"/>
  <c r="AC654" i="3"/>
  <c r="T653" i="3" s="1"/>
  <c r="X654" i="3"/>
  <c r="O653" i="3" s="1"/>
  <c r="M655" i="3"/>
  <c r="Q652" i="3"/>
  <c r="S652" i="3"/>
  <c r="P652" i="3"/>
  <c r="T652" i="3"/>
  <c r="N652" i="3"/>
  <c r="AB655" i="3" l="1"/>
  <c r="S654" i="3" s="1"/>
  <c r="V655" i="3"/>
  <c r="W655" i="3"/>
  <c r="X655" i="3"/>
  <c r="O654" i="3" s="1"/>
  <c r="AC655" i="3"/>
  <c r="T654" i="3" s="1"/>
  <c r="Z655" i="3"/>
  <c r="Y655" i="3"/>
  <c r="AA655" i="3"/>
  <c r="R654" i="3" s="1"/>
  <c r="M656" i="3"/>
  <c r="S653" i="3"/>
  <c r="Q653" i="3"/>
  <c r="N653" i="3"/>
  <c r="Y656" i="3" l="1"/>
  <c r="AC656" i="3"/>
  <c r="T655" i="3" s="1"/>
  <c r="V656" i="3"/>
  <c r="Z656" i="3"/>
  <c r="X656" i="3"/>
  <c r="O655" i="3" s="1"/>
  <c r="W656" i="3"/>
  <c r="AB656" i="3"/>
  <c r="S655" i="3" s="1"/>
  <c r="AA656" i="3"/>
  <c r="R655" i="3" s="1"/>
  <c r="M657" i="3"/>
  <c r="Q654" i="3"/>
  <c r="P654" i="3"/>
  <c r="N654" i="3"/>
  <c r="V657" i="3" l="1"/>
  <c r="AB657" i="3"/>
  <c r="AC657" i="3"/>
  <c r="T656" i="3" s="1"/>
  <c r="Z657" i="3"/>
  <c r="Q656" i="3" s="1"/>
  <c r="AA657" i="3"/>
  <c r="R656" i="3" s="1"/>
  <c r="X657" i="3"/>
  <c r="W657" i="3"/>
  <c r="Y657" i="3"/>
  <c r="P656" i="3" s="1"/>
  <c r="M658" i="3"/>
  <c r="N655" i="3"/>
  <c r="Q655" i="3"/>
  <c r="P655" i="3"/>
  <c r="O656" i="3" l="1"/>
  <c r="S656" i="3"/>
  <c r="AB658" i="3"/>
  <c r="S657" i="3" s="1"/>
  <c r="V658" i="3"/>
  <c r="Y658" i="3"/>
  <c r="AA658" i="3"/>
  <c r="Z658" i="3"/>
  <c r="Q657" i="3" s="1"/>
  <c r="W658" i="3"/>
  <c r="X658" i="3"/>
  <c r="AC658" i="3"/>
  <c r="M659" i="3"/>
  <c r="N656" i="3"/>
  <c r="AB659" i="3" l="1"/>
  <c r="S658" i="3" s="1"/>
  <c r="V659" i="3"/>
  <c r="Z659" i="3"/>
  <c r="Q658" i="3" s="1"/>
  <c r="Y659" i="3"/>
  <c r="P658" i="3" s="1"/>
  <c r="W659" i="3"/>
  <c r="AC659" i="3"/>
  <c r="X659" i="3"/>
  <c r="AA659" i="3"/>
  <c r="M660" i="3"/>
  <c r="T657" i="3"/>
  <c r="R657" i="3"/>
  <c r="P657" i="3"/>
  <c r="O657" i="3"/>
  <c r="N657" i="3"/>
  <c r="AC660" i="3" l="1"/>
  <c r="T659" i="3" s="1"/>
  <c r="V660" i="3"/>
  <c r="X660" i="3"/>
  <c r="Z660" i="3"/>
  <c r="Q659" i="3" s="1"/>
  <c r="W660" i="3"/>
  <c r="N659" i="3" s="1"/>
  <c r="AA660" i="3"/>
  <c r="Y660" i="3"/>
  <c r="AB660" i="3"/>
  <c r="S659" i="3" s="1"/>
  <c r="M661" i="3"/>
  <c r="R658" i="3"/>
  <c r="N658" i="3"/>
  <c r="O658" i="3"/>
  <c r="T658" i="3"/>
  <c r="AA661" i="3" l="1"/>
  <c r="R660" i="3" s="1"/>
  <c r="V661" i="3"/>
  <c r="AC661" i="3"/>
  <c r="T660" i="3" s="1"/>
  <c r="X661" i="3"/>
  <c r="O660" i="3" s="1"/>
  <c r="AB661" i="3"/>
  <c r="S660" i="3" s="1"/>
  <c r="W661" i="3"/>
  <c r="Y661" i="3"/>
  <c r="Z661" i="3"/>
  <c r="Q660" i="3" s="1"/>
  <c r="M662" i="3"/>
  <c r="P659" i="3"/>
  <c r="O659" i="3"/>
  <c r="R659" i="3"/>
  <c r="V662" i="3" l="1"/>
  <c r="AB662" i="3"/>
  <c r="Y662" i="3"/>
  <c r="AA662" i="3"/>
  <c r="R661" i="3" s="1"/>
  <c r="X662" i="3"/>
  <c r="Z662" i="3"/>
  <c r="AC662" i="3"/>
  <c r="T661" i="3" s="1"/>
  <c r="W662" i="3"/>
  <c r="M663" i="3"/>
  <c r="N660" i="3"/>
  <c r="P660" i="3"/>
  <c r="Q661" i="3" l="1"/>
  <c r="O661" i="3"/>
  <c r="S661" i="3"/>
  <c r="V663" i="3"/>
  <c r="AA663" i="3"/>
  <c r="R662" i="3" s="1"/>
  <c r="W663" i="3"/>
  <c r="Y663" i="3"/>
  <c r="P662" i="3" s="1"/>
  <c r="AB663" i="3"/>
  <c r="S662" i="3" s="1"/>
  <c r="Z663" i="3"/>
  <c r="AC663" i="3"/>
  <c r="X663" i="3"/>
  <c r="M664" i="3"/>
  <c r="N661" i="3"/>
  <c r="P661" i="3"/>
  <c r="T662" i="3" l="1"/>
  <c r="O662" i="3"/>
  <c r="N662" i="3"/>
  <c r="V664" i="3"/>
  <c r="X664" i="3"/>
  <c r="Y664" i="3"/>
  <c r="P663" i="3" s="1"/>
  <c r="Z664" i="3"/>
  <c r="AC664" i="3"/>
  <c r="AB664" i="3"/>
  <c r="W664" i="3"/>
  <c r="N663" i="3" s="1"/>
  <c r="AA664" i="3"/>
  <c r="M665" i="3"/>
  <c r="Q662" i="3"/>
  <c r="S663" i="3" l="1"/>
  <c r="V665" i="3"/>
  <c r="X665" i="3"/>
  <c r="Z665" i="3"/>
  <c r="Q664" i="3" s="1"/>
  <c r="AA665" i="3"/>
  <c r="R664" i="3" s="1"/>
  <c r="Y665" i="3"/>
  <c r="P664" i="3" s="1"/>
  <c r="AC665" i="3"/>
  <c r="W665" i="3"/>
  <c r="N664" i="3" s="1"/>
  <c r="AB665" i="3"/>
  <c r="M666" i="3"/>
  <c r="Q663" i="3"/>
  <c r="R663" i="3"/>
  <c r="T663" i="3"/>
  <c r="O663" i="3"/>
  <c r="W666" i="3" l="1"/>
  <c r="N665" i="3" s="1"/>
  <c r="V666" i="3"/>
  <c r="Y666" i="3"/>
  <c r="P665" i="3" s="1"/>
  <c r="AB666" i="3"/>
  <c r="Z666" i="3"/>
  <c r="Q665" i="3" s="1"/>
  <c r="AC666" i="3"/>
  <c r="X666" i="3"/>
  <c r="AA666" i="3"/>
  <c r="R665" i="3" s="1"/>
  <c r="M667" i="3"/>
  <c r="O664" i="3"/>
  <c r="T664" i="3"/>
  <c r="S664" i="3"/>
  <c r="V667" i="3" l="1"/>
  <c r="AB667" i="3"/>
  <c r="S666" i="3" s="1"/>
  <c r="AC667" i="3"/>
  <c r="X667" i="3"/>
  <c r="Y667" i="3"/>
  <c r="P666" i="3" s="1"/>
  <c r="W667" i="3"/>
  <c r="Z667" i="3"/>
  <c r="Q666" i="3" s="1"/>
  <c r="AA667" i="3"/>
  <c r="R666" i="3" s="1"/>
  <c r="M668" i="3"/>
  <c r="T665" i="3"/>
  <c r="S665" i="3"/>
  <c r="O665" i="3"/>
  <c r="N666" i="3" l="1"/>
  <c r="V668" i="3"/>
  <c r="W668" i="3"/>
  <c r="Z668" i="3"/>
  <c r="Q667" i="3" s="1"/>
  <c r="Y668" i="3"/>
  <c r="P667" i="3" s="1"/>
  <c r="AA668" i="3"/>
  <c r="R667" i="3" s="1"/>
  <c r="X668" i="3"/>
  <c r="AB668" i="3"/>
  <c r="AC668" i="3"/>
  <c r="M669" i="3"/>
  <c r="T666" i="3"/>
  <c r="O666" i="3"/>
  <c r="V669" i="3" l="1"/>
  <c r="X669" i="3"/>
  <c r="O668" i="3" s="1"/>
  <c r="Y669" i="3"/>
  <c r="Z669" i="3"/>
  <c r="W669" i="3"/>
  <c r="AB669" i="3"/>
  <c r="AA669" i="3"/>
  <c r="AC669" i="3"/>
  <c r="T668" i="3" s="1"/>
  <c r="M670" i="3"/>
  <c r="T667" i="3"/>
  <c r="S667" i="3"/>
  <c r="O667" i="3"/>
  <c r="N667" i="3"/>
  <c r="R668" i="3" l="1"/>
  <c r="S668" i="3"/>
  <c r="Q668" i="3"/>
  <c r="P668" i="3"/>
  <c r="V670" i="3"/>
  <c r="AB670" i="3"/>
  <c r="AA670" i="3"/>
  <c r="W670" i="3"/>
  <c r="Z670" i="3"/>
  <c r="X670" i="3"/>
  <c r="Y670" i="3"/>
  <c r="P669" i="3" s="1"/>
  <c r="AC670" i="3"/>
  <c r="T669" i="3" s="1"/>
  <c r="M671" i="3"/>
  <c r="N668" i="3"/>
  <c r="O669" i="3" l="1"/>
  <c r="Q669" i="3"/>
  <c r="N669" i="3"/>
  <c r="V671" i="3"/>
  <c r="AC671" i="3"/>
  <c r="T670" i="3" s="1"/>
  <c r="X671" i="3"/>
  <c r="AA671" i="3"/>
  <c r="R670" i="3" s="1"/>
  <c r="W671" i="3"/>
  <c r="Y671" i="3"/>
  <c r="Z671" i="3"/>
  <c r="AB671" i="3"/>
  <c r="M672" i="3"/>
  <c r="S669" i="3"/>
  <c r="R669" i="3"/>
  <c r="S670" i="3" l="1"/>
  <c r="P670" i="3"/>
  <c r="N670" i="3"/>
  <c r="Q670" i="3"/>
  <c r="AA672" i="3"/>
  <c r="R671" i="3" s="1"/>
  <c r="X672" i="3"/>
  <c r="V672" i="3"/>
  <c r="Y672" i="3"/>
  <c r="Z672" i="3"/>
  <c r="W672" i="3"/>
  <c r="N671" i="3" s="1"/>
  <c r="AC672" i="3"/>
  <c r="AB672" i="3"/>
  <c r="M673" i="3"/>
  <c r="O670" i="3"/>
  <c r="V673" i="3" l="1"/>
  <c r="AC673" i="3"/>
  <c r="Z673" i="3"/>
  <c r="AA673" i="3"/>
  <c r="R672" i="3" s="1"/>
  <c r="W673" i="3"/>
  <c r="Y673" i="3"/>
  <c r="X673" i="3"/>
  <c r="AB673" i="3"/>
  <c r="S672" i="3" s="1"/>
  <c r="M674" i="3"/>
  <c r="P671" i="3"/>
  <c r="O671" i="3"/>
  <c r="Q671" i="3"/>
  <c r="T671" i="3"/>
  <c r="S671" i="3"/>
  <c r="O672" i="3" l="1"/>
  <c r="N672" i="3"/>
  <c r="P672" i="3"/>
  <c r="T672" i="3"/>
  <c r="V674" i="3"/>
  <c r="W674" i="3"/>
  <c r="Y674" i="3"/>
  <c r="AA674" i="3"/>
  <c r="Z674" i="3"/>
  <c r="AB674" i="3"/>
  <c r="X674" i="3"/>
  <c r="AC674" i="3"/>
  <c r="T673" i="3" s="1"/>
  <c r="M675" i="3"/>
  <c r="Q672" i="3"/>
  <c r="R673" i="3" l="1"/>
  <c r="S673" i="3"/>
  <c r="Q673" i="3"/>
  <c r="V675" i="3"/>
  <c r="AB675" i="3"/>
  <c r="X675" i="3"/>
  <c r="O674" i="3" s="1"/>
  <c r="Z675" i="3"/>
  <c r="AA675" i="3"/>
  <c r="W675" i="3"/>
  <c r="N674" i="3" s="1"/>
  <c r="AC675" i="3"/>
  <c r="Y675" i="3"/>
  <c r="M676" i="3"/>
  <c r="N673" i="3"/>
  <c r="P673" i="3"/>
  <c r="O673" i="3"/>
  <c r="P674" i="3" l="1"/>
  <c r="T674" i="3"/>
  <c r="Q674" i="3"/>
  <c r="R674" i="3"/>
  <c r="V676" i="3"/>
  <c r="X676" i="3"/>
  <c r="O675" i="3" s="1"/>
  <c r="W676" i="3"/>
  <c r="AB676" i="3"/>
  <c r="Z676" i="3"/>
  <c r="AC676" i="3"/>
  <c r="T675" i="3" s="1"/>
  <c r="Y676" i="3"/>
  <c r="AA676" i="3"/>
  <c r="R675" i="3" s="1"/>
  <c r="M677" i="3"/>
  <c r="S674" i="3"/>
  <c r="Q675" i="3" l="1"/>
  <c r="V677" i="3"/>
  <c r="Z677" i="3"/>
  <c r="AB677" i="3"/>
  <c r="AA677" i="3"/>
  <c r="R676" i="3" s="1"/>
  <c r="AC677" i="3"/>
  <c r="T676" i="3" s="1"/>
  <c r="X677" i="3"/>
  <c r="Y677" i="3"/>
  <c r="P676" i="3" s="1"/>
  <c r="W677" i="3"/>
  <c r="M678" i="3"/>
  <c r="S675" i="3"/>
  <c r="N675" i="3"/>
  <c r="P675" i="3"/>
  <c r="Y678" i="3" l="1"/>
  <c r="P677" i="3" s="1"/>
  <c r="V678" i="3"/>
  <c r="Z678" i="3"/>
  <c r="AC678" i="3"/>
  <c r="T677" i="3" s="1"/>
  <c r="AA678" i="3"/>
  <c r="R677" i="3" s="1"/>
  <c r="X678" i="3"/>
  <c r="AB678" i="3"/>
  <c r="W678" i="3"/>
  <c r="N677" i="3" s="1"/>
  <c r="M679" i="3"/>
  <c r="N676" i="3"/>
  <c r="O676" i="3"/>
  <c r="S676" i="3"/>
  <c r="Q676" i="3"/>
  <c r="AC679" i="3" l="1"/>
  <c r="T678" i="3" s="1"/>
  <c r="V679" i="3"/>
  <c r="Z679" i="3"/>
  <c r="Q678" i="3" s="1"/>
  <c r="X679" i="3"/>
  <c r="AA679" i="3"/>
  <c r="W679" i="3"/>
  <c r="N678" i="3" s="1"/>
  <c r="Y679" i="3"/>
  <c r="AB679" i="3"/>
  <c r="S678" i="3" s="1"/>
  <c r="M680" i="3"/>
  <c r="O677" i="3"/>
  <c r="Q677" i="3"/>
  <c r="S677" i="3"/>
  <c r="W680" i="3" l="1"/>
  <c r="N679" i="3" s="1"/>
  <c r="X680" i="3"/>
  <c r="O679" i="3" s="1"/>
  <c r="V680" i="3"/>
  <c r="AA680" i="3"/>
  <c r="R679" i="3" s="1"/>
  <c r="Y680" i="3"/>
  <c r="AB680" i="3"/>
  <c r="S679" i="3" s="1"/>
  <c r="AC680" i="3"/>
  <c r="Z680" i="3"/>
  <c r="Q679" i="3" s="1"/>
  <c r="M681" i="3"/>
  <c r="P678" i="3"/>
  <c r="R678" i="3"/>
  <c r="O678" i="3"/>
  <c r="V681" i="3" l="1"/>
  <c r="Z681" i="3"/>
  <c r="Q680" i="3" s="1"/>
  <c r="Y681" i="3"/>
  <c r="P680" i="3" s="1"/>
  <c r="AC681" i="3"/>
  <c r="AA681" i="3"/>
  <c r="R680" i="3" s="1"/>
  <c r="W681" i="3"/>
  <c r="N680" i="3" s="1"/>
  <c r="X681" i="3"/>
  <c r="AB681" i="3"/>
  <c r="S680" i="3" s="1"/>
  <c r="M682" i="3"/>
  <c r="T679" i="3"/>
  <c r="P679" i="3"/>
  <c r="O680" i="3" l="1"/>
  <c r="AA682" i="3"/>
  <c r="Y682" i="3"/>
  <c r="P681" i="3" s="1"/>
  <c r="V682" i="3"/>
  <c r="Z682" i="3"/>
  <c r="Q681" i="3" s="1"/>
  <c r="W682" i="3"/>
  <c r="X682" i="3"/>
  <c r="AC682" i="3"/>
  <c r="AB682" i="3"/>
  <c r="S681" i="3" s="1"/>
  <c r="M683" i="3"/>
  <c r="T680" i="3"/>
  <c r="V683" i="3" l="1"/>
  <c r="X683" i="3"/>
  <c r="O682" i="3" s="1"/>
  <c r="AC683" i="3"/>
  <c r="T682" i="3" s="1"/>
  <c r="AB683" i="3"/>
  <c r="AA683" i="3"/>
  <c r="W683" i="3"/>
  <c r="Z683" i="3"/>
  <c r="Y683" i="3"/>
  <c r="P682" i="3" s="1"/>
  <c r="M684" i="3"/>
  <c r="T681" i="3"/>
  <c r="R681" i="3"/>
  <c r="N681" i="3"/>
  <c r="O681" i="3"/>
  <c r="N682" i="3" l="1"/>
  <c r="Q682" i="3"/>
  <c r="S682" i="3"/>
  <c r="AC684" i="3"/>
  <c r="T683" i="3" s="1"/>
  <c r="W684" i="3"/>
  <c r="Z684" i="3"/>
  <c r="AB684" i="3"/>
  <c r="S683" i="3" s="1"/>
  <c r="V684" i="3"/>
  <c r="Y684" i="3"/>
  <c r="P683" i="3" s="1"/>
  <c r="X684" i="3"/>
  <c r="AA684" i="3"/>
  <c r="R683" i="3" s="1"/>
  <c r="M685" i="3"/>
  <c r="R682" i="3"/>
  <c r="V685" i="3" l="1"/>
  <c r="Z685" i="3"/>
  <c r="Q684" i="3" s="1"/>
  <c r="W685" i="3"/>
  <c r="N684" i="3" s="1"/>
  <c r="AB685" i="3"/>
  <c r="S684" i="3" s="1"/>
  <c r="X685" i="3"/>
  <c r="Y685" i="3"/>
  <c r="AC685" i="3"/>
  <c r="AA685" i="3"/>
  <c r="R684" i="3" s="1"/>
  <c r="M686" i="3"/>
  <c r="O683" i="3"/>
  <c r="N683" i="3"/>
  <c r="Q683" i="3"/>
  <c r="T684" i="3" l="1"/>
  <c r="P684" i="3"/>
  <c r="V686" i="3"/>
  <c r="Z686" i="3"/>
  <c r="Q685" i="3" s="1"/>
  <c r="Y686" i="3"/>
  <c r="W686" i="3"/>
  <c r="N685" i="3" s="1"/>
  <c r="AC686" i="3"/>
  <c r="AB686" i="3"/>
  <c r="AA686" i="3"/>
  <c r="X686" i="3"/>
  <c r="M687" i="3"/>
  <c r="O684" i="3"/>
  <c r="S685" i="3" l="1"/>
  <c r="O685" i="3"/>
  <c r="P685" i="3"/>
  <c r="R685" i="3"/>
  <c r="V687" i="3"/>
  <c r="AB687" i="3"/>
  <c r="AA687" i="3"/>
  <c r="W687" i="3"/>
  <c r="AC687" i="3"/>
  <c r="X687" i="3"/>
  <c r="Y687" i="3"/>
  <c r="Z687" i="3"/>
  <c r="Q686" i="3" s="1"/>
  <c r="M688" i="3"/>
  <c r="T685" i="3"/>
  <c r="N686" i="3" l="1"/>
  <c r="Z688" i="3"/>
  <c r="Q687" i="3" s="1"/>
  <c r="V688" i="3"/>
  <c r="X688" i="3"/>
  <c r="AA688" i="3"/>
  <c r="R687" i="3" s="1"/>
  <c r="AC688" i="3"/>
  <c r="AB688" i="3"/>
  <c r="Y688" i="3"/>
  <c r="P687" i="3" s="1"/>
  <c r="W688" i="3"/>
  <c r="M689" i="3"/>
  <c r="T686" i="3"/>
  <c r="S686" i="3"/>
  <c r="R686" i="3"/>
  <c r="P686" i="3"/>
  <c r="O686" i="3"/>
  <c r="AC689" i="3" l="1"/>
  <c r="T688" i="3" s="1"/>
  <c r="V689" i="3"/>
  <c r="X689" i="3"/>
  <c r="Y689" i="3"/>
  <c r="P688" i="3" s="1"/>
  <c r="AA689" i="3"/>
  <c r="W689" i="3"/>
  <c r="Z689" i="3"/>
  <c r="AB689" i="3"/>
  <c r="S688" i="3" s="1"/>
  <c r="M690" i="3"/>
  <c r="O687" i="3"/>
  <c r="S687" i="3"/>
  <c r="N687" i="3"/>
  <c r="T687" i="3"/>
  <c r="V690" i="3" l="1"/>
  <c r="X690" i="3"/>
  <c r="O689" i="3" s="1"/>
  <c r="W690" i="3"/>
  <c r="AB690" i="3"/>
  <c r="AA690" i="3"/>
  <c r="Z690" i="3"/>
  <c r="Y690" i="3"/>
  <c r="AC690" i="3"/>
  <c r="T689" i="3" s="1"/>
  <c r="M691" i="3"/>
  <c r="N688" i="3"/>
  <c r="Q688" i="3"/>
  <c r="R688" i="3"/>
  <c r="O688" i="3"/>
  <c r="P689" i="3" l="1"/>
  <c r="R689" i="3"/>
  <c r="S689" i="3"/>
  <c r="N689" i="3"/>
  <c r="V691" i="3"/>
  <c r="Y691" i="3"/>
  <c r="AB691" i="3"/>
  <c r="AC691" i="3"/>
  <c r="W691" i="3"/>
  <c r="N690" i="3" s="1"/>
  <c r="X691" i="3"/>
  <c r="Z691" i="3"/>
  <c r="Q690" i="3" s="1"/>
  <c r="AA691" i="3"/>
  <c r="R690" i="3" s="1"/>
  <c r="M692" i="3"/>
  <c r="Q689" i="3"/>
  <c r="O690" i="3" l="1"/>
  <c r="S690" i="3"/>
  <c r="T690" i="3"/>
  <c r="AB692" i="3"/>
  <c r="S691" i="3" s="1"/>
  <c r="V692" i="3"/>
  <c r="Y692" i="3"/>
  <c r="P691" i="3" s="1"/>
  <c r="AC692" i="3"/>
  <c r="W692" i="3"/>
  <c r="AA692" i="3"/>
  <c r="Z692" i="3"/>
  <c r="X692" i="3"/>
  <c r="M693" i="3"/>
  <c r="P690" i="3"/>
  <c r="V693" i="3" l="1"/>
  <c r="AB693" i="3"/>
  <c r="W693" i="3"/>
  <c r="N692" i="3" s="1"/>
  <c r="AA693" i="3"/>
  <c r="Z693" i="3"/>
  <c r="AC693" i="3"/>
  <c r="T692" i="3" s="1"/>
  <c r="Y693" i="3"/>
  <c r="X693" i="3"/>
  <c r="M694" i="3"/>
  <c r="T691" i="3"/>
  <c r="Q691" i="3"/>
  <c r="R691" i="3"/>
  <c r="N691" i="3"/>
  <c r="O691" i="3"/>
  <c r="P692" i="3" l="1"/>
  <c r="S692" i="3"/>
  <c r="R692" i="3"/>
  <c r="Q692" i="3"/>
  <c r="W694" i="3"/>
  <c r="N693" i="3" s="1"/>
  <c r="V694" i="3"/>
  <c r="AC694" i="3"/>
  <c r="Z694" i="3"/>
  <c r="Y694" i="3"/>
  <c r="AB694" i="3"/>
  <c r="X694" i="3"/>
  <c r="O693" i="3" s="1"/>
  <c r="AA694" i="3"/>
  <c r="R693" i="3" s="1"/>
  <c r="M695" i="3"/>
  <c r="O692" i="3"/>
  <c r="V695" i="3" l="1"/>
  <c r="W695" i="3"/>
  <c r="N694" i="3" s="1"/>
  <c r="AB695" i="3"/>
  <c r="S694" i="3" s="1"/>
  <c r="Z695" i="3"/>
  <c r="Q694" i="3" s="1"/>
  <c r="Y695" i="3"/>
  <c r="X695" i="3"/>
  <c r="AA695" i="3"/>
  <c r="AC695" i="3"/>
  <c r="M696" i="3"/>
  <c r="S693" i="3"/>
  <c r="Q693" i="3"/>
  <c r="T693" i="3"/>
  <c r="P693" i="3"/>
  <c r="T694" i="3" l="1"/>
  <c r="O694" i="3"/>
  <c r="P694" i="3"/>
  <c r="R694" i="3"/>
  <c r="V696" i="3"/>
  <c r="Y696" i="3"/>
  <c r="Z696" i="3"/>
  <c r="AB696" i="3"/>
  <c r="X696" i="3"/>
  <c r="W696" i="3"/>
  <c r="N695" i="3" s="1"/>
  <c r="AA696" i="3"/>
  <c r="AC696" i="3"/>
  <c r="M697" i="3"/>
  <c r="P695" i="3" l="1"/>
  <c r="Q695" i="3"/>
  <c r="Y697" i="3"/>
  <c r="V697" i="3"/>
  <c r="W697" i="3"/>
  <c r="N696" i="3" s="1"/>
  <c r="AA697" i="3"/>
  <c r="R696" i="3" s="1"/>
  <c r="AB697" i="3"/>
  <c r="Z697" i="3"/>
  <c r="Q696" i="3" s="1"/>
  <c r="AC697" i="3"/>
  <c r="T696" i="3" s="1"/>
  <c r="X697" i="3"/>
  <c r="M698" i="3"/>
  <c r="O695" i="3"/>
  <c r="R695" i="3"/>
  <c r="S695" i="3"/>
  <c r="T695" i="3"/>
  <c r="Y698" i="3" l="1"/>
  <c r="P697" i="3" s="1"/>
  <c r="Z698" i="3"/>
  <c r="Q697" i="3" s="1"/>
  <c r="V698" i="3"/>
  <c r="W698" i="3"/>
  <c r="N697" i="3" s="1"/>
  <c r="X698" i="3"/>
  <c r="AA698" i="3"/>
  <c r="R697" i="3" s="1"/>
  <c r="AB698" i="3"/>
  <c r="AC698" i="3"/>
  <c r="M699" i="3"/>
  <c r="P696" i="3"/>
  <c r="S696" i="3"/>
  <c r="O696" i="3"/>
  <c r="V699" i="3" l="1"/>
  <c r="Z699" i="3"/>
  <c r="AA699" i="3"/>
  <c r="R698" i="3" s="1"/>
  <c r="AC699" i="3"/>
  <c r="AB699" i="3"/>
  <c r="X699" i="3"/>
  <c r="W699" i="3"/>
  <c r="Y699" i="3"/>
  <c r="P698" i="3" s="1"/>
  <c r="M700" i="3"/>
  <c r="S697" i="3"/>
  <c r="T697" i="3"/>
  <c r="O697" i="3"/>
  <c r="N698" i="3" l="1"/>
  <c r="O698" i="3"/>
  <c r="S698" i="3"/>
  <c r="Q698" i="3"/>
  <c r="Y700" i="3"/>
  <c r="P699" i="3" s="1"/>
  <c r="V700" i="3"/>
  <c r="AA700" i="3"/>
  <c r="R699" i="3" s="1"/>
  <c r="Z700" i="3"/>
  <c r="Q699" i="3" s="1"/>
  <c r="AC700" i="3"/>
  <c r="W700" i="3"/>
  <c r="X700" i="3"/>
  <c r="O699" i="3" s="1"/>
  <c r="AB700" i="3"/>
  <c r="S699" i="3" s="1"/>
  <c r="M701" i="3"/>
  <c r="T698" i="3"/>
  <c r="Z701" i="3" l="1"/>
  <c r="Q700" i="3" s="1"/>
  <c r="V701" i="3"/>
  <c r="Y701" i="3"/>
  <c r="P700" i="3" s="1"/>
  <c r="AA701" i="3"/>
  <c r="R700" i="3" s="1"/>
  <c r="X701" i="3"/>
  <c r="O700" i="3" s="1"/>
  <c r="AB701" i="3"/>
  <c r="S700" i="3" s="1"/>
  <c r="AC701" i="3"/>
  <c r="W701" i="3"/>
  <c r="M702" i="3"/>
  <c r="T699" i="3"/>
  <c r="N699" i="3"/>
  <c r="V702" i="3" l="1"/>
  <c r="W702" i="3"/>
  <c r="N701" i="3" s="1"/>
  <c r="AC702" i="3"/>
  <c r="AB702" i="3"/>
  <c r="AA702" i="3"/>
  <c r="X702" i="3"/>
  <c r="Y702" i="3"/>
  <c r="Z702" i="3"/>
  <c r="Q701" i="3" s="1"/>
  <c r="M703" i="3"/>
  <c r="T700" i="3"/>
  <c r="N700" i="3"/>
  <c r="P701" i="3" l="1"/>
  <c r="R701" i="3"/>
  <c r="O701" i="3"/>
  <c r="S701" i="3"/>
  <c r="X703" i="3"/>
  <c r="Z703" i="3"/>
  <c r="Q702" i="3" s="1"/>
  <c r="V703" i="3"/>
  <c r="Y703" i="3"/>
  <c r="AA703" i="3"/>
  <c r="W703" i="3"/>
  <c r="AB703" i="3"/>
  <c r="S702" i="3" s="1"/>
  <c r="AC703" i="3"/>
  <c r="M704" i="3"/>
  <c r="T701" i="3"/>
  <c r="N702" i="3" l="1"/>
  <c r="AA704" i="3"/>
  <c r="R703" i="3" s="1"/>
  <c r="W704" i="3"/>
  <c r="Z704" i="3"/>
  <c r="Q703" i="3" s="1"/>
  <c r="AB704" i="3"/>
  <c r="Y704" i="3"/>
  <c r="X704" i="3"/>
  <c r="AC704" i="3"/>
  <c r="T703" i="3" s="1"/>
  <c r="V704" i="3"/>
  <c r="M705" i="3"/>
  <c r="R702" i="3"/>
  <c r="O702" i="3"/>
  <c r="T702" i="3"/>
  <c r="P702" i="3"/>
  <c r="O703" i="3" l="1"/>
  <c r="P703" i="3"/>
  <c r="S703" i="3"/>
  <c r="V705" i="3"/>
  <c r="AB705" i="3"/>
  <c r="S704" i="3" s="1"/>
  <c r="Y705" i="3"/>
  <c r="AC705" i="3"/>
  <c r="W705" i="3"/>
  <c r="AA705" i="3"/>
  <c r="X705" i="3"/>
  <c r="Z705" i="3"/>
  <c r="M706" i="3"/>
  <c r="N703" i="3"/>
  <c r="N704" i="3" l="1"/>
  <c r="Q704" i="3"/>
  <c r="T704" i="3"/>
  <c r="P704" i="3"/>
  <c r="R704" i="3"/>
  <c r="Y706" i="3"/>
  <c r="P705" i="3" s="1"/>
  <c r="X706" i="3"/>
  <c r="AA706" i="3"/>
  <c r="V706" i="3"/>
  <c r="AB706" i="3"/>
  <c r="S705" i="3" s="1"/>
  <c r="Z706" i="3"/>
  <c r="AC706" i="3"/>
  <c r="T705" i="3" s="1"/>
  <c r="W706" i="3"/>
  <c r="M707" i="3"/>
  <c r="O704" i="3"/>
  <c r="Z707" i="3" l="1"/>
  <c r="Q706" i="3" s="1"/>
  <c r="V707" i="3"/>
  <c r="AA707" i="3"/>
  <c r="X707" i="3"/>
  <c r="Y707" i="3"/>
  <c r="AC707" i="3"/>
  <c r="T706" i="3" s="1"/>
  <c r="W707" i="3"/>
  <c r="AB707" i="3"/>
  <c r="M708" i="3"/>
  <c r="N705" i="3"/>
  <c r="R705" i="3"/>
  <c r="O705" i="3"/>
  <c r="Q705" i="3"/>
  <c r="AA708" i="3" l="1"/>
  <c r="R707" i="3" s="1"/>
  <c r="V708" i="3"/>
  <c r="Y708" i="3"/>
  <c r="P707" i="3" s="1"/>
  <c r="AB708" i="3"/>
  <c r="W708" i="3"/>
  <c r="X708" i="3"/>
  <c r="O707" i="3" s="1"/>
  <c r="Z708" i="3"/>
  <c r="AC708" i="3"/>
  <c r="T707" i="3" s="1"/>
  <c r="M709" i="3"/>
  <c r="N706" i="3"/>
  <c r="P706" i="3"/>
  <c r="S706" i="3"/>
  <c r="O706" i="3"/>
  <c r="R706" i="3"/>
  <c r="V709" i="3" l="1"/>
  <c r="Z709" i="3"/>
  <c r="AC709" i="3"/>
  <c r="X709" i="3"/>
  <c r="W709" i="3"/>
  <c r="AA709" i="3"/>
  <c r="AB709" i="3"/>
  <c r="Y709" i="3"/>
  <c r="P708" i="3" s="1"/>
  <c r="M710" i="3"/>
  <c r="Q707" i="3"/>
  <c r="N707" i="3"/>
  <c r="S707" i="3"/>
  <c r="R708" i="3" l="1"/>
  <c r="S708" i="3"/>
  <c r="N708" i="3"/>
  <c r="O708" i="3"/>
  <c r="T708" i="3"/>
  <c r="AB710" i="3"/>
  <c r="AC710" i="3"/>
  <c r="Z710" i="3"/>
  <c r="Q709" i="3" s="1"/>
  <c r="Y710" i="3"/>
  <c r="AA710" i="3"/>
  <c r="V710" i="3"/>
  <c r="W710" i="3"/>
  <c r="N709" i="3" s="1"/>
  <c r="X710" i="3"/>
  <c r="O709" i="3" s="1"/>
  <c r="M711" i="3"/>
  <c r="Q708" i="3"/>
  <c r="P709" i="3" l="1"/>
  <c r="AB711" i="3"/>
  <c r="S710" i="3" s="1"/>
  <c r="V711" i="3"/>
  <c r="AC711" i="3"/>
  <c r="AA711" i="3"/>
  <c r="W711" i="3"/>
  <c r="N710" i="3" s="1"/>
  <c r="X711" i="3"/>
  <c r="O710" i="3" s="1"/>
  <c r="Z711" i="3"/>
  <c r="Y711" i="3"/>
  <c r="M712" i="3"/>
  <c r="R709" i="3"/>
  <c r="T709" i="3"/>
  <c r="S709" i="3"/>
  <c r="X712" i="3" l="1"/>
  <c r="O711" i="3" s="1"/>
  <c r="V712" i="3"/>
  <c r="AA712" i="3"/>
  <c r="W712" i="3"/>
  <c r="N711" i="3" s="1"/>
  <c r="Y712" i="3"/>
  <c r="Z712" i="3"/>
  <c r="AB712" i="3"/>
  <c r="AC712" i="3"/>
  <c r="M713" i="3"/>
  <c r="T710" i="3"/>
  <c r="Q710" i="3"/>
  <c r="P710" i="3"/>
  <c r="R710" i="3"/>
  <c r="V713" i="3" l="1"/>
  <c r="AA713" i="3"/>
  <c r="R712" i="3" s="1"/>
  <c r="W713" i="3"/>
  <c r="N712" i="3" s="1"/>
  <c r="AC713" i="3"/>
  <c r="Z713" i="3"/>
  <c r="X713" i="3"/>
  <c r="Y713" i="3"/>
  <c r="P712" i="3" s="1"/>
  <c r="AB713" i="3"/>
  <c r="M714" i="3"/>
  <c r="Q711" i="3"/>
  <c r="P711" i="3"/>
  <c r="R711" i="3"/>
  <c r="S711" i="3"/>
  <c r="T711" i="3"/>
  <c r="T712" i="3" l="1"/>
  <c r="O712" i="3"/>
  <c r="V714" i="3"/>
  <c r="AB714" i="3"/>
  <c r="S713" i="3" s="1"/>
  <c r="Y714" i="3"/>
  <c r="P713" i="3" s="1"/>
  <c r="X714" i="3"/>
  <c r="AA714" i="3"/>
  <c r="W714" i="3"/>
  <c r="Z714" i="3"/>
  <c r="AC714" i="3"/>
  <c r="M715" i="3"/>
  <c r="Q712" i="3"/>
  <c r="S712" i="3"/>
  <c r="Z715" i="3" l="1"/>
  <c r="Q714" i="3" s="1"/>
  <c r="AB715" i="3"/>
  <c r="S714" i="3" s="1"/>
  <c r="Y715" i="3"/>
  <c r="P714" i="3" s="1"/>
  <c r="AA715" i="3"/>
  <c r="R714" i="3" s="1"/>
  <c r="W715" i="3"/>
  <c r="N714" i="3" s="1"/>
  <c r="V715" i="3"/>
  <c r="X715" i="3"/>
  <c r="O714" i="3" s="1"/>
  <c r="AC715" i="3"/>
  <c r="M716" i="3"/>
  <c r="N713" i="3"/>
  <c r="R713" i="3"/>
  <c r="T713" i="3"/>
  <c r="Q713" i="3"/>
  <c r="O713" i="3"/>
  <c r="T714" i="3" l="1"/>
  <c r="V716" i="3"/>
  <c r="W716" i="3"/>
  <c r="N715" i="3" s="1"/>
  <c r="AB716" i="3"/>
  <c r="S715" i="3" s="1"/>
  <c r="X716" i="3"/>
  <c r="AA716" i="3"/>
  <c r="Y716" i="3"/>
  <c r="Z716" i="3"/>
  <c r="Q715" i="3" s="1"/>
  <c r="AC716" i="3"/>
  <c r="M717" i="3"/>
  <c r="P715" i="3" l="1"/>
  <c r="R715" i="3"/>
  <c r="O715" i="3"/>
  <c r="V717" i="3"/>
  <c r="AB717" i="3"/>
  <c r="S716" i="3" s="1"/>
  <c r="AA717" i="3"/>
  <c r="Z717" i="3"/>
  <c r="Y717" i="3"/>
  <c r="AC717" i="3"/>
  <c r="X717" i="3"/>
  <c r="W717" i="3"/>
  <c r="M718" i="3"/>
  <c r="T715" i="3"/>
  <c r="N716" i="3" l="1"/>
  <c r="O716" i="3"/>
  <c r="Q716" i="3"/>
  <c r="R716" i="3"/>
  <c r="T716" i="3"/>
  <c r="V718" i="3"/>
  <c r="AC718" i="3"/>
  <c r="W718" i="3"/>
  <c r="AA718" i="3"/>
  <c r="Z718" i="3"/>
  <c r="Q717" i="3" s="1"/>
  <c r="AB718" i="3"/>
  <c r="S717" i="3" s="1"/>
  <c r="X718" i="3"/>
  <c r="Y718" i="3"/>
  <c r="P717" i="3" s="1"/>
  <c r="M719" i="3"/>
  <c r="P716" i="3"/>
  <c r="AA719" i="3" l="1"/>
  <c r="V719" i="3"/>
  <c r="Y719" i="3"/>
  <c r="AC719" i="3"/>
  <c r="W719" i="3"/>
  <c r="AB719" i="3"/>
  <c r="S718" i="3" s="1"/>
  <c r="X719" i="3"/>
  <c r="O718" i="3" s="1"/>
  <c r="Z719" i="3"/>
  <c r="Q718" i="3" s="1"/>
  <c r="M720" i="3"/>
  <c r="T717" i="3"/>
  <c r="O717" i="3"/>
  <c r="R717" i="3"/>
  <c r="N717" i="3"/>
  <c r="V720" i="3" l="1"/>
  <c r="Y720" i="3"/>
  <c r="P719" i="3" s="1"/>
  <c r="AA720" i="3"/>
  <c r="R719" i="3" s="1"/>
  <c r="W720" i="3"/>
  <c r="X720" i="3"/>
  <c r="O719" i="3" s="1"/>
  <c r="Z720" i="3"/>
  <c r="Q719" i="3" s="1"/>
  <c r="AC720" i="3"/>
  <c r="AB720" i="3"/>
  <c r="S719" i="3" s="1"/>
  <c r="M721" i="3"/>
  <c r="P718" i="3"/>
  <c r="T718" i="3"/>
  <c r="N718" i="3"/>
  <c r="R718" i="3"/>
  <c r="T719" i="3" l="1"/>
  <c r="V721" i="3"/>
  <c r="Z721" i="3"/>
  <c r="Q720" i="3" s="1"/>
  <c r="Y721" i="3"/>
  <c r="P720" i="3" s="1"/>
  <c r="X721" i="3"/>
  <c r="AB721" i="3"/>
  <c r="S720" i="3" s="1"/>
  <c r="AC721" i="3"/>
  <c r="W721" i="3"/>
  <c r="AA721" i="3"/>
  <c r="M722" i="3"/>
  <c r="N719" i="3"/>
  <c r="V722" i="3" l="1"/>
  <c r="Z722" i="3"/>
  <c r="X722" i="3"/>
  <c r="O721" i="3" s="1"/>
  <c r="W722" i="3"/>
  <c r="Y722" i="3"/>
  <c r="AC722" i="3"/>
  <c r="AA722" i="3"/>
  <c r="AB722" i="3"/>
  <c r="M723" i="3"/>
  <c r="R720" i="3"/>
  <c r="N720" i="3"/>
  <c r="O720" i="3"/>
  <c r="T720" i="3"/>
  <c r="S721" i="3" l="1"/>
  <c r="T721" i="3"/>
  <c r="Q721" i="3"/>
  <c r="N721" i="3"/>
  <c r="P721" i="3"/>
  <c r="R721" i="3"/>
  <c r="AA723" i="3"/>
  <c r="V723" i="3"/>
  <c r="AC723" i="3"/>
  <c r="W723" i="3"/>
  <c r="Z723" i="3"/>
  <c r="Q722" i="3" s="1"/>
  <c r="AB723" i="3"/>
  <c r="Y723" i="3"/>
  <c r="X723" i="3"/>
  <c r="O722" i="3" s="1"/>
  <c r="M724" i="3"/>
  <c r="V724" i="3" l="1"/>
  <c r="W724" i="3"/>
  <c r="AC724" i="3"/>
  <c r="Y724" i="3"/>
  <c r="P723" i="3" s="1"/>
  <c r="X724" i="3"/>
  <c r="AB724" i="3"/>
  <c r="S723" i="3" s="1"/>
  <c r="Z724" i="3"/>
  <c r="AA724" i="3"/>
  <c r="R723" i="3" s="1"/>
  <c r="M725" i="3"/>
  <c r="T722" i="3"/>
  <c r="P722" i="3"/>
  <c r="R722" i="3"/>
  <c r="N722" i="3"/>
  <c r="S722" i="3"/>
  <c r="Q723" i="3" l="1"/>
  <c r="O723" i="3"/>
  <c r="N723" i="3"/>
  <c r="Z725" i="3"/>
  <c r="W725" i="3"/>
  <c r="N724" i="3" s="1"/>
  <c r="AB725" i="3"/>
  <c r="V725" i="3"/>
  <c r="X725" i="3"/>
  <c r="Y725" i="3"/>
  <c r="AA725" i="3"/>
  <c r="AC725" i="3"/>
  <c r="T724" i="3" s="1"/>
  <c r="M726" i="3"/>
  <c r="T723" i="3"/>
  <c r="R724" i="3" l="1"/>
  <c r="V726" i="3"/>
  <c r="W726" i="3"/>
  <c r="N725" i="3" s="1"/>
  <c r="Z726" i="3"/>
  <c r="AA726" i="3"/>
  <c r="X726" i="3"/>
  <c r="AB726" i="3"/>
  <c r="AC726" i="3"/>
  <c r="T725" i="3" s="1"/>
  <c r="Y726" i="3"/>
  <c r="P725" i="3" s="1"/>
  <c r="M727" i="3"/>
  <c r="P724" i="3"/>
  <c r="O724" i="3"/>
  <c r="S724" i="3"/>
  <c r="Q724" i="3"/>
  <c r="S725" i="3" l="1"/>
  <c r="O725" i="3"/>
  <c r="Q725" i="3"/>
  <c r="V727" i="3"/>
  <c r="AC727" i="3"/>
  <c r="T726" i="3" s="1"/>
  <c r="AA727" i="3"/>
  <c r="R726" i="3" s="1"/>
  <c r="AB727" i="3"/>
  <c r="Y727" i="3"/>
  <c r="W727" i="3"/>
  <c r="Z727" i="3"/>
  <c r="X727" i="3"/>
  <c r="M728" i="3"/>
  <c r="R725" i="3"/>
  <c r="Q726" i="3" l="1"/>
  <c r="N726" i="3"/>
  <c r="O726" i="3"/>
  <c r="P726" i="3"/>
  <c r="Z728" i="3"/>
  <c r="V728" i="3"/>
  <c r="AC728" i="3"/>
  <c r="AB728" i="3"/>
  <c r="X728" i="3"/>
  <c r="Y728" i="3"/>
  <c r="P727" i="3" s="1"/>
  <c r="W728" i="3"/>
  <c r="N727" i="3" s="1"/>
  <c r="AA728" i="3"/>
  <c r="R727" i="3" s="1"/>
  <c r="M729" i="3"/>
  <c r="S726" i="3"/>
  <c r="V729" i="3" l="1"/>
  <c r="AA729" i="3"/>
  <c r="R728" i="3" s="1"/>
  <c r="Z729" i="3"/>
  <c r="Q728" i="3" s="1"/>
  <c r="W729" i="3"/>
  <c r="X729" i="3"/>
  <c r="AC729" i="3"/>
  <c r="Y729" i="3"/>
  <c r="AB729" i="3"/>
  <c r="M730" i="3"/>
  <c r="S727" i="3"/>
  <c r="T727" i="3"/>
  <c r="Q727" i="3"/>
  <c r="O727" i="3"/>
  <c r="T728" i="3" l="1"/>
  <c r="P728" i="3"/>
  <c r="S728" i="3"/>
  <c r="O728" i="3"/>
  <c r="N728" i="3"/>
  <c r="W730" i="3"/>
  <c r="N729" i="3" s="1"/>
  <c r="V730" i="3"/>
  <c r="X730" i="3"/>
  <c r="AB730" i="3"/>
  <c r="AC730" i="3"/>
  <c r="T729" i="3" s="1"/>
  <c r="Y730" i="3"/>
  <c r="AA730" i="3"/>
  <c r="Z730" i="3"/>
  <c r="M731" i="3"/>
  <c r="Z731" i="3" l="1"/>
  <c r="Q730" i="3" s="1"/>
  <c r="V731" i="3"/>
  <c r="AB731" i="3"/>
  <c r="X731" i="3"/>
  <c r="W731" i="3"/>
  <c r="Y731" i="3"/>
  <c r="P730" i="3" s="1"/>
  <c r="AA731" i="3"/>
  <c r="AC731" i="3"/>
  <c r="T730" i="3" s="1"/>
  <c r="M732" i="3"/>
  <c r="O729" i="3"/>
  <c r="Q729" i="3"/>
  <c r="P729" i="3"/>
  <c r="R729" i="3"/>
  <c r="S729" i="3"/>
  <c r="V732" i="3" l="1"/>
  <c r="X732" i="3"/>
  <c r="O731" i="3" s="1"/>
  <c r="W732" i="3"/>
  <c r="N731" i="3" s="1"/>
  <c r="AC732" i="3"/>
  <c r="AA732" i="3"/>
  <c r="Z732" i="3"/>
  <c r="AB732" i="3"/>
  <c r="Y732" i="3"/>
  <c r="P731" i="3" s="1"/>
  <c r="M733" i="3"/>
  <c r="R730" i="3"/>
  <c r="N730" i="3"/>
  <c r="O730" i="3"/>
  <c r="S730" i="3"/>
  <c r="S731" i="3" l="1"/>
  <c r="T731" i="3"/>
  <c r="Q731" i="3"/>
  <c r="V733" i="3"/>
  <c r="X733" i="3"/>
  <c r="O732" i="3" s="1"/>
  <c r="W733" i="3"/>
  <c r="N732" i="3" s="1"/>
  <c r="Z733" i="3"/>
  <c r="AA733" i="3"/>
  <c r="AC733" i="3"/>
  <c r="AB733" i="3"/>
  <c r="Y733" i="3"/>
  <c r="P732" i="3" s="1"/>
  <c r="M734" i="3"/>
  <c r="R731" i="3"/>
  <c r="T732" i="3" l="1"/>
  <c r="Q732" i="3"/>
  <c r="R732" i="3"/>
  <c r="V734" i="3"/>
  <c r="Y734" i="3"/>
  <c r="Z734" i="3"/>
  <c r="AA734" i="3"/>
  <c r="W734" i="3"/>
  <c r="N733" i="3" s="1"/>
  <c r="AB734" i="3"/>
  <c r="AC734" i="3"/>
  <c r="X734" i="3"/>
  <c r="O733" i="3" s="1"/>
  <c r="M735" i="3"/>
  <c r="S732" i="3"/>
  <c r="R733" i="3" l="1"/>
  <c r="Q733" i="3"/>
  <c r="P733" i="3"/>
  <c r="AA735" i="3"/>
  <c r="R734" i="3" s="1"/>
  <c r="V735" i="3"/>
  <c r="W735" i="3"/>
  <c r="AC735" i="3"/>
  <c r="Z735" i="3"/>
  <c r="Q734" i="3" s="1"/>
  <c r="Y735" i="3"/>
  <c r="AB735" i="3"/>
  <c r="X735" i="3"/>
  <c r="O734" i="3" s="1"/>
  <c r="M736" i="3"/>
  <c r="T733" i="3"/>
  <c r="S733" i="3"/>
  <c r="V736" i="3" l="1"/>
  <c r="W736" i="3"/>
  <c r="N735" i="3" s="1"/>
  <c r="AC736" i="3"/>
  <c r="T735" i="3" s="1"/>
  <c r="AA736" i="3"/>
  <c r="AB736" i="3"/>
  <c r="Y736" i="3"/>
  <c r="X736" i="3"/>
  <c r="Z736" i="3"/>
  <c r="M737" i="3"/>
  <c r="P734" i="3"/>
  <c r="N734" i="3"/>
  <c r="S734" i="3"/>
  <c r="T734" i="3"/>
  <c r="Q735" i="3" l="1"/>
  <c r="O735" i="3"/>
  <c r="P735" i="3"/>
  <c r="S735" i="3"/>
  <c r="R735" i="3"/>
  <c r="V737" i="3"/>
  <c r="AB737" i="3"/>
  <c r="W737" i="3"/>
  <c r="N736" i="3" s="1"/>
  <c r="Z737" i="3"/>
  <c r="Y737" i="3"/>
  <c r="P736" i="3" s="1"/>
  <c r="X737" i="3"/>
  <c r="AA737" i="3"/>
  <c r="R736" i="3" s="1"/>
  <c r="AC737" i="3"/>
  <c r="T736" i="3" s="1"/>
  <c r="M738" i="3"/>
  <c r="AC738" i="3" l="1"/>
  <c r="T737" i="3" s="1"/>
  <c r="W738" i="3"/>
  <c r="AB738" i="3"/>
  <c r="V738" i="3"/>
  <c r="X738" i="3"/>
  <c r="Z738" i="3"/>
  <c r="AA738" i="3"/>
  <c r="R737" i="3" s="1"/>
  <c r="Y738" i="3"/>
  <c r="P737" i="3" s="1"/>
  <c r="M739" i="3"/>
  <c r="S736" i="3"/>
  <c r="O736" i="3"/>
  <c r="Q736" i="3"/>
  <c r="V739" i="3" l="1"/>
  <c r="AA739" i="3"/>
  <c r="R738" i="3" s="1"/>
  <c r="AB739" i="3"/>
  <c r="S738" i="3" s="1"/>
  <c r="AC739" i="3"/>
  <c r="T738" i="3" s="1"/>
  <c r="Y739" i="3"/>
  <c r="P738" i="3" s="1"/>
  <c r="X739" i="3"/>
  <c r="Z739" i="3"/>
  <c r="W739" i="3"/>
  <c r="N738" i="3" s="1"/>
  <c r="M740" i="3"/>
  <c r="O737" i="3"/>
  <c r="S737" i="3"/>
  <c r="N737" i="3"/>
  <c r="Q737" i="3"/>
  <c r="Q738" i="3" l="1"/>
  <c r="V740" i="3"/>
  <c r="Y740" i="3"/>
  <c r="P739" i="3" s="1"/>
  <c r="W740" i="3"/>
  <c r="N739" i="3" s="1"/>
  <c r="Z740" i="3"/>
  <c r="AC740" i="3"/>
  <c r="AA740" i="3"/>
  <c r="AB740" i="3"/>
  <c r="X740" i="3"/>
  <c r="M741" i="3"/>
  <c r="O738" i="3"/>
  <c r="V741" i="3" l="1"/>
  <c r="AA741" i="3"/>
  <c r="R740" i="3" s="1"/>
  <c r="W741" i="3"/>
  <c r="AB741" i="3"/>
  <c r="Y741" i="3"/>
  <c r="Z741" i="3"/>
  <c r="X741" i="3"/>
  <c r="AC741" i="3"/>
  <c r="M742" i="3"/>
  <c r="S739" i="3"/>
  <c r="R739" i="3"/>
  <c r="T739" i="3"/>
  <c r="O739" i="3"/>
  <c r="Q739" i="3"/>
  <c r="T740" i="3" l="1"/>
  <c r="P740" i="3"/>
  <c r="S740" i="3"/>
  <c r="N740" i="3"/>
  <c r="O740" i="3"/>
  <c r="Q740" i="3"/>
  <c r="V742" i="3"/>
  <c r="X742" i="3"/>
  <c r="AA742" i="3"/>
  <c r="Z742" i="3"/>
  <c r="Q741" i="3" s="1"/>
  <c r="AB742" i="3"/>
  <c r="S741" i="3" s="1"/>
  <c r="AC742" i="3"/>
  <c r="Y742" i="3"/>
  <c r="P741" i="3" s="1"/>
  <c r="W742" i="3"/>
  <c r="M743" i="3"/>
  <c r="AB743" i="3" l="1"/>
  <c r="S742" i="3" s="1"/>
  <c r="Z743" i="3"/>
  <c r="Q742" i="3" s="1"/>
  <c r="V743" i="3"/>
  <c r="X743" i="3"/>
  <c r="W743" i="3"/>
  <c r="N742" i="3" s="1"/>
  <c r="AC743" i="3"/>
  <c r="Y743" i="3"/>
  <c r="P742" i="3" s="1"/>
  <c r="AA743" i="3"/>
  <c r="M744" i="3"/>
  <c r="O741" i="3"/>
  <c r="N741" i="3"/>
  <c r="R741" i="3"/>
  <c r="T741" i="3"/>
  <c r="AB744" i="3" l="1"/>
  <c r="S743" i="3" s="1"/>
  <c r="V744" i="3"/>
  <c r="Z744" i="3"/>
  <c r="Q743" i="3" s="1"/>
  <c r="X744" i="3"/>
  <c r="O743" i="3" s="1"/>
  <c r="Y744" i="3"/>
  <c r="P743" i="3" s="1"/>
  <c r="AA744" i="3"/>
  <c r="R743" i="3" s="1"/>
  <c r="AC744" i="3"/>
  <c r="W744" i="3"/>
  <c r="N743" i="3" s="1"/>
  <c r="M745" i="3"/>
  <c r="T742" i="3"/>
  <c r="O742" i="3"/>
  <c r="R742" i="3"/>
  <c r="V745" i="3" l="1"/>
  <c r="AC745" i="3"/>
  <c r="Z745" i="3"/>
  <c r="Q744" i="3" s="1"/>
  <c r="W745" i="3"/>
  <c r="N744" i="3" s="1"/>
  <c r="X745" i="3"/>
  <c r="AB745" i="3"/>
  <c r="S744" i="3" s="1"/>
  <c r="Y745" i="3"/>
  <c r="AA745" i="3"/>
  <c r="R744" i="3" s="1"/>
  <c r="M746" i="3"/>
  <c r="T743" i="3"/>
  <c r="O744" i="3" l="1"/>
  <c r="P744" i="3"/>
  <c r="Y746" i="3"/>
  <c r="X746" i="3"/>
  <c r="O745" i="3" s="1"/>
  <c r="V746" i="3"/>
  <c r="Z746" i="3"/>
  <c r="Q745" i="3" s="1"/>
  <c r="AC746" i="3"/>
  <c r="T745" i="3" s="1"/>
  <c r="W746" i="3"/>
  <c r="AA746" i="3"/>
  <c r="AB746" i="3"/>
  <c r="M747" i="3"/>
  <c r="T744" i="3"/>
  <c r="R745" i="3" l="1"/>
  <c r="Y747" i="3"/>
  <c r="P746" i="3" s="1"/>
  <c r="V747" i="3"/>
  <c r="AC747" i="3"/>
  <c r="T746" i="3" s="1"/>
  <c r="AA747" i="3"/>
  <c r="W747" i="3"/>
  <c r="AB747" i="3"/>
  <c r="Z747" i="3"/>
  <c r="Q746" i="3" s="1"/>
  <c r="X747" i="3"/>
  <c r="O746" i="3" s="1"/>
  <c r="M748" i="3"/>
  <c r="N745" i="3"/>
  <c r="S745" i="3"/>
  <c r="P745" i="3"/>
  <c r="V748" i="3" l="1"/>
  <c r="AA748" i="3"/>
  <c r="W748" i="3"/>
  <c r="AC748" i="3"/>
  <c r="Z748" i="3"/>
  <c r="Q747" i="3" s="1"/>
  <c r="X748" i="3"/>
  <c r="O747" i="3" s="1"/>
  <c r="Y748" i="3"/>
  <c r="AB748" i="3"/>
  <c r="S747" i="3" s="1"/>
  <c r="M749" i="3"/>
  <c r="N746" i="3"/>
  <c r="R746" i="3"/>
  <c r="S746" i="3"/>
  <c r="P747" i="3" l="1"/>
  <c r="T747" i="3"/>
  <c r="R747" i="3"/>
  <c r="AC749" i="3"/>
  <c r="T748" i="3" s="1"/>
  <c r="Z749" i="3"/>
  <c r="Q748" i="3" s="1"/>
  <c r="Y749" i="3"/>
  <c r="AA749" i="3"/>
  <c r="R748" i="3" s="1"/>
  <c r="V749" i="3"/>
  <c r="AB749" i="3"/>
  <c r="W749" i="3"/>
  <c r="X749" i="3"/>
  <c r="O748" i="3" s="1"/>
  <c r="M750" i="3"/>
  <c r="N747" i="3"/>
  <c r="N748" i="3" l="1"/>
  <c r="S748" i="3"/>
  <c r="V750" i="3"/>
  <c r="AA750" i="3"/>
  <c r="Z750" i="3"/>
  <c r="AC750" i="3"/>
  <c r="X750" i="3"/>
  <c r="O749" i="3" s="1"/>
  <c r="AB750" i="3"/>
  <c r="S749" i="3" s="1"/>
  <c r="Y750" i="3"/>
  <c r="P749" i="3" s="1"/>
  <c r="W750" i="3"/>
  <c r="M751" i="3"/>
  <c r="P748" i="3"/>
  <c r="T749" i="3" l="1"/>
  <c r="Q749" i="3"/>
  <c r="R749" i="3"/>
  <c r="V751" i="3"/>
  <c r="Y751" i="3"/>
  <c r="AA751" i="3"/>
  <c r="R750" i="3" s="1"/>
  <c r="X751" i="3"/>
  <c r="O750" i="3" s="1"/>
  <c r="Z751" i="3"/>
  <c r="AC751" i="3"/>
  <c r="W751" i="3"/>
  <c r="N750" i="3" s="1"/>
  <c r="AB751" i="3"/>
  <c r="S750" i="3" s="1"/>
  <c r="M752" i="3"/>
  <c r="N749" i="3"/>
  <c r="P750" i="3" l="1"/>
  <c r="V752" i="3"/>
  <c r="AB752" i="3"/>
  <c r="Z752" i="3"/>
  <c r="Q751" i="3" s="1"/>
  <c r="Y752" i="3"/>
  <c r="X752" i="3"/>
  <c r="O751" i="3" s="1"/>
  <c r="AA752" i="3"/>
  <c r="AC752" i="3"/>
  <c r="T751" i="3" s="1"/>
  <c r="W752" i="3"/>
  <c r="N751" i="3" s="1"/>
  <c r="M753" i="3"/>
  <c r="Q750" i="3"/>
  <c r="T750" i="3"/>
  <c r="R751" i="3" l="1"/>
  <c r="S751" i="3"/>
  <c r="V753" i="3"/>
  <c r="AB753" i="3"/>
  <c r="S752" i="3" s="1"/>
  <c r="AC753" i="3"/>
  <c r="T752" i="3" s="1"/>
  <c r="Z753" i="3"/>
  <c r="Q752" i="3" s="1"/>
  <c r="AA753" i="3"/>
  <c r="Y753" i="3"/>
  <c r="W753" i="3"/>
  <c r="N752" i="3" s="1"/>
  <c r="X753" i="3"/>
  <c r="M754" i="3"/>
  <c r="P751" i="3"/>
  <c r="AB754" i="3" l="1"/>
  <c r="S753" i="3" s="1"/>
  <c r="V754" i="3"/>
  <c r="X754" i="3"/>
  <c r="AC754" i="3"/>
  <c r="T753" i="3" s="1"/>
  <c r="AA754" i="3"/>
  <c r="R753" i="3" s="1"/>
  <c r="Z754" i="3"/>
  <c r="Q753" i="3" s="1"/>
  <c r="Y754" i="3"/>
  <c r="W754" i="3"/>
  <c r="M755" i="3"/>
  <c r="P752" i="3"/>
  <c r="O752" i="3"/>
  <c r="R752" i="3"/>
  <c r="X755" i="3" l="1"/>
  <c r="O754" i="3" s="1"/>
  <c r="V755" i="3"/>
  <c r="AC755" i="3"/>
  <c r="T754" i="3" s="1"/>
  <c r="AA755" i="3"/>
  <c r="R754" i="3" s="1"/>
  <c r="AB755" i="3"/>
  <c r="Y755" i="3"/>
  <c r="W755" i="3"/>
  <c r="Z755" i="3"/>
  <c r="Q754" i="3" s="1"/>
  <c r="M756" i="3"/>
  <c r="P753" i="3"/>
  <c r="N753" i="3"/>
  <c r="O753" i="3"/>
  <c r="V756" i="3" l="1"/>
  <c r="W756" i="3"/>
  <c r="AA756" i="3"/>
  <c r="R755" i="3" s="1"/>
  <c r="AC756" i="3"/>
  <c r="T755" i="3" s="1"/>
  <c r="AB756" i="3"/>
  <c r="Y756" i="3"/>
  <c r="X756" i="3"/>
  <c r="Z756" i="3"/>
  <c r="Q755" i="3" s="1"/>
  <c r="M757" i="3"/>
  <c r="S754" i="3"/>
  <c r="P754" i="3"/>
  <c r="N754" i="3"/>
  <c r="O755" i="3" l="1"/>
  <c r="S755" i="3"/>
  <c r="P755" i="3"/>
  <c r="W757" i="3"/>
  <c r="N756" i="3" s="1"/>
  <c r="V757" i="3"/>
  <c r="AC757" i="3"/>
  <c r="T756" i="3" s="1"/>
  <c r="AB757" i="3"/>
  <c r="X757" i="3"/>
  <c r="Z757" i="3"/>
  <c r="Y757" i="3"/>
  <c r="AA757" i="3"/>
  <c r="R756" i="3" s="1"/>
  <c r="M758" i="3"/>
  <c r="N755" i="3"/>
  <c r="AC758" i="3" l="1"/>
  <c r="T757" i="3" s="1"/>
  <c r="V758" i="3"/>
  <c r="AB758" i="3"/>
  <c r="S757" i="3" s="1"/>
  <c r="Y758" i="3"/>
  <c r="X758" i="3"/>
  <c r="Z758" i="3"/>
  <c r="W758" i="3"/>
  <c r="AA758" i="3"/>
  <c r="R757" i="3" s="1"/>
  <c r="M759" i="3"/>
  <c r="S756" i="3"/>
  <c r="Q756" i="3"/>
  <c r="P756" i="3"/>
  <c r="O756" i="3"/>
  <c r="N757" i="3" l="1"/>
  <c r="V759" i="3"/>
  <c r="Y759" i="3"/>
  <c r="P758" i="3" s="1"/>
  <c r="AB759" i="3"/>
  <c r="S758" i="3" s="1"/>
  <c r="AA759" i="3"/>
  <c r="W759" i="3"/>
  <c r="X759" i="3"/>
  <c r="AC759" i="3"/>
  <c r="T758" i="3" s="1"/>
  <c r="Z759" i="3"/>
  <c r="Q758" i="3" s="1"/>
  <c r="M760" i="3"/>
  <c r="O757" i="3"/>
  <c r="Q757" i="3"/>
  <c r="P757" i="3"/>
  <c r="O758" i="3" l="1"/>
  <c r="R758" i="3"/>
  <c r="AB760" i="3"/>
  <c r="W760" i="3"/>
  <c r="N759" i="3" s="1"/>
  <c r="Y760" i="3"/>
  <c r="P759" i="3" s="1"/>
  <c r="AA760" i="3"/>
  <c r="R759" i="3" s="1"/>
  <c r="V760" i="3"/>
  <c r="X760" i="3"/>
  <c r="Z760" i="3"/>
  <c r="Q759" i="3" s="1"/>
  <c r="AC760" i="3"/>
  <c r="T759" i="3" s="1"/>
  <c r="M761" i="3"/>
  <c r="N758" i="3"/>
  <c r="V761" i="3" l="1"/>
  <c r="AC761" i="3"/>
  <c r="Y761" i="3"/>
  <c r="P760" i="3" s="1"/>
  <c r="X761" i="3"/>
  <c r="O760" i="3" s="1"/>
  <c r="Z761" i="3"/>
  <c r="AA761" i="3"/>
  <c r="AB761" i="3"/>
  <c r="W761" i="3"/>
  <c r="N760" i="3" s="1"/>
  <c r="M762" i="3"/>
  <c r="S759" i="3"/>
  <c r="O759" i="3"/>
  <c r="R760" i="3" l="1"/>
  <c r="Q760" i="3"/>
  <c r="T760" i="3"/>
  <c r="Y762" i="3"/>
  <c r="P761" i="3" s="1"/>
  <c r="V762" i="3"/>
  <c r="AB762" i="3"/>
  <c r="AC762" i="3"/>
  <c r="T761" i="3" s="1"/>
  <c r="AA762" i="3"/>
  <c r="W762" i="3"/>
  <c r="X762" i="3"/>
  <c r="Z762" i="3"/>
  <c r="Q761" i="3" s="1"/>
  <c r="M763" i="3"/>
  <c r="S760" i="3"/>
  <c r="V763" i="3" l="1"/>
  <c r="AA763" i="3"/>
  <c r="X763" i="3"/>
  <c r="Y763" i="3"/>
  <c r="P762" i="3" s="1"/>
  <c r="Z763" i="3"/>
  <c r="AC763" i="3"/>
  <c r="AB763" i="3"/>
  <c r="S762" i="3" s="1"/>
  <c r="W763" i="3"/>
  <c r="M764" i="3"/>
  <c r="O761" i="3"/>
  <c r="N761" i="3"/>
  <c r="R761" i="3"/>
  <c r="S761" i="3"/>
  <c r="T762" i="3" l="1"/>
  <c r="R762" i="3"/>
  <c r="Q762" i="3"/>
  <c r="X764" i="3"/>
  <c r="O763" i="3" s="1"/>
  <c r="V764" i="3"/>
  <c r="AA764" i="3"/>
  <c r="R763" i="3" s="1"/>
  <c r="Y764" i="3"/>
  <c r="AC764" i="3"/>
  <c r="W764" i="3"/>
  <c r="AB764" i="3"/>
  <c r="Z764" i="3"/>
  <c r="M765" i="3"/>
  <c r="N762" i="3"/>
  <c r="O762" i="3"/>
  <c r="X765" i="3" l="1"/>
  <c r="O764" i="3" s="1"/>
  <c r="V765" i="3"/>
  <c r="AC765" i="3"/>
  <c r="T764" i="3" s="1"/>
  <c r="AA765" i="3"/>
  <c r="R764" i="3" s="1"/>
  <c r="W765" i="3"/>
  <c r="Y765" i="3"/>
  <c r="Z765" i="3"/>
  <c r="AB765" i="3"/>
  <c r="M766" i="3"/>
  <c r="S763" i="3"/>
  <c r="P763" i="3"/>
  <c r="N763" i="3"/>
  <c r="Q763" i="3"/>
  <c r="T763" i="3"/>
  <c r="V766" i="3" l="1"/>
  <c r="AC766" i="3"/>
  <c r="T765" i="3" s="1"/>
  <c r="W766" i="3"/>
  <c r="N765" i="3" s="1"/>
  <c r="Y766" i="3"/>
  <c r="AA766" i="3"/>
  <c r="Z766" i="3"/>
  <c r="AB766" i="3"/>
  <c r="X766" i="3"/>
  <c r="O765" i="3" s="1"/>
  <c r="M767" i="3"/>
  <c r="P764" i="3"/>
  <c r="N764" i="3"/>
  <c r="S764" i="3"/>
  <c r="Q764" i="3"/>
  <c r="S765" i="3" l="1"/>
  <c r="R765" i="3"/>
  <c r="Q765" i="3"/>
  <c r="V767" i="3"/>
  <c r="Z767" i="3"/>
  <c r="AA767" i="3"/>
  <c r="Y767" i="3"/>
  <c r="P766" i="3" s="1"/>
  <c r="AB767" i="3"/>
  <c r="W767" i="3"/>
  <c r="N766" i="3" s="1"/>
  <c r="X767" i="3"/>
  <c r="AC767" i="3"/>
  <c r="T766" i="3" s="1"/>
  <c r="M768" i="3"/>
  <c r="P765" i="3"/>
  <c r="Q766" i="3" l="1"/>
  <c r="R766" i="3"/>
  <c r="O766" i="3"/>
  <c r="V768" i="3"/>
  <c r="AB768" i="3"/>
  <c r="AC768" i="3"/>
  <c r="Z768" i="3"/>
  <c r="Y768" i="3"/>
  <c r="AA768" i="3"/>
  <c r="X768" i="3"/>
  <c r="W768" i="3"/>
  <c r="N767" i="3" s="1"/>
  <c r="M769" i="3"/>
  <c r="S766" i="3"/>
  <c r="R767" i="3" l="1"/>
  <c r="Q767" i="3"/>
  <c r="S767" i="3"/>
  <c r="P767" i="3"/>
  <c r="T767" i="3"/>
  <c r="Y769" i="3"/>
  <c r="V769" i="3"/>
  <c r="AB769" i="3"/>
  <c r="S768" i="3" s="1"/>
  <c r="X769" i="3"/>
  <c r="Z769" i="3"/>
  <c r="AA769" i="3"/>
  <c r="R768" i="3" s="1"/>
  <c r="AC769" i="3"/>
  <c r="W769" i="3"/>
  <c r="N768" i="3" s="1"/>
  <c r="M770" i="3"/>
  <c r="O767" i="3"/>
  <c r="Y770" i="3" l="1"/>
  <c r="P769" i="3" s="1"/>
  <c r="X770" i="3"/>
  <c r="O769" i="3" s="1"/>
  <c r="V770" i="3"/>
  <c r="AC770" i="3"/>
  <c r="T769" i="3" s="1"/>
  <c r="W770" i="3"/>
  <c r="N769" i="3" s="1"/>
  <c r="AA770" i="3"/>
  <c r="R769" i="3" s="1"/>
  <c r="Z770" i="3"/>
  <c r="AB770" i="3"/>
  <c r="S769" i="3" s="1"/>
  <c r="M771" i="3"/>
  <c r="Q768" i="3"/>
  <c r="P768" i="3"/>
  <c r="T768" i="3"/>
  <c r="O768" i="3"/>
  <c r="V771" i="3" l="1"/>
  <c r="W771" i="3"/>
  <c r="N770" i="3" s="1"/>
  <c r="AA771" i="3"/>
  <c r="X771" i="3"/>
  <c r="O770" i="3" s="1"/>
  <c r="AC771" i="3"/>
  <c r="Z771" i="3"/>
  <c r="AB771" i="3"/>
  <c r="Y771" i="3"/>
  <c r="P770" i="3" s="1"/>
  <c r="M772" i="3"/>
  <c r="Q769" i="3"/>
  <c r="S770" i="3" l="1"/>
  <c r="T770" i="3"/>
  <c r="R770" i="3"/>
  <c r="W772" i="3"/>
  <c r="N771" i="3" s="1"/>
  <c r="V772" i="3"/>
  <c r="AB772" i="3"/>
  <c r="X772" i="3"/>
  <c r="Y772" i="3"/>
  <c r="AA772" i="3"/>
  <c r="R771" i="3" s="1"/>
  <c r="AC772" i="3"/>
  <c r="Z772" i="3"/>
  <c r="Q771" i="3" s="1"/>
  <c r="M773" i="3"/>
  <c r="Q770" i="3"/>
  <c r="V773" i="3" l="1"/>
  <c r="AC773" i="3"/>
  <c r="W773" i="3"/>
  <c r="X773" i="3"/>
  <c r="O772" i="3" s="1"/>
  <c r="AB773" i="3"/>
  <c r="S772" i="3" s="1"/>
  <c r="AA773" i="3"/>
  <c r="Z773" i="3"/>
  <c r="Y773" i="3"/>
  <c r="P772" i="3" s="1"/>
  <c r="M774" i="3"/>
  <c r="O771" i="3"/>
  <c r="T771" i="3"/>
  <c r="P771" i="3"/>
  <c r="S771" i="3"/>
  <c r="Q772" i="3" l="1"/>
  <c r="R772" i="3"/>
  <c r="N772" i="3"/>
  <c r="AB774" i="3"/>
  <c r="S773" i="3" s="1"/>
  <c r="AA774" i="3"/>
  <c r="Z774" i="3"/>
  <c r="AC774" i="3"/>
  <c r="X774" i="3"/>
  <c r="V774" i="3"/>
  <c r="W774" i="3"/>
  <c r="Y774" i="3"/>
  <c r="P773" i="3" s="1"/>
  <c r="M775" i="3"/>
  <c r="T772" i="3"/>
  <c r="Z775" i="3" l="1"/>
  <c r="Q774" i="3" s="1"/>
  <c r="V775" i="3"/>
  <c r="AB775" i="3"/>
  <c r="S774" i="3" s="1"/>
  <c r="AA775" i="3"/>
  <c r="R774" i="3" s="1"/>
  <c r="X775" i="3"/>
  <c r="Y775" i="3"/>
  <c r="AC775" i="3"/>
  <c r="W775" i="3"/>
  <c r="M776" i="3"/>
  <c r="N773" i="3"/>
  <c r="T773" i="3"/>
  <c r="O773" i="3"/>
  <c r="R773" i="3"/>
  <c r="Q773" i="3"/>
  <c r="V776" i="3" l="1"/>
  <c r="AC776" i="3"/>
  <c r="X776" i="3"/>
  <c r="W776" i="3"/>
  <c r="AA776" i="3"/>
  <c r="Y776" i="3"/>
  <c r="Z776" i="3"/>
  <c r="Q775" i="3" s="1"/>
  <c r="AB776" i="3"/>
  <c r="S775" i="3" s="1"/>
  <c r="M777" i="3"/>
  <c r="T774" i="3"/>
  <c r="P774" i="3"/>
  <c r="O774" i="3"/>
  <c r="N774" i="3"/>
  <c r="R775" i="3" l="1"/>
  <c r="O775" i="3"/>
  <c r="N775" i="3"/>
  <c r="V777" i="3"/>
  <c r="X777" i="3"/>
  <c r="O776" i="3" s="1"/>
  <c r="AA777" i="3"/>
  <c r="Y777" i="3"/>
  <c r="W777" i="3"/>
  <c r="Z777" i="3"/>
  <c r="AC777" i="3"/>
  <c r="AB777" i="3"/>
  <c r="M778" i="3"/>
  <c r="P775" i="3"/>
  <c r="T775" i="3"/>
  <c r="T776" i="3" l="1"/>
  <c r="Q776" i="3"/>
  <c r="N776" i="3"/>
  <c r="S776" i="3"/>
  <c r="R776" i="3"/>
  <c r="W778" i="3"/>
  <c r="Y778" i="3"/>
  <c r="X778" i="3"/>
  <c r="AB778" i="3"/>
  <c r="V778" i="3"/>
  <c r="AA778" i="3"/>
  <c r="AC778" i="3"/>
  <c r="Z778" i="3"/>
  <c r="M779" i="3"/>
  <c r="P776" i="3"/>
  <c r="P777" i="3" l="1"/>
  <c r="W779" i="3"/>
  <c r="N778" i="3" s="1"/>
  <c r="V779" i="3"/>
  <c r="AA779" i="3"/>
  <c r="R778" i="3" s="1"/>
  <c r="Z779" i="3"/>
  <c r="Y779" i="3"/>
  <c r="P778" i="3" s="1"/>
  <c r="AC779" i="3"/>
  <c r="T778" i="3" s="1"/>
  <c r="X779" i="3"/>
  <c r="AB779" i="3"/>
  <c r="M780" i="3"/>
  <c r="O777" i="3"/>
  <c r="N777" i="3"/>
  <c r="Q777" i="3"/>
  <c r="T777" i="3"/>
  <c r="R777" i="3"/>
  <c r="S777" i="3"/>
  <c r="V780" i="3" l="1"/>
  <c r="AB780" i="3"/>
  <c r="S779" i="3" s="1"/>
  <c r="AA780" i="3"/>
  <c r="R779" i="3" s="1"/>
  <c r="Y780" i="3"/>
  <c r="W780" i="3"/>
  <c r="AC780" i="3"/>
  <c r="T779" i="3" s="1"/>
  <c r="X780" i="3"/>
  <c r="Z780" i="3"/>
  <c r="M781" i="3"/>
  <c r="Q778" i="3"/>
  <c r="O778" i="3"/>
  <c r="S778" i="3"/>
  <c r="O779" i="3" l="1"/>
  <c r="N779" i="3"/>
  <c r="P779" i="3"/>
  <c r="Z781" i="3"/>
  <c r="Q780" i="3" s="1"/>
  <c r="X781" i="3"/>
  <c r="V781" i="3"/>
  <c r="AC781" i="3"/>
  <c r="AB781" i="3"/>
  <c r="S780" i="3" s="1"/>
  <c r="Y781" i="3"/>
  <c r="W781" i="3"/>
  <c r="AA781" i="3"/>
  <c r="R780" i="3" s="1"/>
  <c r="M782" i="3"/>
  <c r="Q779" i="3"/>
  <c r="V782" i="3" l="1"/>
  <c r="Z782" i="3"/>
  <c r="Q781" i="3" s="1"/>
  <c r="Y782" i="3"/>
  <c r="X782" i="3"/>
  <c r="O781" i="3" s="1"/>
  <c r="AA782" i="3"/>
  <c r="AB782" i="3"/>
  <c r="S781" i="3" s="1"/>
  <c r="AC782" i="3"/>
  <c r="T781" i="3" s="1"/>
  <c r="W782" i="3"/>
  <c r="M783" i="3"/>
  <c r="P780" i="3"/>
  <c r="N780" i="3"/>
  <c r="T780" i="3"/>
  <c r="O780" i="3"/>
  <c r="R781" i="3" l="1"/>
  <c r="AB783" i="3"/>
  <c r="S782" i="3" s="1"/>
  <c r="V783" i="3"/>
  <c r="AA783" i="3"/>
  <c r="Z783" i="3"/>
  <c r="Q782" i="3" s="1"/>
  <c r="W783" i="3"/>
  <c r="N782" i="3" s="1"/>
  <c r="X783" i="3"/>
  <c r="O782" i="3" s="1"/>
  <c r="Y783" i="3"/>
  <c r="AC783" i="3"/>
  <c r="T782" i="3" s="1"/>
  <c r="M784" i="3"/>
  <c r="P781" i="3"/>
  <c r="N781" i="3"/>
  <c r="V784" i="3" l="1"/>
  <c r="X784" i="3"/>
  <c r="O783" i="3" s="1"/>
  <c r="W784" i="3"/>
  <c r="N783" i="3" s="1"/>
  <c r="AB784" i="3"/>
  <c r="Y784" i="3"/>
  <c r="Z784" i="3"/>
  <c r="Q783" i="3" s="1"/>
  <c r="AC784" i="3"/>
  <c r="AA784" i="3"/>
  <c r="M785" i="3"/>
  <c r="P782" i="3"/>
  <c r="R782" i="3"/>
  <c r="P783" i="3" l="1"/>
  <c r="T783" i="3"/>
  <c r="S783" i="3"/>
  <c r="V785" i="3"/>
  <c r="Y785" i="3"/>
  <c r="P784" i="3" s="1"/>
  <c r="Z785" i="3"/>
  <c r="AC785" i="3"/>
  <c r="AA785" i="3"/>
  <c r="AB785" i="3"/>
  <c r="X785" i="3"/>
  <c r="W785" i="3"/>
  <c r="N784" i="3" s="1"/>
  <c r="M786" i="3"/>
  <c r="R783" i="3"/>
  <c r="O784" i="3" l="1"/>
  <c r="S784" i="3"/>
  <c r="R784" i="3"/>
  <c r="AA786" i="3"/>
  <c r="R785" i="3" s="1"/>
  <c r="Y786" i="3"/>
  <c r="Z786" i="3"/>
  <c r="Q785" i="3" s="1"/>
  <c r="X786" i="3"/>
  <c r="AC786" i="3"/>
  <c r="AB786" i="3"/>
  <c r="V786" i="3"/>
  <c r="W786" i="3"/>
  <c r="N785" i="3" s="1"/>
  <c r="M787" i="3"/>
  <c r="Q784" i="3"/>
  <c r="T784" i="3"/>
  <c r="Z787" i="3" l="1"/>
  <c r="Q786" i="3" s="1"/>
  <c r="AB787" i="3"/>
  <c r="S786" i="3" s="1"/>
  <c r="Y787" i="3"/>
  <c r="P786" i="3" s="1"/>
  <c r="V787" i="3"/>
  <c r="W787" i="3"/>
  <c r="N786" i="3" s="1"/>
  <c r="AA787" i="3"/>
  <c r="R786" i="3" s="1"/>
  <c r="X787" i="3"/>
  <c r="AC787" i="3"/>
  <c r="M788" i="3"/>
  <c r="T785" i="3"/>
  <c r="S785" i="3"/>
  <c r="P785" i="3"/>
  <c r="O785" i="3"/>
  <c r="T786" i="3" l="1"/>
  <c r="V788" i="3"/>
  <c r="AA788" i="3"/>
  <c r="R787" i="3" s="1"/>
  <c r="AB788" i="3"/>
  <c r="S787" i="3" s="1"/>
  <c r="Y788" i="3"/>
  <c r="P787" i="3" s="1"/>
  <c r="Z788" i="3"/>
  <c r="X788" i="3"/>
  <c r="W788" i="3"/>
  <c r="N787" i="3" s="1"/>
  <c r="AC788" i="3"/>
  <c r="M789" i="3"/>
  <c r="O786" i="3"/>
  <c r="Q787" i="3" l="1"/>
  <c r="O787" i="3"/>
  <c r="Y789" i="3"/>
  <c r="X789" i="3"/>
  <c r="V789" i="3"/>
  <c r="W789" i="3"/>
  <c r="AB789" i="3"/>
  <c r="S788" i="3" s="1"/>
  <c r="AC789" i="3"/>
  <c r="T788" i="3" s="1"/>
  <c r="AA789" i="3"/>
  <c r="Z789" i="3"/>
  <c r="M790" i="3"/>
  <c r="T787" i="3"/>
  <c r="V790" i="3" l="1"/>
  <c r="AA790" i="3"/>
  <c r="W790" i="3"/>
  <c r="N789" i="3" s="1"/>
  <c r="Y790" i="3"/>
  <c r="AB790" i="3"/>
  <c r="S789" i="3" s="1"/>
  <c r="AC790" i="3"/>
  <c r="Z790" i="3"/>
  <c r="Q789" i="3" s="1"/>
  <c r="X790" i="3"/>
  <c r="O789" i="3" s="1"/>
  <c r="M791" i="3"/>
  <c r="R788" i="3"/>
  <c r="P788" i="3"/>
  <c r="N788" i="3"/>
  <c r="Q788" i="3"/>
  <c r="O788" i="3"/>
  <c r="T789" i="3" l="1"/>
  <c r="R789" i="3"/>
  <c r="V791" i="3"/>
  <c r="AB791" i="3"/>
  <c r="S790" i="3" s="1"/>
  <c r="Z791" i="3"/>
  <c r="Q790" i="3" s="1"/>
  <c r="AC791" i="3"/>
  <c r="W791" i="3"/>
  <c r="N790" i="3" s="1"/>
  <c r="X791" i="3"/>
  <c r="O790" i="3" s="1"/>
  <c r="Y791" i="3"/>
  <c r="AA791" i="3"/>
  <c r="M792" i="3"/>
  <c r="P789" i="3"/>
  <c r="V792" i="3" l="1"/>
  <c r="Z792" i="3"/>
  <c r="Y792" i="3"/>
  <c r="P791" i="3" s="1"/>
  <c r="AA792" i="3"/>
  <c r="X792" i="3"/>
  <c r="AC792" i="3"/>
  <c r="T791" i="3" s="1"/>
  <c r="AB792" i="3"/>
  <c r="W792" i="3"/>
  <c r="M793" i="3"/>
  <c r="R790" i="3"/>
  <c r="P790" i="3"/>
  <c r="T790" i="3"/>
  <c r="N791" i="3" l="1"/>
  <c r="O791" i="3"/>
  <c r="S791" i="3"/>
  <c r="R791" i="3"/>
  <c r="Q791" i="3"/>
  <c r="Y793" i="3"/>
  <c r="V793" i="3"/>
  <c r="AA793" i="3"/>
  <c r="Z793" i="3"/>
  <c r="AC793" i="3"/>
  <c r="T792" i="3" s="1"/>
  <c r="X793" i="3"/>
  <c r="O792" i="3" s="1"/>
  <c r="W793" i="3"/>
  <c r="AB793" i="3"/>
  <c r="M794" i="3"/>
  <c r="Q792" i="3" l="1"/>
  <c r="V794" i="3"/>
  <c r="Z794" i="3"/>
  <c r="AA794" i="3"/>
  <c r="Y794" i="3"/>
  <c r="P793" i="3" s="1"/>
  <c r="W794" i="3"/>
  <c r="AC794" i="3"/>
  <c r="X794" i="3"/>
  <c r="O793" i="3" s="1"/>
  <c r="AB794" i="3"/>
  <c r="S793" i="3" s="1"/>
  <c r="M795" i="3"/>
  <c r="R792" i="3"/>
  <c r="S792" i="3"/>
  <c r="P792" i="3"/>
  <c r="N792" i="3"/>
  <c r="N793" i="3" l="1"/>
  <c r="R793" i="3"/>
  <c r="T793" i="3"/>
  <c r="Z795" i="3"/>
  <c r="Q794" i="3" s="1"/>
  <c r="V795" i="3"/>
  <c r="W795" i="3"/>
  <c r="X795" i="3"/>
  <c r="AA795" i="3"/>
  <c r="R794" i="3" s="1"/>
  <c r="AC795" i="3"/>
  <c r="AB795" i="3"/>
  <c r="Y795" i="3"/>
  <c r="M796" i="3"/>
  <c r="Q793" i="3"/>
  <c r="V796" i="3" l="1"/>
  <c r="W796" i="3"/>
  <c r="N795" i="3" s="1"/>
  <c r="AB796" i="3"/>
  <c r="S795" i="3" s="1"/>
  <c r="Z796" i="3"/>
  <c r="Q795" i="3" s="1"/>
  <c r="X796" i="3"/>
  <c r="O795" i="3" s="1"/>
  <c r="Y796" i="3"/>
  <c r="AC796" i="3"/>
  <c r="AA796" i="3"/>
  <c r="M797" i="3"/>
  <c r="P794" i="3"/>
  <c r="O794" i="3"/>
  <c r="S794" i="3"/>
  <c r="N794" i="3"/>
  <c r="T794" i="3"/>
  <c r="R795" i="3" l="1"/>
  <c r="T795" i="3"/>
  <c r="P795" i="3"/>
  <c r="V797" i="3"/>
  <c r="W797" i="3"/>
  <c r="N796" i="3" s="1"/>
  <c r="AA797" i="3"/>
  <c r="X797" i="3"/>
  <c r="AC797" i="3"/>
  <c r="AB797" i="3"/>
  <c r="Y797" i="3"/>
  <c r="P796" i="3" s="1"/>
  <c r="Z797" i="3"/>
  <c r="Q796" i="3" s="1"/>
  <c r="M798" i="3"/>
  <c r="O796" i="3" l="1"/>
  <c r="V798" i="3"/>
  <c r="W798" i="3"/>
  <c r="AC798" i="3"/>
  <c r="T797" i="3" s="1"/>
  <c r="X798" i="3"/>
  <c r="O797" i="3" s="1"/>
  <c r="Y798" i="3"/>
  <c r="P797" i="3" s="1"/>
  <c r="Z798" i="3"/>
  <c r="Q797" i="3" s="1"/>
  <c r="AA798" i="3"/>
  <c r="AB798" i="3"/>
  <c r="M799" i="3"/>
  <c r="T796" i="3"/>
  <c r="S796" i="3"/>
  <c r="R796" i="3"/>
  <c r="V799" i="3" l="1"/>
  <c r="AB799" i="3"/>
  <c r="W799" i="3"/>
  <c r="AA799" i="3"/>
  <c r="R798" i="3" s="1"/>
  <c r="Z799" i="3"/>
  <c r="Q798" i="3" s="1"/>
  <c r="X799" i="3"/>
  <c r="O798" i="3" s="1"/>
  <c r="Y799" i="3"/>
  <c r="AC799" i="3"/>
  <c r="T798" i="3" s="1"/>
  <c r="M800" i="3"/>
  <c r="N797" i="3"/>
  <c r="R797" i="3"/>
  <c r="S797" i="3"/>
  <c r="P798" i="3" l="1"/>
  <c r="S798" i="3"/>
  <c r="V800" i="3"/>
  <c r="Y800" i="3"/>
  <c r="W800" i="3"/>
  <c r="N799" i="3" s="1"/>
  <c r="Z800" i="3"/>
  <c r="X800" i="3"/>
  <c r="AA800" i="3"/>
  <c r="R799" i="3" s="1"/>
  <c r="AB800" i="3"/>
  <c r="AC800" i="3"/>
  <c r="M801" i="3"/>
  <c r="N798" i="3"/>
  <c r="S799" i="3" l="1"/>
  <c r="Q799" i="3"/>
  <c r="O799" i="3"/>
  <c r="T799" i="3"/>
  <c r="V801" i="3"/>
  <c r="X801" i="3"/>
  <c r="Z801" i="3"/>
  <c r="Y801" i="3"/>
  <c r="P800" i="3" s="1"/>
  <c r="AA801" i="3"/>
  <c r="W801" i="3"/>
  <c r="AB801" i="3"/>
  <c r="AC801" i="3"/>
  <c r="M802" i="3"/>
  <c r="P799" i="3"/>
  <c r="O800" i="3" l="1"/>
  <c r="Q800" i="3"/>
  <c r="V802" i="3"/>
  <c r="AA802" i="3"/>
  <c r="W802" i="3"/>
  <c r="N801" i="3" s="1"/>
  <c r="Z802" i="3"/>
  <c r="Q801" i="3" s="1"/>
  <c r="AC802" i="3"/>
  <c r="T801" i="3" s="1"/>
  <c r="Y802" i="3"/>
  <c r="X802" i="3"/>
  <c r="AB802" i="3"/>
  <c r="S801" i="3" s="1"/>
  <c r="M803" i="3"/>
  <c r="R800" i="3"/>
  <c r="S800" i="3"/>
  <c r="N800" i="3"/>
  <c r="T800" i="3"/>
  <c r="AB803" i="3" l="1"/>
  <c r="S802" i="3" s="1"/>
  <c r="V803" i="3"/>
  <c r="W803" i="3"/>
  <c r="N802" i="3" s="1"/>
  <c r="AC803" i="3"/>
  <c r="T802" i="3" s="1"/>
  <c r="AA803" i="3"/>
  <c r="Y803" i="3"/>
  <c r="X803" i="3"/>
  <c r="Z803" i="3"/>
  <c r="Q802" i="3" s="1"/>
  <c r="M804" i="3"/>
  <c r="O801" i="3"/>
  <c r="P801" i="3"/>
  <c r="R801" i="3"/>
  <c r="V804" i="3" l="1"/>
  <c r="AB804" i="3"/>
  <c r="S803" i="3" s="1"/>
  <c r="W804" i="3"/>
  <c r="N803" i="3" s="1"/>
  <c r="Y804" i="3"/>
  <c r="AA804" i="3"/>
  <c r="X804" i="3"/>
  <c r="AC804" i="3"/>
  <c r="Z804" i="3"/>
  <c r="Q803" i="3" s="1"/>
  <c r="M805" i="3"/>
  <c r="P802" i="3"/>
  <c r="O802" i="3"/>
  <c r="R802" i="3"/>
  <c r="T803" i="3" l="1"/>
  <c r="R803" i="3"/>
  <c r="P803" i="3"/>
  <c r="V805" i="3"/>
  <c r="AB805" i="3"/>
  <c r="S804" i="3" s="1"/>
  <c r="Z805" i="3"/>
  <c r="AA805" i="3"/>
  <c r="Y805" i="3"/>
  <c r="W805" i="3"/>
  <c r="N804" i="3" s="1"/>
  <c r="AC805" i="3"/>
  <c r="X805" i="3"/>
  <c r="O804" i="3" s="1"/>
  <c r="M806" i="3"/>
  <c r="O803" i="3"/>
  <c r="P804" i="3" l="1"/>
  <c r="R804" i="3"/>
  <c r="Q804" i="3"/>
  <c r="V806" i="3"/>
  <c r="AA806" i="3"/>
  <c r="Y806" i="3"/>
  <c r="P805" i="3" s="1"/>
  <c r="Z806" i="3"/>
  <c r="Q805" i="3" s="1"/>
  <c r="AC806" i="3"/>
  <c r="AB806" i="3"/>
  <c r="X806" i="3"/>
  <c r="W806" i="3"/>
  <c r="N805" i="3" s="1"/>
  <c r="M807" i="3"/>
  <c r="T804" i="3"/>
  <c r="R805" i="3" l="1"/>
  <c r="O805" i="3"/>
  <c r="V807" i="3"/>
  <c r="Y807" i="3"/>
  <c r="P806" i="3" s="1"/>
  <c r="Z807" i="3"/>
  <c r="Q806" i="3" s="1"/>
  <c r="W807" i="3"/>
  <c r="AA807" i="3"/>
  <c r="AB807" i="3"/>
  <c r="AC807" i="3"/>
  <c r="X807" i="3"/>
  <c r="M808" i="3"/>
  <c r="S805" i="3"/>
  <c r="T805" i="3"/>
  <c r="R806" i="3" l="1"/>
  <c r="S806" i="3"/>
  <c r="T806" i="3"/>
  <c r="N806" i="3"/>
  <c r="X808" i="3"/>
  <c r="V808" i="3"/>
  <c r="Z808" i="3"/>
  <c r="AA808" i="3"/>
  <c r="W808" i="3"/>
  <c r="AC808" i="3"/>
  <c r="T807" i="3" s="1"/>
  <c r="Y808" i="3"/>
  <c r="P807" i="3" s="1"/>
  <c r="AB808" i="3"/>
  <c r="M809" i="3"/>
  <c r="O806" i="3"/>
  <c r="Z809" i="3" l="1"/>
  <c r="Q808" i="3" s="1"/>
  <c r="V809" i="3"/>
  <c r="AB809" i="3"/>
  <c r="S808" i="3" s="1"/>
  <c r="Y809" i="3"/>
  <c r="P808" i="3" s="1"/>
  <c r="AC809" i="3"/>
  <c r="T808" i="3" s="1"/>
  <c r="W809" i="3"/>
  <c r="X809" i="3"/>
  <c r="O808" i="3" s="1"/>
  <c r="AA809" i="3"/>
  <c r="M810" i="3"/>
  <c r="N807" i="3"/>
  <c r="R807" i="3"/>
  <c r="S807" i="3"/>
  <c r="Q807" i="3"/>
  <c r="O807" i="3"/>
  <c r="AC810" i="3" l="1"/>
  <c r="T809" i="3" s="1"/>
  <c r="Y810" i="3"/>
  <c r="P809" i="3" s="1"/>
  <c r="V810" i="3"/>
  <c r="AA810" i="3"/>
  <c r="R809" i="3" s="1"/>
  <c r="Z810" i="3"/>
  <c r="Q809" i="3" s="1"/>
  <c r="AB810" i="3"/>
  <c r="X810" i="3"/>
  <c r="W810" i="3"/>
  <c r="M811" i="3"/>
  <c r="R808" i="3"/>
  <c r="N808" i="3"/>
  <c r="V811" i="3" l="1"/>
  <c r="Z811" i="3"/>
  <c r="Q810" i="3" s="1"/>
  <c r="AB811" i="3"/>
  <c r="S810" i="3" s="1"/>
  <c r="AC811" i="3"/>
  <c r="T810" i="3" s="1"/>
  <c r="Y811" i="3"/>
  <c r="P810" i="3" s="1"/>
  <c r="AA811" i="3"/>
  <c r="R810" i="3" s="1"/>
  <c r="X811" i="3"/>
  <c r="W811" i="3"/>
  <c r="N810" i="3" s="1"/>
  <c r="M812" i="3"/>
  <c r="O809" i="3"/>
  <c r="S809" i="3"/>
  <c r="N809" i="3"/>
  <c r="V812" i="3" l="1"/>
  <c r="W812" i="3"/>
  <c r="Z812" i="3"/>
  <c r="Q811" i="3" s="1"/>
  <c r="AB812" i="3"/>
  <c r="S811" i="3" s="1"/>
  <c r="AC812" i="3"/>
  <c r="T811" i="3" s="1"/>
  <c r="Y812" i="3"/>
  <c r="X812" i="3"/>
  <c r="AA812" i="3"/>
  <c r="M813" i="3"/>
  <c r="O810" i="3"/>
  <c r="N811" i="3" l="1"/>
  <c r="V813" i="3"/>
  <c r="W813" i="3"/>
  <c r="Z813" i="3"/>
  <c r="Y813" i="3"/>
  <c r="P812" i="3" s="1"/>
  <c r="X813" i="3"/>
  <c r="AC813" i="3"/>
  <c r="AA813" i="3"/>
  <c r="R812" i="3" s="1"/>
  <c r="AB813" i="3"/>
  <c r="S812" i="3" s="1"/>
  <c r="M814" i="3"/>
  <c r="P811" i="3"/>
  <c r="R811" i="3"/>
  <c r="O811" i="3"/>
  <c r="T812" i="3" l="1"/>
  <c r="O812" i="3"/>
  <c r="Q812" i="3"/>
  <c r="V814" i="3"/>
  <c r="Z814" i="3"/>
  <c r="Q813" i="3" s="1"/>
  <c r="W814" i="3"/>
  <c r="N813" i="3" s="1"/>
  <c r="AB814" i="3"/>
  <c r="Y814" i="3"/>
  <c r="X814" i="3"/>
  <c r="AC814" i="3"/>
  <c r="AA814" i="3"/>
  <c r="M815" i="3"/>
  <c r="N812" i="3"/>
  <c r="P813" i="3" l="1"/>
  <c r="R813" i="3"/>
  <c r="O813" i="3"/>
  <c r="S813" i="3"/>
  <c r="V815" i="3"/>
  <c r="AB815" i="3"/>
  <c r="W815" i="3"/>
  <c r="N814" i="3" s="1"/>
  <c r="AA815" i="3"/>
  <c r="Z815" i="3"/>
  <c r="AC815" i="3"/>
  <c r="T814" i="3" s="1"/>
  <c r="Y815" i="3"/>
  <c r="P814" i="3" s="1"/>
  <c r="X815" i="3"/>
  <c r="M816" i="3"/>
  <c r="T813" i="3"/>
  <c r="S814" i="3" l="1"/>
  <c r="V816" i="3"/>
  <c r="Y816" i="3"/>
  <c r="W816" i="3"/>
  <c r="Z816" i="3"/>
  <c r="AA816" i="3"/>
  <c r="AB816" i="3"/>
  <c r="AC816" i="3"/>
  <c r="T815" i="3" s="1"/>
  <c r="X816" i="3"/>
  <c r="O815" i="3" s="1"/>
  <c r="M817" i="3"/>
  <c r="Q814" i="3"/>
  <c r="O814" i="3"/>
  <c r="R814" i="3"/>
  <c r="P815" i="3" l="1"/>
  <c r="W817" i="3"/>
  <c r="V817" i="3"/>
  <c r="Y817" i="3"/>
  <c r="X817" i="3"/>
  <c r="AB817" i="3"/>
  <c r="Z817" i="3"/>
  <c r="Q816" i="3" s="1"/>
  <c r="AC817" i="3"/>
  <c r="T816" i="3" s="1"/>
  <c r="AA817" i="3"/>
  <c r="R816" i="3" s="1"/>
  <c r="M818" i="3"/>
  <c r="N815" i="3"/>
  <c r="S815" i="3"/>
  <c r="R815" i="3"/>
  <c r="Q815" i="3"/>
  <c r="V818" i="3" l="1"/>
  <c r="AB818" i="3"/>
  <c r="AA818" i="3"/>
  <c r="R817" i="3" s="1"/>
  <c r="AC818" i="3"/>
  <c r="T817" i="3" s="1"/>
  <c r="W818" i="3"/>
  <c r="N817" i="3" s="1"/>
  <c r="Z818" i="3"/>
  <c r="X818" i="3"/>
  <c r="Y818" i="3"/>
  <c r="P817" i="3" s="1"/>
  <c r="M819" i="3"/>
  <c r="S816" i="3"/>
  <c r="O816" i="3"/>
  <c r="P816" i="3"/>
  <c r="N816" i="3"/>
  <c r="O817" i="3" l="1"/>
  <c r="Q817" i="3"/>
  <c r="W819" i="3"/>
  <c r="N818" i="3" s="1"/>
  <c r="Z819" i="3"/>
  <c r="V819" i="3"/>
  <c r="Y819" i="3"/>
  <c r="P818" i="3" s="1"/>
  <c r="X819" i="3"/>
  <c r="AB819" i="3"/>
  <c r="AC819" i="3"/>
  <c r="AA819" i="3"/>
  <c r="M820" i="3"/>
  <c r="S817" i="3"/>
  <c r="V820" i="3" l="1"/>
  <c r="Y820" i="3"/>
  <c r="P819" i="3" s="1"/>
  <c r="AC820" i="3"/>
  <c r="X820" i="3"/>
  <c r="O819" i="3" s="1"/>
  <c r="AB820" i="3"/>
  <c r="AA820" i="3"/>
  <c r="W820" i="3"/>
  <c r="Z820" i="3"/>
  <c r="Q819" i="3" s="1"/>
  <c r="M821" i="3"/>
  <c r="R818" i="3"/>
  <c r="S818" i="3"/>
  <c r="T818" i="3"/>
  <c r="Q818" i="3"/>
  <c r="O818" i="3"/>
  <c r="S819" i="3" l="1"/>
  <c r="N819" i="3"/>
  <c r="T819" i="3"/>
  <c r="W821" i="3"/>
  <c r="AC821" i="3"/>
  <c r="T820" i="3" s="1"/>
  <c r="AB821" i="3"/>
  <c r="V821" i="3"/>
  <c r="Y821" i="3"/>
  <c r="P820" i="3" s="1"/>
  <c r="AA821" i="3"/>
  <c r="Z821" i="3"/>
  <c r="X821" i="3"/>
  <c r="O820" i="3" s="1"/>
  <c r="M822" i="3"/>
  <c r="R819" i="3"/>
  <c r="Q820" i="3" l="1"/>
  <c r="V822" i="3"/>
  <c r="AB822" i="3"/>
  <c r="S821" i="3" s="1"/>
  <c r="X822" i="3"/>
  <c r="Y822" i="3"/>
  <c r="W822" i="3"/>
  <c r="N821" i="3" s="1"/>
  <c r="AA822" i="3"/>
  <c r="Z822" i="3"/>
  <c r="AC822" i="3"/>
  <c r="T821" i="3" s="1"/>
  <c r="M823" i="3"/>
  <c r="S820" i="3"/>
  <c r="R820" i="3"/>
  <c r="N820" i="3"/>
  <c r="P821" i="3" l="1"/>
  <c r="R821" i="3"/>
  <c r="O821" i="3"/>
  <c r="Z823" i="3"/>
  <c r="Q822" i="3" s="1"/>
  <c r="V823" i="3"/>
  <c r="AA823" i="3"/>
  <c r="AC823" i="3"/>
  <c r="W823" i="3"/>
  <c r="Y823" i="3"/>
  <c r="AB823" i="3"/>
  <c r="X823" i="3"/>
  <c r="M824" i="3"/>
  <c r="Q821" i="3"/>
  <c r="V824" i="3" l="1"/>
  <c r="Z824" i="3"/>
  <c r="Q823" i="3" s="1"/>
  <c r="AC824" i="3"/>
  <c r="T823" i="3" s="1"/>
  <c r="X824" i="3"/>
  <c r="Y824" i="3"/>
  <c r="AA824" i="3"/>
  <c r="W824" i="3"/>
  <c r="N823" i="3" s="1"/>
  <c r="AB824" i="3"/>
  <c r="M825" i="3"/>
  <c r="O822" i="3"/>
  <c r="S822" i="3"/>
  <c r="P822" i="3"/>
  <c r="T822" i="3"/>
  <c r="N822" i="3"/>
  <c r="R822" i="3"/>
  <c r="R823" i="3" l="1"/>
  <c r="P823" i="3"/>
  <c r="V825" i="3"/>
  <c r="Y825" i="3"/>
  <c r="P824" i="3" s="1"/>
  <c r="W825" i="3"/>
  <c r="N824" i="3" s="1"/>
  <c r="AB825" i="3"/>
  <c r="S824" i="3" s="1"/>
  <c r="Z825" i="3"/>
  <c r="Q824" i="3" s="1"/>
  <c r="X825" i="3"/>
  <c r="AA825" i="3"/>
  <c r="AC825" i="3"/>
  <c r="M826" i="3"/>
  <c r="S823" i="3"/>
  <c r="O823" i="3"/>
  <c r="V826" i="3" l="1"/>
  <c r="Z826" i="3"/>
  <c r="Q825" i="3" s="1"/>
  <c r="Y826" i="3"/>
  <c r="AB826" i="3"/>
  <c r="S825" i="3" s="1"/>
  <c r="X826" i="3"/>
  <c r="O825" i="3" s="1"/>
  <c r="AA826" i="3"/>
  <c r="AC826" i="3"/>
  <c r="W826" i="3"/>
  <c r="M827" i="3"/>
  <c r="T824" i="3"/>
  <c r="O824" i="3"/>
  <c r="R824" i="3"/>
  <c r="R825" i="3" l="1"/>
  <c r="P825" i="3"/>
  <c r="T825" i="3"/>
  <c r="N825" i="3"/>
  <c r="AC827" i="3"/>
  <c r="Z827" i="3"/>
  <c r="Q826" i="3" s="1"/>
  <c r="X827" i="3"/>
  <c r="AB827" i="3"/>
  <c r="V827" i="3"/>
  <c r="W827" i="3"/>
  <c r="AA827" i="3"/>
  <c r="R826" i="3" s="1"/>
  <c r="Y827" i="3"/>
  <c r="P826" i="3" s="1"/>
  <c r="M828" i="3"/>
  <c r="V828" i="3" l="1"/>
  <c r="Y828" i="3"/>
  <c r="P827" i="3" s="1"/>
  <c r="W828" i="3"/>
  <c r="N827" i="3" s="1"/>
  <c r="Z828" i="3"/>
  <c r="Q827" i="3" s="1"/>
  <c r="AB828" i="3"/>
  <c r="AC828" i="3"/>
  <c r="T827" i="3" s="1"/>
  <c r="X828" i="3"/>
  <c r="AA828" i="3"/>
  <c r="M829" i="3"/>
  <c r="S826" i="3"/>
  <c r="O826" i="3"/>
  <c r="T826" i="3"/>
  <c r="N826" i="3"/>
  <c r="O827" i="3" l="1"/>
  <c r="S827" i="3"/>
  <c r="R827" i="3"/>
  <c r="V829" i="3"/>
  <c r="Y829" i="3"/>
  <c r="P828" i="3" s="1"/>
  <c r="AC829" i="3"/>
  <c r="AA829" i="3"/>
  <c r="W829" i="3"/>
  <c r="N828" i="3" s="1"/>
  <c r="X829" i="3"/>
  <c r="AB829" i="3"/>
  <c r="S828" i="3" s="1"/>
  <c r="Z829" i="3"/>
  <c r="Q828" i="3" s="1"/>
  <c r="M830" i="3"/>
  <c r="V830" i="3" l="1"/>
  <c r="AA830" i="3"/>
  <c r="Z830" i="3"/>
  <c r="W830" i="3"/>
  <c r="N829" i="3" s="1"/>
  <c r="Y830" i="3"/>
  <c r="P829" i="3" s="1"/>
  <c r="X830" i="3"/>
  <c r="AB830" i="3"/>
  <c r="S829" i="3" s="1"/>
  <c r="AC830" i="3"/>
  <c r="M831" i="3"/>
  <c r="T828" i="3"/>
  <c r="O828" i="3"/>
  <c r="R828" i="3"/>
  <c r="Q829" i="3" l="1"/>
  <c r="Z831" i="3"/>
  <c r="AB831" i="3"/>
  <c r="S830" i="3" s="1"/>
  <c r="V831" i="3"/>
  <c r="AC831" i="3"/>
  <c r="W831" i="3"/>
  <c r="Y831" i="3"/>
  <c r="P830" i="3" s="1"/>
  <c r="AA831" i="3"/>
  <c r="X831" i="3"/>
  <c r="O830" i="3" s="1"/>
  <c r="M832" i="3"/>
  <c r="R829" i="3"/>
  <c r="T829" i="3"/>
  <c r="O829" i="3"/>
  <c r="T830" i="3" l="1"/>
  <c r="V832" i="3"/>
  <c r="Z832" i="3"/>
  <c r="Q831" i="3" s="1"/>
  <c r="AC832" i="3"/>
  <c r="Y832" i="3"/>
  <c r="P831" i="3" s="1"/>
  <c r="X832" i="3"/>
  <c r="W832" i="3"/>
  <c r="AA832" i="3"/>
  <c r="R831" i="3" s="1"/>
  <c r="AB832" i="3"/>
  <c r="S831" i="3" s="1"/>
  <c r="M833" i="3"/>
  <c r="N830" i="3"/>
  <c r="R830" i="3"/>
  <c r="Q830" i="3"/>
  <c r="O831" i="3" l="1"/>
  <c r="V833" i="3"/>
  <c r="Y833" i="3"/>
  <c r="AB833" i="3"/>
  <c r="X833" i="3"/>
  <c r="Z833" i="3"/>
  <c r="Q832" i="3" s="1"/>
  <c r="W833" i="3"/>
  <c r="N832" i="3" s="1"/>
  <c r="AC833" i="3"/>
  <c r="T832" i="3" s="1"/>
  <c r="AA833" i="3"/>
  <c r="R832" i="3" s="1"/>
  <c r="M834" i="3"/>
  <c r="T831" i="3"/>
  <c r="N831" i="3"/>
  <c r="S832" i="3" l="1"/>
  <c r="V834" i="3"/>
  <c r="Y834" i="3"/>
  <c r="AA834" i="3"/>
  <c r="X834" i="3"/>
  <c r="O833" i="3" s="1"/>
  <c r="AC834" i="3"/>
  <c r="W834" i="3"/>
  <c r="N833" i="3" s="1"/>
  <c r="AB834" i="3"/>
  <c r="Z834" i="3"/>
  <c r="Q833" i="3" s="1"/>
  <c r="M835" i="3"/>
  <c r="P832" i="3"/>
  <c r="O832" i="3"/>
  <c r="T833" i="3" l="1"/>
  <c r="R833" i="3"/>
  <c r="V835" i="3"/>
  <c r="AB835" i="3"/>
  <c r="AC835" i="3"/>
  <c r="X835" i="3"/>
  <c r="Y835" i="3"/>
  <c r="P834" i="3" s="1"/>
  <c r="W835" i="3"/>
  <c r="N834" i="3" s="1"/>
  <c r="Z835" i="3"/>
  <c r="Q834" i="3" s="1"/>
  <c r="AA835" i="3"/>
  <c r="M836" i="3"/>
  <c r="P833" i="3"/>
  <c r="S833" i="3"/>
  <c r="S834" i="3" l="1"/>
  <c r="V836" i="3"/>
  <c r="W836" i="3"/>
  <c r="N835" i="3" s="1"/>
  <c r="Y836" i="3"/>
  <c r="P835" i="3" s="1"/>
  <c r="Z836" i="3"/>
  <c r="AA836" i="3"/>
  <c r="AB836" i="3"/>
  <c r="X836" i="3"/>
  <c r="O835" i="3" s="1"/>
  <c r="AC836" i="3"/>
  <c r="T835" i="3" s="1"/>
  <c r="M837" i="3"/>
  <c r="R834" i="3"/>
  <c r="O834" i="3"/>
  <c r="T834" i="3"/>
  <c r="Q835" i="3" l="1"/>
  <c r="R835" i="3"/>
  <c r="Y837" i="3"/>
  <c r="V837" i="3"/>
  <c r="AA837" i="3"/>
  <c r="W837" i="3"/>
  <c r="N836" i="3" s="1"/>
  <c r="AB837" i="3"/>
  <c r="X837" i="3"/>
  <c r="AC837" i="3"/>
  <c r="Z837" i="3"/>
  <c r="M838" i="3"/>
  <c r="S835" i="3"/>
  <c r="V838" i="3" l="1"/>
  <c r="Y838" i="3"/>
  <c r="AC838" i="3"/>
  <c r="AA838" i="3"/>
  <c r="AB838" i="3"/>
  <c r="S837" i="3" s="1"/>
  <c r="Z838" i="3"/>
  <c r="X838" i="3"/>
  <c r="W838" i="3"/>
  <c r="N837" i="3" s="1"/>
  <c r="M839" i="3"/>
  <c r="P836" i="3"/>
  <c r="Q836" i="3"/>
  <c r="O836" i="3"/>
  <c r="R836" i="3"/>
  <c r="T836" i="3"/>
  <c r="S836" i="3"/>
  <c r="O837" i="3" l="1"/>
  <c r="T837" i="3"/>
  <c r="R837" i="3"/>
  <c r="Q837" i="3"/>
  <c r="AC839" i="3"/>
  <c r="T838" i="3" s="1"/>
  <c r="AB839" i="3"/>
  <c r="Y839" i="3"/>
  <c r="P838" i="3" s="1"/>
  <c r="AA839" i="3"/>
  <c r="R838" i="3" s="1"/>
  <c r="X839" i="3"/>
  <c r="W839" i="3"/>
  <c r="V839" i="3"/>
  <c r="Z839" i="3"/>
  <c r="M840" i="3"/>
  <c r="P837" i="3"/>
  <c r="S838" i="3" l="1"/>
  <c r="N838" i="3"/>
  <c r="V840" i="3"/>
  <c r="Z840" i="3"/>
  <c r="Q839" i="3" s="1"/>
  <c r="AB840" i="3"/>
  <c r="S839" i="3" s="1"/>
  <c r="W840" i="3"/>
  <c r="X840" i="3"/>
  <c r="AA840" i="3"/>
  <c r="AC840" i="3"/>
  <c r="T839" i="3" s="1"/>
  <c r="Y840" i="3"/>
  <c r="M841" i="3"/>
  <c r="Q838" i="3"/>
  <c r="O838" i="3"/>
  <c r="V841" i="3" l="1"/>
  <c r="AA841" i="3"/>
  <c r="R840" i="3" s="1"/>
  <c r="Z841" i="3"/>
  <c r="X841" i="3"/>
  <c r="O840" i="3" s="1"/>
  <c r="AB841" i="3"/>
  <c r="W841" i="3"/>
  <c r="N840" i="3" s="1"/>
  <c r="Y841" i="3"/>
  <c r="AC841" i="3"/>
  <c r="M842" i="3"/>
  <c r="P839" i="3"/>
  <c r="R839" i="3"/>
  <c r="O839" i="3"/>
  <c r="N839" i="3"/>
  <c r="Q840" i="3" l="1"/>
  <c r="T840" i="3"/>
  <c r="P840" i="3"/>
  <c r="S840" i="3"/>
  <c r="V842" i="3"/>
  <c r="W842" i="3"/>
  <c r="AA842" i="3"/>
  <c r="X842" i="3"/>
  <c r="AB842" i="3"/>
  <c r="Y842" i="3"/>
  <c r="P841" i="3" s="1"/>
  <c r="Z842" i="3"/>
  <c r="Q841" i="3" s="1"/>
  <c r="AC842" i="3"/>
  <c r="M843" i="3"/>
  <c r="O841" i="3" l="1"/>
  <c r="R841" i="3"/>
  <c r="W843" i="3"/>
  <c r="Y843" i="3"/>
  <c r="AA843" i="3"/>
  <c r="R842" i="3" s="1"/>
  <c r="AB843" i="3"/>
  <c r="V843" i="3"/>
  <c r="AC843" i="3"/>
  <c r="T842" i="3" s="1"/>
  <c r="X843" i="3"/>
  <c r="Z843" i="3"/>
  <c r="M844" i="3"/>
  <c r="S841" i="3"/>
  <c r="N841" i="3"/>
  <c r="T841" i="3"/>
  <c r="AC844" i="3" l="1"/>
  <c r="T843" i="3" s="1"/>
  <c r="Y844" i="3"/>
  <c r="X844" i="3"/>
  <c r="O843" i="3" s="1"/>
  <c r="V844" i="3"/>
  <c r="AB844" i="3"/>
  <c r="S843" i="3" s="1"/>
  <c r="Z844" i="3"/>
  <c r="W844" i="3"/>
  <c r="AA844" i="3"/>
  <c r="R843" i="3" s="1"/>
  <c r="M845" i="3"/>
  <c r="P842" i="3"/>
  <c r="N842" i="3"/>
  <c r="Q842" i="3"/>
  <c r="O842" i="3"/>
  <c r="S842" i="3"/>
  <c r="Q843" i="3" l="1"/>
  <c r="N843" i="3"/>
  <c r="AA845" i="3"/>
  <c r="R844" i="3" s="1"/>
  <c r="AB845" i="3"/>
  <c r="S844" i="3" s="1"/>
  <c r="V845" i="3"/>
  <c r="Y845" i="3"/>
  <c r="AC845" i="3"/>
  <c r="T844" i="3" s="1"/>
  <c r="W845" i="3"/>
  <c r="Z845" i="3"/>
  <c r="X845" i="3"/>
  <c r="O844" i="3" s="1"/>
  <c r="M846" i="3"/>
  <c r="P843" i="3"/>
  <c r="V846" i="3" l="1"/>
  <c r="AB846" i="3"/>
  <c r="S845" i="3" s="1"/>
  <c r="X846" i="3"/>
  <c r="O845" i="3" s="1"/>
  <c r="Y846" i="3"/>
  <c r="W846" i="3"/>
  <c r="N845" i="3" s="1"/>
  <c r="AA846" i="3"/>
  <c r="Z846" i="3"/>
  <c r="AC846" i="3"/>
  <c r="T845" i="3" s="1"/>
  <c r="M847" i="3"/>
  <c r="P844" i="3"/>
  <c r="Q844" i="3"/>
  <c r="N844" i="3"/>
  <c r="Q845" i="3" l="1"/>
  <c r="R845" i="3"/>
  <c r="V847" i="3"/>
  <c r="X847" i="3"/>
  <c r="O846" i="3" s="1"/>
  <c r="AB847" i="3"/>
  <c r="S846" i="3" s="1"/>
  <c r="Y847" i="3"/>
  <c r="P846" i="3" s="1"/>
  <c r="AC847" i="3"/>
  <c r="Z847" i="3"/>
  <c r="W847" i="3"/>
  <c r="AA847" i="3"/>
  <c r="M848" i="3"/>
  <c r="P845" i="3"/>
  <c r="N846" i="3" l="1"/>
  <c r="R846" i="3"/>
  <c r="T846" i="3"/>
  <c r="AC848" i="3"/>
  <c r="T847" i="3" s="1"/>
  <c r="Y848" i="3"/>
  <c r="P847" i="3" s="1"/>
  <c r="V848" i="3"/>
  <c r="X848" i="3"/>
  <c r="O847" i="3" s="1"/>
  <c r="AA848" i="3"/>
  <c r="Z848" i="3"/>
  <c r="AB848" i="3"/>
  <c r="S847" i="3" s="1"/>
  <c r="W848" i="3"/>
  <c r="M849" i="3"/>
  <c r="Q846" i="3"/>
  <c r="Y849" i="3" l="1"/>
  <c r="P848" i="3" s="1"/>
  <c r="V849" i="3"/>
  <c r="W849" i="3"/>
  <c r="N848" i="3" s="1"/>
  <c r="AB849" i="3"/>
  <c r="S848" i="3" s="1"/>
  <c r="X849" i="3"/>
  <c r="Z849" i="3"/>
  <c r="AA849" i="3"/>
  <c r="AC849" i="3"/>
  <c r="T848" i="3" s="1"/>
  <c r="M850" i="3"/>
  <c r="Q847" i="3"/>
  <c r="N847" i="3"/>
  <c r="R847" i="3"/>
  <c r="X850" i="3" l="1"/>
  <c r="O849" i="3" s="1"/>
  <c r="AC850" i="3"/>
  <c r="T849" i="3" s="1"/>
  <c r="V850" i="3"/>
  <c r="W850" i="3"/>
  <c r="N849" i="3" s="1"/>
  <c r="AB850" i="3"/>
  <c r="Z850" i="3"/>
  <c r="Y850" i="3"/>
  <c r="P849" i="3" s="1"/>
  <c r="AA850" i="3"/>
  <c r="M851" i="3"/>
  <c r="O848" i="3"/>
  <c r="R848" i="3"/>
  <c r="Q848" i="3"/>
  <c r="V851" i="3" l="1"/>
  <c r="Z851" i="3"/>
  <c r="W851" i="3"/>
  <c r="N850" i="3" s="1"/>
  <c r="Y851" i="3"/>
  <c r="X851" i="3"/>
  <c r="O850" i="3" s="1"/>
  <c r="AC851" i="3"/>
  <c r="AB851" i="3"/>
  <c r="AA851" i="3"/>
  <c r="R850" i="3" s="1"/>
  <c r="M852" i="3"/>
  <c r="S849" i="3"/>
  <c r="Q849" i="3"/>
  <c r="R849" i="3"/>
  <c r="T850" i="3" l="1"/>
  <c r="S850" i="3"/>
  <c r="P850" i="3"/>
  <c r="V852" i="3"/>
  <c r="AB852" i="3"/>
  <c r="Y852" i="3"/>
  <c r="P851" i="3" s="1"/>
  <c r="AA852" i="3"/>
  <c r="Z852" i="3"/>
  <c r="AC852" i="3"/>
  <c r="W852" i="3"/>
  <c r="X852" i="3"/>
  <c r="O851" i="3" s="1"/>
  <c r="M853" i="3"/>
  <c r="Q850" i="3"/>
  <c r="N851" i="3" l="1"/>
  <c r="Q851" i="3"/>
  <c r="R851" i="3"/>
  <c r="AA853" i="3"/>
  <c r="R852" i="3" s="1"/>
  <c r="Z853" i="3"/>
  <c r="Q852" i="3" s="1"/>
  <c r="X853" i="3"/>
  <c r="O852" i="3" s="1"/>
  <c r="V853" i="3"/>
  <c r="Y853" i="3"/>
  <c r="P852" i="3" s="1"/>
  <c r="AC853" i="3"/>
  <c r="AB853" i="3"/>
  <c r="W853" i="3"/>
  <c r="M854" i="3"/>
  <c r="T851" i="3"/>
  <c r="S851" i="3"/>
  <c r="V854" i="3" l="1"/>
  <c r="X854" i="3"/>
  <c r="O853" i="3" s="1"/>
  <c r="W854" i="3"/>
  <c r="N853" i="3" s="1"/>
  <c r="AB854" i="3"/>
  <c r="Y854" i="3"/>
  <c r="Z854" i="3"/>
  <c r="AA854" i="3"/>
  <c r="R853" i="3" s="1"/>
  <c r="AC854" i="3"/>
  <c r="M855" i="3"/>
  <c r="T852" i="3"/>
  <c r="S852" i="3"/>
  <c r="N852" i="3"/>
  <c r="Q853" i="3" l="1"/>
  <c r="P853" i="3"/>
  <c r="AC855" i="3"/>
  <c r="X855" i="3"/>
  <c r="O854" i="3" s="1"/>
  <c r="AA855" i="3"/>
  <c r="R854" i="3" s="1"/>
  <c r="Z855" i="3"/>
  <c r="W855" i="3"/>
  <c r="N854" i="3" s="1"/>
  <c r="Y855" i="3"/>
  <c r="V855" i="3"/>
  <c r="AB855" i="3"/>
  <c r="M856" i="3"/>
  <c r="T853" i="3"/>
  <c r="S853" i="3"/>
  <c r="T854" i="3" l="1"/>
  <c r="V856" i="3"/>
  <c r="AC856" i="3"/>
  <c r="Y856" i="3"/>
  <c r="P855" i="3" s="1"/>
  <c r="AB856" i="3"/>
  <c r="W856" i="3"/>
  <c r="Z856" i="3"/>
  <c r="AA856" i="3"/>
  <c r="R855" i="3" s="1"/>
  <c r="X856" i="3"/>
  <c r="O855" i="3" s="1"/>
  <c r="M857" i="3"/>
  <c r="S854" i="3"/>
  <c r="P854" i="3"/>
  <c r="Q854" i="3"/>
  <c r="Q855" i="3" l="1"/>
  <c r="N855" i="3"/>
  <c r="S855" i="3"/>
  <c r="V857" i="3"/>
  <c r="W857" i="3"/>
  <c r="AB857" i="3"/>
  <c r="S856" i="3" s="1"/>
  <c r="AC857" i="3"/>
  <c r="T856" i="3" s="1"/>
  <c r="Z857" i="3"/>
  <c r="Y857" i="3"/>
  <c r="P856" i="3" s="1"/>
  <c r="X857" i="3"/>
  <c r="AA857" i="3"/>
  <c r="M858" i="3"/>
  <c r="T855" i="3"/>
  <c r="R856" i="3" l="1"/>
  <c r="N856" i="3"/>
  <c r="O856" i="3"/>
  <c r="Z858" i="3"/>
  <c r="Q857" i="3" s="1"/>
  <c r="V858" i="3"/>
  <c r="W858" i="3"/>
  <c r="N857" i="3" s="1"/>
  <c r="AB858" i="3"/>
  <c r="S857" i="3" s="1"/>
  <c r="AC858" i="3"/>
  <c r="X858" i="3"/>
  <c r="Y858" i="3"/>
  <c r="P857" i="3" s="1"/>
  <c r="AA858" i="3"/>
  <c r="M859" i="3"/>
  <c r="Q856" i="3"/>
  <c r="V859" i="3" l="1"/>
  <c r="AA859" i="3"/>
  <c r="R858" i="3" s="1"/>
  <c r="X859" i="3"/>
  <c r="W859" i="3"/>
  <c r="N858" i="3" s="1"/>
  <c r="AB859" i="3"/>
  <c r="Z859" i="3"/>
  <c r="Q858" i="3" s="1"/>
  <c r="AC859" i="3"/>
  <c r="Y859" i="3"/>
  <c r="P858" i="3" s="1"/>
  <c r="M860" i="3"/>
  <c r="T857" i="3"/>
  <c r="O857" i="3"/>
  <c r="R857" i="3"/>
  <c r="S858" i="3" l="1"/>
  <c r="T858" i="3"/>
  <c r="V860" i="3"/>
  <c r="AA860" i="3"/>
  <c r="R859" i="3" s="1"/>
  <c r="X860" i="3"/>
  <c r="O859" i="3" s="1"/>
  <c r="AC860" i="3"/>
  <c r="Y860" i="3"/>
  <c r="W860" i="3"/>
  <c r="AB860" i="3"/>
  <c r="Z860" i="3"/>
  <c r="M861" i="3"/>
  <c r="O858" i="3"/>
  <c r="N859" i="3" l="1"/>
  <c r="Q859" i="3"/>
  <c r="S859" i="3"/>
  <c r="P859" i="3"/>
  <c r="W861" i="3"/>
  <c r="AA861" i="3"/>
  <c r="R860" i="3" s="1"/>
  <c r="X861" i="3"/>
  <c r="AB861" i="3"/>
  <c r="Y861" i="3"/>
  <c r="AC861" i="3"/>
  <c r="T860" i="3" s="1"/>
  <c r="Z861" i="3"/>
  <c r="V861" i="3"/>
  <c r="M862" i="3"/>
  <c r="T859" i="3"/>
  <c r="V862" i="3" l="1"/>
  <c r="AB862" i="3"/>
  <c r="W862" i="3"/>
  <c r="X862" i="3"/>
  <c r="AC862" i="3"/>
  <c r="T861" i="3" s="1"/>
  <c r="Z862" i="3"/>
  <c r="Q861" i="3" s="1"/>
  <c r="Y862" i="3"/>
  <c r="AA862" i="3"/>
  <c r="M863" i="3"/>
  <c r="P860" i="3"/>
  <c r="N860" i="3"/>
  <c r="S860" i="3"/>
  <c r="O860" i="3"/>
  <c r="Q860" i="3"/>
  <c r="N861" i="3" l="1"/>
  <c r="W863" i="3"/>
  <c r="Y863" i="3"/>
  <c r="P862" i="3" s="1"/>
  <c r="AC863" i="3"/>
  <c r="AA863" i="3"/>
  <c r="V863" i="3"/>
  <c r="AB863" i="3"/>
  <c r="S862" i="3" s="1"/>
  <c r="Z863" i="3"/>
  <c r="X863" i="3"/>
  <c r="M864" i="3"/>
  <c r="O861" i="3"/>
  <c r="R861" i="3"/>
  <c r="S861" i="3"/>
  <c r="P861" i="3"/>
  <c r="R862" i="3" l="1"/>
  <c r="V864" i="3"/>
  <c r="AB864" i="3"/>
  <c r="AA864" i="3"/>
  <c r="Y864" i="3"/>
  <c r="AC864" i="3"/>
  <c r="T863" i="3" s="1"/>
  <c r="W864" i="3"/>
  <c r="N863" i="3" s="1"/>
  <c r="Z864" i="3"/>
  <c r="Q863" i="3" s="1"/>
  <c r="X864" i="3"/>
  <c r="O863" i="3" s="1"/>
  <c r="M865" i="3"/>
  <c r="T862" i="3"/>
  <c r="Q862" i="3"/>
  <c r="N862" i="3"/>
  <c r="O862" i="3"/>
  <c r="S863" i="3" l="1"/>
  <c r="W865" i="3"/>
  <c r="N864" i="3" s="1"/>
  <c r="V865" i="3"/>
  <c r="Z865" i="3"/>
  <c r="Q864" i="3" s="1"/>
  <c r="X865" i="3"/>
  <c r="AA865" i="3"/>
  <c r="R864" i="3" s="1"/>
  <c r="Y865" i="3"/>
  <c r="AB865" i="3"/>
  <c r="AC865" i="3"/>
  <c r="T864" i="3" s="1"/>
  <c r="M866" i="3"/>
  <c r="P863" i="3"/>
  <c r="R863" i="3"/>
  <c r="V866" i="3" l="1"/>
  <c r="X866" i="3"/>
  <c r="AB866" i="3"/>
  <c r="S865" i="3" s="1"/>
  <c r="AA866" i="3"/>
  <c r="AC866" i="3"/>
  <c r="T865" i="3" s="1"/>
  <c r="Y866" i="3"/>
  <c r="P865" i="3" s="1"/>
  <c r="W866" i="3"/>
  <c r="Z866" i="3"/>
  <c r="Q865" i="3" s="1"/>
  <c r="M867" i="3"/>
  <c r="O864" i="3"/>
  <c r="S864" i="3"/>
  <c r="P864" i="3"/>
  <c r="N865" i="3" l="1"/>
  <c r="R865" i="3"/>
  <c r="V867" i="3"/>
  <c r="AB867" i="3"/>
  <c r="S866" i="3" s="1"/>
  <c r="AA867" i="3"/>
  <c r="R866" i="3" s="1"/>
  <c r="W867" i="3"/>
  <c r="Z867" i="3"/>
  <c r="AC867" i="3"/>
  <c r="Y867" i="3"/>
  <c r="X867" i="3"/>
  <c r="M868" i="3"/>
  <c r="O865" i="3"/>
  <c r="O866" i="3" l="1"/>
  <c r="P866" i="3"/>
  <c r="T866" i="3"/>
  <c r="Q866" i="3"/>
  <c r="V868" i="3"/>
  <c r="AA868" i="3"/>
  <c r="AC868" i="3"/>
  <c r="Z868" i="3"/>
  <c r="AB868" i="3"/>
  <c r="X868" i="3"/>
  <c r="Y868" i="3"/>
  <c r="W868" i="3"/>
  <c r="N867" i="3" s="1"/>
  <c r="M869" i="3"/>
  <c r="N866" i="3"/>
  <c r="S867" i="3" l="1"/>
  <c r="Q867" i="3"/>
  <c r="Z869" i="3"/>
  <c r="W869" i="3"/>
  <c r="Y869" i="3"/>
  <c r="P868" i="3" s="1"/>
  <c r="AA869" i="3"/>
  <c r="R868" i="3" s="1"/>
  <c r="X869" i="3"/>
  <c r="O868" i="3" s="1"/>
  <c r="V869" i="3"/>
  <c r="AC869" i="3"/>
  <c r="AB869" i="3"/>
  <c r="M870" i="3"/>
  <c r="T867" i="3"/>
  <c r="P867" i="3"/>
  <c r="R867" i="3"/>
  <c r="O867" i="3"/>
  <c r="N868" i="3" l="1"/>
  <c r="V870" i="3"/>
  <c r="AC870" i="3"/>
  <c r="T869" i="3" s="1"/>
  <c r="X870" i="3"/>
  <c r="O869" i="3" s="1"/>
  <c r="AA870" i="3"/>
  <c r="R869" i="3" s="1"/>
  <c r="Y870" i="3"/>
  <c r="W870" i="3"/>
  <c r="Z870" i="3"/>
  <c r="Q869" i="3" s="1"/>
  <c r="AB870" i="3"/>
  <c r="S869" i="3" s="1"/>
  <c r="M871" i="3"/>
  <c r="T868" i="3"/>
  <c r="Q868" i="3"/>
  <c r="S868" i="3"/>
  <c r="P869" i="3" l="1"/>
  <c r="AC871" i="3"/>
  <c r="AB871" i="3"/>
  <c r="Y871" i="3"/>
  <c r="P870" i="3" s="1"/>
  <c r="W871" i="3"/>
  <c r="X871" i="3"/>
  <c r="O870" i="3" s="1"/>
  <c r="AA871" i="3"/>
  <c r="Z871" i="3"/>
  <c r="Q870" i="3" s="1"/>
  <c r="V871" i="3"/>
  <c r="M872" i="3"/>
  <c r="N869" i="3"/>
  <c r="S870" i="3" l="1"/>
  <c r="V872" i="3"/>
  <c r="X872" i="3"/>
  <c r="O871" i="3" s="1"/>
  <c r="W872" i="3"/>
  <c r="N871" i="3" s="1"/>
  <c r="Y872" i="3"/>
  <c r="AC872" i="3"/>
  <c r="Z872" i="3"/>
  <c r="AA872" i="3"/>
  <c r="R871" i="3" s="1"/>
  <c r="AB872" i="3"/>
  <c r="M873" i="3"/>
  <c r="T870" i="3"/>
  <c r="R870" i="3"/>
  <c r="N870" i="3"/>
  <c r="Q871" i="3" l="1"/>
  <c r="T871" i="3"/>
  <c r="P871" i="3"/>
  <c r="AB873" i="3"/>
  <c r="S872" i="3" s="1"/>
  <c r="V873" i="3"/>
  <c r="X873" i="3"/>
  <c r="O872" i="3" s="1"/>
  <c r="AC873" i="3"/>
  <c r="AA873" i="3"/>
  <c r="Y873" i="3"/>
  <c r="Z873" i="3"/>
  <c r="W873" i="3"/>
  <c r="M874" i="3"/>
  <c r="S871" i="3"/>
  <c r="Y874" i="3" l="1"/>
  <c r="P873" i="3" s="1"/>
  <c r="Z874" i="3"/>
  <c r="Q873" i="3" s="1"/>
  <c r="V874" i="3"/>
  <c r="AA874" i="3"/>
  <c r="R873" i="3" s="1"/>
  <c r="W874" i="3"/>
  <c r="AB874" i="3"/>
  <c r="AC874" i="3"/>
  <c r="X874" i="3"/>
  <c r="O873" i="3" s="1"/>
  <c r="M875" i="3"/>
  <c r="N872" i="3"/>
  <c r="R872" i="3"/>
  <c r="P872" i="3"/>
  <c r="T872" i="3"/>
  <c r="Q872" i="3"/>
  <c r="V875" i="3" l="1"/>
  <c r="X875" i="3"/>
  <c r="O874" i="3" s="1"/>
  <c r="Y875" i="3"/>
  <c r="P874" i="3" s="1"/>
  <c r="AC875" i="3"/>
  <c r="AB875" i="3"/>
  <c r="W875" i="3"/>
  <c r="AA875" i="3"/>
  <c r="R874" i="3" s="1"/>
  <c r="Z875" i="3"/>
  <c r="Q874" i="3" s="1"/>
  <c r="M876" i="3"/>
  <c r="T873" i="3"/>
  <c r="S873" i="3"/>
  <c r="N873" i="3"/>
  <c r="N874" i="3" l="1"/>
  <c r="V876" i="3"/>
  <c r="Y876" i="3"/>
  <c r="AB876" i="3"/>
  <c r="S875" i="3" s="1"/>
  <c r="W876" i="3"/>
  <c r="AA876" i="3"/>
  <c r="R875" i="3" s="1"/>
  <c r="AC876" i="3"/>
  <c r="T875" i="3" s="1"/>
  <c r="Z876" i="3"/>
  <c r="Q875" i="3" s="1"/>
  <c r="X876" i="3"/>
  <c r="M877" i="3"/>
  <c r="S874" i="3"/>
  <c r="T874" i="3"/>
  <c r="W877" i="3" l="1"/>
  <c r="N876" i="3" s="1"/>
  <c r="AB877" i="3"/>
  <c r="S876" i="3" s="1"/>
  <c r="V877" i="3"/>
  <c r="Y877" i="3"/>
  <c r="Z877" i="3"/>
  <c r="AA877" i="3"/>
  <c r="X877" i="3"/>
  <c r="AC877" i="3"/>
  <c r="T876" i="3" s="1"/>
  <c r="M878" i="3"/>
  <c r="O875" i="3"/>
  <c r="P875" i="3"/>
  <c r="N875" i="3"/>
  <c r="O876" i="3" l="1"/>
  <c r="AB878" i="3"/>
  <c r="S877" i="3" s="1"/>
  <c r="V878" i="3"/>
  <c r="AC878" i="3"/>
  <c r="T877" i="3" s="1"/>
  <c r="W878" i="3"/>
  <c r="N877" i="3" s="1"/>
  <c r="X878" i="3"/>
  <c r="Z878" i="3"/>
  <c r="Q877" i="3" s="1"/>
  <c r="AA878" i="3"/>
  <c r="Y878" i="3"/>
  <c r="P877" i="3" s="1"/>
  <c r="M879" i="3"/>
  <c r="R876" i="3"/>
  <c r="Q876" i="3"/>
  <c r="P876" i="3"/>
  <c r="V879" i="3" l="1"/>
  <c r="W879" i="3"/>
  <c r="N878" i="3" s="1"/>
  <c r="Z879" i="3"/>
  <c r="X879" i="3"/>
  <c r="AA879" i="3"/>
  <c r="R878" i="3" s="1"/>
  <c r="AB879" i="3"/>
  <c r="Y879" i="3"/>
  <c r="AC879" i="3"/>
  <c r="M880" i="3"/>
  <c r="R877" i="3"/>
  <c r="O877" i="3"/>
  <c r="P878" i="3" l="1"/>
  <c r="S878" i="3"/>
  <c r="T878" i="3"/>
  <c r="O878" i="3"/>
  <c r="Q878" i="3"/>
  <c r="V880" i="3"/>
  <c r="Z880" i="3"/>
  <c r="W880" i="3"/>
  <c r="Y880" i="3"/>
  <c r="AC880" i="3"/>
  <c r="AB880" i="3"/>
  <c r="S879" i="3" s="1"/>
  <c r="AA880" i="3"/>
  <c r="R879" i="3" s="1"/>
  <c r="X880" i="3"/>
  <c r="O879" i="3" s="1"/>
  <c r="M881" i="3"/>
  <c r="V881" i="3" l="1"/>
  <c r="X881" i="3"/>
  <c r="Y881" i="3"/>
  <c r="AA881" i="3"/>
  <c r="AB881" i="3"/>
  <c r="AC881" i="3"/>
  <c r="T880" i="3" s="1"/>
  <c r="W881" i="3"/>
  <c r="Z881" i="3"/>
  <c r="M882" i="3"/>
  <c r="Q879" i="3"/>
  <c r="P879" i="3"/>
  <c r="N879" i="3"/>
  <c r="T879" i="3"/>
  <c r="S880" i="3" l="1"/>
  <c r="R880" i="3"/>
  <c r="O880" i="3"/>
  <c r="V882" i="3"/>
  <c r="W882" i="3"/>
  <c r="N881" i="3" s="1"/>
  <c r="Y882" i="3"/>
  <c r="P881" i="3" s="1"/>
  <c r="Z882" i="3"/>
  <c r="AA882" i="3"/>
  <c r="AB882" i="3"/>
  <c r="X882" i="3"/>
  <c r="AC882" i="3"/>
  <c r="M883" i="3"/>
  <c r="P880" i="3"/>
  <c r="Q880" i="3"/>
  <c r="N880" i="3"/>
  <c r="O881" i="3" l="1"/>
  <c r="W883" i="3"/>
  <c r="V883" i="3"/>
  <c r="Y883" i="3"/>
  <c r="P882" i="3" s="1"/>
  <c r="AC883" i="3"/>
  <c r="X883" i="3"/>
  <c r="AB883" i="3"/>
  <c r="AA883" i="3"/>
  <c r="Z883" i="3"/>
  <c r="M884" i="3"/>
  <c r="S881" i="3"/>
  <c r="T881" i="3"/>
  <c r="Q881" i="3"/>
  <c r="R881" i="3"/>
  <c r="Q882" i="3" l="1"/>
  <c r="R882" i="3"/>
  <c r="S882" i="3"/>
  <c r="V884" i="3"/>
  <c r="AC884" i="3"/>
  <c r="Z884" i="3"/>
  <c r="Q883" i="3" s="1"/>
  <c r="AA884" i="3"/>
  <c r="AB884" i="3"/>
  <c r="S883" i="3" s="1"/>
  <c r="Y884" i="3"/>
  <c r="W884" i="3"/>
  <c r="X884" i="3"/>
  <c r="O883" i="3" s="1"/>
  <c r="M885" i="3"/>
  <c r="O882" i="3"/>
  <c r="N882" i="3"/>
  <c r="T882" i="3"/>
  <c r="P883" i="3" l="1"/>
  <c r="R883" i="3"/>
  <c r="T883" i="3"/>
  <c r="AC885" i="3"/>
  <c r="T884" i="3" s="1"/>
  <c r="W885" i="3"/>
  <c r="AB885" i="3"/>
  <c r="S884" i="3" s="1"/>
  <c r="AA885" i="3"/>
  <c r="V885" i="3"/>
  <c r="X885" i="3"/>
  <c r="Z885" i="3"/>
  <c r="Y885" i="3"/>
  <c r="P884" i="3" s="1"/>
  <c r="M886" i="3"/>
  <c r="N883" i="3"/>
  <c r="R884" i="3" l="1"/>
  <c r="O884" i="3"/>
  <c r="V886" i="3"/>
  <c r="AB886" i="3"/>
  <c r="S885" i="3" s="1"/>
  <c r="AC886" i="3"/>
  <c r="T885" i="3" s="1"/>
  <c r="Y886" i="3"/>
  <c r="P885" i="3" s="1"/>
  <c r="Z886" i="3"/>
  <c r="X886" i="3"/>
  <c r="W886" i="3"/>
  <c r="AA886" i="3"/>
  <c r="M887" i="3"/>
  <c r="Q884" i="3"/>
  <c r="N884" i="3"/>
  <c r="N885" i="3" l="1"/>
  <c r="Q885" i="3"/>
  <c r="R885" i="3"/>
  <c r="V887" i="3"/>
  <c r="Z887" i="3"/>
  <c r="Q886" i="3" s="1"/>
  <c r="Y887" i="3"/>
  <c r="P886" i="3" s="1"/>
  <c r="X887" i="3"/>
  <c r="W887" i="3"/>
  <c r="AC887" i="3"/>
  <c r="AA887" i="3"/>
  <c r="AB887" i="3"/>
  <c r="M888" i="3"/>
  <c r="O885" i="3"/>
  <c r="T886" i="3" l="1"/>
  <c r="V888" i="3"/>
  <c r="Z888" i="3"/>
  <c r="X888" i="3"/>
  <c r="O887" i="3" s="1"/>
  <c r="Y888" i="3"/>
  <c r="P887" i="3" s="1"/>
  <c r="AB888" i="3"/>
  <c r="AA888" i="3"/>
  <c r="W888" i="3"/>
  <c r="AC888" i="3"/>
  <c r="M889" i="3"/>
  <c r="O886" i="3"/>
  <c r="S886" i="3"/>
  <c r="N886" i="3"/>
  <c r="R886" i="3"/>
  <c r="Z889" i="3" l="1"/>
  <c r="V889" i="3"/>
  <c r="Y889" i="3"/>
  <c r="W889" i="3"/>
  <c r="N888" i="3" s="1"/>
  <c r="AC889" i="3"/>
  <c r="AB889" i="3"/>
  <c r="S888" i="3" s="1"/>
  <c r="X889" i="3"/>
  <c r="AA889" i="3"/>
  <c r="R888" i="3" s="1"/>
  <c r="M890" i="3"/>
  <c r="Q887" i="3"/>
  <c r="N887" i="3"/>
  <c r="R887" i="3"/>
  <c r="S887" i="3"/>
  <c r="T887" i="3"/>
  <c r="O888" i="3" l="1"/>
  <c r="T888" i="3"/>
  <c r="V890" i="3"/>
  <c r="W890" i="3"/>
  <c r="N889" i="3" s="1"/>
  <c r="AC890" i="3"/>
  <c r="Y890" i="3"/>
  <c r="X890" i="3"/>
  <c r="Z890" i="3"/>
  <c r="Q889" i="3" s="1"/>
  <c r="AA890" i="3"/>
  <c r="AB890" i="3"/>
  <c r="M891" i="3"/>
  <c r="P888" i="3"/>
  <c r="Q888" i="3"/>
  <c r="P889" i="3" l="1"/>
  <c r="S889" i="3"/>
  <c r="T889" i="3"/>
  <c r="R889" i="3"/>
  <c r="V891" i="3"/>
  <c r="AB891" i="3"/>
  <c r="W891" i="3"/>
  <c r="N890" i="3" s="1"/>
  <c r="X891" i="3"/>
  <c r="AC891" i="3"/>
  <c r="AA891" i="3"/>
  <c r="Z891" i="3"/>
  <c r="Y891" i="3"/>
  <c r="P890" i="3" s="1"/>
  <c r="M892" i="3"/>
  <c r="O889" i="3"/>
  <c r="T890" i="3" l="1"/>
  <c r="V892" i="3"/>
  <c r="AB892" i="3"/>
  <c r="Z892" i="3"/>
  <c r="X892" i="3"/>
  <c r="O891" i="3" s="1"/>
  <c r="AC892" i="3"/>
  <c r="AA892" i="3"/>
  <c r="W892" i="3"/>
  <c r="Y892" i="3"/>
  <c r="P891" i="3" s="1"/>
  <c r="M893" i="3"/>
  <c r="O890" i="3"/>
  <c r="Q890" i="3"/>
  <c r="S890" i="3"/>
  <c r="R890" i="3"/>
  <c r="V893" i="3" l="1"/>
  <c r="X893" i="3"/>
  <c r="AB893" i="3"/>
  <c r="W893" i="3"/>
  <c r="AA893" i="3"/>
  <c r="Z893" i="3"/>
  <c r="AC893" i="3"/>
  <c r="T892" i="3" s="1"/>
  <c r="Y893" i="3"/>
  <c r="P892" i="3" s="1"/>
  <c r="M894" i="3"/>
  <c r="S891" i="3"/>
  <c r="N891" i="3"/>
  <c r="R891" i="3"/>
  <c r="Q891" i="3"/>
  <c r="T891" i="3"/>
  <c r="R892" i="3" l="1"/>
  <c r="N892" i="3"/>
  <c r="O892" i="3"/>
  <c r="V894" i="3"/>
  <c r="X894" i="3"/>
  <c r="O893" i="3" s="1"/>
  <c r="AA894" i="3"/>
  <c r="Z894" i="3"/>
  <c r="AB894" i="3"/>
  <c r="S893" i="3" s="1"/>
  <c r="W894" i="3"/>
  <c r="AC894" i="3"/>
  <c r="Y894" i="3"/>
  <c r="M895" i="3"/>
  <c r="S892" i="3"/>
  <c r="Q892" i="3"/>
  <c r="T893" i="3" l="1"/>
  <c r="N893" i="3"/>
  <c r="P893" i="3"/>
  <c r="R893" i="3"/>
  <c r="Z895" i="3"/>
  <c r="Q894" i="3" s="1"/>
  <c r="V895" i="3"/>
  <c r="W895" i="3"/>
  <c r="AB895" i="3"/>
  <c r="Y895" i="3"/>
  <c r="X895" i="3"/>
  <c r="O894" i="3" s="1"/>
  <c r="AC895" i="3"/>
  <c r="AA895" i="3"/>
  <c r="R894" i="3" s="1"/>
  <c r="M896" i="3"/>
  <c r="Q893" i="3"/>
  <c r="V896" i="3" l="1"/>
  <c r="AB896" i="3"/>
  <c r="S895" i="3" s="1"/>
  <c r="Y896" i="3"/>
  <c r="AC896" i="3"/>
  <c r="T895" i="3" s="1"/>
  <c r="W896" i="3"/>
  <c r="AA896" i="3"/>
  <c r="Z896" i="3"/>
  <c r="X896" i="3"/>
  <c r="O895" i="3" s="1"/>
  <c r="M897" i="3"/>
  <c r="S894" i="3"/>
  <c r="N894" i="3"/>
  <c r="T894" i="3"/>
  <c r="P894" i="3"/>
  <c r="R895" i="3" l="1"/>
  <c r="Q895" i="3"/>
  <c r="N895" i="3"/>
  <c r="Z897" i="3"/>
  <c r="AB897" i="3"/>
  <c r="S896" i="3" s="1"/>
  <c r="X897" i="3"/>
  <c r="O896" i="3" s="1"/>
  <c r="Y897" i="3"/>
  <c r="P896" i="3" s="1"/>
  <c r="V897" i="3"/>
  <c r="AC897" i="3"/>
  <c r="AA897" i="3"/>
  <c r="W897" i="3"/>
  <c r="N896" i="3" s="1"/>
  <c r="M898" i="3"/>
  <c r="P895" i="3"/>
  <c r="V898" i="3" l="1"/>
  <c r="AB898" i="3"/>
  <c r="S897" i="3" s="1"/>
  <c r="Z898" i="3"/>
  <c r="Q897" i="3" s="1"/>
  <c r="Y898" i="3"/>
  <c r="P897" i="3" s="1"/>
  <c r="AA898" i="3"/>
  <c r="W898" i="3"/>
  <c r="X898" i="3"/>
  <c r="AC898" i="3"/>
  <c r="T897" i="3" s="1"/>
  <c r="M899" i="3"/>
  <c r="T896" i="3"/>
  <c r="R896" i="3"/>
  <c r="Q896" i="3"/>
  <c r="O897" i="3" l="1"/>
  <c r="N897" i="3"/>
  <c r="W899" i="3"/>
  <c r="N898" i="3" s="1"/>
  <c r="AC899" i="3"/>
  <c r="T898" i="3" s="1"/>
  <c r="V899" i="3"/>
  <c r="AA899" i="3"/>
  <c r="Z899" i="3"/>
  <c r="Q898" i="3" s="1"/>
  <c r="X899" i="3"/>
  <c r="AB899" i="3"/>
  <c r="Y899" i="3"/>
  <c r="M900" i="3"/>
  <c r="R897" i="3"/>
  <c r="V900" i="3" l="1"/>
  <c r="W900" i="3"/>
  <c r="X900" i="3"/>
  <c r="O899" i="3" s="1"/>
  <c r="AC900" i="3"/>
  <c r="Z900" i="3"/>
  <c r="Q899" i="3" s="1"/>
  <c r="AB900" i="3"/>
  <c r="AA900" i="3"/>
  <c r="Y900" i="3"/>
  <c r="M901" i="3"/>
  <c r="S898" i="3"/>
  <c r="P898" i="3"/>
  <c r="R898" i="3"/>
  <c r="O898" i="3"/>
  <c r="R899" i="3" l="1"/>
  <c r="N899" i="3"/>
  <c r="S899" i="3"/>
  <c r="T899" i="3"/>
  <c r="V901" i="3"/>
  <c r="W901" i="3"/>
  <c r="Y901" i="3"/>
  <c r="AA901" i="3"/>
  <c r="X901" i="3"/>
  <c r="AB901" i="3"/>
  <c r="Z901" i="3"/>
  <c r="Q900" i="3" s="1"/>
  <c r="AC901" i="3"/>
  <c r="T900" i="3" s="1"/>
  <c r="M902" i="3"/>
  <c r="P899" i="3"/>
  <c r="O900" i="3" l="1"/>
  <c r="N900" i="3"/>
  <c r="P900" i="3"/>
  <c r="V902" i="3"/>
  <c r="AC902" i="3"/>
  <c r="AB902" i="3"/>
  <c r="X902" i="3"/>
  <c r="W902" i="3"/>
  <c r="AA902" i="3"/>
  <c r="Z902" i="3"/>
  <c r="Y902" i="3"/>
  <c r="M903" i="3"/>
  <c r="S900" i="3"/>
  <c r="R900" i="3"/>
  <c r="R901" i="3" l="1"/>
  <c r="N901" i="3"/>
  <c r="Q901" i="3"/>
  <c r="P901" i="3"/>
  <c r="O901" i="3"/>
  <c r="T901" i="3"/>
  <c r="AA903" i="3"/>
  <c r="AC903" i="3"/>
  <c r="W903" i="3"/>
  <c r="X903" i="3"/>
  <c r="O902" i="3" s="1"/>
  <c r="Y903" i="3"/>
  <c r="V903" i="3"/>
  <c r="AB903" i="3"/>
  <c r="S902" i="3" s="1"/>
  <c r="Z903" i="3"/>
  <c r="M904" i="3"/>
  <c r="S901" i="3"/>
  <c r="V904" i="3" l="1"/>
  <c r="W904" i="3"/>
  <c r="Y904" i="3"/>
  <c r="P903" i="3" s="1"/>
  <c r="Z904" i="3"/>
  <c r="AB904" i="3"/>
  <c r="S903" i="3" s="1"/>
  <c r="AC904" i="3"/>
  <c r="X904" i="3"/>
  <c r="O903" i="3" s="1"/>
  <c r="AA904" i="3"/>
  <c r="R903" i="3" s="1"/>
  <c r="M905" i="3"/>
  <c r="N902" i="3"/>
  <c r="R902" i="3"/>
  <c r="T902" i="3"/>
  <c r="Q902" i="3"/>
  <c r="P902" i="3"/>
  <c r="Q903" i="3" l="1"/>
  <c r="V905" i="3"/>
  <c r="Y905" i="3"/>
  <c r="W905" i="3"/>
  <c r="N904" i="3" s="1"/>
  <c r="AC905" i="3"/>
  <c r="Z905" i="3"/>
  <c r="AB905" i="3"/>
  <c r="AA905" i="3"/>
  <c r="R904" i="3" s="1"/>
  <c r="X905" i="3"/>
  <c r="O904" i="3" s="1"/>
  <c r="M906" i="3"/>
  <c r="T903" i="3"/>
  <c r="N903" i="3"/>
  <c r="V906" i="3" l="1"/>
  <c r="X906" i="3"/>
  <c r="W906" i="3"/>
  <c r="AB906" i="3"/>
  <c r="S905" i="3" s="1"/>
  <c r="Z906" i="3"/>
  <c r="Q905" i="3" s="1"/>
  <c r="Y906" i="3"/>
  <c r="AC906" i="3"/>
  <c r="AA906" i="3"/>
  <c r="R905" i="3" s="1"/>
  <c r="M907" i="3"/>
  <c r="P904" i="3"/>
  <c r="Q904" i="3"/>
  <c r="S904" i="3"/>
  <c r="T904" i="3"/>
  <c r="T905" i="3" l="1"/>
  <c r="N905" i="3"/>
  <c r="O905" i="3"/>
  <c r="Y907" i="3"/>
  <c r="P906" i="3" s="1"/>
  <c r="V907" i="3"/>
  <c r="W907" i="3"/>
  <c r="N906" i="3" s="1"/>
  <c r="AC907" i="3"/>
  <c r="AB907" i="3"/>
  <c r="S906" i="3" s="1"/>
  <c r="AA907" i="3"/>
  <c r="Z907" i="3"/>
  <c r="X907" i="3"/>
  <c r="O906" i="3" s="1"/>
  <c r="M908" i="3"/>
  <c r="P905" i="3"/>
  <c r="V908" i="3" l="1"/>
  <c r="AB908" i="3"/>
  <c r="S907" i="3" s="1"/>
  <c r="Y908" i="3"/>
  <c r="W908" i="3"/>
  <c r="N907" i="3" s="1"/>
  <c r="AA908" i="3"/>
  <c r="Z908" i="3"/>
  <c r="AC908" i="3"/>
  <c r="X908" i="3"/>
  <c r="M909" i="3"/>
  <c r="Q906" i="3"/>
  <c r="R906" i="3"/>
  <c r="T906" i="3"/>
  <c r="T907" i="3" l="1"/>
  <c r="R907" i="3"/>
  <c r="O907" i="3"/>
  <c r="Q907" i="3"/>
  <c r="P907" i="3"/>
  <c r="V909" i="3"/>
  <c r="W909" i="3"/>
  <c r="Y909" i="3"/>
  <c r="X909" i="3"/>
  <c r="AC909" i="3"/>
  <c r="T908" i="3" s="1"/>
  <c r="AB909" i="3"/>
  <c r="S908" i="3" s="1"/>
  <c r="Z909" i="3"/>
  <c r="AA909" i="3"/>
  <c r="R908" i="3" s="1"/>
  <c r="M910" i="3"/>
  <c r="N908" i="3" l="1"/>
  <c r="V910" i="3"/>
  <c r="AA910" i="3"/>
  <c r="AC910" i="3"/>
  <c r="T909" i="3" s="1"/>
  <c r="Z910" i="3"/>
  <c r="X910" i="3"/>
  <c r="AB910" i="3"/>
  <c r="S909" i="3" s="1"/>
  <c r="Y910" i="3"/>
  <c r="W910" i="3"/>
  <c r="M911" i="3"/>
  <c r="Q908" i="3"/>
  <c r="P908" i="3"/>
  <c r="O908" i="3"/>
  <c r="Q909" i="3" l="1"/>
  <c r="R909" i="3"/>
  <c r="AC911" i="3"/>
  <c r="AB911" i="3"/>
  <c r="Y911" i="3"/>
  <c r="X911" i="3"/>
  <c r="O910" i="3" s="1"/>
  <c r="V911" i="3"/>
  <c r="W911" i="3"/>
  <c r="N910" i="3" s="1"/>
  <c r="Z911" i="3"/>
  <c r="AA911" i="3"/>
  <c r="M912" i="3"/>
  <c r="N909" i="3"/>
  <c r="P909" i="3"/>
  <c r="O909" i="3"/>
  <c r="P910" i="3" l="1"/>
  <c r="V912" i="3"/>
  <c r="Y912" i="3"/>
  <c r="X912" i="3"/>
  <c r="AA912" i="3"/>
  <c r="AC912" i="3"/>
  <c r="AB912" i="3"/>
  <c r="S911" i="3" s="1"/>
  <c r="Z912" i="3"/>
  <c r="Q911" i="3" s="1"/>
  <c r="W912" i="3"/>
  <c r="N911" i="3" s="1"/>
  <c r="M913" i="3"/>
  <c r="T910" i="3"/>
  <c r="R910" i="3"/>
  <c r="S910" i="3"/>
  <c r="Q910" i="3"/>
  <c r="R911" i="3" l="1"/>
  <c r="T911" i="3"/>
  <c r="O911" i="3"/>
  <c r="AB913" i="3"/>
  <c r="X913" i="3"/>
  <c r="O912" i="3" s="1"/>
  <c r="W913" i="3"/>
  <c r="N912" i="3" s="1"/>
  <c r="AA913" i="3"/>
  <c r="V913" i="3"/>
  <c r="Y913" i="3"/>
  <c r="AC913" i="3"/>
  <c r="Z913" i="3"/>
  <c r="M914" i="3"/>
  <c r="P911" i="3"/>
  <c r="P912" i="3" l="1"/>
  <c r="S912" i="3"/>
  <c r="Q912" i="3"/>
  <c r="R912" i="3"/>
  <c r="AB914" i="3"/>
  <c r="W914" i="3"/>
  <c r="V914" i="3"/>
  <c r="X914" i="3"/>
  <c r="O913" i="3" s="1"/>
  <c r="Z914" i="3"/>
  <c r="AC914" i="3"/>
  <c r="AA914" i="3"/>
  <c r="R913" i="3" s="1"/>
  <c r="Y914" i="3"/>
  <c r="P913" i="3" s="1"/>
  <c r="M915" i="3"/>
  <c r="T912" i="3"/>
  <c r="T913" i="3" l="1"/>
  <c r="Q913" i="3"/>
  <c r="V915" i="3"/>
  <c r="Z915" i="3"/>
  <c r="Q914" i="3" s="1"/>
  <c r="W915" i="3"/>
  <c r="Y915" i="3"/>
  <c r="P914" i="3" s="1"/>
  <c r="X915" i="3"/>
  <c r="O914" i="3" s="1"/>
  <c r="AA915" i="3"/>
  <c r="AB915" i="3"/>
  <c r="AC915" i="3"/>
  <c r="M916" i="3"/>
  <c r="N913" i="3"/>
  <c r="S913" i="3"/>
  <c r="S914" i="3" l="1"/>
  <c r="N914" i="3"/>
  <c r="R914" i="3"/>
  <c r="V916" i="3"/>
  <c r="X916" i="3"/>
  <c r="O915" i="3" s="1"/>
  <c r="AA916" i="3"/>
  <c r="Z916" i="3"/>
  <c r="W916" i="3"/>
  <c r="Y916" i="3"/>
  <c r="P915" i="3" s="1"/>
  <c r="AC916" i="3"/>
  <c r="AB916" i="3"/>
  <c r="S915" i="3" s="1"/>
  <c r="M917" i="3"/>
  <c r="T914" i="3"/>
  <c r="N915" i="3" l="1"/>
  <c r="Q915" i="3"/>
  <c r="V917" i="3"/>
  <c r="Z917" i="3"/>
  <c r="AC917" i="3"/>
  <c r="T916" i="3" s="1"/>
  <c r="AB917" i="3"/>
  <c r="S916" i="3" s="1"/>
  <c r="X917" i="3"/>
  <c r="O916" i="3" s="1"/>
  <c r="W917" i="3"/>
  <c r="Y917" i="3"/>
  <c r="AA917" i="3"/>
  <c r="M918" i="3"/>
  <c r="R915" i="3"/>
  <c r="T915" i="3"/>
  <c r="AA918" i="3" l="1"/>
  <c r="R917" i="3" s="1"/>
  <c r="AB918" i="3"/>
  <c r="S917" i="3" s="1"/>
  <c r="Z918" i="3"/>
  <c r="V918" i="3"/>
  <c r="W918" i="3"/>
  <c r="N917" i="3" s="1"/>
  <c r="AC918" i="3"/>
  <c r="Y918" i="3"/>
  <c r="X918" i="3"/>
  <c r="O917" i="3" s="1"/>
  <c r="M919" i="3"/>
  <c r="Q916" i="3"/>
  <c r="R916" i="3"/>
  <c r="P916" i="3"/>
  <c r="N916" i="3"/>
  <c r="P917" i="3" l="1"/>
  <c r="T917" i="3"/>
  <c r="AA919" i="3"/>
  <c r="R918" i="3" s="1"/>
  <c r="V919" i="3"/>
  <c r="AC919" i="3"/>
  <c r="AB919" i="3"/>
  <c r="Y919" i="3"/>
  <c r="X919" i="3"/>
  <c r="O918" i="3" s="1"/>
  <c r="W919" i="3"/>
  <c r="N918" i="3" s="1"/>
  <c r="Z919" i="3"/>
  <c r="Q918" i="3" s="1"/>
  <c r="M920" i="3"/>
  <c r="Q917" i="3"/>
  <c r="AB920" i="3" l="1"/>
  <c r="AC920" i="3"/>
  <c r="T919" i="3" s="1"/>
  <c r="V920" i="3"/>
  <c r="Z920" i="3"/>
  <c r="Q919" i="3" s="1"/>
  <c r="Y920" i="3"/>
  <c r="P919" i="3" s="1"/>
  <c r="X920" i="3"/>
  <c r="AA920" i="3"/>
  <c r="W920" i="3"/>
  <c r="N919" i="3" s="1"/>
  <c r="M921" i="3"/>
  <c r="S918" i="3"/>
  <c r="T918" i="3"/>
  <c r="P918" i="3"/>
  <c r="AB921" i="3" l="1"/>
  <c r="S920" i="3" s="1"/>
  <c r="V921" i="3"/>
  <c r="Z921" i="3"/>
  <c r="Q920" i="3" s="1"/>
  <c r="W921" i="3"/>
  <c r="N920" i="3" s="1"/>
  <c r="Y921" i="3"/>
  <c r="X921" i="3"/>
  <c r="AA921" i="3"/>
  <c r="AC921" i="3"/>
  <c r="T920" i="3" s="1"/>
  <c r="M922" i="3"/>
  <c r="O919" i="3"/>
  <c r="R919" i="3"/>
  <c r="S919" i="3"/>
  <c r="X922" i="3" l="1"/>
  <c r="Y922" i="3"/>
  <c r="P921" i="3" s="1"/>
  <c r="V922" i="3"/>
  <c r="AA922" i="3"/>
  <c r="R921" i="3" s="1"/>
  <c r="W922" i="3"/>
  <c r="Z922" i="3"/>
  <c r="AC922" i="3"/>
  <c r="AB922" i="3"/>
  <c r="S921" i="3" s="1"/>
  <c r="M923" i="3"/>
  <c r="P920" i="3"/>
  <c r="O920" i="3"/>
  <c r="R920" i="3"/>
  <c r="V923" i="3" l="1"/>
  <c r="AC923" i="3"/>
  <c r="AB923" i="3"/>
  <c r="W923" i="3"/>
  <c r="N922" i="3" s="1"/>
  <c r="Z923" i="3"/>
  <c r="X923" i="3"/>
  <c r="Y923" i="3"/>
  <c r="AA923" i="3"/>
  <c r="R922" i="3" s="1"/>
  <c r="M924" i="3"/>
  <c r="T921" i="3"/>
  <c r="Q921" i="3"/>
  <c r="N921" i="3"/>
  <c r="O921" i="3"/>
  <c r="P922" i="3" l="1"/>
  <c r="Q922" i="3"/>
  <c r="S922" i="3"/>
  <c r="O922" i="3"/>
  <c r="V924" i="3"/>
  <c r="Z924" i="3"/>
  <c r="W924" i="3"/>
  <c r="N923" i="3" s="1"/>
  <c r="AB924" i="3"/>
  <c r="S923" i="3" s="1"/>
  <c r="AC924" i="3"/>
  <c r="AA924" i="3"/>
  <c r="Y924" i="3"/>
  <c r="X924" i="3"/>
  <c r="O923" i="3" s="1"/>
  <c r="M925" i="3"/>
  <c r="T922" i="3"/>
  <c r="T923" i="3" l="1"/>
  <c r="Q923" i="3"/>
  <c r="R923" i="3"/>
  <c r="V925" i="3"/>
  <c r="AB925" i="3"/>
  <c r="S924" i="3" s="1"/>
  <c r="X925" i="3"/>
  <c r="Z925" i="3"/>
  <c r="Q924" i="3" s="1"/>
  <c r="W925" i="3"/>
  <c r="Y925" i="3"/>
  <c r="AC925" i="3"/>
  <c r="AA925" i="3"/>
  <c r="M926" i="3"/>
  <c r="P923" i="3"/>
  <c r="N924" i="3" l="1"/>
  <c r="T924" i="3"/>
  <c r="P924" i="3"/>
  <c r="O924" i="3"/>
  <c r="W926" i="3"/>
  <c r="V926" i="3"/>
  <c r="AB926" i="3"/>
  <c r="Y926" i="3"/>
  <c r="AC926" i="3"/>
  <c r="AA926" i="3"/>
  <c r="R925" i="3" s="1"/>
  <c r="X926" i="3"/>
  <c r="O925" i="3" s="1"/>
  <c r="Z926" i="3"/>
  <c r="M927" i="3"/>
  <c r="R924" i="3"/>
  <c r="V927" i="3" l="1"/>
  <c r="Z927" i="3"/>
  <c r="Q926" i="3" s="1"/>
  <c r="AB927" i="3"/>
  <c r="Y927" i="3"/>
  <c r="W927" i="3"/>
  <c r="N926" i="3" s="1"/>
  <c r="AA927" i="3"/>
  <c r="X927" i="3"/>
  <c r="AC927" i="3"/>
  <c r="M928" i="3"/>
  <c r="S925" i="3"/>
  <c r="N925" i="3"/>
  <c r="P925" i="3"/>
  <c r="Q925" i="3"/>
  <c r="T925" i="3"/>
  <c r="P926" i="3" l="1"/>
  <c r="R926" i="3"/>
  <c r="S926" i="3"/>
  <c r="O926" i="3"/>
  <c r="X928" i="3"/>
  <c r="W928" i="3"/>
  <c r="V928" i="3"/>
  <c r="AC928" i="3"/>
  <c r="T927" i="3" s="1"/>
  <c r="Z928" i="3"/>
  <c r="AA928" i="3"/>
  <c r="Y928" i="3"/>
  <c r="P927" i="3" s="1"/>
  <c r="AB928" i="3"/>
  <c r="S927" i="3" s="1"/>
  <c r="M929" i="3"/>
  <c r="T926" i="3"/>
  <c r="V929" i="3" l="1"/>
  <c r="AC929" i="3"/>
  <c r="AA929" i="3"/>
  <c r="Y929" i="3"/>
  <c r="W929" i="3"/>
  <c r="X929" i="3"/>
  <c r="AB929" i="3"/>
  <c r="Z929" i="3"/>
  <c r="Q928" i="3" s="1"/>
  <c r="M930" i="3"/>
  <c r="Q927" i="3"/>
  <c r="N927" i="3"/>
  <c r="R927" i="3"/>
  <c r="O927" i="3"/>
  <c r="P928" i="3" l="1"/>
  <c r="T928" i="3"/>
  <c r="AB930" i="3"/>
  <c r="AC930" i="3"/>
  <c r="T929" i="3" s="1"/>
  <c r="X930" i="3"/>
  <c r="V930" i="3"/>
  <c r="AA930" i="3"/>
  <c r="Z930" i="3"/>
  <c r="Y930" i="3"/>
  <c r="W930" i="3"/>
  <c r="M931" i="3"/>
  <c r="O928" i="3"/>
  <c r="N928" i="3"/>
  <c r="S928" i="3"/>
  <c r="R928" i="3"/>
  <c r="P929" i="3" l="1"/>
  <c r="Q929" i="3"/>
  <c r="R929" i="3"/>
  <c r="N929" i="3"/>
  <c r="O929" i="3"/>
  <c r="V931" i="3"/>
  <c r="W931" i="3"/>
  <c r="X931" i="3"/>
  <c r="Z931" i="3"/>
  <c r="AA931" i="3"/>
  <c r="R930" i="3" s="1"/>
  <c r="Y931" i="3"/>
  <c r="P930" i="3" s="1"/>
  <c r="AB931" i="3"/>
  <c r="S930" i="3" s="1"/>
  <c r="AC931" i="3"/>
  <c r="M932" i="3"/>
  <c r="S929" i="3"/>
  <c r="O930" i="3" l="1"/>
  <c r="Z932" i="3"/>
  <c r="AC932" i="3"/>
  <c r="Y932" i="3"/>
  <c r="V932" i="3"/>
  <c r="AA932" i="3"/>
  <c r="R931" i="3" s="1"/>
  <c r="W932" i="3"/>
  <c r="X932" i="3"/>
  <c r="AB932" i="3"/>
  <c r="M933" i="3"/>
  <c r="Q930" i="3"/>
  <c r="T930" i="3"/>
  <c r="N930" i="3"/>
  <c r="AC933" i="3" l="1"/>
  <c r="V933" i="3"/>
  <c r="X933" i="3"/>
  <c r="O932" i="3" s="1"/>
  <c r="AB933" i="3"/>
  <c r="Z933" i="3"/>
  <c r="W933" i="3"/>
  <c r="Y933" i="3"/>
  <c r="P932" i="3" s="1"/>
  <c r="AA933" i="3"/>
  <c r="R932" i="3" s="1"/>
  <c r="M934" i="3"/>
  <c r="P931" i="3"/>
  <c r="N931" i="3"/>
  <c r="T931" i="3"/>
  <c r="O931" i="3"/>
  <c r="S931" i="3"/>
  <c r="Q931" i="3"/>
  <c r="S932" i="3" l="1"/>
  <c r="Q932" i="3"/>
  <c r="N932" i="3"/>
  <c r="Z934" i="3"/>
  <c r="X934" i="3"/>
  <c r="AC934" i="3"/>
  <c r="T933" i="3" s="1"/>
  <c r="AA934" i="3"/>
  <c r="Y934" i="3"/>
  <c r="V934" i="3"/>
  <c r="AB934" i="3"/>
  <c r="W934" i="3"/>
  <c r="N933" i="3" s="1"/>
  <c r="M935" i="3"/>
  <c r="T932" i="3"/>
  <c r="S933" i="3" l="1"/>
  <c r="O933" i="3"/>
  <c r="P933" i="3"/>
  <c r="V935" i="3"/>
  <c r="AA935" i="3"/>
  <c r="AB935" i="3"/>
  <c r="X935" i="3"/>
  <c r="O934" i="3" s="1"/>
  <c r="Y935" i="3"/>
  <c r="AC935" i="3"/>
  <c r="W935" i="3"/>
  <c r="Z935" i="3"/>
  <c r="Q934" i="3" s="1"/>
  <c r="M936" i="3"/>
  <c r="R933" i="3"/>
  <c r="Q933" i="3"/>
  <c r="R934" i="3" l="1"/>
  <c r="T934" i="3"/>
  <c r="N934" i="3"/>
  <c r="V936" i="3"/>
  <c r="Z936" i="3"/>
  <c r="AB936" i="3"/>
  <c r="S935" i="3" s="1"/>
  <c r="X936" i="3"/>
  <c r="Y936" i="3"/>
  <c r="AA936" i="3"/>
  <c r="AC936" i="3"/>
  <c r="W936" i="3"/>
  <c r="M937" i="3"/>
  <c r="P934" i="3"/>
  <c r="S934" i="3"/>
  <c r="P935" i="3" l="1"/>
  <c r="R935" i="3"/>
  <c r="Q935" i="3"/>
  <c r="O935" i="3"/>
  <c r="V937" i="3"/>
  <c r="X937" i="3"/>
  <c r="O936" i="3" s="1"/>
  <c r="AC937" i="3"/>
  <c r="AB937" i="3"/>
  <c r="AA937" i="3"/>
  <c r="Z937" i="3"/>
  <c r="W937" i="3"/>
  <c r="N936" i="3" s="1"/>
  <c r="Y937" i="3"/>
  <c r="P936" i="3" s="1"/>
  <c r="M938" i="3"/>
  <c r="T935" i="3"/>
  <c r="N935" i="3"/>
  <c r="S936" i="3" l="1"/>
  <c r="Q936" i="3"/>
  <c r="X938" i="3"/>
  <c r="Y938" i="3"/>
  <c r="P937" i="3" s="1"/>
  <c r="V938" i="3"/>
  <c r="Z938" i="3"/>
  <c r="AB938" i="3"/>
  <c r="AA938" i="3"/>
  <c r="AC938" i="3"/>
  <c r="W938" i="3"/>
  <c r="M939" i="3"/>
  <c r="T936" i="3"/>
  <c r="R936" i="3"/>
  <c r="T937" i="3" l="1"/>
  <c r="O937" i="3"/>
  <c r="N937" i="3"/>
  <c r="S937" i="3"/>
  <c r="Q937" i="3"/>
  <c r="V939" i="3"/>
  <c r="AA939" i="3"/>
  <c r="Z939" i="3"/>
  <c r="X939" i="3"/>
  <c r="AB939" i="3"/>
  <c r="AC939" i="3"/>
  <c r="T938" i="3" s="1"/>
  <c r="W939" i="3"/>
  <c r="Y939" i="3"/>
  <c r="P938" i="3" s="1"/>
  <c r="M940" i="3"/>
  <c r="R937" i="3"/>
  <c r="S938" i="3" l="1"/>
  <c r="R938" i="3"/>
  <c r="V940" i="3"/>
  <c r="W940" i="3"/>
  <c r="AA940" i="3"/>
  <c r="R939" i="3" s="1"/>
  <c r="AB940" i="3"/>
  <c r="Z940" i="3"/>
  <c r="X940" i="3"/>
  <c r="O939" i="3" s="1"/>
  <c r="Y940" i="3"/>
  <c r="AC940" i="3"/>
  <c r="M941" i="3"/>
  <c r="O938" i="3"/>
  <c r="Q938" i="3"/>
  <c r="N938" i="3"/>
  <c r="X941" i="3" l="1"/>
  <c r="O940" i="3" s="1"/>
  <c r="AC941" i="3"/>
  <c r="T940" i="3" s="1"/>
  <c r="V941" i="3"/>
  <c r="W941" i="3"/>
  <c r="Y941" i="3"/>
  <c r="AA941" i="3"/>
  <c r="Z941" i="3"/>
  <c r="AB941" i="3"/>
  <c r="S940" i="3" s="1"/>
  <c r="M942" i="3"/>
  <c r="P939" i="3"/>
  <c r="Q939" i="3"/>
  <c r="T939" i="3"/>
  <c r="N939" i="3"/>
  <c r="S939" i="3"/>
  <c r="Q940" i="3" l="1"/>
  <c r="R940" i="3"/>
  <c r="P940" i="3"/>
  <c r="W942" i="3"/>
  <c r="N941" i="3" s="1"/>
  <c r="AC942" i="3"/>
  <c r="T941" i="3" s="1"/>
  <c r="V942" i="3"/>
  <c r="X942" i="3"/>
  <c r="Z942" i="3"/>
  <c r="Y942" i="3"/>
  <c r="AA942" i="3"/>
  <c r="AB942" i="3"/>
  <c r="S941" i="3" s="1"/>
  <c r="M943" i="3"/>
  <c r="N940" i="3"/>
  <c r="R941" i="3" l="1"/>
  <c r="P941" i="3"/>
  <c r="Y943" i="3"/>
  <c r="P942" i="3" s="1"/>
  <c r="V943" i="3"/>
  <c r="W943" i="3"/>
  <c r="N942" i="3" s="1"/>
  <c r="AC943" i="3"/>
  <c r="T942" i="3" s="1"/>
  <c r="AA943" i="3"/>
  <c r="X943" i="3"/>
  <c r="AB943" i="3"/>
  <c r="Z943" i="3"/>
  <c r="M944" i="3"/>
  <c r="O941" i="3"/>
  <c r="Q941" i="3"/>
  <c r="O942" i="3" l="1"/>
  <c r="S942" i="3"/>
  <c r="Q942" i="3"/>
  <c r="V944" i="3"/>
  <c r="AA944" i="3"/>
  <c r="X944" i="3"/>
  <c r="AB944" i="3"/>
  <c r="Y944" i="3"/>
  <c r="W944" i="3"/>
  <c r="Z944" i="3"/>
  <c r="AC944" i="3"/>
  <c r="T943" i="3" s="1"/>
  <c r="M945" i="3"/>
  <c r="R942" i="3"/>
  <c r="N943" i="3" l="1"/>
  <c r="S943" i="3"/>
  <c r="R943" i="3"/>
  <c r="P943" i="3"/>
  <c r="V945" i="3"/>
  <c r="AC945" i="3"/>
  <c r="T944" i="3" s="1"/>
  <c r="Y945" i="3"/>
  <c r="P944" i="3" s="1"/>
  <c r="X945" i="3"/>
  <c r="O944" i="3" s="1"/>
  <c r="AA945" i="3"/>
  <c r="W945" i="3"/>
  <c r="Z945" i="3"/>
  <c r="AB945" i="3"/>
  <c r="S944" i="3" s="1"/>
  <c r="M946" i="3"/>
  <c r="O943" i="3"/>
  <c r="Q943" i="3"/>
  <c r="R944" i="3" l="1"/>
  <c r="Z946" i="3"/>
  <c r="X946" i="3"/>
  <c r="V946" i="3"/>
  <c r="AC946" i="3"/>
  <c r="T945" i="3" s="1"/>
  <c r="W946" i="3"/>
  <c r="AB946" i="3"/>
  <c r="AA946" i="3"/>
  <c r="Y946" i="3"/>
  <c r="M947" i="3"/>
  <c r="N944" i="3"/>
  <c r="Q944" i="3"/>
  <c r="V947" i="3" l="1"/>
  <c r="AA947" i="3"/>
  <c r="Z947" i="3"/>
  <c r="AC947" i="3"/>
  <c r="W947" i="3"/>
  <c r="AB947" i="3"/>
  <c r="X947" i="3"/>
  <c r="Y947" i="3"/>
  <c r="P946" i="3" s="1"/>
  <c r="M948" i="3"/>
  <c r="P945" i="3"/>
  <c r="O945" i="3"/>
  <c r="S945" i="3"/>
  <c r="Q945" i="3"/>
  <c r="R945" i="3"/>
  <c r="N945" i="3"/>
  <c r="N946" i="3" l="1"/>
  <c r="Q946" i="3"/>
  <c r="T946" i="3"/>
  <c r="AC948" i="3"/>
  <c r="T947" i="3" s="1"/>
  <c r="Z948" i="3"/>
  <c r="Q947" i="3" s="1"/>
  <c r="V948" i="3"/>
  <c r="AA948" i="3"/>
  <c r="Y948" i="3"/>
  <c r="AB948" i="3"/>
  <c r="W948" i="3"/>
  <c r="X948" i="3"/>
  <c r="M949" i="3"/>
  <c r="S946" i="3"/>
  <c r="R946" i="3"/>
  <c r="O946" i="3"/>
  <c r="R947" i="3" l="1"/>
  <c r="P947" i="3"/>
  <c r="N947" i="3"/>
  <c r="O947" i="3"/>
  <c r="V949" i="3"/>
  <c r="X949" i="3"/>
  <c r="AB949" i="3"/>
  <c r="S948" i="3" s="1"/>
  <c r="W949" i="3"/>
  <c r="AA949" i="3"/>
  <c r="AC949" i="3"/>
  <c r="T948" i="3" s="1"/>
  <c r="Z949" i="3"/>
  <c r="Q948" i="3" s="1"/>
  <c r="Y949" i="3"/>
  <c r="P948" i="3" s="1"/>
  <c r="M950" i="3"/>
  <c r="S947" i="3"/>
  <c r="R948" i="3" l="1"/>
  <c r="Z950" i="3"/>
  <c r="AA950" i="3"/>
  <c r="X950" i="3"/>
  <c r="V950" i="3"/>
  <c r="AC950" i="3"/>
  <c r="AB950" i="3"/>
  <c r="W950" i="3"/>
  <c r="N949" i="3" s="1"/>
  <c r="Y950" i="3"/>
  <c r="P949" i="3" s="1"/>
  <c r="M951" i="3"/>
  <c r="N948" i="3"/>
  <c r="O948" i="3"/>
  <c r="V951" i="3" l="1"/>
  <c r="W951" i="3"/>
  <c r="N950" i="3" s="1"/>
  <c r="X951" i="3"/>
  <c r="AC951" i="3"/>
  <c r="Z951" i="3"/>
  <c r="AA951" i="3"/>
  <c r="AB951" i="3"/>
  <c r="S950" i="3" s="1"/>
  <c r="Y951" i="3"/>
  <c r="P950" i="3" s="1"/>
  <c r="M952" i="3"/>
  <c r="O949" i="3"/>
  <c r="Q949" i="3"/>
  <c r="S949" i="3"/>
  <c r="T949" i="3"/>
  <c r="R949" i="3"/>
  <c r="Q950" i="3" l="1"/>
  <c r="Y952" i="3"/>
  <c r="AA952" i="3"/>
  <c r="AC952" i="3"/>
  <c r="T951" i="3" s="1"/>
  <c r="X952" i="3"/>
  <c r="O951" i="3" s="1"/>
  <c r="W952" i="3"/>
  <c r="N951" i="3" s="1"/>
  <c r="V952" i="3"/>
  <c r="Z952" i="3"/>
  <c r="AB952" i="3"/>
  <c r="M953" i="3"/>
  <c r="T950" i="3"/>
  <c r="O950" i="3"/>
  <c r="R950" i="3"/>
  <c r="V953" i="3" l="1"/>
  <c r="X953" i="3"/>
  <c r="AA953" i="3"/>
  <c r="Z953" i="3"/>
  <c r="Q952" i="3" s="1"/>
  <c r="AB953" i="3"/>
  <c r="W953" i="3"/>
  <c r="AC953" i="3"/>
  <c r="T952" i="3" s="1"/>
  <c r="Y953" i="3"/>
  <c r="P952" i="3" s="1"/>
  <c r="M954" i="3"/>
  <c r="S951" i="3"/>
  <c r="R951" i="3"/>
  <c r="P951" i="3"/>
  <c r="Q951" i="3"/>
  <c r="O952" i="3" l="1"/>
  <c r="S952" i="3"/>
  <c r="X954" i="3"/>
  <c r="V954" i="3"/>
  <c r="AB954" i="3"/>
  <c r="S953" i="3" s="1"/>
  <c r="AA954" i="3"/>
  <c r="Y954" i="3"/>
  <c r="Z954" i="3"/>
  <c r="AC954" i="3"/>
  <c r="W954" i="3"/>
  <c r="M955" i="3"/>
  <c r="N952" i="3"/>
  <c r="R952" i="3"/>
  <c r="Q953" i="3" l="1"/>
  <c r="O953" i="3"/>
  <c r="P953" i="3"/>
  <c r="R953" i="3"/>
  <c r="W955" i="3"/>
  <c r="V955" i="3"/>
  <c r="AB955" i="3"/>
  <c r="Y955" i="3"/>
  <c r="P954" i="3" s="1"/>
  <c r="AC955" i="3"/>
  <c r="Z955" i="3"/>
  <c r="AA955" i="3"/>
  <c r="R954" i="3" s="1"/>
  <c r="X955" i="3"/>
  <c r="M956" i="3"/>
  <c r="T953" i="3"/>
  <c r="N953" i="3"/>
  <c r="S954" i="3" l="1"/>
  <c r="T954" i="3"/>
  <c r="Q954" i="3"/>
  <c r="N954" i="3"/>
  <c r="AA956" i="3"/>
  <c r="X956" i="3"/>
  <c r="V956" i="3"/>
  <c r="Z956" i="3"/>
  <c r="W956" i="3"/>
  <c r="AC956" i="3"/>
  <c r="AB956" i="3"/>
  <c r="S955" i="3" s="1"/>
  <c r="Y956" i="3"/>
  <c r="P955" i="3" s="1"/>
  <c r="M957" i="3"/>
  <c r="O954" i="3"/>
  <c r="N955" i="3" l="1"/>
  <c r="T955" i="3"/>
  <c r="R955" i="3"/>
  <c r="V957" i="3"/>
  <c r="AB957" i="3"/>
  <c r="S956" i="3" s="1"/>
  <c r="AC957" i="3"/>
  <c r="Y957" i="3"/>
  <c r="P956" i="3" s="1"/>
  <c r="Z957" i="3"/>
  <c r="W957" i="3"/>
  <c r="X957" i="3"/>
  <c r="AA957" i="3"/>
  <c r="R956" i="3" s="1"/>
  <c r="M958" i="3"/>
  <c r="O955" i="3"/>
  <c r="Q955" i="3"/>
  <c r="O956" i="3" l="1"/>
  <c r="Q956" i="3"/>
  <c r="V958" i="3"/>
  <c r="AA958" i="3"/>
  <c r="Z958" i="3"/>
  <c r="AC958" i="3"/>
  <c r="T957" i="3" s="1"/>
  <c r="X958" i="3"/>
  <c r="Y958" i="3"/>
  <c r="W958" i="3"/>
  <c r="AB958" i="3"/>
  <c r="M959" i="3"/>
  <c r="N956" i="3"/>
  <c r="T956" i="3"/>
  <c r="S957" i="3" l="1"/>
  <c r="P957" i="3"/>
  <c r="Q957" i="3"/>
  <c r="N957" i="3"/>
  <c r="R957" i="3"/>
  <c r="X959" i="3"/>
  <c r="AA959" i="3"/>
  <c r="AB959" i="3"/>
  <c r="W959" i="3"/>
  <c r="V959" i="3"/>
  <c r="AC959" i="3"/>
  <c r="Y959" i="3"/>
  <c r="P958" i="3" s="1"/>
  <c r="Z959" i="3"/>
  <c r="Q958" i="3" s="1"/>
  <c r="M960" i="3"/>
  <c r="O957" i="3"/>
  <c r="V960" i="3" l="1"/>
  <c r="Z960" i="3"/>
  <c r="AC960" i="3"/>
  <c r="AB960" i="3"/>
  <c r="W960" i="3"/>
  <c r="N959" i="3" s="1"/>
  <c r="X960" i="3"/>
  <c r="O959" i="3" s="1"/>
  <c r="Y960" i="3"/>
  <c r="AA960" i="3"/>
  <c r="M961" i="3"/>
  <c r="O958" i="3"/>
  <c r="T958" i="3"/>
  <c r="N958" i="3"/>
  <c r="R958" i="3"/>
  <c r="S958" i="3"/>
  <c r="Q959" i="3" l="1"/>
  <c r="V961" i="3"/>
  <c r="AA961" i="3"/>
  <c r="R960" i="3" s="1"/>
  <c r="X961" i="3"/>
  <c r="W961" i="3"/>
  <c r="AB961" i="3"/>
  <c r="S960" i="3" s="1"/>
  <c r="Z961" i="3"/>
  <c r="Y961" i="3"/>
  <c r="P960" i="3" s="1"/>
  <c r="AC961" i="3"/>
  <c r="M962" i="3"/>
  <c r="R959" i="3"/>
  <c r="T959" i="3"/>
  <c r="P959" i="3"/>
  <c r="S959" i="3"/>
  <c r="V962" i="3" l="1"/>
  <c r="Z962" i="3"/>
  <c r="Q961" i="3" s="1"/>
  <c r="AA962" i="3"/>
  <c r="AB962" i="3"/>
  <c r="X962" i="3"/>
  <c r="Y962" i="3"/>
  <c r="P961" i="3" s="1"/>
  <c r="W962" i="3"/>
  <c r="N961" i="3" s="1"/>
  <c r="AC962" i="3"/>
  <c r="M963" i="3"/>
  <c r="N960" i="3"/>
  <c r="O960" i="3"/>
  <c r="Q960" i="3"/>
  <c r="T960" i="3"/>
  <c r="S961" i="3" l="1"/>
  <c r="X963" i="3"/>
  <c r="Y963" i="3"/>
  <c r="AA963" i="3"/>
  <c r="Z963" i="3"/>
  <c r="AC963" i="3"/>
  <c r="T962" i="3" s="1"/>
  <c r="V963" i="3"/>
  <c r="AB963" i="3"/>
  <c r="S962" i="3" s="1"/>
  <c r="W963" i="3"/>
  <c r="M964" i="3"/>
  <c r="R961" i="3"/>
  <c r="T961" i="3"/>
  <c r="O961" i="3"/>
  <c r="V964" i="3" l="1"/>
  <c r="X964" i="3"/>
  <c r="Y964" i="3"/>
  <c r="AA964" i="3"/>
  <c r="W964" i="3"/>
  <c r="Z964" i="3"/>
  <c r="AB964" i="3"/>
  <c r="S963" i="3" s="1"/>
  <c r="AC964" i="3"/>
  <c r="T963" i="3" s="1"/>
  <c r="M965" i="3"/>
  <c r="N962" i="3"/>
  <c r="Q962" i="3"/>
  <c r="P962" i="3"/>
  <c r="O962" i="3"/>
  <c r="R962" i="3"/>
  <c r="Q963" i="3" l="1"/>
  <c r="N963" i="3"/>
  <c r="Z965" i="3"/>
  <c r="V965" i="3"/>
  <c r="W965" i="3"/>
  <c r="N964" i="3" s="1"/>
  <c r="AB965" i="3"/>
  <c r="S964" i="3" s="1"/>
  <c r="AC965" i="3"/>
  <c r="X965" i="3"/>
  <c r="Y965" i="3"/>
  <c r="AA965" i="3"/>
  <c r="M966" i="3"/>
  <c r="P963" i="3"/>
  <c r="R963" i="3"/>
  <c r="O963" i="3"/>
  <c r="V966" i="3" l="1"/>
  <c r="AB966" i="3"/>
  <c r="AA966" i="3"/>
  <c r="X966" i="3"/>
  <c r="O965" i="3" s="1"/>
  <c r="Y966" i="3"/>
  <c r="AC966" i="3"/>
  <c r="W966" i="3"/>
  <c r="Z966" i="3"/>
  <c r="M967" i="3"/>
  <c r="O964" i="3"/>
  <c r="P964" i="3"/>
  <c r="R964" i="3"/>
  <c r="T964" i="3"/>
  <c r="Q964" i="3"/>
  <c r="T965" i="3" l="1"/>
  <c r="P965" i="3"/>
  <c r="R965" i="3"/>
  <c r="N965" i="3"/>
  <c r="Q965" i="3"/>
  <c r="S965" i="3"/>
  <c r="AB967" i="3"/>
  <c r="S966" i="3" s="1"/>
  <c r="V967" i="3"/>
  <c r="Y967" i="3"/>
  <c r="P966" i="3" s="1"/>
  <c r="AA967" i="3"/>
  <c r="R966" i="3" s="1"/>
  <c r="AC967" i="3"/>
  <c r="Z967" i="3"/>
  <c r="Q966" i="3" s="1"/>
  <c r="X967" i="3"/>
  <c r="W967" i="3"/>
  <c r="M968" i="3"/>
  <c r="V968" i="3" l="1"/>
  <c r="Z968" i="3"/>
  <c r="AC968" i="3"/>
  <c r="W968" i="3"/>
  <c r="X968" i="3"/>
  <c r="O967" i="3" s="1"/>
  <c r="Y968" i="3"/>
  <c r="AA968" i="3"/>
  <c r="AB968" i="3"/>
  <c r="M969" i="3"/>
  <c r="T966" i="3"/>
  <c r="O966" i="3"/>
  <c r="N966" i="3"/>
  <c r="T967" i="3" l="1"/>
  <c r="V969" i="3"/>
  <c r="AA969" i="3"/>
  <c r="X969" i="3"/>
  <c r="AB969" i="3"/>
  <c r="Z969" i="3"/>
  <c r="Q968" i="3" s="1"/>
  <c r="Y969" i="3"/>
  <c r="P968" i="3" s="1"/>
  <c r="W969" i="3"/>
  <c r="AC969" i="3"/>
  <c r="M970" i="3"/>
  <c r="N967" i="3"/>
  <c r="S967" i="3"/>
  <c r="Q967" i="3"/>
  <c r="R967" i="3"/>
  <c r="P967" i="3"/>
  <c r="R968" i="3" l="1"/>
  <c r="S968" i="3"/>
  <c r="O968" i="3"/>
  <c r="V970" i="3"/>
  <c r="Y970" i="3"/>
  <c r="AA970" i="3"/>
  <c r="R969" i="3" s="1"/>
  <c r="Z970" i="3"/>
  <c r="Q969" i="3" s="1"/>
  <c r="AB970" i="3"/>
  <c r="AC970" i="3"/>
  <c r="T969" i="3" s="1"/>
  <c r="X970" i="3"/>
  <c r="W970" i="3"/>
  <c r="N969" i="3" s="1"/>
  <c r="M971" i="3"/>
  <c r="N968" i="3"/>
  <c r="T968" i="3"/>
  <c r="V971" i="3" l="1"/>
  <c r="Z971" i="3"/>
  <c r="W971" i="3"/>
  <c r="X971" i="3"/>
  <c r="AB971" i="3"/>
  <c r="Y971" i="3"/>
  <c r="AA971" i="3"/>
  <c r="R970" i="3" s="1"/>
  <c r="AC971" i="3"/>
  <c r="T970" i="3" s="1"/>
  <c r="M972" i="3"/>
  <c r="O969" i="3"/>
  <c r="P969" i="3"/>
  <c r="S969" i="3"/>
  <c r="O970" i="3" l="1"/>
  <c r="N970" i="3"/>
  <c r="V972" i="3"/>
  <c r="AC972" i="3"/>
  <c r="T971" i="3" s="1"/>
  <c r="Y972" i="3"/>
  <c r="W972" i="3"/>
  <c r="X972" i="3"/>
  <c r="O971" i="3" s="1"/>
  <c r="Z972" i="3"/>
  <c r="AB972" i="3"/>
  <c r="AA972" i="3"/>
  <c r="R971" i="3" s="1"/>
  <c r="M973" i="3"/>
  <c r="Q970" i="3"/>
  <c r="S970" i="3"/>
  <c r="P970" i="3"/>
  <c r="Y973" i="3" l="1"/>
  <c r="V973" i="3"/>
  <c r="X973" i="3"/>
  <c r="O972" i="3" s="1"/>
  <c r="AB973" i="3"/>
  <c r="W973" i="3"/>
  <c r="Z973" i="3"/>
  <c r="AC973" i="3"/>
  <c r="AA973" i="3"/>
  <c r="R972" i="3" s="1"/>
  <c r="M974" i="3"/>
  <c r="Q971" i="3"/>
  <c r="N971" i="3"/>
  <c r="S971" i="3"/>
  <c r="P971" i="3"/>
  <c r="N972" i="3" l="1"/>
  <c r="S972" i="3"/>
  <c r="T972" i="3"/>
  <c r="W974" i="3"/>
  <c r="X974" i="3"/>
  <c r="O973" i="3" s="1"/>
  <c r="V974" i="3"/>
  <c r="AC974" i="3"/>
  <c r="Z974" i="3"/>
  <c r="Y974" i="3"/>
  <c r="AB974" i="3"/>
  <c r="AA974" i="3"/>
  <c r="R973" i="3" s="1"/>
  <c r="M975" i="3"/>
  <c r="P972" i="3"/>
  <c r="Q972" i="3"/>
  <c r="V975" i="3" l="1"/>
  <c r="AC975" i="3"/>
  <c r="T974" i="3" s="1"/>
  <c r="Z975" i="3"/>
  <c r="Q974" i="3" s="1"/>
  <c r="AB975" i="3"/>
  <c r="W975" i="3"/>
  <c r="Y975" i="3"/>
  <c r="AA975" i="3"/>
  <c r="X975" i="3"/>
  <c r="M976" i="3"/>
  <c r="S973" i="3"/>
  <c r="T973" i="3"/>
  <c r="N973" i="3"/>
  <c r="P973" i="3"/>
  <c r="Q973" i="3"/>
  <c r="O974" i="3" l="1"/>
  <c r="R974" i="3"/>
  <c r="P974" i="3"/>
  <c r="S974" i="3"/>
  <c r="N974" i="3"/>
  <c r="V976" i="3"/>
  <c r="AB976" i="3"/>
  <c r="S975" i="3" s="1"/>
  <c r="AA976" i="3"/>
  <c r="Z976" i="3"/>
  <c r="W976" i="3"/>
  <c r="N975" i="3" s="1"/>
  <c r="Y976" i="3"/>
  <c r="P975" i="3" s="1"/>
  <c r="X976" i="3"/>
  <c r="AC976" i="3"/>
  <c r="T975" i="3" s="1"/>
  <c r="M977" i="3"/>
  <c r="Q975" i="3" l="1"/>
  <c r="V977" i="3"/>
  <c r="AC977" i="3"/>
  <c r="Z977" i="3"/>
  <c r="X977" i="3"/>
  <c r="AA977" i="3"/>
  <c r="R976" i="3" s="1"/>
  <c r="AB977" i="3"/>
  <c r="Y977" i="3"/>
  <c r="P976" i="3" s="1"/>
  <c r="W977" i="3"/>
  <c r="N976" i="3" s="1"/>
  <c r="M978" i="3"/>
  <c r="R975" i="3"/>
  <c r="O975" i="3"/>
  <c r="O976" i="3" l="1"/>
  <c r="T976" i="3"/>
  <c r="AA978" i="3"/>
  <c r="R977" i="3" s="1"/>
  <c r="W978" i="3"/>
  <c r="N977" i="3" s="1"/>
  <c r="V978" i="3"/>
  <c r="X978" i="3"/>
  <c r="Y978" i="3"/>
  <c r="P977" i="3" s="1"/>
  <c r="Z978" i="3"/>
  <c r="Q977" i="3" s="1"/>
  <c r="AB978" i="3"/>
  <c r="S977" i="3" s="1"/>
  <c r="AC978" i="3"/>
  <c r="M979" i="3"/>
  <c r="S976" i="3"/>
  <c r="Q976" i="3"/>
  <c r="Y979" i="3" l="1"/>
  <c r="P978" i="3" s="1"/>
  <c r="V979" i="3"/>
  <c r="W979" i="3"/>
  <c r="Z979" i="3"/>
  <c r="Q978" i="3" s="1"/>
  <c r="AA979" i="3"/>
  <c r="AB979" i="3"/>
  <c r="X979" i="3"/>
  <c r="O978" i="3" s="1"/>
  <c r="AC979" i="3"/>
  <c r="M980" i="3"/>
  <c r="T977" i="3"/>
  <c r="O977" i="3"/>
  <c r="Z980" i="3" l="1"/>
  <c r="Q979" i="3" s="1"/>
  <c r="AB980" i="3"/>
  <c r="W980" i="3"/>
  <c r="AC980" i="3"/>
  <c r="X980" i="3"/>
  <c r="Y980" i="3"/>
  <c r="AA980" i="3"/>
  <c r="V980" i="3"/>
  <c r="M981" i="3"/>
  <c r="S978" i="3"/>
  <c r="T978" i="3"/>
  <c r="R978" i="3"/>
  <c r="N978" i="3"/>
  <c r="R979" i="3" l="1"/>
  <c r="P979" i="3"/>
  <c r="S979" i="3"/>
  <c r="O979" i="3"/>
  <c r="N979" i="3"/>
  <c r="V981" i="3"/>
  <c r="AA981" i="3"/>
  <c r="X981" i="3"/>
  <c r="AB981" i="3"/>
  <c r="Z981" i="3"/>
  <c r="Y981" i="3"/>
  <c r="P980" i="3" s="1"/>
  <c r="AC981" i="3"/>
  <c r="T980" i="3" s="1"/>
  <c r="W981" i="3"/>
  <c r="N980" i="3" s="1"/>
  <c r="M982" i="3"/>
  <c r="T979" i="3"/>
  <c r="S980" i="3" l="1"/>
  <c r="Q980" i="3"/>
  <c r="V982" i="3"/>
  <c r="X982" i="3"/>
  <c r="W982" i="3"/>
  <c r="N981" i="3" s="1"/>
  <c r="Z982" i="3"/>
  <c r="AC982" i="3"/>
  <c r="T981" i="3" s="1"/>
  <c r="AB982" i="3"/>
  <c r="Y982" i="3"/>
  <c r="P981" i="3" s="1"/>
  <c r="AA982" i="3"/>
  <c r="M983" i="3"/>
  <c r="O980" i="3"/>
  <c r="R980" i="3"/>
  <c r="V983" i="3" l="1"/>
  <c r="AC983" i="3"/>
  <c r="T982" i="3" s="1"/>
  <c r="Z983" i="3"/>
  <c r="Q982" i="3" s="1"/>
  <c r="AB983" i="3"/>
  <c r="S982" i="3" s="1"/>
  <c r="X983" i="3"/>
  <c r="Y983" i="3"/>
  <c r="AA983" i="3"/>
  <c r="W983" i="3"/>
  <c r="N982" i="3" s="1"/>
  <c r="M984" i="3"/>
  <c r="O981" i="3"/>
  <c r="R981" i="3"/>
  <c r="S981" i="3"/>
  <c r="Q981" i="3"/>
  <c r="P982" i="3" l="1"/>
  <c r="R982" i="3"/>
  <c r="V984" i="3"/>
  <c r="Y984" i="3"/>
  <c r="AC984" i="3"/>
  <c r="T983" i="3" s="1"/>
  <c r="AA984" i="3"/>
  <c r="AB984" i="3"/>
  <c r="S983" i="3" s="1"/>
  <c r="X984" i="3"/>
  <c r="W984" i="3"/>
  <c r="Z984" i="3"/>
  <c r="M985" i="3"/>
  <c r="O982" i="3"/>
  <c r="P983" i="3" l="1"/>
  <c r="Q983" i="3"/>
  <c r="O983" i="3"/>
  <c r="N983" i="3"/>
  <c r="V985" i="3"/>
  <c r="AA985" i="3"/>
  <c r="R984" i="3" s="1"/>
  <c r="Y985" i="3"/>
  <c r="P984" i="3" s="1"/>
  <c r="X985" i="3"/>
  <c r="AB985" i="3"/>
  <c r="W985" i="3"/>
  <c r="N984" i="3" s="1"/>
  <c r="AC985" i="3"/>
  <c r="T984" i="3" s="1"/>
  <c r="Z985" i="3"/>
  <c r="M986" i="3"/>
  <c r="R983" i="3"/>
  <c r="Z986" i="3" l="1"/>
  <c r="Q985" i="3" s="1"/>
  <c r="V986" i="3"/>
  <c r="AA986" i="3"/>
  <c r="AC986" i="3"/>
  <c r="Y986" i="3"/>
  <c r="P985" i="3" s="1"/>
  <c r="AB986" i="3"/>
  <c r="W986" i="3"/>
  <c r="N985" i="3" s="1"/>
  <c r="X986" i="3"/>
  <c r="M987" i="3"/>
  <c r="S984" i="3"/>
  <c r="O984" i="3"/>
  <c r="Q984" i="3"/>
  <c r="AA987" i="3" l="1"/>
  <c r="R986" i="3" s="1"/>
  <c r="V987" i="3"/>
  <c r="X987" i="3"/>
  <c r="O986" i="3" s="1"/>
  <c r="Y987" i="3"/>
  <c r="W987" i="3"/>
  <c r="N986" i="3" s="1"/>
  <c r="Z987" i="3"/>
  <c r="AC987" i="3"/>
  <c r="AB987" i="3"/>
  <c r="S986" i="3" s="1"/>
  <c r="M988" i="3"/>
  <c r="T985" i="3"/>
  <c r="R985" i="3"/>
  <c r="O985" i="3"/>
  <c r="S985" i="3"/>
  <c r="X988" i="3" l="1"/>
  <c r="O987" i="3" s="1"/>
  <c r="V988" i="3"/>
  <c r="AA988" i="3"/>
  <c r="R987" i="3" s="1"/>
  <c r="AC988" i="3"/>
  <c r="W988" i="3"/>
  <c r="AB988" i="3"/>
  <c r="S987" i="3" s="1"/>
  <c r="Y988" i="3"/>
  <c r="Z988" i="3"/>
  <c r="Q987" i="3" s="1"/>
  <c r="M989" i="3"/>
  <c r="Q986" i="3"/>
  <c r="P986" i="3"/>
  <c r="T986" i="3"/>
  <c r="Z989" i="3" l="1"/>
  <c r="Q988" i="3" s="1"/>
  <c r="V989" i="3"/>
  <c r="AB989" i="3"/>
  <c r="W989" i="3"/>
  <c r="N988" i="3" s="1"/>
  <c r="X989" i="3"/>
  <c r="O988" i="3" s="1"/>
  <c r="Y989" i="3"/>
  <c r="AA989" i="3"/>
  <c r="AC989" i="3"/>
  <c r="T988" i="3" s="1"/>
  <c r="M990" i="3"/>
  <c r="P987" i="3"/>
  <c r="N987" i="3"/>
  <c r="T987" i="3"/>
  <c r="X990" i="3" l="1"/>
  <c r="O989" i="3" s="1"/>
  <c r="V990" i="3"/>
  <c r="W990" i="3"/>
  <c r="N989" i="3" s="1"/>
  <c r="AC990" i="3"/>
  <c r="T989" i="3" s="1"/>
  <c r="AB990" i="3"/>
  <c r="S989" i="3" s="1"/>
  <c r="Z990" i="3"/>
  <c r="Q989" i="3" s="1"/>
  <c r="Y990" i="3"/>
  <c r="AA990" i="3"/>
  <c r="M991" i="3"/>
  <c r="R988" i="3"/>
  <c r="S988" i="3"/>
  <c r="P988" i="3"/>
  <c r="X991" i="3" l="1"/>
  <c r="O990" i="3" s="1"/>
  <c r="AC991" i="3"/>
  <c r="T990" i="3" s="1"/>
  <c r="AA991" i="3"/>
  <c r="R990" i="3" s="1"/>
  <c r="Y991" i="3"/>
  <c r="V991" i="3"/>
  <c r="W991" i="3"/>
  <c r="AB991" i="3"/>
  <c r="Z991" i="3"/>
  <c r="Q990" i="3" s="1"/>
  <c r="M992" i="3"/>
  <c r="P989" i="3"/>
  <c r="R989" i="3"/>
  <c r="S990" i="3" l="1"/>
  <c r="AC992" i="3"/>
  <c r="T991" i="3" s="1"/>
  <c r="Z992" i="3"/>
  <c r="Q991" i="3" s="1"/>
  <c r="AB992" i="3"/>
  <c r="W992" i="3"/>
  <c r="X992" i="3"/>
  <c r="AA992" i="3"/>
  <c r="R991" i="3" s="1"/>
  <c r="Y992" i="3"/>
  <c r="P991" i="3" s="1"/>
  <c r="V992" i="3"/>
  <c r="M993" i="3"/>
  <c r="N990" i="3"/>
  <c r="P990" i="3"/>
  <c r="O991" i="3" l="1"/>
  <c r="V993" i="3"/>
  <c r="AC993" i="3"/>
  <c r="AB993" i="3"/>
  <c r="AA993" i="3"/>
  <c r="R992" i="3" s="1"/>
  <c r="W993" i="3"/>
  <c r="N992" i="3" s="1"/>
  <c r="Y993" i="3"/>
  <c r="P992" i="3" s="1"/>
  <c r="X993" i="3"/>
  <c r="Z993" i="3"/>
  <c r="M994" i="3"/>
  <c r="N991" i="3"/>
  <c r="S991" i="3"/>
  <c r="T992" i="3" l="1"/>
  <c r="V994" i="3"/>
  <c r="AC994" i="3"/>
  <c r="AB994" i="3"/>
  <c r="Z994" i="3"/>
  <c r="AA994" i="3"/>
  <c r="Y994" i="3"/>
  <c r="P993" i="3" s="1"/>
  <c r="X994" i="3"/>
  <c r="O993" i="3" s="1"/>
  <c r="W994" i="3"/>
  <c r="N993" i="3" s="1"/>
  <c r="M995" i="3"/>
  <c r="Q992" i="3"/>
  <c r="S992" i="3"/>
  <c r="O992" i="3"/>
  <c r="R993" i="3" l="1"/>
  <c r="Q993" i="3"/>
  <c r="V995" i="3"/>
  <c r="AB995" i="3"/>
  <c r="AA995" i="3"/>
  <c r="X995" i="3"/>
  <c r="O994" i="3" s="1"/>
  <c r="AC995" i="3"/>
  <c r="T994" i="3" s="1"/>
  <c r="Y995" i="3"/>
  <c r="P994" i="3" s="1"/>
  <c r="Z995" i="3"/>
  <c r="W995" i="3"/>
  <c r="N994" i="3" s="1"/>
  <c r="M996" i="3"/>
  <c r="T993" i="3"/>
  <c r="S993" i="3"/>
  <c r="W996" i="3" l="1"/>
  <c r="N995" i="3" s="1"/>
  <c r="V996" i="3"/>
  <c r="AB996" i="3"/>
  <c r="AA996" i="3"/>
  <c r="R995" i="3" s="1"/>
  <c r="AC996" i="3"/>
  <c r="T995" i="3" s="1"/>
  <c r="Z996" i="3"/>
  <c r="X996" i="3"/>
  <c r="Y996" i="3"/>
  <c r="P995" i="3" s="1"/>
  <c r="M997" i="3"/>
  <c r="Q994" i="3"/>
  <c r="S994" i="3"/>
  <c r="R994" i="3"/>
  <c r="Z997" i="3" l="1"/>
  <c r="Q996" i="3" s="1"/>
  <c r="V997" i="3"/>
  <c r="Y997" i="3"/>
  <c r="P996" i="3" s="1"/>
  <c r="X997" i="3"/>
  <c r="AA997" i="3"/>
  <c r="R996" i="3" s="1"/>
  <c r="AB997" i="3"/>
  <c r="S996" i="3" s="1"/>
  <c r="W997" i="3"/>
  <c r="AC997" i="3"/>
  <c r="T996" i="3" s="1"/>
  <c r="M998" i="3"/>
  <c r="O995" i="3"/>
  <c r="Q995" i="3"/>
  <c r="S995" i="3"/>
  <c r="Z998" i="3" l="1"/>
  <c r="Q997" i="3" s="1"/>
  <c r="X998" i="3"/>
  <c r="O997" i="3" s="1"/>
  <c r="V998" i="3"/>
  <c r="Y998" i="3"/>
  <c r="P997" i="3" s="1"/>
  <c r="AA998" i="3"/>
  <c r="W998" i="3"/>
  <c r="AC998" i="3"/>
  <c r="AB998" i="3"/>
  <c r="S997" i="3" s="1"/>
  <c r="M999" i="3"/>
  <c r="N996" i="3"/>
  <c r="O996" i="3"/>
  <c r="V999" i="3" l="1"/>
  <c r="AC999" i="3"/>
  <c r="Y999" i="3"/>
  <c r="P998" i="3" s="1"/>
  <c r="X999" i="3"/>
  <c r="O998" i="3" s="1"/>
  <c r="W999" i="3"/>
  <c r="AB999" i="3"/>
  <c r="AA999" i="3"/>
  <c r="Z999" i="3"/>
  <c r="Q998" i="3" s="1"/>
  <c r="M1000" i="3"/>
  <c r="T997" i="3"/>
  <c r="R997" i="3"/>
  <c r="N997" i="3"/>
  <c r="R998" i="3" l="1"/>
  <c r="N998" i="3"/>
  <c r="S998" i="3"/>
  <c r="V1000" i="3"/>
  <c r="AB1000" i="3"/>
  <c r="W1000" i="3"/>
  <c r="N999" i="3" s="1"/>
  <c r="X1000" i="3"/>
  <c r="O999" i="3" s="1"/>
  <c r="AA1000" i="3"/>
  <c r="Z1000" i="3"/>
  <c r="AC1000" i="3"/>
  <c r="Y1000" i="3"/>
  <c r="P999" i="3" s="1"/>
  <c r="M1001" i="3"/>
  <c r="T998" i="3"/>
  <c r="T999" i="3" l="1"/>
  <c r="Q999" i="3"/>
  <c r="X1001" i="3"/>
  <c r="O1000" i="3" s="1"/>
  <c r="AA1001" i="3"/>
  <c r="R1000" i="3" s="1"/>
  <c r="Y1001" i="3"/>
  <c r="P1000" i="3" s="1"/>
  <c r="W1001" i="3"/>
  <c r="N1000" i="3" s="1"/>
  <c r="V1001" i="3"/>
  <c r="Z1001" i="3"/>
  <c r="AB1001" i="3"/>
  <c r="AC1001" i="3"/>
  <c r="M1002" i="3"/>
  <c r="S999" i="3"/>
  <c r="R999" i="3"/>
  <c r="V1002" i="3" l="1"/>
  <c r="X1002" i="3"/>
  <c r="AA1002" i="3"/>
  <c r="R1001" i="3" s="1"/>
  <c r="AB1002" i="3"/>
  <c r="AC1002" i="3"/>
  <c r="Y1002" i="3"/>
  <c r="P1001" i="3" s="1"/>
  <c r="Z1002" i="3"/>
  <c r="W1002" i="3"/>
  <c r="N1001" i="3" s="1"/>
  <c r="M1003" i="3"/>
  <c r="S1000" i="3"/>
  <c r="T1000" i="3"/>
  <c r="Q1000" i="3"/>
  <c r="Q1001" i="3" l="1"/>
  <c r="S1001" i="3"/>
  <c r="O1001" i="3"/>
  <c r="V1003" i="3"/>
  <c r="W1003" i="3"/>
  <c r="N1002" i="3" s="1"/>
  <c r="AA1003" i="3"/>
  <c r="R1002" i="3" s="1"/>
  <c r="X1003" i="3"/>
  <c r="O1002" i="3" s="1"/>
  <c r="AB1003" i="3"/>
  <c r="AC1003" i="3"/>
  <c r="Y1003" i="3"/>
  <c r="Z1003" i="3"/>
  <c r="M1004" i="3"/>
  <c r="T1001" i="3"/>
  <c r="S1002" i="3" l="1"/>
  <c r="T1002" i="3"/>
  <c r="V1004" i="3"/>
  <c r="W1004" i="3"/>
  <c r="N1003" i="3" s="1"/>
  <c r="AB1004" i="3"/>
  <c r="S1003" i="3" s="1"/>
  <c r="Y1004" i="3"/>
  <c r="X1004" i="3"/>
  <c r="AA1004" i="3"/>
  <c r="AC1004" i="3"/>
  <c r="Z1004" i="3"/>
  <c r="M1005" i="3"/>
  <c r="P1002" i="3"/>
  <c r="Q1002" i="3"/>
  <c r="R1003" i="3" l="1"/>
  <c r="O1003" i="3"/>
  <c r="Q1003" i="3"/>
  <c r="P1003" i="3"/>
  <c r="V1005" i="3"/>
  <c r="X1005" i="3"/>
  <c r="Z1005" i="3"/>
  <c r="Y1005" i="3"/>
  <c r="AA1005" i="3"/>
  <c r="AC1005" i="3"/>
  <c r="T1004" i="3" s="1"/>
  <c r="AB1005" i="3"/>
  <c r="S1004" i="3" s="1"/>
  <c r="W1005" i="3"/>
  <c r="M1006" i="3"/>
  <c r="T1003" i="3"/>
  <c r="P1004" i="3" l="1"/>
  <c r="Z1006" i="3"/>
  <c r="V1006" i="3"/>
  <c r="Y1006" i="3"/>
  <c r="AB1006" i="3"/>
  <c r="S1005" i="3" s="1"/>
  <c r="AA1006" i="3"/>
  <c r="W1006" i="3"/>
  <c r="N1005" i="3" s="1"/>
  <c r="AC1006" i="3"/>
  <c r="T1005" i="3" s="1"/>
  <c r="X1006" i="3"/>
  <c r="M1007" i="3"/>
  <c r="O1004" i="3"/>
  <c r="R1004" i="3"/>
  <c r="N1004" i="3"/>
  <c r="Q1004" i="3"/>
  <c r="X1007" i="3" l="1"/>
  <c r="O1006" i="3" s="1"/>
  <c r="AA1007" i="3"/>
  <c r="Y1007" i="3"/>
  <c r="W1007" i="3"/>
  <c r="N1006" i="3" s="1"/>
  <c r="Z1007" i="3"/>
  <c r="AC1007" i="3"/>
  <c r="AB1007" i="3"/>
  <c r="V1007" i="3"/>
  <c r="M1008" i="3"/>
  <c r="O1005" i="3"/>
  <c r="Q1005" i="3"/>
  <c r="P1005" i="3"/>
  <c r="R1005" i="3"/>
  <c r="T1006" i="3" l="1"/>
  <c r="S1006" i="3"/>
  <c r="Q1006" i="3"/>
  <c r="Z1008" i="3"/>
  <c r="Q1007" i="3" s="1"/>
  <c r="W1008" i="3"/>
  <c r="N1007" i="3" s="1"/>
  <c r="AC1008" i="3"/>
  <c r="AB1008" i="3"/>
  <c r="Y1008" i="3"/>
  <c r="P1007" i="3" s="1"/>
  <c r="V1008" i="3"/>
  <c r="AA1008" i="3"/>
  <c r="X1008" i="3"/>
  <c r="O1007" i="3" s="1"/>
  <c r="M1009" i="3"/>
  <c r="R1006" i="3"/>
  <c r="P1006" i="3"/>
  <c r="AA1009" i="3" l="1"/>
  <c r="V1009" i="3"/>
  <c r="AB1009" i="3"/>
  <c r="S1008" i="3" s="1"/>
  <c r="AC1009" i="3"/>
  <c r="T1008" i="3" s="1"/>
  <c r="Z1009" i="3"/>
  <c r="Q1008" i="3" s="1"/>
  <c r="X1009" i="3"/>
  <c r="O1008" i="3" s="1"/>
  <c r="Y1009" i="3"/>
  <c r="W1009" i="3"/>
  <c r="N1008" i="3" s="1"/>
  <c r="M1010" i="3"/>
  <c r="R1007" i="3"/>
  <c r="T1007" i="3"/>
  <c r="S1007" i="3"/>
  <c r="Y1010" i="3" l="1"/>
  <c r="AA1010" i="3"/>
  <c r="R1009" i="3" s="1"/>
  <c r="V1010" i="3"/>
  <c r="Z1010" i="3"/>
  <c r="AB1010" i="3"/>
  <c r="S1009" i="3" s="1"/>
  <c r="AC1010" i="3"/>
  <c r="W1010" i="3"/>
  <c r="X1010" i="3"/>
  <c r="O1009" i="3" s="1"/>
  <c r="M1011" i="3"/>
  <c r="P1008" i="3"/>
  <c r="R1008" i="3"/>
  <c r="Y1011" i="3" l="1"/>
  <c r="P1010" i="3" s="1"/>
  <c r="V1011" i="3"/>
  <c r="X1011" i="3"/>
  <c r="W1011" i="3"/>
  <c r="Z1011" i="3"/>
  <c r="Q1010" i="3" s="1"/>
  <c r="AA1011" i="3"/>
  <c r="R1010" i="3" s="1"/>
  <c r="AC1011" i="3"/>
  <c r="AB1011" i="3"/>
  <c r="S1010" i="3" s="1"/>
  <c r="M1012" i="3"/>
  <c r="N1009" i="3"/>
  <c r="T1009" i="3"/>
  <c r="Q1009" i="3"/>
  <c r="P1009" i="3"/>
  <c r="AC1012" i="3" l="1"/>
  <c r="V1012" i="3"/>
  <c r="AB1012" i="3"/>
  <c r="S1011" i="3" s="1"/>
  <c r="Y1012" i="3"/>
  <c r="P1011" i="3" s="1"/>
  <c r="Z1012" i="3"/>
  <c r="W1012" i="3"/>
  <c r="X1012" i="3"/>
  <c r="AA1012" i="3"/>
  <c r="R1011" i="3" s="1"/>
  <c r="M1013" i="3"/>
  <c r="T1010" i="3"/>
  <c r="O1010" i="3"/>
  <c r="N1010" i="3"/>
  <c r="V1013" i="3" l="1"/>
  <c r="AA1013" i="3"/>
  <c r="X1013" i="3"/>
  <c r="W1013" i="3"/>
  <c r="Y1013" i="3"/>
  <c r="P1012" i="3" s="1"/>
  <c r="AC1013" i="3"/>
  <c r="AB1013" i="3"/>
  <c r="Z1013" i="3"/>
  <c r="Q1012" i="3" s="1"/>
  <c r="M1014" i="3"/>
  <c r="O1011" i="3"/>
  <c r="N1011" i="3"/>
  <c r="Q1011" i="3"/>
  <c r="T1011" i="3"/>
  <c r="S1012" i="3" l="1"/>
  <c r="N1012" i="3"/>
  <c r="R1012" i="3"/>
  <c r="T1012" i="3"/>
  <c r="W1014" i="3"/>
  <c r="N1013" i="3" s="1"/>
  <c r="V1014" i="3"/>
  <c r="X1014" i="3"/>
  <c r="AB1014" i="3"/>
  <c r="AA1014" i="3"/>
  <c r="Z1014" i="3"/>
  <c r="Y1014" i="3"/>
  <c r="P1013" i="3" s="1"/>
  <c r="AC1014" i="3"/>
  <c r="T1013" i="3" s="1"/>
  <c r="M1015" i="3"/>
  <c r="O1012" i="3"/>
  <c r="V1015" i="3" l="1"/>
  <c r="AC1015" i="3"/>
  <c r="Z1015" i="3"/>
  <c r="W1015" i="3"/>
  <c r="Y1015" i="3"/>
  <c r="AA1015" i="3"/>
  <c r="X1015" i="3"/>
  <c r="AB1015" i="3"/>
  <c r="S1014" i="3" s="1"/>
  <c r="M1016" i="3"/>
  <c r="R1013" i="3"/>
  <c r="O1013" i="3"/>
  <c r="Q1013" i="3"/>
  <c r="S1013" i="3"/>
  <c r="O1014" i="3" l="1"/>
  <c r="P1014" i="3"/>
  <c r="R1014" i="3"/>
  <c r="T1014" i="3"/>
  <c r="Y1016" i="3"/>
  <c r="AB1016" i="3"/>
  <c r="S1015" i="3" s="1"/>
  <c r="AA1016" i="3"/>
  <c r="W1016" i="3"/>
  <c r="V1016" i="3"/>
  <c r="X1016" i="3"/>
  <c r="AC1016" i="3"/>
  <c r="T1015" i="3" s="1"/>
  <c r="Z1016" i="3"/>
  <c r="Q1015" i="3" s="1"/>
  <c r="M1017" i="3"/>
  <c r="N1014" i="3"/>
  <c r="Q1014" i="3"/>
  <c r="V1017" i="3" l="1"/>
  <c r="AA1017" i="3"/>
  <c r="R1016" i="3" s="1"/>
  <c r="AB1017" i="3"/>
  <c r="S1016" i="3" s="1"/>
  <c r="W1017" i="3"/>
  <c r="Y1017" i="3"/>
  <c r="P1016" i="3" s="1"/>
  <c r="AC1017" i="3"/>
  <c r="Z1017" i="3"/>
  <c r="X1017" i="3"/>
  <c r="M1018" i="3"/>
  <c r="O1015" i="3"/>
  <c r="N1015" i="3"/>
  <c r="P1015" i="3"/>
  <c r="R1015" i="3"/>
  <c r="Q1016" i="3" l="1"/>
  <c r="T1016" i="3"/>
  <c r="N1016" i="3"/>
  <c r="X1018" i="3"/>
  <c r="O1017" i="3" s="1"/>
  <c r="W1018" i="3"/>
  <c r="N1017" i="3" s="1"/>
  <c r="AA1018" i="3"/>
  <c r="R1017" i="3" s="1"/>
  <c r="Y1018" i="3"/>
  <c r="AC1018" i="3"/>
  <c r="V1018" i="3"/>
  <c r="Z1018" i="3"/>
  <c r="AB1018" i="3"/>
  <c r="S1017" i="3" s="1"/>
  <c r="M1019" i="3"/>
  <c r="O1016" i="3"/>
  <c r="V1019" i="3" l="1"/>
  <c r="AB1019" i="3"/>
  <c r="AC1019" i="3"/>
  <c r="X1019" i="3"/>
  <c r="O1018" i="3" s="1"/>
  <c r="Y1019" i="3"/>
  <c r="AA1019" i="3"/>
  <c r="Z1019" i="3"/>
  <c r="W1019" i="3"/>
  <c r="N1018" i="3" s="1"/>
  <c r="M1020" i="3"/>
  <c r="P1017" i="3"/>
  <c r="T1017" i="3"/>
  <c r="Q1017" i="3"/>
  <c r="R1018" i="3" l="1"/>
  <c r="P1018" i="3"/>
  <c r="T1018" i="3"/>
  <c r="S1018" i="3"/>
  <c r="V1020" i="3"/>
  <c r="AA1020" i="3"/>
  <c r="Z1020" i="3"/>
  <c r="X1020" i="3"/>
  <c r="AC1020" i="3"/>
  <c r="T1019" i="3" s="1"/>
  <c r="W1020" i="3"/>
  <c r="AB1020" i="3"/>
  <c r="S1019" i="3" s="1"/>
  <c r="Y1020" i="3"/>
  <c r="P1019" i="3" s="1"/>
  <c r="M1021" i="3"/>
  <c r="Q1018" i="3"/>
  <c r="O1019" i="3" l="1"/>
  <c r="N1019" i="3"/>
  <c r="V1021" i="3"/>
  <c r="AA1021" i="3"/>
  <c r="R1020" i="3" s="1"/>
  <c r="W1021" i="3"/>
  <c r="AC1021" i="3"/>
  <c r="AB1021" i="3"/>
  <c r="S1020" i="3" s="1"/>
  <c r="Y1021" i="3"/>
  <c r="P1020" i="3" s="1"/>
  <c r="X1021" i="3"/>
  <c r="Z1021" i="3"/>
  <c r="M1022" i="3"/>
  <c r="R1019" i="3"/>
  <c r="Q1019" i="3"/>
  <c r="AC1022" i="3" l="1"/>
  <c r="T1021" i="3" s="1"/>
  <c r="AA1022" i="3"/>
  <c r="R1021" i="3" s="1"/>
  <c r="AB1022" i="3"/>
  <c r="S1021" i="3" s="1"/>
  <c r="V1022" i="3"/>
  <c r="X1022" i="3"/>
  <c r="O1021" i="3" s="1"/>
  <c r="Z1022" i="3"/>
  <c r="Q1021" i="3" s="1"/>
  <c r="W1022" i="3"/>
  <c r="N1021" i="3" s="1"/>
  <c r="Y1022" i="3"/>
  <c r="M1023" i="3"/>
  <c r="Q1020" i="3"/>
  <c r="O1020" i="3"/>
  <c r="T1020" i="3"/>
  <c r="N1020" i="3"/>
  <c r="V1023" i="3" l="1"/>
  <c r="AC1023" i="3"/>
  <c r="T1022" i="3" s="1"/>
  <c r="W1023" i="3"/>
  <c r="Z1023" i="3"/>
  <c r="Y1023" i="3"/>
  <c r="AB1023" i="3"/>
  <c r="X1023" i="3"/>
  <c r="AA1023" i="3"/>
  <c r="R1022" i="3" s="1"/>
  <c r="M1024" i="3"/>
  <c r="P1021" i="3"/>
  <c r="S1022" i="3" l="1"/>
  <c r="O1022" i="3"/>
  <c r="Q1022" i="3"/>
  <c r="N1022" i="3"/>
  <c r="Y1024" i="3"/>
  <c r="P1023" i="3" s="1"/>
  <c r="X1024" i="3"/>
  <c r="V1024" i="3"/>
  <c r="W1024" i="3"/>
  <c r="Z1024" i="3"/>
  <c r="AA1024" i="3"/>
  <c r="AB1024" i="3"/>
  <c r="S1023" i="3" s="1"/>
  <c r="AC1024" i="3"/>
  <c r="T1023" i="3" s="1"/>
  <c r="M1025" i="3"/>
  <c r="P1022" i="3"/>
  <c r="R1023" i="3" l="1"/>
  <c r="AC1025" i="3"/>
  <c r="T1024" i="3" s="1"/>
  <c r="Y1025" i="3"/>
  <c r="P1024" i="3" s="1"/>
  <c r="AA1025" i="3"/>
  <c r="Z1025" i="3"/>
  <c r="V1025" i="3"/>
  <c r="X1025" i="3"/>
  <c r="O1024" i="3" s="1"/>
  <c r="W1025" i="3"/>
  <c r="N1024" i="3" s="1"/>
  <c r="AB1025" i="3"/>
  <c r="S1024" i="3" s="1"/>
  <c r="M1026" i="3"/>
  <c r="Q1023" i="3"/>
  <c r="N1023" i="3"/>
  <c r="O1023" i="3"/>
  <c r="V1026" i="3" l="1"/>
  <c r="Y1026" i="3"/>
  <c r="Z1026" i="3"/>
  <c r="W1026" i="3"/>
  <c r="N1025" i="3" s="1"/>
  <c r="X1026" i="3"/>
  <c r="AB1026" i="3"/>
  <c r="S1025" i="3" s="1"/>
  <c r="AC1026" i="3"/>
  <c r="AA1026" i="3"/>
  <c r="M1027" i="3"/>
  <c r="Q1024" i="3"/>
  <c r="R1024" i="3"/>
  <c r="T1025" i="3" l="1"/>
  <c r="P1025" i="3"/>
  <c r="R1025" i="3"/>
  <c r="Q1025" i="3"/>
  <c r="O1025" i="3"/>
  <c r="Z1027" i="3"/>
  <c r="Q1026" i="3" s="1"/>
  <c r="V1027" i="3"/>
  <c r="Y1027" i="3"/>
  <c r="P1026" i="3" s="1"/>
  <c r="W1027" i="3"/>
  <c r="AB1027" i="3"/>
  <c r="S1026" i="3" s="1"/>
  <c r="AC1027" i="3"/>
  <c r="AA1027" i="3"/>
  <c r="X1027" i="3"/>
  <c r="O1026" i="3" s="1"/>
  <c r="M1028" i="3"/>
  <c r="Z1028" i="3" l="1"/>
  <c r="Q1027" i="3" s="1"/>
  <c r="AA1028" i="3"/>
  <c r="R1027" i="3" s="1"/>
  <c r="W1028" i="3"/>
  <c r="AC1028" i="3"/>
  <c r="T1027" i="3" s="1"/>
  <c r="X1028" i="3"/>
  <c r="O1027" i="3" s="1"/>
  <c r="AB1028" i="3"/>
  <c r="Y1028" i="3"/>
  <c r="V1028" i="3"/>
  <c r="M1029" i="3"/>
  <c r="N1026" i="3"/>
  <c r="T1026" i="3"/>
  <c r="R1026" i="3"/>
  <c r="P1027" i="3" l="1"/>
  <c r="S1027" i="3"/>
  <c r="AB1029" i="3"/>
  <c r="S1028" i="3" s="1"/>
  <c r="Y1029" i="3"/>
  <c r="V1029" i="3"/>
  <c r="AA1029" i="3"/>
  <c r="Z1029" i="3"/>
  <c r="Q1028" i="3" s="1"/>
  <c r="X1029" i="3"/>
  <c r="AC1029" i="3"/>
  <c r="W1029" i="3"/>
  <c r="M1030" i="3"/>
  <c r="N1027" i="3"/>
  <c r="Z1030" i="3" l="1"/>
  <c r="Q1029" i="3" s="1"/>
  <c r="V1030" i="3"/>
  <c r="X1030" i="3"/>
  <c r="O1029" i="3" s="1"/>
  <c r="AB1030" i="3"/>
  <c r="Y1030" i="3"/>
  <c r="AC1030" i="3"/>
  <c r="W1030" i="3"/>
  <c r="AA1030" i="3"/>
  <c r="R1029" i="3" s="1"/>
  <c r="M1031" i="3"/>
  <c r="N1028" i="3"/>
  <c r="R1028" i="3"/>
  <c r="T1028" i="3"/>
  <c r="O1028" i="3"/>
  <c r="P1028" i="3"/>
  <c r="AA1031" i="3" l="1"/>
  <c r="R1030" i="3" s="1"/>
  <c r="V1031" i="3"/>
  <c r="X1031" i="3"/>
  <c r="O1030" i="3" s="1"/>
  <c r="AB1031" i="3"/>
  <c r="Y1031" i="3"/>
  <c r="W1031" i="3"/>
  <c r="AC1031" i="3"/>
  <c r="T1030" i="3" s="1"/>
  <c r="Z1031" i="3"/>
  <c r="Q1030" i="3" s="1"/>
  <c r="M1032" i="3"/>
  <c r="S1029" i="3"/>
  <c r="P1029" i="3"/>
  <c r="T1029" i="3"/>
  <c r="N1029" i="3"/>
  <c r="AB1032" i="3" l="1"/>
  <c r="S1031" i="3" s="1"/>
  <c r="AC1032" i="3"/>
  <c r="T1031" i="3" s="1"/>
  <c r="W1032" i="3"/>
  <c r="X1032" i="3"/>
  <c r="O1031" i="3" s="1"/>
  <c r="Y1032" i="3"/>
  <c r="P1031" i="3" s="1"/>
  <c r="V1032" i="3"/>
  <c r="Z1032" i="3"/>
  <c r="AA1032" i="3"/>
  <c r="R1031" i="3" s="1"/>
  <c r="M1033" i="3"/>
  <c r="S1030" i="3"/>
  <c r="P1030" i="3"/>
  <c r="N1030" i="3"/>
  <c r="V1033" i="3" l="1"/>
  <c r="AC1033" i="3"/>
  <c r="T1032" i="3" s="1"/>
  <c r="AB1033" i="3"/>
  <c r="S1032" i="3" s="1"/>
  <c r="Y1033" i="3"/>
  <c r="W1033" i="3"/>
  <c r="N1032" i="3" s="1"/>
  <c r="Z1033" i="3"/>
  <c r="X1033" i="3"/>
  <c r="AA1033" i="3"/>
  <c r="R1032" i="3" s="1"/>
  <c r="M1034" i="3"/>
  <c r="Q1031" i="3"/>
  <c r="N1031" i="3"/>
  <c r="O1032" i="3" l="1"/>
  <c r="P1032" i="3"/>
  <c r="V1034" i="3"/>
  <c r="AA1034" i="3"/>
  <c r="AC1034" i="3"/>
  <c r="T1033" i="3" s="1"/>
  <c r="W1034" i="3"/>
  <c r="Y1034" i="3"/>
  <c r="X1034" i="3"/>
  <c r="AB1034" i="3"/>
  <c r="S1033" i="3" s="1"/>
  <c r="Z1034" i="3"/>
  <c r="M1035" i="3"/>
  <c r="Q1032" i="3"/>
  <c r="P1033" i="3" l="1"/>
  <c r="N1033" i="3"/>
  <c r="Q1033" i="3"/>
  <c r="R1033" i="3"/>
  <c r="V1035" i="3"/>
  <c r="AB1035" i="3"/>
  <c r="X1035" i="3"/>
  <c r="Z1035" i="3"/>
  <c r="AC1035" i="3"/>
  <c r="W1035" i="3"/>
  <c r="N1034" i="3" s="1"/>
  <c r="AA1035" i="3"/>
  <c r="R1034" i="3" s="1"/>
  <c r="Y1035" i="3"/>
  <c r="P1034" i="3" s="1"/>
  <c r="M1036" i="3"/>
  <c r="O1033" i="3"/>
  <c r="Z1036" i="3" l="1"/>
  <c r="X1036" i="3"/>
  <c r="AC1036" i="3"/>
  <c r="W1036" i="3"/>
  <c r="Y1036" i="3"/>
  <c r="P1035" i="3" s="1"/>
  <c r="AA1036" i="3"/>
  <c r="R1035" i="3" s="1"/>
  <c r="V1036" i="3"/>
  <c r="AB1036" i="3"/>
  <c r="M1037" i="3"/>
  <c r="O1034" i="3"/>
  <c r="T1034" i="3"/>
  <c r="S1034" i="3"/>
  <c r="Q1034" i="3"/>
  <c r="V1037" i="3" l="1"/>
  <c r="X1037" i="3"/>
  <c r="Y1037" i="3"/>
  <c r="AC1037" i="3"/>
  <c r="W1037" i="3"/>
  <c r="Z1037" i="3"/>
  <c r="Q1036" i="3" s="1"/>
  <c r="AA1037" i="3"/>
  <c r="R1036" i="3" s="1"/>
  <c r="AB1037" i="3"/>
  <c r="S1036" i="3" s="1"/>
  <c r="M1038" i="3"/>
  <c r="S1035" i="3"/>
  <c r="N1035" i="3"/>
  <c r="O1035" i="3"/>
  <c r="Q1035" i="3"/>
  <c r="T1035" i="3"/>
  <c r="P1036" i="3" l="1"/>
  <c r="Y1038" i="3"/>
  <c r="V1038" i="3"/>
  <c r="X1038" i="3"/>
  <c r="AA1038" i="3"/>
  <c r="R1037" i="3" s="1"/>
  <c r="Z1038" i="3"/>
  <c r="Q1037" i="3" s="1"/>
  <c r="AB1038" i="3"/>
  <c r="S1037" i="3" s="1"/>
  <c r="W1038" i="3"/>
  <c r="AC1038" i="3"/>
  <c r="M1039" i="3"/>
  <c r="O1036" i="3"/>
  <c r="T1036" i="3"/>
  <c r="N1036" i="3"/>
  <c r="AA1039" i="3" l="1"/>
  <c r="R1038" i="3" s="1"/>
  <c r="W1039" i="3"/>
  <c r="N1038" i="3" s="1"/>
  <c r="V1039" i="3"/>
  <c r="X1039" i="3"/>
  <c r="AC1039" i="3"/>
  <c r="AB1039" i="3"/>
  <c r="S1038" i="3" s="1"/>
  <c r="Z1039" i="3"/>
  <c r="Y1039" i="3"/>
  <c r="P1038" i="3" s="1"/>
  <c r="M1040" i="3"/>
  <c r="T1037" i="3"/>
  <c r="O1037" i="3"/>
  <c r="P1037" i="3"/>
  <c r="N1037" i="3"/>
  <c r="V1040" i="3" l="1"/>
  <c r="AB1040" i="3"/>
  <c r="S1039" i="3" s="1"/>
  <c r="AC1040" i="3"/>
  <c r="T1039" i="3" s="1"/>
  <c r="X1040" i="3"/>
  <c r="O1039" i="3" s="1"/>
  <c r="W1040" i="3"/>
  <c r="N1039" i="3" s="1"/>
  <c r="Y1040" i="3"/>
  <c r="AA1040" i="3"/>
  <c r="Z1040" i="3"/>
  <c r="M1041" i="3"/>
  <c r="Q1038" i="3"/>
  <c r="T1038" i="3"/>
  <c r="O1038" i="3"/>
  <c r="R1039" i="3" l="1"/>
  <c r="P1039" i="3"/>
  <c r="V1041" i="3"/>
  <c r="AA1041" i="3"/>
  <c r="Z1041" i="3"/>
  <c r="AC1041" i="3"/>
  <c r="T1040" i="3" s="1"/>
  <c r="X1041" i="3"/>
  <c r="AB1041" i="3"/>
  <c r="Y1041" i="3"/>
  <c r="W1041" i="3"/>
  <c r="M1042" i="3"/>
  <c r="Q1039" i="3"/>
  <c r="S1040" i="3" l="1"/>
  <c r="O1040" i="3"/>
  <c r="N1040" i="3"/>
  <c r="P1040" i="3"/>
  <c r="Q1040" i="3"/>
  <c r="AA1042" i="3"/>
  <c r="V1042" i="3"/>
  <c r="Z1042" i="3"/>
  <c r="X1042" i="3"/>
  <c r="AC1042" i="3"/>
  <c r="T1041" i="3" s="1"/>
  <c r="Y1042" i="3"/>
  <c r="AB1042" i="3"/>
  <c r="W1042" i="3"/>
  <c r="M1043" i="3"/>
  <c r="R1040" i="3"/>
  <c r="V1043" i="3" l="1"/>
  <c r="X1043" i="3"/>
  <c r="AB1043" i="3"/>
  <c r="S1042" i="3" s="1"/>
  <c r="Z1043" i="3"/>
  <c r="Y1043" i="3"/>
  <c r="P1042" i="3" s="1"/>
  <c r="AC1043" i="3"/>
  <c r="AA1043" i="3"/>
  <c r="W1043" i="3"/>
  <c r="N1042" i="3" s="1"/>
  <c r="M1044" i="3"/>
  <c r="O1041" i="3"/>
  <c r="S1041" i="3"/>
  <c r="Q1041" i="3"/>
  <c r="N1041" i="3"/>
  <c r="R1041" i="3"/>
  <c r="P1041" i="3"/>
  <c r="T1042" i="3" l="1"/>
  <c r="R1042" i="3"/>
  <c r="Q1042" i="3"/>
  <c r="Y1044" i="3"/>
  <c r="P1043" i="3" s="1"/>
  <c r="AC1044" i="3"/>
  <c r="V1044" i="3"/>
  <c r="W1044" i="3"/>
  <c r="N1043" i="3" s="1"/>
  <c r="AB1044" i="3"/>
  <c r="X1044" i="3"/>
  <c r="Z1044" i="3"/>
  <c r="AA1044" i="3"/>
  <c r="M1045" i="3"/>
  <c r="O1042" i="3"/>
  <c r="V1045" i="3" l="1"/>
  <c r="AB1045" i="3"/>
  <c r="S1044" i="3" s="1"/>
  <c r="Z1045" i="3"/>
  <c r="X1045" i="3"/>
  <c r="AA1045" i="3"/>
  <c r="W1045" i="3"/>
  <c r="Y1045" i="3"/>
  <c r="AC1045" i="3"/>
  <c r="T1044" i="3" s="1"/>
  <c r="M1046" i="3"/>
  <c r="Q1043" i="3"/>
  <c r="O1043" i="3"/>
  <c r="S1043" i="3"/>
  <c r="T1043" i="3"/>
  <c r="R1043" i="3"/>
  <c r="N1044" i="3" l="1"/>
  <c r="R1044" i="3"/>
  <c r="O1044" i="3"/>
  <c r="P1044" i="3"/>
  <c r="AC1046" i="3"/>
  <c r="T1045" i="3" s="1"/>
  <c r="AB1046" i="3"/>
  <c r="S1045" i="3" s="1"/>
  <c r="V1046" i="3"/>
  <c r="W1046" i="3"/>
  <c r="Z1046" i="3"/>
  <c r="Q1045" i="3" s="1"/>
  <c r="AA1046" i="3"/>
  <c r="X1046" i="3"/>
  <c r="O1045" i="3" s="1"/>
  <c r="Y1046" i="3"/>
  <c r="M1047" i="3"/>
  <c r="Q1044" i="3"/>
  <c r="V1047" i="3" l="1"/>
  <c r="Z1047" i="3"/>
  <c r="AC1047" i="3"/>
  <c r="T1046" i="3" s="1"/>
  <c r="AB1047" i="3"/>
  <c r="S1046" i="3" s="1"/>
  <c r="X1047" i="3"/>
  <c r="AA1047" i="3"/>
  <c r="W1047" i="3"/>
  <c r="Y1047" i="3"/>
  <c r="M1048" i="3"/>
  <c r="R1045" i="3"/>
  <c r="N1045" i="3"/>
  <c r="P1045" i="3"/>
  <c r="P1046" i="3" l="1"/>
  <c r="N1046" i="3"/>
  <c r="R1046" i="3"/>
  <c r="O1046" i="3"/>
  <c r="Q1046" i="3"/>
  <c r="X1048" i="3"/>
  <c r="AC1048" i="3"/>
  <c r="AA1048" i="3"/>
  <c r="W1048" i="3"/>
  <c r="V1048" i="3"/>
  <c r="Y1048" i="3"/>
  <c r="AB1048" i="3"/>
  <c r="S1047" i="3" s="1"/>
  <c r="Z1048" i="3"/>
  <c r="M1049" i="3"/>
  <c r="X1049" i="3" l="1"/>
  <c r="O1048" i="3" s="1"/>
  <c r="V1049" i="3"/>
  <c r="AA1049" i="3"/>
  <c r="AC1049" i="3"/>
  <c r="Z1049" i="3"/>
  <c r="AB1049" i="3"/>
  <c r="S1048" i="3" s="1"/>
  <c r="Y1049" i="3"/>
  <c r="P1048" i="3" s="1"/>
  <c r="W1049" i="3"/>
  <c r="M1050" i="3"/>
  <c r="O1047" i="3"/>
  <c r="R1047" i="3"/>
  <c r="N1047" i="3"/>
  <c r="T1047" i="3"/>
  <c r="Q1047" i="3"/>
  <c r="P1047" i="3"/>
  <c r="AB1050" i="3" l="1"/>
  <c r="S1049" i="3" s="1"/>
  <c r="Z1050" i="3"/>
  <c r="V1050" i="3"/>
  <c r="Y1050" i="3"/>
  <c r="P1049" i="3" s="1"/>
  <c r="W1050" i="3"/>
  <c r="N1049" i="3" s="1"/>
  <c r="AC1050" i="3"/>
  <c r="X1050" i="3"/>
  <c r="AA1050" i="3"/>
  <c r="R1049" i="3" s="1"/>
  <c r="M1051" i="3"/>
  <c r="Q1048" i="3"/>
  <c r="T1048" i="3"/>
  <c r="R1048" i="3"/>
  <c r="N1048" i="3"/>
  <c r="AC1051" i="3" l="1"/>
  <c r="V1051" i="3"/>
  <c r="X1051" i="3"/>
  <c r="AB1051" i="3"/>
  <c r="S1050" i="3" s="1"/>
  <c r="Y1051" i="3"/>
  <c r="P1050" i="3" s="1"/>
  <c r="W1051" i="3"/>
  <c r="AA1051" i="3"/>
  <c r="R1050" i="3" s="1"/>
  <c r="Z1051" i="3"/>
  <c r="Q1050" i="3" s="1"/>
  <c r="M1052" i="3"/>
  <c r="O1049" i="3"/>
  <c r="T1049" i="3"/>
  <c r="Q1049" i="3"/>
  <c r="Y1052" i="3" l="1"/>
  <c r="P1051" i="3" s="1"/>
  <c r="V1052" i="3"/>
  <c r="AC1052" i="3"/>
  <c r="T1051" i="3" s="1"/>
  <c r="W1052" i="3"/>
  <c r="AB1052" i="3"/>
  <c r="AA1052" i="3"/>
  <c r="R1051" i="3" s="1"/>
  <c r="X1052" i="3"/>
  <c r="Z1052" i="3"/>
  <c r="Q1051" i="3" s="1"/>
  <c r="M1053" i="3"/>
  <c r="N1050" i="3"/>
  <c r="T1050" i="3"/>
  <c r="O1050" i="3"/>
  <c r="V1053" i="3" l="1"/>
  <c r="W1053" i="3"/>
  <c r="N1052" i="3" s="1"/>
  <c r="Z1053" i="3"/>
  <c r="X1053" i="3"/>
  <c r="AB1053" i="3"/>
  <c r="Y1053" i="3"/>
  <c r="P1052" i="3" s="1"/>
  <c r="AC1053" i="3"/>
  <c r="AA1053" i="3"/>
  <c r="R1052" i="3" s="1"/>
  <c r="M1054" i="3"/>
  <c r="O1051" i="3"/>
  <c r="S1051" i="3"/>
  <c r="N1051" i="3"/>
  <c r="T1052" i="3" l="1"/>
  <c r="S1052" i="3"/>
  <c r="Q1052" i="3"/>
  <c r="Y1054" i="3"/>
  <c r="P1053" i="3" s="1"/>
  <c r="V1054" i="3"/>
  <c r="AA1054" i="3"/>
  <c r="X1054" i="3"/>
  <c r="O1053" i="3" s="1"/>
  <c r="AB1054" i="3"/>
  <c r="W1054" i="3"/>
  <c r="AC1054" i="3"/>
  <c r="Z1054" i="3"/>
  <c r="Q1053" i="3" s="1"/>
  <c r="M1055" i="3"/>
  <c r="O1052" i="3"/>
  <c r="Z1055" i="3" l="1"/>
  <c r="Q1054" i="3" s="1"/>
  <c r="V1055" i="3"/>
  <c r="AC1055" i="3"/>
  <c r="W1055" i="3"/>
  <c r="AA1055" i="3"/>
  <c r="R1054" i="3" s="1"/>
  <c r="X1055" i="3"/>
  <c r="Y1055" i="3"/>
  <c r="AB1055" i="3"/>
  <c r="S1054" i="3" s="1"/>
  <c r="M1056" i="3"/>
  <c r="N1053" i="3"/>
  <c r="S1053" i="3"/>
  <c r="R1053" i="3"/>
  <c r="T1053" i="3"/>
  <c r="P1054" i="3" l="1"/>
  <c r="V1056" i="3"/>
  <c r="Y1056" i="3"/>
  <c r="W1056" i="3"/>
  <c r="N1055" i="3" s="1"/>
  <c r="X1056" i="3"/>
  <c r="AA1056" i="3"/>
  <c r="AB1056" i="3"/>
  <c r="AC1056" i="3"/>
  <c r="T1055" i="3" s="1"/>
  <c r="Z1056" i="3"/>
  <c r="Q1055" i="3" s="1"/>
  <c r="M1057" i="3"/>
  <c r="O1054" i="3"/>
  <c r="N1054" i="3"/>
  <c r="T1054" i="3"/>
  <c r="R1055" i="3" l="1"/>
  <c r="O1055" i="3"/>
  <c r="S1055" i="3"/>
  <c r="V1057" i="3"/>
  <c r="Y1057" i="3"/>
  <c r="P1056" i="3" s="1"/>
  <c r="Z1057" i="3"/>
  <c r="X1057" i="3"/>
  <c r="O1056" i="3" s="1"/>
  <c r="AA1057" i="3"/>
  <c r="W1057" i="3"/>
  <c r="AB1057" i="3"/>
  <c r="AC1057" i="3"/>
  <c r="M1058" i="3"/>
  <c r="P1055" i="3"/>
  <c r="N1056" i="3" l="1"/>
  <c r="T1056" i="3"/>
  <c r="Q1056" i="3"/>
  <c r="R1056" i="3"/>
  <c r="V1058" i="3"/>
  <c r="AA1058" i="3"/>
  <c r="X1058" i="3"/>
  <c r="O1057" i="3" s="1"/>
  <c r="W1058" i="3"/>
  <c r="Y1058" i="3"/>
  <c r="Z1058" i="3"/>
  <c r="Q1057" i="3" s="1"/>
  <c r="AC1058" i="3"/>
  <c r="AB1058" i="3"/>
  <c r="M1059" i="3"/>
  <c r="S1056" i="3"/>
  <c r="Z1059" i="3" l="1"/>
  <c r="Q1058" i="3" s="1"/>
  <c r="AB1059" i="3"/>
  <c r="S1058" i="3" s="1"/>
  <c r="V1059" i="3"/>
  <c r="W1059" i="3"/>
  <c r="AC1059" i="3"/>
  <c r="T1058" i="3" s="1"/>
  <c r="AA1059" i="3"/>
  <c r="R1058" i="3" s="1"/>
  <c r="Y1059" i="3"/>
  <c r="X1059" i="3"/>
  <c r="M1060" i="3"/>
  <c r="R1057" i="3"/>
  <c r="P1057" i="3"/>
  <c r="N1057" i="3"/>
  <c r="S1057" i="3"/>
  <c r="T1057" i="3"/>
  <c r="V1060" i="3" l="1"/>
  <c r="X1060" i="3"/>
  <c r="O1059" i="3" s="1"/>
  <c r="Y1060" i="3"/>
  <c r="P1059" i="3" s="1"/>
  <c r="AB1060" i="3"/>
  <c r="Z1060" i="3"/>
  <c r="AC1060" i="3"/>
  <c r="W1060" i="3"/>
  <c r="AA1060" i="3"/>
  <c r="R1059" i="3" s="1"/>
  <c r="M1061" i="3"/>
  <c r="O1058" i="3"/>
  <c r="P1058" i="3"/>
  <c r="N1058" i="3"/>
  <c r="Q1059" i="3" l="1"/>
  <c r="S1059" i="3"/>
  <c r="T1059" i="3"/>
  <c r="AC1061" i="3"/>
  <c r="AB1061" i="3"/>
  <c r="S1060" i="3" s="1"/>
  <c r="X1061" i="3"/>
  <c r="O1060" i="3" s="1"/>
  <c r="Z1061" i="3"/>
  <c r="V1061" i="3"/>
  <c r="AA1061" i="3"/>
  <c r="R1060" i="3" s="1"/>
  <c r="W1061" i="3"/>
  <c r="Y1061" i="3"/>
  <c r="P1060" i="3" s="1"/>
  <c r="M1062" i="3"/>
  <c r="N1059" i="3"/>
  <c r="V1062" i="3" l="1"/>
  <c r="W1062" i="3"/>
  <c r="Z1062" i="3"/>
  <c r="Q1061" i="3" s="1"/>
  <c r="X1062" i="3"/>
  <c r="O1061" i="3" s="1"/>
  <c r="AA1062" i="3"/>
  <c r="AB1062" i="3"/>
  <c r="Y1062" i="3"/>
  <c r="AC1062" i="3"/>
  <c r="T1061" i="3" s="1"/>
  <c r="M1063" i="3"/>
  <c r="Q1060" i="3"/>
  <c r="T1060" i="3"/>
  <c r="N1060" i="3"/>
  <c r="S1061" i="3" l="1"/>
  <c r="R1061" i="3"/>
  <c r="P1061" i="3"/>
  <c r="V1063" i="3"/>
  <c r="AA1063" i="3"/>
  <c r="R1062" i="3" s="1"/>
  <c r="Y1063" i="3"/>
  <c r="AC1063" i="3"/>
  <c r="W1063" i="3"/>
  <c r="Z1063" i="3"/>
  <c r="X1063" i="3"/>
  <c r="AB1063" i="3"/>
  <c r="S1062" i="3" s="1"/>
  <c r="M1064" i="3"/>
  <c r="N1061" i="3"/>
  <c r="Q1062" i="3" l="1"/>
  <c r="N1062" i="3"/>
  <c r="O1062" i="3"/>
  <c r="T1062" i="3"/>
  <c r="AA1064" i="3"/>
  <c r="V1064" i="3"/>
  <c r="Z1064" i="3"/>
  <c r="AB1064" i="3"/>
  <c r="AC1064" i="3"/>
  <c r="X1064" i="3"/>
  <c r="W1064" i="3"/>
  <c r="N1063" i="3" s="1"/>
  <c r="Y1064" i="3"/>
  <c r="P1063" i="3" s="1"/>
  <c r="M1065" i="3"/>
  <c r="P1062" i="3"/>
  <c r="V1065" i="3" l="1"/>
  <c r="W1065" i="3"/>
  <c r="N1064" i="3" s="1"/>
  <c r="Y1065" i="3"/>
  <c r="P1064" i="3" s="1"/>
  <c r="Z1065" i="3"/>
  <c r="Q1064" i="3" s="1"/>
  <c r="AA1065" i="3"/>
  <c r="R1064" i="3" s="1"/>
  <c r="AB1065" i="3"/>
  <c r="AC1065" i="3"/>
  <c r="X1065" i="3"/>
  <c r="M1066" i="3"/>
  <c r="T1063" i="3"/>
  <c r="S1063" i="3"/>
  <c r="R1063" i="3"/>
  <c r="Q1063" i="3"/>
  <c r="O1063" i="3"/>
  <c r="S1064" i="3" l="1"/>
  <c r="T1064" i="3"/>
  <c r="X1066" i="3"/>
  <c r="O1065" i="3" s="1"/>
  <c r="V1066" i="3"/>
  <c r="AA1066" i="3"/>
  <c r="AC1066" i="3"/>
  <c r="W1066" i="3"/>
  <c r="N1065" i="3" s="1"/>
  <c r="Y1066" i="3"/>
  <c r="P1065" i="3" s="1"/>
  <c r="AB1066" i="3"/>
  <c r="Z1066" i="3"/>
  <c r="M1067" i="3"/>
  <c r="O1064" i="3"/>
  <c r="W1067" i="3" l="1"/>
  <c r="N1066" i="3" s="1"/>
  <c r="AB1067" i="3"/>
  <c r="AA1067" i="3"/>
  <c r="R1066" i="3" s="1"/>
  <c r="X1067" i="3"/>
  <c r="O1066" i="3" s="1"/>
  <c r="V1067" i="3"/>
  <c r="Y1067" i="3"/>
  <c r="Z1067" i="3"/>
  <c r="AC1067" i="3"/>
  <c r="T1066" i="3" s="1"/>
  <c r="M1068" i="3"/>
  <c r="Q1065" i="3"/>
  <c r="R1065" i="3"/>
  <c r="S1065" i="3"/>
  <c r="T1065" i="3"/>
  <c r="P1066" i="3" l="1"/>
  <c r="AC1068" i="3"/>
  <c r="T1067" i="3" s="1"/>
  <c r="V1068" i="3"/>
  <c r="X1068" i="3"/>
  <c r="AA1068" i="3"/>
  <c r="Y1068" i="3"/>
  <c r="AB1068" i="3"/>
  <c r="W1068" i="3"/>
  <c r="N1067" i="3" s="1"/>
  <c r="Z1068" i="3"/>
  <c r="Q1067" i="3" s="1"/>
  <c r="M1069" i="3"/>
  <c r="S1066" i="3"/>
  <c r="Q1066" i="3"/>
  <c r="AB1069" i="3" l="1"/>
  <c r="V1069" i="3"/>
  <c r="AC1069" i="3"/>
  <c r="T1068" i="3" s="1"/>
  <c r="X1069" i="3"/>
  <c r="O1068" i="3" s="1"/>
  <c r="AA1069" i="3"/>
  <c r="Y1069" i="3"/>
  <c r="Z1069" i="3"/>
  <c r="W1069" i="3"/>
  <c r="N1068" i="3" s="1"/>
  <c r="M1070" i="3"/>
  <c r="S1067" i="3"/>
  <c r="R1067" i="3"/>
  <c r="O1067" i="3"/>
  <c r="P1067" i="3"/>
  <c r="Q1068" i="3" l="1"/>
  <c r="V1070" i="3"/>
  <c r="X1070" i="3"/>
  <c r="O1069" i="3" s="1"/>
  <c r="AA1070" i="3"/>
  <c r="AC1070" i="3"/>
  <c r="T1069" i="3" s="1"/>
  <c r="Z1070" i="3"/>
  <c r="AB1070" i="3"/>
  <c r="S1069" i="3" s="1"/>
  <c r="W1070" i="3"/>
  <c r="N1069" i="3" s="1"/>
  <c r="Y1070" i="3"/>
  <c r="M1071" i="3"/>
  <c r="R1068" i="3"/>
  <c r="P1068" i="3"/>
  <c r="S1068" i="3"/>
  <c r="R1069" i="3" l="1"/>
  <c r="AC1071" i="3"/>
  <c r="V1071" i="3"/>
  <c r="X1071" i="3"/>
  <c r="Y1071" i="3"/>
  <c r="P1070" i="3" s="1"/>
  <c r="W1071" i="3"/>
  <c r="N1070" i="3" s="1"/>
  <c r="AB1071" i="3"/>
  <c r="S1070" i="3" s="1"/>
  <c r="AA1071" i="3"/>
  <c r="Z1071" i="3"/>
  <c r="M1072" i="3"/>
  <c r="P1069" i="3"/>
  <c r="Q1069" i="3"/>
  <c r="AA1072" i="3" l="1"/>
  <c r="R1071" i="3" s="1"/>
  <c r="Y1072" i="3"/>
  <c r="P1071" i="3" s="1"/>
  <c r="AB1072" i="3"/>
  <c r="S1071" i="3" s="1"/>
  <c r="V1072" i="3"/>
  <c r="X1072" i="3"/>
  <c r="W1072" i="3"/>
  <c r="N1071" i="3" s="1"/>
  <c r="AC1072" i="3"/>
  <c r="Z1072" i="3"/>
  <c r="Q1071" i="3" s="1"/>
  <c r="M1073" i="3"/>
  <c r="R1070" i="3"/>
  <c r="O1070" i="3"/>
  <c r="T1070" i="3"/>
  <c r="Q1070" i="3"/>
  <c r="T1071" i="3" l="1"/>
  <c r="AC1073" i="3"/>
  <c r="Z1073" i="3"/>
  <c r="Q1072" i="3" s="1"/>
  <c r="AB1073" i="3"/>
  <c r="S1072" i="3" s="1"/>
  <c r="V1073" i="3"/>
  <c r="X1073" i="3"/>
  <c r="AA1073" i="3"/>
  <c r="Y1073" i="3"/>
  <c r="P1072" i="3" s="1"/>
  <c r="W1073" i="3"/>
  <c r="N1072" i="3" s="1"/>
  <c r="M1074" i="3"/>
  <c r="O1071" i="3"/>
  <c r="O1072" i="3" l="1"/>
  <c r="Z1074" i="3"/>
  <c r="Q1073" i="3" s="1"/>
  <c r="AB1074" i="3"/>
  <c r="S1073" i="3" s="1"/>
  <c r="V1074" i="3"/>
  <c r="AA1074" i="3"/>
  <c r="AC1074" i="3"/>
  <c r="X1074" i="3"/>
  <c r="O1073" i="3" s="1"/>
  <c r="Y1074" i="3"/>
  <c r="P1073" i="3" s="1"/>
  <c r="W1074" i="3"/>
  <c r="N1073" i="3" s="1"/>
  <c r="M1075" i="3"/>
  <c r="R1072" i="3"/>
  <c r="T1072" i="3"/>
  <c r="V1075" i="3" l="1"/>
  <c r="AC1075" i="3"/>
  <c r="AB1075" i="3"/>
  <c r="W1075" i="3"/>
  <c r="N1074" i="3" s="1"/>
  <c r="X1075" i="3"/>
  <c r="O1074" i="3" s="1"/>
  <c r="Y1075" i="3"/>
  <c r="AA1075" i="3"/>
  <c r="R1074" i="3" s="1"/>
  <c r="Z1075" i="3"/>
  <c r="Q1074" i="3" s="1"/>
  <c r="M1076" i="3"/>
  <c r="T1073" i="3"/>
  <c r="R1073" i="3"/>
  <c r="P1074" i="3" l="1"/>
  <c r="S1074" i="3"/>
  <c r="AC1076" i="3"/>
  <c r="W1076" i="3"/>
  <c r="N1075" i="3" s="1"/>
  <c r="X1076" i="3"/>
  <c r="O1075" i="3" s="1"/>
  <c r="V1076" i="3"/>
  <c r="AA1076" i="3"/>
  <c r="R1075" i="3" s="1"/>
  <c r="Z1076" i="3"/>
  <c r="Q1075" i="3" s="1"/>
  <c r="AB1076" i="3"/>
  <c r="Y1076" i="3"/>
  <c r="M1077" i="3"/>
  <c r="T1074" i="3"/>
  <c r="Z1077" i="3" l="1"/>
  <c r="Q1076" i="3" s="1"/>
  <c r="V1077" i="3"/>
  <c r="Y1077" i="3"/>
  <c r="W1077" i="3"/>
  <c r="N1076" i="3" s="1"/>
  <c r="AB1077" i="3"/>
  <c r="AA1077" i="3"/>
  <c r="AC1077" i="3"/>
  <c r="X1077" i="3"/>
  <c r="O1076" i="3" s="1"/>
  <c r="M1078" i="3"/>
  <c r="T1075" i="3"/>
  <c r="S1075" i="3"/>
  <c r="P1075" i="3"/>
  <c r="Z1078" i="3" l="1"/>
  <c r="Q1077" i="3" s="1"/>
  <c r="W1078" i="3"/>
  <c r="N1077" i="3" s="1"/>
  <c r="V1078" i="3"/>
  <c r="AA1078" i="3"/>
  <c r="R1077" i="3" s="1"/>
  <c r="Y1078" i="3"/>
  <c r="P1077" i="3" s="1"/>
  <c r="X1078" i="3"/>
  <c r="AC1078" i="3"/>
  <c r="AB1078" i="3"/>
  <c r="S1077" i="3" s="1"/>
  <c r="M1079" i="3"/>
  <c r="R1076" i="3"/>
  <c r="S1076" i="3"/>
  <c r="P1076" i="3"/>
  <c r="T1076" i="3"/>
  <c r="O1077" i="3" l="1"/>
  <c r="W1079" i="3"/>
  <c r="N1078" i="3" s="1"/>
  <c r="V1079" i="3"/>
  <c r="Y1079" i="3"/>
  <c r="Z1079" i="3"/>
  <c r="Q1078" i="3" s="1"/>
  <c r="AA1079" i="3"/>
  <c r="AC1079" i="3"/>
  <c r="X1079" i="3"/>
  <c r="AB1079" i="3"/>
  <c r="S1078" i="3" s="1"/>
  <c r="M1080" i="3"/>
  <c r="T1077" i="3"/>
  <c r="V1080" i="3" l="1"/>
  <c r="AC1080" i="3"/>
  <c r="Y1080" i="3"/>
  <c r="P1079" i="3" s="1"/>
  <c r="X1080" i="3"/>
  <c r="O1079" i="3" s="1"/>
  <c r="W1080" i="3"/>
  <c r="N1079" i="3" s="1"/>
  <c r="Z1080" i="3"/>
  <c r="AA1080" i="3"/>
  <c r="AB1080" i="3"/>
  <c r="S1079" i="3" s="1"/>
  <c r="M1081" i="3"/>
  <c r="R1078" i="3"/>
  <c r="P1078" i="3"/>
  <c r="O1078" i="3"/>
  <c r="T1078" i="3"/>
  <c r="T1079" i="3" l="1"/>
  <c r="Q1079" i="3"/>
  <c r="AC1081" i="3"/>
  <c r="T1080" i="3" s="1"/>
  <c r="X1081" i="3"/>
  <c r="O1080" i="3" s="1"/>
  <c r="V1081" i="3"/>
  <c r="AA1081" i="3"/>
  <c r="Y1081" i="3"/>
  <c r="P1080" i="3" s="1"/>
  <c r="AB1081" i="3"/>
  <c r="S1080" i="3" s="1"/>
  <c r="Z1081" i="3"/>
  <c r="W1081" i="3"/>
  <c r="M1082" i="3"/>
  <c r="R1079" i="3"/>
  <c r="Z1082" i="3" l="1"/>
  <c r="Q1081" i="3" s="1"/>
  <c r="W1082" i="3"/>
  <c r="V1082" i="3"/>
  <c r="X1082" i="3"/>
  <c r="O1081" i="3" s="1"/>
  <c r="AB1082" i="3"/>
  <c r="AC1082" i="3"/>
  <c r="T1081" i="3" s="1"/>
  <c r="AA1082" i="3"/>
  <c r="Y1082" i="3"/>
  <c r="P1081" i="3" s="1"/>
  <c r="M1083" i="3"/>
  <c r="N1080" i="3"/>
  <c r="Q1080" i="3"/>
  <c r="R1080" i="3"/>
  <c r="Z1083" i="3" l="1"/>
  <c r="Q1082" i="3" s="1"/>
  <c r="V1083" i="3"/>
  <c r="Y1083" i="3"/>
  <c r="P1082" i="3" s="1"/>
  <c r="AC1083" i="3"/>
  <c r="W1083" i="3"/>
  <c r="N1082" i="3" s="1"/>
  <c r="X1083" i="3"/>
  <c r="AB1083" i="3"/>
  <c r="AA1083" i="3"/>
  <c r="M1084" i="3"/>
  <c r="R1081" i="3"/>
  <c r="S1081" i="3"/>
  <c r="N1081" i="3"/>
  <c r="AA1084" i="3" l="1"/>
  <c r="R1083" i="3" s="1"/>
  <c r="V1084" i="3"/>
  <c r="AB1084" i="3"/>
  <c r="Z1084" i="3"/>
  <c r="Q1083" i="3" s="1"/>
  <c r="X1084" i="3"/>
  <c r="W1084" i="3"/>
  <c r="AC1084" i="3"/>
  <c r="Y1084" i="3"/>
  <c r="P1083" i="3" s="1"/>
  <c r="M1085" i="3"/>
  <c r="O1082" i="3"/>
  <c r="S1082" i="3"/>
  <c r="T1082" i="3"/>
  <c r="R1082" i="3"/>
  <c r="AA1085" i="3" l="1"/>
  <c r="R1084" i="3" s="1"/>
  <c r="X1085" i="3"/>
  <c r="O1084" i="3" s="1"/>
  <c r="AB1085" i="3"/>
  <c r="S1084" i="3" s="1"/>
  <c r="V1085" i="3"/>
  <c r="W1085" i="3"/>
  <c r="N1084" i="3" s="1"/>
  <c r="Z1085" i="3"/>
  <c r="Y1085" i="3"/>
  <c r="AC1085" i="3"/>
  <c r="M1086" i="3"/>
  <c r="T1083" i="3"/>
  <c r="N1083" i="3"/>
  <c r="O1083" i="3"/>
  <c r="S1083" i="3"/>
  <c r="P1084" i="3" l="1"/>
  <c r="AA1086" i="3"/>
  <c r="R1085" i="3" s="1"/>
  <c r="AB1086" i="3"/>
  <c r="S1085" i="3" s="1"/>
  <c r="V1086" i="3"/>
  <c r="Z1086" i="3"/>
  <c r="Y1086" i="3"/>
  <c r="W1086" i="3"/>
  <c r="N1085" i="3" s="1"/>
  <c r="X1086" i="3"/>
  <c r="O1085" i="3" s="1"/>
  <c r="AC1086" i="3"/>
  <c r="T1085" i="3" s="1"/>
  <c r="M1087" i="3"/>
  <c r="Q1084" i="3"/>
  <c r="T1084" i="3"/>
  <c r="AC1087" i="3" l="1"/>
  <c r="T1086" i="3" s="1"/>
  <c r="V1087" i="3"/>
  <c r="Y1087" i="3"/>
  <c r="Z1087" i="3"/>
  <c r="AA1087" i="3"/>
  <c r="AB1087" i="3"/>
  <c r="X1087" i="3"/>
  <c r="W1087" i="3"/>
  <c r="N1086" i="3" s="1"/>
  <c r="M1088" i="3"/>
  <c r="Q1085" i="3"/>
  <c r="P1085" i="3"/>
  <c r="AB1088" i="3" l="1"/>
  <c r="S1087" i="3" s="1"/>
  <c r="V1088" i="3"/>
  <c r="W1088" i="3"/>
  <c r="N1087" i="3" s="1"/>
  <c r="X1088" i="3"/>
  <c r="AA1088" i="3"/>
  <c r="Z1088" i="3"/>
  <c r="Q1087" i="3" s="1"/>
  <c r="AC1088" i="3"/>
  <c r="Y1088" i="3"/>
  <c r="P1087" i="3" s="1"/>
  <c r="M1089" i="3"/>
  <c r="O1086" i="3"/>
  <c r="R1086" i="3"/>
  <c r="S1086" i="3"/>
  <c r="Q1086" i="3"/>
  <c r="P1086" i="3"/>
  <c r="X1089" i="3" l="1"/>
  <c r="O1088" i="3" s="1"/>
  <c r="V1089" i="3"/>
  <c r="Y1089" i="3"/>
  <c r="P1088" i="3" s="1"/>
  <c r="Z1089" i="3"/>
  <c r="AB1089" i="3"/>
  <c r="S1088" i="3" s="1"/>
  <c r="AC1089" i="3"/>
  <c r="W1089" i="3"/>
  <c r="AA1089" i="3"/>
  <c r="R1088" i="3" s="1"/>
  <c r="M1090" i="3"/>
  <c r="R1087" i="3"/>
  <c r="T1087" i="3"/>
  <c r="O1087" i="3"/>
  <c r="X1090" i="3" l="1"/>
  <c r="O1089" i="3" s="1"/>
  <c r="W1090" i="3"/>
  <c r="V1090" i="3"/>
  <c r="Y1090" i="3"/>
  <c r="P1089" i="3" s="1"/>
  <c r="AB1090" i="3"/>
  <c r="Z1090" i="3"/>
  <c r="AC1090" i="3"/>
  <c r="AA1090" i="3"/>
  <c r="R1089" i="3" s="1"/>
  <c r="M1091" i="3"/>
  <c r="N1088" i="3"/>
  <c r="Q1088" i="3"/>
  <c r="T1088" i="3"/>
  <c r="AB1091" i="3" l="1"/>
  <c r="S1090" i="3" s="1"/>
  <c r="Y1091" i="3"/>
  <c r="P1090" i="3" s="1"/>
  <c r="AC1091" i="3"/>
  <c r="X1091" i="3"/>
  <c r="O1090" i="3" s="1"/>
  <c r="V1091" i="3"/>
  <c r="W1091" i="3"/>
  <c r="N1090" i="3" s="1"/>
  <c r="Z1091" i="3"/>
  <c r="AA1091" i="3"/>
  <c r="R1090" i="3" s="1"/>
  <c r="M1092" i="3"/>
  <c r="Q1089" i="3"/>
  <c r="S1089" i="3"/>
  <c r="T1089" i="3"/>
  <c r="N1089" i="3"/>
  <c r="Q1090" i="3" l="1"/>
  <c r="V1092" i="3"/>
  <c r="AC1092" i="3"/>
  <c r="T1091" i="3" s="1"/>
  <c r="X1092" i="3"/>
  <c r="O1091" i="3" s="1"/>
  <c r="AB1092" i="3"/>
  <c r="S1091" i="3" s="1"/>
  <c r="Z1092" i="3"/>
  <c r="W1092" i="3"/>
  <c r="Y1092" i="3"/>
  <c r="P1091" i="3" s="1"/>
  <c r="AA1092" i="3"/>
  <c r="R1091" i="3" s="1"/>
  <c r="M1093" i="3"/>
  <c r="T1090" i="3"/>
  <c r="N1091" i="3" l="1"/>
  <c r="AC1093" i="3"/>
  <c r="V1093" i="3"/>
  <c r="AA1093" i="3"/>
  <c r="R1092" i="3" s="1"/>
  <c r="Z1093" i="3"/>
  <c r="Y1093" i="3"/>
  <c r="P1092" i="3" s="1"/>
  <c r="AB1093" i="3"/>
  <c r="W1093" i="3"/>
  <c r="X1093" i="3"/>
  <c r="M1094" i="3"/>
  <c r="Q1091" i="3"/>
  <c r="Z1094" i="3" l="1"/>
  <c r="Q1093" i="3" s="1"/>
  <c r="AA1094" i="3"/>
  <c r="R1093" i="3" s="1"/>
  <c r="V1094" i="3"/>
  <c r="W1094" i="3"/>
  <c r="N1093" i="3" s="1"/>
  <c r="AB1094" i="3"/>
  <c r="S1093" i="3" s="1"/>
  <c r="Y1094" i="3"/>
  <c r="P1093" i="3" s="1"/>
  <c r="X1094" i="3"/>
  <c r="AC1094" i="3"/>
  <c r="M1095" i="3"/>
  <c r="O1092" i="3"/>
  <c r="T1092" i="3"/>
  <c r="S1092" i="3"/>
  <c r="Q1092" i="3"/>
  <c r="N1092" i="3"/>
  <c r="T1093" i="3" l="1"/>
  <c r="Z1095" i="3"/>
  <c r="Q1094" i="3" s="1"/>
  <c r="W1095" i="3"/>
  <c r="N1094" i="3" s="1"/>
  <c r="AB1095" i="3"/>
  <c r="S1094" i="3" s="1"/>
  <c r="V1095" i="3"/>
  <c r="Y1095" i="3"/>
  <c r="AA1095" i="3"/>
  <c r="X1095" i="3"/>
  <c r="O1094" i="3" s="1"/>
  <c r="AC1095" i="3"/>
  <c r="M1096" i="3"/>
  <c r="O1093" i="3"/>
  <c r="P1094" i="3" l="1"/>
  <c r="AB1096" i="3"/>
  <c r="S1095" i="3" s="1"/>
  <c r="Y1096" i="3"/>
  <c r="V1096" i="3"/>
  <c r="AA1096" i="3"/>
  <c r="X1096" i="3"/>
  <c r="W1096" i="3"/>
  <c r="N1095" i="3" s="1"/>
  <c r="AC1096" i="3"/>
  <c r="T1095" i="3" s="1"/>
  <c r="Z1096" i="3"/>
  <c r="Q1095" i="3" s="1"/>
  <c r="M1097" i="3"/>
  <c r="R1094" i="3"/>
  <c r="T1094" i="3"/>
  <c r="Y1097" i="3" l="1"/>
  <c r="P1096" i="3" s="1"/>
  <c r="V1097" i="3"/>
  <c r="Z1097" i="3"/>
  <c r="Q1096" i="3" s="1"/>
  <c r="X1097" i="3"/>
  <c r="AA1097" i="3"/>
  <c r="AC1097" i="3"/>
  <c r="W1097" i="3"/>
  <c r="AB1097" i="3"/>
  <c r="S1096" i="3" s="1"/>
  <c r="M1098" i="3"/>
  <c r="O1095" i="3"/>
  <c r="P1095" i="3"/>
  <c r="R1095" i="3"/>
  <c r="N1096" i="3" l="1"/>
  <c r="V1098" i="3"/>
  <c r="W1098" i="3"/>
  <c r="AA1098" i="3"/>
  <c r="R1097" i="3" s="1"/>
  <c r="AC1098" i="3"/>
  <c r="AB1098" i="3"/>
  <c r="X1098" i="3"/>
  <c r="O1097" i="3" s="1"/>
  <c r="Z1098" i="3"/>
  <c r="Q1097" i="3" s="1"/>
  <c r="Y1098" i="3"/>
  <c r="P1097" i="3" s="1"/>
  <c r="M1099" i="3"/>
  <c r="T1096" i="3"/>
  <c r="R1096" i="3"/>
  <c r="O1096" i="3"/>
  <c r="S1097" i="3" l="1"/>
  <c r="V1099" i="3"/>
  <c r="Z1099" i="3"/>
  <c r="AA1099" i="3"/>
  <c r="AB1099" i="3"/>
  <c r="Y1099" i="3"/>
  <c r="P1098" i="3" s="1"/>
  <c r="X1099" i="3"/>
  <c r="O1098" i="3" s="1"/>
  <c r="W1099" i="3"/>
  <c r="AC1099" i="3"/>
  <c r="M1100" i="3"/>
  <c r="T1097" i="3"/>
  <c r="N1097" i="3"/>
  <c r="Q1098" i="3" l="1"/>
  <c r="AB1100" i="3"/>
  <c r="S1099" i="3" s="1"/>
  <c r="V1100" i="3"/>
  <c r="W1100" i="3"/>
  <c r="N1099" i="3" s="1"/>
  <c r="Z1100" i="3"/>
  <c r="Y1100" i="3"/>
  <c r="AA1100" i="3"/>
  <c r="X1100" i="3"/>
  <c r="O1099" i="3" s="1"/>
  <c r="AC1100" i="3"/>
  <c r="T1099" i="3" s="1"/>
  <c r="M1101" i="3"/>
  <c r="R1098" i="3"/>
  <c r="N1098" i="3"/>
  <c r="T1098" i="3"/>
  <c r="S1098" i="3"/>
  <c r="AB1101" i="3" l="1"/>
  <c r="S1100" i="3" s="1"/>
  <c r="Z1101" i="3"/>
  <c r="Q1100" i="3" s="1"/>
  <c r="AC1101" i="3"/>
  <c r="T1100" i="3" s="1"/>
  <c r="V1101" i="3"/>
  <c r="W1101" i="3"/>
  <c r="Y1101" i="3"/>
  <c r="X1101" i="3"/>
  <c r="AA1101" i="3"/>
  <c r="R1100" i="3" s="1"/>
  <c r="M1102" i="3"/>
  <c r="P1099" i="3"/>
  <c r="Q1099" i="3"/>
  <c r="R1099" i="3"/>
  <c r="V1102" i="3" l="1"/>
  <c r="Y1102" i="3"/>
  <c r="P1101" i="3" s="1"/>
  <c r="AC1102" i="3"/>
  <c r="T1101" i="3" s="1"/>
  <c r="X1102" i="3"/>
  <c r="W1102" i="3"/>
  <c r="Z1102" i="3"/>
  <c r="AB1102" i="3"/>
  <c r="AA1102" i="3"/>
  <c r="R1101" i="3" s="1"/>
  <c r="M1103" i="3"/>
  <c r="O1100" i="3"/>
  <c r="N1100" i="3"/>
  <c r="P1100" i="3"/>
  <c r="S1101" i="3" l="1"/>
  <c r="Q1101" i="3"/>
  <c r="N1101" i="3"/>
  <c r="X1103" i="3"/>
  <c r="O1102" i="3" s="1"/>
  <c r="Y1103" i="3"/>
  <c r="P1102" i="3" s="1"/>
  <c r="AB1103" i="3"/>
  <c r="V1103" i="3"/>
  <c r="Z1103" i="3"/>
  <c r="AA1103" i="3"/>
  <c r="R1102" i="3" s="1"/>
  <c r="W1103" i="3"/>
  <c r="AC1103" i="3"/>
  <c r="M1104" i="3"/>
  <c r="O1101" i="3"/>
  <c r="W1104" i="3" l="1"/>
  <c r="N1103" i="3" s="1"/>
  <c r="V1104" i="3"/>
  <c r="X1104" i="3"/>
  <c r="O1103" i="3" s="1"/>
  <c r="AA1104" i="3"/>
  <c r="Z1104" i="3"/>
  <c r="AB1104" i="3"/>
  <c r="S1103" i="3" s="1"/>
  <c r="Y1104" i="3"/>
  <c r="P1103" i="3" s="1"/>
  <c r="AC1104" i="3"/>
  <c r="M1105" i="3"/>
  <c r="N1102" i="3"/>
  <c r="Q1102" i="3"/>
  <c r="T1102" i="3"/>
  <c r="S1102" i="3"/>
  <c r="V1105" i="3" l="1"/>
  <c r="AB1105" i="3"/>
  <c r="S1104" i="3" s="1"/>
  <c r="AA1105" i="3"/>
  <c r="R1104" i="3" s="1"/>
  <c r="Y1105" i="3"/>
  <c r="W1105" i="3"/>
  <c r="X1105" i="3"/>
  <c r="O1104" i="3" s="1"/>
  <c r="Z1105" i="3"/>
  <c r="AC1105" i="3"/>
  <c r="M1106" i="3"/>
  <c r="Q1103" i="3"/>
  <c r="R1103" i="3"/>
  <c r="T1103" i="3"/>
  <c r="Q1104" i="3" l="1"/>
  <c r="N1104" i="3"/>
  <c r="P1104" i="3"/>
  <c r="AB1106" i="3"/>
  <c r="S1105" i="3" s="1"/>
  <c r="V1106" i="3"/>
  <c r="Z1106" i="3"/>
  <c r="AA1106" i="3"/>
  <c r="R1105" i="3" s="1"/>
  <c r="W1106" i="3"/>
  <c r="AC1106" i="3"/>
  <c r="Y1106" i="3"/>
  <c r="X1106" i="3"/>
  <c r="O1105" i="3" s="1"/>
  <c r="M1107" i="3"/>
  <c r="T1104" i="3"/>
  <c r="AC1107" i="3" l="1"/>
  <c r="T1106" i="3" s="1"/>
  <c r="V1107" i="3"/>
  <c r="X1107" i="3"/>
  <c r="Y1107" i="3"/>
  <c r="AA1107" i="3"/>
  <c r="R1106" i="3" s="1"/>
  <c r="W1107" i="3"/>
  <c r="Z1107" i="3"/>
  <c r="AB1107" i="3"/>
  <c r="S1106" i="3" s="1"/>
  <c r="M1108" i="3"/>
  <c r="P1105" i="3"/>
  <c r="T1105" i="3"/>
  <c r="N1105" i="3"/>
  <c r="Q1105" i="3"/>
  <c r="AC1108" i="3" l="1"/>
  <c r="T1107" i="3" s="1"/>
  <c r="Z1108" i="3"/>
  <c r="V1108" i="3"/>
  <c r="X1108" i="3"/>
  <c r="O1107" i="3" s="1"/>
  <c r="AB1108" i="3"/>
  <c r="S1107" i="3" s="1"/>
  <c r="Y1108" i="3"/>
  <c r="W1108" i="3"/>
  <c r="AA1108" i="3"/>
  <c r="R1107" i="3" s="1"/>
  <c r="M1109" i="3"/>
  <c r="Q1106" i="3"/>
  <c r="N1106" i="3"/>
  <c r="O1106" i="3"/>
  <c r="P1106" i="3"/>
  <c r="N1107" i="3" l="1"/>
  <c r="Z1109" i="3"/>
  <c r="Q1108" i="3" s="1"/>
  <c r="Y1109" i="3"/>
  <c r="P1108" i="3" s="1"/>
  <c r="V1109" i="3"/>
  <c r="AB1109" i="3"/>
  <c r="AC1109" i="3"/>
  <c r="T1108" i="3" s="1"/>
  <c r="X1109" i="3"/>
  <c r="W1109" i="3"/>
  <c r="AA1109" i="3"/>
  <c r="R1108" i="3" s="1"/>
  <c r="M1110" i="3"/>
  <c r="P1107" i="3"/>
  <c r="Q1107" i="3"/>
  <c r="AB1110" i="3" l="1"/>
  <c r="S1109" i="3" s="1"/>
  <c r="V1110" i="3"/>
  <c r="Y1110" i="3"/>
  <c r="P1109" i="3" s="1"/>
  <c r="X1110" i="3"/>
  <c r="W1110" i="3"/>
  <c r="N1109" i="3" s="1"/>
  <c r="Z1110" i="3"/>
  <c r="AC1110" i="3"/>
  <c r="AA1110" i="3"/>
  <c r="R1109" i="3" s="1"/>
  <c r="M1111" i="3"/>
  <c r="O1108" i="3"/>
  <c r="S1108" i="3"/>
  <c r="N1108" i="3"/>
  <c r="X1111" i="3" l="1"/>
  <c r="O1110" i="3" s="1"/>
  <c r="V1111" i="3"/>
  <c r="Z1111" i="3"/>
  <c r="W1111" i="3"/>
  <c r="Y1111" i="3"/>
  <c r="P1110" i="3" s="1"/>
  <c r="AC1111" i="3"/>
  <c r="AB1111" i="3"/>
  <c r="S1110" i="3" s="1"/>
  <c r="AA1111" i="3"/>
  <c r="R1110" i="3" s="1"/>
  <c r="M1112" i="3"/>
  <c r="Q1109" i="3"/>
  <c r="T1109" i="3"/>
  <c r="O1109" i="3"/>
  <c r="Y1112" i="3" l="1"/>
  <c r="P1111" i="3" s="1"/>
  <c r="V1112" i="3"/>
  <c r="AC1112" i="3"/>
  <c r="AA1112" i="3"/>
  <c r="R1111" i="3" s="1"/>
  <c r="X1112" i="3"/>
  <c r="O1111" i="3" s="1"/>
  <c r="Z1112" i="3"/>
  <c r="W1112" i="3"/>
  <c r="AB1112" i="3"/>
  <c r="S1111" i="3" s="1"/>
  <c r="M1113" i="3"/>
  <c r="N1110" i="3"/>
  <c r="Q1110" i="3"/>
  <c r="T1110" i="3"/>
  <c r="V1113" i="3" l="1"/>
  <c r="AA1113" i="3"/>
  <c r="R1112" i="3" s="1"/>
  <c r="Y1113" i="3"/>
  <c r="P1112" i="3" s="1"/>
  <c r="AC1113" i="3"/>
  <c r="T1112" i="3" s="1"/>
  <c r="Z1113" i="3"/>
  <c r="AB1113" i="3"/>
  <c r="X1113" i="3"/>
  <c r="W1113" i="3"/>
  <c r="M1114" i="3"/>
  <c r="Q1111" i="3"/>
  <c r="N1111" i="3"/>
  <c r="T1111" i="3"/>
  <c r="O1112" i="3" l="1"/>
  <c r="Q1112" i="3"/>
  <c r="S1112" i="3"/>
  <c r="V1114" i="3"/>
  <c r="AB1114" i="3"/>
  <c r="AC1114" i="3"/>
  <c r="T1113" i="3" s="1"/>
  <c r="AA1114" i="3"/>
  <c r="W1114" i="3"/>
  <c r="Z1114" i="3"/>
  <c r="X1114" i="3"/>
  <c r="Y1114" i="3"/>
  <c r="P1113" i="3" s="1"/>
  <c r="M1115" i="3"/>
  <c r="N1112" i="3"/>
  <c r="R1113" i="3" l="1"/>
  <c r="Q1113" i="3"/>
  <c r="N1113" i="3"/>
  <c r="V1115" i="3"/>
  <c r="X1115" i="3"/>
  <c r="AC1115" i="3"/>
  <c r="T1114" i="3" s="1"/>
  <c r="AA1115" i="3"/>
  <c r="Z1115" i="3"/>
  <c r="W1115" i="3"/>
  <c r="AB1115" i="3"/>
  <c r="Y1115" i="3"/>
  <c r="P1114" i="3" s="1"/>
  <c r="M1116" i="3"/>
  <c r="S1113" i="3"/>
  <c r="O1113" i="3"/>
  <c r="S1114" i="3" l="1"/>
  <c r="R1114" i="3"/>
  <c r="N1114" i="3"/>
  <c r="V1116" i="3"/>
  <c r="Z1116" i="3"/>
  <c r="Y1116" i="3"/>
  <c r="P1115" i="3" s="1"/>
  <c r="AA1116" i="3"/>
  <c r="AC1116" i="3"/>
  <c r="T1115" i="3" s="1"/>
  <c r="X1116" i="3"/>
  <c r="W1116" i="3"/>
  <c r="AB1116" i="3"/>
  <c r="M1117" i="3"/>
  <c r="Q1114" i="3"/>
  <c r="O1114" i="3"/>
  <c r="O1115" i="3" l="1"/>
  <c r="R1115" i="3"/>
  <c r="Q1115" i="3"/>
  <c r="X1117" i="3"/>
  <c r="AA1117" i="3"/>
  <c r="R1116" i="3" s="1"/>
  <c r="V1117" i="3"/>
  <c r="Y1117" i="3"/>
  <c r="AB1117" i="3"/>
  <c r="W1117" i="3"/>
  <c r="AC1117" i="3"/>
  <c r="Z1117" i="3"/>
  <c r="Q1116" i="3" s="1"/>
  <c r="M1118" i="3"/>
  <c r="N1115" i="3"/>
  <c r="S1115" i="3"/>
  <c r="X1118" i="3" l="1"/>
  <c r="O1117" i="3" s="1"/>
  <c r="AA1118" i="3"/>
  <c r="R1117" i="3" s="1"/>
  <c r="V1118" i="3"/>
  <c r="AC1118" i="3"/>
  <c r="Y1118" i="3"/>
  <c r="Z1118" i="3"/>
  <c r="Q1117" i="3" s="1"/>
  <c r="W1118" i="3"/>
  <c r="AB1118" i="3"/>
  <c r="S1117" i="3" s="1"/>
  <c r="M1119" i="3"/>
  <c r="S1116" i="3"/>
  <c r="T1116" i="3"/>
  <c r="O1116" i="3"/>
  <c r="P1116" i="3"/>
  <c r="N1116" i="3"/>
  <c r="N1117" i="3" l="1"/>
  <c r="V1119" i="3"/>
  <c r="Z1119" i="3"/>
  <c r="Y1119" i="3"/>
  <c r="P1118" i="3" s="1"/>
  <c r="AB1119" i="3"/>
  <c r="S1118" i="3" s="1"/>
  <c r="W1119" i="3"/>
  <c r="AA1119" i="3"/>
  <c r="X1119" i="3"/>
  <c r="O1118" i="3" s="1"/>
  <c r="AC1119" i="3"/>
  <c r="T1118" i="3" s="1"/>
  <c r="M1120" i="3"/>
  <c r="P1117" i="3"/>
  <c r="T1117" i="3"/>
  <c r="R1118" i="3" l="1"/>
  <c r="Q1118" i="3"/>
  <c r="AC1120" i="3"/>
  <c r="AB1120" i="3"/>
  <c r="S1119" i="3" s="1"/>
  <c r="Z1120" i="3"/>
  <c r="Q1119" i="3" s="1"/>
  <c r="V1120" i="3"/>
  <c r="AA1120" i="3"/>
  <c r="W1120" i="3"/>
  <c r="X1120" i="3"/>
  <c r="O1119" i="3" s="1"/>
  <c r="Y1120" i="3"/>
  <c r="M1121" i="3"/>
  <c r="N1118" i="3"/>
  <c r="T1119" i="3" l="1"/>
  <c r="W1121" i="3"/>
  <c r="N1120" i="3" s="1"/>
  <c r="V1121" i="3"/>
  <c r="X1121" i="3"/>
  <c r="AC1121" i="3"/>
  <c r="AB1121" i="3"/>
  <c r="S1120" i="3" s="1"/>
  <c r="Z1121" i="3"/>
  <c r="Y1121" i="3"/>
  <c r="P1120" i="3" s="1"/>
  <c r="AA1121" i="3"/>
  <c r="R1120" i="3" s="1"/>
  <c r="M1122" i="3"/>
  <c r="P1119" i="3"/>
  <c r="N1119" i="3"/>
  <c r="R1119" i="3"/>
  <c r="V1122" i="3" l="1"/>
  <c r="AA1122" i="3"/>
  <c r="R1121" i="3" s="1"/>
  <c r="W1122" i="3"/>
  <c r="N1121" i="3" s="1"/>
  <c r="Y1122" i="3"/>
  <c r="X1122" i="3"/>
  <c r="AC1122" i="3"/>
  <c r="AB1122" i="3"/>
  <c r="Z1122" i="3"/>
  <c r="M1123" i="3"/>
  <c r="Q1120" i="3"/>
  <c r="O1120" i="3"/>
  <c r="T1120" i="3"/>
  <c r="T1121" i="3" l="1"/>
  <c r="O1121" i="3"/>
  <c r="S1121" i="3"/>
  <c r="P1121" i="3"/>
  <c r="Y1123" i="3"/>
  <c r="P1122" i="3" s="1"/>
  <c r="W1123" i="3"/>
  <c r="V1123" i="3"/>
  <c r="Z1123" i="3"/>
  <c r="Q1122" i="3" s="1"/>
  <c r="AB1123" i="3"/>
  <c r="AC1123" i="3"/>
  <c r="AA1123" i="3"/>
  <c r="R1122" i="3" s="1"/>
  <c r="X1123" i="3"/>
  <c r="O1122" i="3" s="1"/>
  <c r="M1124" i="3"/>
  <c r="Q1121" i="3"/>
  <c r="AC1124" i="3" l="1"/>
  <c r="T1123" i="3" s="1"/>
  <c r="V1124" i="3"/>
  <c r="AB1124" i="3"/>
  <c r="S1123" i="3" s="1"/>
  <c r="Z1124" i="3"/>
  <c r="Q1123" i="3" s="1"/>
  <c r="AA1124" i="3"/>
  <c r="R1123" i="3" s="1"/>
  <c r="X1124" i="3"/>
  <c r="O1123" i="3" s="1"/>
  <c r="Y1124" i="3"/>
  <c r="W1124" i="3"/>
  <c r="M1125" i="3"/>
  <c r="T1122" i="3"/>
  <c r="N1122" i="3"/>
  <c r="S1122" i="3"/>
  <c r="AC1125" i="3" l="1"/>
  <c r="T1124" i="3" s="1"/>
  <c r="AA1125" i="3"/>
  <c r="R1124" i="3" s="1"/>
  <c r="V1125" i="3"/>
  <c r="X1125" i="3"/>
  <c r="O1124" i="3" s="1"/>
  <c r="W1125" i="3"/>
  <c r="AB1125" i="3"/>
  <c r="Z1125" i="3"/>
  <c r="Y1125" i="3"/>
  <c r="P1124" i="3" s="1"/>
  <c r="M1126" i="3"/>
  <c r="P1123" i="3"/>
  <c r="N1123" i="3"/>
  <c r="V1126" i="3" l="1"/>
  <c r="Z1126" i="3"/>
  <c r="AB1126" i="3"/>
  <c r="X1126" i="3"/>
  <c r="O1125" i="3" s="1"/>
  <c r="AC1126" i="3"/>
  <c r="T1125" i="3" s="1"/>
  <c r="AA1126" i="3"/>
  <c r="W1126" i="3"/>
  <c r="N1125" i="3" s="1"/>
  <c r="Y1126" i="3"/>
  <c r="P1125" i="3" s="1"/>
  <c r="M1127" i="3"/>
  <c r="S1124" i="3"/>
  <c r="Q1124" i="3"/>
  <c r="N1124" i="3"/>
  <c r="R1125" i="3" l="1"/>
  <c r="AB1127" i="3"/>
  <c r="V1127" i="3"/>
  <c r="W1127" i="3"/>
  <c r="N1126" i="3" s="1"/>
  <c r="Y1127" i="3"/>
  <c r="P1126" i="3" s="1"/>
  <c r="Z1127" i="3"/>
  <c r="Q1126" i="3" s="1"/>
  <c r="X1127" i="3"/>
  <c r="AA1127" i="3"/>
  <c r="AC1127" i="3"/>
  <c r="M1128" i="3"/>
  <c r="S1125" i="3"/>
  <c r="Q1125" i="3"/>
  <c r="V1128" i="3" l="1"/>
  <c r="AC1128" i="3"/>
  <c r="T1127" i="3" s="1"/>
  <c r="AA1128" i="3"/>
  <c r="R1127" i="3" s="1"/>
  <c r="Z1128" i="3"/>
  <c r="Q1127" i="3" s="1"/>
  <c r="AB1128" i="3"/>
  <c r="X1128" i="3"/>
  <c r="O1127" i="3" s="1"/>
  <c r="Y1128" i="3"/>
  <c r="W1128" i="3"/>
  <c r="M1129" i="3"/>
  <c r="S1126" i="3"/>
  <c r="O1126" i="3"/>
  <c r="T1126" i="3"/>
  <c r="R1126" i="3"/>
  <c r="N1127" i="3" l="1"/>
  <c r="P1127" i="3"/>
  <c r="S1127" i="3"/>
  <c r="AB1129" i="3"/>
  <c r="S1128" i="3" s="1"/>
  <c r="Y1129" i="3"/>
  <c r="V1129" i="3"/>
  <c r="Z1129" i="3"/>
  <c r="AA1129" i="3"/>
  <c r="R1128" i="3" s="1"/>
  <c r="AC1129" i="3"/>
  <c r="X1129" i="3"/>
  <c r="O1128" i="3" s="1"/>
  <c r="W1129" i="3"/>
  <c r="M1130" i="3"/>
  <c r="V1130" i="3" l="1"/>
  <c r="W1130" i="3"/>
  <c r="N1129" i="3" s="1"/>
  <c r="X1130" i="3"/>
  <c r="AA1130" i="3"/>
  <c r="AC1130" i="3"/>
  <c r="Y1130" i="3"/>
  <c r="P1129" i="3" s="1"/>
  <c r="Z1130" i="3"/>
  <c r="AB1130" i="3"/>
  <c r="S1129" i="3" s="1"/>
  <c r="M1131" i="3"/>
  <c r="T1128" i="3"/>
  <c r="Q1128" i="3"/>
  <c r="P1128" i="3"/>
  <c r="N1128" i="3"/>
  <c r="Q1129" i="3" l="1"/>
  <c r="O1129" i="3"/>
  <c r="R1129" i="3"/>
  <c r="X1131" i="3"/>
  <c r="O1130" i="3" s="1"/>
  <c r="AC1131" i="3"/>
  <c r="W1131" i="3"/>
  <c r="N1130" i="3" s="1"/>
  <c r="V1131" i="3"/>
  <c r="AA1131" i="3"/>
  <c r="Y1131" i="3"/>
  <c r="Z1131" i="3"/>
  <c r="AB1131" i="3"/>
  <c r="S1130" i="3" s="1"/>
  <c r="M1132" i="3"/>
  <c r="T1129" i="3"/>
  <c r="Y1132" i="3" l="1"/>
  <c r="P1131" i="3" s="1"/>
  <c r="V1132" i="3"/>
  <c r="Z1132" i="3"/>
  <c r="Q1131" i="3" s="1"/>
  <c r="AC1132" i="3"/>
  <c r="T1131" i="3" s="1"/>
  <c r="AB1132" i="3"/>
  <c r="AA1132" i="3"/>
  <c r="X1132" i="3"/>
  <c r="O1131" i="3" s="1"/>
  <c r="W1132" i="3"/>
  <c r="M1133" i="3"/>
  <c r="R1130" i="3"/>
  <c r="T1130" i="3"/>
  <c r="P1130" i="3"/>
  <c r="Q1130" i="3"/>
  <c r="AC1133" i="3" l="1"/>
  <c r="T1132" i="3" s="1"/>
  <c r="V1133" i="3"/>
  <c r="AB1133" i="3"/>
  <c r="S1132" i="3" s="1"/>
  <c r="Y1133" i="3"/>
  <c r="AA1133" i="3"/>
  <c r="X1133" i="3"/>
  <c r="W1133" i="3"/>
  <c r="Z1133" i="3"/>
  <c r="Q1132" i="3" s="1"/>
  <c r="M1134" i="3"/>
  <c r="N1131" i="3"/>
  <c r="R1131" i="3"/>
  <c r="S1131" i="3"/>
  <c r="V1134" i="3" l="1"/>
  <c r="AC1134" i="3"/>
  <c r="T1133" i="3" s="1"/>
  <c r="Z1134" i="3"/>
  <c r="AB1134" i="3"/>
  <c r="S1133" i="3" s="1"/>
  <c r="W1134" i="3"/>
  <c r="X1134" i="3"/>
  <c r="Y1134" i="3"/>
  <c r="P1133" i="3" s="1"/>
  <c r="AA1134" i="3"/>
  <c r="R1133" i="3" s="1"/>
  <c r="M1135" i="3"/>
  <c r="R1132" i="3"/>
  <c r="P1132" i="3"/>
  <c r="O1132" i="3"/>
  <c r="N1132" i="3"/>
  <c r="Q1133" i="3" l="1"/>
  <c r="X1135" i="3"/>
  <c r="AC1135" i="3"/>
  <c r="V1135" i="3"/>
  <c r="W1135" i="3"/>
  <c r="AA1135" i="3"/>
  <c r="R1134" i="3" s="1"/>
  <c r="Y1135" i="3"/>
  <c r="Z1135" i="3"/>
  <c r="AB1135" i="3"/>
  <c r="M1136" i="3"/>
  <c r="O1133" i="3"/>
  <c r="N1133" i="3"/>
  <c r="W1136" i="3" l="1"/>
  <c r="N1135" i="3" s="1"/>
  <c r="V1136" i="3"/>
  <c r="AC1136" i="3"/>
  <c r="X1136" i="3"/>
  <c r="Y1136" i="3"/>
  <c r="P1135" i="3" s="1"/>
  <c r="AA1136" i="3"/>
  <c r="AB1136" i="3"/>
  <c r="Z1136" i="3"/>
  <c r="Q1135" i="3" s="1"/>
  <c r="M1137" i="3"/>
  <c r="S1134" i="3"/>
  <c r="T1134" i="3"/>
  <c r="Q1134" i="3"/>
  <c r="P1134" i="3"/>
  <c r="N1134" i="3"/>
  <c r="O1134" i="3"/>
  <c r="R1135" i="3" l="1"/>
  <c r="Z1137" i="3"/>
  <c r="Q1136" i="3" s="1"/>
  <c r="W1137" i="3"/>
  <c r="N1136" i="3" s="1"/>
  <c r="AA1137" i="3"/>
  <c r="V1137" i="3"/>
  <c r="Y1137" i="3"/>
  <c r="X1137" i="3"/>
  <c r="O1136" i="3" s="1"/>
  <c r="AB1137" i="3"/>
  <c r="AC1137" i="3"/>
  <c r="T1136" i="3" s="1"/>
  <c r="M1138" i="3"/>
  <c r="S1135" i="3"/>
  <c r="O1135" i="3"/>
  <c r="T1135" i="3"/>
  <c r="P1136" i="3" l="1"/>
  <c r="V1138" i="3"/>
  <c r="AC1138" i="3"/>
  <c r="T1137" i="3" s="1"/>
  <c r="AA1138" i="3"/>
  <c r="W1138" i="3"/>
  <c r="X1138" i="3"/>
  <c r="O1137" i="3" s="1"/>
  <c r="AB1138" i="3"/>
  <c r="Y1138" i="3"/>
  <c r="Z1138" i="3"/>
  <c r="Q1137" i="3" s="1"/>
  <c r="M1139" i="3"/>
  <c r="R1136" i="3"/>
  <c r="S1136" i="3"/>
  <c r="S1137" i="3" l="1"/>
  <c r="N1137" i="3"/>
  <c r="R1137" i="3"/>
  <c r="AA1139" i="3"/>
  <c r="R1138" i="3" s="1"/>
  <c r="V1139" i="3"/>
  <c r="W1139" i="3"/>
  <c r="N1138" i="3" s="1"/>
  <c r="AC1139" i="3"/>
  <c r="T1138" i="3" s="1"/>
  <c r="X1139" i="3"/>
  <c r="Y1139" i="3"/>
  <c r="AB1139" i="3"/>
  <c r="Z1139" i="3"/>
  <c r="M1140" i="3"/>
  <c r="P1137" i="3"/>
  <c r="AA1140" i="3" l="1"/>
  <c r="R1139" i="3" s="1"/>
  <c r="W1140" i="3"/>
  <c r="N1139" i="3" s="1"/>
  <c r="V1140" i="3"/>
  <c r="AC1140" i="3"/>
  <c r="T1139" i="3" s="1"/>
  <c r="AB1140" i="3"/>
  <c r="S1139" i="3" s="1"/>
  <c r="X1140" i="3"/>
  <c r="Y1140" i="3"/>
  <c r="Z1140" i="3"/>
  <c r="M1141" i="3"/>
  <c r="P1138" i="3"/>
  <c r="O1138" i="3"/>
  <c r="Q1138" i="3"/>
  <c r="S1138" i="3"/>
  <c r="X1141" i="3" l="1"/>
  <c r="V1141" i="3"/>
  <c r="AA1141" i="3"/>
  <c r="R1140" i="3" s="1"/>
  <c r="Z1141" i="3"/>
  <c r="Q1140" i="3" s="1"/>
  <c r="Y1141" i="3"/>
  <c r="W1141" i="3"/>
  <c r="AC1141" i="3"/>
  <c r="T1140" i="3" s="1"/>
  <c r="AB1141" i="3"/>
  <c r="S1140" i="3" s="1"/>
  <c r="M1142" i="3"/>
  <c r="O1139" i="3"/>
  <c r="P1139" i="3"/>
  <c r="Q1139" i="3"/>
  <c r="V1142" i="3" l="1"/>
  <c r="AB1142" i="3"/>
  <c r="S1141" i="3" s="1"/>
  <c r="X1142" i="3"/>
  <c r="O1141" i="3" s="1"/>
  <c r="AC1142" i="3"/>
  <c r="W1142" i="3"/>
  <c r="Z1142" i="3"/>
  <c r="Y1142" i="3"/>
  <c r="AA1142" i="3"/>
  <c r="R1141" i="3" s="1"/>
  <c r="M1143" i="3"/>
  <c r="N1140" i="3"/>
  <c r="O1140" i="3"/>
  <c r="P1140" i="3"/>
  <c r="Q1141" i="3" l="1"/>
  <c r="P1141" i="3"/>
  <c r="T1141" i="3"/>
  <c r="Z1143" i="3"/>
  <c r="Y1143" i="3"/>
  <c r="X1143" i="3"/>
  <c r="O1142" i="3" s="1"/>
  <c r="V1143" i="3"/>
  <c r="AA1143" i="3"/>
  <c r="R1142" i="3" s="1"/>
  <c r="W1143" i="3"/>
  <c r="AB1143" i="3"/>
  <c r="AC1143" i="3"/>
  <c r="T1142" i="3" s="1"/>
  <c r="M1144" i="3"/>
  <c r="N1141" i="3"/>
  <c r="AA1144" i="3" l="1"/>
  <c r="R1143" i="3" s="1"/>
  <c r="V1144" i="3"/>
  <c r="W1144" i="3"/>
  <c r="AB1144" i="3"/>
  <c r="AC1144" i="3"/>
  <c r="Y1144" i="3"/>
  <c r="P1143" i="3" s="1"/>
  <c r="Z1144" i="3"/>
  <c r="Q1143" i="3" s="1"/>
  <c r="X1144" i="3"/>
  <c r="M1145" i="3"/>
  <c r="S1142" i="3"/>
  <c r="N1142" i="3"/>
  <c r="Q1142" i="3"/>
  <c r="P1142" i="3"/>
  <c r="AC1145" i="3" l="1"/>
  <c r="T1144" i="3" s="1"/>
  <c r="Z1145" i="3"/>
  <c r="Q1144" i="3" s="1"/>
  <c r="Y1145" i="3"/>
  <c r="P1144" i="3" s="1"/>
  <c r="V1145" i="3"/>
  <c r="X1145" i="3"/>
  <c r="W1145" i="3"/>
  <c r="AA1145" i="3"/>
  <c r="AB1145" i="3"/>
  <c r="S1144" i="3" s="1"/>
  <c r="M1146" i="3"/>
  <c r="O1143" i="3"/>
  <c r="T1143" i="3"/>
  <c r="S1143" i="3"/>
  <c r="N1143" i="3"/>
  <c r="R1144" i="3" l="1"/>
  <c r="N1144" i="3"/>
  <c r="V1146" i="3"/>
  <c r="AA1146" i="3"/>
  <c r="X1146" i="3"/>
  <c r="AC1146" i="3"/>
  <c r="AB1146" i="3"/>
  <c r="S1145" i="3" s="1"/>
  <c r="Y1146" i="3"/>
  <c r="P1145" i="3" s="1"/>
  <c r="W1146" i="3"/>
  <c r="Z1146" i="3"/>
  <c r="Q1145" i="3" s="1"/>
  <c r="M1147" i="3"/>
  <c r="O1144" i="3"/>
  <c r="T1145" i="3" l="1"/>
  <c r="O1145" i="3"/>
  <c r="Z1147" i="3"/>
  <c r="Q1146" i="3" s="1"/>
  <c r="V1147" i="3"/>
  <c r="X1147" i="3"/>
  <c r="W1147" i="3"/>
  <c r="N1146" i="3" s="1"/>
  <c r="AC1147" i="3"/>
  <c r="AA1147" i="3"/>
  <c r="Y1147" i="3"/>
  <c r="P1146" i="3" s="1"/>
  <c r="AB1147" i="3"/>
  <c r="S1146" i="3" s="1"/>
  <c r="M1148" i="3"/>
  <c r="N1145" i="3"/>
  <c r="R1145" i="3"/>
  <c r="X1148" i="3" l="1"/>
  <c r="V1148" i="3"/>
  <c r="AB1148" i="3"/>
  <c r="S1147" i="3" s="1"/>
  <c r="W1148" i="3"/>
  <c r="N1147" i="3" s="1"/>
  <c r="Z1148" i="3"/>
  <c r="AC1148" i="3"/>
  <c r="T1147" i="3" s="1"/>
  <c r="Y1148" i="3"/>
  <c r="AA1148" i="3"/>
  <c r="R1147" i="3" s="1"/>
  <c r="M1149" i="3"/>
  <c r="R1146" i="3"/>
  <c r="O1146" i="3"/>
  <c r="T1146" i="3"/>
  <c r="Y1149" i="3" l="1"/>
  <c r="V1149" i="3"/>
  <c r="AB1149" i="3"/>
  <c r="S1148" i="3" s="1"/>
  <c r="AC1149" i="3"/>
  <c r="Z1149" i="3"/>
  <c r="W1149" i="3"/>
  <c r="AA1149" i="3"/>
  <c r="X1149" i="3"/>
  <c r="O1148" i="3" s="1"/>
  <c r="M1150" i="3"/>
  <c r="P1147" i="3"/>
  <c r="Q1147" i="3"/>
  <c r="O1147" i="3"/>
  <c r="R1148" i="3" l="1"/>
  <c r="W1150" i="3"/>
  <c r="N1149" i="3" s="1"/>
  <c r="V1150" i="3"/>
  <c r="AA1150" i="3"/>
  <c r="AB1150" i="3"/>
  <c r="S1149" i="3" s="1"/>
  <c r="X1150" i="3"/>
  <c r="Z1150" i="3"/>
  <c r="Y1150" i="3"/>
  <c r="P1149" i="3" s="1"/>
  <c r="AC1150" i="3"/>
  <c r="T1149" i="3" s="1"/>
  <c r="M1151" i="3"/>
  <c r="N1148" i="3"/>
  <c r="Q1148" i="3"/>
  <c r="T1148" i="3"/>
  <c r="P1148" i="3"/>
  <c r="AB1151" i="3" l="1"/>
  <c r="S1150" i="3" s="1"/>
  <c r="X1151" i="3"/>
  <c r="O1150" i="3" s="1"/>
  <c r="Y1151" i="3"/>
  <c r="P1150" i="3" s="1"/>
  <c r="V1151" i="3"/>
  <c r="Z1151" i="3"/>
  <c r="W1151" i="3"/>
  <c r="N1150" i="3" s="1"/>
  <c r="AC1151" i="3"/>
  <c r="AA1151" i="3"/>
  <c r="R1150" i="3" s="1"/>
  <c r="M1152" i="3"/>
  <c r="Q1149" i="3"/>
  <c r="O1149" i="3"/>
  <c r="R1149" i="3"/>
  <c r="V1152" i="3" l="1"/>
  <c r="AC1152" i="3"/>
  <c r="Z1152" i="3"/>
  <c r="Q1151" i="3" s="1"/>
  <c r="X1152" i="3"/>
  <c r="O1151" i="3" s="1"/>
  <c r="AA1152" i="3"/>
  <c r="R1151" i="3" s="1"/>
  <c r="Y1152" i="3"/>
  <c r="W1152" i="3"/>
  <c r="AB1152" i="3"/>
  <c r="S1151" i="3" s="1"/>
  <c r="M1153" i="3"/>
  <c r="T1150" i="3"/>
  <c r="Q1150" i="3"/>
  <c r="P1151" i="3" l="1"/>
  <c r="N1151" i="3"/>
  <c r="V1153" i="3"/>
  <c r="AA1153" i="3"/>
  <c r="AC1153" i="3"/>
  <c r="T1152" i="3" s="1"/>
  <c r="W1153" i="3"/>
  <c r="Y1153" i="3"/>
  <c r="Z1153" i="3"/>
  <c r="Q1152" i="3" s="1"/>
  <c r="X1153" i="3"/>
  <c r="AB1153" i="3"/>
  <c r="M1154" i="3"/>
  <c r="T1151" i="3"/>
  <c r="O1152" i="3" l="1"/>
  <c r="P1152" i="3"/>
  <c r="R1152" i="3"/>
  <c r="S1152" i="3"/>
  <c r="V1154" i="3"/>
  <c r="Y1154" i="3"/>
  <c r="AA1154" i="3"/>
  <c r="R1153" i="3" s="1"/>
  <c r="AB1154" i="3"/>
  <c r="Z1154" i="3"/>
  <c r="W1154" i="3"/>
  <c r="X1154" i="3"/>
  <c r="AC1154" i="3"/>
  <c r="T1153" i="3" s="1"/>
  <c r="M1155" i="3"/>
  <c r="N1152" i="3"/>
  <c r="Z1155" i="3" l="1"/>
  <c r="X1155" i="3"/>
  <c r="AA1155" i="3"/>
  <c r="W1155" i="3"/>
  <c r="V1155" i="3"/>
  <c r="Y1155" i="3"/>
  <c r="AB1155" i="3"/>
  <c r="AC1155" i="3"/>
  <c r="T1154" i="3" s="1"/>
  <c r="M1156" i="3"/>
  <c r="P1153" i="3"/>
  <c r="Q1153" i="3"/>
  <c r="O1153" i="3"/>
  <c r="N1153" i="3"/>
  <c r="S1153" i="3"/>
  <c r="V1156" i="3" l="1"/>
  <c r="X1156" i="3"/>
  <c r="AB1156" i="3"/>
  <c r="S1155" i="3" s="1"/>
  <c r="AA1156" i="3"/>
  <c r="Y1156" i="3"/>
  <c r="W1156" i="3"/>
  <c r="Z1156" i="3"/>
  <c r="Q1155" i="3" s="1"/>
  <c r="AC1156" i="3"/>
  <c r="T1155" i="3" s="1"/>
  <c r="M1157" i="3"/>
  <c r="R1154" i="3"/>
  <c r="N1154" i="3"/>
  <c r="P1154" i="3"/>
  <c r="Q1154" i="3"/>
  <c r="O1154" i="3"/>
  <c r="S1154" i="3"/>
  <c r="P1155" i="3" l="1"/>
  <c r="V1157" i="3"/>
  <c r="AB1157" i="3"/>
  <c r="X1157" i="3"/>
  <c r="AC1157" i="3"/>
  <c r="T1156" i="3" s="1"/>
  <c r="W1157" i="3"/>
  <c r="N1156" i="3" s="1"/>
  <c r="AA1157" i="3"/>
  <c r="Y1157" i="3"/>
  <c r="Z1157" i="3"/>
  <c r="Q1156" i="3" s="1"/>
  <c r="M1158" i="3"/>
  <c r="O1155" i="3"/>
  <c r="R1155" i="3"/>
  <c r="N1155" i="3"/>
  <c r="AB1158" i="3" l="1"/>
  <c r="Y1158" i="3"/>
  <c r="P1157" i="3" s="1"/>
  <c r="V1158" i="3"/>
  <c r="AA1158" i="3"/>
  <c r="R1157" i="3" s="1"/>
  <c r="W1158" i="3"/>
  <c r="N1157" i="3" s="1"/>
  <c r="Z1158" i="3"/>
  <c r="X1158" i="3"/>
  <c r="AC1158" i="3"/>
  <c r="T1157" i="3" s="1"/>
  <c r="M1159" i="3"/>
  <c r="S1156" i="3"/>
  <c r="O1156" i="3"/>
  <c r="R1156" i="3"/>
  <c r="P1156" i="3"/>
  <c r="Q1157" i="3" l="1"/>
  <c r="AB1159" i="3"/>
  <c r="S1158" i="3" s="1"/>
  <c r="W1159" i="3"/>
  <c r="N1158" i="3" s="1"/>
  <c r="V1159" i="3"/>
  <c r="Y1159" i="3"/>
  <c r="P1158" i="3" s="1"/>
  <c r="AC1159" i="3"/>
  <c r="T1158" i="3" s="1"/>
  <c r="Z1159" i="3"/>
  <c r="X1159" i="3"/>
  <c r="O1158" i="3" s="1"/>
  <c r="AA1159" i="3"/>
  <c r="R1158" i="3" s="1"/>
  <c r="M1160" i="3"/>
  <c r="S1157" i="3"/>
  <c r="O1157" i="3"/>
  <c r="AA1160" i="3" l="1"/>
  <c r="R1159" i="3" s="1"/>
  <c r="V1160" i="3"/>
  <c r="AB1160" i="3"/>
  <c r="S1159" i="3" s="1"/>
  <c r="Y1160" i="3"/>
  <c r="Z1160" i="3"/>
  <c r="AC1160" i="3"/>
  <c r="W1160" i="3"/>
  <c r="X1160" i="3"/>
  <c r="O1159" i="3" s="1"/>
  <c r="M1161" i="3"/>
  <c r="Q1158" i="3"/>
  <c r="Z1161" i="3" l="1"/>
  <c r="Q1160" i="3" s="1"/>
  <c r="V1161" i="3"/>
  <c r="AA1161" i="3"/>
  <c r="R1160" i="3" s="1"/>
  <c r="X1161" i="3"/>
  <c r="W1161" i="3"/>
  <c r="Y1161" i="3"/>
  <c r="AC1161" i="3"/>
  <c r="AB1161" i="3"/>
  <c r="S1160" i="3" s="1"/>
  <c r="M1162" i="3"/>
  <c r="N1159" i="3"/>
  <c r="P1159" i="3"/>
  <c r="T1159" i="3"/>
  <c r="Q1159" i="3"/>
  <c r="V1162" i="3" l="1"/>
  <c r="AB1162" i="3"/>
  <c r="W1162" i="3"/>
  <c r="N1161" i="3" s="1"/>
  <c r="Y1162" i="3"/>
  <c r="X1162" i="3"/>
  <c r="O1161" i="3" s="1"/>
  <c r="AC1162" i="3"/>
  <c r="AA1162" i="3"/>
  <c r="Z1162" i="3"/>
  <c r="Q1161" i="3" s="1"/>
  <c r="M1163" i="3"/>
  <c r="P1160" i="3"/>
  <c r="O1160" i="3"/>
  <c r="T1160" i="3"/>
  <c r="N1160" i="3"/>
  <c r="R1161" i="3" l="1"/>
  <c r="S1161" i="3"/>
  <c r="P1161" i="3"/>
  <c r="V1163" i="3"/>
  <c r="X1163" i="3"/>
  <c r="AC1163" i="3"/>
  <c r="T1162" i="3" s="1"/>
  <c r="Y1163" i="3"/>
  <c r="W1163" i="3"/>
  <c r="N1162" i="3" s="1"/>
  <c r="Z1163" i="3"/>
  <c r="AB1163" i="3"/>
  <c r="AA1163" i="3"/>
  <c r="M1164" i="3"/>
  <c r="T1161" i="3"/>
  <c r="S1162" i="3" l="1"/>
  <c r="P1162" i="3"/>
  <c r="O1162" i="3"/>
  <c r="Q1162" i="3"/>
  <c r="AB1164" i="3"/>
  <c r="V1164" i="3"/>
  <c r="Z1164" i="3"/>
  <c r="Y1164" i="3"/>
  <c r="W1164" i="3"/>
  <c r="AA1164" i="3"/>
  <c r="X1164" i="3"/>
  <c r="O1163" i="3" s="1"/>
  <c r="AC1164" i="3"/>
  <c r="T1163" i="3" s="1"/>
  <c r="M1165" i="3"/>
  <c r="R1162" i="3"/>
  <c r="V1165" i="3" l="1"/>
  <c r="AC1165" i="3"/>
  <c r="Z1165" i="3"/>
  <c r="Q1164" i="3" s="1"/>
  <c r="X1165" i="3"/>
  <c r="W1165" i="3"/>
  <c r="AA1165" i="3"/>
  <c r="Y1165" i="3"/>
  <c r="AB1165" i="3"/>
  <c r="S1164" i="3" s="1"/>
  <c r="M1166" i="3"/>
  <c r="P1163" i="3"/>
  <c r="R1163" i="3"/>
  <c r="N1163" i="3"/>
  <c r="Q1163" i="3"/>
  <c r="S1163" i="3"/>
  <c r="P1164" i="3" l="1"/>
  <c r="O1164" i="3"/>
  <c r="N1164" i="3"/>
  <c r="T1164" i="3"/>
  <c r="Y1166" i="3"/>
  <c r="V1166" i="3"/>
  <c r="W1166" i="3"/>
  <c r="X1166" i="3"/>
  <c r="Z1166" i="3"/>
  <c r="Q1165" i="3" s="1"/>
  <c r="AB1166" i="3"/>
  <c r="AA1166" i="3"/>
  <c r="R1165" i="3" s="1"/>
  <c r="AC1166" i="3"/>
  <c r="T1165" i="3" s="1"/>
  <c r="M1167" i="3"/>
  <c r="R1164" i="3"/>
  <c r="AB1167" i="3" l="1"/>
  <c r="V1167" i="3"/>
  <c r="AC1167" i="3"/>
  <c r="T1166" i="3" s="1"/>
  <c r="Z1167" i="3"/>
  <c r="AA1167" i="3"/>
  <c r="W1167" i="3"/>
  <c r="Y1167" i="3"/>
  <c r="X1167" i="3"/>
  <c r="O1166" i="3" s="1"/>
  <c r="M1168" i="3"/>
  <c r="O1165" i="3"/>
  <c r="S1165" i="3"/>
  <c r="N1165" i="3"/>
  <c r="P1165" i="3"/>
  <c r="AA1168" i="3" l="1"/>
  <c r="R1167" i="3" s="1"/>
  <c r="V1168" i="3"/>
  <c r="AC1168" i="3"/>
  <c r="T1167" i="3" s="1"/>
  <c r="AB1168" i="3"/>
  <c r="Y1168" i="3"/>
  <c r="Z1168" i="3"/>
  <c r="X1168" i="3"/>
  <c r="W1168" i="3"/>
  <c r="N1167" i="3" s="1"/>
  <c r="M1169" i="3"/>
  <c r="P1166" i="3"/>
  <c r="N1166" i="3"/>
  <c r="R1166" i="3"/>
  <c r="Q1166" i="3"/>
  <c r="S1166" i="3"/>
  <c r="V1169" i="3" l="1"/>
  <c r="AC1169" i="3"/>
  <c r="T1168" i="3" s="1"/>
  <c r="AA1169" i="3"/>
  <c r="Z1169" i="3"/>
  <c r="AB1169" i="3"/>
  <c r="S1168" i="3" s="1"/>
  <c r="W1169" i="3"/>
  <c r="Y1169" i="3"/>
  <c r="X1169" i="3"/>
  <c r="M1170" i="3"/>
  <c r="Q1167" i="3"/>
  <c r="O1167" i="3"/>
  <c r="S1167" i="3"/>
  <c r="P1167" i="3"/>
  <c r="P1168" i="3" l="1"/>
  <c r="N1168" i="3"/>
  <c r="Q1168" i="3"/>
  <c r="R1168" i="3"/>
  <c r="V1170" i="3"/>
  <c r="W1170" i="3"/>
  <c r="Z1170" i="3"/>
  <c r="Y1170" i="3"/>
  <c r="AC1170" i="3"/>
  <c r="AB1170" i="3"/>
  <c r="X1170" i="3"/>
  <c r="O1169" i="3" s="1"/>
  <c r="AA1170" i="3"/>
  <c r="R1169" i="3" s="1"/>
  <c r="M1171" i="3"/>
  <c r="O1168" i="3"/>
  <c r="T1169" i="3" l="1"/>
  <c r="Q1169" i="3"/>
  <c r="V1171" i="3"/>
  <c r="W1171" i="3"/>
  <c r="N1170" i="3" s="1"/>
  <c r="X1171" i="3"/>
  <c r="O1170" i="3" s="1"/>
  <c r="AB1171" i="3"/>
  <c r="AA1171" i="3"/>
  <c r="R1170" i="3" s="1"/>
  <c r="Z1171" i="3"/>
  <c r="Q1170" i="3" s="1"/>
  <c r="Y1171" i="3"/>
  <c r="AC1171" i="3"/>
  <c r="M1172" i="3"/>
  <c r="S1169" i="3"/>
  <c r="N1169" i="3"/>
  <c r="P1169" i="3"/>
  <c r="V1172" i="3" l="1"/>
  <c r="Y1172" i="3"/>
  <c r="P1171" i="3" s="1"/>
  <c r="AB1172" i="3"/>
  <c r="S1171" i="3" s="1"/>
  <c r="Z1172" i="3"/>
  <c r="Q1171" i="3" s="1"/>
  <c r="AC1172" i="3"/>
  <c r="W1172" i="3"/>
  <c r="AA1172" i="3"/>
  <c r="X1172" i="3"/>
  <c r="M1173" i="3"/>
  <c r="P1170" i="3"/>
  <c r="T1170" i="3"/>
  <c r="S1170" i="3"/>
  <c r="O1171" i="3" l="1"/>
  <c r="R1171" i="3"/>
  <c r="N1171" i="3"/>
  <c r="T1171" i="3"/>
  <c r="W1173" i="3"/>
  <c r="X1173" i="3"/>
  <c r="AA1173" i="3"/>
  <c r="V1173" i="3"/>
  <c r="AB1173" i="3"/>
  <c r="Z1173" i="3"/>
  <c r="Q1172" i="3" s="1"/>
  <c r="Y1173" i="3"/>
  <c r="P1172" i="3" s="1"/>
  <c r="AC1173" i="3"/>
  <c r="T1172" i="3" s="1"/>
  <c r="M1174" i="3"/>
  <c r="V1174" i="3" l="1"/>
  <c r="AB1174" i="3"/>
  <c r="Z1174" i="3"/>
  <c r="X1174" i="3"/>
  <c r="AC1174" i="3"/>
  <c r="T1173" i="3" s="1"/>
  <c r="Y1174" i="3"/>
  <c r="AA1174" i="3"/>
  <c r="W1174" i="3"/>
  <c r="N1173" i="3" s="1"/>
  <c r="M1175" i="3"/>
  <c r="N1172" i="3"/>
  <c r="R1172" i="3"/>
  <c r="S1172" i="3"/>
  <c r="O1172" i="3"/>
  <c r="P1173" i="3" l="1"/>
  <c r="O1173" i="3"/>
  <c r="R1173" i="3"/>
  <c r="Q1173" i="3"/>
  <c r="V1175" i="3"/>
  <c r="AA1175" i="3"/>
  <c r="X1175" i="3"/>
  <c r="AB1175" i="3"/>
  <c r="S1174" i="3" s="1"/>
  <c r="Y1175" i="3"/>
  <c r="AC1175" i="3"/>
  <c r="Z1175" i="3"/>
  <c r="Q1174" i="3" s="1"/>
  <c r="W1175" i="3"/>
  <c r="N1174" i="3" s="1"/>
  <c r="M1176" i="3"/>
  <c r="S1173" i="3"/>
  <c r="O1174" i="3" l="1"/>
  <c r="T1174" i="3"/>
  <c r="AA1176" i="3"/>
  <c r="V1176" i="3"/>
  <c r="W1176" i="3"/>
  <c r="AC1176" i="3"/>
  <c r="Y1176" i="3"/>
  <c r="X1176" i="3"/>
  <c r="Z1176" i="3"/>
  <c r="AB1176" i="3"/>
  <c r="M1177" i="3"/>
  <c r="P1174" i="3"/>
  <c r="R1174" i="3"/>
  <c r="AA1177" i="3" l="1"/>
  <c r="V1177" i="3"/>
  <c r="W1177" i="3"/>
  <c r="N1176" i="3" s="1"/>
  <c r="AC1177" i="3"/>
  <c r="AB1177" i="3"/>
  <c r="X1177" i="3"/>
  <c r="Y1177" i="3"/>
  <c r="Z1177" i="3"/>
  <c r="Q1176" i="3" s="1"/>
  <c r="M1178" i="3"/>
  <c r="R1175" i="3"/>
  <c r="O1175" i="3"/>
  <c r="Q1175" i="3"/>
  <c r="S1175" i="3"/>
  <c r="P1175" i="3"/>
  <c r="N1175" i="3"/>
  <c r="T1175" i="3"/>
  <c r="V1178" i="3" l="1"/>
  <c r="Y1178" i="3"/>
  <c r="AB1178" i="3"/>
  <c r="S1177" i="3" s="1"/>
  <c r="X1178" i="3"/>
  <c r="Z1178" i="3"/>
  <c r="AA1178" i="3"/>
  <c r="W1178" i="3"/>
  <c r="N1177" i="3" s="1"/>
  <c r="AC1178" i="3"/>
  <c r="T1177" i="3" s="1"/>
  <c r="M1179" i="3"/>
  <c r="P1176" i="3"/>
  <c r="O1176" i="3"/>
  <c r="T1176" i="3"/>
  <c r="S1176" i="3"/>
  <c r="R1176" i="3"/>
  <c r="Q1177" i="3" l="1"/>
  <c r="R1177" i="3"/>
  <c r="V1179" i="3"/>
  <c r="Z1179" i="3"/>
  <c r="Q1178" i="3" s="1"/>
  <c r="W1179" i="3"/>
  <c r="N1178" i="3" s="1"/>
  <c r="AB1179" i="3"/>
  <c r="S1178" i="3" s="1"/>
  <c r="AC1179" i="3"/>
  <c r="T1178" i="3" s="1"/>
  <c r="X1179" i="3"/>
  <c r="Y1179" i="3"/>
  <c r="AA1179" i="3"/>
  <c r="M1180" i="3"/>
  <c r="O1177" i="3"/>
  <c r="P1177" i="3"/>
  <c r="Z1180" i="3" l="1"/>
  <c r="Q1179" i="3" s="1"/>
  <c r="W1180" i="3"/>
  <c r="N1179" i="3" s="1"/>
  <c r="AB1180" i="3"/>
  <c r="S1179" i="3" s="1"/>
  <c r="X1180" i="3"/>
  <c r="O1179" i="3" s="1"/>
  <c r="Y1180" i="3"/>
  <c r="P1179" i="3" s="1"/>
  <c r="AC1180" i="3"/>
  <c r="T1179" i="3" s="1"/>
  <c r="V1180" i="3"/>
  <c r="AA1180" i="3"/>
  <c r="M1181" i="3"/>
  <c r="P1178" i="3"/>
  <c r="O1178" i="3"/>
  <c r="R1178" i="3"/>
  <c r="R1179" i="3" l="1"/>
  <c r="AC1181" i="3"/>
  <c r="T1180" i="3" s="1"/>
  <c r="V1181" i="3"/>
  <c r="X1181" i="3"/>
  <c r="O1180" i="3" s="1"/>
  <c r="Y1181" i="3"/>
  <c r="AB1181" i="3"/>
  <c r="AA1181" i="3"/>
  <c r="Z1181" i="3"/>
  <c r="Q1180" i="3" s="1"/>
  <c r="W1181" i="3"/>
  <c r="N1180" i="3" s="1"/>
  <c r="M1182" i="3"/>
  <c r="V1182" i="3" l="1"/>
  <c r="AA1182" i="3"/>
  <c r="W1182" i="3"/>
  <c r="N1181" i="3" s="1"/>
  <c r="AB1182" i="3"/>
  <c r="Y1182" i="3"/>
  <c r="Z1182" i="3"/>
  <c r="X1182" i="3"/>
  <c r="O1181" i="3" s="1"/>
  <c r="AC1182" i="3"/>
  <c r="T1181" i="3" s="1"/>
  <c r="M1183" i="3"/>
  <c r="S1180" i="3"/>
  <c r="P1180" i="3"/>
  <c r="R1180" i="3"/>
  <c r="Q1181" i="3" l="1"/>
  <c r="P1181" i="3"/>
  <c r="Y1183" i="3"/>
  <c r="V1183" i="3"/>
  <c r="AC1183" i="3"/>
  <c r="W1183" i="3"/>
  <c r="N1182" i="3" s="1"/>
  <c r="X1183" i="3"/>
  <c r="Z1183" i="3"/>
  <c r="AA1183" i="3"/>
  <c r="AB1183" i="3"/>
  <c r="M1184" i="3"/>
  <c r="S1181" i="3"/>
  <c r="R1181" i="3"/>
  <c r="V1184" i="3" l="1"/>
  <c r="W1184" i="3"/>
  <c r="N1183" i="3" s="1"/>
  <c r="Y1184" i="3"/>
  <c r="Z1184" i="3"/>
  <c r="Q1183" i="3" s="1"/>
  <c r="AC1184" i="3"/>
  <c r="AA1184" i="3"/>
  <c r="X1184" i="3"/>
  <c r="O1183" i="3" s="1"/>
  <c r="AB1184" i="3"/>
  <c r="M1185" i="3"/>
  <c r="R1182" i="3"/>
  <c r="S1182" i="3"/>
  <c r="O1182" i="3"/>
  <c r="P1182" i="3"/>
  <c r="T1182" i="3"/>
  <c r="Q1182" i="3"/>
  <c r="T1183" i="3" l="1"/>
  <c r="R1183" i="3"/>
  <c r="AC1185" i="3"/>
  <c r="V1185" i="3"/>
  <c r="AA1185" i="3"/>
  <c r="W1185" i="3"/>
  <c r="N1184" i="3" s="1"/>
  <c r="Z1185" i="3"/>
  <c r="Q1184" i="3" s="1"/>
  <c r="X1185" i="3"/>
  <c r="AB1185" i="3"/>
  <c r="Y1185" i="3"/>
  <c r="M1186" i="3"/>
  <c r="S1183" i="3"/>
  <c r="P1183" i="3"/>
  <c r="V1186" i="3" l="1"/>
  <c r="Z1186" i="3"/>
  <c r="Q1185" i="3" s="1"/>
  <c r="W1186" i="3"/>
  <c r="N1185" i="3" s="1"/>
  <c r="AA1186" i="3"/>
  <c r="R1185" i="3" s="1"/>
  <c r="AC1186" i="3"/>
  <c r="X1186" i="3"/>
  <c r="Y1186" i="3"/>
  <c r="P1185" i="3" s="1"/>
  <c r="AB1186" i="3"/>
  <c r="S1185" i="3" s="1"/>
  <c r="M1187" i="3"/>
  <c r="O1184" i="3"/>
  <c r="P1184" i="3"/>
  <c r="T1184" i="3"/>
  <c r="S1184" i="3"/>
  <c r="R1184" i="3"/>
  <c r="O1185" i="3" l="1"/>
  <c r="V1187" i="3"/>
  <c r="Z1187" i="3"/>
  <c r="W1187" i="3"/>
  <c r="N1186" i="3" s="1"/>
  <c r="AB1187" i="3"/>
  <c r="S1186" i="3" s="1"/>
  <c r="X1187" i="3"/>
  <c r="AA1187" i="3"/>
  <c r="AC1187" i="3"/>
  <c r="Y1187" i="3"/>
  <c r="P1186" i="3" s="1"/>
  <c r="M1188" i="3"/>
  <c r="T1185" i="3"/>
  <c r="V1188" i="3" l="1"/>
  <c r="Z1188" i="3"/>
  <c r="AC1188" i="3"/>
  <c r="T1187" i="3" s="1"/>
  <c r="AB1188" i="3"/>
  <c r="S1187" i="3" s="1"/>
  <c r="W1188" i="3"/>
  <c r="X1188" i="3"/>
  <c r="O1187" i="3" s="1"/>
  <c r="AA1188" i="3"/>
  <c r="Y1188" i="3"/>
  <c r="P1187" i="3" s="1"/>
  <c r="M1189" i="3"/>
  <c r="Q1186" i="3"/>
  <c r="R1186" i="3"/>
  <c r="T1186" i="3"/>
  <c r="O1186" i="3"/>
  <c r="R1187" i="3" l="1"/>
  <c r="N1187" i="3"/>
  <c r="V1189" i="3"/>
  <c r="AB1189" i="3"/>
  <c r="S1188" i="3" s="1"/>
  <c r="W1189" i="3"/>
  <c r="N1188" i="3" s="1"/>
  <c r="Y1189" i="3"/>
  <c r="Z1189" i="3"/>
  <c r="Q1188" i="3" s="1"/>
  <c r="X1189" i="3"/>
  <c r="AA1189" i="3"/>
  <c r="AC1189" i="3"/>
  <c r="M1190" i="3"/>
  <c r="Q1187" i="3"/>
  <c r="T1188" i="3" l="1"/>
  <c r="O1188" i="3"/>
  <c r="P1188" i="3"/>
  <c r="X1190" i="3"/>
  <c r="O1189" i="3" s="1"/>
  <c r="V1190" i="3"/>
  <c r="Z1190" i="3"/>
  <c r="AA1190" i="3"/>
  <c r="AC1190" i="3"/>
  <c r="AB1190" i="3"/>
  <c r="W1190" i="3"/>
  <c r="Y1190" i="3"/>
  <c r="P1189" i="3" s="1"/>
  <c r="M1191" i="3"/>
  <c r="R1188" i="3"/>
  <c r="V1191" i="3" l="1"/>
  <c r="Z1191" i="3"/>
  <c r="Q1190" i="3" s="1"/>
  <c r="AB1191" i="3"/>
  <c r="W1191" i="3"/>
  <c r="AC1191" i="3"/>
  <c r="X1191" i="3"/>
  <c r="O1190" i="3" s="1"/>
  <c r="Y1191" i="3"/>
  <c r="AA1191" i="3"/>
  <c r="M1192" i="3"/>
  <c r="S1189" i="3"/>
  <c r="Q1189" i="3"/>
  <c r="R1189" i="3"/>
  <c r="N1189" i="3"/>
  <c r="T1189" i="3"/>
  <c r="R1190" i="3" l="1"/>
  <c r="N1190" i="3"/>
  <c r="T1190" i="3"/>
  <c r="S1190" i="3"/>
  <c r="P1190" i="3"/>
  <c r="V1192" i="3"/>
  <c r="AC1192" i="3"/>
  <c r="AB1192" i="3"/>
  <c r="X1192" i="3"/>
  <c r="W1192" i="3"/>
  <c r="N1191" i="3" s="1"/>
  <c r="Z1192" i="3"/>
  <c r="AA1192" i="3"/>
  <c r="Y1192" i="3"/>
  <c r="M1193" i="3"/>
  <c r="V1193" i="3" l="1"/>
  <c r="Z1193" i="3"/>
  <c r="Q1192" i="3" s="1"/>
  <c r="W1193" i="3"/>
  <c r="AB1193" i="3"/>
  <c r="X1193" i="3"/>
  <c r="AA1193" i="3"/>
  <c r="R1192" i="3" s="1"/>
  <c r="Y1193" i="3"/>
  <c r="P1192" i="3" s="1"/>
  <c r="AC1193" i="3"/>
  <c r="M1194" i="3"/>
  <c r="T1191" i="3"/>
  <c r="O1191" i="3"/>
  <c r="S1191" i="3"/>
  <c r="P1191" i="3"/>
  <c r="Q1191" i="3"/>
  <c r="R1191" i="3"/>
  <c r="N1192" i="3" l="1"/>
  <c r="Z1194" i="3"/>
  <c r="V1194" i="3"/>
  <c r="X1194" i="3"/>
  <c r="AA1194" i="3"/>
  <c r="R1193" i="3" s="1"/>
  <c r="AC1194" i="3"/>
  <c r="T1193" i="3" s="1"/>
  <c r="W1194" i="3"/>
  <c r="AB1194" i="3"/>
  <c r="Y1194" i="3"/>
  <c r="P1193" i="3" s="1"/>
  <c r="M1195" i="3"/>
  <c r="T1192" i="3"/>
  <c r="S1192" i="3"/>
  <c r="O1192" i="3"/>
  <c r="AB1195" i="3" l="1"/>
  <c r="S1194" i="3" s="1"/>
  <c r="V1195" i="3"/>
  <c r="AA1195" i="3"/>
  <c r="AC1195" i="3"/>
  <c r="T1194" i="3" s="1"/>
  <c r="Y1195" i="3"/>
  <c r="W1195" i="3"/>
  <c r="N1194" i="3" s="1"/>
  <c r="X1195" i="3"/>
  <c r="Z1195" i="3"/>
  <c r="Q1194" i="3" s="1"/>
  <c r="M1196" i="3"/>
  <c r="S1193" i="3"/>
  <c r="Q1193" i="3"/>
  <c r="N1193" i="3"/>
  <c r="O1193" i="3"/>
  <c r="V1196" i="3" l="1"/>
  <c r="X1196" i="3"/>
  <c r="AB1196" i="3"/>
  <c r="S1195" i="3" s="1"/>
  <c r="W1196" i="3"/>
  <c r="Y1196" i="3"/>
  <c r="AC1196" i="3"/>
  <c r="AA1196" i="3"/>
  <c r="Z1196" i="3"/>
  <c r="Q1195" i="3" s="1"/>
  <c r="M1197" i="3"/>
  <c r="P1194" i="3"/>
  <c r="R1194" i="3"/>
  <c r="O1194" i="3"/>
  <c r="R1195" i="3" l="1"/>
  <c r="T1195" i="3"/>
  <c r="P1195" i="3"/>
  <c r="N1195" i="3"/>
  <c r="Y1197" i="3"/>
  <c r="P1196" i="3" s="1"/>
  <c r="X1197" i="3"/>
  <c r="O1196" i="3" s="1"/>
  <c r="AA1197" i="3"/>
  <c r="V1197" i="3"/>
  <c r="W1197" i="3"/>
  <c r="AB1197" i="3"/>
  <c r="Z1197" i="3"/>
  <c r="Q1196" i="3" s="1"/>
  <c r="AC1197" i="3"/>
  <c r="T1196" i="3" s="1"/>
  <c r="M1198" i="3"/>
  <c r="O1195" i="3"/>
  <c r="V1198" i="3" l="1"/>
  <c r="W1198" i="3"/>
  <c r="N1197" i="3" s="1"/>
  <c r="AB1198" i="3"/>
  <c r="Z1198" i="3"/>
  <c r="Q1197" i="3" s="1"/>
  <c r="AA1198" i="3"/>
  <c r="Y1198" i="3"/>
  <c r="P1197" i="3" s="1"/>
  <c r="AC1198" i="3"/>
  <c r="X1198" i="3"/>
  <c r="O1197" i="3" s="1"/>
  <c r="M1199" i="3"/>
  <c r="N1196" i="3"/>
  <c r="S1196" i="3"/>
  <c r="R1196" i="3"/>
  <c r="T1197" i="3" l="1"/>
  <c r="R1197" i="3"/>
  <c r="W1199" i="3"/>
  <c r="N1198" i="3" s="1"/>
  <c r="V1199" i="3"/>
  <c r="AA1199" i="3"/>
  <c r="R1198" i="3" s="1"/>
  <c r="X1199" i="3"/>
  <c r="AC1199" i="3"/>
  <c r="Y1199" i="3"/>
  <c r="Z1199" i="3"/>
  <c r="AB1199" i="3"/>
  <c r="M1200" i="3"/>
  <c r="S1197" i="3"/>
  <c r="V1200" i="3" l="1"/>
  <c r="Z1200" i="3"/>
  <c r="AC1200" i="3"/>
  <c r="T1199" i="3" s="1"/>
  <c r="AA1200" i="3"/>
  <c r="R1199" i="3" s="1"/>
  <c r="Y1200" i="3"/>
  <c r="AB1200" i="3"/>
  <c r="W1200" i="3"/>
  <c r="N1199" i="3" s="1"/>
  <c r="X1200" i="3"/>
  <c r="O1199" i="3" s="1"/>
  <c r="M1201" i="3"/>
  <c r="S1198" i="3"/>
  <c r="Q1198" i="3"/>
  <c r="P1198" i="3"/>
  <c r="O1198" i="3"/>
  <c r="T1198" i="3"/>
  <c r="P1199" i="3" l="1"/>
  <c r="V1201" i="3"/>
  <c r="AC1201" i="3"/>
  <c r="W1201" i="3"/>
  <c r="N1200" i="3" s="1"/>
  <c r="AB1201" i="3"/>
  <c r="AA1201" i="3"/>
  <c r="R1200" i="3" s="1"/>
  <c r="X1201" i="3"/>
  <c r="O1200" i="3" s="1"/>
  <c r="Y1201" i="3"/>
  <c r="Z1201" i="3"/>
  <c r="M1202" i="3"/>
  <c r="Q1199" i="3"/>
  <c r="S1199" i="3"/>
  <c r="AA1202" i="3" l="1"/>
  <c r="R1201" i="3" s="1"/>
  <c r="V1202" i="3"/>
  <c r="X1202" i="3"/>
  <c r="O1201" i="3" s="1"/>
  <c r="W1202" i="3"/>
  <c r="AB1202" i="3"/>
  <c r="S1201" i="3" s="1"/>
  <c r="Z1202" i="3"/>
  <c r="AC1202" i="3"/>
  <c r="Y1202" i="3"/>
  <c r="P1201" i="3" s="1"/>
  <c r="M1203" i="3"/>
  <c r="Q1200" i="3"/>
  <c r="T1200" i="3"/>
  <c r="P1200" i="3"/>
  <c r="S1200" i="3"/>
  <c r="Y1203" i="3" l="1"/>
  <c r="P1202" i="3" s="1"/>
  <c r="V1203" i="3"/>
  <c r="X1203" i="3"/>
  <c r="O1202" i="3" s="1"/>
  <c r="AC1203" i="3"/>
  <c r="AB1203" i="3"/>
  <c r="AA1203" i="3"/>
  <c r="R1202" i="3" s="1"/>
  <c r="Z1203" i="3"/>
  <c r="W1203" i="3"/>
  <c r="N1202" i="3" s="1"/>
  <c r="M1204" i="3"/>
  <c r="N1201" i="3"/>
  <c r="Q1201" i="3"/>
  <c r="T1201" i="3"/>
  <c r="Y1204" i="3" l="1"/>
  <c r="P1203" i="3" s="1"/>
  <c r="AB1204" i="3"/>
  <c r="S1203" i="3" s="1"/>
  <c r="W1204" i="3"/>
  <c r="N1203" i="3" s="1"/>
  <c r="V1204" i="3"/>
  <c r="AC1204" i="3"/>
  <c r="X1204" i="3"/>
  <c r="AA1204" i="3"/>
  <c r="Z1204" i="3"/>
  <c r="M1205" i="3"/>
  <c r="S1202" i="3"/>
  <c r="Q1202" i="3"/>
  <c r="T1202" i="3"/>
  <c r="R1203" i="3" l="1"/>
  <c r="AA1205" i="3"/>
  <c r="V1205" i="3"/>
  <c r="Z1205" i="3"/>
  <c r="Q1204" i="3" s="1"/>
  <c r="AB1205" i="3"/>
  <c r="S1204" i="3" s="1"/>
  <c r="Y1205" i="3"/>
  <c r="AC1205" i="3"/>
  <c r="T1204" i="3" s="1"/>
  <c r="X1205" i="3"/>
  <c r="W1205" i="3"/>
  <c r="N1204" i="3" s="1"/>
  <c r="M1206" i="3"/>
  <c r="O1203" i="3"/>
  <c r="T1203" i="3"/>
  <c r="Q1203" i="3"/>
  <c r="V1206" i="3" l="1"/>
  <c r="X1206" i="3"/>
  <c r="O1205" i="3" s="1"/>
  <c r="W1206" i="3"/>
  <c r="N1205" i="3" s="1"/>
  <c r="AC1206" i="3"/>
  <c r="AB1206" i="3"/>
  <c r="Y1206" i="3"/>
  <c r="Z1206" i="3"/>
  <c r="AA1206" i="3"/>
  <c r="R1205" i="3" s="1"/>
  <c r="M1207" i="3"/>
  <c r="P1204" i="3"/>
  <c r="O1204" i="3"/>
  <c r="R1204" i="3"/>
  <c r="Q1205" i="3" l="1"/>
  <c r="S1205" i="3"/>
  <c r="T1205" i="3"/>
  <c r="AB1207" i="3"/>
  <c r="S1206" i="3" s="1"/>
  <c r="V1207" i="3"/>
  <c r="W1207" i="3"/>
  <c r="N1206" i="3" s="1"/>
  <c r="Y1207" i="3"/>
  <c r="AA1207" i="3"/>
  <c r="AC1207" i="3"/>
  <c r="Z1207" i="3"/>
  <c r="X1207" i="3"/>
  <c r="O1206" i="3" s="1"/>
  <c r="M1208" i="3"/>
  <c r="P1205" i="3"/>
  <c r="W1208" i="3" l="1"/>
  <c r="N1207" i="3" s="1"/>
  <c r="AA1208" i="3"/>
  <c r="R1207" i="3" s="1"/>
  <c r="V1208" i="3"/>
  <c r="Z1208" i="3"/>
  <c r="AC1208" i="3"/>
  <c r="T1207" i="3" s="1"/>
  <c r="Y1208" i="3"/>
  <c r="AB1208" i="3"/>
  <c r="X1208" i="3"/>
  <c r="O1207" i="3" s="1"/>
  <c r="M1209" i="3"/>
  <c r="T1206" i="3"/>
  <c r="R1206" i="3"/>
  <c r="P1206" i="3"/>
  <c r="Q1206" i="3"/>
  <c r="AB1209" i="3" l="1"/>
  <c r="X1209" i="3"/>
  <c r="O1208" i="3" s="1"/>
  <c r="W1209" i="3"/>
  <c r="N1208" i="3" s="1"/>
  <c r="V1209" i="3"/>
  <c r="AC1209" i="3"/>
  <c r="T1208" i="3" s="1"/>
  <c r="Y1209" i="3"/>
  <c r="P1208" i="3" s="1"/>
  <c r="AA1209" i="3"/>
  <c r="Z1209" i="3"/>
  <c r="Q1208" i="3" s="1"/>
  <c r="M1210" i="3"/>
  <c r="S1207" i="3"/>
  <c r="P1207" i="3"/>
  <c r="Q1207" i="3"/>
  <c r="W1210" i="3" l="1"/>
  <c r="N1209" i="3" s="1"/>
  <c r="V1210" i="3"/>
  <c r="Z1210" i="3"/>
  <c r="Q1209" i="3" s="1"/>
  <c r="Y1210" i="3"/>
  <c r="AA1210" i="3"/>
  <c r="AC1210" i="3"/>
  <c r="AB1210" i="3"/>
  <c r="X1210" i="3"/>
  <c r="O1209" i="3" s="1"/>
  <c r="M1211" i="3"/>
  <c r="R1208" i="3"/>
  <c r="S1208" i="3"/>
  <c r="W1211" i="3" l="1"/>
  <c r="N1210" i="3" s="1"/>
  <c r="AC1211" i="3"/>
  <c r="T1210" i="3" s="1"/>
  <c r="V1211" i="3"/>
  <c r="AA1211" i="3"/>
  <c r="R1210" i="3" s="1"/>
  <c r="Y1211" i="3"/>
  <c r="P1210" i="3" s="1"/>
  <c r="Z1211" i="3"/>
  <c r="X1211" i="3"/>
  <c r="AB1211" i="3"/>
  <c r="M1212" i="3"/>
  <c r="S1209" i="3"/>
  <c r="T1209" i="3"/>
  <c r="P1209" i="3"/>
  <c r="R1209" i="3"/>
  <c r="O1210" i="3" l="1"/>
  <c r="V1212" i="3"/>
  <c r="Y1212" i="3"/>
  <c r="P1211" i="3" s="1"/>
  <c r="X1212" i="3"/>
  <c r="AA1212" i="3"/>
  <c r="AB1212" i="3"/>
  <c r="S1211" i="3" s="1"/>
  <c r="W1212" i="3"/>
  <c r="N1211" i="3" s="1"/>
  <c r="Z1212" i="3"/>
  <c r="AC1212" i="3"/>
  <c r="T1211" i="3" s="1"/>
  <c r="M1213" i="3"/>
  <c r="Q1210" i="3"/>
  <c r="S1210" i="3"/>
  <c r="R1211" i="3" l="1"/>
  <c r="V1213" i="3"/>
  <c r="Z1213" i="3"/>
  <c r="AB1213" i="3"/>
  <c r="X1213" i="3"/>
  <c r="O1212" i="3" s="1"/>
  <c r="AA1213" i="3"/>
  <c r="W1213" i="3"/>
  <c r="N1212" i="3" s="1"/>
  <c r="Y1213" i="3"/>
  <c r="AC1213" i="3"/>
  <c r="T1212" i="3" s="1"/>
  <c r="M1214" i="3"/>
  <c r="Q1211" i="3"/>
  <c r="O1211" i="3"/>
  <c r="Q1212" i="3" l="1"/>
  <c r="W1214" i="3"/>
  <c r="N1213" i="3" s="1"/>
  <c r="V1214" i="3"/>
  <c r="AC1214" i="3"/>
  <c r="AA1214" i="3"/>
  <c r="R1213" i="3" s="1"/>
  <c r="Z1214" i="3"/>
  <c r="X1214" i="3"/>
  <c r="O1213" i="3" s="1"/>
  <c r="AB1214" i="3"/>
  <c r="Y1214" i="3"/>
  <c r="P1213" i="3" s="1"/>
  <c r="M1215" i="3"/>
  <c r="P1212" i="3"/>
  <c r="S1212" i="3"/>
  <c r="R1212" i="3"/>
  <c r="AC1215" i="3" l="1"/>
  <c r="T1214" i="3" s="1"/>
  <c r="AA1215" i="3"/>
  <c r="R1214" i="3" s="1"/>
  <c r="W1215" i="3"/>
  <c r="N1214" i="3" s="1"/>
  <c r="X1215" i="3"/>
  <c r="O1214" i="3" s="1"/>
  <c r="V1215" i="3"/>
  <c r="AB1215" i="3"/>
  <c r="Z1215" i="3"/>
  <c r="Y1215" i="3"/>
  <c r="P1214" i="3" s="1"/>
  <c r="M1216" i="3"/>
  <c r="T1213" i="3"/>
  <c r="Q1213" i="3"/>
  <c r="S1213" i="3"/>
  <c r="X1216" i="3" l="1"/>
  <c r="O1215" i="3" s="1"/>
  <c r="V1216" i="3"/>
  <c r="Y1216" i="3"/>
  <c r="P1215" i="3" s="1"/>
  <c r="Z1216" i="3"/>
  <c r="W1216" i="3"/>
  <c r="AC1216" i="3"/>
  <c r="AA1216" i="3"/>
  <c r="R1215" i="3" s="1"/>
  <c r="AB1216" i="3"/>
  <c r="M1217" i="3"/>
  <c r="S1214" i="3"/>
  <c r="Q1214" i="3"/>
  <c r="Z1217" i="3" l="1"/>
  <c r="Q1216" i="3" s="1"/>
  <c r="W1217" i="3"/>
  <c r="N1216" i="3" s="1"/>
  <c r="AA1217" i="3"/>
  <c r="R1216" i="3" s="1"/>
  <c r="AB1217" i="3"/>
  <c r="S1216" i="3" s="1"/>
  <c r="V1217" i="3"/>
  <c r="Y1217" i="3"/>
  <c r="X1217" i="3"/>
  <c r="AC1217" i="3"/>
  <c r="M1218" i="3"/>
  <c r="T1215" i="3"/>
  <c r="N1215" i="3"/>
  <c r="S1215" i="3"/>
  <c r="Q1215" i="3"/>
  <c r="W1218" i="3" l="1"/>
  <c r="N1217" i="3" s="1"/>
  <c r="AB1218" i="3"/>
  <c r="S1217" i="3" s="1"/>
  <c r="V1218" i="3"/>
  <c r="Z1218" i="3"/>
  <c r="Q1217" i="3" s="1"/>
  <c r="AA1218" i="3"/>
  <c r="R1217" i="3" s="1"/>
  <c r="AC1218" i="3"/>
  <c r="Y1218" i="3"/>
  <c r="P1217" i="3" s="1"/>
  <c r="X1218" i="3"/>
  <c r="M1219" i="3"/>
  <c r="O1216" i="3"/>
  <c r="P1216" i="3"/>
  <c r="T1216" i="3"/>
  <c r="W1219" i="3" l="1"/>
  <c r="N1218" i="3" s="1"/>
  <c r="AB1219" i="3"/>
  <c r="S1218" i="3" s="1"/>
  <c r="X1219" i="3"/>
  <c r="O1218" i="3" s="1"/>
  <c r="V1219" i="3"/>
  <c r="Y1219" i="3"/>
  <c r="P1218" i="3" s="1"/>
  <c r="AC1219" i="3"/>
  <c r="Z1219" i="3"/>
  <c r="AA1219" i="3"/>
  <c r="R1218" i="3" s="1"/>
  <c r="M1220" i="3"/>
  <c r="T1217" i="3"/>
  <c r="O1217" i="3"/>
  <c r="Q1218" i="3" l="1"/>
  <c r="Y1220" i="3"/>
  <c r="P1219" i="3" s="1"/>
  <c r="X1220" i="3"/>
  <c r="O1219" i="3" s="1"/>
  <c r="V1220" i="3"/>
  <c r="AA1220" i="3"/>
  <c r="R1219" i="3" s="1"/>
  <c r="AC1220" i="3"/>
  <c r="W1220" i="3"/>
  <c r="N1219" i="3" s="1"/>
  <c r="Z1220" i="3"/>
  <c r="AB1220" i="3"/>
  <c r="S1219" i="3" s="1"/>
  <c r="M1221" i="3"/>
  <c r="T1218" i="3"/>
  <c r="AA1221" i="3" l="1"/>
  <c r="R1220" i="3" s="1"/>
  <c r="Y1221" i="3"/>
  <c r="P1220" i="3" s="1"/>
  <c r="Z1221" i="3"/>
  <c r="Q1220" i="3" s="1"/>
  <c r="V1221" i="3"/>
  <c r="X1221" i="3"/>
  <c r="O1220" i="3" s="1"/>
  <c r="AC1221" i="3"/>
  <c r="AB1221" i="3"/>
  <c r="W1221" i="3"/>
  <c r="N1220" i="3" s="1"/>
  <c r="M1222" i="3"/>
  <c r="T1219" i="3"/>
  <c r="Q1219" i="3"/>
  <c r="AB1222" i="3" l="1"/>
  <c r="W1222" i="3"/>
  <c r="N1221" i="3" s="1"/>
  <c r="V1222" i="3"/>
  <c r="Y1222" i="3"/>
  <c r="P1221" i="3" s="1"/>
  <c r="Z1222" i="3"/>
  <c r="AA1222" i="3"/>
  <c r="X1222" i="3"/>
  <c r="O1221" i="3" s="1"/>
  <c r="AC1222" i="3"/>
  <c r="M1223" i="3"/>
  <c r="S1220" i="3"/>
  <c r="T1220" i="3"/>
  <c r="V1223" i="3" l="1"/>
  <c r="X1223" i="3"/>
  <c r="W1223" i="3"/>
  <c r="N1222" i="3" s="1"/>
  <c r="AC1223" i="3"/>
  <c r="T1222" i="3" s="1"/>
  <c r="Y1223" i="3"/>
  <c r="P1222" i="3" s="1"/>
  <c r="AB1223" i="3"/>
  <c r="S1222" i="3" s="1"/>
  <c r="Z1223" i="3"/>
  <c r="AA1223" i="3"/>
  <c r="M1224" i="3"/>
  <c r="R1221" i="3"/>
  <c r="Q1221" i="3"/>
  <c r="T1221" i="3"/>
  <c r="S1221" i="3"/>
  <c r="Q1222" i="3" l="1"/>
  <c r="O1222" i="3"/>
  <c r="Z1224" i="3"/>
  <c r="AC1224" i="3"/>
  <c r="T1223" i="3" s="1"/>
  <c r="Y1224" i="3"/>
  <c r="P1223" i="3" s="1"/>
  <c r="V1224" i="3"/>
  <c r="X1224" i="3"/>
  <c r="W1224" i="3"/>
  <c r="AB1224" i="3"/>
  <c r="AA1224" i="3"/>
  <c r="M1225" i="3"/>
  <c r="R1222" i="3"/>
  <c r="R1223" i="3" l="1"/>
  <c r="AA1225" i="3"/>
  <c r="Z1225" i="3"/>
  <c r="Q1224" i="3" s="1"/>
  <c r="Y1225" i="3"/>
  <c r="P1224" i="3" s="1"/>
  <c r="V1225" i="3"/>
  <c r="AC1225" i="3"/>
  <c r="T1224" i="3" s="1"/>
  <c r="W1225" i="3"/>
  <c r="AB1225" i="3"/>
  <c r="S1224" i="3" s="1"/>
  <c r="X1225" i="3"/>
  <c r="O1224" i="3" s="1"/>
  <c r="M1226" i="3"/>
  <c r="O1223" i="3"/>
  <c r="N1223" i="3"/>
  <c r="S1223" i="3"/>
  <c r="Q1223" i="3"/>
  <c r="N1224" i="3" l="1"/>
  <c r="AA1226" i="3"/>
  <c r="R1225" i="3" s="1"/>
  <c r="V1226" i="3"/>
  <c r="Y1226" i="3"/>
  <c r="P1225" i="3" s="1"/>
  <c r="X1226" i="3"/>
  <c r="O1225" i="3" s="1"/>
  <c r="AC1226" i="3"/>
  <c r="Z1226" i="3"/>
  <c r="AB1226" i="3"/>
  <c r="S1225" i="3" s="1"/>
  <c r="W1226" i="3"/>
  <c r="M1227" i="3"/>
  <c r="R1224" i="3"/>
  <c r="V1227" i="3" l="1"/>
  <c r="AA1227" i="3"/>
  <c r="R1226" i="3" s="1"/>
  <c r="W1227" i="3"/>
  <c r="N1226" i="3" s="1"/>
  <c r="X1227" i="3"/>
  <c r="O1226" i="3" s="1"/>
  <c r="Z1227" i="3"/>
  <c r="AC1227" i="3"/>
  <c r="Y1227" i="3"/>
  <c r="AB1227" i="3"/>
  <c r="S1226" i="3" s="1"/>
  <c r="M1228" i="3"/>
  <c r="Q1225" i="3"/>
  <c r="T1225" i="3"/>
  <c r="N1225" i="3"/>
  <c r="P1226" i="3" l="1"/>
  <c r="T1226" i="3"/>
  <c r="X1228" i="3"/>
  <c r="O1227" i="3" s="1"/>
  <c r="AA1228" i="3"/>
  <c r="R1227" i="3" s="1"/>
  <c r="AB1228" i="3"/>
  <c r="V1228" i="3"/>
  <c r="Y1228" i="3"/>
  <c r="Z1228" i="3"/>
  <c r="W1228" i="3"/>
  <c r="AC1228" i="3"/>
  <c r="M1229" i="3"/>
  <c r="Q1226" i="3"/>
  <c r="Z1229" i="3" l="1"/>
  <c r="Q1228" i="3" s="1"/>
  <c r="X1229" i="3"/>
  <c r="O1228" i="3" s="1"/>
  <c r="V1229" i="3"/>
  <c r="AB1229" i="3"/>
  <c r="S1228" i="3" s="1"/>
  <c r="W1229" i="3"/>
  <c r="Y1229" i="3"/>
  <c r="AC1229" i="3"/>
  <c r="T1228" i="3" s="1"/>
  <c r="AA1229" i="3"/>
  <c r="M1230" i="3"/>
  <c r="N1227" i="3"/>
  <c r="Q1227" i="3"/>
  <c r="S1227" i="3"/>
  <c r="T1227" i="3"/>
  <c r="P1227" i="3"/>
  <c r="R1228" i="3" l="1"/>
  <c r="W1230" i="3"/>
  <c r="N1229" i="3" s="1"/>
  <c r="X1230" i="3"/>
  <c r="O1229" i="3" s="1"/>
  <c r="V1230" i="3"/>
  <c r="AC1230" i="3"/>
  <c r="Z1230" i="3"/>
  <c r="Y1230" i="3"/>
  <c r="AB1230" i="3"/>
  <c r="S1229" i="3" s="1"/>
  <c r="AA1230" i="3"/>
  <c r="M1231" i="3"/>
  <c r="P1228" i="3"/>
  <c r="N1228" i="3"/>
  <c r="P1229" i="3" l="1"/>
  <c r="Q1229" i="3"/>
  <c r="AC1231" i="3"/>
  <c r="T1230" i="3" s="1"/>
  <c r="V1231" i="3"/>
  <c r="Z1231" i="3"/>
  <c r="W1231" i="3"/>
  <c r="AB1231" i="3"/>
  <c r="S1230" i="3" s="1"/>
  <c r="X1231" i="3"/>
  <c r="O1230" i="3" s="1"/>
  <c r="AA1231" i="3"/>
  <c r="R1230" i="3" s="1"/>
  <c r="Y1231" i="3"/>
  <c r="M1232" i="3"/>
  <c r="T1229" i="3"/>
  <c r="R1229" i="3"/>
  <c r="AC1232" i="3" l="1"/>
  <c r="T1231" i="3" s="1"/>
  <c r="W1232" i="3"/>
  <c r="V1232" i="3"/>
  <c r="Y1232" i="3"/>
  <c r="P1231" i="3" s="1"/>
  <c r="AA1232" i="3"/>
  <c r="R1231" i="3" s="1"/>
  <c r="Z1232" i="3"/>
  <c r="AB1232" i="3"/>
  <c r="X1232" i="3"/>
  <c r="O1231" i="3" s="1"/>
  <c r="M1233" i="3"/>
  <c r="N1230" i="3"/>
  <c r="Q1230" i="3"/>
  <c r="P1230" i="3"/>
  <c r="S1231" i="3" l="1"/>
  <c r="AB1233" i="3"/>
  <c r="Y1233" i="3"/>
  <c r="P1232" i="3" s="1"/>
  <c r="Z1233" i="3"/>
  <c r="Q1232" i="3" s="1"/>
  <c r="V1233" i="3"/>
  <c r="AC1233" i="3"/>
  <c r="X1233" i="3"/>
  <c r="AA1233" i="3"/>
  <c r="R1232" i="3" s="1"/>
  <c r="W1233" i="3"/>
  <c r="N1232" i="3" s="1"/>
  <c r="M1234" i="3"/>
  <c r="Q1231" i="3"/>
  <c r="N1231" i="3"/>
  <c r="Z1234" i="3" l="1"/>
  <c r="Q1233" i="3" s="1"/>
  <c r="V1234" i="3"/>
  <c r="Y1234" i="3"/>
  <c r="P1233" i="3" s="1"/>
  <c r="W1234" i="3"/>
  <c r="N1233" i="3" s="1"/>
  <c r="AC1234" i="3"/>
  <c r="AB1234" i="3"/>
  <c r="X1234" i="3"/>
  <c r="AA1234" i="3"/>
  <c r="R1233" i="3" s="1"/>
  <c r="M1235" i="3"/>
  <c r="O1232" i="3"/>
  <c r="T1232" i="3"/>
  <c r="S1232" i="3"/>
  <c r="V1235" i="3" l="1"/>
  <c r="Y1235" i="3"/>
  <c r="P1234" i="3" s="1"/>
  <c r="AA1235" i="3"/>
  <c r="R1234" i="3" s="1"/>
  <c r="X1235" i="3"/>
  <c r="AB1235" i="3"/>
  <c r="W1235" i="3"/>
  <c r="AC1235" i="3"/>
  <c r="Z1235" i="3"/>
  <c r="Q1234" i="3" s="1"/>
  <c r="M1236" i="3"/>
  <c r="S1233" i="3"/>
  <c r="T1233" i="3"/>
  <c r="O1233" i="3"/>
  <c r="N1234" i="3" l="1"/>
  <c r="T1234" i="3"/>
  <c r="O1234" i="3"/>
  <c r="AB1236" i="3"/>
  <c r="S1235" i="3" s="1"/>
  <c r="V1236" i="3"/>
  <c r="AA1236" i="3"/>
  <c r="R1235" i="3" s="1"/>
  <c r="W1236" i="3"/>
  <c r="AC1236" i="3"/>
  <c r="Z1236" i="3"/>
  <c r="X1236" i="3"/>
  <c r="Y1236" i="3"/>
  <c r="P1235" i="3" s="1"/>
  <c r="M1237" i="3"/>
  <c r="S1234" i="3"/>
  <c r="AB1237" i="3" l="1"/>
  <c r="S1236" i="3" s="1"/>
  <c r="Z1237" i="3"/>
  <c r="Q1236" i="3" s="1"/>
  <c r="X1237" i="3"/>
  <c r="V1237" i="3"/>
  <c r="AC1237" i="3"/>
  <c r="AA1237" i="3"/>
  <c r="W1237" i="3"/>
  <c r="Y1237" i="3"/>
  <c r="P1236" i="3" s="1"/>
  <c r="M1238" i="3"/>
  <c r="O1235" i="3"/>
  <c r="Q1235" i="3"/>
  <c r="N1235" i="3"/>
  <c r="T1235" i="3"/>
  <c r="AB1238" i="3" l="1"/>
  <c r="S1237" i="3" s="1"/>
  <c r="V1238" i="3"/>
  <c r="Y1238" i="3"/>
  <c r="P1237" i="3" s="1"/>
  <c r="X1238" i="3"/>
  <c r="O1237" i="3" s="1"/>
  <c r="AC1238" i="3"/>
  <c r="Z1238" i="3"/>
  <c r="W1238" i="3"/>
  <c r="AA1238" i="3"/>
  <c r="M1239" i="3"/>
  <c r="R1236" i="3"/>
  <c r="N1236" i="3"/>
  <c r="T1236" i="3"/>
  <c r="O1236" i="3"/>
  <c r="W1239" i="3" l="1"/>
  <c r="N1238" i="3" s="1"/>
  <c r="Z1239" i="3"/>
  <c r="X1239" i="3"/>
  <c r="O1238" i="3" s="1"/>
  <c r="V1239" i="3"/>
  <c r="AC1239" i="3"/>
  <c r="T1238" i="3" s="1"/>
  <c r="Y1239" i="3"/>
  <c r="AB1239" i="3"/>
  <c r="AA1239" i="3"/>
  <c r="R1238" i="3" s="1"/>
  <c r="M1240" i="3"/>
  <c r="Q1237" i="3"/>
  <c r="T1237" i="3"/>
  <c r="R1237" i="3"/>
  <c r="N1237" i="3"/>
  <c r="V1240" i="3" l="1"/>
  <c r="W1240" i="3"/>
  <c r="N1239" i="3" s="1"/>
  <c r="AA1240" i="3"/>
  <c r="R1239" i="3" s="1"/>
  <c r="AB1240" i="3"/>
  <c r="Y1240" i="3"/>
  <c r="X1240" i="3"/>
  <c r="Z1240" i="3"/>
  <c r="Q1239" i="3" s="1"/>
  <c r="AC1240" i="3"/>
  <c r="T1239" i="3" s="1"/>
  <c r="M1241" i="3"/>
  <c r="S1238" i="3"/>
  <c r="P1238" i="3"/>
  <c r="Q1238" i="3"/>
  <c r="O1239" i="3" l="1"/>
  <c r="V1241" i="3"/>
  <c r="W1241" i="3"/>
  <c r="X1241" i="3"/>
  <c r="Z1241" i="3"/>
  <c r="Q1240" i="3" s="1"/>
  <c r="Y1241" i="3"/>
  <c r="AA1241" i="3"/>
  <c r="AC1241" i="3"/>
  <c r="T1240" i="3" s="1"/>
  <c r="AB1241" i="3"/>
  <c r="M1242" i="3"/>
  <c r="P1239" i="3"/>
  <c r="S1239" i="3"/>
  <c r="AA1242" i="3" l="1"/>
  <c r="R1241" i="3" s="1"/>
  <c r="Y1242" i="3"/>
  <c r="P1241" i="3" s="1"/>
  <c r="V1242" i="3"/>
  <c r="AB1242" i="3"/>
  <c r="S1241" i="3" s="1"/>
  <c r="X1242" i="3"/>
  <c r="W1242" i="3"/>
  <c r="Z1242" i="3"/>
  <c r="AC1242" i="3"/>
  <c r="T1241" i="3" s="1"/>
  <c r="M1243" i="3"/>
  <c r="S1240" i="3"/>
  <c r="N1240" i="3"/>
  <c r="R1240" i="3"/>
  <c r="P1240" i="3"/>
  <c r="O1240" i="3"/>
  <c r="Q1241" i="3" l="1"/>
  <c r="AC1243" i="3"/>
  <c r="T1242" i="3" s="1"/>
  <c r="Z1243" i="3"/>
  <c r="AA1243" i="3"/>
  <c r="R1242" i="3" s="1"/>
  <c r="V1243" i="3"/>
  <c r="X1243" i="3"/>
  <c r="AB1243" i="3"/>
  <c r="W1243" i="3"/>
  <c r="N1242" i="3" s="1"/>
  <c r="Y1243" i="3"/>
  <c r="P1242" i="3" s="1"/>
  <c r="M1244" i="3"/>
  <c r="O1241" i="3"/>
  <c r="N1241" i="3"/>
  <c r="O1242" i="3" l="1"/>
  <c r="W1244" i="3"/>
  <c r="N1243" i="3" s="1"/>
  <c r="Y1244" i="3"/>
  <c r="P1243" i="3" s="1"/>
  <c r="AA1244" i="3"/>
  <c r="R1243" i="3" s="1"/>
  <c r="V1244" i="3"/>
  <c r="X1244" i="3"/>
  <c r="AC1244" i="3"/>
  <c r="T1243" i="3" s="1"/>
  <c r="Z1244" i="3"/>
  <c r="Q1243" i="3" s="1"/>
  <c r="AB1244" i="3"/>
  <c r="M1245" i="3"/>
  <c r="S1242" i="3"/>
  <c r="Q1242" i="3"/>
  <c r="V1245" i="3" l="1"/>
  <c r="AA1245" i="3"/>
  <c r="W1245" i="3"/>
  <c r="N1244" i="3" s="1"/>
  <c r="Z1245" i="3"/>
  <c r="Q1244" i="3" s="1"/>
  <c r="Y1245" i="3"/>
  <c r="AB1245" i="3"/>
  <c r="AC1245" i="3"/>
  <c r="X1245" i="3"/>
  <c r="M1246" i="3"/>
  <c r="O1243" i="3"/>
  <c r="S1243" i="3"/>
  <c r="T1244" i="3" l="1"/>
  <c r="S1244" i="3"/>
  <c r="P1244" i="3"/>
  <c r="R1244" i="3"/>
  <c r="W1246" i="3"/>
  <c r="Z1246" i="3"/>
  <c r="Q1245" i="3" s="1"/>
  <c r="V1246" i="3"/>
  <c r="X1246" i="3"/>
  <c r="O1245" i="3" s="1"/>
  <c r="AA1246" i="3"/>
  <c r="R1245" i="3" s="1"/>
  <c r="AB1246" i="3"/>
  <c r="Y1246" i="3"/>
  <c r="P1245" i="3" s="1"/>
  <c r="AC1246" i="3"/>
  <c r="M1247" i="3"/>
  <c r="O1244" i="3"/>
  <c r="AC1247" i="3" l="1"/>
  <c r="T1246" i="3" s="1"/>
  <c r="V1247" i="3"/>
  <c r="W1247" i="3"/>
  <c r="N1246" i="3" s="1"/>
  <c r="Y1247" i="3"/>
  <c r="P1246" i="3" s="1"/>
  <c r="AA1247" i="3"/>
  <c r="X1247" i="3"/>
  <c r="AB1247" i="3"/>
  <c r="Z1247" i="3"/>
  <c r="Q1246" i="3" s="1"/>
  <c r="M1248" i="3"/>
  <c r="S1245" i="3"/>
  <c r="N1245" i="3"/>
  <c r="T1245" i="3"/>
  <c r="V1248" i="3" l="1"/>
  <c r="Y1248" i="3"/>
  <c r="P1247" i="3" s="1"/>
  <c r="AC1248" i="3"/>
  <c r="T1247" i="3" s="1"/>
  <c r="AA1248" i="3"/>
  <c r="AB1248" i="3"/>
  <c r="W1248" i="3"/>
  <c r="Z1248" i="3"/>
  <c r="X1248" i="3"/>
  <c r="M1249" i="3"/>
  <c r="O1246" i="3"/>
  <c r="R1246" i="3"/>
  <c r="S1246" i="3"/>
  <c r="Q1247" i="3" l="1"/>
  <c r="N1247" i="3"/>
  <c r="R1247" i="3"/>
  <c r="S1247" i="3"/>
  <c r="V1249" i="3"/>
  <c r="Z1249" i="3"/>
  <c r="AB1249" i="3"/>
  <c r="S1248" i="3" s="1"/>
  <c r="AA1249" i="3"/>
  <c r="Y1249" i="3"/>
  <c r="W1249" i="3"/>
  <c r="AC1249" i="3"/>
  <c r="T1248" i="3" s="1"/>
  <c r="X1249" i="3"/>
  <c r="O1248" i="3" s="1"/>
  <c r="M1250" i="3"/>
  <c r="O1247" i="3"/>
  <c r="P1248" i="3" l="1"/>
  <c r="R1248" i="3"/>
  <c r="W1250" i="3"/>
  <c r="V1250" i="3"/>
  <c r="Z1250" i="3"/>
  <c r="Q1249" i="3" s="1"/>
  <c r="AA1250" i="3"/>
  <c r="AB1250" i="3"/>
  <c r="S1249" i="3" s="1"/>
  <c r="Y1250" i="3"/>
  <c r="AC1250" i="3"/>
  <c r="X1250" i="3"/>
  <c r="M1251" i="3"/>
  <c r="N1248" i="3"/>
  <c r="Q1248" i="3"/>
  <c r="Z1251" i="3" l="1"/>
  <c r="Q1250" i="3" s="1"/>
  <c r="Y1251" i="3"/>
  <c r="P1250" i="3" s="1"/>
  <c r="AC1251" i="3"/>
  <c r="T1250" i="3" s="1"/>
  <c r="V1251" i="3"/>
  <c r="X1251" i="3"/>
  <c r="O1250" i="3" s="1"/>
  <c r="W1251" i="3"/>
  <c r="AB1251" i="3"/>
  <c r="AA1251" i="3"/>
  <c r="R1250" i="3" s="1"/>
  <c r="M1252" i="3"/>
  <c r="R1249" i="3"/>
  <c r="T1249" i="3"/>
  <c r="O1249" i="3"/>
  <c r="N1249" i="3"/>
  <c r="P1249" i="3"/>
  <c r="Y1252" i="3" l="1"/>
  <c r="P1251" i="3" s="1"/>
  <c r="AB1252" i="3"/>
  <c r="V1252" i="3"/>
  <c r="AA1252" i="3"/>
  <c r="R1251" i="3" s="1"/>
  <c r="AC1252" i="3"/>
  <c r="X1252" i="3"/>
  <c r="Z1252" i="3"/>
  <c r="Q1251" i="3" s="1"/>
  <c r="W1252" i="3"/>
  <c r="M1253" i="3"/>
  <c r="S1250" i="3"/>
  <c r="N1250" i="3"/>
  <c r="AA1253" i="3" l="1"/>
  <c r="R1252" i="3" s="1"/>
  <c r="Z1253" i="3"/>
  <c r="Q1252" i="3" s="1"/>
  <c r="AC1253" i="3"/>
  <c r="T1252" i="3" s="1"/>
  <c r="AB1253" i="3"/>
  <c r="S1252" i="3" s="1"/>
  <c r="V1253" i="3"/>
  <c r="Y1253" i="3"/>
  <c r="P1252" i="3" s="1"/>
  <c r="W1253" i="3"/>
  <c r="X1253" i="3"/>
  <c r="M1254" i="3"/>
  <c r="T1251" i="3"/>
  <c r="O1251" i="3"/>
  <c r="N1251" i="3"/>
  <c r="S1251" i="3"/>
  <c r="V1254" i="3" l="1"/>
  <c r="X1254" i="3"/>
  <c r="O1253" i="3" s="1"/>
  <c r="Z1254" i="3"/>
  <c r="Q1253" i="3" s="1"/>
  <c r="W1254" i="3"/>
  <c r="AB1254" i="3"/>
  <c r="AC1254" i="3"/>
  <c r="Y1254" i="3"/>
  <c r="AA1254" i="3"/>
  <c r="R1253" i="3" s="1"/>
  <c r="M1255" i="3"/>
  <c r="N1252" i="3"/>
  <c r="O1252" i="3"/>
  <c r="T1253" i="3" l="1"/>
  <c r="S1253" i="3"/>
  <c r="P1253" i="3"/>
  <c r="X1255" i="3"/>
  <c r="O1254" i="3" s="1"/>
  <c r="V1255" i="3"/>
  <c r="W1255" i="3"/>
  <c r="N1254" i="3" s="1"/>
  <c r="Y1255" i="3"/>
  <c r="AC1255" i="3"/>
  <c r="AB1255" i="3"/>
  <c r="AA1255" i="3"/>
  <c r="Z1255" i="3"/>
  <c r="Q1254" i="3" s="1"/>
  <c r="M1256" i="3"/>
  <c r="N1253" i="3"/>
  <c r="Y1256" i="3" l="1"/>
  <c r="P1255" i="3" s="1"/>
  <c r="AB1256" i="3"/>
  <c r="S1255" i="3" s="1"/>
  <c r="V1256" i="3"/>
  <c r="AA1256" i="3"/>
  <c r="R1255" i="3" s="1"/>
  <c r="Z1256" i="3"/>
  <c r="AC1256" i="3"/>
  <c r="W1256" i="3"/>
  <c r="X1256" i="3"/>
  <c r="M1257" i="3"/>
  <c r="S1254" i="3"/>
  <c r="R1254" i="3"/>
  <c r="T1254" i="3"/>
  <c r="P1254" i="3"/>
  <c r="O1255" i="3" l="1"/>
  <c r="Y1257" i="3"/>
  <c r="P1256" i="3" s="1"/>
  <c r="X1257" i="3"/>
  <c r="W1257" i="3"/>
  <c r="N1256" i="3" s="1"/>
  <c r="AA1257" i="3"/>
  <c r="R1256" i="3" s="1"/>
  <c r="V1257" i="3"/>
  <c r="Z1257" i="3"/>
  <c r="AB1257" i="3"/>
  <c r="S1256" i="3" s="1"/>
  <c r="AC1257" i="3"/>
  <c r="T1256" i="3" s="1"/>
  <c r="M1258" i="3"/>
  <c r="N1255" i="3"/>
  <c r="Q1255" i="3"/>
  <c r="T1255" i="3"/>
  <c r="X1258" i="3" l="1"/>
  <c r="O1257" i="3" s="1"/>
  <c r="V1258" i="3"/>
  <c r="Z1258" i="3"/>
  <c r="AC1258" i="3"/>
  <c r="T1257" i="3" s="1"/>
  <c r="AA1258" i="3"/>
  <c r="Y1258" i="3"/>
  <c r="P1257" i="3" s="1"/>
  <c r="W1258" i="3"/>
  <c r="AB1258" i="3"/>
  <c r="S1257" i="3" s="1"/>
  <c r="M1259" i="3"/>
  <c r="Q1256" i="3"/>
  <c r="O1256" i="3"/>
  <c r="AA1259" i="3" l="1"/>
  <c r="R1258" i="3" s="1"/>
  <c r="W1259" i="3"/>
  <c r="V1259" i="3"/>
  <c r="Y1259" i="3"/>
  <c r="P1258" i="3" s="1"/>
  <c r="Z1259" i="3"/>
  <c r="Q1258" i="3" s="1"/>
  <c r="AC1259" i="3"/>
  <c r="AB1259" i="3"/>
  <c r="X1259" i="3"/>
  <c r="O1258" i="3" s="1"/>
  <c r="M1260" i="3"/>
  <c r="N1257" i="3"/>
  <c r="R1257" i="3"/>
  <c r="Q1257" i="3"/>
  <c r="S1258" i="3" l="1"/>
  <c r="V1260" i="3"/>
  <c r="AA1260" i="3"/>
  <c r="R1259" i="3" s="1"/>
  <c r="X1260" i="3"/>
  <c r="O1259" i="3" s="1"/>
  <c r="AB1260" i="3"/>
  <c r="AC1260" i="3"/>
  <c r="Y1260" i="3"/>
  <c r="Z1260" i="3"/>
  <c r="Q1259" i="3" s="1"/>
  <c r="W1260" i="3"/>
  <c r="N1259" i="3" s="1"/>
  <c r="M1261" i="3"/>
  <c r="T1258" i="3"/>
  <c r="N1258" i="3"/>
  <c r="P1259" i="3" l="1"/>
  <c r="T1259" i="3"/>
  <c r="X1261" i="3"/>
  <c r="V1261" i="3"/>
  <c r="AA1261" i="3"/>
  <c r="R1260" i="3" s="1"/>
  <c r="Z1261" i="3"/>
  <c r="W1261" i="3"/>
  <c r="AC1261" i="3"/>
  <c r="AB1261" i="3"/>
  <c r="Y1261" i="3"/>
  <c r="M1262" i="3"/>
  <c r="S1259" i="3"/>
  <c r="X1262" i="3" l="1"/>
  <c r="Z1262" i="3"/>
  <c r="Q1261" i="3" s="1"/>
  <c r="V1262" i="3"/>
  <c r="AB1262" i="3"/>
  <c r="AC1262" i="3"/>
  <c r="T1261" i="3" s="1"/>
  <c r="AA1262" i="3"/>
  <c r="W1262" i="3"/>
  <c r="Y1262" i="3"/>
  <c r="P1261" i="3" s="1"/>
  <c r="M1263" i="3"/>
  <c r="O1260" i="3"/>
  <c r="S1260" i="3"/>
  <c r="T1260" i="3"/>
  <c r="Q1260" i="3"/>
  <c r="N1260" i="3"/>
  <c r="P1260" i="3"/>
  <c r="Z1263" i="3" l="1"/>
  <c r="Q1262" i="3" s="1"/>
  <c r="V1263" i="3"/>
  <c r="W1263" i="3"/>
  <c r="AC1263" i="3"/>
  <c r="T1262" i="3" s="1"/>
  <c r="Y1263" i="3"/>
  <c r="P1262" i="3" s="1"/>
  <c r="X1263" i="3"/>
  <c r="AB1263" i="3"/>
  <c r="S1262" i="3" s="1"/>
  <c r="AA1263" i="3"/>
  <c r="M1264" i="3"/>
  <c r="R1261" i="3"/>
  <c r="N1261" i="3"/>
  <c r="S1261" i="3"/>
  <c r="O1261" i="3"/>
  <c r="V1264" i="3" l="1"/>
  <c r="AC1264" i="3"/>
  <c r="T1263" i="3" s="1"/>
  <c r="Y1264" i="3"/>
  <c r="P1263" i="3" s="1"/>
  <c r="AB1264" i="3"/>
  <c r="Z1264" i="3"/>
  <c r="Q1263" i="3" s="1"/>
  <c r="X1264" i="3"/>
  <c r="AA1264" i="3"/>
  <c r="W1264" i="3"/>
  <c r="N1263" i="3" s="1"/>
  <c r="M1265" i="3"/>
  <c r="O1262" i="3"/>
  <c r="R1262" i="3"/>
  <c r="N1262" i="3"/>
  <c r="R1263" i="3" l="1"/>
  <c r="S1263" i="3"/>
  <c r="W1265" i="3"/>
  <c r="N1264" i="3" s="1"/>
  <c r="AB1265" i="3"/>
  <c r="S1264" i="3" s="1"/>
  <c r="Z1265" i="3"/>
  <c r="Q1264" i="3" s="1"/>
  <c r="AA1265" i="3"/>
  <c r="Y1265" i="3"/>
  <c r="P1264" i="3" s="1"/>
  <c r="V1265" i="3"/>
  <c r="AC1265" i="3"/>
  <c r="X1265" i="3"/>
  <c r="M1266" i="3"/>
  <c r="O1263" i="3"/>
  <c r="AA1266" i="3" l="1"/>
  <c r="R1265" i="3" s="1"/>
  <c r="V1266" i="3"/>
  <c r="Z1266" i="3"/>
  <c r="Q1265" i="3" s="1"/>
  <c r="X1266" i="3"/>
  <c r="Y1266" i="3"/>
  <c r="AB1266" i="3"/>
  <c r="S1265" i="3" s="1"/>
  <c r="AC1266" i="3"/>
  <c r="W1266" i="3"/>
  <c r="N1265" i="3" s="1"/>
  <c r="M1267" i="3"/>
  <c r="T1264" i="3"/>
  <c r="O1264" i="3"/>
  <c r="R1264" i="3"/>
  <c r="V1267" i="3" l="1"/>
  <c r="W1267" i="3"/>
  <c r="Z1267" i="3"/>
  <c r="Q1266" i="3" s="1"/>
  <c r="AA1267" i="3"/>
  <c r="R1266" i="3" s="1"/>
  <c r="X1267" i="3"/>
  <c r="O1266" i="3" s="1"/>
  <c r="AB1267" i="3"/>
  <c r="Y1267" i="3"/>
  <c r="AC1267" i="3"/>
  <c r="M1268" i="3"/>
  <c r="P1265" i="3"/>
  <c r="T1265" i="3"/>
  <c r="O1265" i="3"/>
  <c r="P1266" i="3" l="1"/>
  <c r="S1266" i="3"/>
  <c r="N1266" i="3"/>
  <c r="V1268" i="3"/>
  <c r="AB1268" i="3"/>
  <c r="AA1268" i="3"/>
  <c r="W1268" i="3"/>
  <c r="N1267" i="3" s="1"/>
  <c r="Z1268" i="3"/>
  <c r="Q1267" i="3" s="1"/>
  <c r="AC1268" i="3"/>
  <c r="Y1268" i="3"/>
  <c r="X1268" i="3"/>
  <c r="O1267" i="3" s="1"/>
  <c r="M1269" i="3"/>
  <c r="T1266" i="3"/>
  <c r="R1267" i="3" l="1"/>
  <c r="T1267" i="3"/>
  <c r="AB1269" i="3"/>
  <c r="S1268" i="3" s="1"/>
  <c r="V1269" i="3"/>
  <c r="AC1269" i="3"/>
  <c r="X1269" i="3"/>
  <c r="W1269" i="3"/>
  <c r="Z1269" i="3"/>
  <c r="AA1269" i="3"/>
  <c r="Y1269" i="3"/>
  <c r="M1270" i="3"/>
  <c r="S1267" i="3"/>
  <c r="P1267" i="3"/>
  <c r="AB1270" i="3" l="1"/>
  <c r="S1269" i="3" s="1"/>
  <c r="Z1270" i="3"/>
  <c r="Q1269" i="3" s="1"/>
  <c r="V1270" i="3"/>
  <c r="W1270" i="3"/>
  <c r="N1269" i="3" s="1"/>
  <c r="Y1270" i="3"/>
  <c r="AA1270" i="3"/>
  <c r="X1270" i="3"/>
  <c r="AC1270" i="3"/>
  <c r="T1269" i="3" s="1"/>
  <c r="M1271" i="3"/>
  <c r="R1268" i="3"/>
  <c r="N1268" i="3"/>
  <c r="O1268" i="3"/>
  <c r="Q1268" i="3"/>
  <c r="T1268" i="3"/>
  <c r="P1268" i="3"/>
  <c r="R1269" i="3" l="1"/>
  <c r="X1271" i="3"/>
  <c r="V1271" i="3"/>
  <c r="Y1271" i="3"/>
  <c r="P1270" i="3" s="1"/>
  <c r="Z1271" i="3"/>
  <c r="Q1270" i="3" s="1"/>
  <c r="AA1271" i="3"/>
  <c r="W1271" i="3"/>
  <c r="N1270" i="3" s="1"/>
  <c r="AC1271" i="3"/>
  <c r="T1270" i="3" s="1"/>
  <c r="AB1271" i="3"/>
  <c r="S1270" i="3" s="1"/>
  <c r="M1272" i="3"/>
  <c r="O1269" i="3"/>
  <c r="P1269" i="3"/>
  <c r="V1272" i="3" l="1"/>
  <c r="AC1272" i="3"/>
  <c r="T1271" i="3" s="1"/>
  <c r="Y1272" i="3"/>
  <c r="P1271" i="3" s="1"/>
  <c r="AB1272" i="3"/>
  <c r="S1271" i="3" s="1"/>
  <c r="AA1272" i="3"/>
  <c r="W1272" i="3"/>
  <c r="N1271" i="3" s="1"/>
  <c r="Z1272" i="3"/>
  <c r="X1272" i="3"/>
  <c r="O1271" i="3" s="1"/>
  <c r="M1273" i="3"/>
  <c r="R1270" i="3"/>
  <c r="O1270" i="3"/>
  <c r="Q1271" i="3" l="1"/>
  <c r="AA1273" i="3"/>
  <c r="V1273" i="3"/>
  <c r="Z1273" i="3"/>
  <c r="Y1273" i="3"/>
  <c r="P1272" i="3" s="1"/>
  <c r="AC1273" i="3"/>
  <c r="T1272" i="3" s="1"/>
  <c r="W1273" i="3"/>
  <c r="X1273" i="3"/>
  <c r="AB1273" i="3"/>
  <c r="M1274" i="3"/>
  <c r="R1271" i="3"/>
  <c r="AA1274" i="3" l="1"/>
  <c r="AB1274" i="3"/>
  <c r="S1273" i="3" s="1"/>
  <c r="V1274" i="3"/>
  <c r="Z1274" i="3"/>
  <c r="Q1273" i="3" s="1"/>
  <c r="AC1274" i="3"/>
  <c r="T1273" i="3" s="1"/>
  <c r="W1274" i="3"/>
  <c r="X1274" i="3"/>
  <c r="Y1274" i="3"/>
  <c r="P1273" i="3" s="1"/>
  <c r="M1275" i="3"/>
  <c r="S1272" i="3"/>
  <c r="R1272" i="3"/>
  <c r="N1272" i="3"/>
  <c r="O1272" i="3"/>
  <c r="Q1272" i="3"/>
  <c r="X1275" i="3" l="1"/>
  <c r="V1275" i="3"/>
  <c r="Y1275" i="3"/>
  <c r="P1274" i="3" s="1"/>
  <c r="AB1275" i="3"/>
  <c r="S1274" i="3" s="1"/>
  <c r="AA1275" i="3"/>
  <c r="R1274" i="3" s="1"/>
  <c r="Z1275" i="3"/>
  <c r="AC1275" i="3"/>
  <c r="W1275" i="3"/>
  <c r="N1274" i="3" s="1"/>
  <c r="M1276" i="3"/>
  <c r="N1273" i="3"/>
  <c r="O1273" i="3"/>
  <c r="R1273" i="3"/>
  <c r="AA1276" i="3" l="1"/>
  <c r="R1275" i="3" s="1"/>
  <c r="Y1276" i="3"/>
  <c r="P1275" i="3" s="1"/>
  <c r="V1276" i="3"/>
  <c r="X1276" i="3"/>
  <c r="O1275" i="3" s="1"/>
  <c r="AC1276" i="3"/>
  <c r="AB1276" i="3"/>
  <c r="W1276" i="3"/>
  <c r="Z1276" i="3"/>
  <c r="Q1275" i="3" s="1"/>
  <c r="M1277" i="3"/>
  <c r="Q1274" i="3"/>
  <c r="T1274" i="3"/>
  <c r="O1274" i="3"/>
  <c r="N1275" i="3" l="1"/>
  <c r="Z1277" i="3"/>
  <c r="Q1276" i="3" s="1"/>
  <c r="Y1277" i="3"/>
  <c r="P1276" i="3" s="1"/>
  <c r="AC1277" i="3"/>
  <c r="T1276" i="3" s="1"/>
  <c r="V1277" i="3"/>
  <c r="AA1277" i="3"/>
  <c r="R1276" i="3" s="1"/>
  <c r="W1277" i="3"/>
  <c r="X1277" i="3"/>
  <c r="O1276" i="3" s="1"/>
  <c r="AB1277" i="3"/>
  <c r="S1276" i="3" s="1"/>
  <c r="M1278" i="3"/>
  <c r="S1275" i="3"/>
  <c r="T1275" i="3"/>
  <c r="Z1278" i="3" l="1"/>
  <c r="Q1277" i="3" s="1"/>
  <c r="W1278" i="3"/>
  <c r="V1278" i="3"/>
  <c r="X1278" i="3"/>
  <c r="O1277" i="3" s="1"/>
  <c r="Y1278" i="3"/>
  <c r="AA1278" i="3"/>
  <c r="R1277" i="3" s="1"/>
  <c r="AC1278" i="3"/>
  <c r="AB1278" i="3"/>
  <c r="S1277" i="3" s="1"/>
  <c r="M1279" i="3"/>
  <c r="N1276" i="3"/>
  <c r="V1279" i="3" l="1"/>
  <c r="AA1279" i="3"/>
  <c r="AC1279" i="3"/>
  <c r="Y1279" i="3"/>
  <c r="W1279" i="3"/>
  <c r="N1278" i="3" s="1"/>
  <c r="X1279" i="3"/>
  <c r="AB1279" i="3"/>
  <c r="Z1279" i="3"/>
  <c r="Q1278" i="3" s="1"/>
  <c r="M1280" i="3"/>
  <c r="P1277" i="3"/>
  <c r="T1277" i="3"/>
  <c r="N1277" i="3"/>
  <c r="O1278" i="3" l="1"/>
  <c r="P1278" i="3"/>
  <c r="R1278" i="3"/>
  <c r="S1278" i="3"/>
  <c r="V1280" i="3"/>
  <c r="Y1280" i="3"/>
  <c r="Z1280" i="3"/>
  <c r="W1280" i="3"/>
  <c r="N1279" i="3" s="1"/>
  <c r="AA1280" i="3"/>
  <c r="X1280" i="3"/>
  <c r="AC1280" i="3"/>
  <c r="T1279" i="3" s="1"/>
  <c r="AB1280" i="3"/>
  <c r="M1281" i="3"/>
  <c r="T1278" i="3"/>
  <c r="R1279" i="3" l="1"/>
  <c r="P1279" i="3"/>
  <c r="Q1279" i="3"/>
  <c r="AB1281" i="3"/>
  <c r="S1280" i="3" s="1"/>
  <c r="AA1281" i="3"/>
  <c r="X1281" i="3"/>
  <c r="V1281" i="3"/>
  <c r="Z1281" i="3"/>
  <c r="AC1281" i="3"/>
  <c r="Y1281" i="3"/>
  <c r="W1281" i="3"/>
  <c r="M1282" i="3"/>
  <c r="O1279" i="3"/>
  <c r="S1279" i="3"/>
  <c r="AC1282" i="3" l="1"/>
  <c r="T1281" i="3" s="1"/>
  <c r="AB1282" i="3"/>
  <c r="S1281" i="3" s="1"/>
  <c r="V1282" i="3"/>
  <c r="AA1282" i="3"/>
  <c r="R1281" i="3" s="1"/>
  <c r="W1282" i="3"/>
  <c r="Y1282" i="3"/>
  <c r="X1282" i="3"/>
  <c r="O1281" i="3" s="1"/>
  <c r="Z1282" i="3"/>
  <c r="Q1281" i="3" s="1"/>
  <c r="M1283" i="3"/>
  <c r="N1280" i="3"/>
  <c r="P1280" i="3"/>
  <c r="T1280" i="3"/>
  <c r="Q1280" i="3"/>
  <c r="R1280" i="3"/>
  <c r="O1280" i="3"/>
  <c r="X1283" i="3" l="1"/>
  <c r="O1282" i="3" s="1"/>
  <c r="AA1283" i="3"/>
  <c r="R1282" i="3" s="1"/>
  <c r="V1283" i="3"/>
  <c r="Y1283" i="3"/>
  <c r="Z1283" i="3"/>
  <c r="Q1282" i="3" s="1"/>
  <c r="AC1283" i="3"/>
  <c r="AB1283" i="3"/>
  <c r="W1283" i="3"/>
  <c r="N1282" i="3" s="1"/>
  <c r="M1284" i="3"/>
  <c r="P1281" i="3"/>
  <c r="N1281" i="3"/>
  <c r="V1284" i="3" l="1"/>
  <c r="AB1284" i="3"/>
  <c r="AA1284" i="3"/>
  <c r="R1283" i="3" s="1"/>
  <c r="X1284" i="3"/>
  <c r="W1284" i="3"/>
  <c r="Z1284" i="3"/>
  <c r="Y1284" i="3"/>
  <c r="AC1284" i="3"/>
  <c r="T1283" i="3" s="1"/>
  <c r="M1285" i="3"/>
  <c r="T1282" i="3"/>
  <c r="S1282" i="3"/>
  <c r="P1282" i="3"/>
  <c r="P1283" i="3" l="1"/>
  <c r="Q1283" i="3"/>
  <c r="N1283" i="3"/>
  <c r="W1285" i="3"/>
  <c r="N1284" i="3" s="1"/>
  <c r="V1285" i="3"/>
  <c r="AC1285" i="3"/>
  <c r="X1285" i="3"/>
  <c r="O1284" i="3" s="1"/>
  <c r="Z1285" i="3"/>
  <c r="Y1285" i="3"/>
  <c r="AA1285" i="3"/>
  <c r="R1284" i="3" s="1"/>
  <c r="AB1285" i="3"/>
  <c r="S1284" i="3" s="1"/>
  <c r="M1286" i="3"/>
  <c r="O1283" i="3"/>
  <c r="S1283" i="3"/>
  <c r="V1286" i="3" l="1"/>
  <c r="AC1286" i="3"/>
  <c r="T1285" i="3" s="1"/>
  <c r="W1286" i="3"/>
  <c r="AB1286" i="3"/>
  <c r="Y1286" i="3"/>
  <c r="AA1286" i="3"/>
  <c r="X1286" i="3"/>
  <c r="Z1286" i="3"/>
  <c r="M1287" i="3"/>
  <c r="T1284" i="3"/>
  <c r="Q1284" i="3"/>
  <c r="P1284" i="3"/>
  <c r="O1285" i="3" l="1"/>
  <c r="Q1285" i="3"/>
  <c r="P1285" i="3"/>
  <c r="S1285" i="3"/>
  <c r="R1285" i="3"/>
  <c r="N1285" i="3"/>
  <c r="W1287" i="3"/>
  <c r="AB1287" i="3"/>
  <c r="AC1287" i="3"/>
  <c r="X1287" i="3"/>
  <c r="O1286" i="3" s="1"/>
  <c r="V1287" i="3"/>
  <c r="Z1287" i="3"/>
  <c r="Y1287" i="3"/>
  <c r="P1286" i="3" s="1"/>
  <c r="AA1287" i="3"/>
  <c r="M1288" i="3"/>
  <c r="T1286" i="3" l="1"/>
  <c r="V1288" i="3"/>
  <c r="AA1288" i="3"/>
  <c r="R1287" i="3" s="1"/>
  <c r="W1288" i="3"/>
  <c r="X1288" i="3"/>
  <c r="Y1288" i="3"/>
  <c r="AC1288" i="3"/>
  <c r="AB1288" i="3"/>
  <c r="Z1288" i="3"/>
  <c r="Q1287" i="3" s="1"/>
  <c r="M1289" i="3"/>
  <c r="N1286" i="3"/>
  <c r="S1286" i="3"/>
  <c r="R1286" i="3"/>
  <c r="Q1286" i="3"/>
  <c r="P1287" i="3" l="1"/>
  <c r="N1287" i="3"/>
  <c r="O1287" i="3"/>
  <c r="W1289" i="3"/>
  <c r="AB1289" i="3"/>
  <c r="S1288" i="3" s="1"/>
  <c r="V1289" i="3"/>
  <c r="AA1289" i="3"/>
  <c r="R1288" i="3" s="1"/>
  <c r="X1289" i="3"/>
  <c r="O1288" i="3" s="1"/>
  <c r="AC1289" i="3"/>
  <c r="Z1289" i="3"/>
  <c r="Q1288" i="3" s="1"/>
  <c r="Y1289" i="3"/>
  <c r="M1290" i="3"/>
  <c r="S1287" i="3"/>
  <c r="T1287" i="3"/>
  <c r="V1290" i="3" l="1"/>
  <c r="Y1290" i="3"/>
  <c r="Z1290" i="3"/>
  <c r="AA1290" i="3"/>
  <c r="R1289" i="3" s="1"/>
  <c r="X1290" i="3"/>
  <c r="O1289" i="3" s="1"/>
  <c r="AB1290" i="3"/>
  <c r="W1290" i="3"/>
  <c r="AC1290" i="3"/>
  <c r="T1289" i="3" s="1"/>
  <c r="M1291" i="3"/>
  <c r="T1288" i="3"/>
  <c r="N1288" i="3"/>
  <c r="P1288" i="3"/>
  <c r="S1289" i="3" l="1"/>
  <c r="Q1289" i="3"/>
  <c r="V1291" i="3"/>
  <c r="AC1291" i="3"/>
  <c r="T1290" i="3" s="1"/>
  <c r="X1291" i="3"/>
  <c r="O1290" i="3" s="1"/>
  <c r="Z1291" i="3"/>
  <c r="Q1290" i="3" s="1"/>
  <c r="Y1291" i="3"/>
  <c r="P1290" i="3" s="1"/>
  <c r="AA1291" i="3"/>
  <c r="W1291" i="3"/>
  <c r="N1290" i="3" s="1"/>
  <c r="AB1291" i="3"/>
  <c r="M1292" i="3"/>
  <c r="P1289" i="3"/>
  <c r="N1289" i="3"/>
  <c r="V1292" i="3" l="1"/>
  <c r="X1292" i="3"/>
  <c r="O1291" i="3" s="1"/>
  <c r="AB1292" i="3"/>
  <c r="Z1292" i="3"/>
  <c r="Q1291" i="3" s="1"/>
  <c r="W1292" i="3"/>
  <c r="AA1292" i="3"/>
  <c r="AC1292" i="3"/>
  <c r="Y1292" i="3"/>
  <c r="M1293" i="3"/>
  <c r="R1290" i="3"/>
  <c r="S1290" i="3"/>
  <c r="P1291" i="3" l="1"/>
  <c r="R1291" i="3"/>
  <c r="N1291" i="3"/>
  <c r="S1291" i="3"/>
  <c r="T1291" i="3"/>
  <c r="W1293" i="3"/>
  <c r="Z1293" i="3"/>
  <c r="V1293" i="3"/>
  <c r="AA1293" i="3"/>
  <c r="X1293" i="3"/>
  <c r="O1292" i="3" s="1"/>
  <c r="AB1293" i="3"/>
  <c r="S1292" i="3" s="1"/>
  <c r="Y1293" i="3"/>
  <c r="AC1293" i="3"/>
  <c r="M1294" i="3"/>
  <c r="V1294" i="3" l="1"/>
  <c r="W1294" i="3"/>
  <c r="AA1294" i="3"/>
  <c r="X1294" i="3"/>
  <c r="AC1294" i="3"/>
  <c r="T1293" i="3" s="1"/>
  <c r="Y1294" i="3"/>
  <c r="P1293" i="3" s="1"/>
  <c r="AB1294" i="3"/>
  <c r="Z1294" i="3"/>
  <c r="Q1293" i="3" s="1"/>
  <c r="M1295" i="3"/>
  <c r="N1292" i="3"/>
  <c r="R1292" i="3"/>
  <c r="T1292" i="3"/>
  <c r="Q1292" i="3"/>
  <c r="P1292" i="3"/>
  <c r="S1293" i="3" l="1"/>
  <c r="N1293" i="3"/>
  <c r="O1293" i="3"/>
  <c r="Y1295" i="3"/>
  <c r="P1294" i="3" s="1"/>
  <c r="V1295" i="3"/>
  <c r="AA1295" i="3"/>
  <c r="R1294" i="3" s="1"/>
  <c r="AC1295" i="3"/>
  <c r="AB1295" i="3"/>
  <c r="Z1295" i="3"/>
  <c r="X1295" i="3"/>
  <c r="W1295" i="3"/>
  <c r="N1294" i="3" s="1"/>
  <c r="M1296" i="3"/>
  <c r="R1293" i="3"/>
  <c r="V1296" i="3" l="1"/>
  <c r="Z1296" i="3"/>
  <c r="Q1295" i="3" s="1"/>
  <c r="W1296" i="3"/>
  <c r="N1295" i="3" s="1"/>
  <c r="AA1296" i="3"/>
  <c r="R1295" i="3" s="1"/>
  <c r="AB1296" i="3"/>
  <c r="S1295" i="3" s="1"/>
  <c r="Y1296" i="3"/>
  <c r="AC1296" i="3"/>
  <c r="X1296" i="3"/>
  <c r="M1297" i="3"/>
  <c r="O1294" i="3"/>
  <c r="T1294" i="3"/>
  <c r="Q1294" i="3"/>
  <c r="S1294" i="3"/>
  <c r="T1295" i="3" l="1"/>
  <c r="P1295" i="3"/>
  <c r="O1295" i="3"/>
  <c r="V1297" i="3"/>
  <c r="AC1297" i="3"/>
  <c r="AA1297" i="3"/>
  <c r="W1297" i="3"/>
  <c r="N1296" i="3" s="1"/>
  <c r="Y1297" i="3"/>
  <c r="AB1297" i="3"/>
  <c r="X1297" i="3"/>
  <c r="Z1297" i="3"/>
  <c r="Q1296" i="3" s="1"/>
  <c r="M1298" i="3"/>
  <c r="P1296" i="3" l="1"/>
  <c r="R1296" i="3"/>
  <c r="S1296" i="3"/>
  <c r="V1298" i="3"/>
  <c r="AC1298" i="3"/>
  <c r="T1297" i="3" s="1"/>
  <c r="AB1298" i="3"/>
  <c r="Y1298" i="3"/>
  <c r="Z1298" i="3"/>
  <c r="W1298" i="3"/>
  <c r="X1298" i="3"/>
  <c r="AA1298" i="3"/>
  <c r="M1299" i="3"/>
  <c r="T1296" i="3"/>
  <c r="O1296" i="3"/>
  <c r="N1297" i="3" l="1"/>
  <c r="O1297" i="3"/>
  <c r="P1297" i="3"/>
  <c r="R1297" i="3"/>
  <c r="Q1297" i="3"/>
  <c r="Y1299" i="3"/>
  <c r="P1298" i="3" s="1"/>
  <c r="V1299" i="3"/>
  <c r="AA1299" i="3"/>
  <c r="AB1299" i="3"/>
  <c r="Z1299" i="3"/>
  <c r="Q1298" i="3" s="1"/>
  <c r="X1299" i="3"/>
  <c r="W1299" i="3"/>
  <c r="AC1299" i="3"/>
  <c r="T1298" i="3" s="1"/>
  <c r="M1300" i="3"/>
  <c r="S1297" i="3"/>
  <c r="AA1300" i="3" l="1"/>
  <c r="R1299" i="3" s="1"/>
  <c r="Y1300" i="3"/>
  <c r="P1299" i="3" s="1"/>
  <c r="X1300" i="3"/>
  <c r="O1299" i="3" s="1"/>
  <c r="V1300" i="3"/>
  <c r="W1300" i="3"/>
  <c r="N1299" i="3" s="1"/>
  <c r="AC1300" i="3"/>
  <c r="Z1300" i="3"/>
  <c r="AB1300" i="3"/>
  <c r="M1301" i="3"/>
  <c r="N1298" i="3"/>
  <c r="S1298" i="3"/>
  <c r="O1298" i="3"/>
  <c r="R1298" i="3"/>
  <c r="Q1299" i="3" l="1"/>
  <c r="Z1301" i="3"/>
  <c r="AA1301" i="3"/>
  <c r="R1300" i="3" s="1"/>
  <c r="V1301" i="3"/>
  <c r="AC1301" i="3"/>
  <c r="W1301" i="3"/>
  <c r="X1301" i="3"/>
  <c r="O1300" i="3" s="1"/>
  <c r="AB1301" i="3"/>
  <c r="S1300" i="3" s="1"/>
  <c r="Y1301" i="3"/>
  <c r="P1300" i="3" s="1"/>
  <c r="M1302" i="3"/>
  <c r="T1299" i="3"/>
  <c r="S1299" i="3"/>
  <c r="N1300" i="3" l="1"/>
  <c r="V1302" i="3"/>
  <c r="Z1302" i="3"/>
  <c r="Q1301" i="3" s="1"/>
  <c r="AB1302" i="3"/>
  <c r="S1301" i="3" s="1"/>
  <c r="AA1302" i="3"/>
  <c r="W1302" i="3"/>
  <c r="Y1302" i="3"/>
  <c r="AC1302" i="3"/>
  <c r="T1301" i="3" s="1"/>
  <c r="X1302" i="3"/>
  <c r="O1301" i="3" s="1"/>
  <c r="M1303" i="3"/>
  <c r="T1300" i="3"/>
  <c r="Q1300" i="3"/>
  <c r="P1301" i="3" l="1"/>
  <c r="R1301" i="3"/>
  <c r="V1303" i="3"/>
  <c r="Y1303" i="3"/>
  <c r="AC1303" i="3"/>
  <c r="T1302" i="3" s="1"/>
  <c r="Z1303" i="3"/>
  <c r="Q1302" i="3" s="1"/>
  <c r="W1303" i="3"/>
  <c r="AA1303" i="3"/>
  <c r="X1303" i="3"/>
  <c r="O1302" i="3" s="1"/>
  <c r="AB1303" i="3"/>
  <c r="M1304" i="3"/>
  <c r="N1301" i="3"/>
  <c r="V1304" i="3" l="1"/>
  <c r="X1304" i="3"/>
  <c r="O1303" i="3" s="1"/>
  <c r="AB1304" i="3"/>
  <c r="W1304" i="3"/>
  <c r="N1303" i="3" s="1"/>
  <c r="Y1304" i="3"/>
  <c r="Z1304" i="3"/>
  <c r="Q1303" i="3" s="1"/>
  <c r="AA1304" i="3"/>
  <c r="AC1304" i="3"/>
  <c r="M1305" i="3"/>
  <c r="S1302" i="3"/>
  <c r="R1302" i="3"/>
  <c r="N1302" i="3"/>
  <c r="P1302" i="3"/>
  <c r="R1303" i="3" l="1"/>
  <c r="P1303" i="3"/>
  <c r="S1303" i="3"/>
  <c r="T1303" i="3"/>
  <c r="W1305" i="3"/>
  <c r="N1304" i="3" s="1"/>
  <c r="AC1305" i="3"/>
  <c r="V1305" i="3"/>
  <c r="X1305" i="3"/>
  <c r="O1304" i="3" s="1"/>
  <c r="Y1305" i="3"/>
  <c r="Z1305" i="3"/>
  <c r="Q1304" i="3" s="1"/>
  <c r="AA1305" i="3"/>
  <c r="AB1305" i="3"/>
  <c r="M1306" i="3"/>
  <c r="V1306" i="3" l="1"/>
  <c r="AA1306" i="3"/>
  <c r="R1305" i="3" s="1"/>
  <c r="X1306" i="3"/>
  <c r="O1305" i="3" s="1"/>
  <c r="Z1306" i="3"/>
  <c r="W1306" i="3"/>
  <c r="N1305" i="3" s="1"/>
  <c r="Y1306" i="3"/>
  <c r="AC1306" i="3"/>
  <c r="AB1306" i="3"/>
  <c r="M1307" i="3"/>
  <c r="P1304" i="3"/>
  <c r="R1304" i="3"/>
  <c r="S1304" i="3"/>
  <c r="T1304" i="3"/>
  <c r="S1305" i="3" l="1"/>
  <c r="T1305" i="3"/>
  <c r="Q1305" i="3"/>
  <c r="P1305" i="3"/>
  <c r="Y1307" i="3"/>
  <c r="AA1307" i="3"/>
  <c r="R1306" i="3" s="1"/>
  <c r="V1307" i="3"/>
  <c r="AB1307" i="3"/>
  <c r="AC1307" i="3"/>
  <c r="W1307" i="3"/>
  <c r="N1306" i="3" s="1"/>
  <c r="Z1307" i="3"/>
  <c r="Q1306" i="3" s="1"/>
  <c r="X1307" i="3"/>
  <c r="M1308" i="3"/>
  <c r="V1308" i="3" l="1"/>
  <c r="AC1308" i="3"/>
  <c r="X1308" i="3"/>
  <c r="O1307" i="3" s="1"/>
  <c r="AA1308" i="3"/>
  <c r="AB1308" i="3"/>
  <c r="Y1308" i="3"/>
  <c r="Z1308" i="3"/>
  <c r="W1308" i="3"/>
  <c r="N1307" i="3" s="1"/>
  <c r="M1309" i="3"/>
  <c r="P1306" i="3"/>
  <c r="T1306" i="3"/>
  <c r="O1306" i="3"/>
  <c r="S1306" i="3"/>
  <c r="Q1307" i="3" l="1"/>
  <c r="P1307" i="3"/>
  <c r="R1307" i="3"/>
  <c r="S1307" i="3"/>
  <c r="V1309" i="3"/>
  <c r="AA1309" i="3"/>
  <c r="Z1309" i="3"/>
  <c r="Y1309" i="3"/>
  <c r="W1309" i="3"/>
  <c r="AC1309" i="3"/>
  <c r="AB1309" i="3"/>
  <c r="S1308" i="3" s="1"/>
  <c r="X1309" i="3"/>
  <c r="M1310" i="3"/>
  <c r="T1307" i="3"/>
  <c r="T1308" i="3" l="1"/>
  <c r="R1308" i="3"/>
  <c r="N1308" i="3"/>
  <c r="AC1310" i="3"/>
  <c r="AA1310" i="3"/>
  <c r="R1309" i="3" s="1"/>
  <c r="V1310" i="3"/>
  <c r="AB1310" i="3"/>
  <c r="W1310" i="3"/>
  <c r="Z1310" i="3"/>
  <c r="Y1310" i="3"/>
  <c r="X1310" i="3"/>
  <c r="M1311" i="3"/>
  <c r="P1308" i="3"/>
  <c r="O1308" i="3"/>
  <c r="Q1308" i="3"/>
  <c r="V1311" i="3" l="1"/>
  <c r="Y1311" i="3"/>
  <c r="P1310" i="3" s="1"/>
  <c r="W1311" i="3"/>
  <c r="N1310" i="3" s="1"/>
  <c r="AA1311" i="3"/>
  <c r="R1310" i="3" s="1"/>
  <c r="G7" i="3" s="1"/>
  <c r="AC1311" i="3"/>
  <c r="T1310" i="3" s="1"/>
  <c r="Z1311" i="3"/>
  <c r="AB1311" i="3"/>
  <c r="X1311" i="3"/>
  <c r="M1312" i="3"/>
  <c r="P1309" i="3"/>
  <c r="S1309" i="3"/>
  <c r="Q1309" i="3"/>
  <c r="O1309" i="3"/>
  <c r="N1309" i="3"/>
  <c r="T1309" i="3"/>
  <c r="I7" i="3" l="1"/>
  <c r="C7" i="3"/>
  <c r="E7" i="3"/>
  <c r="S1310" i="3"/>
  <c r="H7" i="3" s="1"/>
  <c r="Q1310" i="3"/>
  <c r="F7" i="3" s="1"/>
  <c r="O1310" i="3"/>
  <c r="D7" i="3" s="1"/>
  <c r="X1312" i="3"/>
  <c r="Y1312" i="3"/>
  <c r="V1312" i="3"/>
  <c r="AA1312" i="3"/>
  <c r="W1312" i="3"/>
  <c r="N1311" i="3" s="1"/>
  <c r="Z1312" i="3"/>
  <c r="AB1312" i="3"/>
  <c r="S1311" i="3" s="1"/>
  <c r="AC1312" i="3"/>
  <c r="T1311" i="3" s="1"/>
  <c r="M1313" i="3"/>
  <c r="AA1313" i="3" l="1"/>
  <c r="R1312" i="3" s="1"/>
  <c r="V1313" i="3"/>
  <c r="W1313" i="3"/>
  <c r="N1312" i="3" s="1"/>
  <c r="X1313" i="3"/>
  <c r="O1312" i="3" s="1"/>
  <c r="AC1313" i="3"/>
  <c r="T1312" i="3" s="1"/>
  <c r="Y1313" i="3"/>
  <c r="AB1313" i="3"/>
  <c r="Z1313" i="3"/>
  <c r="M1314" i="3"/>
  <c r="R1311" i="3"/>
  <c r="Q1311" i="3"/>
  <c r="P1311" i="3"/>
  <c r="O1311" i="3"/>
  <c r="AB1314" i="3" l="1"/>
  <c r="V1314" i="3"/>
  <c r="X1314" i="3"/>
  <c r="O1313" i="3" s="1"/>
  <c r="AA1314" i="3"/>
  <c r="R1313" i="3" s="1"/>
  <c r="W1314" i="3"/>
  <c r="N1313" i="3" s="1"/>
  <c r="AC1314" i="3"/>
  <c r="Y1314" i="3"/>
  <c r="Z1314" i="3"/>
  <c r="Q1313" i="3" s="1"/>
  <c r="M1315" i="3"/>
  <c r="P1312" i="3"/>
  <c r="S1312" i="3"/>
  <c r="Q1312" i="3"/>
  <c r="V1315" i="3" l="1"/>
  <c r="AC1315" i="3"/>
  <c r="Y1315" i="3"/>
  <c r="AA1315" i="3"/>
  <c r="R1314" i="3" s="1"/>
  <c r="X1315" i="3"/>
  <c r="O1314" i="3" s="1"/>
  <c r="Z1315" i="3"/>
  <c r="AB1315" i="3"/>
  <c r="W1315" i="3"/>
  <c r="N1314" i="3" s="1"/>
  <c r="M1316" i="3"/>
  <c r="T1313" i="3"/>
  <c r="P1313" i="3"/>
  <c r="S1313" i="3"/>
  <c r="S1314" i="3" l="1"/>
  <c r="T1314" i="3"/>
  <c r="Q1314" i="3"/>
  <c r="Y1316" i="3"/>
  <c r="P1315" i="3" s="1"/>
  <c r="V1316" i="3"/>
  <c r="AA1316" i="3"/>
  <c r="R1315" i="3" s="1"/>
  <c r="AC1316" i="3"/>
  <c r="T1315" i="3" s="1"/>
  <c r="AB1316" i="3"/>
  <c r="X1316" i="3"/>
  <c r="W1316" i="3"/>
  <c r="Z1316" i="3"/>
  <c r="Q1315" i="3" s="1"/>
  <c r="M1317" i="3"/>
  <c r="P1314" i="3"/>
  <c r="W1317" i="3" l="1"/>
  <c r="N1316" i="3" s="1"/>
  <c r="V1317" i="3"/>
  <c r="AB1317" i="3"/>
  <c r="S1316" i="3" s="1"/>
  <c r="AA1317" i="3"/>
  <c r="R1316" i="3" s="1"/>
  <c r="X1317" i="3"/>
  <c r="Y1317" i="3"/>
  <c r="P1316" i="3" s="1"/>
  <c r="AC1317" i="3"/>
  <c r="Z1317" i="3"/>
  <c r="M1318" i="3"/>
  <c r="O1315" i="3"/>
  <c r="N1315" i="3"/>
  <c r="S1315" i="3"/>
  <c r="AB1318" i="3" l="1"/>
  <c r="S1317" i="3" s="1"/>
  <c r="V1318" i="3"/>
  <c r="Z1318" i="3"/>
  <c r="AC1318" i="3"/>
  <c r="W1318" i="3"/>
  <c r="X1318" i="3"/>
  <c r="AA1318" i="3"/>
  <c r="Y1318" i="3"/>
  <c r="P1317" i="3" s="1"/>
  <c r="M1319" i="3"/>
  <c r="T1316" i="3"/>
  <c r="Q1316" i="3"/>
  <c r="O1316" i="3"/>
  <c r="V1319" i="3" l="1"/>
  <c r="Y1319" i="3"/>
  <c r="X1319" i="3"/>
  <c r="Z1319" i="3"/>
  <c r="Q1318" i="3" s="1"/>
  <c r="W1319" i="3"/>
  <c r="AB1319" i="3"/>
  <c r="AA1319" i="3"/>
  <c r="AC1319" i="3"/>
  <c r="T1318" i="3" s="1"/>
  <c r="M1320" i="3"/>
  <c r="O1317" i="3"/>
  <c r="R1317" i="3"/>
  <c r="N1317" i="3"/>
  <c r="T1317" i="3"/>
  <c r="Q1317" i="3"/>
  <c r="N1318" i="3" l="1"/>
  <c r="P1318" i="3"/>
  <c r="S1318" i="3"/>
  <c r="AA1320" i="3"/>
  <c r="R1319" i="3" s="1"/>
  <c r="W1320" i="3"/>
  <c r="N1319" i="3" s="1"/>
  <c r="X1320" i="3"/>
  <c r="Y1320" i="3"/>
  <c r="V1320" i="3"/>
  <c r="Z1320" i="3"/>
  <c r="AC1320" i="3"/>
  <c r="AB1320" i="3"/>
  <c r="M1321" i="3"/>
  <c r="O1318" i="3"/>
  <c r="R1318" i="3"/>
  <c r="T1319" i="3" l="1"/>
  <c r="AC1321" i="3"/>
  <c r="V1321" i="3"/>
  <c r="Y1321" i="3"/>
  <c r="P1320" i="3" s="1"/>
  <c r="X1321" i="3"/>
  <c r="O1320" i="3" s="1"/>
  <c r="AB1321" i="3"/>
  <c r="W1321" i="3"/>
  <c r="N1320" i="3" s="1"/>
  <c r="AA1321" i="3"/>
  <c r="R1320" i="3" s="1"/>
  <c r="Z1321" i="3"/>
  <c r="Q1320" i="3" s="1"/>
  <c r="M1322" i="3"/>
  <c r="P1319" i="3"/>
  <c r="O1319" i="3"/>
  <c r="Q1319" i="3"/>
  <c r="S1319" i="3"/>
  <c r="V1322" i="3" l="1"/>
  <c r="W1322" i="3"/>
  <c r="N1321" i="3" s="1"/>
  <c r="X1322" i="3"/>
  <c r="Z1322" i="3"/>
  <c r="Q1321" i="3" s="1"/>
  <c r="Y1322" i="3"/>
  <c r="AB1322" i="3"/>
  <c r="AC1322" i="3"/>
  <c r="AA1322" i="3"/>
  <c r="R1321" i="3" s="1"/>
  <c r="M1323" i="3"/>
  <c r="T1320" i="3"/>
  <c r="S1320" i="3"/>
  <c r="T1321" i="3" l="1"/>
  <c r="P1321" i="3"/>
  <c r="O1321" i="3"/>
  <c r="V1323" i="3"/>
  <c r="AA1323" i="3"/>
  <c r="AC1323" i="3"/>
  <c r="X1323" i="3"/>
  <c r="O1322" i="3" s="1"/>
  <c r="W1323" i="3"/>
  <c r="N1322" i="3" s="1"/>
  <c r="Y1323" i="3"/>
  <c r="Z1323" i="3"/>
  <c r="AB1323" i="3"/>
  <c r="S1322" i="3" s="1"/>
  <c r="M1324" i="3"/>
  <c r="S1321" i="3"/>
  <c r="Q1322" i="3" l="1"/>
  <c r="P1322" i="3"/>
  <c r="R1322" i="3"/>
  <c r="V1324" i="3"/>
  <c r="AB1324" i="3"/>
  <c r="W1324" i="3"/>
  <c r="N1323" i="3" s="1"/>
  <c r="Z1324" i="3"/>
  <c r="AA1324" i="3"/>
  <c r="X1324" i="3"/>
  <c r="AC1324" i="3"/>
  <c r="Y1324" i="3"/>
  <c r="P1323" i="3" s="1"/>
  <c r="M1325" i="3"/>
  <c r="T1322" i="3"/>
  <c r="T1323" i="3" l="1"/>
  <c r="R1323" i="3"/>
  <c r="O1323" i="3"/>
  <c r="S1323" i="3"/>
  <c r="V1325" i="3"/>
  <c r="AC1325" i="3"/>
  <c r="Z1325" i="3"/>
  <c r="AA1325" i="3"/>
  <c r="R1324" i="3" s="1"/>
  <c r="Y1325" i="3"/>
  <c r="AB1325" i="3"/>
  <c r="W1325" i="3"/>
  <c r="N1324" i="3" s="1"/>
  <c r="X1325" i="3"/>
  <c r="O1324" i="3" s="1"/>
  <c r="M1326" i="3"/>
  <c r="Q1323" i="3"/>
  <c r="S1324" i="3" l="1"/>
  <c r="Q1324" i="3"/>
  <c r="P1324" i="3"/>
  <c r="X1326" i="3"/>
  <c r="O1325" i="3" s="1"/>
  <c r="V1326" i="3"/>
  <c r="AC1326" i="3"/>
  <c r="T1325" i="3" s="1"/>
  <c r="W1326" i="3"/>
  <c r="AB1326" i="3"/>
  <c r="AA1326" i="3"/>
  <c r="Y1326" i="3"/>
  <c r="Z1326" i="3"/>
  <c r="M1327" i="3"/>
  <c r="T1324" i="3"/>
  <c r="AC1327" i="3" l="1"/>
  <c r="T1326" i="3" s="1"/>
  <c r="Y1327" i="3"/>
  <c r="P1326" i="3" s="1"/>
  <c r="V1327" i="3"/>
  <c r="W1327" i="3"/>
  <c r="N1326" i="3" s="1"/>
  <c r="AA1327" i="3"/>
  <c r="X1327" i="3"/>
  <c r="Z1327" i="3"/>
  <c r="Q1326" i="3" s="1"/>
  <c r="AB1327" i="3"/>
  <c r="M1328" i="3"/>
  <c r="R1325" i="3"/>
  <c r="Q1325" i="3"/>
  <c r="N1325" i="3"/>
  <c r="P1325" i="3"/>
  <c r="S1325" i="3"/>
  <c r="V1328" i="3" l="1"/>
  <c r="W1328" i="3"/>
  <c r="N1327" i="3" s="1"/>
  <c r="AC1328" i="3"/>
  <c r="AB1328" i="3"/>
  <c r="X1328" i="3"/>
  <c r="AA1328" i="3"/>
  <c r="Y1328" i="3"/>
  <c r="Z1328" i="3"/>
  <c r="Q1327" i="3" s="1"/>
  <c r="M1329" i="3"/>
  <c r="S1326" i="3"/>
  <c r="O1326" i="3"/>
  <c r="R1326" i="3"/>
  <c r="R1327" i="3" l="1"/>
  <c r="O1327" i="3"/>
  <c r="T1327" i="3"/>
  <c r="P1327" i="3"/>
  <c r="V1329" i="3"/>
  <c r="Z1329" i="3"/>
  <c r="AA1329" i="3"/>
  <c r="X1329" i="3"/>
  <c r="Y1329" i="3"/>
  <c r="W1329" i="3"/>
  <c r="AC1329" i="3"/>
  <c r="T1328" i="3" s="1"/>
  <c r="AB1329" i="3"/>
  <c r="S1328" i="3" s="1"/>
  <c r="M1330" i="3"/>
  <c r="S1327" i="3"/>
  <c r="N1328" i="3" l="1"/>
  <c r="O1328" i="3"/>
  <c r="Q1328" i="3"/>
  <c r="AA1330" i="3"/>
  <c r="R1329" i="3" s="1"/>
  <c r="V1330" i="3"/>
  <c r="W1330" i="3"/>
  <c r="AC1330" i="3"/>
  <c r="AB1330" i="3"/>
  <c r="X1330" i="3"/>
  <c r="Z1330" i="3"/>
  <c r="Y1330" i="3"/>
  <c r="M1331" i="3"/>
  <c r="R1328" i="3"/>
  <c r="P1328" i="3"/>
  <c r="X1331" i="3" l="1"/>
  <c r="O1330" i="3" s="1"/>
  <c r="V1331" i="3"/>
  <c r="AA1331" i="3"/>
  <c r="R1330" i="3" s="1"/>
  <c r="Z1331" i="3"/>
  <c r="Y1331" i="3"/>
  <c r="AC1331" i="3"/>
  <c r="W1331" i="3"/>
  <c r="N1330" i="3" s="1"/>
  <c r="AB1331" i="3"/>
  <c r="M1332" i="3"/>
  <c r="Q1329" i="3"/>
  <c r="T1329" i="3"/>
  <c r="P1329" i="3"/>
  <c r="S1329" i="3"/>
  <c r="O1329" i="3"/>
  <c r="N1329" i="3"/>
  <c r="Z1332" i="3" l="1"/>
  <c r="Q1331" i="3" s="1"/>
  <c r="V1332" i="3"/>
  <c r="Y1332" i="3"/>
  <c r="P1331" i="3" s="1"/>
  <c r="AC1332" i="3"/>
  <c r="T1331" i="3" s="1"/>
  <c r="AA1332" i="3"/>
  <c r="R1331" i="3" s="1"/>
  <c r="W1332" i="3"/>
  <c r="X1332" i="3"/>
  <c r="AB1332" i="3"/>
  <c r="M1333" i="3"/>
  <c r="S1330" i="3"/>
  <c r="T1330" i="3"/>
  <c r="P1330" i="3"/>
  <c r="Q1330" i="3"/>
  <c r="V1333" i="3" l="1"/>
  <c r="AA1333" i="3"/>
  <c r="AC1333" i="3"/>
  <c r="T1332" i="3" s="1"/>
  <c r="AB1333" i="3"/>
  <c r="S1332" i="3" s="1"/>
  <c r="Z1333" i="3"/>
  <c r="Q1332" i="3" s="1"/>
  <c r="X1333" i="3"/>
  <c r="Y1333" i="3"/>
  <c r="P1332" i="3" s="1"/>
  <c r="W1333" i="3"/>
  <c r="M1334" i="3"/>
  <c r="O1331" i="3"/>
  <c r="N1331" i="3"/>
  <c r="S1331" i="3"/>
  <c r="R1332" i="3" l="1"/>
  <c r="X1334" i="3"/>
  <c r="AA1334" i="3"/>
  <c r="Z1334" i="3"/>
  <c r="Q1333" i="3" s="1"/>
  <c r="V1334" i="3"/>
  <c r="W1334" i="3"/>
  <c r="N1333" i="3" s="1"/>
  <c r="Y1334" i="3"/>
  <c r="AB1334" i="3"/>
  <c r="AC1334" i="3"/>
  <c r="M1335" i="3"/>
  <c r="N1332" i="3"/>
  <c r="O1332" i="3"/>
  <c r="V1335" i="3" l="1"/>
  <c r="AB1335" i="3"/>
  <c r="S1334" i="3" s="1"/>
  <c r="AA1335" i="3"/>
  <c r="AC1335" i="3"/>
  <c r="Y1335" i="3"/>
  <c r="P1334" i="3" s="1"/>
  <c r="Z1335" i="3"/>
  <c r="X1335" i="3"/>
  <c r="W1335" i="3"/>
  <c r="N1334" i="3" s="1"/>
  <c r="M1336" i="3"/>
  <c r="T1333" i="3"/>
  <c r="R1333" i="3"/>
  <c r="S1333" i="3"/>
  <c r="P1333" i="3"/>
  <c r="O1333" i="3"/>
  <c r="Q1334" i="3" l="1"/>
  <c r="T1334" i="3"/>
  <c r="O1334" i="3"/>
  <c r="AA1336" i="3"/>
  <c r="R1335" i="3" s="1"/>
  <c r="Y1336" i="3"/>
  <c r="V1336" i="3"/>
  <c r="AB1336" i="3"/>
  <c r="X1336" i="3"/>
  <c r="Z1336" i="3"/>
  <c r="AC1336" i="3"/>
  <c r="W1336" i="3"/>
  <c r="N1335" i="3" s="1"/>
  <c r="M1337" i="3"/>
  <c r="R1334" i="3"/>
  <c r="V1337" i="3" l="1"/>
  <c r="X1337" i="3"/>
  <c r="AA1337" i="3"/>
  <c r="Y1337" i="3"/>
  <c r="P1336" i="3" s="1"/>
  <c r="AB1337" i="3"/>
  <c r="S1336" i="3" s="1"/>
  <c r="AC1337" i="3"/>
  <c r="W1337" i="3"/>
  <c r="Z1337" i="3"/>
  <c r="M1338" i="3"/>
  <c r="T1335" i="3"/>
  <c r="S1335" i="3"/>
  <c r="P1335" i="3"/>
  <c r="Q1335" i="3"/>
  <c r="O1335" i="3"/>
  <c r="N1336" i="3" l="1"/>
  <c r="O1336" i="3"/>
  <c r="Q1336" i="3"/>
  <c r="R1336" i="3"/>
  <c r="T1336" i="3"/>
  <c r="W1338" i="3"/>
  <c r="V1338" i="3"/>
  <c r="AC1338" i="3"/>
  <c r="Y1338" i="3"/>
  <c r="Z1338" i="3"/>
  <c r="AB1338" i="3"/>
  <c r="S1337" i="3" s="1"/>
  <c r="X1338" i="3"/>
  <c r="O1337" i="3" s="1"/>
  <c r="AA1338" i="3"/>
  <c r="R1337" i="3" s="1"/>
  <c r="M1339" i="3"/>
  <c r="X1339" i="3" l="1"/>
  <c r="O1338" i="3" s="1"/>
  <c r="W1339" i="3"/>
  <c r="N1338" i="3" s="1"/>
  <c r="V1339" i="3"/>
  <c r="AA1339" i="3"/>
  <c r="R1338" i="3" s="1"/>
  <c r="AC1339" i="3"/>
  <c r="T1338" i="3" s="1"/>
  <c r="Y1339" i="3"/>
  <c r="AB1339" i="3"/>
  <c r="S1338" i="3" s="1"/>
  <c r="Z1339" i="3"/>
  <c r="M1340" i="3"/>
  <c r="P1337" i="3"/>
  <c r="T1337" i="3"/>
  <c r="N1337" i="3"/>
  <c r="Q1337" i="3"/>
  <c r="V1340" i="3" l="1"/>
  <c r="AB1340" i="3"/>
  <c r="W1340" i="3"/>
  <c r="N1339" i="3" s="1"/>
  <c r="AA1340" i="3"/>
  <c r="R1339" i="3" s="1"/>
  <c r="Z1340" i="3"/>
  <c r="AC1340" i="3"/>
  <c r="Y1340" i="3"/>
  <c r="X1340" i="3"/>
  <c r="O1339" i="3" s="1"/>
  <c r="M1341" i="3"/>
  <c r="Q1338" i="3"/>
  <c r="P1338" i="3"/>
  <c r="T1339" i="3" l="1"/>
  <c r="P1339" i="3"/>
  <c r="S1339" i="3"/>
  <c r="V1341" i="3"/>
  <c r="Y1341" i="3"/>
  <c r="Z1341" i="3"/>
  <c r="Q1340" i="3" s="1"/>
  <c r="W1341" i="3"/>
  <c r="N1340" i="3" s="1"/>
  <c r="AB1341" i="3"/>
  <c r="S1340" i="3" s="1"/>
  <c r="AA1341" i="3"/>
  <c r="AC1341" i="3"/>
  <c r="X1341" i="3"/>
  <c r="O1340" i="3" s="1"/>
  <c r="M1342" i="3"/>
  <c r="Q1339" i="3"/>
  <c r="R1340" i="3" l="1"/>
  <c r="AC1342" i="3"/>
  <c r="V1342" i="3"/>
  <c r="W1342" i="3"/>
  <c r="N1341" i="3" s="1"/>
  <c r="AB1342" i="3"/>
  <c r="Z1342" i="3"/>
  <c r="Q1341" i="3" s="1"/>
  <c r="X1342" i="3"/>
  <c r="Y1342" i="3"/>
  <c r="AA1342" i="3"/>
  <c r="M1343" i="3"/>
  <c r="T1340" i="3"/>
  <c r="P1340" i="3"/>
  <c r="V1343" i="3" l="1"/>
  <c r="W1343" i="3"/>
  <c r="N1342" i="3" s="1"/>
  <c r="AB1343" i="3"/>
  <c r="S1342" i="3" s="1"/>
  <c r="X1343" i="3"/>
  <c r="O1342" i="3" s="1"/>
  <c r="AC1343" i="3"/>
  <c r="Y1343" i="3"/>
  <c r="AA1343" i="3"/>
  <c r="Z1343" i="3"/>
  <c r="Q1342" i="3" s="1"/>
  <c r="M1344" i="3"/>
  <c r="P1341" i="3"/>
  <c r="S1341" i="3"/>
  <c r="O1341" i="3"/>
  <c r="R1341" i="3"/>
  <c r="T1341" i="3"/>
  <c r="P1342" i="3" l="1"/>
  <c r="R1342" i="3"/>
  <c r="V1344" i="3"/>
  <c r="AC1344" i="3"/>
  <c r="X1344" i="3"/>
  <c r="O1343" i="3" s="1"/>
  <c r="W1344" i="3"/>
  <c r="N1343" i="3" s="1"/>
  <c r="Z1344" i="3"/>
  <c r="AB1344" i="3"/>
  <c r="S1343" i="3" s="1"/>
  <c r="AA1344" i="3"/>
  <c r="Y1344" i="3"/>
  <c r="M1345" i="3"/>
  <c r="T1342" i="3"/>
  <c r="P1343" i="3" l="1"/>
  <c r="T1343" i="3"/>
  <c r="Q1343" i="3"/>
  <c r="V1345" i="3"/>
  <c r="AC1345" i="3"/>
  <c r="T1344" i="3" s="1"/>
  <c r="Z1345" i="3"/>
  <c r="Q1344" i="3" s="1"/>
  <c r="Y1345" i="3"/>
  <c r="AB1345" i="3"/>
  <c r="AA1345" i="3"/>
  <c r="X1345" i="3"/>
  <c r="O1344" i="3" s="1"/>
  <c r="W1345" i="3"/>
  <c r="N1344" i="3" s="1"/>
  <c r="M1346" i="3"/>
  <c r="R1343" i="3"/>
  <c r="V1346" i="3" l="1"/>
  <c r="AC1346" i="3"/>
  <c r="Y1346" i="3"/>
  <c r="W1346" i="3"/>
  <c r="N1345" i="3" s="1"/>
  <c r="Z1346" i="3"/>
  <c r="Q1345" i="3" s="1"/>
  <c r="AA1346" i="3"/>
  <c r="AB1346" i="3"/>
  <c r="X1346" i="3"/>
  <c r="O1345" i="3" s="1"/>
  <c r="M1347" i="3"/>
  <c r="S1344" i="3"/>
  <c r="R1344" i="3"/>
  <c r="P1344" i="3"/>
  <c r="V1347" i="3" l="1"/>
  <c r="AA1347" i="3"/>
  <c r="R1346" i="3" s="1"/>
  <c r="Y1347" i="3"/>
  <c r="AB1347" i="3"/>
  <c r="W1347" i="3"/>
  <c r="Z1347" i="3"/>
  <c r="AC1347" i="3"/>
  <c r="T1346" i="3" s="1"/>
  <c r="X1347" i="3"/>
  <c r="O1346" i="3" s="1"/>
  <c r="M1348" i="3"/>
  <c r="T1345" i="3"/>
  <c r="P1345" i="3"/>
  <c r="S1345" i="3"/>
  <c r="R1345" i="3"/>
  <c r="Q1346" i="3" l="1"/>
  <c r="S1346" i="3"/>
  <c r="N1346" i="3"/>
  <c r="V1348" i="3"/>
  <c r="X1348" i="3"/>
  <c r="AB1348" i="3"/>
  <c r="S1347" i="3" s="1"/>
  <c r="Z1348" i="3"/>
  <c r="AA1348" i="3"/>
  <c r="R1347" i="3" s="1"/>
  <c r="W1348" i="3"/>
  <c r="Y1348" i="3"/>
  <c r="AC1348" i="3"/>
  <c r="M1349" i="3"/>
  <c r="P1346" i="3"/>
  <c r="P1347" i="3" l="1"/>
  <c r="T1347" i="3"/>
  <c r="N1347" i="3"/>
  <c r="O1347" i="3"/>
  <c r="V1349" i="3"/>
  <c r="W1349" i="3"/>
  <c r="AC1349" i="3"/>
  <c r="AB1349" i="3"/>
  <c r="X1349" i="3"/>
  <c r="Z1349" i="3"/>
  <c r="Q1348" i="3" s="1"/>
  <c r="AA1349" i="3"/>
  <c r="R1348" i="3" s="1"/>
  <c r="Y1349" i="3"/>
  <c r="M1350" i="3"/>
  <c r="Q1347" i="3"/>
  <c r="O1348" i="3" l="1"/>
  <c r="V1350" i="3"/>
  <c r="Y1350" i="3"/>
  <c r="AC1350" i="3"/>
  <c r="W1350" i="3"/>
  <c r="N1349" i="3" s="1"/>
  <c r="Z1350" i="3"/>
  <c r="Q1349" i="3" s="1"/>
  <c r="AA1350" i="3"/>
  <c r="R1349" i="3" s="1"/>
  <c r="AB1350" i="3"/>
  <c r="X1350" i="3"/>
  <c r="M1351" i="3"/>
  <c r="N1348" i="3"/>
  <c r="P1348" i="3"/>
  <c r="S1348" i="3"/>
  <c r="T1348" i="3"/>
  <c r="P1349" i="3" l="1"/>
  <c r="Z1351" i="3"/>
  <c r="Q1350" i="3" s="1"/>
  <c r="V1351" i="3"/>
  <c r="X1351" i="3"/>
  <c r="AC1351" i="3"/>
  <c r="AA1351" i="3"/>
  <c r="Y1351" i="3"/>
  <c r="P1350" i="3" s="1"/>
  <c r="AB1351" i="3"/>
  <c r="S1350" i="3" s="1"/>
  <c r="W1351" i="3"/>
  <c r="N1350" i="3" s="1"/>
  <c r="M1352" i="3"/>
  <c r="T1349" i="3"/>
  <c r="S1349" i="3"/>
  <c r="O1349" i="3"/>
  <c r="V1352" i="3" l="1"/>
  <c r="AC1352" i="3"/>
  <c r="Y1352" i="3"/>
  <c r="P1351" i="3" s="1"/>
  <c r="AB1352" i="3"/>
  <c r="S1351" i="3" s="1"/>
  <c r="W1352" i="3"/>
  <c r="N1351" i="3" s="1"/>
  <c r="Z1352" i="3"/>
  <c r="X1352" i="3"/>
  <c r="O1351" i="3" s="1"/>
  <c r="AA1352" i="3"/>
  <c r="M1353" i="3"/>
  <c r="R1350" i="3"/>
  <c r="O1350" i="3"/>
  <c r="T1350" i="3"/>
  <c r="Q1351" i="3" l="1"/>
  <c r="V1353" i="3"/>
  <c r="AA1353" i="3"/>
  <c r="Y1353" i="3"/>
  <c r="P1352" i="3" s="1"/>
  <c r="W1353" i="3"/>
  <c r="N1352" i="3" s="1"/>
  <c r="AC1353" i="3"/>
  <c r="T1352" i="3" s="1"/>
  <c r="X1353" i="3"/>
  <c r="O1352" i="3" s="1"/>
  <c r="AB1353" i="3"/>
  <c r="Z1353" i="3"/>
  <c r="M1354" i="3"/>
  <c r="T1351" i="3"/>
  <c r="R1351" i="3"/>
  <c r="R1352" i="3" l="1"/>
  <c r="V1354" i="3"/>
  <c r="W1354" i="3"/>
  <c r="N1353" i="3" s="1"/>
  <c r="Z1354" i="3"/>
  <c r="AB1354" i="3"/>
  <c r="X1354" i="3"/>
  <c r="AC1354" i="3"/>
  <c r="AA1354" i="3"/>
  <c r="Y1354" i="3"/>
  <c r="P1353" i="3" s="1"/>
  <c r="M1355" i="3"/>
  <c r="S1352" i="3"/>
  <c r="Q1352" i="3"/>
  <c r="T1353" i="3" l="1"/>
  <c r="O1353" i="3"/>
  <c r="S1353" i="3"/>
  <c r="Q1353" i="3"/>
  <c r="AB1355" i="3"/>
  <c r="S1354" i="3" s="1"/>
  <c r="AC1355" i="3"/>
  <c r="Z1355" i="3"/>
  <c r="Q1354" i="3" s="1"/>
  <c r="Y1355" i="3"/>
  <c r="X1355" i="3"/>
  <c r="AA1355" i="3"/>
  <c r="W1355" i="3"/>
  <c r="V1355" i="3"/>
  <c r="M1356" i="3"/>
  <c r="R1353" i="3"/>
  <c r="N1354" i="3" l="1"/>
  <c r="R1354" i="3"/>
  <c r="P1354" i="3"/>
  <c r="O1354" i="3"/>
  <c r="AC1356" i="3"/>
  <c r="V1356" i="3"/>
  <c r="AA1356" i="3"/>
  <c r="Z1356" i="3"/>
  <c r="X1356" i="3"/>
  <c r="Y1356" i="3"/>
  <c r="P1355" i="3" s="1"/>
  <c r="W1356" i="3"/>
  <c r="AB1356" i="3"/>
  <c r="M1357" i="3"/>
  <c r="T1354" i="3"/>
  <c r="V1357" i="3" l="1"/>
  <c r="AB1357" i="3"/>
  <c r="S1356" i="3" s="1"/>
  <c r="Z1357" i="3"/>
  <c r="Q1356" i="3" s="1"/>
  <c r="X1357" i="3"/>
  <c r="W1357" i="3"/>
  <c r="AC1357" i="3"/>
  <c r="AA1357" i="3"/>
  <c r="Y1357" i="3"/>
  <c r="P1356" i="3" s="1"/>
  <c r="M1358" i="3"/>
  <c r="Q1355" i="3"/>
  <c r="O1355" i="3"/>
  <c r="T1355" i="3"/>
  <c r="S1355" i="3"/>
  <c r="R1355" i="3"/>
  <c r="N1355" i="3"/>
  <c r="T1356" i="3" l="1"/>
  <c r="R1356" i="3"/>
  <c r="N1356" i="3"/>
  <c r="X1358" i="3"/>
  <c r="O1357" i="3" s="1"/>
  <c r="V1358" i="3"/>
  <c r="Z1358" i="3"/>
  <c r="Q1357" i="3" s="1"/>
  <c r="AA1358" i="3"/>
  <c r="AB1358" i="3"/>
  <c r="W1358" i="3"/>
  <c r="AC1358" i="3"/>
  <c r="Y1358" i="3"/>
  <c r="P1357" i="3" s="1"/>
  <c r="M1359" i="3"/>
  <c r="O1356" i="3"/>
  <c r="V1359" i="3" l="1"/>
  <c r="AB1359" i="3"/>
  <c r="S1358" i="3" s="1"/>
  <c r="Z1359" i="3"/>
  <c r="Q1358" i="3" s="1"/>
  <c r="Y1359" i="3"/>
  <c r="W1359" i="3"/>
  <c r="X1359" i="3"/>
  <c r="O1358" i="3" s="1"/>
  <c r="AC1359" i="3"/>
  <c r="AA1359" i="3"/>
  <c r="R1358" i="3" s="1"/>
  <c r="M1360" i="3"/>
  <c r="S1357" i="3"/>
  <c r="N1357" i="3"/>
  <c r="T1357" i="3"/>
  <c r="R1357" i="3"/>
  <c r="P1358" i="3" l="1"/>
  <c r="N1358" i="3"/>
  <c r="W1360" i="3"/>
  <c r="N1359" i="3" s="1"/>
  <c r="V1360" i="3"/>
  <c r="Z1360" i="3"/>
  <c r="Q1359" i="3" s="1"/>
  <c r="Y1360" i="3"/>
  <c r="X1360" i="3"/>
  <c r="AB1360" i="3"/>
  <c r="AC1360" i="3"/>
  <c r="AA1360" i="3"/>
  <c r="M1361" i="3"/>
  <c r="T1358" i="3"/>
  <c r="V1361" i="3" l="1"/>
  <c r="AA1361" i="3"/>
  <c r="Z1361" i="3"/>
  <c r="AB1361" i="3"/>
  <c r="S1360" i="3" s="1"/>
  <c r="W1361" i="3"/>
  <c r="Y1361" i="3"/>
  <c r="P1360" i="3" s="1"/>
  <c r="X1361" i="3"/>
  <c r="AC1361" i="3"/>
  <c r="M1362" i="3"/>
  <c r="S1359" i="3"/>
  <c r="P1359" i="3"/>
  <c r="R1359" i="3"/>
  <c r="O1359" i="3"/>
  <c r="T1359" i="3"/>
  <c r="O1360" i="3" l="1"/>
  <c r="N1360" i="3"/>
  <c r="R1360" i="3"/>
  <c r="T1360" i="3"/>
  <c r="Q1360" i="3"/>
  <c r="V1362" i="3"/>
  <c r="Y1362" i="3"/>
  <c r="X1362" i="3"/>
  <c r="AC1362" i="3"/>
  <c r="Z1362" i="3"/>
  <c r="Q1361" i="3" s="1"/>
  <c r="W1362" i="3"/>
  <c r="N1361" i="3" s="1"/>
  <c r="AB1362" i="3"/>
  <c r="AA1362" i="3"/>
  <c r="R1361" i="3" s="1"/>
  <c r="M1363" i="3"/>
  <c r="AB1363" i="3" l="1"/>
  <c r="S1362" i="3" s="1"/>
  <c r="AA1363" i="3"/>
  <c r="R1362" i="3" s="1"/>
  <c r="W1363" i="3"/>
  <c r="N1362" i="3" s="1"/>
  <c r="Y1363" i="3"/>
  <c r="V1363" i="3"/>
  <c r="X1363" i="3"/>
  <c r="O1362" i="3" s="1"/>
  <c r="Z1363" i="3"/>
  <c r="Q1362" i="3" s="1"/>
  <c r="AC1363" i="3"/>
  <c r="M1364" i="3"/>
  <c r="P1361" i="3"/>
  <c r="O1361" i="3"/>
  <c r="S1361" i="3"/>
  <c r="T1361" i="3"/>
  <c r="AC1364" i="3" l="1"/>
  <c r="T1363" i="3" s="1"/>
  <c r="W1364" i="3"/>
  <c r="N1363" i="3" s="1"/>
  <c r="AB1364" i="3"/>
  <c r="S1363" i="3" s="1"/>
  <c r="AA1364" i="3"/>
  <c r="R1363" i="3" s="1"/>
  <c r="V1364" i="3"/>
  <c r="Z1364" i="3"/>
  <c r="Q1363" i="3" s="1"/>
  <c r="Y1364" i="3"/>
  <c r="P1363" i="3" s="1"/>
  <c r="X1364" i="3"/>
  <c r="M1365" i="3"/>
  <c r="P1362" i="3"/>
  <c r="T1362" i="3"/>
  <c r="O1363" i="3" l="1"/>
  <c r="V1365" i="3"/>
  <c r="Y1365" i="3"/>
  <c r="X1365" i="3"/>
  <c r="AC1365" i="3"/>
  <c r="T1364" i="3" s="1"/>
  <c r="AA1365" i="3"/>
  <c r="Z1365" i="3"/>
  <c r="AB1365" i="3"/>
  <c r="S1364" i="3" s="1"/>
  <c r="W1365" i="3"/>
  <c r="N1364" i="3" s="1"/>
  <c r="M1366" i="3"/>
  <c r="R1364" i="3" l="1"/>
  <c r="Q1364" i="3"/>
  <c r="P1364" i="3"/>
  <c r="AA1366" i="3"/>
  <c r="R1365" i="3" s="1"/>
  <c r="V1366" i="3"/>
  <c r="X1366" i="3"/>
  <c r="O1365" i="3" s="1"/>
  <c r="AC1366" i="3"/>
  <c r="Y1366" i="3"/>
  <c r="P1365" i="3" s="1"/>
  <c r="Z1366" i="3"/>
  <c r="AB1366" i="3"/>
  <c r="W1366" i="3"/>
  <c r="M1367" i="3"/>
  <c r="O1364" i="3"/>
  <c r="V1367" i="3" l="1"/>
  <c r="AB1367" i="3"/>
  <c r="AA1367" i="3"/>
  <c r="Z1367" i="3"/>
  <c r="Y1367" i="3"/>
  <c r="AC1367" i="3"/>
  <c r="T1366" i="3" s="1"/>
  <c r="X1367" i="3"/>
  <c r="O1366" i="3" s="1"/>
  <c r="W1367" i="3"/>
  <c r="N1366" i="3" s="1"/>
  <c r="M1368" i="3"/>
  <c r="T1365" i="3"/>
  <c r="S1365" i="3"/>
  <c r="N1365" i="3"/>
  <c r="Q1365" i="3"/>
  <c r="P1366" i="3" l="1"/>
  <c r="R1366" i="3"/>
  <c r="Y1368" i="3"/>
  <c r="V1368" i="3"/>
  <c r="Z1368" i="3"/>
  <c r="Q1367" i="3" s="1"/>
  <c r="W1368" i="3"/>
  <c r="AA1368" i="3"/>
  <c r="AC1368" i="3"/>
  <c r="X1368" i="3"/>
  <c r="AB1368" i="3"/>
  <c r="M1369" i="3"/>
  <c r="Q1366" i="3"/>
  <c r="S1366" i="3"/>
  <c r="S1367" i="3" l="1"/>
  <c r="R1367" i="3"/>
  <c r="O1367" i="3"/>
  <c r="T1367" i="3"/>
  <c r="V1369" i="3"/>
  <c r="W1369" i="3"/>
  <c r="Z1369" i="3"/>
  <c r="AB1369" i="3"/>
  <c r="AC1369" i="3"/>
  <c r="X1369" i="3"/>
  <c r="Y1369" i="3"/>
  <c r="P1368" i="3" s="1"/>
  <c r="AA1369" i="3"/>
  <c r="R1368" i="3" s="1"/>
  <c r="M1370" i="3"/>
  <c r="N1367" i="3"/>
  <c r="P1367" i="3"/>
  <c r="O1368" i="3" l="1"/>
  <c r="T1368" i="3"/>
  <c r="Q1368" i="3"/>
  <c r="V1370" i="3"/>
  <c r="AA1370" i="3"/>
  <c r="X1370" i="3"/>
  <c r="Z1370" i="3"/>
  <c r="W1370" i="3"/>
  <c r="AC1370" i="3"/>
  <c r="AB1370" i="3"/>
  <c r="Y1370" i="3"/>
  <c r="M1371" i="3"/>
  <c r="N1368" i="3"/>
  <c r="S1368" i="3"/>
  <c r="T1369" i="3" l="1"/>
  <c r="N1369" i="3"/>
  <c r="P1369" i="3"/>
  <c r="Q1369" i="3"/>
  <c r="S1369" i="3"/>
  <c r="R1369" i="3"/>
  <c r="V1371" i="3"/>
  <c r="Z1371" i="3"/>
  <c r="Y1371" i="3"/>
  <c r="X1371" i="3"/>
  <c r="O1370" i="3" s="1"/>
  <c r="AB1371" i="3"/>
  <c r="AA1371" i="3"/>
  <c r="AC1371" i="3"/>
  <c r="W1371" i="3"/>
  <c r="M1372" i="3"/>
  <c r="O1369" i="3"/>
  <c r="X1372" i="3" l="1"/>
  <c r="O1371" i="3" s="1"/>
  <c r="Z1372" i="3"/>
  <c r="Y1372" i="3"/>
  <c r="V1372" i="3"/>
  <c r="AB1372" i="3"/>
  <c r="W1372" i="3"/>
  <c r="AC1372" i="3"/>
  <c r="T1371" i="3" s="1"/>
  <c r="AA1372" i="3"/>
  <c r="R1371" i="3" s="1"/>
  <c r="M1373" i="3"/>
  <c r="Q1370" i="3"/>
  <c r="T1370" i="3"/>
  <c r="N1370" i="3"/>
  <c r="R1370" i="3"/>
  <c r="S1370" i="3"/>
  <c r="P1370" i="3"/>
  <c r="N1371" i="3" l="1"/>
  <c r="W1373" i="3"/>
  <c r="Z1373" i="3"/>
  <c r="Q1372" i="3" s="1"/>
  <c r="V1373" i="3"/>
  <c r="AC1373" i="3"/>
  <c r="T1372" i="3" s="1"/>
  <c r="AA1373" i="3"/>
  <c r="AB1373" i="3"/>
  <c r="S1372" i="3" s="1"/>
  <c r="Y1373" i="3"/>
  <c r="P1372" i="3" s="1"/>
  <c r="X1373" i="3"/>
  <c r="O1372" i="3" s="1"/>
  <c r="M1374" i="3"/>
  <c r="S1371" i="3"/>
  <c r="Q1371" i="3"/>
  <c r="P1371" i="3"/>
  <c r="AB1374" i="3" l="1"/>
  <c r="S1373" i="3" s="1"/>
  <c r="Y1374" i="3"/>
  <c r="P1373" i="3" s="1"/>
  <c r="AC1374" i="3"/>
  <c r="T1373" i="3" s="1"/>
  <c r="Z1374" i="3"/>
  <c r="Q1373" i="3" s="1"/>
  <c r="V1374" i="3"/>
  <c r="AA1374" i="3"/>
  <c r="X1374" i="3"/>
  <c r="W1374" i="3"/>
  <c r="N1373" i="3" s="1"/>
  <c r="M1375" i="3"/>
  <c r="R1372" i="3"/>
  <c r="N1372" i="3"/>
  <c r="V1375" i="3" l="1"/>
  <c r="X1375" i="3"/>
  <c r="W1375" i="3"/>
  <c r="N1374" i="3" s="1"/>
  <c r="AB1375" i="3"/>
  <c r="S1374" i="3" s="1"/>
  <c r="AA1375" i="3"/>
  <c r="Z1375" i="3"/>
  <c r="Y1375" i="3"/>
  <c r="AC1375" i="3"/>
  <c r="T1374" i="3" s="1"/>
  <c r="M1376" i="3"/>
  <c r="O1373" i="3"/>
  <c r="R1373" i="3"/>
  <c r="P1374" i="3" l="1"/>
  <c r="Q1374" i="3"/>
  <c r="R1374" i="3"/>
  <c r="AC1376" i="3"/>
  <c r="T1375" i="3" s="1"/>
  <c r="Z1376" i="3"/>
  <c r="Y1376" i="3"/>
  <c r="W1376" i="3"/>
  <c r="AA1376" i="3"/>
  <c r="R1375" i="3" s="1"/>
  <c r="V1376" i="3"/>
  <c r="AB1376" i="3"/>
  <c r="X1376" i="3"/>
  <c r="O1375" i="3" s="1"/>
  <c r="M1377" i="3"/>
  <c r="O1374" i="3"/>
  <c r="Z1377" i="3" l="1"/>
  <c r="Q1376" i="3" s="1"/>
  <c r="AA1377" i="3"/>
  <c r="R1376" i="3" s="1"/>
  <c r="Y1377" i="3"/>
  <c r="P1376" i="3" s="1"/>
  <c r="V1377" i="3"/>
  <c r="W1377" i="3"/>
  <c r="N1376" i="3" s="1"/>
  <c r="AB1377" i="3"/>
  <c r="X1377" i="3"/>
  <c r="AC1377" i="3"/>
  <c r="T1376" i="3" s="1"/>
  <c r="M1378" i="3"/>
  <c r="N1375" i="3"/>
  <c r="S1375" i="3"/>
  <c r="Q1375" i="3"/>
  <c r="P1375" i="3"/>
  <c r="O1376" i="3" l="1"/>
  <c r="Y1378" i="3"/>
  <c r="P1377" i="3" s="1"/>
  <c r="V1378" i="3"/>
  <c r="AB1378" i="3"/>
  <c r="AA1378" i="3"/>
  <c r="R1377" i="3" s="1"/>
  <c r="Z1378" i="3"/>
  <c r="W1378" i="3"/>
  <c r="N1377" i="3" s="1"/>
  <c r="AC1378" i="3"/>
  <c r="T1377" i="3" s="1"/>
  <c r="X1378" i="3"/>
  <c r="M1379" i="3"/>
  <c r="S1376" i="3"/>
  <c r="X1379" i="3" l="1"/>
  <c r="O1378" i="3" s="1"/>
  <c r="AA1379" i="3"/>
  <c r="R1378" i="3" s="1"/>
  <c r="V1379" i="3"/>
  <c r="W1379" i="3"/>
  <c r="N1378" i="3" s="1"/>
  <c r="Y1379" i="3"/>
  <c r="P1378" i="3" s="1"/>
  <c r="AB1379" i="3"/>
  <c r="Z1379" i="3"/>
  <c r="AC1379" i="3"/>
  <c r="T1378" i="3" s="1"/>
  <c r="M1380" i="3"/>
  <c r="Q1377" i="3"/>
  <c r="S1377" i="3"/>
  <c r="O1377" i="3"/>
  <c r="V1380" i="3" l="1"/>
  <c r="Z1380" i="3"/>
  <c r="AB1380" i="3"/>
  <c r="X1380" i="3"/>
  <c r="O1379" i="3" s="1"/>
  <c r="Y1380" i="3"/>
  <c r="AC1380" i="3"/>
  <c r="T1379" i="3" s="1"/>
  <c r="AA1380" i="3"/>
  <c r="W1380" i="3"/>
  <c r="N1379" i="3" s="1"/>
  <c r="M1381" i="3"/>
  <c r="S1378" i="3"/>
  <c r="Q1378" i="3"/>
  <c r="R1379" i="3" l="1"/>
  <c r="P1379" i="3"/>
  <c r="S1379" i="3"/>
  <c r="Y1381" i="3"/>
  <c r="P1380" i="3" s="1"/>
  <c r="W1381" i="3"/>
  <c r="N1380" i="3" s="1"/>
  <c r="Z1381" i="3"/>
  <c r="Q1380" i="3" s="1"/>
  <c r="V1381" i="3"/>
  <c r="X1381" i="3"/>
  <c r="AB1381" i="3"/>
  <c r="S1380" i="3" s="1"/>
  <c r="AC1381" i="3"/>
  <c r="AA1381" i="3"/>
  <c r="M1382" i="3"/>
  <c r="Q1379" i="3"/>
  <c r="V1382" i="3" l="1"/>
  <c r="X1382" i="3"/>
  <c r="AC1382" i="3"/>
  <c r="W1382" i="3"/>
  <c r="N1381" i="3" s="1"/>
  <c r="Y1382" i="3"/>
  <c r="P1381" i="3" s="1"/>
  <c r="AA1382" i="3"/>
  <c r="AB1382" i="3"/>
  <c r="Z1382" i="3"/>
  <c r="Q1381" i="3" s="1"/>
  <c r="M1383" i="3"/>
  <c r="O1380" i="3"/>
  <c r="T1380" i="3"/>
  <c r="R1380" i="3"/>
  <c r="S1381" i="3" l="1"/>
  <c r="O1381" i="3"/>
  <c r="R1381" i="3"/>
  <c r="W1383" i="3"/>
  <c r="N1382" i="3" s="1"/>
  <c r="V1383" i="3"/>
  <c r="Z1383" i="3"/>
  <c r="AA1383" i="3"/>
  <c r="X1383" i="3"/>
  <c r="Y1383" i="3"/>
  <c r="AB1383" i="3"/>
  <c r="AC1383" i="3"/>
  <c r="T1382" i="3" s="1"/>
  <c r="M1384" i="3"/>
  <c r="T1381" i="3"/>
  <c r="AB1384" i="3" l="1"/>
  <c r="S1383" i="3" s="1"/>
  <c r="AC1384" i="3"/>
  <c r="T1383" i="3" s="1"/>
  <c r="X1384" i="3"/>
  <c r="O1383" i="3" s="1"/>
  <c r="V1384" i="3"/>
  <c r="AA1384" i="3"/>
  <c r="R1383" i="3" s="1"/>
  <c r="Y1384" i="3"/>
  <c r="P1383" i="3" s="1"/>
  <c r="Z1384" i="3"/>
  <c r="W1384" i="3"/>
  <c r="M1385" i="3"/>
  <c r="O1382" i="3"/>
  <c r="Q1382" i="3"/>
  <c r="P1382" i="3"/>
  <c r="R1382" i="3"/>
  <c r="S1382" i="3"/>
  <c r="N1383" i="3" l="1"/>
  <c r="V1385" i="3"/>
  <c r="Y1385" i="3"/>
  <c r="P1384" i="3" s="1"/>
  <c r="AB1385" i="3"/>
  <c r="S1384" i="3" s="1"/>
  <c r="Z1385" i="3"/>
  <c r="X1385" i="3"/>
  <c r="AC1385" i="3"/>
  <c r="W1385" i="3"/>
  <c r="AA1385" i="3"/>
  <c r="R1384" i="3" s="1"/>
  <c r="M1386" i="3"/>
  <c r="Q1383" i="3"/>
  <c r="T1384" i="3" l="1"/>
  <c r="O1384" i="3"/>
  <c r="Q1384" i="3"/>
  <c r="V1386" i="3"/>
  <c r="W1386" i="3"/>
  <c r="N1385" i="3" s="1"/>
  <c r="Y1386" i="3"/>
  <c r="P1385" i="3" s="1"/>
  <c r="X1386" i="3"/>
  <c r="Z1386" i="3"/>
  <c r="AC1386" i="3"/>
  <c r="AB1386" i="3"/>
  <c r="AA1386" i="3"/>
  <c r="M1387" i="3"/>
  <c r="N1384" i="3"/>
  <c r="S1385" i="3" l="1"/>
  <c r="Q1385" i="3"/>
  <c r="O1385" i="3"/>
  <c r="R1385" i="3"/>
  <c r="AB1387" i="3"/>
  <c r="Y1387" i="3"/>
  <c r="W1387" i="3"/>
  <c r="N1386" i="3" s="1"/>
  <c r="V1387" i="3"/>
  <c r="X1387" i="3"/>
  <c r="AC1387" i="3"/>
  <c r="T1386" i="3" s="1"/>
  <c r="AA1387" i="3"/>
  <c r="Z1387" i="3"/>
  <c r="Q1386" i="3" s="1"/>
  <c r="M1388" i="3"/>
  <c r="T1385" i="3"/>
  <c r="AC1388" i="3" l="1"/>
  <c r="T1387" i="3" s="1"/>
  <c r="Z1388" i="3"/>
  <c r="Q1387" i="3" s="1"/>
  <c r="V1388" i="3"/>
  <c r="AB1388" i="3"/>
  <c r="S1387" i="3" s="1"/>
  <c r="W1388" i="3"/>
  <c r="Y1388" i="3"/>
  <c r="X1388" i="3"/>
  <c r="AA1388" i="3"/>
  <c r="R1387" i="3" s="1"/>
  <c r="M1389" i="3"/>
  <c r="O1386" i="3"/>
  <c r="P1386" i="3"/>
  <c r="S1386" i="3"/>
  <c r="R1386" i="3"/>
  <c r="V1389" i="3" l="1"/>
  <c r="AC1389" i="3"/>
  <c r="T1388" i="3" s="1"/>
  <c r="X1389" i="3"/>
  <c r="Y1389" i="3"/>
  <c r="W1389" i="3"/>
  <c r="Z1389" i="3"/>
  <c r="Q1388" i="3" s="1"/>
  <c r="AA1389" i="3"/>
  <c r="AB1389" i="3"/>
  <c r="S1388" i="3" s="1"/>
  <c r="M1390" i="3"/>
  <c r="P1387" i="3"/>
  <c r="N1387" i="3"/>
  <c r="O1387" i="3"/>
  <c r="N1388" i="3" l="1"/>
  <c r="P1388" i="3"/>
  <c r="R1388" i="3"/>
  <c r="V1390" i="3"/>
  <c r="AA1390" i="3"/>
  <c r="Y1390" i="3"/>
  <c r="AC1390" i="3"/>
  <c r="T1389" i="3" s="1"/>
  <c r="AB1390" i="3"/>
  <c r="X1390" i="3"/>
  <c r="W1390" i="3"/>
  <c r="Z1390" i="3"/>
  <c r="Q1389" i="3" s="1"/>
  <c r="M1391" i="3"/>
  <c r="O1388" i="3"/>
  <c r="O1389" i="3" l="1"/>
  <c r="N1389" i="3"/>
  <c r="P1389" i="3"/>
  <c r="S1389" i="3"/>
  <c r="X1391" i="3"/>
  <c r="AC1391" i="3"/>
  <c r="T1390" i="3" s="1"/>
  <c r="V1391" i="3"/>
  <c r="AA1391" i="3"/>
  <c r="W1391" i="3"/>
  <c r="Z1391" i="3"/>
  <c r="Y1391" i="3"/>
  <c r="P1390" i="3" s="1"/>
  <c r="AB1391" i="3"/>
  <c r="S1390" i="3" s="1"/>
  <c r="M1392" i="3"/>
  <c r="R1389" i="3"/>
  <c r="Q1390" i="3" l="1"/>
  <c r="AB1392" i="3"/>
  <c r="S1391" i="3" s="1"/>
  <c r="X1392" i="3"/>
  <c r="O1391" i="3" s="1"/>
  <c r="V1392" i="3"/>
  <c r="AC1392" i="3"/>
  <c r="T1391" i="3" s="1"/>
  <c r="AA1392" i="3"/>
  <c r="Y1392" i="3"/>
  <c r="W1392" i="3"/>
  <c r="N1391" i="3" s="1"/>
  <c r="Z1392" i="3"/>
  <c r="M1393" i="3"/>
  <c r="R1390" i="3"/>
  <c r="N1390" i="3"/>
  <c r="O1390" i="3"/>
  <c r="P1391" i="3" l="1"/>
  <c r="V1393" i="3"/>
  <c r="AB1393" i="3"/>
  <c r="AC1393" i="3"/>
  <c r="Z1393" i="3"/>
  <c r="Y1393" i="3"/>
  <c r="W1393" i="3"/>
  <c r="N1392" i="3" s="1"/>
  <c r="X1393" i="3"/>
  <c r="O1392" i="3" s="1"/>
  <c r="AA1393" i="3"/>
  <c r="M1394" i="3"/>
  <c r="R1391" i="3"/>
  <c r="Q1391" i="3"/>
  <c r="Q1392" i="3" l="1"/>
  <c r="S1392" i="3"/>
  <c r="T1392" i="3"/>
  <c r="V1394" i="3"/>
  <c r="AB1394" i="3"/>
  <c r="S1393" i="3" s="1"/>
  <c r="X1394" i="3"/>
  <c r="O1393" i="3" s="1"/>
  <c r="Y1394" i="3"/>
  <c r="Z1394" i="3"/>
  <c r="W1394" i="3"/>
  <c r="N1393" i="3" s="1"/>
  <c r="AC1394" i="3"/>
  <c r="AA1394" i="3"/>
  <c r="R1393" i="3" s="1"/>
  <c r="M1395" i="3"/>
  <c r="R1392" i="3"/>
  <c r="P1392" i="3"/>
  <c r="V1395" i="3" l="1"/>
  <c r="Z1395" i="3"/>
  <c r="Q1394" i="3" s="1"/>
  <c r="X1395" i="3"/>
  <c r="O1394" i="3" s="1"/>
  <c r="AA1395" i="3"/>
  <c r="Y1395" i="3"/>
  <c r="P1394" i="3" s="1"/>
  <c r="AB1395" i="3"/>
  <c r="W1395" i="3"/>
  <c r="AC1395" i="3"/>
  <c r="M1396" i="3"/>
  <c r="T1393" i="3"/>
  <c r="Q1393" i="3"/>
  <c r="P1393" i="3"/>
  <c r="N1394" i="3" l="1"/>
  <c r="T1394" i="3"/>
  <c r="S1394" i="3"/>
  <c r="R1394" i="3"/>
  <c r="X1396" i="3"/>
  <c r="AA1396" i="3"/>
  <c r="R1395" i="3" s="1"/>
  <c r="V1396" i="3"/>
  <c r="Y1396" i="3"/>
  <c r="AB1396" i="3"/>
  <c r="Z1396" i="3"/>
  <c r="Q1395" i="3" s="1"/>
  <c r="AC1396" i="3"/>
  <c r="W1396" i="3"/>
  <c r="M1397" i="3"/>
  <c r="AB1397" i="3" l="1"/>
  <c r="Z1397" i="3"/>
  <c r="AC1397" i="3"/>
  <c r="W1397" i="3"/>
  <c r="N1396" i="3" s="1"/>
  <c r="V1397" i="3"/>
  <c r="X1397" i="3"/>
  <c r="Y1397" i="3"/>
  <c r="P1396" i="3" s="1"/>
  <c r="AA1397" i="3"/>
  <c r="R1396" i="3" s="1"/>
  <c r="M1398" i="3"/>
  <c r="P1395" i="3"/>
  <c r="S1395" i="3"/>
  <c r="N1395" i="3"/>
  <c r="O1395" i="3"/>
  <c r="T1395" i="3"/>
  <c r="W1398" i="3" l="1"/>
  <c r="X1398" i="3"/>
  <c r="V1398" i="3"/>
  <c r="AC1398" i="3"/>
  <c r="T1397" i="3" s="1"/>
  <c r="Y1398" i="3"/>
  <c r="P1397" i="3" s="1"/>
  <c r="AA1398" i="3"/>
  <c r="R1397" i="3" s="1"/>
  <c r="AB1398" i="3"/>
  <c r="S1397" i="3" s="1"/>
  <c r="Z1398" i="3"/>
  <c r="M1399" i="3"/>
  <c r="O1396" i="3"/>
  <c r="Q1396" i="3"/>
  <c r="T1396" i="3"/>
  <c r="S1396" i="3"/>
  <c r="Q1397" i="3" l="1"/>
  <c r="N1397" i="3"/>
  <c r="AA1399" i="3"/>
  <c r="R1398" i="3" s="1"/>
  <c r="X1399" i="3"/>
  <c r="W1399" i="3"/>
  <c r="Z1399" i="3"/>
  <c r="V1399" i="3"/>
  <c r="AC1399" i="3"/>
  <c r="Y1399" i="3"/>
  <c r="P1398" i="3" s="1"/>
  <c r="AB1399" i="3"/>
  <c r="M1400" i="3"/>
  <c r="O1397" i="3"/>
  <c r="S1398" i="3" l="1"/>
  <c r="Q1398" i="3"/>
  <c r="T1398" i="3"/>
  <c r="N1398" i="3"/>
  <c r="V1400" i="3"/>
  <c r="Y1400" i="3"/>
  <c r="AB1400" i="3"/>
  <c r="AC1400" i="3"/>
  <c r="X1400" i="3"/>
  <c r="AA1400" i="3"/>
  <c r="W1400" i="3"/>
  <c r="N1399" i="3" s="1"/>
  <c r="Z1400" i="3"/>
  <c r="Q1399" i="3" s="1"/>
  <c r="M1401" i="3"/>
  <c r="O1398" i="3"/>
  <c r="R1399" i="3" l="1"/>
  <c r="Y1401" i="3"/>
  <c r="X1401" i="3"/>
  <c r="V1401" i="3"/>
  <c r="Z1401" i="3"/>
  <c r="W1401" i="3"/>
  <c r="N1400" i="3" s="1"/>
  <c r="AA1401" i="3"/>
  <c r="AB1401" i="3"/>
  <c r="AC1401" i="3"/>
  <c r="M1402" i="3"/>
  <c r="P1399" i="3"/>
  <c r="T1399" i="3"/>
  <c r="O1399" i="3"/>
  <c r="S1399" i="3"/>
  <c r="W1402" i="3" l="1"/>
  <c r="Y1402" i="3"/>
  <c r="AA1402" i="3"/>
  <c r="R1401" i="3" s="1"/>
  <c r="V1402" i="3"/>
  <c r="AB1402" i="3"/>
  <c r="Z1402" i="3"/>
  <c r="Q1401" i="3" s="1"/>
  <c r="AC1402" i="3"/>
  <c r="X1402" i="3"/>
  <c r="M1403" i="3"/>
  <c r="S1400" i="3"/>
  <c r="P1400" i="3"/>
  <c r="T1400" i="3"/>
  <c r="R1400" i="3"/>
  <c r="Q1400" i="3"/>
  <c r="O1400" i="3"/>
  <c r="O1401" i="3" l="1"/>
  <c r="T1401" i="3"/>
  <c r="S1401" i="3"/>
  <c r="Y1403" i="3"/>
  <c r="P1402" i="3" s="1"/>
  <c r="V1403" i="3"/>
  <c r="W1403" i="3"/>
  <c r="N1402" i="3" s="1"/>
  <c r="AB1403" i="3"/>
  <c r="X1403" i="3"/>
  <c r="AA1403" i="3"/>
  <c r="Z1403" i="3"/>
  <c r="AC1403" i="3"/>
  <c r="T1402" i="3" s="1"/>
  <c r="M1404" i="3"/>
  <c r="N1401" i="3"/>
  <c r="P1401" i="3"/>
  <c r="O1402" i="3" l="1"/>
  <c r="Q1402" i="3"/>
  <c r="R1402" i="3"/>
  <c r="V1404" i="3"/>
  <c r="Z1404" i="3"/>
  <c r="AA1404" i="3"/>
  <c r="AC1404" i="3"/>
  <c r="W1404" i="3"/>
  <c r="Y1404" i="3"/>
  <c r="P1403" i="3" s="1"/>
  <c r="X1404" i="3"/>
  <c r="AB1404" i="3"/>
  <c r="S1403" i="3" s="1"/>
  <c r="M1405" i="3"/>
  <c r="S1402" i="3"/>
  <c r="N1403" i="3" l="1"/>
  <c r="O1403" i="3"/>
  <c r="T1403" i="3"/>
  <c r="AB1405" i="3"/>
  <c r="S1404" i="3" s="1"/>
  <c r="X1405" i="3"/>
  <c r="AC1405" i="3"/>
  <c r="T1404" i="3" s="1"/>
  <c r="AA1405" i="3"/>
  <c r="W1405" i="3"/>
  <c r="Z1405" i="3"/>
  <c r="V1405" i="3"/>
  <c r="Y1405" i="3"/>
  <c r="P1404" i="3" s="1"/>
  <c r="M1406" i="3"/>
  <c r="R1403" i="3"/>
  <c r="Q1403" i="3"/>
  <c r="Q1404" i="3" l="1"/>
  <c r="W1406" i="3"/>
  <c r="AB1406" i="3"/>
  <c r="AC1406" i="3"/>
  <c r="T1405" i="3" s="1"/>
  <c r="V1406" i="3"/>
  <c r="X1406" i="3"/>
  <c r="O1405" i="3" s="1"/>
  <c r="Z1406" i="3"/>
  <c r="AA1406" i="3"/>
  <c r="Y1406" i="3"/>
  <c r="M1407" i="3"/>
  <c r="N1404" i="3"/>
  <c r="R1404" i="3"/>
  <c r="O1404" i="3"/>
  <c r="AC1407" i="3" l="1"/>
  <c r="T1406" i="3" s="1"/>
  <c r="V1407" i="3"/>
  <c r="X1407" i="3"/>
  <c r="O1406" i="3" s="1"/>
  <c r="Y1407" i="3"/>
  <c r="P1406" i="3" s="1"/>
  <c r="Z1407" i="3"/>
  <c r="AB1407" i="3"/>
  <c r="AA1407" i="3"/>
  <c r="W1407" i="3"/>
  <c r="N1406" i="3" s="1"/>
  <c r="M1408" i="3"/>
  <c r="S1405" i="3"/>
  <c r="R1405" i="3"/>
  <c r="P1405" i="3"/>
  <c r="N1405" i="3"/>
  <c r="Q1405" i="3"/>
  <c r="R1406" i="3" l="1"/>
  <c r="Q1406" i="3"/>
  <c r="AC1408" i="3"/>
  <c r="T1407" i="3" s="1"/>
  <c r="AB1408" i="3"/>
  <c r="AA1408" i="3"/>
  <c r="Z1408" i="3"/>
  <c r="V1408" i="3"/>
  <c r="X1408" i="3"/>
  <c r="W1408" i="3"/>
  <c r="Y1408" i="3"/>
  <c r="M1409" i="3"/>
  <c r="S1406" i="3"/>
  <c r="O1407" i="3" l="1"/>
  <c r="P1407" i="3"/>
  <c r="Q1407" i="3"/>
  <c r="N1407" i="3"/>
  <c r="S1407" i="3"/>
  <c r="X1409" i="3"/>
  <c r="V1409" i="3"/>
  <c r="AB1409" i="3"/>
  <c r="Y1409" i="3"/>
  <c r="Z1409" i="3"/>
  <c r="AA1409" i="3"/>
  <c r="R1408" i="3" s="1"/>
  <c r="AC1409" i="3"/>
  <c r="T1408" i="3" s="1"/>
  <c r="W1409" i="3"/>
  <c r="M1410" i="3"/>
  <c r="R1407" i="3"/>
  <c r="Q1408" i="3" l="1"/>
  <c r="N1408" i="3"/>
  <c r="S1408" i="3"/>
  <c r="O1408" i="3"/>
  <c r="V1410" i="3"/>
  <c r="W1410" i="3"/>
  <c r="N1409" i="3" s="1"/>
  <c r="Z1410" i="3"/>
  <c r="X1410" i="3"/>
  <c r="Y1410" i="3"/>
  <c r="AC1410" i="3"/>
  <c r="AB1410" i="3"/>
  <c r="S1409" i="3" s="1"/>
  <c r="AA1410" i="3"/>
  <c r="R1409" i="3" s="1"/>
  <c r="M1411" i="3"/>
  <c r="P1408" i="3"/>
  <c r="T1409" i="3" l="1"/>
  <c r="O1409" i="3"/>
  <c r="V1411" i="3"/>
  <c r="W1411" i="3"/>
  <c r="N1410" i="3" s="1"/>
  <c r="Y1411" i="3"/>
  <c r="P1410" i="3" s="1"/>
  <c r="AB1411" i="3"/>
  <c r="X1411" i="3"/>
  <c r="Z1411" i="3"/>
  <c r="Q1410" i="3" s="1"/>
  <c r="AC1411" i="3"/>
  <c r="AA1411" i="3"/>
  <c r="M1412" i="3"/>
  <c r="P1409" i="3"/>
  <c r="Q1409" i="3"/>
  <c r="O1410" i="3" l="1"/>
  <c r="AA1412" i="3"/>
  <c r="AC1412" i="3"/>
  <c r="T1411" i="3" s="1"/>
  <c r="V1412" i="3"/>
  <c r="Z1412" i="3"/>
  <c r="AB1412" i="3"/>
  <c r="S1411" i="3" s="1"/>
  <c r="W1412" i="3"/>
  <c r="Y1412" i="3"/>
  <c r="X1412" i="3"/>
  <c r="M1413" i="3"/>
  <c r="S1410" i="3"/>
  <c r="R1410" i="3"/>
  <c r="T1410" i="3"/>
  <c r="P1411" i="3" l="1"/>
  <c r="O1411" i="3"/>
  <c r="N1411" i="3"/>
  <c r="Q1411" i="3"/>
  <c r="Y1413" i="3"/>
  <c r="AB1413" i="3"/>
  <c r="S1412" i="3" s="1"/>
  <c r="Z1413" i="3"/>
  <c r="V1413" i="3"/>
  <c r="X1413" i="3"/>
  <c r="AC1413" i="3"/>
  <c r="W1413" i="3"/>
  <c r="N1412" i="3" s="1"/>
  <c r="AA1413" i="3"/>
  <c r="M1414" i="3"/>
  <c r="R1411" i="3"/>
  <c r="T1412" i="3" l="1"/>
  <c r="O1412" i="3"/>
  <c r="AC1414" i="3"/>
  <c r="W1414" i="3"/>
  <c r="N1413" i="3" s="1"/>
  <c r="V1414" i="3"/>
  <c r="X1414" i="3"/>
  <c r="AB1414" i="3"/>
  <c r="S1413" i="3" s="1"/>
  <c r="AA1414" i="3"/>
  <c r="R1413" i="3" s="1"/>
  <c r="Z1414" i="3"/>
  <c r="Y1414" i="3"/>
  <c r="M1415" i="3"/>
  <c r="P1412" i="3"/>
  <c r="Q1412" i="3"/>
  <c r="R1412" i="3"/>
  <c r="V1415" i="3" l="1"/>
  <c r="AB1415" i="3"/>
  <c r="S1414" i="3" s="1"/>
  <c r="AA1415" i="3"/>
  <c r="R1414" i="3" s="1"/>
  <c r="X1415" i="3"/>
  <c r="O1414" i="3" s="1"/>
  <c r="Y1415" i="3"/>
  <c r="W1415" i="3"/>
  <c r="AC1415" i="3"/>
  <c r="Z1415" i="3"/>
  <c r="Q1414" i="3" s="1"/>
  <c r="M1416" i="3"/>
  <c r="P1413" i="3"/>
  <c r="Q1413" i="3"/>
  <c r="O1413" i="3"/>
  <c r="T1413" i="3"/>
  <c r="N1414" i="3" l="1"/>
  <c r="P1414" i="3"/>
  <c r="AC1416" i="3"/>
  <c r="V1416" i="3"/>
  <c r="W1416" i="3"/>
  <c r="X1416" i="3"/>
  <c r="AA1416" i="3"/>
  <c r="R1415" i="3" s="1"/>
  <c r="AB1416" i="3"/>
  <c r="Z1416" i="3"/>
  <c r="Y1416" i="3"/>
  <c r="M1417" i="3"/>
  <c r="T1414" i="3"/>
  <c r="Z1417" i="3" l="1"/>
  <c r="Q1416" i="3" s="1"/>
  <c r="W1417" i="3"/>
  <c r="N1416" i="3" s="1"/>
  <c r="AC1417" i="3"/>
  <c r="T1416" i="3" s="1"/>
  <c r="X1417" i="3"/>
  <c r="O1416" i="3" s="1"/>
  <c r="V1417" i="3"/>
  <c r="Y1417" i="3"/>
  <c r="AB1417" i="3"/>
  <c r="AA1417" i="3"/>
  <c r="R1416" i="3" s="1"/>
  <c r="M1418" i="3"/>
  <c r="S1415" i="3"/>
  <c r="O1415" i="3"/>
  <c r="P1415" i="3"/>
  <c r="Q1415" i="3"/>
  <c r="N1415" i="3"/>
  <c r="T1415" i="3"/>
  <c r="S1416" i="3" l="1"/>
  <c r="V1418" i="3"/>
  <c r="Y1418" i="3"/>
  <c r="AB1418" i="3"/>
  <c r="W1418" i="3"/>
  <c r="AC1418" i="3"/>
  <c r="AA1418" i="3"/>
  <c r="R1417" i="3" s="1"/>
  <c r="Z1418" i="3"/>
  <c r="Q1417" i="3" s="1"/>
  <c r="X1418" i="3"/>
  <c r="O1417" i="3" s="1"/>
  <c r="M1419" i="3"/>
  <c r="P1416" i="3"/>
  <c r="N1417" i="3" l="1"/>
  <c r="T1417" i="3"/>
  <c r="Y1419" i="3"/>
  <c r="V1419" i="3"/>
  <c r="AB1419" i="3"/>
  <c r="S1418" i="3" s="1"/>
  <c r="AA1419" i="3"/>
  <c r="R1418" i="3" s="1"/>
  <c r="W1419" i="3"/>
  <c r="X1419" i="3"/>
  <c r="O1418" i="3" s="1"/>
  <c r="Z1419" i="3"/>
  <c r="Q1418" i="3" s="1"/>
  <c r="AC1419" i="3"/>
  <c r="M1420" i="3"/>
  <c r="P1417" i="3"/>
  <c r="S1417" i="3"/>
  <c r="V1420" i="3" l="1"/>
  <c r="AB1420" i="3"/>
  <c r="W1420" i="3"/>
  <c r="N1419" i="3" s="1"/>
  <c r="Y1420" i="3"/>
  <c r="AA1420" i="3"/>
  <c r="R1419" i="3" s="1"/>
  <c r="Z1420" i="3"/>
  <c r="X1420" i="3"/>
  <c r="AC1420" i="3"/>
  <c r="M1421" i="3"/>
  <c r="P1418" i="3"/>
  <c r="N1418" i="3"/>
  <c r="T1418" i="3"/>
  <c r="O1419" i="3" l="1"/>
  <c r="Q1419" i="3"/>
  <c r="T1419" i="3"/>
  <c r="S1419" i="3"/>
  <c r="P1419" i="3"/>
  <c r="W1421" i="3"/>
  <c r="N1420" i="3" s="1"/>
  <c r="AA1421" i="3"/>
  <c r="R1420" i="3" s="1"/>
  <c r="V1421" i="3"/>
  <c r="Y1421" i="3"/>
  <c r="Z1421" i="3"/>
  <c r="Q1420" i="3" s="1"/>
  <c r="AB1421" i="3"/>
  <c r="S1420" i="3" s="1"/>
  <c r="AC1421" i="3"/>
  <c r="X1421" i="3"/>
  <c r="M1422" i="3"/>
  <c r="V1422" i="3" l="1"/>
  <c r="Z1422" i="3"/>
  <c r="X1422" i="3"/>
  <c r="O1421" i="3" s="1"/>
  <c r="AB1422" i="3"/>
  <c r="S1421" i="3" s="1"/>
  <c r="W1422" i="3"/>
  <c r="Y1422" i="3"/>
  <c r="AC1422" i="3"/>
  <c r="AA1422" i="3"/>
  <c r="R1421" i="3" s="1"/>
  <c r="M1423" i="3"/>
  <c r="P1420" i="3"/>
  <c r="O1420" i="3"/>
  <c r="T1420" i="3"/>
  <c r="T1421" i="3" l="1"/>
  <c r="N1421" i="3"/>
  <c r="Q1421" i="3"/>
  <c r="AA1423" i="3"/>
  <c r="R1422" i="3" s="1"/>
  <c r="W1423" i="3"/>
  <c r="N1422" i="3" s="1"/>
  <c r="AC1423" i="3"/>
  <c r="Y1423" i="3"/>
  <c r="V1423" i="3"/>
  <c r="AB1423" i="3"/>
  <c r="Z1423" i="3"/>
  <c r="X1423" i="3"/>
  <c r="O1422" i="3" s="1"/>
  <c r="M1424" i="3"/>
  <c r="P1421" i="3"/>
  <c r="X1424" i="3" l="1"/>
  <c r="O1423" i="3" s="1"/>
  <c r="AC1424" i="3"/>
  <c r="T1423" i="3" s="1"/>
  <c r="AB1424" i="3"/>
  <c r="S1423" i="3" s="1"/>
  <c r="V1424" i="3"/>
  <c r="Z1424" i="3"/>
  <c r="Q1423" i="3" s="1"/>
  <c r="Y1424" i="3"/>
  <c r="W1424" i="3"/>
  <c r="N1423" i="3" s="1"/>
  <c r="AA1424" i="3"/>
  <c r="M1425" i="3"/>
  <c r="Q1422" i="3"/>
  <c r="S1422" i="3"/>
  <c r="P1422" i="3"/>
  <c r="T1422" i="3"/>
  <c r="R1423" i="3" l="1"/>
  <c r="Y1425" i="3"/>
  <c r="P1424" i="3" s="1"/>
  <c r="W1425" i="3"/>
  <c r="N1424" i="3" s="1"/>
  <c r="Z1425" i="3"/>
  <c r="Q1424" i="3" s="1"/>
  <c r="V1425" i="3"/>
  <c r="X1425" i="3"/>
  <c r="AC1425" i="3"/>
  <c r="AA1425" i="3"/>
  <c r="AB1425" i="3"/>
  <c r="S1424" i="3" s="1"/>
  <c r="M1426" i="3"/>
  <c r="P1423" i="3"/>
  <c r="AC1426" i="3" l="1"/>
  <c r="W1426" i="3"/>
  <c r="N1425" i="3" s="1"/>
  <c r="Z1426" i="3"/>
  <c r="Q1425" i="3" s="1"/>
  <c r="V1426" i="3"/>
  <c r="Y1426" i="3"/>
  <c r="P1425" i="3" s="1"/>
  <c r="X1426" i="3"/>
  <c r="AB1426" i="3"/>
  <c r="S1425" i="3" s="1"/>
  <c r="AA1426" i="3"/>
  <c r="R1425" i="3" s="1"/>
  <c r="M1427" i="3"/>
  <c r="O1424" i="3"/>
  <c r="T1424" i="3"/>
  <c r="R1424" i="3"/>
  <c r="W1427" i="3" l="1"/>
  <c r="N1426" i="3" s="1"/>
  <c r="V1427" i="3"/>
  <c r="AB1427" i="3"/>
  <c r="Y1427" i="3"/>
  <c r="X1427" i="3"/>
  <c r="AA1427" i="3"/>
  <c r="AC1427" i="3"/>
  <c r="Z1427" i="3"/>
  <c r="Q1426" i="3" s="1"/>
  <c r="M1428" i="3"/>
  <c r="O1425" i="3"/>
  <c r="T1425" i="3"/>
  <c r="P1426" i="3" l="1"/>
  <c r="T1426" i="3"/>
  <c r="R1426" i="3"/>
  <c r="V1428" i="3"/>
  <c r="W1428" i="3"/>
  <c r="N1427" i="3" s="1"/>
  <c r="X1428" i="3"/>
  <c r="AB1428" i="3"/>
  <c r="Y1428" i="3"/>
  <c r="Z1428" i="3"/>
  <c r="AA1428" i="3"/>
  <c r="AC1428" i="3"/>
  <c r="M1429" i="3"/>
  <c r="S1426" i="3"/>
  <c r="O1426" i="3"/>
  <c r="O1427" i="3" l="1"/>
  <c r="S1427" i="3"/>
  <c r="Q1427" i="3"/>
  <c r="P1427" i="3"/>
  <c r="V1429" i="3"/>
  <c r="W1429" i="3"/>
  <c r="N1428" i="3" s="1"/>
  <c r="AA1429" i="3"/>
  <c r="AB1429" i="3"/>
  <c r="S1428" i="3" s="1"/>
  <c r="Z1429" i="3"/>
  <c r="X1429" i="3"/>
  <c r="AC1429" i="3"/>
  <c r="T1428" i="3" s="1"/>
  <c r="Y1429" i="3"/>
  <c r="M1430" i="3"/>
  <c r="R1427" i="3"/>
  <c r="T1427" i="3"/>
  <c r="O1428" i="3" l="1"/>
  <c r="V1430" i="3"/>
  <c r="X1430" i="3"/>
  <c r="AB1430" i="3"/>
  <c r="S1429" i="3" s="1"/>
  <c r="Y1430" i="3"/>
  <c r="P1429" i="3" s="1"/>
  <c r="AC1430" i="3"/>
  <c r="T1429" i="3" s="1"/>
  <c r="Z1430" i="3"/>
  <c r="W1430" i="3"/>
  <c r="AA1430" i="3"/>
  <c r="M1431" i="3"/>
  <c r="Q1428" i="3"/>
  <c r="P1428" i="3"/>
  <c r="R1428" i="3"/>
  <c r="Y1431" i="3" l="1"/>
  <c r="P1430" i="3" s="1"/>
  <c r="Z1431" i="3"/>
  <c r="Q1430" i="3" s="1"/>
  <c r="V1431" i="3"/>
  <c r="W1431" i="3"/>
  <c r="AA1431" i="3"/>
  <c r="R1430" i="3" s="1"/>
  <c r="AC1431" i="3"/>
  <c r="X1431" i="3"/>
  <c r="AB1431" i="3"/>
  <c r="S1430" i="3" s="1"/>
  <c r="M1432" i="3"/>
  <c r="R1429" i="3"/>
  <c r="N1429" i="3"/>
  <c r="Q1429" i="3"/>
  <c r="O1429" i="3"/>
  <c r="V1432" i="3" l="1"/>
  <c r="AB1432" i="3"/>
  <c r="S1431" i="3" s="1"/>
  <c r="AA1432" i="3"/>
  <c r="R1431" i="3" s="1"/>
  <c r="AC1432" i="3"/>
  <c r="W1432" i="3"/>
  <c r="Y1432" i="3"/>
  <c r="X1432" i="3"/>
  <c r="Z1432" i="3"/>
  <c r="Q1431" i="3" s="1"/>
  <c r="M1433" i="3"/>
  <c r="T1430" i="3"/>
  <c r="N1430" i="3"/>
  <c r="O1430" i="3"/>
  <c r="P1431" i="3" l="1"/>
  <c r="N1431" i="3"/>
  <c r="V1433" i="3"/>
  <c r="X1433" i="3"/>
  <c r="O1432" i="3" s="1"/>
  <c r="Z1433" i="3"/>
  <c r="Q1432" i="3" s="1"/>
  <c r="Y1433" i="3"/>
  <c r="AC1433" i="3"/>
  <c r="T1432" i="3" s="1"/>
  <c r="AA1433" i="3"/>
  <c r="AB1433" i="3"/>
  <c r="W1433" i="3"/>
  <c r="M1434" i="3"/>
  <c r="T1431" i="3"/>
  <c r="O1431" i="3"/>
  <c r="Z1434" i="3" l="1"/>
  <c r="Q1433" i="3" s="1"/>
  <c r="V1434" i="3"/>
  <c r="AC1434" i="3"/>
  <c r="T1433" i="3" s="1"/>
  <c r="AB1434" i="3"/>
  <c r="AA1434" i="3"/>
  <c r="W1434" i="3"/>
  <c r="Y1434" i="3"/>
  <c r="P1433" i="3" s="1"/>
  <c r="X1434" i="3"/>
  <c r="M1435" i="3"/>
  <c r="S1432" i="3"/>
  <c r="R1432" i="3"/>
  <c r="N1432" i="3"/>
  <c r="P1432" i="3"/>
  <c r="Z1435" i="3" l="1"/>
  <c r="Q1434" i="3" s="1"/>
  <c r="X1435" i="3"/>
  <c r="AB1435" i="3"/>
  <c r="S1434" i="3" s="1"/>
  <c r="V1435" i="3"/>
  <c r="W1435" i="3"/>
  <c r="N1434" i="3" s="1"/>
  <c r="AC1435" i="3"/>
  <c r="T1434" i="3" s="1"/>
  <c r="AA1435" i="3"/>
  <c r="Y1435" i="3"/>
  <c r="P1434" i="3" s="1"/>
  <c r="M1436" i="3"/>
  <c r="R1433" i="3"/>
  <c r="O1433" i="3"/>
  <c r="S1433" i="3"/>
  <c r="N1433" i="3"/>
  <c r="V1436" i="3" l="1"/>
  <c r="Y1436" i="3"/>
  <c r="P1435" i="3" s="1"/>
  <c r="AB1436" i="3"/>
  <c r="S1435" i="3" s="1"/>
  <c r="W1436" i="3"/>
  <c r="Z1436" i="3"/>
  <c r="Q1435" i="3" s="1"/>
  <c r="X1436" i="3"/>
  <c r="AA1436" i="3"/>
  <c r="AC1436" i="3"/>
  <c r="T1435" i="3" s="1"/>
  <c r="M1437" i="3"/>
  <c r="R1434" i="3"/>
  <c r="O1434" i="3"/>
  <c r="O1435" i="3" l="1"/>
  <c r="N1435" i="3"/>
  <c r="V1437" i="3"/>
  <c r="AB1437" i="3"/>
  <c r="S1436" i="3" s="1"/>
  <c r="X1437" i="3"/>
  <c r="W1437" i="3"/>
  <c r="N1436" i="3" s="1"/>
  <c r="Y1437" i="3"/>
  <c r="P1436" i="3" s="1"/>
  <c r="AA1437" i="3"/>
  <c r="AC1437" i="3"/>
  <c r="Z1437" i="3"/>
  <c r="M1438" i="3"/>
  <c r="R1435" i="3"/>
  <c r="O1436" i="3" l="1"/>
  <c r="Q1436" i="3"/>
  <c r="T1436" i="3"/>
  <c r="W1438" i="3"/>
  <c r="N1437" i="3" s="1"/>
  <c r="V1438" i="3"/>
  <c r="AA1438" i="3"/>
  <c r="AC1438" i="3"/>
  <c r="X1438" i="3"/>
  <c r="Y1438" i="3"/>
  <c r="Z1438" i="3"/>
  <c r="AB1438" i="3"/>
  <c r="S1437" i="3" s="1"/>
  <c r="M1439" i="3"/>
  <c r="R1436" i="3"/>
  <c r="V1439" i="3" l="1"/>
  <c r="AC1439" i="3"/>
  <c r="Z1439" i="3"/>
  <c r="X1439" i="3"/>
  <c r="AB1439" i="3"/>
  <c r="Y1439" i="3"/>
  <c r="W1439" i="3"/>
  <c r="N1438" i="3" s="1"/>
  <c r="AA1439" i="3"/>
  <c r="R1438" i="3" s="1"/>
  <c r="M1440" i="3"/>
  <c r="O1437" i="3"/>
  <c r="P1437" i="3"/>
  <c r="R1437" i="3"/>
  <c r="T1437" i="3"/>
  <c r="Q1437" i="3"/>
  <c r="S1438" i="3" l="1"/>
  <c r="T1438" i="3"/>
  <c r="Q1438" i="3"/>
  <c r="V1440" i="3"/>
  <c r="Y1440" i="3"/>
  <c r="AA1440" i="3"/>
  <c r="AC1440" i="3"/>
  <c r="T1439" i="3" s="1"/>
  <c r="X1440" i="3"/>
  <c r="O1439" i="3" s="1"/>
  <c r="W1440" i="3"/>
  <c r="AB1440" i="3"/>
  <c r="Z1440" i="3"/>
  <c r="M1441" i="3"/>
  <c r="O1438" i="3"/>
  <c r="P1438" i="3"/>
  <c r="N1439" i="3" l="1"/>
  <c r="Q1439" i="3"/>
  <c r="S1439" i="3"/>
  <c r="R1439" i="3"/>
  <c r="Z1441" i="3"/>
  <c r="Y1441" i="3"/>
  <c r="P1440" i="3" s="1"/>
  <c r="V1441" i="3"/>
  <c r="AB1441" i="3"/>
  <c r="AA1441" i="3"/>
  <c r="W1441" i="3"/>
  <c r="N1440" i="3" s="1"/>
  <c r="X1441" i="3"/>
  <c r="O1440" i="3" s="1"/>
  <c r="AC1441" i="3"/>
  <c r="T1440" i="3" s="1"/>
  <c r="M1442" i="3"/>
  <c r="P1439" i="3"/>
  <c r="X1442" i="3" l="1"/>
  <c r="O1441" i="3" s="1"/>
  <c r="Y1442" i="3"/>
  <c r="P1441" i="3" s="1"/>
  <c r="AB1442" i="3"/>
  <c r="S1441" i="3" s="1"/>
  <c r="V1442" i="3"/>
  <c r="Z1442" i="3"/>
  <c r="AA1442" i="3"/>
  <c r="AC1442" i="3"/>
  <c r="W1442" i="3"/>
  <c r="N1441" i="3" s="1"/>
  <c r="M1443" i="3"/>
  <c r="R1440" i="3"/>
  <c r="S1440" i="3"/>
  <c r="Q1440" i="3"/>
  <c r="W1443" i="3" l="1"/>
  <c r="N1442" i="3" s="1"/>
  <c r="Z1443" i="3"/>
  <c r="Q1442" i="3" s="1"/>
  <c r="V1443" i="3"/>
  <c r="AA1443" i="3"/>
  <c r="R1442" i="3" s="1"/>
  <c r="Y1443" i="3"/>
  <c r="P1442" i="3" s="1"/>
  <c r="X1443" i="3"/>
  <c r="AB1443" i="3"/>
  <c r="AC1443" i="3"/>
  <c r="M1444" i="3"/>
  <c r="T1441" i="3"/>
  <c r="Q1441" i="3"/>
  <c r="R1441" i="3"/>
  <c r="AB1444" i="3" l="1"/>
  <c r="V1444" i="3"/>
  <c r="Y1444" i="3"/>
  <c r="P1443" i="3" s="1"/>
  <c r="AC1444" i="3"/>
  <c r="T1443" i="3" s="1"/>
  <c r="W1444" i="3"/>
  <c r="N1443" i="3" s="1"/>
  <c r="Z1444" i="3"/>
  <c r="X1444" i="3"/>
  <c r="O1443" i="3" s="1"/>
  <c r="AA1444" i="3"/>
  <c r="R1443" i="3" s="1"/>
  <c r="M1445" i="3"/>
  <c r="O1442" i="3"/>
  <c r="S1442" i="3"/>
  <c r="T1442" i="3"/>
  <c r="V1445" i="3" l="1"/>
  <c r="Y1445" i="3"/>
  <c r="P1444" i="3" s="1"/>
  <c r="W1445" i="3"/>
  <c r="N1444" i="3" s="1"/>
  <c r="Z1445" i="3"/>
  <c r="AA1445" i="3"/>
  <c r="R1444" i="3" s="1"/>
  <c r="AB1445" i="3"/>
  <c r="S1444" i="3" s="1"/>
  <c r="AC1445" i="3"/>
  <c r="X1445" i="3"/>
  <c r="O1444" i="3" s="1"/>
  <c r="M1446" i="3"/>
  <c r="Q1443" i="3"/>
  <c r="S1443" i="3"/>
  <c r="T1444" i="3" l="1"/>
  <c r="Y1446" i="3"/>
  <c r="V1446" i="3"/>
  <c r="AB1446" i="3"/>
  <c r="S1445" i="3" s="1"/>
  <c r="AC1446" i="3"/>
  <c r="W1446" i="3"/>
  <c r="N1445" i="3" s="1"/>
  <c r="X1446" i="3"/>
  <c r="Z1446" i="3"/>
  <c r="AA1446" i="3"/>
  <c r="M1447" i="3"/>
  <c r="Q1444" i="3"/>
  <c r="V1447" i="3" l="1"/>
  <c r="AA1447" i="3"/>
  <c r="Y1447" i="3"/>
  <c r="W1447" i="3"/>
  <c r="N1446" i="3" s="1"/>
  <c r="AC1447" i="3"/>
  <c r="T1446" i="3" s="1"/>
  <c r="AB1447" i="3"/>
  <c r="X1447" i="3"/>
  <c r="O1446" i="3" s="1"/>
  <c r="Z1447" i="3"/>
  <c r="Q1446" i="3" s="1"/>
  <c r="M1448" i="3"/>
  <c r="P1445" i="3"/>
  <c r="Q1445" i="3"/>
  <c r="R1445" i="3"/>
  <c r="O1445" i="3"/>
  <c r="T1445" i="3"/>
  <c r="S1446" i="3" l="1"/>
  <c r="W1448" i="3"/>
  <c r="V1448" i="3"/>
  <c r="AA1448" i="3"/>
  <c r="R1447" i="3" s="1"/>
  <c r="X1448" i="3"/>
  <c r="O1447" i="3" s="1"/>
  <c r="Z1448" i="3"/>
  <c r="Q1447" i="3" s="1"/>
  <c r="Y1448" i="3"/>
  <c r="AB1448" i="3"/>
  <c r="AC1448" i="3"/>
  <c r="M1449" i="3"/>
  <c r="R1446" i="3"/>
  <c r="P1446" i="3"/>
  <c r="V1449" i="3" l="1"/>
  <c r="Y1449" i="3"/>
  <c r="P1448" i="3" s="1"/>
  <c r="AB1449" i="3"/>
  <c r="S1448" i="3" s="1"/>
  <c r="W1449" i="3"/>
  <c r="AC1449" i="3"/>
  <c r="AA1449" i="3"/>
  <c r="Z1449" i="3"/>
  <c r="Q1448" i="3" s="1"/>
  <c r="X1449" i="3"/>
  <c r="M1450" i="3"/>
  <c r="N1447" i="3"/>
  <c r="P1447" i="3"/>
  <c r="T1447" i="3"/>
  <c r="S1447" i="3"/>
  <c r="R1448" i="3" l="1"/>
  <c r="T1448" i="3"/>
  <c r="N1448" i="3"/>
  <c r="O1448" i="3"/>
  <c r="Z1450" i="3"/>
  <c r="V1450" i="3"/>
  <c r="W1450" i="3"/>
  <c r="AA1450" i="3"/>
  <c r="Y1450" i="3"/>
  <c r="AC1450" i="3"/>
  <c r="T1449" i="3" s="1"/>
  <c r="AB1450" i="3"/>
  <c r="X1450" i="3"/>
  <c r="M1451" i="3"/>
  <c r="P1449" i="3" l="1"/>
  <c r="W1451" i="3"/>
  <c r="N1450" i="3" s="1"/>
  <c r="V1451" i="3"/>
  <c r="X1451" i="3"/>
  <c r="O1450" i="3" s="1"/>
  <c r="AC1451" i="3"/>
  <c r="T1450" i="3" s="1"/>
  <c r="Y1451" i="3"/>
  <c r="AB1451" i="3"/>
  <c r="S1450" i="3" s="1"/>
  <c r="AA1451" i="3"/>
  <c r="R1450" i="3" s="1"/>
  <c r="Z1451" i="3"/>
  <c r="Q1450" i="3" s="1"/>
  <c r="M1452" i="3"/>
  <c r="N1449" i="3"/>
  <c r="R1449" i="3"/>
  <c r="Q1449" i="3"/>
  <c r="S1449" i="3"/>
  <c r="O1449" i="3"/>
  <c r="X1452" i="3" l="1"/>
  <c r="O1451" i="3" s="1"/>
  <c r="V1452" i="3"/>
  <c r="AB1452" i="3"/>
  <c r="S1451" i="3" s="1"/>
  <c r="AC1452" i="3"/>
  <c r="Y1452" i="3"/>
  <c r="W1452" i="3"/>
  <c r="Z1452" i="3"/>
  <c r="AA1452" i="3"/>
  <c r="R1451" i="3" s="1"/>
  <c r="M1453" i="3"/>
  <c r="P1450" i="3"/>
  <c r="V1453" i="3" l="1"/>
  <c r="AC1453" i="3"/>
  <c r="T1452" i="3" s="1"/>
  <c r="X1453" i="3"/>
  <c r="O1452" i="3" s="1"/>
  <c r="Y1453" i="3"/>
  <c r="Z1453" i="3"/>
  <c r="AB1453" i="3"/>
  <c r="W1453" i="3"/>
  <c r="N1452" i="3" s="1"/>
  <c r="AA1453" i="3"/>
  <c r="R1452" i="3" s="1"/>
  <c r="M1454" i="3"/>
  <c r="Q1451" i="3"/>
  <c r="N1451" i="3"/>
  <c r="T1451" i="3"/>
  <c r="P1451" i="3"/>
  <c r="S1452" i="3" l="1"/>
  <c r="P1452" i="3"/>
  <c r="V1454" i="3"/>
  <c r="Z1454" i="3"/>
  <c r="Q1453" i="3" s="1"/>
  <c r="W1454" i="3"/>
  <c r="N1453" i="3" s="1"/>
  <c r="X1454" i="3"/>
  <c r="O1453" i="3" s="1"/>
  <c r="AB1454" i="3"/>
  <c r="AA1454" i="3"/>
  <c r="R1453" i="3" s="1"/>
  <c r="Y1454" i="3"/>
  <c r="AC1454" i="3"/>
  <c r="M1455" i="3"/>
  <c r="Q1452" i="3"/>
  <c r="Z1455" i="3" l="1"/>
  <c r="Q1454" i="3" s="1"/>
  <c r="V1455" i="3"/>
  <c r="W1455" i="3"/>
  <c r="N1454" i="3" s="1"/>
  <c r="Y1455" i="3"/>
  <c r="X1455" i="3"/>
  <c r="O1454" i="3" s="1"/>
  <c r="AC1455" i="3"/>
  <c r="AA1455" i="3"/>
  <c r="AB1455" i="3"/>
  <c r="M1456" i="3"/>
  <c r="P1453" i="3"/>
  <c r="T1453" i="3"/>
  <c r="S1453" i="3"/>
  <c r="V1456" i="3" l="1"/>
  <c r="W1456" i="3"/>
  <c r="AB1456" i="3"/>
  <c r="AC1456" i="3"/>
  <c r="T1455" i="3" s="1"/>
  <c r="Y1456" i="3"/>
  <c r="P1455" i="3" s="1"/>
  <c r="Z1456" i="3"/>
  <c r="AA1456" i="3"/>
  <c r="X1456" i="3"/>
  <c r="O1455" i="3" s="1"/>
  <c r="M1457" i="3"/>
  <c r="S1454" i="3"/>
  <c r="R1454" i="3"/>
  <c r="P1454" i="3"/>
  <c r="T1454" i="3"/>
  <c r="Q1455" i="3" l="1"/>
  <c r="R1455" i="3"/>
  <c r="N1455" i="3"/>
  <c r="W1457" i="3"/>
  <c r="N1456" i="3" s="1"/>
  <c r="V1457" i="3"/>
  <c r="Z1457" i="3"/>
  <c r="AC1457" i="3"/>
  <c r="T1456" i="3" s="1"/>
  <c r="X1457" i="3"/>
  <c r="AA1457" i="3"/>
  <c r="Y1457" i="3"/>
  <c r="AB1457" i="3"/>
  <c r="S1456" i="3" s="1"/>
  <c r="M1458" i="3"/>
  <c r="S1455" i="3"/>
  <c r="AA1458" i="3" l="1"/>
  <c r="R1457" i="3" s="1"/>
  <c r="V1458" i="3"/>
  <c r="Y1458" i="3"/>
  <c r="W1458" i="3"/>
  <c r="N1457" i="3" s="1"/>
  <c r="Z1458" i="3"/>
  <c r="X1458" i="3"/>
  <c r="AB1458" i="3"/>
  <c r="AC1458" i="3"/>
  <c r="T1457" i="3" s="1"/>
  <c r="M1459" i="3"/>
  <c r="O1456" i="3"/>
  <c r="P1456" i="3"/>
  <c r="Q1456" i="3"/>
  <c r="R1456" i="3"/>
  <c r="V1459" i="3" l="1"/>
  <c r="Z1459" i="3"/>
  <c r="AA1459" i="3"/>
  <c r="R1458" i="3" s="1"/>
  <c r="AB1459" i="3"/>
  <c r="W1459" i="3"/>
  <c r="AC1459" i="3"/>
  <c r="Y1459" i="3"/>
  <c r="P1458" i="3" s="1"/>
  <c r="X1459" i="3"/>
  <c r="M1460" i="3"/>
  <c r="Q1457" i="3"/>
  <c r="O1457" i="3"/>
  <c r="S1457" i="3"/>
  <c r="P1457" i="3"/>
  <c r="N1458" i="3" l="1"/>
  <c r="Q1458" i="3"/>
  <c r="T1458" i="3"/>
  <c r="AB1460" i="3"/>
  <c r="S1459" i="3" s="1"/>
  <c r="V1460" i="3"/>
  <c r="Y1460" i="3"/>
  <c r="P1459" i="3" s="1"/>
  <c r="AC1460" i="3"/>
  <c r="W1460" i="3"/>
  <c r="X1460" i="3"/>
  <c r="AA1460" i="3"/>
  <c r="Z1460" i="3"/>
  <c r="M1461" i="3"/>
  <c r="O1458" i="3"/>
  <c r="S1458" i="3"/>
  <c r="AB1461" i="3" l="1"/>
  <c r="S1460" i="3" s="1"/>
  <c r="X1461" i="3"/>
  <c r="O1460" i="3" s="1"/>
  <c r="V1461" i="3"/>
  <c r="AC1461" i="3"/>
  <c r="T1460" i="3" s="1"/>
  <c r="Y1461" i="3"/>
  <c r="P1460" i="3" s="1"/>
  <c r="W1461" i="3"/>
  <c r="Z1461" i="3"/>
  <c r="AA1461" i="3"/>
  <c r="M1462" i="3"/>
  <c r="Q1459" i="3"/>
  <c r="R1459" i="3"/>
  <c r="O1459" i="3"/>
  <c r="N1459" i="3"/>
  <c r="T1459" i="3"/>
  <c r="V1462" i="3" l="1"/>
  <c r="Y1462" i="3"/>
  <c r="P1461" i="3" s="1"/>
  <c r="AB1462" i="3"/>
  <c r="S1461" i="3" s="1"/>
  <c r="AA1462" i="3"/>
  <c r="R1461" i="3" s="1"/>
  <c r="X1462" i="3"/>
  <c r="O1461" i="3" s="1"/>
  <c r="W1462" i="3"/>
  <c r="Z1462" i="3"/>
  <c r="AC1462" i="3"/>
  <c r="T1461" i="3" s="1"/>
  <c r="M1463" i="3"/>
  <c r="N1460" i="3"/>
  <c r="R1460" i="3"/>
  <c r="Q1460" i="3"/>
  <c r="Q1461" i="3" l="1"/>
  <c r="AB1463" i="3"/>
  <c r="AC1463" i="3"/>
  <c r="T1462" i="3" s="1"/>
  <c r="V1463" i="3"/>
  <c r="X1463" i="3"/>
  <c r="Y1463" i="3"/>
  <c r="P1462" i="3" s="1"/>
  <c r="AA1463" i="3"/>
  <c r="Z1463" i="3"/>
  <c r="W1463" i="3"/>
  <c r="M1464" i="3"/>
  <c r="N1461" i="3"/>
  <c r="Y1464" i="3" l="1"/>
  <c r="P1463" i="3" s="1"/>
  <c r="AA1464" i="3"/>
  <c r="R1463" i="3" s="1"/>
  <c r="V1464" i="3"/>
  <c r="Z1464" i="3"/>
  <c r="Q1463" i="3" s="1"/>
  <c r="AB1464" i="3"/>
  <c r="W1464" i="3"/>
  <c r="X1464" i="3"/>
  <c r="O1463" i="3" s="1"/>
  <c r="AC1464" i="3"/>
  <c r="T1463" i="3" s="1"/>
  <c r="M1465" i="3"/>
  <c r="S1462" i="3"/>
  <c r="R1462" i="3"/>
  <c r="O1462" i="3"/>
  <c r="N1462" i="3"/>
  <c r="Q1462" i="3"/>
  <c r="W1465" i="3" l="1"/>
  <c r="Z1465" i="3"/>
  <c r="Q1464" i="3" s="1"/>
  <c r="AA1465" i="3"/>
  <c r="R1464" i="3" s="1"/>
  <c r="AC1465" i="3"/>
  <c r="T1464" i="3" s="1"/>
  <c r="V1465" i="3"/>
  <c r="Y1465" i="3"/>
  <c r="X1465" i="3"/>
  <c r="AB1465" i="3"/>
  <c r="S1464" i="3" s="1"/>
  <c r="M1466" i="3"/>
  <c r="N1463" i="3"/>
  <c r="S1463" i="3"/>
  <c r="V1466" i="3" l="1"/>
  <c r="AB1466" i="3"/>
  <c r="S1465" i="3" s="1"/>
  <c r="AA1466" i="3"/>
  <c r="R1465" i="3" s="1"/>
  <c r="Z1466" i="3"/>
  <c r="Q1465" i="3" s="1"/>
  <c r="W1466" i="3"/>
  <c r="N1465" i="3" s="1"/>
  <c r="X1466" i="3"/>
  <c r="AC1466" i="3"/>
  <c r="T1465" i="3" s="1"/>
  <c r="Y1466" i="3"/>
  <c r="M1467" i="3"/>
  <c r="O1464" i="3"/>
  <c r="P1464" i="3"/>
  <c r="N1464" i="3"/>
  <c r="V1467" i="3" l="1"/>
  <c r="AC1467" i="3"/>
  <c r="W1467" i="3"/>
  <c r="Y1467" i="3"/>
  <c r="P1466" i="3" s="1"/>
  <c r="AB1467" i="3"/>
  <c r="S1466" i="3" s="1"/>
  <c r="AA1467" i="3"/>
  <c r="R1466" i="3" s="1"/>
  <c r="X1467" i="3"/>
  <c r="Z1467" i="3"/>
  <c r="M1468" i="3"/>
  <c r="P1465" i="3"/>
  <c r="O1465" i="3"/>
  <c r="T1466" i="3" l="1"/>
  <c r="AC1468" i="3"/>
  <c r="Y1468" i="3"/>
  <c r="P1467" i="3" s="1"/>
  <c r="W1468" i="3"/>
  <c r="V1468" i="3"/>
  <c r="AB1468" i="3"/>
  <c r="AA1468" i="3"/>
  <c r="R1467" i="3" s="1"/>
  <c r="Z1468" i="3"/>
  <c r="Q1467" i="3" s="1"/>
  <c r="X1468" i="3"/>
  <c r="O1467" i="3" s="1"/>
  <c r="M1469" i="3"/>
  <c r="Q1466" i="3"/>
  <c r="N1466" i="3"/>
  <c r="O1466" i="3"/>
  <c r="W1469" i="3" l="1"/>
  <c r="N1468" i="3" s="1"/>
  <c r="AA1469" i="3"/>
  <c r="R1468" i="3" s="1"/>
  <c r="AC1469" i="3"/>
  <c r="T1468" i="3" s="1"/>
  <c r="Y1469" i="3"/>
  <c r="P1468" i="3" s="1"/>
  <c r="V1469" i="3"/>
  <c r="X1469" i="3"/>
  <c r="AB1469" i="3"/>
  <c r="Z1469" i="3"/>
  <c r="Q1468" i="3" s="1"/>
  <c r="M1470" i="3"/>
  <c r="S1467" i="3"/>
  <c r="T1467" i="3"/>
  <c r="N1467" i="3"/>
  <c r="AB1470" i="3" l="1"/>
  <c r="V1470" i="3"/>
  <c r="AC1470" i="3"/>
  <c r="T1469" i="3" s="1"/>
  <c r="Z1470" i="3"/>
  <c r="Q1469" i="3" s="1"/>
  <c r="AA1470" i="3"/>
  <c r="R1469" i="3" s="1"/>
  <c r="X1470" i="3"/>
  <c r="W1470" i="3"/>
  <c r="N1469" i="3" s="1"/>
  <c r="Y1470" i="3"/>
  <c r="P1469" i="3" s="1"/>
  <c r="M1471" i="3"/>
  <c r="O1468" i="3"/>
  <c r="S1468" i="3"/>
  <c r="AC1471" i="3" l="1"/>
  <c r="T1470" i="3" s="1"/>
  <c r="AA1471" i="3"/>
  <c r="R1470" i="3" s="1"/>
  <c r="X1471" i="3"/>
  <c r="Z1471" i="3"/>
  <c r="Q1470" i="3" s="1"/>
  <c r="V1471" i="3"/>
  <c r="W1471" i="3"/>
  <c r="AB1471" i="3"/>
  <c r="Y1471" i="3"/>
  <c r="P1470" i="3" s="1"/>
  <c r="M1472" i="3"/>
  <c r="O1469" i="3"/>
  <c r="S1469" i="3"/>
  <c r="X1472" i="3" l="1"/>
  <c r="O1471" i="3" s="1"/>
  <c r="AA1472" i="3"/>
  <c r="R1471" i="3" s="1"/>
  <c r="Y1472" i="3"/>
  <c r="P1471" i="3" s="1"/>
  <c r="V1472" i="3"/>
  <c r="W1472" i="3"/>
  <c r="Z1472" i="3"/>
  <c r="AB1472" i="3"/>
  <c r="AC1472" i="3"/>
  <c r="T1471" i="3" s="1"/>
  <c r="M1473" i="3"/>
  <c r="N1470" i="3"/>
  <c r="S1470" i="3"/>
  <c r="O1470" i="3"/>
  <c r="Z1473" i="3" l="1"/>
  <c r="W1473" i="3"/>
  <c r="N1472" i="3" s="1"/>
  <c r="V1473" i="3"/>
  <c r="AA1473" i="3"/>
  <c r="R1472" i="3" s="1"/>
  <c r="X1473" i="3"/>
  <c r="O1472" i="3" s="1"/>
  <c r="AB1473" i="3"/>
  <c r="AC1473" i="3"/>
  <c r="Y1473" i="3"/>
  <c r="P1472" i="3" s="1"/>
  <c r="M1474" i="3"/>
  <c r="Q1471" i="3"/>
  <c r="N1471" i="3"/>
  <c r="S1471" i="3"/>
  <c r="S1472" i="3" l="1"/>
  <c r="V1474" i="3"/>
  <c r="X1474" i="3"/>
  <c r="W1474" i="3"/>
  <c r="N1473" i="3" s="1"/>
  <c r="AA1474" i="3"/>
  <c r="R1473" i="3" s="1"/>
  <c r="AC1474" i="3"/>
  <c r="Z1474" i="3"/>
  <c r="Q1473" i="3" s="1"/>
  <c r="AB1474" i="3"/>
  <c r="Y1474" i="3"/>
  <c r="P1473" i="3" s="1"/>
  <c r="M1475" i="3"/>
  <c r="T1472" i="3"/>
  <c r="Q1472" i="3"/>
  <c r="O1473" i="3" l="1"/>
  <c r="V1475" i="3"/>
  <c r="X1475" i="3"/>
  <c r="W1475" i="3"/>
  <c r="AA1475" i="3"/>
  <c r="R1474" i="3" s="1"/>
  <c r="Z1475" i="3"/>
  <c r="Q1474" i="3" s="1"/>
  <c r="Y1475" i="3"/>
  <c r="P1474" i="3" s="1"/>
  <c r="AC1475" i="3"/>
  <c r="AB1475" i="3"/>
  <c r="S1474" i="3" s="1"/>
  <c r="M1476" i="3"/>
  <c r="S1473" i="3"/>
  <c r="T1473" i="3"/>
  <c r="AA1476" i="3" l="1"/>
  <c r="R1475" i="3" s="1"/>
  <c r="W1476" i="3"/>
  <c r="V1476" i="3"/>
  <c r="AC1476" i="3"/>
  <c r="Z1476" i="3"/>
  <c r="Q1475" i="3" s="1"/>
  <c r="X1476" i="3"/>
  <c r="Y1476" i="3"/>
  <c r="P1475" i="3" s="1"/>
  <c r="AB1476" i="3"/>
  <c r="S1475" i="3" s="1"/>
  <c r="M1477" i="3"/>
  <c r="O1474" i="3"/>
  <c r="N1474" i="3"/>
  <c r="T1474" i="3"/>
  <c r="V1477" i="3" l="1"/>
  <c r="AB1477" i="3"/>
  <c r="S1476" i="3" s="1"/>
  <c r="Z1477" i="3"/>
  <c r="AA1477" i="3"/>
  <c r="R1476" i="3" s="1"/>
  <c r="Y1477" i="3"/>
  <c r="X1477" i="3"/>
  <c r="AC1477" i="3"/>
  <c r="W1477" i="3"/>
  <c r="N1476" i="3" s="1"/>
  <c r="M1478" i="3"/>
  <c r="T1475" i="3"/>
  <c r="O1475" i="3"/>
  <c r="N1475" i="3"/>
  <c r="T1476" i="3" l="1"/>
  <c r="Q1476" i="3"/>
  <c r="P1476" i="3"/>
  <c r="Y1478" i="3"/>
  <c r="P1477" i="3" s="1"/>
  <c r="V1478" i="3"/>
  <c r="W1478" i="3"/>
  <c r="X1478" i="3"/>
  <c r="AA1478" i="3"/>
  <c r="Z1478" i="3"/>
  <c r="AC1478" i="3"/>
  <c r="AB1478" i="3"/>
  <c r="S1477" i="3" s="1"/>
  <c r="M1479" i="3"/>
  <c r="O1476" i="3"/>
  <c r="V1479" i="3" l="1"/>
  <c r="AB1479" i="3"/>
  <c r="S1478" i="3" s="1"/>
  <c r="X1479" i="3"/>
  <c r="O1478" i="3" s="1"/>
  <c r="AA1479" i="3"/>
  <c r="R1478" i="3" s="1"/>
  <c r="Y1479" i="3"/>
  <c r="Z1479" i="3"/>
  <c r="W1479" i="3"/>
  <c r="N1478" i="3" s="1"/>
  <c r="AC1479" i="3"/>
  <c r="M1480" i="3"/>
  <c r="R1477" i="3"/>
  <c r="Q1477" i="3"/>
  <c r="N1477" i="3"/>
  <c r="O1477" i="3"/>
  <c r="T1477" i="3"/>
  <c r="Q1478" i="3" l="1"/>
  <c r="P1478" i="3"/>
  <c r="T1478" i="3"/>
  <c r="X1480" i="3"/>
  <c r="O1479" i="3" s="1"/>
  <c r="V1480" i="3"/>
  <c r="W1480" i="3"/>
  <c r="Y1480" i="3"/>
  <c r="AB1480" i="3"/>
  <c r="AA1480" i="3"/>
  <c r="AC1480" i="3"/>
  <c r="Z1480" i="3"/>
  <c r="Q1479" i="3" s="1"/>
  <c r="M1481" i="3"/>
  <c r="X1481" i="3" l="1"/>
  <c r="O1480" i="3" s="1"/>
  <c r="V1481" i="3"/>
  <c r="Z1481" i="3"/>
  <c r="AB1481" i="3"/>
  <c r="W1481" i="3"/>
  <c r="N1480" i="3" s="1"/>
  <c r="AA1481" i="3"/>
  <c r="Y1481" i="3"/>
  <c r="AC1481" i="3"/>
  <c r="M1482" i="3"/>
  <c r="S1479" i="3"/>
  <c r="R1479" i="3"/>
  <c r="P1479" i="3"/>
  <c r="N1479" i="3"/>
  <c r="T1479" i="3"/>
  <c r="V1482" i="3" l="1"/>
  <c r="AC1482" i="3"/>
  <c r="AB1482" i="3"/>
  <c r="S1481" i="3" s="1"/>
  <c r="Z1482" i="3"/>
  <c r="Q1481" i="3" s="1"/>
  <c r="W1482" i="3"/>
  <c r="N1481" i="3" s="1"/>
  <c r="X1482" i="3"/>
  <c r="AA1482" i="3"/>
  <c r="Y1482" i="3"/>
  <c r="P1481" i="3" s="1"/>
  <c r="M1483" i="3"/>
  <c r="P1480" i="3"/>
  <c r="T1480" i="3"/>
  <c r="S1480" i="3"/>
  <c r="Q1480" i="3"/>
  <c r="R1480" i="3"/>
  <c r="O1481" i="3" l="1"/>
  <c r="R1481" i="3"/>
  <c r="V1483" i="3"/>
  <c r="Z1483" i="3"/>
  <c r="Q1482" i="3" s="1"/>
  <c r="AA1483" i="3"/>
  <c r="W1483" i="3"/>
  <c r="AB1483" i="3"/>
  <c r="S1482" i="3" s="1"/>
  <c r="Y1483" i="3"/>
  <c r="AC1483" i="3"/>
  <c r="X1483" i="3"/>
  <c r="M1484" i="3"/>
  <c r="T1481" i="3"/>
  <c r="T1482" i="3" l="1"/>
  <c r="O1482" i="3"/>
  <c r="N1482" i="3"/>
  <c r="P1482" i="3"/>
  <c r="W1484" i="3"/>
  <c r="N1483" i="3" s="1"/>
  <c r="V1484" i="3"/>
  <c r="AC1484" i="3"/>
  <c r="Y1484" i="3"/>
  <c r="AB1484" i="3"/>
  <c r="Z1484" i="3"/>
  <c r="Q1483" i="3" s="1"/>
  <c r="AA1484" i="3"/>
  <c r="X1484" i="3"/>
  <c r="M1485" i="3"/>
  <c r="R1482" i="3"/>
  <c r="W1485" i="3" l="1"/>
  <c r="N1484" i="3" s="1"/>
  <c r="Y1485" i="3"/>
  <c r="P1484" i="3" s="1"/>
  <c r="V1485" i="3"/>
  <c r="AB1485" i="3"/>
  <c r="Z1485" i="3"/>
  <c r="Q1484" i="3" s="1"/>
  <c r="AC1485" i="3"/>
  <c r="T1484" i="3" s="1"/>
  <c r="X1485" i="3"/>
  <c r="AA1485" i="3"/>
  <c r="R1484" i="3" s="1"/>
  <c r="M1486" i="3"/>
  <c r="S1483" i="3"/>
  <c r="P1483" i="3"/>
  <c r="T1483" i="3"/>
  <c r="R1483" i="3"/>
  <c r="O1483" i="3"/>
  <c r="V1486" i="3" l="1"/>
  <c r="AC1486" i="3"/>
  <c r="T1485" i="3" s="1"/>
  <c r="W1486" i="3"/>
  <c r="N1485" i="3" s="1"/>
  <c r="Y1486" i="3"/>
  <c r="P1485" i="3" s="1"/>
  <c r="Z1486" i="3"/>
  <c r="AB1486" i="3"/>
  <c r="AA1486" i="3"/>
  <c r="X1486" i="3"/>
  <c r="M1487" i="3"/>
  <c r="O1484" i="3"/>
  <c r="S1484" i="3"/>
  <c r="R1485" i="3" l="1"/>
  <c r="S1485" i="3"/>
  <c r="Q1485" i="3"/>
  <c r="AB1487" i="3"/>
  <c r="X1487" i="3"/>
  <c r="O1486" i="3" s="1"/>
  <c r="Y1487" i="3"/>
  <c r="P1486" i="3" s="1"/>
  <c r="V1487" i="3"/>
  <c r="AC1487" i="3"/>
  <c r="T1486" i="3" s="1"/>
  <c r="W1487" i="3"/>
  <c r="Z1487" i="3"/>
  <c r="AA1487" i="3"/>
  <c r="M1488" i="3"/>
  <c r="O1485" i="3"/>
  <c r="V1488" i="3" l="1"/>
  <c r="AA1488" i="3"/>
  <c r="AC1488" i="3"/>
  <c r="T1487" i="3" s="1"/>
  <c r="W1488" i="3"/>
  <c r="AB1488" i="3"/>
  <c r="S1487" i="3" s="1"/>
  <c r="Z1488" i="3"/>
  <c r="X1488" i="3"/>
  <c r="O1487" i="3" s="1"/>
  <c r="Y1488" i="3"/>
  <c r="M1489" i="3"/>
  <c r="Q1486" i="3"/>
  <c r="S1486" i="3"/>
  <c r="N1486" i="3"/>
  <c r="R1486" i="3"/>
  <c r="P1487" i="3" l="1"/>
  <c r="N1487" i="3"/>
  <c r="R1487" i="3"/>
  <c r="Q1487" i="3"/>
  <c r="AB1489" i="3"/>
  <c r="S1488" i="3" s="1"/>
  <c r="AC1489" i="3"/>
  <c r="AA1489" i="3"/>
  <c r="R1488" i="3" s="1"/>
  <c r="Z1489" i="3"/>
  <c r="V1489" i="3"/>
  <c r="Y1489" i="3"/>
  <c r="X1489" i="3"/>
  <c r="W1489" i="3"/>
  <c r="N1488" i="3" s="1"/>
  <c r="M1490" i="3"/>
  <c r="V1490" i="3" l="1"/>
  <c r="AA1490" i="3"/>
  <c r="R1489" i="3" s="1"/>
  <c r="AB1490" i="3"/>
  <c r="S1489" i="3" s="1"/>
  <c r="Z1490" i="3"/>
  <c r="X1490" i="3"/>
  <c r="O1489" i="3" s="1"/>
  <c r="AC1490" i="3"/>
  <c r="Y1490" i="3"/>
  <c r="W1490" i="3"/>
  <c r="M1491" i="3"/>
  <c r="Q1488" i="3"/>
  <c r="O1488" i="3"/>
  <c r="T1488" i="3"/>
  <c r="P1488" i="3"/>
  <c r="N1489" i="3" l="1"/>
  <c r="T1489" i="3"/>
  <c r="P1489" i="3"/>
  <c r="Q1489" i="3"/>
  <c r="Y1491" i="3"/>
  <c r="V1491" i="3"/>
  <c r="X1491" i="3"/>
  <c r="AA1491" i="3"/>
  <c r="R1490" i="3" s="1"/>
  <c r="Z1491" i="3"/>
  <c r="W1491" i="3"/>
  <c r="AC1491" i="3"/>
  <c r="T1490" i="3" s="1"/>
  <c r="AB1491" i="3"/>
  <c r="M1492" i="3"/>
  <c r="Z1492" i="3" l="1"/>
  <c r="V1492" i="3"/>
  <c r="AB1492" i="3"/>
  <c r="S1491" i="3" s="1"/>
  <c r="AC1492" i="3"/>
  <c r="T1491" i="3" s="1"/>
  <c r="AA1492" i="3"/>
  <c r="Y1492" i="3"/>
  <c r="P1491" i="3" s="1"/>
  <c r="X1492" i="3"/>
  <c r="W1492" i="3"/>
  <c r="N1491" i="3" s="1"/>
  <c r="M1493" i="3"/>
  <c r="Q1490" i="3"/>
  <c r="O1490" i="3"/>
  <c r="P1490" i="3"/>
  <c r="S1490" i="3"/>
  <c r="N1490" i="3"/>
  <c r="X1493" i="3" l="1"/>
  <c r="W1493" i="3"/>
  <c r="N1492" i="3" s="1"/>
  <c r="V1493" i="3"/>
  <c r="Y1493" i="3"/>
  <c r="P1492" i="3" s="1"/>
  <c r="AB1493" i="3"/>
  <c r="S1492" i="3" s="1"/>
  <c r="Z1493" i="3"/>
  <c r="Q1492" i="3" s="1"/>
  <c r="AA1493" i="3"/>
  <c r="AC1493" i="3"/>
  <c r="T1492" i="3" s="1"/>
  <c r="M1494" i="3"/>
  <c r="O1491" i="3"/>
  <c r="R1491" i="3"/>
  <c r="Q1491" i="3"/>
  <c r="V1494" i="3" l="1"/>
  <c r="Z1494" i="3"/>
  <c r="AB1494" i="3"/>
  <c r="S1493" i="3" s="1"/>
  <c r="AA1494" i="3"/>
  <c r="Y1494" i="3"/>
  <c r="X1494" i="3"/>
  <c r="AC1494" i="3"/>
  <c r="W1494" i="3"/>
  <c r="N1493" i="3" s="1"/>
  <c r="M1495" i="3"/>
  <c r="R1492" i="3"/>
  <c r="O1492" i="3"/>
  <c r="T1493" i="3" l="1"/>
  <c r="O1493" i="3"/>
  <c r="P1493" i="3"/>
  <c r="Q1493" i="3"/>
  <c r="Y1495" i="3"/>
  <c r="P1494" i="3" s="1"/>
  <c r="AC1495" i="3"/>
  <c r="Z1495" i="3"/>
  <c r="Q1494" i="3" s="1"/>
  <c r="V1495" i="3"/>
  <c r="AA1495" i="3"/>
  <c r="AB1495" i="3"/>
  <c r="X1495" i="3"/>
  <c r="O1494" i="3" s="1"/>
  <c r="W1495" i="3"/>
  <c r="N1494" i="3" s="1"/>
  <c r="M1496" i="3"/>
  <c r="R1493" i="3"/>
  <c r="W1496" i="3" l="1"/>
  <c r="N1495" i="3" s="1"/>
  <c r="Z1496" i="3"/>
  <c r="Q1495" i="3" s="1"/>
  <c r="V1496" i="3"/>
  <c r="AA1496" i="3"/>
  <c r="R1495" i="3" s="1"/>
  <c r="X1496" i="3"/>
  <c r="O1495" i="3" s="1"/>
  <c r="Y1496" i="3"/>
  <c r="P1495" i="3" s="1"/>
  <c r="AB1496" i="3"/>
  <c r="AC1496" i="3"/>
  <c r="T1495" i="3" s="1"/>
  <c r="M1497" i="3"/>
  <c r="R1494" i="3"/>
  <c r="S1494" i="3"/>
  <c r="T1494" i="3"/>
  <c r="V1497" i="3" l="1"/>
  <c r="Y1497" i="3"/>
  <c r="W1497" i="3"/>
  <c r="N1496" i="3" s="1"/>
  <c r="AA1497" i="3"/>
  <c r="R1496" i="3" s="1"/>
  <c r="AC1497" i="3"/>
  <c r="T1496" i="3" s="1"/>
  <c r="AB1497" i="3"/>
  <c r="X1497" i="3"/>
  <c r="Z1497" i="3"/>
  <c r="Q1496" i="3" s="1"/>
  <c r="M1498" i="3"/>
  <c r="S1495" i="3"/>
  <c r="O1496" i="3" l="1"/>
  <c r="P1496" i="3"/>
  <c r="V1498" i="3"/>
  <c r="W1498" i="3"/>
  <c r="N1497" i="3" s="1"/>
  <c r="AC1498" i="3"/>
  <c r="Y1498" i="3"/>
  <c r="P1497" i="3" s="1"/>
  <c r="AB1498" i="3"/>
  <c r="AA1498" i="3"/>
  <c r="Z1498" i="3"/>
  <c r="X1498" i="3"/>
  <c r="M1499" i="3"/>
  <c r="S1496" i="3"/>
  <c r="R1497" i="3" l="1"/>
  <c r="S1497" i="3"/>
  <c r="T1497" i="3"/>
  <c r="Q1497" i="3"/>
  <c r="V1499" i="3"/>
  <c r="W1499" i="3"/>
  <c r="N1498" i="3" s="1"/>
  <c r="AA1499" i="3"/>
  <c r="AC1499" i="3"/>
  <c r="AB1499" i="3"/>
  <c r="X1499" i="3"/>
  <c r="Y1499" i="3"/>
  <c r="P1498" i="3" s="1"/>
  <c r="Z1499" i="3"/>
  <c r="M1500" i="3"/>
  <c r="O1497" i="3"/>
  <c r="Y1500" i="3" l="1"/>
  <c r="P1499" i="3" s="1"/>
  <c r="W1500" i="3"/>
  <c r="AB1500" i="3"/>
  <c r="V1500" i="3"/>
  <c r="Z1500" i="3"/>
  <c r="Q1499" i="3" s="1"/>
  <c r="AA1500" i="3"/>
  <c r="R1499" i="3" s="1"/>
  <c r="AC1500" i="3"/>
  <c r="X1500" i="3"/>
  <c r="O1499" i="3" s="1"/>
  <c r="M1501" i="3"/>
  <c r="S1498" i="3"/>
  <c r="R1498" i="3"/>
  <c r="Q1498" i="3"/>
  <c r="T1498" i="3"/>
  <c r="O1498" i="3"/>
  <c r="V1501" i="3" l="1"/>
  <c r="AC1501" i="3"/>
  <c r="T1500" i="3" s="1"/>
  <c r="W1501" i="3"/>
  <c r="N1500" i="3" s="1"/>
  <c r="X1501" i="3"/>
  <c r="O1500" i="3" s="1"/>
  <c r="AB1501" i="3"/>
  <c r="AA1501" i="3"/>
  <c r="R1500" i="3" s="1"/>
  <c r="Z1501" i="3"/>
  <c r="Y1501" i="3"/>
  <c r="M1502" i="3"/>
  <c r="N1499" i="3"/>
  <c r="T1499" i="3"/>
  <c r="S1499" i="3"/>
  <c r="P1500" i="3" l="1"/>
  <c r="Q1500" i="3"/>
  <c r="S1500" i="3"/>
  <c r="Y1502" i="3"/>
  <c r="AB1502" i="3"/>
  <c r="V1502" i="3"/>
  <c r="W1502" i="3"/>
  <c r="N1501" i="3" s="1"/>
  <c r="AC1502" i="3"/>
  <c r="Z1502" i="3"/>
  <c r="X1502" i="3"/>
  <c r="O1501" i="3" s="1"/>
  <c r="AA1502" i="3"/>
  <c r="R1501" i="3" s="1"/>
  <c r="M1503" i="3"/>
  <c r="V1503" i="3" l="1"/>
  <c r="AB1503" i="3"/>
  <c r="S1502" i="3" s="1"/>
  <c r="AA1503" i="3"/>
  <c r="X1503" i="3"/>
  <c r="AC1503" i="3"/>
  <c r="Z1503" i="3"/>
  <c r="Y1503" i="3"/>
  <c r="P1502" i="3" s="1"/>
  <c r="W1503" i="3"/>
  <c r="M1504" i="3"/>
  <c r="T1501" i="3"/>
  <c r="S1501" i="3"/>
  <c r="Q1501" i="3"/>
  <c r="P1501" i="3"/>
  <c r="N1502" i="3" l="1"/>
  <c r="O1502" i="3"/>
  <c r="Q1502" i="3"/>
  <c r="T1502" i="3"/>
  <c r="R1502" i="3"/>
  <c r="V1504" i="3"/>
  <c r="AB1504" i="3"/>
  <c r="W1504" i="3"/>
  <c r="AA1504" i="3"/>
  <c r="Z1504" i="3"/>
  <c r="Q1503" i="3" s="1"/>
  <c r="X1504" i="3"/>
  <c r="O1503" i="3" s="1"/>
  <c r="Y1504" i="3"/>
  <c r="AC1504" i="3"/>
  <c r="T1503" i="3" s="1"/>
  <c r="M1505" i="3"/>
  <c r="Z1505" i="3" l="1"/>
  <c r="Q1504" i="3" s="1"/>
  <c r="X1505" i="3"/>
  <c r="O1504" i="3" s="1"/>
  <c r="AC1505" i="3"/>
  <c r="T1504" i="3" s="1"/>
  <c r="AB1505" i="3"/>
  <c r="V1505" i="3"/>
  <c r="Y1505" i="3"/>
  <c r="P1504" i="3" s="1"/>
  <c r="AA1505" i="3"/>
  <c r="W1505" i="3"/>
  <c r="M1506" i="3"/>
  <c r="R1503" i="3"/>
  <c r="P1503" i="3"/>
  <c r="S1503" i="3"/>
  <c r="N1503" i="3"/>
  <c r="V1506" i="3" l="1"/>
  <c r="AC1506" i="3"/>
  <c r="T1505" i="3" s="1"/>
  <c r="W1506" i="3"/>
  <c r="N1505" i="3" s="1"/>
  <c r="AA1506" i="3"/>
  <c r="R1505" i="3" s="1"/>
  <c r="AB1506" i="3"/>
  <c r="X1506" i="3"/>
  <c r="Z1506" i="3"/>
  <c r="Y1506" i="3"/>
  <c r="M1507" i="3"/>
  <c r="S1504" i="3"/>
  <c r="N1504" i="3"/>
  <c r="R1504" i="3"/>
  <c r="Q1505" i="3" l="1"/>
  <c r="O1505" i="3"/>
  <c r="P1505" i="3"/>
  <c r="S1505" i="3"/>
  <c r="X1507" i="3"/>
  <c r="V1507" i="3"/>
  <c r="W1507" i="3"/>
  <c r="AB1507" i="3"/>
  <c r="Z1507" i="3"/>
  <c r="AC1507" i="3"/>
  <c r="T1506" i="3" s="1"/>
  <c r="AA1507" i="3"/>
  <c r="R1506" i="3" s="1"/>
  <c r="Y1507" i="3"/>
  <c r="M1508" i="3"/>
  <c r="Z1508" i="3" l="1"/>
  <c r="V1508" i="3"/>
  <c r="AA1508" i="3"/>
  <c r="R1507" i="3" s="1"/>
  <c r="X1508" i="3"/>
  <c r="AB1508" i="3"/>
  <c r="AC1508" i="3"/>
  <c r="W1508" i="3"/>
  <c r="N1507" i="3" s="1"/>
  <c r="Y1508" i="3"/>
  <c r="P1507" i="3" s="1"/>
  <c r="M1509" i="3"/>
  <c r="S1506" i="3"/>
  <c r="O1506" i="3"/>
  <c r="Q1506" i="3"/>
  <c r="N1506" i="3"/>
  <c r="P1506" i="3"/>
  <c r="T1507" i="3" l="1"/>
  <c r="V1509" i="3"/>
  <c r="X1509" i="3"/>
  <c r="AC1509" i="3"/>
  <c r="AB1509" i="3"/>
  <c r="Y1509" i="3"/>
  <c r="AA1509" i="3"/>
  <c r="W1509" i="3"/>
  <c r="N1508" i="3" s="1"/>
  <c r="Z1509" i="3"/>
  <c r="Q1508" i="3" s="1"/>
  <c r="M1510" i="3"/>
  <c r="O1507" i="3"/>
  <c r="S1507" i="3"/>
  <c r="Q1507" i="3"/>
  <c r="P1508" i="3" l="1"/>
  <c r="R1508" i="3"/>
  <c r="S1508" i="3"/>
  <c r="O1508" i="3"/>
  <c r="Y1510" i="3"/>
  <c r="V1510" i="3"/>
  <c r="W1510" i="3"/>
  <c r="N1509" i="3" s="1"/>
  <c r="X1510" i="3"/>
  <c r="O1509" i="3" s="1"/>
  <c r="AC1510" i="3"/>
  <c r="AB1510" i="3"/>
  <c r="Z1510" i="3"/>
  <c r="AA1510" i="3"/>
  <c r="M1511" i="3"/>
  <c r="T1508" i="3"/>
  <c r="AA1511" i="3" l="1"/>
  <c r="R1510" i="3" s="1"/>
  <c r="W1511" i="3"/>
  <c r="N1510" i="3" s="1"/>
  <c r="Z1511" i="3"/>
  <c r="Q1510" i="3" s="1"/>
  <c r="V1511" i="3"/>
  <c r="Y1511" i="3"/>
  <c r="P1510" i="3" s="1"/>
  <c r="AB1511" i="3"/>
  <c r="AC1511" i="3"/>
  <c r="T1510" i="3" s="1"/>
  <c r="X1511" i="3"/>
  <c r="M1512" i="3"/>
  <c r="S1509" i="3"/>
  <c r="T1509" i="3"/>
  <c r="Q1509" i="3"/>
  <c r="P1509" i="3"/>
  <c r="R1509" i="3"/>
  <c r="V1512" i="3" l="1"/>
  <c r="W1512" i="3"/>
  <c r="N1511" i="3" s="1"/>
  <c r="AC1512" i="3"/>
  <c r="X1512" i="3"/>
  <c r="Z1512" i="3"/>
  <c r="Q1511" i="3" s="1"/>
  <c r="AB1512" i="3"/>
  <c r="AA1512" i="3"/>
  <c r="Y1512" i="3"/>
  <c r="P1511" i="3" s="1"/>
  <c r="M1513" i="3"/>
  <c r="O1510" i="3"/>
  <c r="S1510" i="3"/>
  <c r="S1511" i="3" l="1"/>
  <c r="T1511" i="3"/>
  <c r="R1511" i="3"/>
  <c r="V1513" i="3"/>
  <c r="AC1513" i="3"/>
  <c r="T1512" i="3" s="1"/>
  <c r="AA1513" i="3"/>
  <c r="Z1513" i="3"/>
  <c r="Q1512" i="3" s="1"/>
  <c r="X1513" i="3"/>
  <c r="W1513" i="3"/>
  <c r="Y1513" i="3"/>
  <c r="AB1513" i="3"/>
  <c r="S1512" i="3" s="1"/>
  <c r="M1514" i="3"/>
  <c r="O1511" i="3"/>
  <c r="N1512" i="3" l="1"/>
  <c r="O1512" i="3"/>
  <c r="P1512" i="3"/>
  <c r="V1514" i="3"/>
  <c r="AC1514" i="3"/>
  <c r="T1513" i="3" s="1"/>
  <c r="Y1514" i="3"/>
  <c r="AA1514" i="3"/>
  <c r="X1514" i="3"/>
  <c r="Z1514" i="3"/>
  <c r="AB1514" i="3"/>
  <c r="W1514" i="3"/>
  <c r="N1513" i="3" s="1"/>
  <c r="M1515" i="3"/>
  <c r="R1512" i="3"/>
  <c r="Q1513" i="3" l="1"/>
  <c r="O1513" i="3"/>
  <c r="R1513" i="3"/>
  <c r="S1513" i="3"/>
  <c r="X1515" i="3"/>
  <c r="O1514" i="3" s="1"/>
  <c r="V1515" i="3"/>
  <c r="AB1515" i="3"/>
  <c r="W1515" i="3"/>
  <c r="Y1515" i="3"/>
  <c r="AA1515" i="3"/>
  <c r="AC1515" i="3"/>
  <c r="T1514" i="3" s="1"/>
  <c r="Z1515" i="3"/>
  <c r="M1516" i="3"/>
  <c r="P1513" i="3"/>
  <c r="R1514" i="3" l="1"/>
  <c r="V1516" i="3"/>
  <c r="AC1516" i="3"/>
  <c r="AB1516" i="3"/>
  <c r="Z1516" i="3"/>
  <c r="Q1515" i="3" s="1"/>
  <c r="X1516" i="3"/>
  <c r="W1516" i="3"/>
  <c r="Y1516" i="3"/>
  <c r="P1515" i="3" s="1"/>
  <c r="AA1516" i="3"/>
  <c r="M1517" i="3"/>
  <c r="P1514" i="3"/>
  <c r="N1514" i="3"/>
  <c r="S1514" i="3"/>
  <c r="Q1514" i="3"/>
  <c r="O1515" i="3" l="1"/>
  <c r="N1515" i="3"/>
  <c r="S1515" i="3"/>
  <c r="T1515" i="3"/>
  <c r="V1517" i="3"/>
  <c r="W1517" i="3"/>
  <c r="Z1517" i="3"/>
  <c r="Q1516" i="3" s="1"/>
  <c r="Y1517" i="3"/>
  <c r="AC1517" i="3"/>
  <c r="AB1517" i="3"/>
  <c r="X1517" i="3"/>
  <c r="AA1517" i="3"/>
  <c r="R1516" i="3" s="1"/>
  <c r="M1518" i="3"/>
  <c r="R1515" i="3"/>
  <c r="T1516" i="3" l="1"/>
  <c r="S1516" i="3"/>
  <c r="P1516" i="3"/>
  <c r="AA1518" i="3"/>
  <c r="R1517" i="3" s="1"/>
  <c r="X1518" i="3"/>
  <c r="V1518" i="3"/>
  <c r="Y1518" i="3"/>
  <c r="AB1518" i="3"/>
  <c r="W1518" i="3"/>
  <c r="N1517" i="3" s="1"/>
  <c r="AC1518" i="3"/>
  <c r="Z1518" i="3"/>
  <c r="M1519" i="3"/>
  <c r="O1516" i="3"/>
  <c r="N1516" i="3"/>
  <c r="V1519" i="3" l="1"/>
  <c r="Z1519" i="3"/>
  <c r="AA1519" i="3"/>
  <c r="R1518" i="3" s="1"/>
  <c r="AC1519" i="3"/>
  <c r="W1519" i="3"/>
  <c r="Y1519" i="3"/>
  <c r="X1519" i="3"/>
  <c r="AB1519" i="3"/>
  <c r="S1518" i="3" s="1"/>
  <c r="M1520" i="3"/>
  <c r="P1517" i="3"/>
  <c r="T1517" i="3"/>
  <c r="S1517" i="3"/>
  <c r="Q1517" i="3"/>
  <c r="O1517" i="3"/>
  <c r="O1518" i="3" l="1"/>
  <c r="P1518" i="3"/>
  <c r="Q1518" i="3"/>
  <c r="N1518" i="3"/>
  <c r="V1520" i="3"/>
  <c r="AB1520" i="3"/>
  <c r="X1520" i="3"/>
  <c r="Y1520" i="3"/>
  <c r="W1520" i="3"/>
  <c r="AA1520" i="3"/>
  <c r="Z1520" i="3"/>
  <c r="Q1519" i="3" s="1"/>
  <c r="AC1520" i="3"/>
  <c r="T1519" i="3" s="1"/>
  <c r="M1521" i="3"/>
  <c r="T1518" i="3"/>
  <c r="N1519" i="3" l="1"/>
  <c r="R1519" i="3"/>
  <c r="S1519" i="3"/>
  <c r="V1521" i="3"/>
  <c r="Z1521" i="3"/>
  <c r="Q1520" i="3" s="1"/>
  <c r="Y1521" i="3"/>
  <c r="P1520" i="3" s="1"/>
  <c r="AA1521" i="3"/>
  <c r="X1521" i="3"/>
  <c r="AC1521" i="3"/>
  <c r="AB1521" i="3"/>
  <c r="W1521" i="3"/>
  <c r="M1522" i="3"/>
  <c r="P1519" i="3"/>
  <c r="O1519" i="3"/>
  <c r="S1520" i="3" l="1"/>
  <c r="N1520" i="3"/>
  <c r="O1520" i="3"/>
  <c r="T1520" i="3"/>
  <c r="W1522" i="3"/>
  <c r="V1522" i="3"/>
  <c r="X1522" i="3"/>
  <c r="Z1522" i="3"/>
  <c r="Y1522" i="3"/>
  <c r="AA1522" i="3"/>
  <c r="R1521" i="3" s="1"/>
  <c r="AB1522" i="3"/>
  <c r="AC1522" i="3"/>
  <c r="M1523" i="3"/>
  <c r="R1520" i="3"/>
  <c r="Y1523" i="3" l="1"/>
  <c r="P1522" i="3" s="1"/>
  <c r="V1523" i="3"/>
  <c r="AC1523" i="3"/>
  <c r="T1522" i="3" s="1"/>
  <c r="X1523" i="3"/>
  <c r="O1522" i="3" s="1"/>
  <c r="Z1523" i="3"/>
  <c r="AA1523" i="3"/>
  <c r="W1523" i="3"/>
  <c r="N1522" i="3" s="1"/>
  <c r="AB1523" i="3"/>
  <c r="M1524" i="3"/>
  <c r="Q1521" i="3"/>
  <c r="O1521" i="3"/>
  <c r="T1521" i="3"/>
  <c r="S1521" i="3"/>
  <c r="P1521" i="3"/>
  <c r="N1521" i="3"/>
  <c r="V1524" i="3" l="1"/>
  <c r="Z1524" i="3"/>
  <c r="Q1523" i="3" s="1"/>
  <c r="W1524" i="3"/>
  <c r="X1524" i="3"/>
  <c r="O1523" i="3" s="1"/>
  <c r="Y1524" i="3"/>
  <c r="AA1524" i="3"/>
  <c r="AB1524" i="3"/>
  <c r="AC1524" i="3"/>
  <c r="T1523" i="3" s="1"/>
  <c r="M1525" i="3"/>
  <c r="R1522" i="3"/>
  <c r="S1522" i="3"/>
  <c r="Q1522" i="3"/>
  <c r="R1523" i="3" l="1"/>
  <c r="P1523" i="3"/>
  <c r="N1523" i="3"/>
  <c r="AB1525" i="3"/>
  <c r="W1525" i="3"/>
  <c r="N1524" i="3" s="1"/>
  <c r="Z1525" i="3"/>
  <c r="Q1524" i="3" s="1"/>
  <c r="V1525" i="3"/>
  <c r="X1525" i="3"/>
  <c r="AA1525" i="3"/>
  <c r="Y1525" i="3"/>
  <c r="AC1525" i="3"/>
  <c r="T1524" i="3" s="1"/>
  <c r="M1526" i="3"/>
  <c r="S1523" i="3"/>
  <c r="V1526" i="3" l="1"/>
  <c r="Z1526" i="3"/>
  <c r="Q1525" i="3" s="1"/>
  <c r="AA1526" i="3"/>
  <c r="R1525" i="3" s="1"/>
  <c r="Y1526" i="3"/>
  <c r="AC1526" i="3"/>
  <c r="W1526" i="3"/>
  <c r="AB1526" i="3"/>
  <c r="X1526" i="3"/>
  <c r="O1525" i="3" s="1"/>
  <c r="M1527" i="3"/>
  <c r="O1524" i="3"/>
  <c r="P1524" i="3"/>
  <c r="R1524" i="3"/>
  <c r="S1524" i="3"/>
  <c r="S1525" i="3" l="1"/>
  <c r="N1525" i="3"/>
  <c r="T1525" i="3"/>
  <c r="Z1527" i="3"/>
  <c r="Q1526" i="3" s="1"/>
  <c r="AB1527" i="3"/>
  <c r="X1527" i="3"/>
  <c r="O1526" i="3" s="1"/>
  <c r="AA1527" i="3"/>
  <c r="R1526" i="3" s="1"/>
  <c r="Y1527" i="3"/>
  <c r="AC1527" i="3"/>
  <c r="V1527" i="3"/>
  <c r="W1527" i="3"/>
  <c r="N1526" i="3" s="1"/>
  <c r="M1528" i="3"/>
  <c r="P1525" i="3"/>
  <c r="V1528" i="3" l="1"/>
  <c r="AA1528" i="3"/>
  <c r="R1527" i="3" s="1"/>
  <c r="Z1528" i="3"/>
  <c r="X1528" i="3"/>
  <c r="O1527" i="3" s="1"/>
  <c r="W1528" i="3"/>
  <c r="AC1528" i="3"/>
  <c r="AB1528" i="3"/>
  <c r="S1527" i="3" s="1"/>
  <c r="Y1528" i="3"/>
  <c r="M1529" i="3"/>
  <c r="P1526" i="3"/>
  <c r="T1526" i="3"/>
  <c r="S1526" i="3"/>
  <c r="P1527" i="3" l="1"/>
  <c r="N1527" i="3"/>
  <c r="T1527" i="3"/>
  <c r="Q1527" i="3"/>
  <c r="Z1529" i="3"/>
  <c r="Q1528" i="3" s="1"/>
  <c r="V1529" i="3"/>
  <c r="AB1529" i="3"/>
  <c r="Y1529" i="3"/>
  <c r="AC1529" i="3"/>
  <c r="W1529" i="3"/>
  <c r="N1528" i="3" s="1"/>
  <c r="AA1529" i="3"/>
  <c r="R1528" i="3" s="1"/>
  <c r="X1529" i="3"/>
  <c r="O1528" i="3" s="1"/>
  <c r="M1530" i="3"/>
  <c r="V1530" i="3" l="1"/>
  <c r="W1530" i="3"/>
  <c r="AB1530" i="3"/>
  <c r="AA1530" i="3"/>
  <c r="R1529" i="3" s="1"/>
  <c r="AC1530" i="3"/>
  <c r="Y1530" i="3"/>
  <c r="X1530" i="3"/>
  <c r="Z1530" i="3"/>
  <c r="M1531" i="3"/>
  <c r="T1528" i="3"/>
  <c r="S1528" i="3"/>
  <c r="P1528" i="3"/>
  <c r="O1529" i="3" l="1"/>
  <c r="Q1529" i="3"/>
  <c r="S1529" i="3"/>
  <c r="P1529" i="3"/>
  <c r="N1529" i="3"/>
  <c r="T1529" i="3"/>
  <c r="Y1531" i="3"/>
  <c r="V1531" i="3"/>
  <c r="W1531" i="3"/>
  <c r="Z1531" i="3"/>
  <c r="AC1531" i="3"/>
  <c r="T1530" i="3" s="1"/>
  <c r="AB1531" i="3"/>
  <c r="S1530" i="3" s="1"/>
  <c r="X1531" i="3"/>
  <c r="O1530" i="3" s="1"/>
  <c r="AA1531" i="3"/>
  <c r="M1532" i="3"/>
  <c r="AB1532" i="3" l="1"/>
  <c r="S1531" i="3" s="1"/>
  <c r="V1532" i="3"/>
  <c r="AC1532" i="3"/>
  <c r="T1531" i="3" s="1"/>
  <c r="AA1532" i="3"/>
  <c r="R1531" i="3" s="1"/>
  <c r="W1532" i="3"/>
  <c r="X1532" i="3"/>
  <c r="Y1532" i="3"/>
  <c r="Z1532" i="3"/>
  <c r="Q1531" i="3" s="1"/>
  <c r="M1533" i="3"/>
  <c r="N1530" i="3"/>
  <c r="R1530" i="3"/>
  <c r="P1530" i="3"/>
  <c r="Q1530" i="3"/>
  <c r="V1533" i="3" l="1"/>
  <c r="W1533" i="3"/>
  <c r="N1532" i="3" s="1"/>
  <c r="Y1533" i="3"/>
  <c r="AB1533" i="3"/>
  <c r="S1532" i="3" s="1"/>
  <c r="X1533" i="3"/>
  <c r="AC1533" i="3"/>
  <c r="T1532" i="3" s="1"/>
  <c r="Z1533" i="3"/>
  <c r="AA1533" i="3"/>
  <c r="R1532" i="3" s="1"/>
  <c r="M1534" i="3"/>
  <c r="O1531" i="3"/>
  <c r="P1531" i="3"/>
  <c r="N1531" i="3"/>
  <c r="O1532" i="3" l="1"/>
  <c r="Q1532" i="3"/>
  <c r="V1534" i="3"/>
  <c r="X1534" i="3"/>
  <c r="W1534" i="3"/>
  <c r="N1533" i="3" s="1"/>
  <c r="Y1534" i="3"/>
  <c r="P1533" i="3" s="1"/>
  <c r="AC1534" i="3"/>
  <c r="Z1534" i="3"/>
  <c r="AA1534" i="3"/>
  <c r="AB1534" i="3"/>
  <c r="M1535" i="3"/>
  <c r="P1532" i="3"/>
  <c r="S1533" i="3" l="1"/>
  <c r="T1533" i="3"/>
  <c r="O1533" i="3"/>
  <c r="R1533" i="3"/>
  <c r="W1535" i="3"/>
  <c r="V1535" i="3"/>
  <c r="AC1535" i="3"/>
  <c r="AA1535" i="3"/>
  <c r="Y1535" i="3"/>
  <c r="Z1535" i="3"/>
  <c r="Q1534" i="3" s="1"/>
  <c r="AB1535" i="3"/>
  <c r="X1535" i="3"/>
  <c r="O1534" i="3" s="1"/>
  <c r="M1536" i="3"/>
  <c r="Q1533" i="3"/>
  <c r="V1536" i="3" l="1"/>
  <c r="AC1536" i="3"/>
  <c r="AA1536" i="3"/>
  <c r="R1535" i="3" s="1"/>
  <c r="W1536" i="3"/>
  <c r="N1535" i="3" s="1"/>
  <c r="X1536" i="3"/>
  <c r="O1535" i="3" s="1"/>
  <c r="Y1536" i="3"/>
  <c r="AB1536" i="3"/>
  <c r="Z1536" i="3"/>
  <c r="Q1535" i="3" s="1"/>
  <c r="M1537" i="3"/>
  <c r="P1534" i="3"/>
  <c r="T1534" i="3"/>
  <c r="R1534" i="3"/>
  <c r="N1534" i="3"/>
  <c r="S1534" i="3"/>
  <c r="S1535" i="3" l="1"/>
  <c r="T1535" i="3"/>
  <c r="V1537" i="3"/>
  <c r="W1537" i="3"/>
  <c r="N1536" i="3" s="1"/>
  <c r="X1537" i="3"/>
  <c r="AB1537" i="3"/>
  <c r="Y1537" i="3"/>
  <c r="AC1537" i="3"/>
  <c r="AA1537" i="3"/>
  <c r="Z1537" i="3"/>
  <c r="M1538" i="3"/>
  <c r="P1535" i="3"/>
  <c r="R1536" i="3" l="1"/>
  <c r="T1536" i="3"/>
  <c r="O1536" i="3"/>
  <c r="P1536" i="3"/>
  <c r="Q1536" i="3"/>
  <c r="AC1538" i="3"/>
  <c r="V1538" i="3"/>
  <c r="AB1538" i="3"/>
  <c r="S1537" i="3" s="1"/>
  <c r="Y1538" i="3"/>
  <c r="AA1538" i="3"/>
  <c r="Z1538" i="3"/>
  <c r="W1538" i="3"/>
  <c r="N1537" i="3" s="1"/>
  <c r="X1538" i="3"/>
  <c r="O1537" i="3" s="1"/>
  <c r="M1539" i="3"/>
  <c r="S1536" i="3"/>
  <c r="V1539" i="3" l="1"/>
  <c r="Y1539" i="3"/>
  <c r="AC1539" i="3"/>
  <c r="T1538" i="3" s="1"/>
  <c r="Z1539" i="3"/>
  <c r="Q1538" i="3" s="1"/>
  <c r="AA1539" i="3"/>
  <c r="X1539" i="3"/>
  <c r="AB1539" i="3"/>
  <c r="W1539" i="3"/>
  <c r="N1538" i="3" s="1"/>
  <c r="M1540" i="3"/>
  <c r="P1537" i="3"/>
  <c r="T1537" i="3"/>
  <c r="Q1537" i="3"/>
  <c r="R1537" i="3"/>
  <c r="O1538" i="3" l="1"/>
  <c r="R1538" i="3"/>
  <c r="S1538" i="3"/>
  <c r="W1540" i="3"/>
  <c r="N1539" i="3" s="1"/>
  <c r="V1540" i="3"/>
  <c r="AB1540" i="3"/>
  <c r="X1540" i="3"/>
  <c r="AA1540" i="3"/>
  <c r="Y1540" i="3"/>
  <c r="AC1540" i="3"/>
  <c r="Z1540" i="3"/>
  <c r="Q1539" i="3" s="1"/>
  <c r="M1541" i="3"/>
  <c r="P1538" i="3"/>
  <c r="Y1541" i="3" l="1"/>
  <c r="P1540" i="3" s="1"/>
  <c r="Z1541" i="3"/>
  <c r="Q1540" i="3" s="1"/>
  <c r="AC1541" i="3"/>
  <c r="V1541" i="3"/>
  <c r="X1541" i="3"/>
  <c r="O1540" i="3" s="1"/>
  <c r="AB1541" i="3"/>
  <c r="AA1541" i="3"/>
  <c r="W1541" i="3"/>
  <c r="N1540" i="3" s="1"/>
  <c r="M1542" i="3"/>
  <c r="T1539" i="3"/>
  <c r="P1539" i="3"/>
  <c r="R1539" i="3"/>
  <c r="O1539" i="3"/>
  <c r="S1539" i="3"/>
  <c r="AC1542" i="3" l="1"/>
  <c r="T1541" i="3" s="1"/>
  <c r="V1542" i="3"/>
  <c r="X1542" i="3"/>
  <c r="O1541" i="3" s="1"/>
  <c r="W1542" i="3"/>
  <c r="N1541" i="3" s="1"/>
  <c r="Y1542" i="3"/>
  <c r="P1541" i="3" s="1"/>
  <c r="AA1542" i="3"/>
  <c r="AB1542" i="3"/>
  <c r="S1541" i="3" s="1"/>
  <c r="Z1542" i="3"/>
  <c r="Q1541" i="3" s="1"/>
  <c r="M1543" i="3"/>
  <c r="S1540" i="3"/>
  <c r="R1540" i="3"/>
  <c r="T1540" i="3"/>
  <c r="V1543" i="3" l="1"/>
  <c r="Y1543" i="3"/>
  <c r="W1543" i="3"/>
  <c r="N1542" i="3" s="1"/>
  <c r="AB1543" i="3"/>
  <c r="S1542" i="3" s="1"/>
  <c r="AC1543" i="3"/>
  <c r="T1542" i="3" s="1"/>
  <c r="Z1543" i="3"/>
  <c r="Q1542" i="3" s="1"/>
  <c r="AA1543" i="3"/>
  <c r="X1543" i="3"/>
  <c r="O1542" i="3" s="1"/>
  <c r="M1544" i="3"/>
  <c r="R1541" i="3"/>
  <c r="P1542" i="3" l="1"/>
  <c r="V1544" i="3"/>
  <c r="Z1544" i="3"/>
  <c r="Q1543" i="3" s="1"/>
  <c r="Y1544" i="3"/>
  <c r="P1543" i="3" s="1"/>
  <c r="AB1544" i="3"/>
  <c r="S1543" i="3" s="1"/>
  <c r="AA1544" i="3"/>
  <c r="W1544" i="3"/>
  <c r="N1543" i="3" s="1"/>
  <c r="X1544" i="3"/>
  <c r="AC1544" i="3"/>
  <c r="M1545" i="3"/>
  <c r="R1542" i="3"/>
  <c r="T1543" i="3" l="1"/>
  <c r="AC1545" i="3"/>
  <c r="V1545" i="3"/>
  <c r="Y1545" i="3"/>
  <c r="P1544" i="3" s="1"/>
  <c r="AA1545" i="3"/>
  <c r="R1544" i="3" s="1"/>
  <c r="Z1545" i="3"/>
  <c r="AB1545" i="3"/>
  <c r="S1544" i="3" s="1"/>
  <c r="W1545" i="3"/>
  <c r="X1545" i="3"/>
  <c r="M1546" i="3"/>
  <c r="O1543" i="3"/>
  <c r="R1543" i="3"/>
  <c r="V1546" i="3" l="1"/>
  <c r="X1546" i="3"/>
  <c r="Z1546" i="3"/>
  <c r="Q1545" i="3" s="1"/>
  <c r="AB1546" i="3"/>
  <c r="S1545" i="3" s="1"/>
  <c r="W1546" i="3"/>
  <c r="AC1546" i="3"/>
  <c r="Y1546" i="3"/>
  <c r="P1545" i="3" s="1"/>
  <c r="AA1546" i="3"/>
  <c r="M1547" i="3"/>
  <c r="N1544" i="3"/>
  <c r="Q1544" i="3"/>
  <c r="O1544" i="3"/>
  <c r="T1544" i="3"/>
  <c r="V1547" i="3" l="1"/>
  <c r="W1547" i="3"/>
  <c r="N1546" i="3" s="1"/>
  <c r="X1547" i="3"/>
  <c r="AA1547" i="3"/>
  <c r="AB1547" i="3"/>
  <c r="Y1547" i="3"/>
  <c r="AC1547" i="3"/>
  <c r="Z1547" i="3"/>
  <c r="Q1546" i="3" s="1"/>
  <c r="M1548" i="3"/>
  <c r="N1545" i="3"/>
  <c r="T1545" i="3"/>
  <c r="R1545" i="3"/>
  <c r="O1545" i="3"/>
  <c r="T1546" i="3" l="1"/>
  <c r="P1546" i="3"/>
  <c r="R1546" i="3"/>
  <c r="V1548" i="3"/>
  <c r="W1548" i="3"/>
  <c r="N1547" i="3" s="1"/>
  <c r="X1548" i="3"/>
  <c r="O1547" i="3" s="1"/>
  <c r="AB1548" i="3"/>
  <c r="Z1548" i="3"/>
  <c r="AC1548" i="3"/>
  <c r="AA1548" i="3"/>
  <c r="Y1548" i="3"/>
  <c r="M1549" i="3"/>
  <c r="S1546" i="3"/>
  <c r="O1546" i="3"/>
  <c r="R1547" i="3" l="1"/>
  <c r="Q1547" i="3"/>
  <c r="S1547" i="3"/>
  <c r="Y1549" i="3"/>
  <c r="P1548" i="3" s="1"/>
  <c r="AA1549" i="3"/>
  <c r="V1549" i="3"/>
  <c r="AC1549" i="3"/>
  <c r="W1549" i="3"/>
  <c r="N1548" i="3" s="1"/>
  <c r="AB1549" i="3"/>
  <c r="X1549" i="3"/>
  <c r="Z1549" i="3"/>
  <c r="Q1548" i="3" s="1"/>
  <c r="M1550" i="3"/>
  <c r="T1547" i="3"/>
  <c r="P1547" i="3"/>
  <c r="V1550" i="3" l="1"/>
  <c r="Y1550" i="3"/>
  <c r="P1549" i="3" s="1"/>
  <c r="Z1550" i="3"/>
  <c r="W1550" i="3"/>
  <c r="AB1550" i="3"/>
  <c r="X1550" i="3"/>
  <c r="AC1550" i="3"/>
  <c r="AA1550" i="3"/>
  <c r="R1549" i="3" s="1"/>
  <c r="M1551" i="3"/>
  <c r="S1548" i="3"/>
  <c r="R1548" i="3"/>
  <c r="O1548" i="3"/>
  <c r="T1548" i="3"/>
  <c r="T1549" i="3" l="1"/>
  <c r="N1549" i="3"/>
  <c r="S1549" i="3"/>
  <c r="Q1549" i="3"/>
  <c r="W1551" i="3"/>
  <c r="N1550" i="3" s="1"/>
  <c r="Y1551" i="3"/>
  <c r="P1550" i="3" s="1"/>
  <c r="AA1551" i="3"/>
  <c r="R1550" i="3" s="1"/>
  <c r="AB1551" i="3"/>
  <c r="V1551" i="3"/>
  <c r="X1551" i="3"/>
  <c r="Z1551" i="3"/>
  <c r="Q1550" i="3" s="1"/>
  <c r="AC1551" i="3"/>
  <c r="M1552" i="3"/>
  <c r="O1549" i="3"/>
  <c r="AB1552" i="3" l="1"/>
  <c r="S1551" i="3" s="1"/>
  <c r="V1552" i="3"/>
  <c r="W1552" i="3"/>
  <c r="N1551" i="3" s="1"/>
  <c r="Y1552" i="3"/>
  <c r="P1551" i="3" s="1"/>
  <c r="Z1552" i="3"/>
  <c r="Q1551" i="3" s="1"/>
  <c r="AA1552" i="3"/>
  <c r="X1552" i="3"/>
  <c r="AC1552" i="3"/>
  <c r="T1551" i="3" s="1"/>
  <c r="M1553" i="3"/>
  <c r="S1550" i="3"/>
  <c r="O1550" i="3"/>
  <c r="T1550" i="3"/>
  <c r="V1553" i="3" l="1"/>
  <c r="Z1553" i="3"/>
  <c r="Q1552" i="3" s="1"/>
  <c r="AB1553" i="3"/>
  <c r="S1552" i="3" s="1"/>
  <c r="X1553" i="3"/>
  <c r="AA1553" i="3"/>
  <c r="AC1553" i="3"/>
  <c r="T1552" i="3" s="1"/>
  <c r="Y1553" i="3"/>
  <c r="W1553" i="3"/>
  <c r="N1552" i="3" s="1"/>
  <c r="M1554" i="3"/>
  <c r="R1551" i="3"/>
  <c r="O1551" i="3"/>
  <c r="P1552" i="3" l="1"/>
  <c r="R1552" i="3"/>
  <c r="W1554" i="3"/>
  <c r="N1553" i="3" s="1"/>
  <c r="X1554" i="3"/>
  <c r="O1553" i="3" s="1"/>
  <c r="AB1554" i="3"/>
  <c r="S1553" i="3" s="1"/>
  <c r="V1554" i="3"/>
  <c r="Z1554" i="3"/>
  <c r="Q1553" i="3" s="1"/>
  <c r="AC1554" i="3"/>
  <c r="Y1554" i="3"/>
  <c r="AA1554" i="3"/>
  <c r="M1555" i="3"/>
  <c r="O1552" i="3"/>
  <c r="V1555" i="3" l="1"/>
  <c r="Y1555" i="3"/>
  <c r="AC1555" i="3"/>
  <c r="T1554" i="3" s="1"/>
  <c r="AB1555" i="3"/>
  <c r="S1554" i="3" s="1"/>
  <c r="X1555" i="3"/>
  <c r="O1554" i="3" s="1"/>
  <c r="AA1555" i="3"/>
  <c r="Z1555" i="3"/>
  <c r="W1555" i="3"/>
  <c r="M1556" i="3"/>
  <c r="R1553" i="3"/>
  <c r="T1553" i="3"/>
  <c r="P1553" i="3"/>
  <c r="Q1554" i="3" l="1"/>
  <c r="P1554" i="3"/>
  <c r="N1554" i="3"/>
  <c r="R1554" i="3"/>
  <c r="AA1556" i="3"/>
  <c r="V1556" i="3"/>
  <c r="X1556" i="3"/>
  <c r="W1556" i="3"/>
  <c r="Z1556" i="3"/>
  <c r="Y1556" i="3"/>
  <c r="P1555" i="3" s="1"/>
  <c r="AB1556" i="3"/>
  <c r="S1555" i="3" s="1"/>
  <c r="AC1556" i="3"/>
  <c r="T1555" i="3" s="1"/>
  <c r="M1557" i="3"/>
  <c r="AB1557" i="3" l="1"/>
  <c r="S1556" i="3" s="1"/>
  <c r="Z1557" i="3"/>
  <c r="W1557" i="3"/>
  <c r="V1557" i="3"/>
  <c r="AC1557" i="3"/>
  <c r="T1556" i="3" s="1"/>
  <c r="X1557" i="3"/>
  <c r="Y1557" i="3"/>
  <c r="P1556" i="3" s="1"/>
  <c r="AA1557" i="3"/>
  <c r="R1556" i="3" s="1"/>
  <c r="M1558" i="3"/>
  <c r="O1555" i="3"/>
  <c r="R1555" i="3"/>
  <c r="Q1555" i="3"/>
  <c r="N1555" i="3"/>
  <c r="O1556" i="3" l="1"/>
  <c r="V1558" i="3"/>
  <c r="AA1558" i="3"/>
  <c r="R1557" i="3" s="1"/>
  <c r="AC1558" i="3"/>
  <c r="AB1558" i="3"/>
  <c r="S1557" i="3" s="1"/>
  <c r="X1558" i="3"/>
  <c r="Y1558" i="3"/>
  <c r="W1558" i="3"/>
  <c r="N1557" i="3" s="1"/>
  <c r="Z1558" i="3"/>
  <c r="Q1557" i="3" s="1"/>
  <c r="M1559" i="3"/>
  <c r="N1556" i="3"/>
  <c r="Q1556" i="3"/>
  <c r="P1557" i="3" l="1"/>
  <c r="T1557" i="3"/>
  <c r="AA1559" i="3"/>
  <c r="V1559" i="3"/>
  <c r="W1559" i="3"/>
  <c r="N1558" i="3" s="1"/>
  <c r="Y1559" i="3"/>
  <c r="AB1559" i="3"/>
  <c r="S1558" i="3" s="1"/>
  <c r="AC1559" i="3"/>
  <c r="Z1559" i="3"/>
  <c r="X1559" i="3"/>
  <c r="M1560" i="3"/>
  <c r="O1557" i="3"/>
  <c r="V1560" i="3" l="1"/>
  <c r="W1560" i="3"/>
  <c r="AB1560" i="3"/>
  <c r="S1559" i="3" s="1"/>
  <c r="Z1560" i="3"/>
  <c r="AA1560" i="3"/>
  <c r="X1560" i="3"/>
  <c r="AC1560" i="3"/>
  <c r="Y1560" i="3"/>
  <c r="P1559" i="3" s="1"/>
  <c r="M1561" i="3"/>
  <c r="R1558" i="3"/>
  <c r="T1558" i="3"/>
  <c r="O1558" i="3"/>
  <c r="Q1558" i="3"/>
  <c r="P1558" i="3"/>
  <c r="T1559" i="3" l="1"/>
  <c r="Q1559" i="3"/>
  <c r="O1559" i="3"/>
  <c r="N1559" i="3"/>
  <c r="W1561" i="3"/>
  <c r="N1560" i="3" s="1"/>
  <c r="AA1561" i="3"/>
  <c r="V1561" i="3"/>
  <c r="Z1561" i="3"/>
  <c r="AB1561" i="3"/>
  <c r="S1560" i="3" s="1"/>
  <c r="Y1561" i="3"/>
  <c r="P1560" i="3" s="1"/>
  <c r="X1561" i="3"/>
  <c r="O1560" i="3" s="1"/>
  <c r="AC1561" i="3"/>
  <c r="M1562" i="3"/>
  <c r="R1559" i="3"/>
  <c r="AC1562" i="3" l="1"/>
  <c r="T1561" i="3" s="1"/>
  <c r="Z1562" i="3"/>
  <c r="Q1561" i="3" s="1"/>
  <c r="V1562" i="3"/>
  <c r="AA1562" i="3"/>
  <c r="R1561" i="3" s="1"/>
  <c r="W1562" i="3"/>
  <c r="N1561" i="3" s="1"/>
  <c r="X1562" i="3"/>
  <c r="O1561" i="3" s="1"/>
  <c r="Y1562" i="3"/>
  <c r="AB1562" i="3"/>
  <c r="M1563" i="3"/>
  <c r="Q1560" i="3"/>
  <c r="R1560" i="3"/>
  <c r="T1560" i="3"/>
  <c r="S1561" i="3" l="1"/>
  <c r="V1563" i="3"/>
  <c r="AB1563" i="3"/>
  <c r="W1563" i="3"/>
  <c r="N1562" i="3" s="1"/>
  <c r="Y1563" i="3"/>
  <c r="AC1563" i="3"/>
  <c r="T1562" i="3" s="1"/>
  <c r="X1563" i="3"/>
  <c r="Z1563" i="3"/>
  <c r="Q1562" i="3" s="1"/>
  <c r="AA1563" i="3"/>
  <c r="R1562" i="3" s="1"/>
  <c r="M1564" i="3"/>
  <c r="P1561" i="3"/>
  <c r="O1562" i="3" l="1"/>
  <c r="P1562" i="3"/>
  <c r="X1564" i="3"/>
  <c r="W1564" i="3"/>
  <c r="N1563" i="3" s="1"/>
  <c r="AB1564" i="3"/>
  <c r="S1563" i="3" s="1"/>
  <c r="V1564" i="3"/>
  <c r="AA1564" i="3"/>
  <c r="Y1564" i="3"/>
  <c r="Z1564" i="3"/>
  <c r="AC1564" i="3"/>
  <c r="M1565" i="3"/>
  <c r="S1562" i="3"/>
  <c r="P1563" i="3" l="1"/>
  <c r="T1563" i="3"/>
  <c r="AB1565" i="3"/>
  <c r="S1564" i="3" s="1"/>
  <c r="V1565" i="3"/>
  <c r="AC1565" i="3"/>
  <c r="X1565" i="3"/>
  <c r="Z1565" i="3"/>
  <c r="Y1565" i="3"/>
  <c r="W1565" i="3"/>
  <c r="AA1565" i="3"/>
  <c r="M1566" i="3"/>
  <c r="Q1563" i="3"/>
  <c r="R1563" i="3"/>
  <c r="O1563" i="3"/>
  <c r="V1566" i="3" l="1"/>
  <c r="W1566" i="3"/>
  <c r="AB1566" i="3"/>
  <c r="AA1566" i="3"/>
  <c r="AC1566" i="3"/>
  <c r="T1565" i="3" s="1"/>
  <c r="X1566" i="3"/>
  <c r="Y1566" i="3"/>
  <c r="P1565" i="3" s="1"/>
  <c r="Z1566" i="3"/>
  <c r="Q1565" i="3" s="1"/>
  <c r="M1567" i="3"/>
  <c r="P1564" i="3"/>
  <c r="N1564" i="3"/>
  <c r="R1564" i="3"/>
  <c r="Q1564" i="3"/>
  <c r="T1564" i="3"/>
  <c r="O1564" i="3"/>
  <c r="O1565" i="3" l="1"/>
  <c r="S1565" i="3"/>
  <c r="AC1567" i="3"/>
  <c r="V1567" i="3"/>
  <c r="Z1567" i="3"/>
  <c r="Y1567" i="3"/>
  <c r="P1566" i="3" s="1"/>
  <c r="AB1567" i="3"/>
  <c r="AA1567" i="3"/>
  <c r="R1566" i="3" s="1"/>
  <c r="X1567" i="3"/>
  <c r="W1567" i="3"/>
  <c r="M1568" i="3"/>
  <c r="N1565" i="3"/>
  <c r="R1565" i="3"/>
  <c r="AA1568" i="3" l="1"/>
  <c r="R1567" i="3" s="1"/>
  <c r="X1568" i="3"/>
  <c r="W1568" i="3"/>
  <c r="Y1568" i="3"/>
  <c r="Z1568" i="3"/>
  <c r="Q1567" i="3" s="1"/>
  <c r="AB1568" i="3"/>
  <c r="AC1568" i="3"/>
  <c r="V1568" i="3"/>
  <c r="M1569" i="3"/>
  <c r="N1566" i="3"/>
  <c r="S1566" i="3"/>
  <c r="T1566" i="3"/>
  <c r="Q1566" i="3"/>
  <c r="O1566" i="3"/>
  <c r="S1567" i="3" l="1"/>
  <c r="O1567" i="3"/>
  <c r="AA1569" i="3"/>
  <c r="X1569" i="3"/>
  <c r="O1568" i="3" s="1"/>
  <c r="Y1569" i="3"/>
  <c r="P1568" i="3" s="1"/>
  <c r="V1569" i="3"/>
  <c r="AB1569" i="3"/>
  <c r="Z1569" i="3"/>
  <c r="AC1569" i="3"/>
  <c r="W1569" i="3"/>
  <c r="M1570" i="3"/>
  <c r="P1567" i="3"/>
  <c r="N1567" i="3"/>
  <c r="T1567" i="3"/>
  <c r="R1568" i="3" l="1"/>
  <c r="X1570" i="3"/>
  <c r="O1569" i="3" s="1"/>
  <c r="W1570" i="3"/>
  <c r="V1570" i="3"/>
  <c r="AA1570" i="3"/>
  <c r="AB1570" i="3"/>
  <c r="Z1570" i="3"/>
  <c r="Q1569" i="3" s="1"/>
  <c r="AC1570" i="3"/>
  <c r="T1569" i="3" s="1"/>
  <c r="Y1570" i="3"/>
  <c r="P1569" i="3" s="1"/>
  <c r="M1571" i="3"/>
  <c r="T1568" i="3"/>
  <c r="N1568" i="3"/>
  <c r="Q1568" i="3"/>
  <c r="S1568" i="3"/>
  <c r="Z1571" i="3" l="1"/>
  <c r="Q1570" i="3" s="1"/>
  <c r="AA1571" i="3"/>
  <c r="R1570" i="3" s="1"/>
  <c r="V1571" i="3"/>
  <c r="Y1571" i="3"/>
  <c r="P1570" i="3" s="1"/>
  <c r="W1571" i="3"/>
  <c r="AC1571" i="3"/>
  <c r="T1570" i="3" s="1"/>
  <c r="AB1571" i="3"/>
  <c r="X1571" i="3"/>
  <c r="O1570" i="3" s="1"/>
  <c r="M1572" i="3"/>
  <c r="S1569" i="3"/>
  <c r="N1569" i="3"/>
  <c r="R1569" i="3"/>
  <c r="AC1572" i="3" l="1"/>
  <c r="T1571" i="3" s="1"/>
  <c r="AA1572" i="3"/>
  <c r="R1571" i="3" s="1"/>
  <c r="V1572" i="3"/>
  <c r="Y1572" i="3"/>
  <c r="P1571" i="3" s="1"/>
  <c r="W1572" i="3"/>
  <c r="X1572" i="3"/>
  <c r="O1571" i="3" s="1"/>
  <c r="AB1572" i="3"/>
  <c r="Z1572" i="3"/>
  <c r="Q1571" i="3" s="1"/>
  <c r="M1573" i="3"/>
  <c r="N1570" i="3"/>
  <c r="S1570" i="3"/>
  <c r="V1573" i="3" l="1"/>
  <c r="Y1573" i="3"/>
  <c r="P1572" i="3" s="1"/>
  <c r="W1573" i="3"/>
  <c r="N1572" i="3" s="1"/>
  <c r="Z1573" i="3"/>
  <c r="Q1572" i="3" s="1"/>
  <c r="AA1573" i="3"/>
  <c r="R1572" i="3" s="1"/>
  <c r="X1573" i="3"/>
  <c r="AB1573" i="3"/>
  <c r="AC1573" i="3"/>
  <c r="T1572" i="3" s="1"/>
  <c r="M1574" i="3"/>
  <c r="N1571" i="3"/>
  <c r="S1571" i="3"/>
  <c r="O1572" i="3" l="1"/>
  <c r="AC1574" i="3"/>
  <c r="W1574" i="3"/>
  <c r="N1573" i="3" s="1"/>
  <c r="V1574" i="3"/>
  <c r="Y1574" i="3"/>
  <c r="P1573" i="3" s="1"/>
  <c r="X1574" i="3"/>
  <c r="AB1574" i="3"/>
  <c r="AA1574" i="3"/>
  <c r="Z1574" i="3"/>
  <c r="M1575" i="3"/>
  <c r="S1572" i="3"/>
  <c r="T1573" i="3" l="1"/>
  <c r="Z1575" i="3"/>
  <c r="Q1574" i="3" s="1"/>
  <c r="V1575" i="3"/>
  <c r="AA1575" i="3"/>
  <c r="R1574" i="3" s="1"/>
  <c r="AB1575" i="3"/>
  <c r="S1574" i="3" s="1"/>
  <c r="Y1575" i="3"/>
  <c r="X1575" i="3"/>
  <c r="W1575" i="3"/>
  <c r="N1574" i="3" s="1"/>
  <c r="AC1575" i="3"/>
  <c r="M1576" i="3"/>
  <c r="Q1573" i="3"/>
  <c r="R1573" i="3"/>
  <c r="O1573" i="3"/>
  <c r="S1573" i="3"/>
  <c r="AC1576" i="3" l="1"/>
  <c r="T1575" i="3" s="1"/>
  <c r="AA1576" i="3"/>
  <c r="R1575" i="3" s="1"/>
  <c r="Z1576" i="3"/>
  <c r="Q1575" i="3" s="1"/>
  <c r="V1576" i="3"/>
  <c r="X1576" i="3"/>
  <c r="Y1576" i="3"/>
  <c r="W1576" i="3"/>
  <c r="N1575" i="3" s="1"/>
  <c r="AB1576" i="3"/>
  <c r="S1575" i="3" s="1"/>
  <c r="M1577" i="3"/>
  <c r="O1574" i="3"/>
  <c r="P1574" i="3"/>
  <c r="T1574" i="3"/>
  <c r="V1577" i="3" l="1"/>
  <c r="Y1577" i="3"/>
  <c r="AC1577" i="3"/>
  <c r="T1576" i="3" s="1"/>
  <c r="Z1577" i="3"/>
  <c r="AB1577" i="3"/>
  <c r="S1576" i="3" s="1"/>
  <c r="X1577" i="3"/>
  <c r="AA1577" i="3"/>
  <c r="W1577" i="3"/>
  <c r="N1576" i="3" s="1"/>
  <c r="M1578" i="3"/>
  <c r="P1575" i="3"/>
  <c r="O1575" i="3"/>
  <c r="R1576" i="3" l="1"/>
  <c r="Q1576" i="3"/>
  <c r="O1576" i="3"/>
  <c r="W1578" i="3"/>
  <c r="N1577" i="3" s="1"/>
  <c r="Y1578" i="3"/>
  <c r="P1577" i="3" s="1"/>
  <c r="V1578" i="3"/>
  <c r="AA1578" i="3"/>
  <c r="Z1578" i="3"/>
  <c r="X1578" i="3"/>
  <c r="AC1578" i="3"/>
  <c r="AB1578" i="3"/>
  <c r="S1577" i="3" s="1"/>
  <c r="M1579" i="3"/>
  <c r="P1576" i="3"/>
  <c r="T1577" i="3" l="1"/>
  <c r="V1579" i="3"/>
  <c r="AB1579" i="3"/>
  <c r="Y1579" i="3"/>
  <c r="P1578" i="3" s="1"/>
  <c r="Z1579" i="3"/>
  <c r="Q1578" i="3" s="1"/>
  <c r="X1579" i="3"/>
  <c r="W1579" i="3"/>
  <c r="AA1579" i="3"/>
  <c r="R1578" i="3" s="1"/>
  <c r="AC1579" i="3"/>
  <c r="M1580" i="3"/>
  <c r="Q1577" i="3"/>
  <c r="O1577" i="3"/>
  <c r="R1577" i="3"/>
  <c r="N1578" i="3" l="1"/>
  <c r="O1578" i="3"/>
  <c r="S1578" i="3"/>
  <c r="W1580" i="3"/>
  <c r="Y1580" i="3"/>
  <c r="P1579" i="3" s="1"/>
  <c r="Z1580" i="3"/>
  <c r="Q1579" i="3" s="1"/>
  <c r="V1580" i="3"/>
  <c r="AC1580" i="3"/>
  <c r="T1579" i="3" s="1"/>
  <c r="X1580" i="3"/>
  <c r="AA1580" i="3"/>
  <c r="R1579" i="3" s="1"/>
  <c r="AB1580" i="3"/>
  <c r="M1581" i="3"/>
  <c r="T1578" i="3"/>
  <c r="AA1581" i="3" l="1"/>
  <c r="R1580" i="3" s="1"/>
  <c r="V1581" i="3"/>
  <c r="W1581" i="3"/>
  <c r="N1580" i="3" s="1"/>
  <c r="X1581" i="3"/>
  <c r="O1580" i="3" s="1"/>
  <c r="AB1581" i="3"/>
  <c r="Y1581" i="3"/>
  <c r="Z1581" i="3"/>
  <c r="AC1581" i="3"/>
  <c r="T1580" i="3" s="1"/>
  <c r="M1582" i="3"/>
  <c r="S1579" i="3"/>
  <c r="O1579" i="3"/>
  <c r="N1579" i="3"/>
  <c r="X1582" i="3" l="1"/>
  <c r="O1581" i="3" s="1"/>
  <c r="V1582" i="3"/>
  <c r="Z1582" i="3"/>
  <c r="Y1582" i="3"/>
  <c r="AC1582" i="3"/>
  <c r="T1581" i="3" s="1"/>
  <c r="AB1582" i="3"/>
  <c r="W1582" i="3"/>
  <c r="N1581" i="3" s="1"/>
  <c r="AA1582" i="3"/>
  <c r="R1581" i="3" s="1"/>
  <c r="M1583" i="3"/>
  <c r="P1580" i="3"/>
  <c r="Q1580" i="3"/>
  <c r="S1580" i="3"/>
  <c r="Z1583" i="3" l="1"/>
  <c r="Q1582" i="3" s="1"/>
  <c r="V1583" i="3"/>
  <c r="AA1583" i="3"/>
  <c r="R1582" i="3" s="1"/>
  <c r="W1583" i="3"/>
  <c r="N1582" i="3" s="1"/>
  <c r="AB1583" i="3"/>
  <c r="Y1583" i="3"/>
  <c r="AC1583" i="3"/>
  <c r="X1583" i="3"/>
  <c r="O1582" i="3" s="1"/>
  <c r="M1584" i="3"/>
  <c r="S1581" i="3"/>
  <c r="P1581" i="3"/>
  <c r="Q1581" i="3"/>
  <c r="X1584" i="3" l="1"/>
  <c r="O1583" i="3" s="1"/>
  <c r="AA1584" i="3"/>
  <c r="R1583" i="3" s="1"/>
  <c r="V1584" i="3"/>
  <c r="AC1584" i="3"/>
  <c r="AB1584" i="3"/>
  <c r="S1583" i="3" s="1"/>
  <c r="Z1584" i="3"/>
  <c r="W1584" i="3"/>
  <c r="N1583" i="3" s="1"/>
  <c r="Y1584" i="3"/>
  <c r="M1585" i="3"/>
  <c r="P1582" i="3"/>
  <c r="T1582" i="3"/>
  <c r="S1582" i="3"/>
  <c r="Z1585" i="3" l="1"/>
  <c r="W1585" i="3"/>
  <c r="N1584" i="3" s="1"/>
  <c r="AB1585" i="3"/>
  <c r="S1584" i="3" s="1"/>
  <c r="V1585" i="3"/>
  <c r="AA1585" i="3"/>
  <c r="R1584" i="3" s="1"/>
  <c r="AC1585" i="3"/>
  <c r="Y1585" i="3"/>
  <c r="X1585" i="3"/>
  <c r="O1584" i="3" s="1"/>
  <c r="M1586" i="3"/>
  <c r="Q1583" i="3"/>
  <c r="P1583" i="3"/>
  <c r="T1583" i="3"/>
  <c r="AB1586" i="3" l="1"/>
  <c r="S1585" i="3" s="1"/>
  <c r="W1586" i="3"/>
  <c r="N1585" i="3" s="1"/>
  <c r="V1586" i="3"/>
  <c r="Y1586" i="3"/>
  <c r="AC1586" i="3"/>
  <c r="X1586" i="3"/>
  <c r="O1585" i="3" s="1"/>
  <c r="Z1586" i="3"/>
  <c r="AA1586" i="3"/>
  <c r="R1585" i="3" s="1"/>
  <c r="M1587" i="3"/>
  <c r="P1584" i="3"/>
  <c r="T1584" i="3"/>
  <c r="Q1584" i="3"/>
  <c r="Y1587" i="3" l="1"/>
  <c r="P1586" i="3" s="1"/>
  <c r="V1587" i="3"/>
  <c r="Z1587" i="3"/>
  <c r="W1587" i="3"/>
  <c r="N1586" i="3" s="1"/>
  <c r="AC1587" i="3"/>
  <c r="AA1587" i="3"/>
  <c r="R1586" i="3" s="1"/>
  <c r="AB1587" i="3"/>
  <c r="X1587" i="3"/>
  <c r="O1586" i="3" s="1"/>
  <c r="M1588" i="3"/>
  <c r="Q1585" i="3"/>
  <c r="T1585" i="3"/>
  <c r="P1585" i="3"/>
  <c r="AC1588" i="3" l="1"/>
  <c r="T1587" i="3" s="1"/>
  <c r="V1588" i="3"/>
  <c r="W1588" i="3"/>
  <c r="N1587" i="3" s="1"/>
  <c r="X1588" i="3"/>
  <c r="O1587" i="3" s="1"/>
  <c r="Y1588" i="3"/>
  <c r="P1587" i="3" s="1"/>
  <c r="Z1588" i="3"/>
  <c r="Q1587" i="3" s="1"/>
  <c r="AB1588" i="3"/>
  <c r="AA1588" i="3"/>
  <c r="R1587" i="3" s="1"/>
  <c r="M1589" i="3"/>
  <c r="S1586" i="3"/>
  <c r="T1586" i="3"/>
  <c r="Q1586" i="3"/>
  <c r="AC1589" i="3" l="1"/>
  <c r="T1588" i="3" s="1"/>
  <c r="Y1589" i="3"/>
  <c r="P1588" i="3" s="1"/>
  <c r="V1589" i="3"/>
  <c r="AA1589" i="3"/>
  <c r="R1588" i="3" s="1"/>
  <c r="Z1589" i="3"/>
  <c r="Q1588" i="3" s="1"/>
  <c r="X1589" i="3"/>
  <c r="AB1589" i="3"/>
  <c r="W1589" i="3"/>
  <c r="N1588" i="3" s="1"/>
  <c r="M1590" i="3"/>
  <c r="S1587" i="3"/>
  <c r="W1590" i="3" l="1"/>
  <c r="N1589" i="3" s="1"/>
  <c r="AC1590" i="3"/>
  <c r="T1589" i="3" s="1"/>
  <c r="Y1590" i="3"/>
  <c r="P1589" i="3" s="1"/>
  <c r="V1590" i="3"/>
  <c r="X1590" i="3"/>
  <c r="AB1590" i="3"/>
  <c r="Z1590" i="3"/>
  <c r="AA1590" i="3"/>
  <c r="R1589" i="3" s="1"/>
  <c r="M1591" i="3"/>
  <c r="O1588" i="3"/>
  <c r="S1588" i="3"/>
  <c r="Q1589" i="3" l="1"/>
  <c r="O1589" i="3"/>
  <c r="Z1591" i="3"/>
  <c r="AC1591" i="3"/>
  <c r="W1591" i="3"/>
  <c r="V1591" i="3"/>
  <c r="Y1591" i="3"/>
  <c r="P1590" i="3" s="1"/>
  <c r="AA1591" i="3"/>
  <c r="X1591" i="3"/>
  <c r="AB1591" i="3"/>
  <c r="M1592" i="3"/>
  <c r="S1589" i="3"/>
  <c r="T1590" i="3" l="1"/>
  <c r="X1592" i="3"/>
  <c r="O1591" i="3" s="1"/>
  <c r="V1592" i="3"/>
  <c r="Y1592" i="3"/>
  <c r="P1591" i="3" s="1"/>
  <c r="W1592" i="3"/>
  <c r="AA1592" i="3"/>
  <c r="AC1592" i="3"/>
  <c r="T1591" i="3" s="1"/>
  <c r="Z1592" i="3"/>
  <c r="Q1591" i="3" s="1"/>
  <c r="AB1592" i="3"/>
  <c r="S1591" i="3" s="1"/>
  <c r="M1593" i="3"/>
  <c r="O1590" i="3"/>
  <c r="R1590" i="3"/>
  <c r="S1590" i="3"/>
  <c r="N1590" i="3"/>
  <c r="Q1590" i="3"/>
  <c r="W1593" i="3" l="1"/>
  <c r="N1592" i="3" s="1"/>
  <c r="V1593" i="3"/>
  <c r="AA1593" i="3"/>
  <c r="AC1593" i="3"/>
  <c r="T1592" i="3" s="1"/>
  <c r="Y1593" i="3"/>
  <c r="Z1593" i="3"/>
  <c r="Q1592" i="3" s="1"/>
  <c r="AB1593" i="3"/>
  <c r="X1593" i="3"/>
  <c r="O1592" i="3" s="1"/>
  <c r="M1594" i="3"/>
  <c r="R1591" i="3"/>
  <c r="N1591" i="3"/>
  <c r="V1594" i="3" l="1"/>
  <c r="Z1594" i="3"/>
  <c r="Q1593" i="3" s="1"/>
  <c r="AA1594" i="3"/>
  <c r="R1593" i="3" s="1"/>
  <c r="X1594" i="3"/>
  <c r="Y1594" i="3"/>
  <c r="AB1594" i="3"/>
  <c r="W1594" i="3"/>
  <c r="AC1594" i="3"/>
  <c r="T1593" i="3" s="1"/>
  <c r="M1595" i="3"/>
  <c r="S1592" i="3"/>
  <c r="P1592" i="3"/>
  <c r="R1592" i="3"/>
  <c r="N1593" i="3" l="1"/>
  <c r="P1593" i="3"/>
  <c r="O1593" i="3"/>
  <c r="V1595" i="3"/>
  <c r="Z1595" i="3"/>
  <c r="Q1594" i="3" s="1"/>
  <c r="W1595" i="3"/>
  <c r="Y1595" i="3"/>
  <c r="AA1595" i="3"/>
  <c r="R1594" i="3" s="1"/>
  <c r="X1595" i="3"/>
  <c r="AB1595" i="3"/>
  <c r="AC1595" i="3"/>
  <c r="T1594" i="3" s="1"/>
  <c r="M1596" i="3"/>
  <c r="S1593" i="3"/>
  <c r="O1594" i="3" l="1"/>
  <c r="S1594" i="3"/>
  <c r="P1594" i="3"/>
  <c r="Y1596" i="3"/>
  <c r="P1595" i="3" s="1"/>
  <c r="AC1596" i="3"/>
  <c r="T1595" i="3" s="1"/>
  <c r="AB1596" i="3"/>
  <c r="W1596" i="3"/>
  <c r="N1595" i="3" s="1"/>
  <c r="V1596" i="3"/>
  <c r="AA1596" i="3"/>
  <c r="X1596" i="3"/>
  <c r="Z1596" i="3"/>
  <c r="Q1595" i="3" s="1"/>
  <c r="M1597" i="3"/>
  <c r="N1594" i="3"/>
  <c r="V1597" i="3" l="1"/>
  <c r="Y1597" i="3"/>
  <c r="P1596" i="3" s="1"/>
  <c r="X1597" i="3"/>
  <c r="AA1597" i="3"/>
  <c r="AB1597" i="3"/>
  <c r="W1597" i="3"/>
  <c r="AC1597" i="3"/>
  <c r="Z1597" i="3"/>
  <c r="Q1596" i="3" s="1"/>
  <c r="M1598" i="3"/>
  <c r="R1595" i="3"/>
  <c r="O1595" i="3"/>
  <c r="S1595" i="3"/>
  <c r="T1596" i="3" l="1"/>
  <c r="S1596" i="3"/>
  <c r="N1596" i="3"/>
  <c r="R1596" i="3"/>
  <c r="V1598" i="3"/>
  <c r="Z1598" i="3"/>
  <c r="X1598" i="3"/>
  <c r="AC1598" i="3"/>
  <c r="AB1598" i="3"/>
  <c r="AA1598" i="3"/>
  <c r="Y1598" i="3"/>
  <c r="P1597" i="3" s="1"/>
  <c r="W1598" i="3"/>
  <c r="M1599" i="3"/>
  <c r="O1596" i="3"/>
  <c r="S1597" i="3" l="1"/>
  <c r="R1597" i="3"/>
  <c r="Q1597" i="3"/>
  <c r="V1599" i="3"/>
  <c r="AC1599" i="3"/>
  <c r="T1598" i="3" s="1"/>
  <c r="X1599" i="3"/>
  <c r="O1598" i="3" s="1"/>
  <c r="Z1599" i="3"/>
  <c r="Y1599" i="3"/>
  <c r="AA1599" i="3"/>
  <c r="W1599" i="3"/>
  <c r="AB1599" i="3"/>
  <c r="M1600" i="3"/>
  <c r="N1597" i="3"/>
  <c r="O1597" i="3"/>
  <c r="T1597" i="3"/>
  <c r="P1598" i="3" l="1"/>
  <c r="Q1598" i="3"/>
  <c r="S1598" i="3"/>
  <c r="N1598" i="3"/>
  <c r="Z1600" i="3"/>
  <c r="Q1599" i="3" s="1"/>
  <c r="AA1600" i="3"/>
  <c r="Y1600" i="3"/>
  <c r="AB1600" i="3"/>
  <c r="V1600" i="3"/>
  <c r="AC1600" i="3"/>
  <c r="T1599" i="3" s="1"/>
  <c r="W1600" i="3"/>
  <c r="X1600" i="3"/>
  <c r="M1601" i="3"/>
  <c r="R1598" i="3"/>
  <c r="X1601" i="3" l="1"/>
  <c r="O1600" i="3" s="1"/>
  <c r="V1601" i="3"/>
  <c r="Y1601" i="3"/>
  <c r="P1600" i="3" s="1"/>
  <c r="AA1601" i="3"/>
  <c r="R1600" i="3" s="1"/>
  <c r="W1601" i="3"/>
  <c r="N1600" i="3" s="1"/>
  <c r="AC1601" i="3"/>
  <c r="AB1601" i="3"/>
  <c r="Z1601" i="3"/>
  <c r="M1602" i="3"/>
  <c r="P1599" i="3"/>
  <c r="R1599" i="3"/>
  <c r="O1599" i="3"/>
  <c r="N1599" i="3"/>
  <c r="S1599" i="3"/>
  <c r="V1602" i="3" l="1"/>
  <c r="X1602" i="3"/>
  <c r="AC1602" i="3"/>
  <c r="T1601" i="3" s="1"/>
  <c r="Z1602" i="3"/>
  <c r="AA1602" i="3"/>
  <c r="R1601" i="3" s="1"/>
  <c r="Y1602" i="3"/>
  <c r="W1602" i="3"/>
  <c r="AB1602" i="3"/>
  <c r="S1601" i="3" s="1"/>
  <c r="M1603" i="3"/>
  <c r="Q1600" i="3"/>
  <c r="T1600" i="3"/>
  <c r="S1600" i="3"/>
  <c r="P1601" i="3" l="1"/>
  <c r="N1601" i="3"/>
  <c r="O1601" i="3"/>
  <c r="AA1603" i="3"/>
  <c r="R1602" i="3" s="1"/>
  <c r="W1603" i="3"/>
  <c r="AB1603" i="3"/>
  <c r="S1602" i="3" s="1"/>
  <c r="V1603" i="3"/>
  <c r="Y1603" i="3"/>
  <c r="Z1603" i="3"/>
  <c r="X1603" i="3"/>
  <c r="AC1603" i="3"/>
  <c r="T1602" i="3" s="1"/>
  <c r="M1604" i="3"/>
  <c r="Q1601" i="3"/>
  <c r="Z1604" i="3" l="1"/>
  <c r="Q1603" i="3" s="1"/>
  <c r="V1604" i="3"/>
  <c r="AC1604" i="3"/>
  <c r="T1603" i="3" s="1"/>
  <c r="Y1604" i="3"/>
  <c r="P1603" i="3" s="1"/>
  <c r="W1604" i="3"/>
  <c r="N1603" i="3" s="1"/>
  <c r="AB1604" i="3"/>
  <c r="S1603" i="3" s="1"/>
  <c r="X1604" i="3"/>
  <c r="AA1604" i="3"/>
  <c r="M1605" i="3"/>
  <c r="O1602" i="3"/>
  <c r="Q1602" i="3"/>
  <c r="P1602" i="3"/>
  <c r="N1602" i="3"/>
  <c r="R1603" i="3" l="1"/>
  <c r="AC1605" i="3"/>
  <c r="T1604" i="3" s="1"/>
  <c r="X1605" i="3"/>
  <c r="O1604" i="3" s="1"/>
  <c r="W1605" i="3"/>
  <c r="N1604" i="3" s="1"/>
  <c r="V1605" i="3"/>
  <c r="AA1605" i="3"/>
  <c r="Y1605" i="3"/>
  <c r="Z1605" i="3"/>
  <c r="Q1604" i="3" s="1"/>
  <c r="AB1605" i="3"/>
  <c r="S1604" i="3" s="1"/>
  <c r="M1606" i="3"/>
  <c r="O1603" i="3"/>
  <c r="AB1606" i="3" l="1"/>
  <c r="S1605" i="3" s="1"/>
  <c r="W1606" i="3"/>
  <c r="N1605" i="3" s="1"/>
  <c r="V1606" i="3"/>
  <c r="AC1606" i="3"/>
  <c r="T1605" i="3" s="1"/>
  <c r="Y1606" i="3"/>
  <c r="X1606" i="3"/>
  <c r="AA1606" i="3"/>
  <c r="R1605" i="3" s="1"/>
  <c r="Z1606" i="3"/>
  <c r="Q1605" i="3" s="1"/>
  <c r="M1607" i="3"/>
  <c r="P1604" i="3"/>
  <c r="R1604" i="3"/>
  <c r="AC1607" i="3" l="1"/>
  <c r="T1606" i="3" s="1"/>
  <c r="V1607" i="3"/>
  <c r="AA1607" i="3"/>
  <c r="R1606" i="3" s="1"/>
  <c r="W1607" i="3"/>
  <c r="N1606" i="3" s="1"/>
  <c r="AB1607" i="3"/>
  <c r="S1606" i="3" s="1"/>
  <c r="Y1607" i="3"/>
  <c r="Z1607" i="3"/>
  <c r="X1607" i="3"/>
  <c r="M1608" i="3"/>
  <c r="O1605" i="3"/>
  <c r="P1605" i="3"/>
  <c r="V1608" i="3" l="1"/>
  <c r="W1608" i="3"/>
  <c r="N1607" i="3" s="1"/>
  <c r="X1608" i="3"/>
  <c r="O1607" i="3" s="1"/>
  <c r="Y1608" i="3"/>
  <c r="AB1608" i="3"/>
  <c r="AA1608" i="3"/>
  <c r="Z1608" i="3"/>
  <c r="AC1608" i="3"/>
  <c r="T1607" i="3" s="1"/>
  <c r="M1609" i="3"/>
  <c r="Q1606" i="3"/>
  <c r="P1606" i="3"/>
  <c r="O1606" i="3"/>
  <c r="R1607" i="3" l="1"/>
  <c r="S1607" i="3"/>
  <c r="V1609" i="3"/>
  <c r="AC1609" i="3"/>
  <c r="T1608" i="3" s="1"/>
  <c r="Y1609" i="3"/>
  <c r="P1608" i="3" s="1"/>
  <c r="AA1609" i="3"/>
  <c r="AB1609" i="3"/>
  <c r="X1609" i="3"/>
  <c r="O1608" i="3" s="1"/>
  <c r="W1609" i="3"/>
  <c r="Z1609" i="3"/>
  <c r="Q1608" i="3" s="1"/>
  <c r="M1610" i="3"/>
  <c r="P1607" i="3"/>
  <c r="Q1607" i="3"/>
  <c r="Y1610" i="3" l="1"/>
  <c r="P1609" i="3" s="1"/>
  <c r="V1610" i="3"/>
  <c r="AB1610" i="3"/>
  <c r="S1609" i="3" s="1"/>
  <c r="Z1610" i="3"/>
  <c r="X1610" i="3"/>
  <c r="O1609" i="3" s="1"/>
  <c r="AA1610" i="3"/>
  <c r="R1609" i="3" s="1"/>
  <c r="W1610" i="3"/>
  <c r="AC1610" i="3"/>
  <c r="M1611" i="3"/>
  <c r="N1608" i="3"/>
  <c r="S1608" i="3"/>
  <c r="R1608" i="3"/>
  <c r="V1611" i="3" l="1"/>
  <c r="W1611" i="3"/>
  <c r="AB1611" i="3"/>
  <c r="S1610" i="3" s="1"/>
  <c r="AC1611" i="3"/>
  <c r="Y1611" i="3"/>
  <c r="X1611" i="3"/>
  <c r="Z1611" i="3"/>
  <c r="AA1611" i="3"/>
  <c r="R1610" i="3" s="1"/>
  <c r="M1612" i="3"/>
  <c r="N1609" i="3"/>
  <c r="T1609" i="3"/>
  <c r="Q1609" i="3"/>
  <c r="Q1610" i="3" l="1"/>
  <c r="O1610" i="3"/>
  <c r="P1610" i="3"/>
  <c r="N1610" i="3"/>
  <c r="V1612" i="3"/>
  <c r="W1612" i="3"/>
  <c r="N1611" i="3" s="1"/>
  <c r="AC1612" i="3"/>
  <c r="T1611" i="3" s="1"/>
  <c r="Y1612" i="3"/>
  <c r="AB1612" i="3"/>
  <c r="S1611" i="3" s="1"/>
  <c r="X1612" i="3"/>
  <c r="Z1612" i="3"/>
  <c r="AA1612" i="3"/>
  <c r="R1611" i="3" s="1"/>
  <c r="M1613" i="3"/>
  <c r="T1610" i="3"/>
  <c r="P1611" i="3" l="1"/>
  <c r="W1613" i="3"/>
  <c r="X1613" i="3"/>
  <c r="V1613" i="3"/>
  <c r="AA1613" i="3"/>
  <c r="R1612" i="3" s="1"/>
  <c r="AB1613" i="3"/>
  <c r="Z1613" i="3"/>
  <c r="AC1613" i="3"/>
  <c r="T1612" i="3" s="1"/>
  <c r="Y1613" i="3"/>
  <c r="M1614" i="3"/>
  <c r="O1611" i="3"/>
  <c r="Q1611" i="3"/>
  <c r="AA1614" i="3" l="1"/>
  <c r="R1613" i="3" s="1"/>
  <c r="V1614" i="3"/>
  <c r="Y1614" i="3"/>
  <c r="P1613" i="3" s="1"/>
  <c r="AB1614" i="3"/>
  <c r="S1613" i="3" s="1"/>
  <c r="X1614" i="3"/>
  <c r="W1614" i="3"/>
  <c r="AC1614" i="3"/>
  <c r="Z1614" i="3"/>
  <c r="Q1613" i="3" s="1"/>
  <c r="M1615" i="3"/>
  <c r="N1612" i="3"/>
  <c r="S1612" i="3"/>
  <c r="Q1612" i="3"/>
  <c r="P1612" i="3"/>
  <c r="O1612" i="3"/>
  <c r="Z1615" i="3" l="1"/>
  <c r="Q1614" i="3" s="1"/>
  <c r="V1615" i="3"/>
  <c r="AC1615" i="3"/>
  <c r="AB1615" i="3"/>
  <c r="S1614" i="3" s="1"/>
  <c r="W1615" i="3"/>
  <c r="Y1615" i="3"/>
  <c r="P1614" i="3" s="1"/>
  <c r="AA1615" i="3"/>
  <c r="X1615" i="3"/>
  <c r="O1614" i="3" s="1"/>
  <c r="M1616" i="3"/>
  <c r="T1613" i="3"/>
  <c r="N1613" i="3"/>
  <c r="O1613" i="3"/>
  <c r="V1616" i="3" l="1"/>
  <c r="W1616" i="3"/>
  <c r="N1615" i="3" s="1"/>
  <c r="AC1616" i="3"/>
  <c r="T1615" i="3" s="1"/>
  <c r="AB1616" i="3"/>
  <c r="S1615" i="3" s="1"/>
  <c r="Z1616" i="3"/>
  <c r="AA1616" i="3"/>
  <c r="Y1616" i="3"/>
  <c r="X1616" i="3"/>
  <c r="O1615" i="3" s="1"/>
  <c r="M1617" i="3"/>
  <c r="R1614" i="3"/>
  <c r="N1614" i="3"/>
  <c r="T1614" i="3"/>
  <c r="Q1615" i="3" l="1"/>
  <c r="P1615" i="3"/>
  <c r="AB1617" i="3"/>
  <c r="S1616" i="3" s="1"/>
  <c r="Y1617" i="3"/>
  <c r="Z1617" i="3"/>
  <c r="V1617" i="3"/>
  <c r="AC1617" i="3"/>
  <c r="AA1617" i="3"/>
  <c r="W1617" i="3"/>
  <c r="X1617" i="3"/>
  <c r="O1616" i="3" s="1"/>
  <c r="M1618" i="3"/>
  <c r="R1615" i="3"/>
  <c r="X1618" i="3" l="1"/>
  <c r="O1617" i="3" s="1"/>
  <c r="AB1618" i="3"/>
  <c r="S1617" i="3" s="1"/>
  <c r="V1618" i="3"/>
  <c r="Y1618" i="3"/>
  <c r="P1617" i="3" s="1"/>
  <c r="AA1618" i="3"/>
  <c r="R1617" i="3" s="1"/>
  <c r="W1618" i="3"/>
  <c r="Z1618" i="3"/>
  <c r="Q1617" i="3" s="1"/>
  <c r="AC1618" i="3"/>
  <c r="M1619" i="3"/>
  <c r="N1616" i="3"/>
  <c r="T1616" i="3"/>
  <c r="Q1616" i="3"/>
  <c r="R1616" i="3"/>
  <c r="P1616" i="3"/>
  <c r="X1619" i="3" l="1"/>
  <c r="O1618" i="3" s="1"/>
  <c r="V1619" i="3"/>
  <c r="AB1619" i="3"/>
  <c r="S1618" i="3" s="1"/>
  <c r="AC1619" i="3"/>
  <c r="Z1619" i="3"/>
  <c r="Y1619" i="3"/>
  <c r="W1619" i="3"/>
  <c r="AA1619" i="3"/>
  <c r="R1618" i="3" s="1"/>
  <c r="M1620" i="3"/>
  <c r="T1617" i="3"/>
  <c r="N1617" i="3"/>
  <c r="V1620" i="3" l="1"/>
  <c r="AC1620" i="3"/>
  <c r="T1619" i="3" s="1"/>
  <c r="W1620" i="3"/>
  <c r="AA1620" i="3"/>
  <c r="AB1620" i="3"/>
  <c r="S1619" i="3" s="1"/>
  <c r="Y1620" i="3"/>
  <c r="Z1620" i="3"/>
  <c r="X1620" i="3"/>
  <c r="O1619" i="3" s="1"/>
  <c r="M1621" i="3"/>
  <c r="P1618" i="3"/>
  <c r="N1618" i="3"/>
  <c r="Q1618" i="3"/>
  <c r="T1618" i="3"/>
  <c r="Q1619" i="3" l="1"/>
  <c r="R1619" i="3"/>
  <c r="P1619" i="3"/>
  <c r="Z1621" i="3"/>
  <c r="AC1621" i="3"/>
  <c r="T1620" i="3" s="1"/>
  <c r="AA1621" i="3"/>
  <c r="V1621" i="3"/>
  <c r="AB1621" i="3"/>
  <c r="X1621" i="3"/>
  <c r="O1620" i="3" s="1"/>
  <c r="W1621" i="3"/>
  <c r="Y1621" i="3"/>
  <c r="P1620" i="3" s="1"/>
  <c r="M1622" i="3"/>
  <c r="N1619" i="3"/>
  <c r="AC1622" i="3" l="1"/>
  <c r="T1621" i="3" s="1"/>
  <c r="V1622" i="3"/>
  <c r="W1622" i="3"/>
  <c r="X1622" i="3"/>
  <c r="Z1622" i="3"/>
  <c r="Q1621" i="3" s="1"/>
  <c r="AB1622" i="3"/>
  <c r="Y1622" i="3"/>
  <c r="AA1622" i="3"/>
  <c r="R1621" i="3" s="1"/>
  <c r="M1623" i="3"/>
  <c r="N1620" i="3"/>
  <c r="R1620" i="3"/>
  <c r="S1620" i="3"/>
  <c r="Q1620" i="3"/>
  <c r="W1623" i="3" l="1"/>
  <c r="N1622" i="3" s="1"/>
  <c r="AC1623" i="3"/>
  <c r="T1622" i="3" s="1"/>
  <c r="Y1623" i="3"/>
  <c r="AA1623" i="3"/>
  <c r="R1622" i="3" s="1"/>
  <c r="V1623" i="3"/>
  <c r="AB1623" i="3"/>
  <c r="Z1623" i="3"/>
  <c r="X1623" i="3"/>
  <c r="O1622" i="3" s="1"/>
  <c r="M1624" i="3"/>
  <c r="O1621" i="3"/>
  <c r="P1621" i="3"/>
  <c r="S1621" i="3"/>
  <c r="N1621" i="3"/>
  <c r="Q1622" i="3" l="1"/>
  <c r="S1622" i="3"/>
  <c r="AA1624" i="3"/>
  <c r="R1623" i="3" s="1"/>
  <c r="X1624" i="3"/>
  <c r="O1623" i="3" s="1"/>
  <c r="V1624" i="3"/>
  <c r="AB1624" i="3"/>
  <c r="W1624" i="3"/>
  <c r="N1623" i="3" s="1"/>
  <c r="AC1624" i="3"/>
  <c r="T1623" i="3" s="1"/>
  <c r="Y1624" i="3"/>
  <c r="P1623" i="3" s="1"/>
  <c r="Z1624" i="3"/>
  <c r="M1625" i="3"/>
  <c r="P1622" i="3"/>
  <c r="AC1625" i="3" l="1"/>
  <c r="T1624" i="3" s="1"/>
  <c r="V1625" i="3"/>
  <c r="W1625" i="3"/>
  <c r="N1624" i="3" s="1"/>
  <c r="AB1625" i="3"/>
  <c r="Y1625" i="3"/>
  <c r="P1624" i="3" s="1"/>
  <c r="AA1625" i="3"/>
  <c r="X1625" i="3"/>
  <c r="Z1625" i="3"/>
  <c r="Q1624" i="3" s="1"/>
  <c r="M1626" i="3"/>
  <c r="S1623" i="3"/>
  <c r="Q1623" i="3"/>
  <c r="AA1626" i="3" l="1"/>
  <c r="R1625" i="3" s="1"/>
  <c r="W1626" i="3"/>
  <c r="N1625" i="3" s="1"/>
  <c r="V1626" i="3"/>
  <c r="AC1626" i="3"/>
  <c r="T1625" i="3" s="1"/>
  <c r="Z1626" i="3"/>
  <c r="Q1625" i="3" s="1"/>
  <c r="Y1626" i="3"/>
  <c r="X1626" i="3"/>
  <c r="AB1626" i="3"/>
  <c r="S1625" i="3" s="1"/>
  <c r="M1627" i="3"/>
  <c r="R1624" i="3"/>
  <c r="O1624" i="3"/>
  <c r="S1624" i="3"/>
  <c r="AB1627" i="3" l="1"/>
  <c r="S1626" i="3" s="1"/>
  <c r="V1627" i="3"/>
  <c r="Z1627" i="3"/>
  <c r="Q1626" i="3" s="1"/>
  <c r="AC1627" i="3"/>
  <c r="T1626" i="3" s="1"/>
  <c r="W1627" i="3"/>
  <c r="N1626" i="3" s="1"/>
  <c r="X1627" i="3"/>
  <c r="AA1627" i="3"/>
  <c r="Y1627" i="3"/>
  <c r="P1626" i="3" s="1"/>
  <c r="M1628" i="3"/>
  <c r="P1625" i="3"/>
  <c r="O1625" i="3"/>
  <c r="V1628" i="3" l="1"/>
  <c r="Z1628" i="3"/>
  <c r="Q1627" i="3" s="1"/>
  <c r="AC1628" i="3"/>
  <c r="T1627" i="3" s="1"/>
  <c r="W1628" i="3"/>
  <c r="AA1628" i="3"/>
  <c r="Y1628" i="3"/>
  <c r="AB1628" i="3"/>
  <c r="S1627" i="3" s="1"/>
  <c r="X1628" i="3"/>
  <c r="M1629" i="3"/>
  <c r="R1626" i="3"/>
  <c r="O1626" i="3"/>
  <c r="P1627" i="3" l="1"/>
  <c r="N1627" i="3"/>
  <c r="AA1629" i="3"/>
  <c r="AB1629" i="3"/>
  <c r="S1628" i="3" s="1"/>
  <c r="V1629" i="3"/>
  <c r="AC1629" i="3"/>
  <c r="T1628" i="3" s="1"/>
  <c r="W1629" i="3"/>
  <c r="X1629" i="3"/>
  <c r="O1628" i="3" s="1"/>
  <c r="Y1629" i="3"/>
  <c r="Z1629" i="3"/>
  <c r="M1630" i="3"/>
  <c r="O1627" i="3"/>
  <c r="R1627" i="3"/>
  <c r="Z1630" i="3" l="1"/>
  <c r="Y1630" i="3"/>
  <c r="P1629" i="3" s="1"/>
  <c r="V1630" i="3"/>
  <c r="W1630" i="3"/>
  <c r="N1629" i="3" s="1"/>
  <c r="AB1630" i="3"/>
  <c r="S1629" i="3" s="1"/>
  <c r="AC1630" i="3"/>
  <c r="AA1630" i="3"/>
  <c r="X1630" i="3"/>
  <c r="O1629" i="3" s="1"/>
  <c r="M1631" i="3"/>
  <c r="Q1628" i="3"/>
  <c r="N1628" i="3"/>
  <c r="R1628" i="3"/>
  <c r="P1628" i="3"/>
  <c r="Z1631" i="3" l="1"/>
  <c r="Q1630" i="3" s="1"/>
  <c r="V1631" i="3"/>
  <c r="W1631" i="3"/>
  <c r="N1630" i="3" s="1"/>
  <c r="AC1631" i="3"/>
  <c r="AB1631" i="3"/>
  <c r="AA1631" i="3"/>
  <c r="Y1631" i="3"/>
  <c r="X1631" i="3"/>
  <c r="O1630" i="3" s="1"/>
  <c r="M1632" i="3"/>
  <c r="T1629" i="3"/>
  <c r="Q1629" i="3"/>
  <c r="R1629" i="3"/>
  <c r="R1630" i="3" l="1"/>
  <c r="W1632" i="3"/>
  <c r="N1631" i="3" s="1"/>
  <c r="AA1632" i="3"/>
  <c r="V1632" i="3"/>
  <c r="Z1632" i="3"/>
  <c r="Q1631" i="3" s="1"/>
  <c r="X1632" i="3"/>
  <c r="AB1632" i="3"/>
  <c r="S1631" i="3" s="1"/>
  <c r="AC1632" i="3"/>
  <c r="T1631" i="3" s="1"/>
  <c r="Y1632" i="3"/>
  <c r="M1633" i="3"/>
  <c r="P1630" i="3"/>
  <c r="S1630" i="3"/>
  <c r="T1630" i="3"/>
  <c r="V1633" i="3" l="1"/>
  <c r="AB1633" i="3"/>
  <c r="AA1633" i="3"/>
  <c r="R1632" i="3" s="1"/>
  <c r="Y1633" i="3"/>
  <c r="P1632" i="3" s="1"/>
  <c r="AC1633" i="3"/>
  <c r="T1632" i="3" s="1"/>
  <c r="Z1633" i="3"/>
  <c r="W1633" i="3"/>
  <c r="X1633" i="3"/>
  <c r="M1634" i="3"/>
  <c r="O1631" i="3"/>
  <c r="R1631" i="3"/>
  <c r="P1631" i="3"/>
  <c r="N1632" i="3" l="1"/>
  <c r="Q1632" i="3"/>
  <c r="S1632" i="3"/>
  <c r="AA1634" i="3"/>
  <c r="R1633" i="3" s="1"/>
  <c r="X1634" i="3"/>
  <c r="O1633" i="3" s="1"/>
  <c r="V1634" i="3"/>
  <c r="W1634" i="3"/>
  <c r="AC1634" i="3"/>
  <c r="AB1634" i="3"/>
  <c r="Z1634" i="3"/>
  <c r="Y1634" i="3"/>
  <c r="P1633" i="3" s="1"/>
  <c r="M1635" i="3"/>
  <c r="O1632" i="3"/>
  <c r="W1635" i="3" l="1"/>
  <c r="N1634" i="3" s="1"/>
  <c r="V1635" i="3"/>
  <c r="X1635" i="3"/>
  <c r="O1634" i="3" s="1"/>
  <c r="AB1635" i="3"/>
  <c r="AA1635" i="3"/>
  <c r="R1634" i="3" s="1"/>
  <c r="Y1635" i="3"/>
  <c r="AC1635" i="3"/>
  <c r="Z1635" i="3"/>
  <c r="M1636" i="3"/>
  <c r="S1633" i="3"/>
  <c r="T1633" i="3"/>
  <c r="Q1633" i="3"/>
  <c r="N1633" i="3"/>
  <c r="W1636" i="3" l="1"/>
  <c r="N1635" i="3" s="1"/>
  <c r="X1636" i="3"/>
  <c r="O1635" i="3" s="1"/>
  <c r="AA1636" i="3"/>
  <c r="R1635" i="3" s="1"/>
  <c r="V1636" i="3"/>
  <c r="AB1636" i="3"/>
  <c r="Y1636" i="3"/>
  <c r="Z1636" i="3"/>
  <c r="Q1635" i="3" s="1"/>
  <c r="AC1636" i="3"/>
  <c r="M1637" i="3"/>
  <c r="T1634" i="3"/>
  <c r="P1634" i="3"/>
  <c r="S1634" i="3"/>
  <c r="Q1634" i="3"/>
  <c r="AA1637" i="3" l="1"/>
  <c r="R1636" i="3" s="1"/>
  <c r="W1637" i="3"/>
  <c r="N1636" i="3" s="1"/>
  <c r="V1637" i="3"/>
  <c r="AC1637" i="3"/>
  <c r="T1636" i="3" s="1"/>
  <c r="AB1637" i="3"/>
  <c r="S1636" i="3" s="1"/>
  <c r="Z1637" i="3"/>
  <c r="Y1637" i="3"/>
  <c r="X1637" i="3"/>
  <c r="O1636" i="3" s="1"/>
  <c r="M1638" i="3"/>
  <c r="S1635" i="3"/>
  <c r="P1635" i="3"/>
  <c r="T1635" i="3"/>
  <c r="Q1636" i="3" l="1"/>
  <c r="Z1638" i="3"/>
  <c r="AB1638" i="3"/>
  <c r="S1637" i="3" s="1"/>
  <c r="Y1638" i="3"/>
  <c r="V1638" i="3"/>
  <c r="X1638" i="3"/>
  <c r="W1638" i="3"/>
  <c r="N1637" i="3" s="1"/>
  <c r="AA1638" i="3"/>
  <c r="R1637" i="3" s="1"/>
  <c r="AC1638" i="3"/>
  <c r="T1637" i="3" s="1"/>
  <c r="M1639" i="3"/>
  <c r="P1636" i="3"/>
  <c r="V1639" i="3" l="1"/>
  <c r="Z1639" i="3"/>
  <c r="Q1638" i="3" s="1"/>
  <c r="Y1639" i="3"/>
  <c r="P1638" i="3" s="1"/>
  <c r="W1639" i="3"/>
  <c r="AA1639" i="3"/>
  <c r="R1638" i="3" s="1"/>
  <c r="X1639" i="3"/>
  <c r="AC1639" i="3"/>
  <c r="AB1639" i="3"/>
  <c r="S1638" i="3" s="1"/>
  <c r="M1640" i="3"/>
  <c r="O1637" i="3"/>
  <c r="Q1637" i="3"/>
  <c r="P1637" i="3"/>
  <c r="T1638" i="3" l="1"/>
  <c r="N1638" i="3"/>
  <c r="V1640" i="3"/>
  <c r="Y1640" i="3"/>
  <c r="P1639" i="3" s="1"/>
  <c r="W1640" i="3"/>
  <c r="N1639" i="3" s="1"/>
  <c r="X1640" i="3"/>
  <c r="AA1640" i="3"/>
  <c r="AC1640" i="3"/>
  <c r="Z1640" i="3"/>
  <c r="AB1640" i="3"/>
  <c r="M1641" i="3"/>
  <c r="O1638" i="3"/>
  <c r="Q1639" i="3" l="1"/>
  <c r="R1639" i="3"/>
  <c r="O1639" i="3"/>
  <c r="S1639" i="3"/>
  <c r="V1641" i="3"/>
  <c r="AB1641" i="3"/>
  <c r="AC1641" i="3"/>
  <c r="Z1641" i="3"/>
  <c r="W1641" i="3"/>
  <c r="Y1641" i="3"/>
  <c r="P1640" i="3" s="1"/>
  <c r="AA1641" i="3"/>
  <c r="R1640" i="3" s="1"/>
  <c r="X1641" i="3"/>
  <c r="O1640" i="3" s="1"/>
  <c r="M1642" i="3"/>
  <c r="T1639" i="3"/>
  <c r="Z1642" i="3" l="1"/>
  <c r="AC1642" i="3"/>
  <c r="AA1642" i="3"/>
  <c r="R1641" i="3" s="1"/>
  <c r="AB1642" i="3"/>
  <c r="V1642" i="3"/>
  <c r="X1642" i="3"/>
  <c r="O1641" i="3" s="1"/>
  <c r="W1642" i="3"/>
  <c r="Y1642" i="3"/>
  <c r="M1643" i="3"/>
  <c r="T1640" i="3"/>
  <c r="S1640" i="3"/>
  <c r="N1640" i="3"/>
  <c r="Q1640" i="3"/>
  <c r="AA1643" i="3" l="1"/>
  <c r="X1643" i="3"/>
  <c r="O1642" i="3" s="1"/>
  <c r="Y1643" i="3"/>
  <c r="P1642" i="3" s="1"/>
  <c r="W1643" i="3"/>
  <c r="N1642" i="3" s="1"/>
  <c r="V1643" i="3"/>
  <c r="AC1643" i="3"/>
  <c r="T1642" i="3" s="1"/>
  <c r="AB1643" i="3"/>
  <c r="Z1643" i="3"/>
  <c r="Q1642" i="3" s="1"/>
  <c r="M1644" i="3"/>
  <c r="T1641" i="3"/>
  <c r="S1641" i="3"/>
  <c r="P1641" i="3"/>
  <c r="Q1641" i="3"/>
  <c r="N1641" i="3"/>
  <c r="V1644" i="3" l="1"/>
  <c r="X1644" i="3"/>
  <c r="O1643" i="3" s="1"/>
  <c r="AB1644" i="3"/>
  <c r="S1643" i="3" s="1"/>
  <c r="W1644" i="3"/>
  <c r="AC1644" i="3"/>
  <c r="Z1644" i="3"/>
  <c r="Q1643" i="3" s="1"/>
  <c r="Y1644" i="3"/>
  <c r="AA1644" i="3"/>
  <c r="M1645" i="3"/>
  <c r="R1642" i="3"/>
  <c r="S1642" i="3"/>
  <c r="R1643" i="3" l="1"/>
  <c r="P1643" i="3"/>
  <c r="N1643" i="3"/>
  <c r="T1643" i="3"/>
  <c r="V1645" i="3"/>
  <c r="Y1645" i="3"/>
  <c r="AB1645" i="3"/>
  <c r="Z1645" i="3"/>
  <c r="W1645" i="3"/>
  <c r="X1645" i="3"/>
  <c r="O1644" i="3" s="1"/>
  <c r="AC1645" i="3"/>
  <c r="T1644" i="3" s="1"/>
  <c r="AA1645" i="3"/>
  <c r="M1646" i="3"/>
  <c r="N1644" i="3" l="1"/>
  <c r="S1644" i="3"/>
  <c r="V1646" i="3"/>
  <c r="AB1646" i="3"/>
  <c r="AA1646" i="3"/>
  <c r="R1645" i="3" s="1"/>
  <c r="X1646" i="3"/>
  <c r="O1645" i="3" s="1"/>
  <c r="Z1646" i="3"/>
  <c r="Y1646" i="3"/>
  <c r="W1646" i="3"/>
  <c r="AC1646" i="3"/>
  <c r="T1645" i="3" s="1"/>
  <c r="M1647" i="3"/>
  <c r="Q1644" i="3"/>
  <c r="P1644" i="3"/>
  <c r="R1644" i="3"/>
  <c r="V1647" i="3" l="1"/>
  <c r="X1647" i="3"/>
  <c r="AB1647" i="3"/>
  <c r="Z1647" i="3"/>
  <c r="Q1646" i="3" s="1"/>
  <c r="W1647" i="3"/>
  <c r="AA1647" i="3"/>
  <c r="Y1647" i="3"/>
  <c r="AC1647" i="3"/>
  <c r="T1646" i="3" s="1"/>
  <c r="M1648" i="3"/>
  <c r="S1645" i="3"/>
  <c r="P1645" i="3"/>
  <c r="Q1645" i="3"/>
  <c r="N1645" i="3"/>
  <c r="P1646" i="3" l="1"/>
  <c r="N1646" i="3"/>
  <c r="R1646" i="3"/>
  <c r="O1646" i="3"/>
  <c r="W1648" i="3"/>
  <c r="N1647" i="3" s="1"/>
  <c r="AA1648" i="3"/>
  <c r="V1648" i="3"/>
  <c r="AB1648" i="3"/>
  <c r="S1647" i="3" s="1"/>
  <c r="Z1648" i="3"/>
  <c r="Y1648" i="3"/>
  <c r="AC1648" i="3"/>
  <c r="T1647" i="3" s="1"/>
  <c r="X1648" i="3"/>
  <c r="O1647" i="3" s="1"/>
  <c r="M1649" i="3"/>
  <c r="S1646" i="3"/>
  <c r="Y1649" i="3" l="1"/>
  <c r="W1649" i="3"/>
  <c r="N1648" i="3" s="1"/>
  <c r="V1649" i="3"/>
  <c r="AB1649" i="3"/>
  <c r="S1648" i="3" s="1"/>
  <c r="AA1649" i="3"/>
  <c r="R1648" i="3" s="1"/>
  <c r="AC1649" i="3"/>
  <c r="Z1649" i="3"/>
  <c r="X1649" i="3"/>
  <c r="O1648" i="3" s="1"/>
  <c r="M1650" i="3"/>
  <c r="Q1647" i="3"/>
  <c r="R1647" i="3"/>
  <c r="P1647" i="3"/>
  <c r="T1648" i="3" l="1"/>
  <c r="Y1650" i="3"/>
  <c r="P1649" i="3" s="1"/>
  <c r="V1650" i="3"/>
  <c r="AC1650" i="3"/>
  <c r="Z1650" i="3"/>
  <c r="AA1650" i="3"/>
  <c r="AB1650" i="3"/>
  <c r="S1649" i="3" s="1"/>
  <c r="X1650" i="3"/>
  <c r="O1649" i="3" s="1"/>
  <c r="W1650" i="3"/>
  <c r="N1649" i="3" s="1"/>
  <c r="M1651" i="3"/>
  <c r="Q1648" i="3"/>
  <c r="P1648" i="3"/>
  <c r="V1651" i="3" l="1"/>
  <c r="AA1651" i="3"/>
  <c r="Z1651" i="3"/>
  <c r="W1651" i="3"/>
  <c r="N1650" i="3" s="1"/>
  <c r="AB1651" i="3"/>
  <c r="Y1651" i="3"/>
  <c r="X1651" i="3"/>
  <c r="AC1651" i="3"/>
  <c r="T1650" i="3" s="1"/>
  <c r="M1652" i="3"/>
  <c r="R1649" i="3"/>
  <c r="T1649" i="3"/>
  <c r="Q1649" i="3"/>
  <c r="O1650" i="3" l="1"/>
  <c r="P1650" i="3"/>
  <c r="Q1650" i="3"/>
  <c r="S1650" i="3"/>
  <c r="Y1652" i="3"/>
  <c r="X1652" i="3"/>
  <c r="AA1652" i="3"/>
  <c r="R1651" i="3" s="1"/>
  <c r="Z1652" i="3"/>
  <c r="Q1651" i="3" s="1"/>
  <c r="V1652" i="3"/>
  <c r="W1652" i="3"/>
  <c r="AC1652" i="3"/>
  <c r="T1651" i="3" s="1"/>
  <c r="AB1652" i="3"/>
  <c r="S1651" i="3" s="1"/>
  <c r="M1653" i="3"/>
  <c r="R1650" i="3"/>
  <c r="V1653" i="3" l="1"/>
  <c r="Y1653" i="3"/>
  <c r="P1652" i="3" s="1"/>
  <c r="AB1653" i="3"/>
  <c r="S1652" i="3" s="1"/>
  <c r="W1653" i="3"/>
  <c r="Z1653" i="3"/>
  <c r="X1653" i="3"/>
  <c r="AA1653" i="3"/>
  <c r="AC1653" i="3"/>
  <c r="T1652" i="3" s="1"/>
  <c r="M1654" i="3"/>
  <c r="N1651" i="3"/>
  <c r="P1651" i="3"/>
  <c r="O1651" i="3"/>
  <c r="O1652" i="3" l="1"/>
  <c r="R1652" i="3"/>
  <c r="Q1652" i="3"/>
  <c r="V1654" i="3"/>
  <c r="X1654" i="3"/>
  <c r="AB1654" i="3"/>
  <c r="S1653" i="3" s="1"/>
  <c r="AA1654" i="3"/>
  <c r="Z1654" i="3"/>
  <c r="Y1654" i="3"/>
  <c r="W1654" i="3"/>
  <c r="AC1654" i="3"/>
  <c r="T1653" i="3" s="1"/>
  <c r="M1655" i="3"/>
  <c r="N1652" i="3"/>
  <c r="P1653" i="3" l="1"/>
  <c r="N1653" i="3"/>
  <c r="Q1653" i="3"/>
  <c r="X1655" i="3"/>
  <c r="O1654" i="3" s="1"/>
  <c r="W1655" i="3"/>
  <c r="AB1655" i="3"/>
  <c r="S1654" i="3" s="1"/>
  <c r="V1655" i="3"/>
  <c r="Y1655" i="3"/>
  <c r="Z1655" i="3"/>
  <c r="AA1655" i="3"/>
  <c r="AC1655" i="3"/>
  <c r="T1654" i="3" s="1"/>
  <c r="M1656" i="3"/>
  <c r="O1653" i="3"/>
  <c r="R1653" i="3"/>
  <c r="AB1656" i="3" l="1"/>
  <c r="S1655" i="3" s="1"/>
  <c r="V1656" i="3"/>
  <c r="W1656" i="3"/>
  <c r="N1655" i="3" s="1"/>
  <c r="X1656" i="3"/>
  <c r="O1655" i="3" s="1"/>
  <c r="Y1656" i="3"/>
  <c r="AC1656" i="3"/>
  <c r="Z1656" i="3"/>
  <c r="Q1655" i="3" s="1"/>
  <c r="AA1656" i="3"/>
  <c r="M1657" i="3"/>
  <c r="R1654" i="3"/>
  <c r="Q1654" i="3"/>
  <c r="P1654" i="3"/>
  <c r="N1654" i="3"/>
  <c r="T1655" i="3" l="1"/>
  <c r="V1657" i="3"/>
  <c r="X1657" i="3"/>
  <c r="O1656" i="3" s="1"/>
  <c r="AC1657" i="3"/>
  <c r="AB1657" i="3"/>
  <c r="S1656" i="3" s="1"/>
  <c r="AA1657" i="3"/>
  <c r="W1657" i="3"/>
  <c r="Y1657" i="3"/>
  <c r="P1656" i="3" s="1"/>
  <c r="Z1657" i="3"/>
  <c r="Q1656" i="3" s="1"/>
  <c r="M1658" i="3"/>
  <c r="P1655" i="3"/>
  <c r="R1655" i="3"/>
  <c r="R1656" i="3" l="1"/>
  <c r="N1656" i="3"/>
  <c r="V1658" i="3"/>
  <c r="Z1658" i="3"/>
  <c r="Q1657" i="3" s="1"/>
  <c r="W1658" i="3"/>
  <c r="X1658" i="3"/>
  <c r="O1657" i="3" s="1"/>
  <c r="AA1658" i="3"/>
  <c r="AB1658" i="3"/>
  <c r="AC1658" i="3"/>
  <c r="T1657" i="3" s="1"/>
  <c r="Y1658" i="3"/>
  <c r="P1657" i="3" s="1"/>
  <c r="M1659" i="3"/>
  <c r="T1656" i="3"/>
  <c r="AA1659" i="3" l="1"/>
  <c r="R1658" i="3" s="1"/>
  <c r="V1659" i="3"/>
  <c r="Z1659" i="3"/>
  <c r="W1659" i="3"/>
  <c r="N1658" i="3" s="1"/>
  <c r="AB1659" i="3"/>
  <c r="Y1659" i="3"/>
  <c r="X1659" i="3"/>
  <c r="O1658" i="3" s="1"/>
  <c r="AC1659" i="3"/>
  <c r="M1660" i="3"/>
  <c r="S1657" i="3"/>
  <c r="R1657" i="3"/>
  <c r="N1657" i="3"/>
  <c r="AB1660" i="3" l="1"/>
  <c r="S1659" i="3" s="1"/>
  <c r="AC1660" i="3"/>
  <c r="V1660" i="3"/>
  <c r="X1660" i="3"/>
  <c r="O1659" i="3" s="1"/>
  <c r="W1660" i="3"/>
  <c r="N1659" i="3" s="1"/>
  <c r="Z1660" i="3"/>
  <c r="AA1660" i="3"/>
  <c r="Y1660" i="3"/>
  <c r="P1659" i="3" s="1"/>
  <c r="M1661" i="3"/>
  <c r="S1658" i="3"/>
  <c r="T1658" i="3"/>
  <c r="Q1658" i="3"/>
  <c r="P1658" i="3"/>
  <c r="Y1661" i="3" l="1"/>
  <c r="P1660" i="3" s="1"/>
  <c r="W1661" i="3"/>
  <c r="N1660" i="3" s="1"/>
  <c r="X1661" i="3"/>
  <c r="O1660" i="3" s="1"/>
  <c r="AA1661" i="3"/>
  <c r="V1661" i="3"/>
  <c r="AC1661" i="3"/>
  <c r="Z1661" i="3"/>
  <c r="Q1660" i="3" s="1"/>
  <c r="AB1661" i="3"/>
  <c r="S1660" i="3" s="1"/>
  <c r="M1662" i="3"/>
  <c r="Q1659" i="3"/>
  <c r="R1659" i="3"/>
  <c r="T1659" i="3"/>
  <c r="V1662" i="3" l="1"/>
  <c r="X1662" i="3"/>
  <c r="O1661" i="3" s="1"/>
  <c r="W1662" i="3"/>
  <c r="N1661" i="3" s="1"/>
  <c r="AB1662" i="3"/>
  <c r="S1661" i="3" s="1"/>
  <c r="AA1662" i="3"/>
  <c r="AC1662" i="3"/>
  <c r="Z1662" i="3"/>
  <c r="Y1662" i="3"/>
  <c r="P1661" i="3" s="1"/>
  <c r="M1663" i="3"/>
  <c r="T1660" i="3"/>
  <c r="R1660" i="3"/>
  <c r="Q1661" i="3" l="1"/>
  <c r="R1661" i="3"/>
  <c r="V1663" i="3"/>
  <c r="AC1663" i="3"/>
  <c r="AA1663" i="3"/>
  <c r="Z1663" i="3"/>
  <c r="X1663" i="3"/>
  <c r="O1662" i="3" s="1"/>
  <c r="Y1663" i="3"/>
  <c r="AB1663" i="3"/>
  <c r="W1663" i="3"/>
  <c r="M1664" i="3"/>
  <c r="T1661" i="3"/>
  <c r="N1662" i="3" l="1"/>
  <c r="S1662" i="3"/>
  <c r="T1662" i="3"/>
  <c r="R1662" i="3"/>
  <c r="P1662" i="3"/>
  <c r="V1664" i="3"/>
  <c r="AC1664" i="3"/>
  <c r="T1663" i="3" s="1"/>
  <c r="Y1664" i="3"/>
  <c r="AA1664" i="3"/>
  <c r="X1664" i="3"/>
  <c r="O1663" i="3" s="1"/>
  <c r="W1664" i="3"/>
  <c r="AB1664" i="3"/>
  <c r="Z1664" i="3"/>
  <c r="M1665" i="3"/>
  <c r="Q1662" i="3"/>
  <c r="R1663" i="3" l="1"/>
  <c r="V1665" i="3"/>
  <c r="Y1665" i="3"/>
  <c r="Z1665" i="3"/>
  <c r="AB1665" i="3"/>
  <c r="X1665" i="3"/>
  <c r="O1664" i="3" s="1"/>
  <c r="W1665" i="3"/>
  <c r="N1664" i="3" s="1"/>
  <c r="AA1665" i="3"/>
  <c r="AC1665" i="3"/>
  <c r="M1666" i="3"/>
  <c r="P1663" i="3"/>
  <c r="S1663" i="3"/>
  <c r="Q1663" i="3"/>
  <c r="N1663" i="3"/>
  <c r="S1664" i="3" l="1"/>
  <c r="Q1664" i="3"/>
  <c r="AA1666" i="3"/>
  <c r="R1665" i="3" s="1"/>
  <c r="V1666" i="3"/>
  <c r="X1666" i="3"/>
  <c r="Y1666" i="3"/>
  <c r="P1665" i="3" s="1"/>
  <c r="W1666" i="3"/>
  <c r="N1665" i="3" s="1"/>
  <c r="AB1666" i="3"/>
  <c r="AC1666" i="3"/>
  <c r="T1665" i="3" s="1"/>
  <c r="Z1666" i="3"/>
  <c r="M1667" i="3"/>
  <c r="T1664" i="3"/>
  <c r="P1664" i="3"/>
  <c r="R1664" i="3"/>
  <c r="AA1667" i="3" l="1"/>
  <c r="R1666" i="3" s="1"/>
  <c r="AC1667" i="3"/>
  <c r="T1666" i="3" s="1"/>
  <c r="V1667" i="3"/>
  <c r="W1667" i="3"/>
  <c r="N1666" i="3" s="1"/>
  <c r="X1667" i="3"/>
  <c r="Z1667" i="3"/>
  <c r="AB1667" i="3"/>
  <c r="Y1667" i="3"/>
  <c r="P1666" i="3" s="1"/>
  <c r="M1668" i="3"/>
  <c r="O1665" i="3"/>
  <c r="Q1665" i="3"/>
  <c r="S1665" i="3"/>
  <c r="V1668" i="3" l="1"/>
  <c r="Z1668" i="3"/>
  <c r="AB1668" i="3"/>
  <c r="AC1668" i="3"/>
  <c r="T1667" i="3" s="1"/>
  <c r="Y1668" i="3"/>
  <c r="P1667" i="3" s="1"/>
  <c r="W1668" i="3"/>
  <c r="X1668" i="3"/>
  <c r="O1667" i="3" s="1"/>
  <c r="AA1668" i="3"/>
  <c r="R1667" i="3" s="1"/>
  <c r="M1669" i="3"/>
  <c r="S1666" i="3"/>
  <c r="Q1666" i="3"/>
  <c r="O1666" i="3"/>
  <c r="N1667" i="3" l="1"/>
  <c r="V1669" i="3"/>
  <c r="Y1669" i="3"/>
  <c r="X1669" i="3"/>
  <c r="O1668" i="3" s="1"/>
  <c r="AA1669" i="3"/>
  <c r="R1668" i="3" s="1"/>
  <c r="Z1669" i="3"/>
  <c r="Q1668" i="3" s="1"/>
  <c r="AC1669" i="3"/>
  <c r="T1668" i="3" s="1"/>
  <c r="W1669" i="3"/>
  <c r="AB1669" i="3"/>
  <c r="M1670" i="3"/>
  <c r="Q1667" i="3"/>
  <c r="S1667" i="3"/>
  <c r="V1670" i="3" l="1"/>
  <c r="Y1670" i="3"/>
  <c r="X1670" i="3"/>
  <c r="AA1670" i="3"/>
  <c r="R1669" i="3" s="1"/>
  <c r="W1670" i="3"/>
  <c r="Z1670" i="3"/>
  <c r="Q1669" i="3" s="1"/>
  <c r="AC1670" i="3"/>
  <c r="AB1670" i="3"/>
  <c r="S1669" i="3" s="1"/>
  <c r="M1671" i="3"/>
  <c r="S1668" i="3"/>
  <c r="P1668" i="3"/>
  <c r="N1668" i="3"/>
  <c r="T1669" i="3" l="1"/>
  <c r="N1669" i="3"/>
  <c r="O1669" i="3"/>
  <c r="V1671" i="3"/>
  <c r="Y1671" i="3"/>
  <c r="P1670" i="3" s="1"/>
  <c r="W1671" i="3"/>
  <c r="AB1671" i="3"/>
  <c r="X1671" i="3"/>
  <c r="O1670" i="3" s="1"/>
  <c r="Z1671" i="3"/>
  <c r="AC1671" i="3"/>
  <c r="AA1671" i="3"/>
  <c r="R1670" i="3" s="1"/>
  <c r="M1672" i="3"/>
  <c r="P1669" i="3"/>
  <c r="N1670" i="3" l="1"/>
  <c r="S1670" i="3"/>
  <c r="AB1672" i="3"/>
  <c r="S1671" i="3" s="1"/>
  <c r="AA1672" i="3"/>
  <c r="R1671" i="3" s="1"/>
  <c r="V1672" i="3"/>
  <c r="Z1672" i="3"/>
  <c r="AC1672" i="3"/>
  <c r="W1672" i="3"/>
  <c r="X1672" i="3"/>
  <c r="Y1672" i="3"/>
  <c r="M1673" i="3"/>
  <c r="Q1670" i="3"/>
  <c r="T1670" i="3"/>
  <c r="V1673" i="3" l="1"/>
  <c r="AC1673" i="3"/>
  <c r="T1672" i="3" s="1"/>
  <c r="X1673" i="3"/>
  <c r="Z1673" i="3"/>
  <c r="Q1672" i="3" s="1"/>
  <c r="AB1673" i="3"/>
  <c r="Y1673" i="3"/>
  <c r="W1673" i="3"/>
  <c r="AA1673" i="3"/>
  <c r="R1672" i="3" s="1"/>
  <c r="M1674" i="3"/>
  <c r="P1671" i="3"/>
  <c r="N1671" i="3"/>
  <c r="O1671" i="3"/>
  <c r="T1671" i="3"/>
  <c r="Q1671" i="3"/>
  <c r="S1672" i="3" l="1"/>
  <c r="N1672" i="3"/>
  <c r="O1672" i="3"/>
  <c r="Y1674" i="3"/>
  <c r="AA1674" i="3"/>
  <c r="R1673" i="3" s="1"/>
  <c r="Z1674" i="3"/>
  <c r="V1674" i="3"/>
  <c r="X1674" i="3"/>
  <c r="O1673" i="3" s="1"/>
  <c r="AB1674" i="3"/>
  <c r="AC1674" i="3"/>
  <c r="W1674" i="3"/>
  <c r="M1675" i="3"/>
  <c r="P1672" i="3"/>
  <c r="AA1675" i="3" l="1"/>
  <c r="R1674" i="3" s="1"/>
  <c r="V1675" i="3"/>
  <c r="Z1675" i="3"/>
  <c r="Q1674" i="3" s="1"/>
  <c r="W1675" i="3"/>
  <c r="AB1675" i="3"/>
  <c r="X1675" i="3"/>
  <c r="Y1675" i="3"/>
  <c r="AC1675" i="3"/>
  <c r="M1676" i="3"/>
  <c r="T1673" i="3"/>
  <c r="Q1673" i="3"/>
  <c r="S1673" i="3"/>
  <c r="P1673" i="3"/>
  <c r="N1673" i="3"/>
  <c r="P1674" i="3" l="1"/>
  <c r="Z1676" i="3"/>
  <c r="Q1675" i="3" s="1"/>
  <c r="X1676" i="3"/>
  <c r="O1675" i="3" s="1"/>
  <c r="W1676" i="3"/>
  <c r="N1675" i="3" s="1"/>
  <c r="V1676" i="3"/>
  <c r="Y1676" i="3"/>
  <c r="AC1676" i="3"/>
  <c r="AA1676" i="3"/>
  <c r="R1675" i="3" s="1"/>
  <c r="AB1676" i="3"/>
  <c r="S1675" i="3" s="1"/>
  <c r="M1677" i="3"/>
  <c r="O1674" i="3"/>
  <c r="N1674" i="3"/>
  <c r="S1674" i="3"/>
  <c r="T1674" i="3"/>
  <c r="T1675" i="3" l="1"/>
  <c r="AB1677" i="3"/>
  <c r="S1676" i="3" s="1"/>
  <c r="V1677" i="3"/>
  <c r="AA1677" i="3"/>
  <c r="R1676" i="3" s="1"/>
  <c r="Z1677" i="3"/>
  <c r="Q1676" i="3" s="1"/>
  <c r="Y1677" i="3"/>
  <c r="X1677" i="3"/>
  <c r="W1677" i="3"/>
  <c r="N1676" i="3" s="1"/>
  <c r="AC1677" i="3"/>
  <c r="M1678" i="3"/>
  <c r="P1675" i="3"/>
  <c r="V1678" i="3" l="1"/>
  <c r="Y1678" i="3"/>
  <c r="AB1678" i="3"/>
  <c r="S1677" i="3" s="1"/>
  <c r="AC1678" i="3"/>
  <c r="T1677" i="3" s="1"/>
  <c r="Z1678" i="3"/>
  <c r="X1678" i="3"/>
  <c r="AA1678" i="3"/>
  <c r="R1677" i="3" s="1"/>
  <c r="W1678" i="3"/>
  <c r="N1677" i="3" s="1"/>
  <c r="M1679" i="3"/>
  <c r="O1676" i="3"/>
  <c r="P1676" i="3"/>
  <c r="T1676" i="3"/>
  <c r="Q1677" i="3" l="1"/>
  <c r="X1679" i="3"/>
  <c r="V1679" i="3"/>
  <c r="W1679" i="3"/>
  <c r="N1678" i="3" s="1"/>
  <c r="AB1679" i="3"/>
  <c r="S1678" i="3" s="1"/>
  <c r="Y1679" i="3"/>
  <c r="P1678" i="3" s="1"/>
  <c r="AA1679" i="3"/>
  <c r="R1678" i="3" s="1"/>
  <c r="AC1679" i="3"/>
  <c r="Z1679" i="3"/>
  <c r="M1680" i="3"/>
  <c r="P1677" i="3"/>
  <c r="O1677" i="3"/>
  <c r="V1680" i="3" l="1"/>
  <c r="AB1680" i="3"/>
  <c r="S1679" i="3" s="1"/>
  <c r="W1680" i="3"/>
  <c r="AC1680" i="3"/>
  <c r="T1679" i="3" s="1"/>
  <c r="X1680" i="3"/>
  <c r="Y1680" i="3"/>
  <c r="P1679" i="3" s="1"/>
  <c r="Z1680" i="3"/>
  <c r="AA1680" i="3"/>
  <c r="M1681" i="3"/>
  <c r="T1678" i="3"/>
  <c r="Q1678" i="3"/>
  <c r="O1678" i="3"/>
  <c r="R1679" i="3" l="1"/>
  <c r="Q1679" i="3"/>
  <c r="N1679" i="3"/>
  <c r="O1679" i="3"/>
  <c r="V1681" i="3"/>
  <c r="Z1681" i="3"/>
  <c r="AA1681" i="3"/>
  <c r="W1681" i="3"/>
  <c r="Y1681" i="3"/>
  <c r="AC1681" i="3"/>
  <c r="T1680" i="3" s="1"/>
  <c r="AB1681" i="3"/>
  <c r="S1680" i="3" s="1"/>
  <c r="X1681" i="3"/>
  <c r="O1680" i="3" s="1"/>
  <c r="M1682" i="3"/>
  <c r="AC1682" i="3" l="1"/>
  <c r="T1681" i="3" s="1"/>
  <c r="AA1682" i="3"/>
  <c r="AB1682" i="3"/>
  <c r="S1681" i="3" s="1"/>
  <c r="V1682" i="3"/>
  <c r="X1682" i="3"/>
  <c r="O1681" i="3" s="1"/>
  <c r="W1682" i="3"/>
  <c r="Y1682" i="3"/>
  <c r="Z1682" i="3"/>
  <c r="M1683" i="3"/>
  <c r="P1680" i="3"/>
  <c r="Q1680" i="3"/>
  <c r="N1680" i="3"/>
  <c r="R1680" i="3"/>
  <c r="Y1683" i="3" l="1"/>
  <c r="P1682" i="3" s="1"/>
  <c r="W1683" i="3"/>
  <c r="N1682" i="3" s="1"/>
  <c r="V1683" i="3"/>
  <c r="AC1683" i="3"/>
  <c r="T1682" i="3" s="1"/>
  <c r="AA1683" i="3"/>
  <c r="AB1683" i="3"/>
  <c r="S1682" i="3" s="1"/>
  <c r="X1683" i="3"/>
  <c r="Z1683" i="3"/>
  <c r="M1684" i="3"/>
  <c r="R1681" i="3"/>
  <c r="Q1681" i="3"/>
  <c r="N1681" i="3"/>
  <c r="P1681" i="3"/>
  <c r="AA1684" i="3" l="1"/>
  <c r="R1683" i="3" s="1"/>
  <c r="V1684" i="3"/>
  <c r="AC1684" i="3"/>
  <c r="T1683" i="3" s="1"/>
  <c r="Y1684" i="3"/>
  <c r="AB1684" i="3"/>
  <c r="X1684" i="3"/>
  <c r="Z1684" i="3"/>
  <c r="W1684" i="3"/>
  <c r="N1683" i="3" s="1"/>
  <c r="M1685" i="3"/>
  <c r="Q1682" i="3"/>
  <c r="O1682" i="3"/>
  <c r="R1682" i="3"/>
  <c r="V1685" i="3" l="1"/>
  <c r="X1685" i="3"/>
  <c r="Y1685" i="3"/>
  <c r="P1684" i="3" s="1"/>
  <c r="Z1685" i="3"/>
  <c r="W1685" i="3"/>
  <c r="AC1685" i="3"/>
  <c r="T1684" i="3" s="1"/>
  <c r="AB1685" i="3"/>
  <c r="AA1685" i="3"/>
  <c r="R1684" i="3" s="1"/>
  <c r="M1686" i="3"/>
  <c r="S1683" i="3"/>
  <c r="P1683" i="3"/>
  <c r="O1683" i="3"/>
  <c r="Q1683" i="3"/>
  <c r="S1684" i="3" l="1"/>
  <c r="N1684" i="3"/>
  <c r="O1684" i="3"/>
  <c r="AA1686" i="3"/>
  <c r="R1685" i="3" s="1"/>
  <c r="AB1686" i="3"/>
  <c r="X1686" i="3"/>
  <c r="O1685" i="3" s="1"/>
  <c r="W1686" i="3"/>
  <c r="AC1686" i="3"/>
  <c r="V1686" i="3"/>
  <c r="Y1686" i="3"/>
  <c r="Z1686" i="3"/>
  <c r="Q1685" i="3" s="1"/>
  <c r="M1687" i="3"/>
  <c r="Q1684" i="3"/>
  <c r="V1687" i="3" l="1"/>
  <c r="Z1687" i="3"/>
  <c r="AA1687" i="3"/>
  <c r="R1686" i="3" s="1"/>
  <c r="Y1687" i="3"/>
  <c r="AB1687" i="3"/>
  <c r="S1686" i="3" s="1"/>
  <c r="X1687" i="3"/>
  <c r="W1687" i="3"/>
  <c r="AC1687" i="3"/>
  <c r="T1686" i="3" s="1"/>
  <c r="M1688" i="3"/>
  <c r="P1685" i="3"/>
  <c r="N1685" i="3"/>
  <c r="T1685" i="3"/>
  <c r="S1685" i="3"/>
  <c r="O1686" i="3" l="1"/>
  <c r="N1686" i="3"/>
  <c r="Q1686" i="3"/>
  <c r="V1688" i="3"/>
  <c r="AA1688" i="3"/>
  <c r="R1687" i="3" s="1"/>
  <c r="AC1688" i="3"/>
  <c r="W1688" i="3"/>
  <c r="X1688" i="3"/>
  <c r="Y1688" i="3"/>
  <c r="P1687" i="3" s="1"/>
  <c r="AB1688" i="3"/>
  <c r="Z1688" i="3"/>
  <c r="Q1687" i="3" s="1"/>
  <c r="M1689" i="3"/>
  <c r="P1686" i="3"/>
  <c r="S1687" i="3" l="1"/>
  <c r="T1687" i="3"/>
  <c r="Z1689" i="3"/>
  <c r="Q1688" i="3" s="1"/>
  <c r="X1689" i="3"/>
  <c r="O1688" i="3" s="1"/>
  <c r="V1689" i="3"/>
  <c r="AB1689" i="3"/>
  <c r="AC1689" i="3"/>
  <c r="Y1689" i="3"/>
  <c r="W1689" i="3"/>
  <c r="AA1689" i="3"/>
  <c r="M1690" i="3"/>
  <c r="O1687" i="3"/>
  <c r="N1687" i="3"/>
  <c r="R1688" i="3" l="1"/>
  <c r="V1690" i="3"/>
  <c r="W1690" i="3"/>
  <c r="Z1690" i="3"/>
  <c r="AB1690" i="3"/>
  <c r="S1689" i="3" s="1"/>
  <c r="Y1690" i="3"/>
  <c r="AA1690" i="3"/>
  <c r="AC1690" i="3"/>
  <c r="T1689" i="3" s="1"/>
  <c r="X1690" i="3"/>
  <c r="O1689" i="3" s="1"/>
  <c r="M1691" i="3"/>
  <c r="T1688" i="3"/>
  <c r="N1688" i="3"/>
  <c r="P1688" i="3"/>
  <c r="S1688" i="3"/>
  <c r="P1689" i="3" l="1"/>
  <c r="Q1689" i="3"/>
  <c r="N1689" i="3"/>
  <c r="V1691" i="3"/>
  <c r="Z1691" i="3"/>
  <c r="Q1690" i="3" s="1"/>
  <c r="W1691" i="3"/>
  <c r="N1690" i="3" s="1"/>
  <c r="Y1691" i="3"/>
  <c r="AA1691" i="3"/>
  <c r="X1691" i="3"/>
  <c r="AC1691" i="3"/>
  <c r="AB1691" i="3"/>
  <c r="M1692" i="3"/>
  <c r="R1689" i="3"/>
  <c r="S1690" i="3" l="1"/>
  <c r="T1690" i="3"/>
  <c r="O1690" i="3"/>
  <c r="P1690" i="3"/>
  <c r="X1692" i="3"/>
  <c r="V1692" i="3"/>
  <c r="AB1692" i="3"/>
  <c r="Y1692" i="3"/>
  <c r="AC1692" i="3"/>
  <c r="Z1692" i="3"/>
  <c r="Q1691" i="3" s="1"/>
  <c r="W1692" i="3"/>
  <c r="N1691" i="3" s="1"/>
  <c r="AA1692" i="3"/>
  <c r="R1691" i="3" s="1"/>
  <c r="M1693" i="3"/>
  <c r="R1690" i="3"/>
  <c r="X1693" i="3" l="1"/>
  <c r="O1692" i="3" s="1"/>
  <c r="V1693" i="3"/>
  <c r="AA1693" i="3"/>
  <c r="R1692" i="3" s="1"/>
  <c r="Y1693" i="3"/>
  <c r="AC1693" i="3"/>
  <c r="AB1693" i="3"/>
  <c r="W1693" i="3"/>
  <c r="Z1693" i="3"/>
  <c r="Q1692" i="3" s="1"/>
  <c r="M1694" i="3"/>
  <c r="P1691" i="3"/>
  <c r="O1691" i="3"/>
  <c r="S1691" i="3"/>
  <c r="T1691" i="3"/>
  <c r="V1694" i="3" l="1"/>
  <c r="AA1694" i="3"/>
  <c r="R1693" i="3" s="1"/>
  <c r="X1694" i="3"/>
  <c r="O1693" i="3" s="1"/>
  <c r="AB1694" i="3"/>
  <c r="Y1694" i="3"/>
  <c r="AC1694" i="3"/>
  <c r="W1694" i="3"/>
  <c r="Z1694" i="3"/>
  <c r="Q1693" i="3" s="1"/>
  <c r="M1695" i="3"/>
  <c r="N1692" i="3"/>
  <c r="P1692" i="3"/>
  <c r="S1692" i="3"/>
  <c r="T1692" i="3"/>
  <c r="P1693" i="3" l="1"/>
  <c r="T1693" i="3"/>
  <c r="Z1695" i="3"/>
  <c r="X1695" i="3"/>
  <c r="O1694" i="3" s="1"/>
  <c r="AB1695" i="3"/>
  <c r="S1694" i="3" s="1"/>
  <c r="AA1695" i="3"/>
  <c r="R1694" i="3" s="1"/>
  <c r="AC1695" i="3"/>
  <c r="Y1695" i="3"/>
  <c r="W1695" i="3"/>
  <c r="N1694" i="3" s="1"/>
  <c r="V1695" i="3"/>
  <c r="M1696" i="3"/>
  <c r="S1693" i="3"/>
  <c r="N1693" i="3"/>
  <c r="Q1694" i="3" l="1"/>
  <c r="AB1696" i="3"/>
  <c r="S1695" i="3" s="1"/>
  <c r="V1696" i="3"/>
  <c r="Y1696" i="3"/>
  <c r="P1695" i="3" s="1"/>
  <c r="X1696" i="3"/>
  <c r="O1695" i="3" s="1"/>
  <c r="Z1696" i="3"/>
  <c r="W1696" i="3"/>
  <c r="AA1696" i="3"/>
  <c r="R1695" i="3" s="1"/>
  <c r="AC1696" i="3"/>
  <c r="T1695" i="3" s="1"/>
  <c r="M1697" i="3"/>
  <c r="P1694" i="3"/>
  <c r="T1694" i="3"/>
  <c r="V1697" i="3" l="1"/>
  <c r="Z1697" i="3"/>
  <c r="AB1697" i="3"/>
  <c r="S1696" i="3" s="1"/>
  <c r="X1697" i="3"/>
  <c r="AC1697" i="3"/>
  <c r="T1696" i="3" s="1"/>
  <c r="W1697" i="3"/>
  <c r="Y1697" i="3"/>
  <c r="P1696" i="3" s="1"/>
  <c r="AA1697" i="3"/>
  <c r="R1696" i="3" s="1"/>
  <c r="M1698" i="3"/>
  <c r="N1695" i="3"/>
  <c r="Q1695" i="3"/>
  <c r="O1696" i="3" l="1"/>
  <c r="W1698" i="3"/>
  <c r="AC1698" i="3"/>
  <c r="Z1698" i="3"/>
  <c r="Q1697" i="3" s="1"/>
  <c r="V1698" i="3"/>
  <c r="AB1698" i="3"/>
  <c r="S1697" i="3" s="1"/>
  <c r="X1698" i="3"/>
  <c r="AA1698" i="3"/>
  <c r="Y1698" i="3"/>
  <c r="M1699" i="3"/>
  <c r="Q1696" i="3"/>
  <c r="N1696" i="3"/>
  <c r="V1699" i="3" l="1"/>
  <c r="AB1699" i="3"/>
  <c r="X1699" i="3"/>
  <c r="W1699" i="3"/>
  <c r="AC1699" i="3"/>
  <c r="AA1699" i="3"/>
  <c r="Y1699" i="3"/>
  <c r="P1698" i="3" s="1"/>
  <c r="Z1699" i="3"/>
  <c r="Q1698" i="3" s="1"/>
  <c r="M1700" i="3"/>
  <c r="O1697" i="3"/>
  <c r="P1697" i="3"/>
  <c r="T1697" i="3"/>
  <c r="R1697" i="3"/>
  <c r="N1697" i="3"/>
  <c r="S1698" i="3" l="1"/>
  <c r="O1698" i="3"/>
  <c r="R1698" i="3"/>
  <c r="AA1700" i="3"/>
  <c r="AB1700" i="3"/>
  <c r="S1699" i="3" s="1"/>
  <c r="Y1700" i="3"/>
  <c r="P1699" i="3" s="1"/>
  <c r="V1700" i="3"/>
  <c r="X1700" i="3"/>
  <c r="W1700" i="3"/>
  <c r="AC1700" i="3"/>
  <c r="Z1700" i="3"/>
  <c r="Q1699" i="3" s="1"/>
  <c r="M1701" i="3"/>
  <c r="T1698" i="3"/>
  <c r="N1698" i="3"/>
  <c r="V1701" i="3" l="1"/>
  <c r="W1701" i="3"/>
  <c r="N1700" i="3" s="1"/>
  <c r="AA1701" i="3"/>
  <c r="R1700" i="3" s="1"/>
  <c r="Z1701" i="3"/>
  <c r="AC1701" i="3"/>
  <c r="AB1701" i="3"/>
  <c r="Y1701" i="3"/>
  <c r="P1700" i="3" s="1"/>
  <c r="X1701" i="3"/>
  <c r="M1702" i="3"/>
  <c r="O1699" i="3"/>
  <c r="N1699" i="3"/>
  <c r="T1699" i="3"/>
  <c r="R1699" i="3"/>
  <c r="O1700" i="3" l="1"/>
  <c r="T1700" i="3"/>
  <c r="Q1700" i="3"/>
  <c r="S1700" i="3"/>
  <c r="W1702" i="3"/>
  <c r="N1701" i="3" s="1"/>
  <c r="AA1702" i="3"/>
  <c r="Y1702" i="3"/>
  <c r="Z1702" i="3"/>
  <c r="X1702" i="3"/>
  <c r="AC1702" i="3"/>
  <c r="T1701" i="3" s="1"/>
  <c r="V1702" i="3"/>
  <c r="AB1702" i="3"/>
  <c r="S1701" i="3" s="1"/>
  <c r="M1703" i="3"/>
  <c r="Q1701" i="3" l="1"/>
  <c r="V1703" i="3"/>
  <c r="Y1703" i="3"/>
  <c r="AB1703" i="3"/>
  <c r="Z1703" i="3"/>
  <c r="Q1702" i="3" s="1"/>
  <c r="X1703" i="3"/>
  <c r="W1703" i="3"/>
  <c r="N1702" i="3" s="1"/>
  <c r="AC1703" i="3"/>
  <c r="T1702" i="3" s="1"/>
  <c r="AA1703" i="3"/>
  <c r="M1704" i="3"/>
  <c r="P1701" i="3"/>
  <c r="R1701" i="3"/>
  <c r="O1701" i="3"/>
  <c r="S1702" i="3" l="1"/>
  <c r="AA1704" i="3"/>
  <c r="R1703" i="3" s="1"/>
  <c r="W1704" i="3"/>
  <c r="N1703" i="3" s="1"/>
  <c r="AC1704" i="3"/>
  <c r="T1703" i="3" s="1"/>
  <c r="Z1704" i="3"/>
  <c r="AB1704" i="3"/>
  <c r="Y1704" i="3"/>
  <c r="P1703" i="3" s="1"/>
  <c r="V1704" i="3"/>
  <c r="X1704" i="3"/>
  <c r="M1705" i="3"/>
  <c r="P1702" i="3"/>
  <c r="R1702" i="3"/>
  <c r="O1702" i="3"/>
  <c r="V1705" i="3" l="1"/>
  <c r="X1705" i="3"/>
  <c r="Y1705" i="3"/>
  <c r="P1704" i="3" s="1"/>
  <c r="AC1705" i="3"/>
  <c r="Z1705" i="3"/>
  <c r="Q1704" i="3" s="1"/>
  <c r="AB1705" i="3"/>
  <c r="AA1705" i="3"/>
  <c r="R1704" i="3" s="1"/>
  <c r="W1705" i="3"/>
  <c r="M1706" i="3"/>
  <c r="Q1703" i="3"/>
  <c r="O1703" i="3"/>
  <c r="S1703" i="3"/>
  <c r="O1704" i="3" l="1"/>
  <c r="V1706" i="3"/>
  <c r="AA1706" i="3"/>
  <c r="R1705" i="3" s="1"/>
  <c r="Z1706" i="3"/>
  <c r="Q1705" i="3" s="1"/>
  <c r="X1706" i="3"/>
  <c r="Y1706" i="3"/>
  <c r="P1705" i="3" s="1"/>
  <c r="W1706" i="3"/>
  <c r="N1705" i="3" s="1"/>
  <c r="AB1706" i="3"/>
  <c r="S1705" i="3" s="1"/>
  <c r="AC1706" i="3"/>
  <c r="M1707" i="3"/>
  <c r="T1704" i="3"/>
  <c r="N1704" i="3"/>
  <c r="S1704" i="3"/>
  <c r="V1707" i="3" l="1"/>
  <c r="W1707" i="3"/>
  <c r="N1706" i="3" s="1"/>
  <c r="AB1707" i="3"/>
  <c r="S1706" i="3" s="1"/>
  <c r="Z1707" i="3"/>
  <c r="AC1707" i="3"/>
  <c r="Y1707" i="3"/>
  <c r="P1706" i="3" s="1"/>
  <c r="X1707" i="3"/>
  <c r="AA1707" i="3"/>
  <c r="M1708" i="3"/>
  <c r="O1705" i="3"/>
  <c r="T1705" i="3"/>
  <c r="T1706" i="3" l="1"/>
  <c r="W1708" i="3"/>
  <c r="AB1708" i="3"/>
  <c r="AA1708" i="3"/>
  <c r="V1708" i="3"/>
  <c r="AC1708" i="3"/>
  <c r="X1708" i="3"/>
  <c r="Z1708" i="3"/>
  <c r="Y1708" i="3"/>
  <c r="M1709" i="3"/>
  <c r="Q1706" i="3"/>
  <c r="R1706" i="3"/>
  <c r="O1706" i="3"/>
  <c r="R1707" i="3" l="1"/>
  <c r="AB1709" i="3"/>
  <c r="V1709" i="3"/>
  <c r="AC1709" i="3"/>
  <c r="T1708" i="3" s="1"/>
  <c r="Y1709" i="3"/>
  <c r="W1709" i="3"/>
  <c r="AA1709" i="3"/>
  <c r="Z1709" i="3"/>
  <c r="Q1708" i="3" s="1"/>
  <c r="X1709" i="3"/>
  <c r="O1708" i="3" s="1"/>
  <c r="M1710" i="3"/>
  <c r="S1707" i="3"/>
  <c r="P1707" i="3"/>
  <c r="N1707" i="3"/>
  <c r="Q1707" i="3"/>
  <c r="O1707" i="3"/>
  <c r="T1707" i="3"/>
  <c r="V1710" i="3" l="1"/>
  <c r="AC1710" i="3"/>
  <c r="AA1710" i="3"/>
  <c r="X1710" i="3"/>
  <c r="O1709" i="3" s="1"/>
  <c r="Z1710" i="3"/>
  <c r="Q1709" i="3" s="1"/>
  <c r="Y1710" i="3"/>
  <c r="W1710" i="3"/>
  <c r="AB1710" i="3"/>
  <c r="S1709" i="3" s="1"/>
  <c r="M1711" i="3"/>
  <c r="P1708" i="3"/>
  <c r="N1708" i="3"/>
  <c r="S1708" i="3"/>
  <c r="R1708" i="3"/>
  <c r="P1709" i="3" l="1"/>
  <c r="R1709" i="3"/>
  <c r="T1709" i="3"/>
  <c r="V1711" i="3"/>
  <c r="X1711" i="3"/>
  <c r="Z1711" i="3"/>
  <c r="Q1710" i="3" s="1"/>
  <c r="AA1711" i="3"/>
  <c r="AB1711" i="3"/>
  <c r="AC1711" i="3"/>
  <c r="Y1711" i="3"/>
  <c r="W1711" i="3"/>
  <c r="M1712" i="3"/>
  <c r="N1709" i="3"/>
  <c r="T1710" i="3" l="1"/>
  <c r="O1710" i="3"/>
  <c r="R1710" i="3"/>
  <c r="S1710" i="3"/>
  <c r="V1712" i="3"/>
  <c r="Y1712" i="3"/>
  <c r="Z1712" i="3"/>
  <c r="Q1711" i="3" s="1"/>
  <c r="AA1712" i="3"/>
  <c r="W1712" i="3"/>
  <c r="AC1712" i="3"/>
  <c r="X1712" i="3"/>
  <c r="O1711" i="3" s="1"/>
  <c r="AB1712" i="3"/>
  <c r="S1711" i="3" s="1"/>
  <c r="M1713" i="3"/>
  <c r="P1710" i="3"/>
  <c r="N1710" i="3"/>
  <c r="N1711" i="3" l="1"/>
  <c r="R1711" i="3"/>
  <c r="AC1713" i="3"/>
  <c r="V1713" i="3"/>
  <c r="Y1713" i="3"/>
  <c r="P1712" i="3" s="1"/>
  <c r="AB1713" i="3"/>
  <c r="W1713" i="3"/>
  <c r="AA1713" i="3"/>
  <c r="X1713" i="3"/>
  <c r="Z1713" i="3"/>
  <c r="M1714" i="3"/>
  <c r="T1711" i="3"/>
  <c r="P1711" i="3"/>
  <c r="AB1714" i="3" l="1"/>
  <c r="S1713" i="3" s="1"/>
  <c r="Z1714" i="3"/>
  <c r="Q1713" i="3" s="1"/>
  <c r="AA1714" i="3"/>
  <c r="R1713" i="3" s="1"/>
  <c r="W1714" i="3"/>
  <c r="N1713" i="3" s="1"/>
  <c r="V1714" i="3"/>
  <c r="X1714" i="3"/>
  <c r="Y1714" i="3"/>
  <c r="AC1714" i="3"/>
  <c r="M1715" i="3"/>
  <c r="Q1712" i="3"/>
  <c r="O1712" i="3"/>
  <c r="R1712" i="3"/>
  <c r="N1712" i="3"/>
  <c r="S1712" i="3"/>
  <c r="T1712" i="3"/>
  <c r="O1713" i="3" l="1"/>
  <c r="P1713" i="3"/>
  <c r="V1715" i="3"/>
  <c r="AC1715" i="3"/>
  <c r="T1714" i="3" s="1"/>
  <c r="AA1715" i="3"/>
  <c r="R1714" i="3" s="1"/>
  <c r="Y1715" i="3"/>
  <c r="AB1715" i="3"/>
  <c r="S1714" i="3" s="1"/>
  <c r="Z1715" i="3"/>
  <c r="Q1714" i="3" s="1"/>
  <c r="W1715" i="3"/>
  <c r="N1714" i="3" s="1"/>
  <c r="X1715" i="3"/>
  <c r="M1716" i="3"/>
  <c r="T1713" i="3"/>
  <c r="V1716" i="3" l="1"/>
  <c r="AB1716" i="3"/>
  <c r="S1715" i="3" s="1"/>
  <c r="Z1716" i="3"/>
  <c r="Q1715" i="3" s="1"/>
  <c r="W1716" i="3"/>
  <c r="AC1716" i="3"/>
  <c r="X1716" i="3"/>
  <c r="O1715" i="3" s="1"/>
  <c r="AA1716" i="3"/>
  <c r="R1715" i="3" s="1"/>
  <c r="Y1716" i="3"/>
  <c r="M1717" i="3"/>
  <c r="O1714" i="3"/>
  <c r="P1714" i="3"/>
  <c r="N1715" i="3" l="1"/>
  <c r="V1717" i="3"/>
  <c r="AA1717" i="3"/>
  <c r="AB1717" i="3"/>
  <c r="X1717" i="3"/>
  <c r="O1716" i="3" s="1"/>
  <c r="Y1717" i="3"/>
  <c r="P1716" i="3" s="1"/>
  <c r="AC1717" i="3"/>
  <c r="W1717" i="3"/>
  <c r="Z1717" i="3"/>
  <c r="M1718" i="3"/>
  <c r="T1715" i="3"/>
  <c r="P1715" i="3"/>
  <c r="R1716" i="3" l="1"/>
  <c r="X1718" i="3"/>
  <c r="O1717" i="3" s="1"/>
  <c r="V1718" i="3"/>
  <c r="W1718" i="3"/>
  <c r="N1717" i="3" s="1"/>
  <c r="AB1718" i="3"/>
  <c r="AA1718" i="3"/>
  <c r="Y1718" i="3"/>
  <c r="P1717" i="3" s="1"/>
  <c r="AC1718" i="3"/>
  <c r="T1717" i="3" s="1"/>
  <c r="Z1718" i="3"/>
  <c r="Q1717" i="3" s="1"/>
  <c r="M1719" i="3"/>
  <c r="Q1716" i="3"/>
  <c r="S1716" i="3"/>
  <c r="N1716" i="3"/>
  <c r="T1716" i="3"/>
  <c r="V1719" i="3" l="1"/>
  <c r="AB1719" i="3"/>
  <c r="W1719" i="3"/>
  <c r="N1718" i="3" s="1"/>
  <c r="Y1719" i="3"/>
  <c r="P1718" i="3" s="1"/>
  <c r="Z1719" i="3"/>
  <c r="Q1718" i="3" s="1"/>
  <c r="X1719" i="3"/>
  <c r="AC1719" i="3"/>
  <c r="AA1719" i="3"/>
  <c r="M1720" i="3"/>
  <c r="R1717" i="3"/>
  <c r="S1717" i="3"/>
  <c r="T1718" i="3" l="1"/>
  <c r="O1718" i="3"/>
  <c r="S1718" i="3"/>
  <c r="V1720" i="3"/>
  <c r="Y1720" i="3"/>
  <c r="P1719" i="3" s="1"/>
  <c r="X1720" i="3"/>
  <c r="O1719" i="3" s="1"/>
  <c r="Z1720" i="3"/>
  <c r="W1720" i="3"/>
  <c r="N1719" i="3" s="1"/>
  <c r="AC1720" i="3"/>
  <c r="AB1720" i="3"/>
  <c r="AA1720" i="3"/>
  <c r="R1719" i="3" s="1"/>
  <c r="M1721" i="3"/>
  <c r="R1718" i="3"/>
  <c r="S1719" i="3" l="1"/>
  <c r="Q1719" i="3"/>
  <c r="V1721" i="3"/>
  <c r="X1721" i="3"/>
  <c r="O1720" i="3" s="1"/>
  <c r="AB1721" i="3"/>
  <c r="Y1721" i="3"/>
  <c r="P1720" i="3" s="1"/>
  <c r="W1721" i="3"/>
  <c r="Z1721" i="3"/>
  <c r="AC1721" i="3"/>
  <c r="AA1721" i="3"/>
  <c r="M1722" i="3"/>
  <c r="T1719" i="3"/>
  <c r="Q1720" i="3" l="1"/>
  <c r="N1720" i="3"/>
  <c r="T1720" i="3"/>
  <c r="R1720" i="3"/>
  <c r="AB1722" i="3"/>
  <c r="AA1722" i="3"/>
  <c r="V1722" i="3"/>
  <c r="Z1722" i="3"/>
  <c r="W1722" i="3"/>
  <c r="Y1722" i="3"/>
  <c r="P1721" i="3" s="1"/>
  <c r="AC1722" i="3"/>
  <c r="X1722" i="3"/>
  <c r="O1721" i="3" s="1"/>
  <c r="M1723" i="3"/>
  <c r="S1720" i="3"/>
  <c r="V1723" i="3" l="1"/>
  <c r="AB1723" i="3"/>
  <c r="S1722" i="3" s="1"/>
  <c r="AA1723" i="3"/>
  <c r="R1722" i="3" s="1"/>
  <c r="Y1723" i="3"/>
  <c r="X1723" i="3"/>
  <c r="O1722" i="3" s="1"/>
  <c r="AC1723" i="3"/>
  <c r="Z1723" i="3"/>
  <c r="W1723" i="3"/>
  <c r="M1724" i="3"/>
  <c r="N1721" i="3"/>
  <c r="Q1721" i="3"/>
  <c r="S1721" i="3"/>
  <c r="T1721" i="3"/>
  <c r="R1721" i="3"/>
  <c r="T1722" i="3" l="1"/>
  <c r="P1722" i="3"/>
  <c r="Q1722" i="3"/>
  <c r="AC1724" i="3"/>
  <c r="Z1724" i="3"/>
  <c r="AA1724" i="3"/>
  <c r="R1723" i="3" s="1"/>
  <c r="W1724" i="3"/>
  <c r="N1723" i="3" s="1"/>
  <c r="V1724" i="3"/>
  <c r="X1724" i="3"/>
  <c r="AB1724" i="3"/>
  <c r="Y1724" i="3"/>
  <c r="P1723" i="3" s="1"/>
  <c r="M1725" i="3"/>
  <c r="N1722" i="3"/>
  <c r="V1725" i="3" l="1"/>
  <c r="Y1725" i="3"/>
  <c r="AB1725" i="3"/>
  <c r="W1725" i="3"/>
  <c r="N1724" i="3" s="1"/>
  <c r="X1725" i="3"/>
  <c r="AA1725" i="3"/>
  <c r="Z1725" i="3"/>
  <c r="AC1725" i="3"/>
  <c r="T1724" i="3" s="1"/>
  <c r="M1726" i="3"/>
  <c r="S1723" i="3"/>
  <c r="O1723" i="3"/>
  <c r="T1723" i="3"/>
  <c r="Q1723" i="3"/>
  <c r="Q1724" i="3" l="1"/>
  <c r="R1724" i="3"/>
  <c r="O1724" i="3"/>
  <c r="P1724" i="3"/>
  <c r="V1726" i="3"/>
  <c r="AB1726" i="3"/>
  <c r="AC1726" i="3"/>
  <c r="Y1726" i="3"/>
  <c r="P1725" i="3" s="1"/>
  <c r="X1726" i="3"/>
  <c r="AA1726" i="3"/>
  <c r="W1726" i="3"/>
  <c r="N1725" i="3" s="1"/>
  <c r="Z1726" i="3"/>
  <c r="M1727" i="3"/>
  <c r="S1724" i="3"/>
  <c r="S1725" i="3" l="1"/>
  <c r="O1725" i="3"/>
  <c r="T1725" i="3"/>
  <c r="V1727" i="3"/>
  <c r="AB1727" i="3"/>
  <c r="S1726" i="3" s="1"/>
  <c r="X1727" i="3"/>
  <c r="O1726" i="3" s="1"/>
  <c r="AA1727" i="3"/>
  <c r="Y1727" i="3"/>
  <c r="W1727" i="3"/>
  <c r="Z1727" i="3"/>
  <c r="AC1727" i="3"/>
  <c r="M1728" i="3"/>
  <c r="R1725" i="3"/>
  <c r="Q1725" i="3"/>
  <c r="P1726" i="3" l="1"/>
  <c r="N1726" i="3"/>
  <c r="Q1726" i="3"/>
  <c r="T1726" i="3"/>
  <c r="V1728" i="3"/>
  <c r="AB1728" i="3"/>
  <c r="W1728" i="3"/>
  <c r="Z1728" i="3"/>
  <c r="X1728" i="3"/>
  <c r="AA1728" i="3"/>
  <c r="R1727" i="3" s="1"/>
  <c r="Y1728" i="3"/>
  <c r="P1727" i="3" s="1"/>
  <c r="AC1728" i="3"/>
  <c r="M1729" i="3"/>
  <c r="R1726" i="3"/>
  <c r="V1729" i="3" l="1"/>
  <c r="Z1729" i="3"/>
  <c r="Y1729" i="3"/>
  <c r="W1729" i="3"/>
  <c r="AB1729" i="3"/>
  <c r="S1728" i="3" s="1"/>
  <c r="AC1729" i="3"/>
  <c r="T1728" i="3" s="1"/>
  <c r="X1729" i="3"/>
  <c r="AA1729" i="3"/>
  <c r="R1728" i="3" s="1"/>
  <c r="M1730" i="3"/>
  <c r="N1727" i="3"/>
  <c r="O1727" i="3"/>
  <c r="Q1727" i="3"/>
  <c r="S1727" i="3"/>
  <c r="T1727" i="3"/>
  <c r="P1728" i="3" l="1"/>
  <c r="AB1730" i="3"/>
  <c r="S1729" i="3" s="1"/>
  <c r="V1730" i="3"/>
  <c r="AA1730" i="3"/>
  <c r="X1730" i="3"/>
  <c r="Z1730" i="3"/>
  <c r="Q1729" i="3" s="1"/>
  <c r="AC1730" i="3"/>
  <c r="T1729" i="3" s="1"/>
  <c r="W1730" i="3"/>
  <c r="Y1730" i="3"/>
  <c r="M1731" i="3"/>
  <c r="N1728" i="3"/>
  <c r="Q1728" i="3"/>
  <c r="O1728" i="3"/>
  <c r="AB1731" i="3" l="1"/>
  <c r="S1730" i="3" s="1"/>
  <c r="V1731" i="3"/>
  <c r="Z1731" i="3"/>
  <c r="Q1730" i="3" s="1"/>
  <c r="AC1731" i="3"/>
  <c r="T1730" i="3" s="1"/>
  <c r="W1731" i="3"/>
  <c r="N1730" i="3" s="1"/>
  <c r="AA1731" i="3"/>
  <c r="Y1731" i="3"/>
  <c r="P1730" i="3" s="1"/>
  <c r="X1731" i="3"/>
  <c r="M1732" i="3"/>
  <c r="O1729" i="3"/>
  <c r="R1729" i="3"/>
  <c r="P1729" i="3"/>
  <c r="N1729" i="3"/>
  <c r="V1732" i="3" l="1"/>
  <c r="AB1732" i="3"/>
  <c r="S1731" i="3" s="1"/>
  <c r="W1732" i="3"/>
  <c r="Y1732" i="3"/>
  <c r="P1731" i="3" s="1"/>
  <c r="AC1732" i="3"/>
  <c r="Z1732" i="3"/>
  <c r="X1732" i="3"/>
  <c r="AA1732" i="3"/>
  <c r="M1733" i="3"/>
  <c r="R1730" i="3"/>
  <c r="O1730" i="3"/>
  <c r="O1731" i="3" l="1"/>
  <c r="T1731" i="3"/>
  <c r="Q1731" i="3"/>
  <c r="N1731" i="3"/>
  <c r="V1733" i="3"/>
  <c r="X1733" i="3"/>
  <c r="W1733" i="3"/>
  <c r="AB1733" i="3"/>
  <c r="S1732" i="3" s="1"/>
  <c r="Y1733" i="3"/>
  <c r="AC1733" i="3"/>
  <c r="Z1733" i="3"/>
  <c r="Q1732" i="3" s="1"/>
  <c r="AA1733" i="3"/>
  <c r="R1732" i="3" s="1"/>
  <c r="M1734" i="3"/>
  <c r="R1731" i="3"/>
  <c r="P1732" i="3" l="1"/>
  <c r="T1732" i="3"/>
  <c r="W1734" i="3"/>
  <c r="V1734" i="3"/>
  <c r="Y1734" i="3"/>
  <c r="AA1734" i="3"/>
  <c r="AC1734" i="3"/>
  <c r="Z1734" i="3"/>
  <c r="X1734" i="3"/>
  <c r="O1733" i="3" s="1"/>
  <c r="AB1734" i="3"/>
  <c r="M1735" i="3"/>
  <c r="N1732" i="3"/>
  <c r="O1732" i="3"/>
  <c r="Z1735" i="3" l="1"/>
  <c r="Q1734" i="3" s="1"/>
  <c r="Y1735" i="3"/>
  <c r="P1734" i="3" s="1"/>
  <c r="AB1735" i="3"/>
  <c r="V1735" i="3"/>
  <c r="X1735" i="3"/>
  <c r="O1734" i="3" s="1"/>
  <c r="W1735" i="3"/>
  <c r="AA1735" i="3"/>
  <c r="R1734" i="3" s="1"/>
  <c r="AC1735" i="3"/>
  <c r="T1734" i="3" s="1"/>
  <c r="M1736" i="3"/>
  <c r="N1733" i="3"/>
  <c r="S1733" i="3"/>
  <c r="Q1733" i="3"/>
  <c r="P1733" i="3"/>
  <c r="R1733" i="3"/>
  <c r="T1733" i="3"/>
  <c r="V1736" i="3" l="1"/>
  <c r="AC1736" i="3"/>
  <c r="T1735" i="3" s="1"/>
  <c r="AB1736" i="3"/>
  <c r="S1735" i="3" s="1"/>
  <c r="Z1736" i="3"/>
  <c r="Q1735" i="3" s="1"/>
  <c r="AA1736" i="3"/>
  <c r="R1735" i="3" s="1"/>
  <c r="Y1736" i="3"/>
  <c r="X1736" i="3"/>
  <c r="W1736" i="3"/>
  <c r="M1737" i="3"/>
  <c r="S1734" i="3"/>
  <c r="N1734" i="3"/>
  <c r="P1735" i="3" l="1"/>
  <c r="O1735" i="3"/>
  <c r="Y1737" i="3"/>
  <c r="P1736" i="3" s="1"/>
  <c r="AA1737" i="3"/>
  <c r="R1736" i="3" s="1"/>
  <c r="AC1737" i="3"/>
  <c r="T1736" i="3" s="1"/>
  <c r="V1737" i="3"/>
  <c r="X1737" i="3"/>
  <c r="AB1737" i="3"/>
  <c r="S1736" i="3" s="1"/>
  <c r="Z1737" i="3"/>
  <c r="W1737" i="3"/>
  <c r="N1736" i="3" s="1"/>
  <c r="M1738" i="3"/>
  <c r="N1735" i="3"/>
  <c r="Y1738" i="3" l="1"/>
  <c r="P1737" i="3" s="1"/>
  <c r="V1738" i="3"/>
  <c r="Z1738" i="3"/>
  <c r="Q1737" i="3" s="1"/>
  <c r="AB1738" i="3"/>
  <c r="S1737" i="3" s="1"/>
  <c r="X1738" i="3"/>
  <c r="AC1738" i="3"/>
  <c r="T1737" i="3" s="1"/>
  <c r="AA1738" i="3"/>
  <c r="W1738" i="3"/>
  <c r="M1739" i="3"/>
  <c r="Q1736" i="3"/>
  <c r="O1736" i="3"/>
  <c r="Z1739" i="3" l="1"/>
  <c r="Q1738" i="3" s="1"/>
  <c r="AC1739" i="3"/>
  <c r="T1738" i="3" s="1"/>
  <c r="V1739" i="3"/>
  <c r="AA1739" i="3"/>
  <c r="Y1739" i="3"/>
  <c r="P1738" i="3" s="1"/>
  <c r="AB1739" i="3"/>
  <c r="X1739" i="3"/>
  <c r="O1738" i="3" s="1"/>
  <c r="W1739" i="3"/>
  <c r="M1740" i="3"/>
  <c r="R1737" i="3"/>
  <c r="O1737" i="3"/>
  <c r="N1737" i="3"/>
  <c r="V1740" i="3" l="1"/>
  <c r="Y1740" i="3"/>
  <c r="P1739" i="3" s="1"/>
  <c r="AC1740" i="3"/>
  <c r="T1739" i="3" s="1"/>
  <c r="AB1740" i="3"/>
  <c r="Z1740" i="3"/>
  <c r="Q1739" i="3" s="1"/>
  <c r="X1740" i="3"/>
  <c r="AA1740" i="3"/>
  <c r="W1740" i="3"/>
  <c r="N1739" i="3" s="1"/>
  <c r="M1741" i="3"/>
  <c r="S1738" i="3"/>
  <c r="R1738" i="3"/>
  <c r="N1738" i="3"/>
  <c r="R1739" i="3" l="1"/>
  <c r="O1739" i="3"/>
  <c r="AB1741" i="3"/>
  <c r="S1740" i="3" s="1"/>
  <c r="X1741" i="3"/>
  <c r="V1741" i="3"/>
  <c r="Z1741" i="3"/>
  <c r="AC1741" i="3"/>
  <c r="T1740" i="3" s="1"/>
  <c r="W1741" i="3"/>
  <c r="N1740" i="3" s="1"/>
  <c r="Y1741" i="3"/>
  <c r="AA1741" i="3"/>
  <c r="M1742" i="3"/>
  <c r="S1739" i="3"/>
  <c r="Z1742" i="3" l="1"/>
  <c r="Q1741" i="3" s="1"/>
  <c r="AB1742" i="3"/>
  <c r="S1741" i="3" s="1"/>
  <c r="W1742" i="3"/>
  <c r="N1741" i="3" s="1"/>
  <c r="V1742" i="3"/>
  <c r="X1742" i="3"/>
  <c r="O1741" i="3" s="1"/>
  <c r="Y1742" i="3"/>
  <c r="P1741" i="3" s="1"/>
  <c r="AC1742" i="3"/>
  <c r="T1741" i="3" s="1"/>
  <c r="AA1742" i="3"/>
  <c r="M1743" i="3"/>
  <c r="P1740" i="3"/>
  <c r="Q1740" i="3"/>
  <c r="O1740" i="3"/>
  <c r="R1740" i="3"/>
  <c r="R1741" i="3" l="1"/>
  <c r="X1743" i="3"/>
  <c r="O1742" i="3" s="1"/>
  <c r="V1743" i="3"/>
  <c r="Z1743" i="3"/>
  <c r="Q1742" i="3" s="1"/>
  <c r="AA1743" i="3"/>
  <c r="Y1743" i="3"/>
  <c r="AC1743" i="3"/>
  <c r="AB1743" i="3"/>
  <c r="S1742" i="3" s="1"/>
  <c r="W1743" i="3"/>
  <c r="N1742" i="3" s="1"/>
  <c r="M1744" i="3"/>
  <c r="Z1744" i="3" l="1"/>
  <c r="V1744" i="3"/>
  <c r="W1744" i="3"/>
  <c r="AC1744" i="3"/>
  <c r="T1743" i="3" s="1"/>
  <c r="X1744" i="3"/>
  <c r="O1743" i="3" s="1"/>
  <c r="AA1744" i="3"/>
  <c r="R1743" i="3" s="1"/>
  <c r="Y1744" i="3"/>
  <c r="P1743" i="3" s="1"/>
  <c r="AB1744" i="3"/>
  <c r="M1745" i="3"/>
  <c r="P1742" i="3"/>
  <c r="T1742" i="3"/>
  <c r="R1742" i="3"/>
  <c r="S1743" i="3" l="1"/>
  <c r="V1745" i="3"/>
  <c r="Y1745" i="3"/>
  <c r="P1744" i="3" s="1"/>
  <c r="AA1745" i="3"/>
  <c r="R1744" i="3" s="1"/>
  <c r="W1745" i="3"/>
  <c r="N1744" i="3" s="1"/>
  <c r="AC1745" i="3"/>
  <c r="T1744" i="3" s="1"/>
  <c r="X1745" i="3"/>
  <c r="O1744" i="3" s="1"/>
  <c r="Z1745" i="3"/>
  <c r="AB1745" i="3"/>
  <c r="M1746" i="3"/>
  <c r="N1743" i="3"/>
  <c r="Q1743" i="3"/>
  <c r="AB1746" i="3" l="1"/>
  <c r="S1745" i="3" s="1"/>
  <c r="AC1746" i="3"/>
  <c r="T1745" i="3" s="1"/>
  <c r="V1746" i="3"/>
  <c r="W1746" i="3"/>
  <c r="Y1746" i="3"/>
  <c r="P1745" i="3" s="1"/>
  <c r="AA1746" i="3"/>
  <c r="X1746" i="3"/>
  <c r="Z1746" i="3"/>
  <c r="M1747" i="3"/>
  <c r="Q1744" i="3"/>
  <c r="S1744" i="3"/>
  <c r="N1745" i="3" l="1"/>
  <c r="Q1745" i="3"/>
  <c r="R1745" i="3"/>
  <c r="O1745" i="3"/>
  <c r="Y1747" i="3"/>
  <c r="P1746" i="3" s="1"/>
  <c r="AC1747" i="3"/>
  <c r="T1746" i="3" s="1"/>
  <c r="V1747" i="3"/>
  <c r="X1747" i="3"/>
  <c r="Z1747" i="3"/>
  <c r="AA1747" i="3"/>
  <c r="W1747" i="3"/>
  <c r="N1746" i="3" s="1"/>
  <c r="AB1747" i="3"/>
  <c r="S1746" i="3" s="1"/>
  <c r="M1748" i="3"/>
  <c r="Q1746" i="3" l="1"/>
  <c r="R1746" i="3"/>
  <c r="AA1748" i="3"/>
  <c r="R1747" i="3" s="1"/>
  <c r="V1748" i="3"/>
  <c r="AB1748" i="3"/>
  <c r="S1747" i="3" s="1"/>
  <c r="W1748" i="3"/>
  <c r="Y1748" i="3"/>
  <c r="X1748" i="3"/>
  <c r="Z1748" i="3"/>
  <c r="AC1748" i="3"/>
  <c r="M1749" i="3"/>
  <c r="O1746" i="3"/>
  <c r="AC1749" i="3" l="1"/>
  <c r="T1748" i="3" s="1"/>
  <c r="X1749" i="3"/>
  <c r="O1748" i="3" s="1"/>
  <c r="V1749" i="3"/>
  <c r="AB1749" i="3"/>
  <c r="S1748" i="3" s="1"/>
  <c r="AA1749" i="3"/>
  <c r="Y1749" i="3"/>
  <c r="Z1749" i="3"/>
  <c r="W1749" i="3"/>
  <c r="M1750" i="3"/>
  <c r="T1747" i="3"/>
  <c r="P1747" i="3"/>
  <c r="N1747" i="3"/>
  <c r="O1747" i="3"/>
  <c r="Q1747" i="3"/>
  <c r="Q1748" i="3" l="1"/>
  <c r="AA1750" i="3"/>
  <c r="R1749" i="3" s="1"/>
  <c r="V1750" i="3"/>
  <c r="Z1750" i="3"/>
  <c r="X1750" i="3"/>
  <c r="O1749" i="3" s="1"/>
  <c r="W1750" i="3"/>
  <c r="Y1750" i="3"/>
  <c r="P1749" i="3" s="1"/>
  <c r="AC1750" i="3"/>
  <c r="T1749" i="3" s="1"/>
  <c r="AB1750" i="3"/>
  <c r="S1749" i="3" s="1"/>
  <c r="M1751" i="3"/>
  <c r="N1748" i="3"/>
  <c r="R1748" i="3"/>
  <c r="P1748" i="3"/>
  <c r="AB1751" i="3" l="1"/>
  <c r="S1750" i="3" s="1"/>
  <c r="V1751" i="3"/>
  <c r="AC1751" i="3"/>
  <c r="T1750" i="3" s="1"/>
  <c r="W1751" i="3"/>
  <c r="Y1751" i="3"/>
  <c r="P1750" i="3" s="1"/>
  <c r="X1751" i="3"/>
  <c r="Z1751" i="3"/>
  <c r="AA1751" i="3"/>
  <c r="R1750" i="3" s="1"/>
  <c r="M1752" i="3"/>
  <c r="Q1749" i="3"/>
  <c r="N1749" i="3"/>
  <c r="AC1752" i="3" l="1"/>
  <c r="T1751" i="3" s="1"/>
  <c r="AB1752" i="3"/>
  <c r="S1751" i="3" s="1"/>
  <c r="V1752" i="3"/>
  <c r="AA1752" i="3"/>
  <c r="R1751" i="3" s="1"/>
  <c r="Y1752" i="3"/>
  <c r="P1751" i="3" s="1"/>
  <c r="W1752" i="3"/>
  <c r="X1752" i="3"/>
  <c r="O1751" i="3" s="1"/>
  <c r="Z1752" i="3"/>
  <c r="M1753" i="3"/>
  <c r="Q1750" i="3"/>
  <c r="O1750" i="3"/>
  <c r="N1750" i="3"/>
  <c r="Y1753" i="3" l="1"/>
  <c r="P1752" i="3" s="1"/>
  <c r="X1753" i="3"/>
  <c r="O1752" i="3" s="1"/>
  <c r="AA1753" i="3"/>
  <c r="R1752" i="3" s="1"/>
  <c r="AC1753" i="3"/>
  <c r="T1752" i="3" s="1"/>
  <c r="V1753" i="3"/>
  <c r="AB1753" i="3"/>
  <c r="Z1753" i="3"/>
  <c r="W1753" i="3"/>
  <c r="M1754" i="3"/>
  <c r="N1751" i="3"/>
  <c r="Q1751" i="3"/>
  <c r="V1754" i="3" l="1"/>
  <c r="AB1754" i="3"/>
  <c r="W1754" i="3"/>
  <c r="N1753" i="3" s="1"/>
  <c r="Z1754" i="3"/>
  <c r="Y1754" i="3"/>
  <c r="P1753" i="3" s="1"/>
  <c r="X1754" i="3"/>
  <c r="AA1754" i="3"/>
  <c r="R1753" i="3" s="1"/>
  <c r="AC1754" i="3"/>
  <c r="T1753" i="3" s="1"/>
  <c r="M1755" i="3"/>
  <c r="Q1752" i="3"/>
  <c r="S1752" i="3"/>
  <c r="N1752" i="3"/>
  <c r="O1753" i="3" l="1"/>
  <c r="AB1755" i="3"/>
  <c r="Z1755" i="3"/>
  <c r="V1755" i="3"/>
  <c r="AC1755" i="3"/>
  <c r="T1754" i="3" s="1"/>
  <c r="AA1755" i="3"/>
  <c r="X1755" i="3"/>
  <c r="Y1755" i="3"/>
  <c r="W1755" i="3"/>
  <c r="M1756" i="3"/>
  <c r="S1753" i="3"/>
  <c r="Q1753" i="3"/>
  <c r="AC1756" i="3" l="1"/>
  <c r="T1755" i="3" s="1"/>
  <c r="V1756" i="3"/>
  <c r="X1756" i="3"/>
  <c r="O1755" i="3" s="1"/>
  <c r="Z1756" i="3"/>
  <c r="AB1756" i="3"/>
  <c r="W1756" i="3"/>
  <c r="AA1756" i="3"/>
  <c r="Y1756" i="3"/>
  <c r="P1755" i="3" s="1"/>
  <c r="M1757" i="3"/>
  <c r="Q1754" i="3"/>
  <c r="S1754" i="3"/>
  <c r="N1754" i="3"/>
  <c r="P1754" i="3"/>
  <c r="R1754" i="3"/>
  <c r="O1754" i="3"/>
  <c r="V1757" i="3" l="1"/>
  <c r="AA1757" i="3"/>
  <c r="AB1757" i="3"/>
  <c r="X1757" i="3"/>
  <c r="O1756" i="3" s="1"/>
  <c r="Z1757" i="3"/>
  <c r="AC1757" i="3"/>
  <c r="Y1757" i="3"/>
  <c r="P1756" i="3" s="1"/>
  <c r="W1757" i="3"/>
  <c r="M1758" i="3"/>
  <c r="N1755" i="3"/>
  <c r="R1755" i="3"/>
  <c r="S1755" i="3"/>
  <c r="Q1755" i="3"/>
  <c r="T1756" i="3" l="1"/>
  <c r="S1756" i="3"/>
  <c r="Q1756" i="3"/>
  <c r="V1758" i="3"/>
  <c r="W1758" i="3"/>
  <c r="Y1758" i="3"/>
  <c r="P1757" i="3" s="1"/>
  <c r="Z1758" i="3"/>
  <c r="Q1757" i="3" s="1"/>
  <c r="AB1758" i="3"/>
  <c r="AC1758" i="3"/>
  <c r="AA1758" i="3"/>
  <c r="X1758" i="3"/>
  <c r="M1759" i="3"/>
  <c r="N1756" i="3"/>
  <c r="R1756" i="3"/>
  <c r="O1757" i="3" l="1"/>
  <c r="R1757" i="3"/>
  <c r="S1757" i="3"/>
  <c r="N1757" i="3"/>
  <c r="V1759" i="3"/>
  <c r="W1759" i="3"/>
  <c r="AA1759" i="3"/>
  <c r="AC1759" i="3"/>
  <c r="Z1759" i="3"/>
  <c r="Y1759" i="3"/>
  <c r="P1758" i="3" s="1"/>
  <c r="X1759" i="3"/>
  <c r="AB1759" i="3"/>
  <c r="M1760" i="3"/>
  <c r="T1757" i="3"/>
  <c r="AA1760" i="3" l="1"/>
  <c r="W1760" i="3"/>
  <c r="X1760" i="3"/>
  <c r="O1759" i="3" s="1"/>
  <c r="V1760" i="3"/>
  <c r="AC1760" i="3"/>
  <c r="T1759" i="3" s="1"/>
  <c r="Y1760" i="3"/>
  <c r="P1759" i="3" s="1"/>
  <c r="Z1760" i="3"/>
  <c r="AB1760" i="3"/>
  <c r="S1759" i="3" s="1"/>
  <c r="M1761" i="3"/>
  <c r="T1758" i="3"/>
  <c r="S1758" i="3"/>
  <c r="Q1758" i="3"/>
  <c r="O1758" i="3"/>
  <c r="N1758" i="3"/>
  <c r="R1758" i="3"/>
  <c r="AA1761" i="3" l="1"/>
  <c r="R1760" i="3" s="1"/>
  <c r="X1761" i="3"/>
  <c r="O1760" i="3" s="1"/>
  <c r="Z1761" i="3"/>
  <c r="Q1760" i="3" s="1"/>
  <c r="Y1761" i="3"/>
  <c r="P1760" i="3" s="1"/>
  <c r="V1761" i="3"/>
  <c r="W1761" i="3"/>
  <c r="N1760" i="3" s="1"/>
  <c r="AC1761" i="3"/>
  <c r="T1760" i="3" s="1"/>
  <c r="AB1761" i="3"/>
  <c r="M1762" i="3"/>
  <c r="N1759" i="3"/>
  <c r="R1759" i="3"/>
  <c r="Q1759" i="3"/>
  <c r="V1762" i="3" l="1"/>
  <c r="Y1762" i="3"/>
  <c r="P1761" i="3" s="1"/>
  <c r="AB1762" i="3"/>
  <c r="W1762" i="3"/>
  <c r="AC1762" i="3"/>
  <c r="X1762" i="3"/>
  <c r="O1761" i="3" s="1"/>
  <c r="AA1762" i="3"/>
  <c r="Z1762" i="3"/>
  <c r="Q1761" i="3" s="1"/>
  <c r="M1763" i="3"/>
  <c r="S1760" i="3"/>
  <c r="R1761" i="3" l="1"/>
  <c r="N1761" i="3"/>
  <c r="T1761" i="3"/>
  <c r="V1763" i="3"/>
  <c r="AA1763" i="3"/>
  <c r="AB1763" i="3"/>
  <c r="S1762" i="3" s="1"/>
  <c r="W1763" i="3"/>
  <c r="Z1763" i="3"/>
  <c r="Y1763" i="3"/>
  <c r="X1763" i="3"/>
  <c r="AC1763" i="3"/>
  <c r="T1762" i="3" s="1"/>
  <c r="M1764" i="3"/>
  <c r="S1761" i="3"/>
  <c r="P1762" i="3" l="1"/>
  <c r="N1762" i="3"/>
  <c r="O1762" i="3"/>
  <c r="Q1762" i="3"/>
  <c r="AC1764" i="3"/>
  <c r="T1763" i="3" s="1"/>
  <c r="Y1764" i="3"/>
  <c r="W1764" i="3"/>
  <c r="V1764" i="3"/>
  <c r="AA1764" i="3"/>
  <c r="Z1764" i="3"/>
  <c r="AB1764" i="3"/>
  <c r="X1764" i="3"/>
  <c r="M1765" i="3"/>
  <c r="R1762" i="3"/>
  <c r="AC1765" i="3" l="1"/>
  <c r="T1764" i="3" s="1"/>
  <c r="AA1765" i="3"/>
  <c r="R1764" i="3" s="1"/>
  <c r="X1765" i="3"/>
  <c r="O1764" i="3" s="1"/>
  <c r="V1765" i="3"/>
  <c r="W1765" i="3"/>
  <c r="N1764" i="3" s="1"/>
  <c r="AB1765" i="3"/>
  <c r="Y1765" i="3"/>
  <c r="P1764" i="3" s="1"/>
  <c r="Z1765" i="3"/>
  <c r="M1766" i="3"/>
  <c r="R1763" i="3"/>
  <c r="N1763" i="3"/>
  <c r="Q1763" i="3"/>
  <c r="P1763" i="3"/>
  <c r="S1763" i="3"/>
  <c r="O1763" i="3"/>
  <c r="Q1764" i="3" l="1"/>
  <c r="Z1766" i="3"/>
  <c r="AA1766" i="3"/>
  <c r="R1765" i="3" s="1"/>
  <c r="W1766" i="3"/>
  <c r="N1765" i="3" s="1"/>
  <c r="V1766" i="3"/>
  <c r="AC1766" i="3"/>
  <c r="X1766" i="3"/>
  <c r="AB1766" i="3"/>
  <c r="S1765" i="3" s="1"/>
  <c r="Y1766" i="3"/>
  <c r="P1765" i="3" s="1"/>
  <c r="M1767" i="3"/>
  <c r="S1764" i="3"/>
  <c r="AC1767" i="3" l="1"/>
  <c r="V1767" i="3"/>
  <c r="AB1767" i="3"/>
  <c r="S1766" i="3" s="1"/>
  <c r="Y1767" i="3"/>
  <c r="P1766" i="3" s="1"/>
  <c r="AA1767" i="3"/>
  <c r="R1766" i="3" s="1"/>
  <c r="X1767" i="3"/>
  <c r="W1767" i="3"/>
  <c r="N1766" i="3" s="1"/>
  <c r="Z1767" i="3"/>
  <c r="Q1766" i="3" s="1"/>
  <c r="M1768" i="3"/>
  <c r="T1765" i="3"/>
  <c r="O1765" i="3"/>
  <c r="Q1765" i="3"/>
  <c r="V1768" i="3" l="1"/>
  <c r="AA1768" i="3"/>
  <c r="W1768" i="3"/>
  <c r="N1767" i="3" s="1"/>
  <c r="AB1768" i="3"/>
  <c r="S1767" i="3" s="1"/>
  <c r="X1768" i="3"/>
  <c r="AC1768" i="3"/>
  <c r="Z1768" i="3"/>
  <c r="Y1768" i="3"/>
  <c r="P1767" i="3" s="1"/>
  <c r="M1769" i="3"/>
  <c r="T1766" i="3"/>
  <c r="O1766" i="3"/>
  <c r="Q1767" i="3" l="1"/>
  <c r="T1767" i="3"/>
  <c r="R1767" i="3"/>
  <c r="V1769" i="3"/>
  <c r="W1769" i="3"/>
  <c r="N1768" i="3" s="1"/>
  <c r="Z1769" i="3"/>
  <c r="X1769" i="3"/>
  <c r="AC1769" i="3"/>
  <c r="AA1769" i="3"/>
  <c r="AB1769" i="3"/>
  <c r="Y1769" i="3"/>
  <c r="P1768" i="3" s="1"/>
  <c r="M1770" i="3"/>
  <c r="O1767" i="3"/>
  <c r="R1768" i="3" l="1"/>
  <c r="S1768" i="3"/>
  <c r="O1768" i="3"/>
  <c r="Z1770" i="3"/>
  <c r="Q1769" i="3" s="1"/>
  <c r="X1770" i="3"/>
  <c r="O1769" i="3" s="1"/>
  <c r="W1770" i="3"/>
  <c r="N1769" i="3" s="1"/>
  <c r="V1770" i="3"/>
  <c r="AC1770" i="3"/>
  <c r="Y1770" i="3"/>
  <c r="P1769" i="3" s="1"/>
  <c r="AA1770" i="3"/>
  <c r="AB1770" i="3"/>
  <c r="M1771" i="3"/>
  <c r="T1768" i="3"/>
  <c r="Q1768" i="3"/>
  <c r="Z1771" i="3" l="1"/>
  <c r="Q1770" i="3" s="1"/>
  <c r="Y1771" i="3"/>
  <c r="P1770" i="3" s="1"/>
  <c r="AC1771" i="3"/>
  <c r="T1770" i="3" s="1"/>
  <c r="V1771" i="3"/>
  <c r="W1771" i="3"/>
  <c r="AB1771" i="3"/>
  <c r="X1771" i="3"/>
  <c r="AA1771" i="3"/>
  <c r="M1772" i="3"/>
  <c r="T1769" i="3"/>
  <c r="R1769" i="3"/>
  <c r="S1769" i="3"/>
  <c r="S1770" i="3" l="1"/>
  <c r="V1772" i="3"/>
  <c r="AB1772" i="3"/>
  <c r="Z1772" i="3"/>
  <c r="Q1771" i="3" s="1"/>
  <c r="Y1772" i="3"/>
  <c r="P1771" i="3" s="1"/>
  <c r="AA1772" i="3"/>
  <c r="AC1772" i="3"/>
  <c r="T1771" i="3" s="1"/>
  <c r="X1772" i="3"/>
  <c r="W1772" i="3"/>
  <c r="N1771" i="3" s="1"/>
  <c r="M1773" i="3"/>
  <c r="O1770" i="3"/>
  <c r="N1770" i="3"/>
  <c r="R1770" i="3"/>
  <c r="R1771" i="3" l="1"/>
  <c r="AC1773" i="3"/>
  <c r="T1772" i="3" s="1"/>
  <c r="V1773" i="3"/>
  <c r="Z1773" i="3"/>
  <c r="AA1773" i="3"/>
  <c r="Y1773" i="3"/>
  <c r="P1772" i="3" s="1"/>
  <c r="AB1773" i="3"/>
  <c r="S1772" i="3" s="1"/>
  <c r="X1773" i="3"/>
  <c r="O1772" i="3" s="1"/>
  <c r="W1773" i="3"/>
  <c r="N1772" i="3" s="1"/>
  <c r="M1774" i="3"/>
  <c r="S1771" i="3"/>
  <c r="O1771" i="3"/>
  <c r="AC1774" i="3" l="1"/>
  <c r="T1773" i="3" s="1"/>
  <c r="AB1774" i="3"/>
  <c r="S1773" i="3" s="1"/>
  <c r="V1774" i="3"/>
  <c r="X1774" i="3"/>
  <c r="O1773" i="3" s="1"/>
  <c r="Y1774" i="3"/>
  <c r="P1773" i="3" s="1"/>
  <c r="Z1774" i="3"/>
  <c r="AA1774" i="3"/>
  <c r="W1774" i="3"/>
  <c r="N1773" i="3" s="1"/>
  <c r="M1775" i="3"/>
  <c r="Q1772" i="3"/>
  <c r="R1772" i="3"/>
  <c r="AC1775" i="3" l="1"/>
  <c r="T1774" i="3" s="1"/>
  <c r="V1775" i="3"/>
  <c r="AB1775" i="3"/>
  <c r="S1774" i="3" s="1"/>
  <c r="Z1775" i="3"/>
  <c r="AA1775" i="3"/>
  <c r="W1775" i="3"/>
  <c r="N1774" i="3" s="1"/>
  <c r="Y1775" i="3"/>
  <c r="X1775" i="3"/>
  <c r="O1774" i="3" s="1"/>
  <c r="M1776" i="3"/>
  <c r="R1773" i="3"/>
  <c r="Q1773" i="3"/>
  <c r="AB1776" i="3" l="1"/>
  <c r="S1775" i="3" s="1"/>
  <c r="V1776" i="3"/>
  <c r="X1776" i="3"/>
  <c r="O1775" i="3" s="1"/>
  <c r="AC1776" i="3"/>
  <c r="T1775" i="3" s="1"/>
  <c r="AA1776" i="3"/>
  <c r="W1776" i="3"/>
  <c r="Z1776" i="3"/>
  <c r="Y1776" i="3"/>
  <c r="M1777" i="3"/>
  <c r="P1774" i="3"/>
  <c r="Q1774" i="3"/>
  <c r="R1774" i="3"/>
  <c r="AA1777" i="3" l="1"/>
  <c r="R1776" i="3" s="1"/>
  <c r="V1777" i="3"/>
  <c r="AB1777" i="3"/>
  <c r="S1776" i="3" s="1"/>
  <c r="Z1777" i="3"/>
  <c r="X1777" i="3"/>
  <c r="W1777" i="3"/>
  <c r="AC1777" i="3"/>
  <c r="T1776" i="3" s="1"/>
  <c r="Y1777" i="3"/>
  <c r="P1776" i="3" s="1"/>
  <c r="M1778" i="3"/>
  <c r="Q1775" i="3"/>
  <c r="R1775" i="3"/>
  <c r="N1775" i="3"/>
  <c r="P1775" i="3"/>
  <c r="X1778" i="3" l="1"/>
  <c r="O1777" i="3" s="1"/>
  <c r="AB1778" i="3"/>
  <c r="S1777" i="3" s="1"/>
  <c r="Y1778" i="3"/>
  <c r="P1777" i="3" s="1"/>
  <c r="V1778" i="3"/>
  <c r="Z1778" i="3"/>
  <c r="W1778" i="3"/>
  <c r="AC1778" i="3"/>
  <c r="AA1778" i="3"/>
  <c r="R1777" i="3" s="1"/>
  <c r="M1779" i="3"/>
  <c r="O1776" i="3"/>
  <c r="N1776" i="3"/>
  <c r="Q1776" i="3"/>
  <c r="T1777" i="3" l="1"/>
  <c r="Z1779" i="3"/>
  <c r="W1779" i="3"/>
  <c r="Y1779" i="3"/>
  <c r="P1778" i="3" s="1"/>
  <c r="V1779" i="3"/>
  <c r="X1779" i="3"/>
  <c r="O1778" i="3" s="1"/>
  <c r="AB1779" i="3"/>
  <c r="S1778" i="3" s="1"/>
  <c r="AA1779" i="3"/>
  <c r="R1778" i="3" s="1"/>
  <c r="AC1779" i="3"/>
  <c r="M1780" i="3"/>
  <c r="Q1777" i="3"/>
  <c r="N1777" i="3"/>
  <c r="Y1780" i="3" l="1"/>
  <c r="P1779" i="3" s="1"/>
  <c r="X1780" i="3"/>
  <c r="O1779" i="3" s="1"/>
  <c r="V1780" i="3"/>
  <c r="AA1780" i="3"/>
  <c r="R1779" i="3" s="1"/>
  <c r="W1780" i="3"/>
  <c r="AB1780" i="3"/>
  <c r="S1779" i="3" s="1"/>
  <c r="Z1780" i="3"/>
  <c r="AC1780" i="3"/>
  <c r="M1781" i="3"/>
  <c r="Q1778" i="3"/>
  <c r="N1778" i="3"/>
  <c r="T1778" i="3"/>
  <c r="Z1781" i="3" l="1"/>
  <c r="Q1780" i="3" s="1"/>
  <c r="W1781" i="3"/>
  <c r="N1780" i="3" s="1"/>
  <c r="Y1781" i="3"/>
  <c r="AB1781" i="3"/>
  <c r="V1781" i="3"/>
  <c r="AA1781" i="3"/>
  <c r="AC1781" i="3"/>
  <c r="X1781" i="3"/>
  <c r="O1780" i="3" s="1"/>
  <c r="M1782" i="3"/>
  <c r="T1779" i="3"/>
  <c r="Q1779" i="3"/>
  <c r="N1779" i="3"/>
  <c r="R1780" i="3" l="1"/>
  <c r="P1780" i="3"/>
  <c r="S1780" i="3"/>
  <c r="V1782" i="3"/>
  <c r="AA1782" i="3"/>
  <c r="Z1782" i="3"/>
  <c r="Q1781" i="3" s="1"/>
  <c r="AB1782" i="3"/>
  <c r="W1782" i="3"/>
  <c r="Y1782" i="3"/>
  <c r="X1782" i="3"/>
  <c r="AC1782" i="3"/>
  <c r="T1781" i="3" s="1"/>
  <c r="M1783" i="3"/>
  <c r="T1780" i="3"/>
  <c r="N1781" i="3" l="1"/>
  <c r="S1781" i="3"/>
  <c r="P1781" i="3"/>
  <c r="O1781" i="3"/>
  <c r="X1783" i="3"/>
  <c r="V1783" i="3"/>
  <c r="Z1783" i="3"/>
  <c r="Q1782" i="3" s="1"/>
  <c r="Y1783" i="3"/>
  <c r="AB1783" i="3"/>
  <c r="AA1783" i="3"/>
  <c r="AC1783" i="3"/>
  <c r="T1782" i="3" s="1"/>
  <c r="W1783" i="3"/>
  <c r="N1782" i="3" s="1"/>
  <c r="M1784" i="3"/>
  <c r="R1781" i="3"/>
  <c r="R1782" i="3" l="1"/>
  <c r="S1782" i="3"/>
  <c r="P1782" i="3"/>
  <c r="W1784" i="3"/>
  <c r="N1783" i="3" s="1"/>
  <c r="Z1784" i="3"/>
  <c r="Q1783" i="3" s="1"/>
  <c r="V1784" i="3"/>
  <c r="X1784" i="3"/>
  <c r="AC1784" i="3"/>
  <c r="AB1784" i="3"/>
  <c r="AA1784" i="3"/>
  <c r="Y1784" i="3"/>
  <c r="P1783" i="3" s="1"/>
  <c r="M1785" i="3"/>
  <c r="O1782" i="3"/>
  <c r="O1783" i="3" l="1"/>
  <c r="T1783" i="3"/>
  <c r="W1785" i="3"/>
  <c r="V1785" i="3"/>
  <c r="AA1785" i="3"/>
  <c r="R1784" i="3" s="1"/>
  <c r="X1785" i="3"/>
  <c r="AC1785" i="3"/>
  <c r="AB1785" i="3"/>
  <c r="Y1785" i="3"/>
  <c r="Z1785" i="3"/>
  <c r="Q1784" i="3" s="1"/>
  <c r="M1786" i="3"/>
  <c r="R1783" i="3"/>
  <c r="S1783" i="3"/>
  <c r="T1784" i="3" l="1"/>
  <c r="P1784" i="3"/>
  <c r="O1784" i="3"/>
  <c r="Z1786" i="3"/>
  <c r="AA1786" i="3"/>
  <c r="V1786" i="3"/>
  <c r="AB1786" i="3"/>
  <c r="Y1786" i="3"/>
  <c r="AC1786" i="3"/>
  <c r="W1786" i="3"/>
  <c r="X1786" i="3"/>
  <c r="O1785" i="3" s="1"/>
  <c r="M1787" i="3"/>
  <c r="N1784" i="3"/>
  <c r="S1784" i="3"/>
  <c r="T1785" i="3" l="1"/>
  <c r="S1785" i="3"/>
  <c r="P1785" i="3"/>
  <c r="Y1787" i="3"/>
  <c r="P1786" i="3" s="1"/>
  <c r="X1787" i="3"/>
  <c r="O1786" i="3" s="1"/>
  <c r="AB1787" i="3"/>
  <c r="S1786" i="3" s="1"/>
  <c r="AA1787" i="3"/>
  <c r="R1786" i="3" s="1"/>
  <c r="V1787" i="3"/>
  <c r="Z1787" i="3"/>
  <c r="AC1787" i="3"/>
  <c r="W1787" i="3"/>
  <c r="M1788" i="3"/>
  <c r="Q1785" i="3"/>
  <c r="R1785" i="3"/>
  <c r="N1785" i="3"/>
  <c r="Q1786" i="3" l="1"/>
  <c r="T1786" i="3"/>
  <c r="Y1788" i="3"/>
  <c r="P1787" i="3" s="1"/>
  <c r="W1788" i="3"/>
  <c r="V1788" i="3"/>
  <c r="AC1788" i="3"/>
  <c r="Z1788" i="3"/>
  <c r="AB1788" i="3"/>
  <c r="AA1788" i="3"/>
  <c r="X1788" i="3"/>
  <c r="M1789" i="3"/>
  <c r="N1786" i="3"/>
  <c r="O1787" i="3" l="1"/>
  <c r="S1787" i="3"/>
  <c r="R1787" i="3"/>
  <c r="Q1787" i="3"/>
  <c r="N1787" i="3"/>
  <c r="V1789" i="3"/>
  <c r="AB1789" i="3"/>
  <c r="Y1789" i="3"/>
  <c r="W1789" i="3"/>
  <c r="AA1789" i="3"/>
  <c r="AC1789" i="3"/>
  <c r="T1788" i="3" s="1"/>
  <c r="Z1789" i="3"/>
  <c r="Q1788" i="3" s="1"/>
  <c r="X1789" i="3"/>
  <c r="M1790" i="3"/>
  <c r="T1787" i="3"/>
  <c r="P1788" i="3" l="1"/>
  <c r="AA1790" i="3"/>
  <c r="V1790" i="3"/>
  <c r="Z1790" i="3"/>
  <c r="Y1790" i="3"/>
  <c r="P1789" i="3" s="1"/>
  <c r="X1790" i="3"/>
  <c r="O1789" i="3" s="1"/>
  <c r="AB1790" i="3"/>
  <c r="AC1790" i="3"/>
  <c r="T1789" i="3" s="1"/>
  <c r="W1790" i="3"/>
  <c r="M1791" i="3"/>
  <c r="S1788" i="3"/>
  <c r="N1788" i="3"/>
  <c r="R1788" i="3"/>
  <c r="O1788" i="3"/>
  <c r="AC1791" i="3" l="1"/>
  <c r="T1790" i="3" s="1"/>
  <c r="X1791" i="3"/>
  <c r="O1790" i="3" s="1"/>
  <c r="V1791" i="3"/>
  <c r="AB1791" i="3"/>
  <c r="S1790" i="3" s="1"/>
  <c r="Y1791" i="3"/>
  <c r="P1790" i="3" s="1"/>
  <c r="Z1791" i="3"/>
  <c r="AA1791" i="3"/>
  <c r="W1791" i="3"/>
  <c r="N1790" i="3" s="1"/>
  <c r="M1792" i="3"/>
  <c r="Q1789" i="3"/>
  <c r="S1789" i="3"/>
  <c r="N1789" i="3"/>
  <c r="R1789" i="3"/>
  <c r="V1792" i="3" l="1"/>
  <c r="X1792" i="3"/>
  <c r="O1791" i="3" s="1"/>
  <c r="Z1792" i="3"/>
  <c r="W1792" i="3"/>
  <c r="N1791" i="3" s="1"/>
  <c r="AA1792" i="3"/>
  <c r="AB1792" i="3"/>
  <c r="Y1792" i="3"/>
  <c r="AC1792" i="3"/>
  <c r="T1791" i="3" s="1"/>
  <c r="M1793" i="3"/>
  <c r="R1790" i="3"/>
  <c r="Q1790" i="3"/>
  <c r="S1791" i="3" l="1"/>
  <c r="P1791" i="3"/>
  <c r="Q1791" i="3"/>
  <c r="AB1793" i="3"/>
  <c r="V1793" i="3"/>
  <c r="Z1793" i="3"/>
  <c r="Q1792" i="3" s="1"/>
  <c r="AA1793" i="3"/>
  <c r="Y1793" i="3"/>
  <c r="W1793" i="3"/>
  <c r="X1793" i="3"/>
  <c r="AC1793" i="3"/>
  <c r="T1792" i="3" s="1"/>
  <c r="M1794" i="3"/>
  <c r="R1791" i="3"/>
  <c r="AA1794" i="3" l="1"/>
  <c r="R1793" i="3" s="1"/>
  <c r="X1794" i="3"/>
  <c r="V1794" i="3"/>
  <c r="AB1794" i="3"/>
  <c r="S1793" i="3" s="1"/>
  <c r="Z1794" i="3"/>
  <c r="Q1793" i="3" s="1"/>
  <c r="W1794" i="3"/>
  <c r="Y1794" i="3"/>
  <c r="AC1794" i="3"/>
  <c r="T1793" i="3" s="1"/>
  <c r="M1795" i="3"/>
  <c r="O1792" i="3"/>
  <c r="N1792" i="3"/>
  <c r="R1792" i="3"/>
  <c r="S1792" i="3"/>
  <c r="P1792" i="3"/>
  <c r="N1793" i="3" l="1"/>
  <c r="Z1795" i="3"/>
  <c r="Q1794" i="3" s="1"/>
  <c r="W1795" i="3"/>
  <c r="AB1795" i="3"/>
  <c r="S1794" i="3" s="1"/>
  <c r="V1795" i="3"/>
  <c r="Y1795" i="3"/>
  <c r="AA1795" i="3"/>
  <c r="R1794" i="3" s="1"/>
  <c r="AC1795" i="3"/>
  <c r="T1794" i="3" s="1"/>
  <c r="X1795" i="3"/>
  <c r="O1794" i="3" s="1"/>
  <c r="M1796" i="3"/>
  <c r="P1793" i="3"/>
  <c r="O1793" i="3"/>
  <c r="V1796" i="3" l="1"/>
  <c r="Z1796" i="3"/>
  <c r="Q1795" i="3" s="1"/>
  <c r="W1796" i="3"/>
  <c r="N1795" i="3" s="1"/>
  <c r="AB1796" i="3"/>
  <c r="AC1796" i="3"/>
  <c r="T1795" i="3" s="1"/>
  <c r="Y1796" i="3"/>
  <c r="X1796" i="3"/>
  <c r="AA1796" i="3"/>
  <c r="R1795" i="3" s="1"/>
  <c r="M1797" i="3"/>
  <c r="N1794" i="3"/>
  <c r="P1794" i="3"/>
  <c r="O1795" i="3" l="1"/>
  <c r="S1795" i="3"/>
  <c r="X1797" i="3"/>
  <c r="AC1797" i="3"/>
  <c r="T1796" i="3" s="1"/>
  <c r="V1797" i="3"/>
  <c r="AA1797" i="3"/>
  <c r="R1796" i="3" s="1"/>
  <c r="W1797" i="3"/>
  <c r="N1796" i="3" s="1"/>
  <c r="AB1797" i="3"/>
  <c r="Z1797" i="3"/>
  <c r="Y1797" i="3"/>
  <c r="M1798" i="3"/>
  <c r="P1795" i="3"/>
  <c r="Z1798" i="3" l="1"/>
  <c r="Q1797" i="3" s="1"/>
  <c r="X1798" i="3"/>
  <c r="O1797" i="3" s="1"/>
  <c r="V1798" i="3"/>
  <c r="Y1798" i="3"/>
  <c r="P1797" i="3" s="1"/>
  <c r="AC1798" i="3"/>
  <c r="T1797" i="3" s="1"/>
  <c r="AA1798" i="3"/>
  <c r="R1797" i="3" s="1"/>
  <c r="AB1798" i="3"/>
  <c r="W1798" i="3"/>
  <c r="M1799" i="3"/>
  <c r="Q1796" i="3"/>
  <c r="S1796" i="3"/>
  <c r="P1796" i="3"/>
  <c r="O1796" i="3"/>
  <c r="Y1799" i="3" l="1"/>
  <c r="P1798" i="3" s="1"/>
  <c r="V1799" i="3"/>
  <c r="W1799" i="3"/>
  <c r="X1799" i="3"/>
  <c r="O1798" i="3" s="1"/>
  <c r="AA1799" i="3"/>
  <c r="Z1799" i="3"/>
  <c r="AC1799" i="3"/>
  <c r="AB1799" i="3"/>
  <c r="S1798" i="3" s="1"/>
  <c r="M1800" i="3"/>
  <c r="N1797" i="3"/>
  <c r="S1797" i="3"/>
  <c r="Q1798" i="3" l="1"/>
  <c r="V1800" i="3"/>
  <c r="Z1800" i="3"/>
  <c r="Y1800" i="3"/>
  <c r="P1799" i="3" s="1"/>
  <c r="AC1800" i="3"/>
  <c r="W1800" i="3"/>
  <c r="X1800" i="3"/>
  <c r="O1799" i="3" s="1"/>
  <c r="AA1800" i="3"/>
  <c r="R1799" i="3" s="1"/>
  <c r="AB1800" i="3"/>
  <c r="S1799" i="3" s="1"/>
  <c r="M1801" i="3"/>
  <c r="T1798" i="3"/>
  <c r="R1798" i="3"/>
  <c r="N1798" i="3"/>
  <c r="N1799" i="3" l="1"/>
  <c r="Y1801" i="3"/>
  <c r="AA1801" i="3"/>
  <c r="R1800" i="3" s="1"/>
  <c r="V1801" i="3"/>
  <c r="X1801" i="3"/>
  <c r="O1800" i="3" s="1"/>
  <c r="AC1801" i="3"/>
  <c r="T1800" i="3" s="1"/>
  <c r="Z1801" i="3"/>
  <c r="Q1800" i="3" s="1"/>
  <c r="W1801" i="3"/>
  <c r="AB1801" i="3"/>
  <c r="S1800" i="3" s="1"/>
  <c r="M1802" i="3"/>
  <c r="Q1799" i="3"/>
  <c r="T1799" i="3"/>
  <c r="AC1802" i="3" l="1"/>
  <c r="T1801" i="3" s="1"/>
  <c r="V1802" i="3"/>
  <c r="AB1802" i="3"/>
  <c r="S1801" i="3" s="1"/>
  <c r="AA1802" i="3"/>
  <c r="Y1802" i="3"/>
  <c r="Z1802" i="3"/>
  <c r="Q1801" i="3" s="1"/>
  <c r="W1802" i="3"/>
  <c r="X1802" i="3"/>
  <c r="M1803" i="3"/>
  <c r="P1800" i="3"/>
  <c r="N1800" i="3"/>
  <c r="O1801" i="3" l="1"/>
  <c r="V1803" i="3"/>
  <c r="X1803" i="3"/>
  <c r="AA1803" i="3"/>
  <c r="R1802" i="3" s="1"/>
  <c r="Z1803" i="3"/>
  <c r="Q1802" i="3" s="1"/>
  <c r="AC1803" i="3"/>
  <c r="AB1803" i="3"/>
  <c r="W1803" i="3"/>
  <c r="N1802" i="3" s="1"/>
  <c r="Y1803" i="3"/>
  <c r="P1802" i="3" s="1"/>
  <c r="M1804" i="3"/>
  <c r="N1801" i="3"/>
  <c r="P1801" i="3"/>
  <c r="R1801" i="3"/>
  <c r="S1802" i="3" l="1"/>
  <c r="T1802" i="3"/>
  <c r="AB1804" i="3"/>
  <c r="Z1804" i="3"/>
  <c r="Q1803" i="3" s="1"/>
  <c r="V1804" i="3"/>
  <c r="X1804" i="3"/>
  <c r="O1803" i="3" s="1"/>
  <c r="AC1804" i="3"/>
  <c r="Y1804" i="3"/>
  <c r="P1803" i="3" s="1"/>
  <c r="W1804" i="3"/>
  <c r="AA1804" i="3"/>
  <c r="M1805" i="3"/>
  <c r="O1802" i="3"/>
  <c r="X1805" i="3" l="1"/>
  <c r="O1804" i="3" s="1"/>
  <c r="V1805" i="3"/>
  <c r="AA1805" i="3"/>
  <c r="Y1805" i="3"/>
  <c r="P1804" i="3" s="1"/>
  <c r="W1805" i="3"/>
  <c r="AB1805" i="3"/>
  <c r="Z1805" i="3"/>
  <c r="AC1805" i="3"/>
  <c r="T1804" i="3" s="1"/>
  <c r="M1806" i="3"/>
  <c r="R1803" i="3"/>
  <c r="T1803" i="3"/>
  <c r="N1803" i="3"/>
  <c r="S1803" i="3"/>
  <c r="AA1806" i="3" l="1"/>
  <c r="R1805" i="3" s="1"/>
  <c r="V1806" i="3"/>
  <c r="AC1806" i="3"/>
  <c r="T1805" i="3" s="1"/>
  <c r="X1806" i="3"/>
  <c r="O1805" i="3" s="1"/>
  <c r="AB1806" i="3"/>
  <c r="Z1806" i="3"/>
  <c r="Y1806" i="3"/>
  <c r="P1805" i="3" s="1"/>
  <c r="W1806" i="3"/>
  <c r="N1805" i="3" s="1"/>
  <c r="M1807" i="3"/>
  <c r="N1804" i="3"/>
  <c r="Q1804" i="3"/>
  <c r="R1804" i="3"/>
  <c r="S1804" i="3"/>
  <c r="Z1807" i="3" l="1"/>
  <c r="W1807" i="3"/>
  <c r="N1806" i="3" s="1"/>
  <c r="V1807" i="3"/>
  <c r="Y1807" i="3"/>
  <c r="P1806" i="3" s="1"/>
  <c r="X1807" i="3"/>
  <c r="AC1807" i="3"/>
  <c r="AA1807" i="3"/>
  <c r="AB1807" i="3"/>
  <c r="S1806" i="3" s="1"/>
  <c r="M1808" i="3"/>
  <c r="S1805" i="3"/>
  <c r="Q1805" i="3"/>
  <c r="W1808" i="3" l="1"/>
  <c r="N1807" i="3" s="1"/>
  <c r="X1808" i="3"/>
  <c r="O1807" i="3" s="1"/>
  <c r="AC1808" i="3"/>
  <c r="V1808" i="3"/>
  <c r="AA1808" i="3"/>
  <c r="Z1808" i="3"/>
  <c r="AB1808" i="3"/>
  <c r="S1807" i="3" s="1"/>
  <c r="Y1808" i="3"/>
  <c r="P1807" i="3" s="1"/>
  <c r="M1809" i="3"/>
  <c r="R1806" i="3"/>
  <c r="T1806" i="3"/>
  <c r="O1806" i="3"/>
  <c r="Q1806" i="3"/>
  <c r="V1809" i="3" l="1"/>
  <c r="Z1809" i="3"/>
  <c r="AC1809" i="3"/>
  <c r="T1808" i="3" s="1"/>
  <c r="AB1809" i="3"/>
  <c r="W1809" i="3"/>
  <c r="N1808" i="3" s="1"/>
  <c r="Y1809" i="3"/>
  <c r="X1809" i="3"/>
  <c r="AA1809" i="3"/>
  <c r="R1808" i="3" s="1"/>
  <c r="M1810" i="3"/>
  <c r="Q1807" i="3"/>
  <c r="T1807" i="3"/>
  <c r="R1807" i="3"/>
  <c r="P1808" i="3" l="1"/>
  <c r="O1808" i="3"/>
  <c r="S1808" i="3"/>
  <c r="V1810" i="3"/>
  <c r="X1810" i="3"/>
  <c r="AA1810" i="3"/>
  <c r="Y1810" i="3"/>
  <c r="AC1810" i="3"/>
  <c r="Z1810" i="3"/>
  <c r="AB1810" i="3"/>
  <c r="W1810" i="3"/>
  <c r="N1809" i="3" s="1"/>
  <c r="M1811" i="3"/>
  <c r="Q1808" i="3"/>
  <c r="S1809" i="3" l="1"/>
  <c r="Q1809" i="3"/>
  <c r="T1809" i="3"/>
  <c r="R1809" i="3"/>
  <c r="Y1811" i="3"/>
  <c r="P1810" i="3" s="1"/>
  <c r="V1811" i="3"/>
  <c r="AA1811" i="3"/>
  <c r="R1810" i="3" s="1"/>
  <c r="Z1811" i="3"/>
  <c r="W1811" i="3"/>
  <c r="X1811" i="3"/>
  <c r="AB1811" i="3"/>
  <c r="AC1811" i="3"/>
  <c r="T1810" i="3" s="1"/>
  <c r="M1812" i="3"/>
  <c r="P1809" i="3"/>
  <c r="O1809" i="3"/>
  <c r="Q1810" i="3" l="1"/>
  <c r="O1810" i="3"/>
  <c r="N1810" i="3"/>
  <c r="V1812" i="3"/>
  <c r="AA1812" i="3"/>
  <c r="R1811" i="3" s="1"/>
  <c r="AC1812" i="3"/>
  <c r="T1811" i="3" s="1"/>
  <c r="Z1812" i="3"/>
  <c r="AB1812" i="3"/>
  <c r="Y1812" i="3"/>
  <c r="X1812" i="3"/>
  <c r="W1812" i="3"/>
  <c r="N1811" i="3" s="1"/>
  <c r="M1813" i="3"/>
  <c r="S1810" i="3"/>
  <c r="P1811" i="3" l="1"/>
  <c r="S1811" i="3"/>
  <c r="Q1811" i="3"/>
  <c r="AB1813" i="3"/>
  <c r="X1813" i="3"/>
  <c r="V1813" i="3"/>
  <c r="AC1813" i="3"/>
  <c r="W1813" i="3"/>
  <c r="Y1813" i="3"/>
  <c r="Z1813" i="3"/>
  <c r="AA1813" i="3"/>
  <c r="M1814" i="3"/>
  <c r="O1811" i="3"/>
  <c r="T1812" i="3" l="1"/>
  <c r="Q1812" i="3"/>
  <c r="O1812" i="3"/>
  <c r="N1812" i="3"/>
  <c r="W1814" i="3"/>
  <c r="N1813" i="3" s="1"/>
  <c r="V1814" i="3"/>
  <c r="AA1814" i="3"/>
  <c r="Y1814" i="3"/>
  <c r="AB1814" i="3"/>
  <c r="Z1814" i="3"/>
  <c r="AC1814" i="3"/>
  <c r="X1814" i="3"/>
  <c r="O1813" i="3" s="1"/>
  <c r="M1815" i="3"/>
  <c r="S1812" i="3"/>
  <c r="R1812" i="3"/>
  <c r="P1812" i="3"/>
  <c r="V1815" i="3" l="1"/>
  <c r="AC1815" i="3"/>
  <c r="T1814" i="3" s="1"/>
  <c r="Y1815" i="3"/>
  <c r="P1814" i="3" s="1"/>
  <c r="W1815" i="3"/>
  <c r="X1815" i="3"/>
  <c r="Z1815" i="3"/>
  <c r="AB1815" i="3"/>
  <c r="AA1815" i="3"/>
  <c r="M1816" i="3"/>
  <c r="R1813" i="3"/>
  <c r="S1813" i="3"/>
  <c r="T1813" i="3"/>
  <c r="Q1813" i="3"/>
  <c r="P1813" i="3"/>
  <c r="R1814" i="3" l="1"/>
  <c r="O1814" i="3"/>
  <c r="S1814" i="3"/>
  <c r="N1814" i="3"/>
  <c r="Q1814" i="3"/>
  <c r="W1816" i="3"/>
  <c r="V1816" i="3"/>
  <c r="X1816" i="3"/>
  <c r="Y1816" i="3"/>
  <c r="AA1816" i="3"/>
  <c r="Z1816" i="3"/>
  <c r="Q1815" i="3" s="1"/>
  <c r="AC1816" i="3"/>
  <c r="T1815" i="3" s="1"/>
  <c r="AB1816" i="3"/>
  <c r="M1817" i="3"/>
  <c r="V1817" i="3" l="1"/>
  <c r="AC1817" i="3"/>
  <c r="T1816" i="3" s="1"/>
  <c r="W1817" i="3"/>
  <c r="N1816" i="3" s="1"/>
  <c r="Y1817" i="3"/>
  <c r="AB1817" i="3"/>
  <c r="S1816" i="3" s="1"/>
  <c r="Z1817" i="3"/>
  <c r="X1817" i="3"/>
  <c r="AA1817" i="3"/>
  <c r="R1816" i="3" s="1"/>
  <c r="M1818" i="3"/>
  <c r="P1815" i="3"/>
  <c r="O1815" i="3"/>
  <c r="S1815" i="3"/>
  <c r="N1815" i="3"/>
  <c r="R1815" i="3"/>
  <c r="Q1816" i="3" l="1"/>
  <c r="O1816" i="3"/>
  <c r="AA1818" i="3"/>
  <c r="R1817" i="3" s="1"/>
  <c r="AC1818" i="3"/>
  <c r="T1817" i="3" s="1"/>
  <c r="V1818" i="3"/>
  <c r="AB1818" i="3"/>
  <c r="Y1818" i="3"/>
  <c r="P1817" i="3" s="1"/>
  <c r="Z1818" i="3"/>
  <c r="W1818" i="3"/>
  <c r="X1818" i="3"/>
  <c r="M1819" i="3"/>
  <c r="P1816" i="3"/>
  <c r="W1819" i="3" l="1"/>
  <c r="N1818" i="3" s="1"/>
  <c r="Z1819" i="3"/>
  <c r="Q1818" i="3" s="1"/>
  <c r="V1819" i="3"/>
  <c r="X1819" i="3"/>
  <c r="O1818" i="3" s="1"/>
  <c r="Y1819" i="3"/>
  <c r="P1818" i="3" s="1"/>
  <c r="AC1819" i="3"/>
  <c r="T1818" i="3" s="1"/>
  <c r="AB1819" i="3"/>
  <c r="AA1819" i="3"/>
  <c r="M1820" i="3"/>
  <c r="N1817" i="3"/>
  <c r="S1817" i="3"/>
  <c r="Q1817" i="3"/>
  <c r="O1817" i="3"/>
  <c r="Y1820" i="3" l="1"/>
  <c r="P1819" i="3" s="1"/>
  <c r="V1820" i="3"/>
  <c r="AC1820" i="3"/>
  <c r="T1819" i="3" s="1"/>
  <c r="W1820" i="3"/>
  <c r="N1819" i="3" s="1"/>
  <c r="X1820" i="3"/>
  <c r="O1819" i="3" s="1"/>
  <c r="AA1820" i="3"/>
  <c r="AB1820" i="3"/>
  <c r="Z1820" i="3"/>
  <c r="Q1819" i="3" s="1"/>
  <c r="M1821" i="3"/>
  <c r="S1818" i="3"/>
  <c r="R1818" i="3"/>
  <c r="X1821" i="3" l="1"/>
  <c r="O1820" i="3" s="1"/>
  <c r="V1821" i="3"/>
  <c r="AA1821" i="3"/>
  <c r="Y1821" i="3"/>
  <c r="P1820" i="3" s="1"/>
  <c r="W1821" i="3"/>
  <c r="AB1821" i="3"/>
  <c r="Z1821" i="3"/>
  <c r="AC1821" i="3"/>
  <c r="T1820" i="3" s="1"/>
  <c r="M1822" i="3"/>
  <c r="S1819" i="3"/>
  <c r="R1819" i="3"/>
  <c r="V1822" i="3" l="1"/>
  <c r="X1822" i="3"/>
  <c r="AC1822" i="3"/>
  <c r="AA1822" i="3"/>
  <c r="R1821" i="3" s="1"/>
  <c r="Y1822" i="3"/>
  <c r="P1821" i="3" s="1"/>
  <c r="W1822" i="3"/>
  <c r="AB1822" i="3"/>
  <c r="Z1822" i="3"/>
  <c r="M1823" i="3"/>
  <c r="Q1820" i="3"/>
  <c r="N1820" i="3"/>
  <c r="R1820" i="3"/>
  <c r="S1820" i="3"/>
  <c r="N1821" i="3" l="1"/>
  <c r="S1821" i="3"/>
  <c r="T1821" i="3"/>
  <c r="O1821" i="3"/>
  <c r="Z1823" i="3"/>
  <c r="Q1822" i="3" s="1"/>
  <c r="W1823" i="3"/>
  <c r="V1823" i="3"/>
  <c r="AC1823" i="3"/>
  <c r="T1822" i="3" s="1"/>
  <c r="Y1823" i="3"/>
  <c r="AA1823" i="3"/>
  <c r="X1823" i="3"/>
  <c r="O1822" i="3" s="1"/>
  <c r="AB1823" i="3"/>
  <c r="M1824" i="3"/>
  <c r="Q1821" i="3"/>
  <c r="Y1824" i="3" l="1"/>
  <c r="P1823" i="3" s="1"/>
  <c r="V1824" i="3"/>
  <c r="AA1824" i="3"/>
  <c r="AB1824" i="3"/>
  <c r="S1823" i="3" s="1"/>
  <c r="AC1824" i="3"/>
  <c r="X1824" i="3"/>
  <c r="Z1824" i="3"/>
  <c r="W1824" i="3"/>
  <c r="N1823" i="3" s="1"/>
  <c r="M1825" i="3"/>
  <c r="R1822" i="3"/>
  <c r="P1822" i="3"/>
  <c r="N1822" i="3"/>
  <c r="S1822" i="3"/>
  <c r="AB1825" i="3" l="1"/>
  <c r="S1824" i="3" s="1"/>
  <c r="X1825" i="3"/>
  <c r="O1824" i="3" s="1"/>
  <c r="Z1825" i="3"/>
  <c r="W1825" i="3"/>
  <c r="N1824" i="3" s="1"/>
  <c r="Y1825" i="3"/>
  <c r="P1824" i="3" s="1"/>
  <c r="V1825" i="3"/>
  <c r="AC1825" i="3"/>
  <c r="AA1825" i="3"/>
  <c r="R1824" i="3" s="1"/>
  <c r="M1826" i="3"/>
  <c r="Q1823" i="3"/>
  <c r="O1823" i="3"/>
  <c r="T1823" i="3"/>
  <c r="R1823" i="3"/>
  <c r="T1824" i="3" l="1"/>
  <c r="Y1826" i="3"/>
  <c r="P1825" i="3" s="1"/>
  <c r="Z1826" i="3"/>
  <c r="Q1825" i="3" s="1"/>
  <c r="V1826" i="3"/>
  <c r="W1826" i="3"/>
  <c r="AA1826" i="3"/>
  <c r="R1825" i="3" s="1"/>
  <c r="AC1826" i="3"/>
  <c r="X1826" i="3"/>
  <c r="O1825" i="3" s="1"/>
  <c r="AB1826" i="3"/>
  <c r="S1825" i="3" s="1"/>
  <c r="M1827" i="3"/>
  <c r="Q1824" i="3"/>
  <c r="X1827" i="3" l="1"/>
  <c r="O1826" i="3" s="1"/>
  <c r="AB1827" i="3"/>
  <c r="S1826" i="3" s="1"/>
  <c r="V1827" i="3"/>
  <c r="AA1827" i="3"/>
  <c r="R1826" i="3" s="1"/>
  <c r="Y1827" i="3"/>
  <c r="P1826" i="3" s="1"/>
  <c r="Z1827" i="3"/>
  <c r="AC1827" i="3"/>
  <c r="W1827" i="3"/>
  <c r="N1826" i="3" s="1"/>
  <c r="M1828" i="3"/>
  <c r="N1825" i="3"/>
  <c r="T1825" i="3"/>
  <c r="V1828" i="3" l="1"/>
  <c r="AB1828" i="3"/>
  <c r="S1827" i="3" s="1"/>
  <c r="W1828" i="3"/>
  <c r="N1827" i="3" s="1"/>
  <c r="AA1828" i="3"/>
  <c r="R1827" i="3" s="1"/>
  <c r="Z1828" i="3"/>
  <c r="X1828" i="3"/>
  <c r="O1827" i="3" s="1"/>
  <c r="Y1828" i="3"/>
  <c r="AC1828" i="3"/>
  <c r="M1829" i="3"/>
  <c r="Q1826" i="3"/>
  <c r="T1826" i="3"/>
  <c r="P1827" i="3" l="1"/>
  <c r="Q1827" i="3"/>
  <c r="V1829" i="3"/>
  <c r="AB1829" i="3"/>
  <c r="S1828" i="3" s="1"/>
  <c r="Z1829" i="3"/>
  <c r="Q1828" i="3" s="1"/>
  <c r="X1829" i="3"/>
  <c r="Y1829" i="3"/>
  <c r="W1829" i="3"/>
  <c r="N1828" i="3" s="1"/>
  <c r="AC1829" i="3"/>
  <c r="AA1829" i="3"/>
  <c r="M1830" i="3"/>
  <c r="T1827" i="3"/>
  <c r="R1828" i="3" l="1"/>
  <c r="O1828" i="3"/>
  <c r="T1828" i="3"/>
  <c r="V1830" i="3"/>
  <c r="W1830" i="3"/>
  <c r="Y1830" i="3"/>
  <c r="P1829" i="3" s="1"/>
  <c r="AA1830" i="3"/>
  <c r="X1830" i="3"/>
  <c r="Z1830" i="3"/>
  <c r="AC1830" i="3"/>
  <c r="T1829" i="3" s="1"/>
  <c r="AB1830" i="3"/>
  <c r="S1829" i="3" s="1"/>
  <c r="M1831" i="3"/>
  <c r="P1828" i="3"/>
  <c r="O1829" i="3" l="1"/>
  <c r="W1831" i="3"/>
  <c r="V1831" i="3"/>
  <c r="AA1831" i="3"/>
  <c r="R1830" i="3" s="1"/>
  <c r="AB1831" i="3"/>
  <c r="S1830" i="3" s="1"/>
  <c r="Y1831" i="3"/>
  <c r="P1830" i="3" s="1"/>
  <c r="Z1831" i="3"/>
  <c r="AC1831" i="3"/>
  <c r="T1830" i="3" s="1"/>
  <c r="X1831" i="3"/>
  <c r="M1832" i="3"/>
  <c r="N1829" i="3"/>
  <c r="Q1829" i="3"/>
  <c r="R1829" i="3"/>
  <c r="V1832" i="3" l="1"/>
  <c r="AC1832" i="3"/>
  <c r="T1831" i="3" s="1"/>
  <c r="Z1832" i="3"/>
  <c r="Q1831" i="3" s="1"/>
  <c r="AB1832" i="3"/>
  <c r="S1831" i="3" s="1"/>
  <c r="AA1832" i="3"/>
  <c r="Y1832" i="3"/>
  <c r="P1831" i="3" s="1"/>
  <c r="W1832" i="3"/>
  <c r="X1832" i="3"/>
  <c r="M1833" i="3"/>
  <c r="N1830" i="3"/>
  <c r="O1830" i="3"/>
  <c r="Q1830" i="3"/>
  <c r="O1831" i="3" l="1"/>
  <c r="R1831" i="3"/>
  <c r="N1831" i="3"/>
  <c r="V1833" i="3"/>
  <c r="AB1833" i="3"/>
  <c r="S1832" i="3" s="1"/>
  <c r="AA1833" i="3"/>
  <c r="Y1833" i="3"/>
  <c r="Z1833" i="3"/>
  <c r="W1833" i="3"/>
  <c r="AC1833" i="3"/>
  <c r="T1832" i="3" s="1"/>
  <c r="X1833" i="3"/>
  <c r="M1834" i="3"/>
  <c r="R1832" i="3" l="1"/>
  <c r="Q1832" i="3"/>
  <c r="V1834" i="3"/>
  <c r="Y1834" i="3"/>
  <c r="P1833" i="3" s="1"/>
  <c r="Z1834" i="3"/>
  <c r="AB1834" i="3"/>
  <c r="S1833" i="3" s="1"/>
  <c r="W1834" i="3"/>
  <c r="X1834" i="3"/>
  <c r="O1833" i="3" s="1"/>
  <c r="AA1834" i="3"/>
  <c r="AC1834" i="3"/>
  <c r="T1833" i="3" s="1"/>
  <c r="M1835" i="3"/>
  <c r="P1832" i="3"/>
  <c r="N1832" i="3"/>
  <c r="O1832" i="3"/>
  <c r="Y1835" i="3" l="1"/>
  <c r="P1834" i="3" s="1"/>
  <c r="V1835" i="3"/>
  <c r="AA1835" i="3"/>
  <c r="R1834" i="3" s="1"/>
  <c r="Z1835" i="3"/>
  <c r="Q1834" i="3" s="1"/>
  <c r="X1835" i="3"/>
  <c r="AB1835" i="3"/>
  <c r="S1834" i="3" s="1"/>
  <c r="W1835" i="3"/>
  <c r="AC1835" i="3"/>
  <c r="M1836" i="3"/>
  <c r="R1833" i="3"/>
  <c r="Q1833" i="3"/>
  <c r="N1833" i="3"/>
  <c r="Y1836" i="3" l="1"/>
  <c r="P1835" i="3" s="1"/>
  <c r="AB1836" i="3"/>
  <c r="S1835" i="3" s="1"/>
  <c r="AC1836" i="3"/>
  <c r="V1836" i="3"/>
  <c r="W1836" i="3"/>
  <c r="N1835" i="3" s="1"/>
  <c r="X1836" i="3"/>
  <c r="Z1836" i="3"/>
  <c r="AA1836" i="3"/>
  <c r="R1835" i="3" s="1"/>
  <c r="M1837" i="3"/>
  <c r="N1834" i="3"/>
  <c r="O1834" i="3"/>
  <c r="T1834" i="3"/>
  <c r="V1837" i="3" l="1"/>
  <c r="AB1837" i="3"/>
  <c r="S1836" i="3" s="1"/>
  <c r="Y1837" i="3"/>
  <c r="P1836" i="3" s="1"/>
  <c r="Z1837" i="3"/>
  <c r="AC1837" i="3"/>
  <c r="T1836" i="3" s="1"/>
  <c r="X1837" i="3"/>
  <c r="W1837" i="3"/>
  <c r="AA1837" i="3"/>
  <c r="R1836" i="3" s="1"/>
  <c r="M1838" i="3"/>
  <c r="Q1835" i="3"/>
  <c r="O1835" i="3"/>
  <c r="T1835" i="3"/>
  <c r="O1836" i="3" l="1"/>
  <c r="N1836" i="3"/>
  <c r="Y1838" i="3"/>
  <c r="P1837" i="3" s="1"/>
  <c r="Z1838" i="3"/>
  <c r="Q1837" i="3" s="1"/>
  <c r="X1838" i="3"/>
  <c r="V1838" i="3"/>
  <c r="AB1838" i="3"/>
  <c r="S1837" i="3" s="1"/>
  <c r="W1838" i="3"/>
  <c r="AA1838" i="3"/>
  <c r="R1837" i="3" s="1"/>
  <c r="AC1838" i="3"/>
  <c r="M1839" i="3"/>
  <c r="Q1836" i="3"/>
  <c r="V1839" i="3" l="1"/>
  <c r="Y1839" i="3"/>
  <c r="Z1839" i="3"/>
  <c r="Q1838" i="3" s="1"/>
  <c r="X1839" i="3"/>
  <c r="O1838" i="3" s="1"/>
  <c r="AB1839" i="3"/>
  <c r="AA1839" i="3"/>
  <c r="AC1839" i="3"/>
  <c r="W1839" i="3"/>
  <c r="M1840" i="3"/>
  <c r="T1837" i="3"/>
  <c r="O1837" i="3"/>
  <c r="N1837" i="3"/>
  <c r="N1838" i="3" l="1"/>
  <c r="S1838" i="3"/>
  <c r="R1838" i="3"/>
  <c r="P1838" i="3"/>
  <c r="T1838" i="3"/>
  <c r="V1840" i="3"/>
  <c r="Y1840" i="3"/>
  <c r="Z1840" i="3"/>
  <c r="AC1840" i="3"/>
  <c r="AA1840" i="3"/>
  <c r="R1839" i="3" s="1"/>
  <c r="AB1840" i="3"/>
  <c r="S1839" i="3" s="1"/>
  <c r="X1840" i="3"/>
  <c r="O1839" i="3" s="1"/>
  <c r="W1840" i="3"/>
  <c r="M1841" i="3"/>
  <c r="AA1841" i="3" l="1"/>
  <c r="R1840" i="3" s="1"/>
  <c r="V1841" i="3"/>
  <c r="W1841" i="3"/>
  <c r="Y1841" i="3"/>
  <c r="X1841" i="3"/>
  <c r="AC1841" i="3"/>
  <c r="Z1841" i="3"/>
  <c r="Q1840" i="3" s="1"/>
  <c r="AB1841" i="3"/>
  <c r="S1840" i="3" s="1"/>
  <c r="M1842" i="3"/>
  <c r="Q1839" i="3"/>
  <c r="T1839" i="3"/>
  <c r="P1839" i="3"/>
  <c r="N1839" i="3"/>
  <c r="V1842" i="3" l="1"/>
  <c r="Y1842" i="3"/>
  <c r="AC1842" i="3"/>
  <c r="AA1842" i="3"/>
  <c r="R1841" i="3" s="1"/>
  <c r="AB1842" i="3"/>
  <c r="S1841" i="3" s="1"/>
  <c r="Z1842" i="3"/>
  <c r="X1842" i="3"/>
  <c r="W1842" i="3"/>
  <c r="N1841" i="3" s="1"/>
  <c r="M1843" i="3"/>
  <c r="O1840" i="3"/>
  <c r="N1840" i="3"/>
  <c r="P1840" i="3"/>
  <c r="T1840" i="3"/>
  <c r="Q1841" i="3" l="1"/>
  <c r="T1841" i="3"/>
  <c r="P1841" i="3"/>
  <c r="AB1843" i="3"/>
  <c r="S1842" i="3" s="1"/>
  <c r="V1843" i="3"/>
  <c r="Y1843" i="3"/>
  <c r="P1842" i="3" s="1"/>
  <c r="X1843" i="3"/>
  <c r="Z1843" i="3"/>
  <c r="AC1843" i="3"/>
  <c r="W1843" i="3"/>
  <c r="AA1843" i="3"/>
  <c r="R1842" i="3" s="1"/>
  <c r="M1844" i="3"/>
  <c r="O1841" i="3"/>
  <c r="AB1844" i="3" l="1"/>
  <c r="S1843" i="3" s="1"/>
  <c r="AA1844" i="3"/>
  <c r="R1843" i="3" s="1"/>
  <c r="V1844" i="3"/>
  <c r="W1844" i="3"/>
  <c r="AC1844" i="3"/>
  <c r="T1843" i="3" s="1"/>
  <c r="Z1844" i="3"/>
  <c r="X1844" i="3"/>
  <c r="Y1844" i="3"/>
  <c r="P1843" i="3" s="1"/>
  <c r="M1845" i="3"/>
  <c r="T1842" i="3"/>
  <c r="N1842" i="3"/>
  <c r="Q1842" i="3"/>
  <c r="O1842" i="3"/>
  <c r="AA1845" i="3" l="1"/>
  <c r="R1844" i="3" s="1"/>
  <c r="V1845" i="3"/>
  <c r="Z1845" i="3"/>
  <c r="AB1845" i="3"/>
  <c r="S1844" i="3" s="1"/>
  <c r="W1845" i="3"/>
  <c r="N1844" i="3" s="1"/>
  <c r="AC1845" i="3"/>
  <c r="Y1845" i="3"/>
  <c r="P1844" i="3" s="1"/>
  <c r="X1845" i="3"/>
  <c r="M1846" i="3"/>
  <c r="O1843" i="3"/>
  <c r="Q1843" i="3"/>
  <c r="N1843" i="3"/>
  <c r="Y1846" i="3" l="1"/>
  <c r="P1845" i="3" s="1"/>
  <c r="X1846" i="3"/>
  <c r="O1845" i="3" s="1"/>
  <c r="V1846" i="3"/>
  <c r="W1846" i="3"/>
  <c r="N1845" i="3" s="1"/>
  <c r="AA1846" i="3"/>
  <c r="R1845" i="3" s="1"/>
  <c r="Z1846" i="3"/>
  <c r="AC1846" i="3"/>
  <c r="AB1846" i="3"/>
  <c r="S1845" i="3" s="1"/>
  <c r="M1847" i="3"/>
  <c r="T1844" i="3"/>
  <c r="Q1844" i="3"/>
  <c r="O1844" i="3"/>
  <c r="V1847" i="3" l="1"/>
  <c r="AC1847" i="3"/>
  <c r="Y1847" i="3"/>
  <c r="P1846" i="3" s="1"/>
  <c r="W1847" i="3"/>
  <c r="N1846" i="3" s="1"/>
  <c r="AB1847" i="3"/>
  <c r="S1846" i="3" s="1"/>
  <c r="X1847" i="3"/>
  <c r="O1846" i="3" s="1"/>
  <c r="Z1847" i="3"/>
  <c r="AA1847" i="3"/>
  <c r="R1846" i="3" s="1"/>
  <c r="M1848" i="3"/>
  <c r="Q1845" i="3"/>
  <c r="T1845" i="3"/>
  <c r="Q1846" i="3" l="1"/>
  <c r="V1848" i="3"/>
  <c r="Z1848" i="3"/>
  <c r="X1848" i="3"/>
  <c r="W1848" i="3"/>
  <c r="N1847" i="3" s="1"/>
  <c r="AA1848" i="3"/>
  <c r="R1847" i="3" s="1"/>
  <c r="AC1848" i="3"/>
  <c r="AB1848" i="3"/>
  <c r="Y1848" i="3"/>
  <c r="M1849" i="3"/>
  <c r="T1846" i="3"/>
  <c r="Z1849" i="3" l="1"/>
  <c r="Q1848" i="3" s="1"/>
  <c r="V1849" i="3"/>
  <c r="W1849" i="3"/>
  <c r="N1848" i="3" s="1"/>
  <c r="Y1849" i="3"/>
  <c r="AC1849" i="3"/>
  <c r="T1848" i="3" s="1"/>
  <c r="AB1849" i="3"/>
  <c r="AA1849" i="3"/>
  <c r="R1848" i="3" s="1"/>
  <c r="X1849" i="3"/>
  <c r="M1850" i="3"/>
  <c r="P1847" i="3"/>
  <c r="T1847" i="3"/>
  <c r="S1847" i="3"/>
  <c r="O1847" i="3"/>
  <c r="Q1847" i="3"/>
  <c r="V1850" i="3" l="1"/>
  <c r="X1850" i="3"/>
  <c r="AB1850" i="3"/>
  <c r="S1849" i="3" s="1"/>
  <c r="W1850" i="3"/>
  <c r="N1849" i="3" s="1"/>
  <c r="Z1850" i="3"/>
  <c r="Y1850" i="3"/>
  <c r="AA1850" i="3"/>
  <c r="AC1850" i="3"/>
  <c r="T1849" i="3" s="1"/>
  <c r="M1851" i="3"/>
  <c r="S1848" i="3"/>
  <c r="O1848" i="3"/>
  <c r="P1848" i="3"/>
  <c r="P1849" i="3" l="1"/>
  <c r="Q1849" i="3"/>
  <c r="R1849" i="3"/>
  <c r="Y1851" i="3"/>
  <c r="V1851" i="3"/>
  <c r="AB1851" i="3"/>
  <c r="S1850" i="3" s="1"/>
  <c r="X1851" i="3"/>
  <c r="O1850" i="3" s="1"/>
  <c r="AA1851" i="3"/>
  <c r="W1851" i="3"/>
  <c r="Z1851" i="3"/>
  <c r="AC1851" i="3"/>
  <c r="T1850" i="3" s="1"/>
  <c r="M1852" i="3"/>
  <c r="O1849" i="3"/>
  <c r="W1852" i="3" l="1"/>
  <c r="V1852" i="3"/>
  <c r="X1852" i="3"/>
  <c r="O1851" i="3" s="1"/>
  <c r="AA1852" i="3"/>
  <c r="Y1852" i="3"/>
  <c r="P1851" i="3" s="1"/>
  <c r="Z1852" i="3"/>
  <c r="AC1852" i="3"/>
  <c r="T1851" i="3" s="1"/>
  <c r="AB1852" i="3"/>
  <c r="S1851" i="3" s="1"/>
  <c r="M1853" i="3"/>
  <c r="N1850" i="3"/>
  <c r="Q1850" i="3"/>
  <c r="P1850" i="3"/>
  <c r="R1850" i="3"/>
  <c r="V1853" i="3" l="1"/>
  <c r="Y1853" i="3"/>
  <c r="X1853" i="3"/>
  <c r="O1852" i="3" s="1"/>
  <c r="AC1853" i="3"/>
  <c r="W1853" i="3"/>
  <c r="N1852" i="3" s="1"/>
  <c r="AB1853" i="3"/>
  <c r="AA1853" i="3"/>
  <c r="Z1853" i="3"/>
  <c r="M1854" i="3"/>
  <c r="R1851" i="3"/>
  <c r="N1851" i="3"/>
  <c r="Q1851" i="3"/>
  <c r="S1852" i="3" l="1"/>
  <c r="R1852" i="3"/>
  <c r="P1852" i="3"/>
  <c r="T1852" i="3"/>
  <c r="Y1854" i="3"/>
  <c r="P1853" i="3" s="1"/>
  <c r="V1854" i="3"/>
  <c r="W1854" i="3"/>
  <c r="AA1854" i="3"/>
  <c r="AB1854" i="3"/>
  <c r="AC1854" i="3"/>
  <c r="X1854" i="3"/>
  <c r="O1853" i="3" s="1"/>
  <c r="Z1854" i="3"/>
  <c r="Q1853" i="3" s="1"/>
  <c r="M1855" i="3"/>
  <c r="Q1852" i="3"/>
  <c r="AA1855" i="3" l="1"/>
  <c r="R1854" i="3" s="1"/>
  <c r="V1855" i="3"/>
  <c r="AB1855" i="3"/>
  <c r="S1854" i="3" s="1"/>
  <c r="X1855" i="3"/>
  <c r="AC1855" i="3"/>
  <c r="W1855" i="3"/>
  <c r="Z1855" i="3"/>
  <c r="Q1854" i="3" s="1"/>
  <c r="Y1855" i="3"/>
  <c r="M1856" i="3"/>
  <c r="T1853" i="3"/>
  <c r="N1853" i="3"/>
  <c r="S1853" i="3"/>
  <c r="R1853" i="3"/>
  <c r="Y1856" i="3" l="1"/>
  <c r="V1856" i="3"/>
  <c r="AB1856" i="3"/>
  <c r="S1855" i="3" s="1"/>
  <c r="Z1856" i="3"/>
  <c r="W1856" i="3"/>
  <c r="X1856" i="3"/>
  <c r="AC1856" i="3"/>
  <c r="AA1856" i="3"/>
  <c r="R1855" i="3" s="1"/>
  <c r="M1857" i="3"/>
  <c r="P1854" i="3"/>
  <c r="N1854" i="3"/>
  <c r="O1854" i="3"/>
  <c r="T1854" i="3"/>
  <c r="Y1857" i="3" l="1"/>
  <c r="P1856" i="3" s="1"/>
  <c r="W1857" i="3"/>
  <c r="N1856" i="3" s="1"/>
  <c r="V1857" i="3"/>
  <c r="AA1857" i="3"/>
  <c r="R1856" i="3" s="1"/>
  <c r="Z1857" i="3"/>
  <c r="Q1856" i="3" s="1"/>
  <c r="AC1857" i="3"/>
  <c r="X1857" i="3"/>
  <c r="O1856" i="3" s="1"/>
  <c r="AB1857" i="3"/>
  <c r="S1856" i="3" s="1"/>
  <c r="M1858" i="3"/>
  <c r="O1855" i="3"/>
  <c r="T1855" i="3"/>
  <c r="N1855" i="3"/>
  <c r="Q1855" i="3"/>
  <c r="P1855" i="3"/>
  <c r="V1858" i="3" l="1"/>
  <c r="Z1858" i="3"/>
  <c r="Q1857" i="3" s="1"/>
  <c r="AB1858" i="3"/>
  <c r="S1857" i="3" s="1"/>
  <c r="Y1858" i="3"/>
  <c r="P1857" i="3" s="1"/>
  <c r="AA1858" i="3"/>
  <c r="AC1858" i="3"/>
  <c r="X1858" i="3"/>
  <c r="W1858" i="3"/>
  <c r="N1857" i="3" s="1"/>
  <c r="M1859" i="3"/>
  <c r="T1856" i="3"/>
  <c r="O1857" i="3" l="1"/>
  <c r="R1857" i="3"/>
  <c r="AC1859" i="3"/>
  <c r="T1858" i="3" s="1"/>
  <c r="V1859" i="3"/>
  <c r="AA1859" i="3"/>
  <c r="R1858" i="3" s="1"/>
  <c r="W1859" i="3"/>
  <c r="AB1859" i="3"/>
  <c r="S1858" i="3" s="1"/>
  <c r="X1859" i="3"/>
  <c r="Y1859" i="3"/>
  <c r="Z1859" i="3"/>
  <c r="M1860" i="3"/>
  <c r="T1857" i="3"/>
  <c r="V1860" i="3" l="1"/>
  <c r="Z1860" i="3"/>
  <c r="AB1860" i="3"/>
  <c r="S1859" i="3" s="1"/>
  <c r="X1860" i="3"/>
  <c r="AC1860" i="3"/>
  <c r="W1860" i="3"/>
  <c r="N1859" i="3" s="1"/>
  <c r="Y1860" i="3"/>
  <c r="AA1860" i="3"/>
  <c r="R1859" i="3" s="1"/>
  <c r="M1861" i="3"/>
  <c r="Q1858" i="3"/>
  <c r="P1858" i="3"/>
  <c r="N1858" i="3"/>
  <c r="O1858" i="3"/>
  <c r="O1859" i="3" l="1"/>
  <c r="T1859" i="3"/>
  <c r="P1859" i="3"/>
  <c r="W1861" i="3"/>
  <c r="AB1861" i="3"/>
  <c r="S1860" i="3" s="1"/>
  <c r="Z1861" i="3"/>
  <c r="Q1860" i="3" s="1"/>
  <c r="X1861" i="3"/>
  <c r="V1861" i="3"/>
  <c r="AC1861" i="3"/>
  <c r="Y1861" i="3"/>
  <c r="AA1861" i="3"/>
  <c r="R1860" i="3" s="1"/>
  <c r="M1862" i="3"/>
  <c r="Q1859" i="3"/>
  <c r="V1862" i="3" l="1"/>
  <c r="Z1862" i="3"/>
  <c r="Q1861" i="3" s="1"/>
  <c r="X1862" i="3"/>
  <c r="W1862" i="3"/>
  <c r="N1861" i="3" s="1"/>
  <c r="AB1862" i="3"/>
  <c r="S1861" i="3" s="1"/>
  <c r="Y1862" i="3"/>
  <c r="AC1862" i="3"/>
  <c r="AA1862" i="3"/>
  <c r="R1861" i="3" s="1"/>
  <c r="M1863" i="3"/>
  <c r="O1860" i="3"/>
  <c r="T1860" i="3"/>
  <c r="N1860" i="3"/>
  <c r="P1860" i="3"/>
  <c r="O1861" i="3" l="1"/>
  <c r="T1861" i="3"/>
  <c r="V1863" i="3"/>
  <c r="Y1863" i="3"/>
  <c r="W1863" i="3"/>
  <c r="N1862" i="3" s="1"/>
  <c r="Z1863" i="3"/>
  <c r="Q1862" i="3" s="1"/>
  <c r="AB1863" i="3"/>
  <c r="X1863" i="3"/>
  <c r="AA1863" i="3"/>
  <c r="AC1863" i="3"/>
  <c r="M1864" i="3"/>
  <c r="P1861" i="3"/>
  <c r="O1862" i="3" l="1"/>
  <c r="P1862" i="3"/>
  <c r="S1862" i="3"/>
  <c r="R1862" i="3"/>
  <c r="AB1864" i="3"/>
  <c r="V1864" i="3"/>
  <c r="AC1864" i="3"/>
  <c r="Y1864" i="3"/>
  <c r="Z1864" i="3"/>
  <c r="W1864" i="3"/>
  <c r="AA1864" i="3"/>
  <c r="X1864" i="3"/>
  <c r="M1865" i="3"/>
  <c r="T1862" i="3"/>
  <c r="AC1865" i="3" l="1"/>
  <c r="T1864" i="3" s="1"/>
  <c r="V1865" i="3"/>
  <c r="W1865" i="3"/>
  <c r="N1864" i="3" s="1"/>
  <c r="Y1865" i="3"/>
  <c r="AA1865" i="3"/>
  <c r="X1865" i="3"/>
  <c r="Z1865" i="3"/>
  <c r="AB1865" i="3"/>
  <c r="S1864" i="3" s="1"/>
  <c r="M1866" i="3"/>
  <c r="P1863" i="3"/>
  <c r="Q1863" i="3"/>
  <c r="S1863" i="3"/>
  <c r="O1863" i="3"/>
  <c r="R1863" i="3"/>
  <c r="N1863" i="3"/>
  <c r="T1863" i="3"/>
  <c r="Z1866" i="3" l="1"/>
  <c r="V1866" i="3"/>
  <c r="X1866" i="3"/>
  <c r="AC1866" i="3"/>
  <c r="T1865" i="3" s="1"/>
  <c r="Y1866" i="3"/>
  <c r="AA1866" i="3"/>
  <c r="AB1866" i="3"/>
  <c r="S1865" i="3" s="1"/>
  <c r="W1866" i="3"/>
  <c r="N1865" i="3" s="1"/>
  <c r="M1867" i="3"/>
  <c r="O1864" i="3"/>
  <c r="P1864" i="3"/>
  <c r="R1864" i="3"/>
  <c r="Q1864" i="3"/>
  <c r="V1867" i="3" l="1"/>
  <c r="X1867" i="3"/>
  <c r="O1866" i="3" s="1"/>
  <c r="Y1867" i="3"/>
  <c r="AB1867" i="3"/>
  <c r="AA1867" i="3"/>
  <c r="Z1867" i="3"/>
  <c r="W1867" i="3"/>
  <c r="AC1867" i="3"/>
  <c r="T1866" i="3" s="1"/>
  <c r="M1868" i="3"/>
  <c r="P1865" i="3"/>
  <c r="R1865" i="3"/>
  <c r="O1865" i="3"/>
  <c r="Q1865" i="3"/>
  <c r="N1866" i="3" l="1"/>
  <c r="Q1866" i="3"/>
  <c r="S1866" i="3"/>
  <c r="P1866" i="3"/>
  <c r="Z1868" i="3"/>
  <c r="V1868" i="3"/>
  <c r="X1868" i="3"/>
  <c r="O1867" i="3" s="1"/>
  <c r="AA1868" i="3"/>
  <c r="W1868" i="3"/>
  <c r="AB1868" i="3"/>
  <c r="AC1868" i="3"/>
  <c r="T1867" i="3" s="1"/>
  <c r="Y1868" i="3"/>
  <c r="P1867" i="3" s="1"/>
  <c r="M1869" i="3"/>
  <c r="R1866" i="3"/>
  <c r="Z1869" i="3" l="1"/>
  <c r="Q1868" i="3" s="1"/>
  <c r="AB1869" i="3"/>
  <c r="S1868" i="3" s="1"/>
  <c r="X1869" i="3"/>
  <c r="O1868" i="3" s="1"/>
  <c r="V1869" i="3"/>
  <c r="AC1869" i="3"/>
  <c r="T1868" i="3" s="1"/>
  <c r="W1869" i="3"/>
  <c r="N1868" i="3" s="1"/>
  <c r="AA1869" i="3"/>
  <c r="Y1869" i="3"/>
  <c r="M1870" i="3"/>
  <c r="S1867" i="3"/>
  <c r="R1867" i="3"/>
  <c r="Q1867" i="3"/>
  <c r="N1867" i="3"/>
  <c r="P1868" i="3" l="1"/>
  <c r="V1870" i="3"/>
  <c r="X1870" i="3"/>
  <c r="O1869" i="3" s="1"/>
  <c r="AC1870" i="3"/>
  <c r="T1869" i="3" s="1"/>
  <c r="Z1870" i="3"/>
  <c r="Q1869" i="3" s="1"/>
  <c r="AB1870" i="3"/>
  <c r="S1869" i="3" s="1"/>
  <c r="AA1870" i="3"/>
  <c r="W1870" i="3"/>
  <c r="N1869" i="3" s="1"/>
  <c r="Y1870" i="3"/>
  <c r="M1871" i="3"/>
  <c r="R1868" i="3"/>
  <c r="R1869" i="3" l="1"/>
  <c r="V1871" i="3"/>
  <c r="AC1871" i="3"/>
  <c r="AA1871" i="3"/>
  <c r="AB1871" i="3"/>
  <c r="X1871" i="3"/>
  <c r="O1870" i="3" s="1"/>
  <c r="W1871" i="3"/>
  <c r="N1870" i="3" s="1"/>
  <c r="Z1871" i="3"/>
  <c r="Y1871" i="3"/>
  <c r="P1870" i="3" s="1"/>
  <c r="M1872" i="3"/>
  <c r="P1869" i="3"/>
  <c r="Y1872" i="3" l="1"/>
  <c r="P1871" i="3" s="1"/>
  <c r="AC1872" i="3"/>
  <c r="AB1872" i="3"/>
  <c r="S1871" i="3" s="1"/>
  <c r="V1872" i="3"/>
  <c r="AA1872" i="3"/>
  <c r="R1871" i="3" s="1"/>
  <c r="X1872" i="3"/>
  <c r="O1871" i="3" s="1"/>
  <c r="Z1872" i="3"/>
  <c r="W1872" i="3"/>
  <c r="N1871" i="3" s="1"/>
  <c r="M1873" i="3"/>
  <c r="T1870" i="3"/>
  <c r="Q1870" i="3"/>
  <c r="S1870" i="3"/>
  <c r="R1870" i="3"/>
  <c r="Q1871" i="3" l="1"/>
  <c r="V1873" i="3"/>
  <c r="W1873" i="3"/>
  <c r="N1872" i="3" s="1"/>
  <c r="AB1873" i="3"/>
  <c r="S1872" i="3" s="1"/>
  <c r="AC1873" i="3"/>
  <c r="T1872" i="3" s="1"/>
  <c r="Y1873" i="3"/>
  <c r="P1872" i="3" s="1"/>
  <c r="Z1873" i="3"/>
  <c r="X1873" i="3"/>
  <c r="O1872" i="3" s="1"/>
  <c r="AA1873" i="3"/>
  <c r="R1872" i="3" s="1"/>
  <c r="M1874" i="3"/>
  <c r="T1871" i="3"/>
  <c r="X1874" i="3" l="1"/>
  <c r="O1873" i="3" s="1"/>
  <c r="V1874" i="3"/>
  <c r="AB1874" i="3"/>
  <c r="AC1874" i="3"/>
  <c r="T1873" i="3" s="1"/>
  <c r="W1874" i="3"/>
  <c r="N1873" i="3" s="1"/>
  <c r="Y1874" i="3"/>
  <c r="AA1874" i="3"/>
  <c r="R1873" i="3" s="1"/>
  <c r="Z1874" i="3"/>
  <c r="M1875" i="3"/>
  <c r="Q1872" i="3"/>
  <c r="W1875" i="3" l="1"/>
  <c r="N1874" i="3" s="1"/>
  <c r="V1875" i="3"/>
  <c r="AA1875" i="3"/>
  <c r="R1874" i="3" s="1"/>
  <c r="AC1875" i="3"/>
  <c r="T1874" i="3" s="1"/>
  <c r="Z1875" i="3"/>
  <c r="X1875" i="3"/>
  <c r="Y1875" i="3"/>
  <c r="AB1875" i="3"/>
  <c r="M1876" i="3"/>
  <c r="S1873" i="3"/>
  <c r="P1873" i="3"/>
  <c r="Q1873" i="3"/>
  <c r="AC1876" i="3" l="1"/>
  <c r="T1875" i="3" s="1"/>
  <c r="Y1876" i="3"/>
  <c r="V1876" i="3"/>
  <c r="Z1876" i="3"/>
  <c r="Q1875" i="3" s="1"/>
  <c r="AB1876" i="3"/>
  <c r="S1875" i="3" s="1"/>
  <c r="AA1876" i="3"/>
  <c r="R1875" i="3" s="1"/>
  <c r="W1876" i="3"/>
  <c r="X1876" i="3"/>
  <c r="O1875" i="3" s="1"/>
  <c r="M1877" i="3"/>
  <c r="P1874" i="3"/>
  <c r="Q1874" i="3"/>
  <c r="O1874" i="3"/>
  <c r="S1874" i="3"/>
  <c r="N1875" i="3" l="1"/>
  <c r="V1877" i="3"/>
  <c r="W1877" i="3"/>
  <c r="Y1877" i="3"/>
  <c r="P1876" i="3" s="1"/>
  <c r="AC1877" i="3"/>
  <c r="T1876" i="3" s="1"/>
  <c r="AA1877" i="3"/>
  <c r="AB1877" i="3"/>
  <c r="Z1877" i="3"/>
  <c r="Q1876" i="3" s="1"/>
  <c r="X1877" i="3"/>
  <c r="O1876" i="3" s="1"/>
  <c r="M1878" i="3"/>
  <c r="P1875" i="3"/>
  <c r="S1876" i="3" l="1"/>
  <c r="R1876" i="3"/>
  <c r="V1878" i="3"/>
  <c r="Y1878" i="3"/>
  <c r="P1877" i="3" s="1"/>
  <c r="W1878" i="3"/>
  <c r="N1877" i="3" s="1"/>
  <c r="AA1878" i="3"/>
  <c r="AC1878" i="3"/>
  <c r="T1877" i="3" s="1"/>
  <c r="X1878" i="3"/>
  <c r="O1877" i="3" s="1"/>
  <c r="Z1878" i="3"/>
  <c r="Q1877" i="3" s="1"/>
  <c r="AB1878" i="3"/>
  <c r="M1879" i="3"/>
  <c r="N1876" i="3"/>
  <c r="Y1879" i="3" l="1"/>
  <c r="P1878" i="3" s="1"/>
  <c r="V1879" i="3"/>
  <c r="W1879" i="3"/>
  <c r="N1878" i="3" s="1"/>
  <c r="X1879" i="3"/>
  <c r="O1878" i="3" s="1"/>
  <c r="AC1879" i="3"/>
  <c r="T1878" i="3" s="1"/>
  <c r="Z1879" i="3"/>
  <c r="AA1879" i="3"/>
  <c r="AB1879" i="3"/>
  <c r="M1880" i="3"/>
  <c r="S1877" i="3"/>
  <c r="R1877" i="3"/>
  <c r="AC1880" i="3" l="1"/>
  <c r="T1879" i="3" s="1"/>
  <c r="V1880" i="3"/>
  <c r="AA1880" i="3"/>
  <c r="AB1880" i="3"/>
  <c r="Z1880" i="3"/>
  <c r="X1880" i="3"/>
  <c r="Y1880" i="3"/>
  <c r="W1880" i="3"/>
  <c r="N1879" i="3" s="1"/>
  <c r="M1881" i="3"/>
  <c r="R1878" i="3"/>
  <c r="Q1878" i="3"/>
  <c r="S1878" i="3"/>
  <c r="V1881" i="3" l="1"/>
  <c r="AB1881" i="3"/>
  <c r="S1880" i="3" s="1"/>
  <c r="Y1881" i="3"/>
  <c r="AA1881" i="3"/>
  <c r="R1880" i="3" s="1"/>
  <c r="Z1881" i="3"/>
  <c r="W1881" i="3"/>
  <c r="AC1881" i="3"/>
  <c r="T1880" i="3" s="1"/>
  <c r="X1881" i="3"/>
  <c r="M1882" i="3"/>
  <c r="O1879" i="3"/>
  <c r="Q1879" i="3"/>
  <c r="P1879" i="3"/>
  <c r="R1879" i="3"/>
  <c r="S1879" i="3"/>
  <c r="Q1880" i="3" l="1"/>
  <c r="N1880" i="3"/>
  <c r="V1882" i="3"/>
  <c r="X1882" i="3"/>
  <c r="O1881" i="3" s="1"/>
  <c r="W1882" i="3"/>
  <c r="Y1882" i="3"/>
  <c r="AC1882" i="3"/>
  <c r="T1881" i="3" s="1"/>
  <c r="Z1882" i="3"/>
  <c r="AB1882" i="3"/>
  <c r="AA1882" i="3"/>
  <c r="M1883" i="3"/>
  <c r="O1880" i="3"/>
  <c r="P1880" i="3"/>
  <c r="V1883" i="3" l="1"/>
  <c r="Z1883" i="3"/>
  <c r="Q1882" i="3" s="1"/>
  <c r="W1883" i="3"/>
  <c r="AB1883" i="3"/>
  <c r="AC1883" i="3"/>
  <c r="T1882" i="3" s="1"/>
  <c r="Y1883" i="3"/>
  <c r="P1882" i="3" s="1"/>
  <c r="X1883" i="3"/>
  <c r="AA1883" i="3"/>
  <c r="M1884" i="3"/>
  <c r="Q1881" i="3"/>
  <c r="S1881" i="3"/>
  <c r="P1881" i="3"/>
  <c r="R1881" i="3"/>
  <c r="N1881" i="3"/>
  <c r="O1882" i="3" l="1"/>
  <c r="S1882" i="3"/>
  <c r="N1882" i="3"/>
  <c r="R1882" i="3"/>
  <c r="AA1884" i="3"/>
  <c r="V1884" i="3"/>
  <c r="X1884" i="3"/>
  <c r="Z1884" i="3"/>
  <c r="AB1884" i="3"/>
  <c r="S1883" i="3" s="1"/>
  <c r="Y1884" i="3"/>
  <c r="P1883" i="3" s="1"/>
  <c r="W1884" i="3"/>
  <c r="N1883" i="3" s="1"/>
  <c r="AC1884" i="3"/>
  <c r="T1883" i="3" s="1"/>
  <c r="M1885" i="3"/>
  <c r="V1885" i="3" l="1"/>
  <c r="AA1885" i="3"/>
  <c r="R1884" i="3" s="1"/>
  <c r="AB1885" i="3"/>
  <c r="Z1885" i="3"/>
  <c r="Q1884" i="3" s="1"/>
  <c r="X1885" i="3"/>
  <c r="AC1885" i="3"/>
  <c r="T1884" i="3" s="1"/>
  <c r="Y1885" i="3"/>
  <c r="W1885" i="3"/>
  <c r="M1886" i="3"/>
  <c r="Q1883" i="3"/>
  <c r="O1883" i="3"/>
  <c r="R1883" i="3"/>
  <c r="N1884" i="3" l="1"/>
  <c r="O1884" i="3"/>
  <c r="P1884" i="3"/>
  <c r="S1884" i="3"/>
  <c r="V1886" i="3"/>
  <c r="AA1886" i="3"/>
  <c r="R1885" i="3" s="1"/>
  <c r="W1886" i="3"/>
  <c r="AB1886" i="3"/>
  <c r="Z1886" i="3"/>
  <c r="X1886" i="3"/>
  <c r="O1885" i="3" s="1"/>
  <c r="Y1886" i="3"/>
  <c r="P1885" i="3" s="1"/>
  <c r="AC1886" i="3"/>
  <c r="T1885" i="3" s="1"/>
  <c r="M1887" i="3"/>
  <c r="Q1885" i="3" l="1"/>
  <c r="V1887" i="3"/>
  <c r="AA1887" i="3"/>
  <c r="AC1887" i="3"/>
  <c r="AB1887" i="3"/>
  <c r="S1886" i="3" s="1"/>
  <c r="Z1887" i="3"/>
  <c r="W1887" i="3"/>
  <c r="X1887" i="3"/>
  <c r="O1886" i="3" s="1"/>
  <c r="Y1887" i="3"/>
  <c r="M1888" i="3"/>
  <c r="S1885" i="3"/>
  <c r="N1885" i="3"/>
  <c r="P1886" i="3" l="1"/>
  <c r="T1886" i="3"/>
  <c r="Z1888" i="3"/>
  <c r="Y1888" i="3"/>
  <c r="V1888" i="3"/>
  <c r="AC1888" i="3"/>
  <c r="T1887" i="3" s="1"/>
  <c r="AB1888" i="3"/>
  <c r="S1887" i="3" s="1"/>
  <c r="W1888" i="3"/>
  <c r="N1887" i="3" s="1"/>
  <c r="X1888" i="3"/>
  <c r="AA1888" i="3"/>
  <c r="M1889" i="3"/>
  <c r="R1886" i="3"/>
  <c r="N1886" i="3"/>
  <c r="Q1886" i="3"/>
  <c r="R1887" i="3" l="1"/>
  <c r="O1887" i="3"/>
  <c r="V1889" i="3"/>
  <c r="Y1889" i="3"/>
  <c r="W1889" i="3"/>
  <c r="N1888" i="3" s="1"/>
  <c r="AC1889" i="3"/>
  <c r="AA1889" i="3"/>
  <c r="AB1889" i="3"/>
  <c r="S1888" i="3" s="1"/>
  <c r="Z1889" i="3"/>
  <c r="X1889" i="3"/>
  <c r="M1890" i="3"/>
  <c r="Q1887" i="3"/>
  <c r="P1887" i="3"/>
  <c r="O1888" i="3" l="1"/>
  <c r="T1888" i="3"/>
  <c r="R1888" i="3"/>
  <c r="Q1888" i="3"/>
  <c r="Z1890" i="3"/>
  <c r="V1890" i="3"/>
  <c r="Y1890" i="3"/>
  <c r="X1890" i="3"/>
  <c r="AC1890" i="3"/>
  <c r="AB1890" i="3"/>
  <c r="S1889" i="3" s="1"/>
  <c r="AA1890" i="3"/>
  <c r="R1889" i="3" s="1"/>
  <c r="W1890" i="3"/>
  <c r="M1891" i="3"/>
  <c r="P1888" i="3"/>
  <c r="V1891" i="3" l="1"/>
  <c r="AB1891" i="3"/>
  <c r="Z1891" i="3"/>
  <c r="AA1891" i="3"/>
  <c r="X1891" i="3"/>
  <c r="W1891" i="3"/>
  <c r="N1890" i="3" s="1"/>
  <c r="Y1891" i="3"/>
  <c r="AC1891" i="3"/>
  <c r="M1892" i="3"/>
  <c r="T1889" i="3"/>
  <c r="N1889" i="3"/>
  <c r="Q1889" i="3"/>
  <c r="P1889" i="3"/>
  <c r="O1889" i="3"/>
  <c r="Q1890" i="3" l="1"/>
  <c r="O1890" i="3"/>
  <c r="S1890" i="3"/>
  <c r="P1890" i="3"/>
  <c r="R1890" i="3"/>
  <c r="V1892" i="3"/>
  <c r="AC1892" i="3"/>
  <c r="AB1892" i="3"/>
  <c r="S1891" i="3" s="1"/>
  <c r="AA1892" i="3"/>
  <c r="Y1892" i="3"/>
  <c r="W1892" i="3"/>
  <c r="N1891" i="3" s="1"/>
  <c r="X1892" i="3"/>
  <c r="O1891" i="3" s="1"/>
  <c r="Z1892" i="3"/>
  <c r="Q1891" i="3" s="1"/>
  <c r="M1893" i="3"/>
  <c r="T1890" i="3"/>
  <c r="T1891" i="3" l="1"/>
  <c r="V1893" i="3"/>
  <c r="W1893" i="3"/>
  <c r="AC1893" i="3"/>
  <c r="AB1893" i="3"/>
  <c r="S1892" i="3" s="1"/>
  <c r="AA1893" i="3"/>
  <c r="Y1893" i="3"/>
  <c r="X1893" i="3"/>
  <c r="O1892" i="3" s="1"/>
  <c r="Z1893" i="3"/>
  <c r="Q1892" i="3" s="1"/>
  <c r="M1894" i="3"/>
  <c r="R1891" i="3"/>
  <c r="P1891" i="3"/>
  <c r="N1892" i="3" l="1"/>
  <c r="V1894" i="3"/>
  <c r="Y1894" i="3"/>
  <c r="P1893" i="3" s="1"/>
  <c r="AA1894" i="3"/>
  <c r="R1893" i="3" s="1"/>
  <c r="AC1894" i="3"/>
  <c r="X1894" i="3"/>
  <c r="AB1894" i="3"/>
  <c r="S1893" i="3" s="1"/>
  <c r="Z1894" i="3"/>
  <c r="Q1893" i="3" s="1"/>
  <c r="W1894" i="3"/>
  <c r="M1895" i="3"/>
  <c r="T1892" i="3"/>
  <c r="R1892" i="3"/>
  <c r="P1892" i="3"/>
  <c r="O1893" i="3" l="1"/>
  <c r="V1895" i="3"/>
  <c r="AB1895" i="3"/>
  <c r="Y1895" i="3"/>
  <c r="X1895" i="3"/>
  <c r="W1895" i="3"/>
  <c r="N1894" i="3" s="1"/>
  <c r="Z1895" i="3"/>
  <c r="Q1894" i="3" s="1"/>
  <c r="AA1895" i="3"/>
  <c r="R1894" i="3" s="1"/>
  <c r="AC1895" i="3"/>
  <c r="M1896" i="3"/>
  <c r="N1893" i="3"/>
  <c r="T1893" i="3"/>
  <c r="S1894" i="3" l="1"/>
  <c r="V1896" i="3"/>
  <c r="X1896" i="3"/>
  <c r="O1895" i="3" s="1"/>
  <c r="Z1896" i="3"/>
  <c r="Q1895" i="3" s="1"/>
  <c r="AC1896" i="3"/>
  <c r="W1896" i="3"/>
  <c r="AB1896" i="3"/>
  <c r="S1895" i="3" s="1"/>
  <c r="Y1896" i="3"/>
  <c r="AA1896" i="3"/>
  <c r="R1895" i="3" s="1"/>
  <c r="M1897" i="3"/>
  <c r="P1894" i="3"/>
  <c r="T1894" i="3"/>
  <c r="O1894" i="3"/>
  <c r="N1895" i="3" l="1"/>
  <c r="T1895" i="3"/>
  <c r="V1897" i="3"/>
  <c r="AB1897" i="3"/>
  <c r="AA1897" i="3"/>
  <c r="R1896" i="3" s="1"/>
  <c r="X1897" i="3"/>
  <c r="O1896" i="3" s="1"/>
  <c r="W1897" i="3"/>
  <c r="Z1897" i="3"/>
  <c r="Q1896" i="3" s="1"/>
  <c r="AC1897" i="3"/>
  <c r="Y1897" i="3"/>
  <c r="P1896" i="3" s="1"/>
  <c r="M1898" i="3"/>
  <c r="P1895" i="3"/>
  <c r="S1896" i="3" l="1"/>
  <c r="AA1898" i="3"/>
  <c r="R1897" i="3" s="1"/>
  <c r="V1898" i="3"/>
  <c r="Y1898" i="3"/>
  <c r="AB1898" i="3"/>
  <c r="X1898" i="3"/>
  <c r="Z1898" i="3"/>
  <c r="AC1898" i="3"/>
  <c r="T1897" i="3" s="1"/>
  <c r="W1898" i="3"/>
  <c r="N1897" i="3" s="1"/>
  <c r="M1899" i="3"/>
  <c r="T1896" i="3"/>
  <c r="N1896" i="3"/>
  <c r="X1899" i="3" l="1"/>
  <c r="V1899" i="3"/>
  <c r="AA1899" i="3"/>
  <c r="R1898" i="3" s="1"/>
  <c r="Z1899" i="3"/>
  <c r="W1899" i="3"/>
  <c r="N1898" i="3" s="1"/>
  <c r="Y1899" i="3"/>
  <c r="AC1899" i="3"/>
  <c r="T1898" i="3" s="1"/>
  <c r="AB1899" i="3"/>
  <c r="S1898" i="3" s="1"/>
  <c r="M1900" i="3"/>
  <c r="O1897" i="3"/>
  <c r="Q1897" i="3"/>
  <c r="P1897" i="3"/>
  <c r="S1897" i="3"/>
  <c r="V1900" i="3" l="1"/>
  <c r="AB1900" i="3"/>
  <c r="S1899" i="3" s="1"/>
  <c r="X1900" i="3"/>
  <c r="O1899" i="3" s="1"/>
  <c r="Z1900" i="3"/>
  <c r="Q1899" i="3" s="1"/>
  <c r="Y1900" i="3"/>
  <c r="W1900" i="3"/>
  <c r="AA1900" i="3"/>
  <c r="AC1900" i="3"/>
  <c r="T1899" i="3" s="1"/>
  <c r="M1901" i="3"/>
  <c r="P1898" i="3"/>
  <c r="O1898" i="3"/>
  <c r="Q1898" i="3"/>
  <c r="R1899" i="3" l="1"/>
  <c r="N1899" i="3"/>
  <c r="V1901" i="3"/>
  <c r="Y1901" i="3"/>
  <c r="P1900" i="3" s="1"/>
  <c r="W1901" i="3"/>
  <c r="Z1901" i="3"/>
  <c r="Q1900" i="3" s="1"/>
  <c r="AA1901" i="3"/>
  <c r="AB1901" i="3"/>
  <c r="AC1901" i="3"/>
  <c r="X1901" i="3"/>
  <c r="M1902" i="3"/>
  <c r="P1899" i="3"/>
  <c r="S1900" i="3" l="1"/>
  <c r="O1900" i="3"/>
  <c r="N1900" i="3"/>
  <c r="T1900" i="3"/>
  <c r="AB1902" i="3"/>
  <c r="X1902" i="3"/>
  <c r="AA1902" i="3"/>
  <c r="V1902" i="3"/>
  <c r="AC1902" i="3"/>
  <c r="W1902" i="3"/>
  <c r="N1901" i="3" s="1"/>
  <c r="Z1902" i="3"/>
  <c r="Y1902" i="3"/>
  <c r="P1901" i="3" s="1"/>
  <c r="M1903" i="3"/>
  <c r="R1900" i="3"/>
  <c r="V1903" i="3" l="1"/>
  <c r="AB1903" i="3"/>
  <c r="S1902" i="3" s="1"/>
  <c r="Y1903" i="3"/>
  <c r="P1902" i="3" s="1"/>
  <c r="W1903" i="3"/>
  <c r="AC1903" i="3"/>
  <c r="Z1903" i="3"/>
  <c r="Q1902" i="3" s="1"/>
  <c r="X1903" i="3"/>
  <c r="AA1903" i="3"/>
  <c r="R1902" i="3" s="1"/>
  <c r="M1904" i="3"/>
  <c r="R1901" i="3"/>
  <c r="S1901" i="3"/>
  <c r="Q1901" i="3"/>
  <c r="T1901" i="3"/>
  <c r="O1901" i="3"/>
  <c r="N1902" i="3" l="1"/>
  <c r="O1902" i="3"/>
  <c r="V1904" i="3"/>
  <c r="W1904" i="3"/>
  <c r="N1903" i="3" s="1"/>
  <c r="AA1904" i="3"/>
  <c r="X1904" i="3"/>
  <c r="AB1904" i="3"/>
  <c r="Z1904" i="3"/>
  <c r="Y1904" i="3"/>
  <c r="AC1904" i="3"/>
  <c r="M1905" i="3"/>
  <c r="T1902" i="3"/>
  <c r="S1903" i="3" l="1"/>
  <c r="P1903" i="3"/>
  <c r="T1903" i="3"/>
  <c r="Q1903" i="3"/>
  <c r="R1903" i="3"/>
  <c r="V1905" i="3"/>
  <c r="X1905" i="3"/>
  <c r="Y1905" i="3"/>
  <c r="AC1905" i="3"/>
  <c r="W1905" i="3"/>
  <c r="Z1905" i="3"/>
  <c r="Q1904" i="3" s="1"/>
  <c r="AA1905" i="3"/>
  <c r="AB1905" i="3"/>
  <c r="M1906" i="3"/>
  <c r="O1903" i="3"/>
  <c r="O1904" i="3" l="1"/>
  <c r="X1906" i="3"/>
  <c r="AB1906" i="3"/>
  <c r="S1905" i="3" s="1"/>
  <c r="Y1906" i="3"/>
  <c r="V1906" i="3"/>
  <c r="AC1906" i="3"/>
  <c r="AA1906" i="3"/>
  <c r="R1905" i="3" s="1"/>
  <c r="W1906" i="3"/>
  <c r="N1905" i="3" s="1"/>
  <c r="Z1906" i="3"/>
  <c r="Q1905" i="3" s="1"/>
  <c r="M1907" i="3"/>
  <c r="S1904" i="3"/>
  <c r="R1904" i="3"/>
  <c r="P1904" i="3"/>
  <c r="N1904" i="3"/>
  <c r="T1904" i="3"/>
  <c r="V1907" i="3" l="1"/>
  <c r="Y1907" i="3"/>
  <c r="AC1907" i="3"/>
  <c r="AB1907" i="3"/>
  <c r="W1907" i="3"/>
  <c r="N1906" i="3" s="1"/>
  <c r="X1907" i="3"/>
  <c r="Z1907" i="3"/>
  <c r="AA1907" i="3"/>
  <c r="M1908" i="3"/>
  <c r="O1905" i="3"/>
  <c r="P1905" i="3"/>
  <c r="T1905" i="3"/>
  <c r="R1906" i="3" l="1"/>
  <c r="Q1906" i="3"/>
  <c r="O1906" i="3"/>
  <c r="S1906" i="3"/>
  <c r="T1906" i="3"/>
  <c r="P1906" i="3"/>
  <c r="V1908" i="3"/>
  <c r="W1908" i="3"/>
  <c r="Z1908" i="3"/>
  <c r="AC1908" i="3"/>
  <c r="T1907" i="3" s="1"/>
  <c r="AA1908" i="3"/>
  <c r="Y1908" i="3"/>
  <c r="AB1908" i="3"/>
  <c r="S1907" i="3" s="1"/>
  <c r="X1908" i="3"/>
  <c r="M1909" i="3"/>
  <c r="V1909" i="3" l="1"/>
  <c r="Y1909" i="3"/>
  <c r="P1908" i="3" s="1"/>
  <c r="X1909" i="3"/>
  <c r="AA1909" i="3"/>
  <c r="R1908" i="3" s="1"/>
  <c r="AB1909" i="3"/>
  <c r="AC1909" i="3"/>
  <c r="Z1909" i="3"/>
  <c r="W1909" i="3"/>
  <c r="M1910" i="3"/>
  <c r="N1907" i="3"/>
  <c r="O1907" i="3"/>
  <c r="Q1907" i="3"/>
  <c r="P1907" i="3"/>
  <c r="R1907" i="3"/>
  <c r="S1908" i="3" l="1"/>
  <c r="O1908" i="3"/>
  <c r="T1908" i="3"/>
  <c r="V1910" i="3"/>
  <c r="AC1910" i="3"/>
  <c r="Z1910" i="3"/>
  <c r="Q1909" i="3" s="1"/>
  <c r="Y1910" i="3"/>
  <c r="W1910" i="3"/>
  <c r="X1910" i="3"/>
  <c r="AA1910" i="3"/>
  <c r="AB1910" i="3"/>
  <c r="M1911" i="3"/>
  <c r="N1908" i="3"/>
  <c r="Q1908" i="3"/>
  <c r="S1909" i="3" l="1"/>
  <c r="P1909" i="3"/>
  <c r="O1909" i="3"/>
  <c r="N1909" i="3"/>
  <c r="R1909" i="3"/>
  <c r="V1911" i="3"/>
  <c r="Z1911" i="3"/>
  <c r="AB1911" i="3"/>
  <c r="X1911" i="3"/>
  <c r="W1911" i="3"/>
  <c r="N1910" i="3" s="1"/>
  <c r="Y1911" i="3"/>
  <c r="P1910" i="3" s="1"/>
  <c r="AA1911" i="3"/>
  <c r="AC1911" i="3"/>
  <c r="M1912" i="3"/>
  <c r="T1909" i="3"/>
  <c r="Q1910" i="3" l="1"/>
  <c r="W1912" i="3"/>
  <c r="N1911" i="3" s="1"/>
  <c r="V1912" i="3"/>
  <c r="AA1912" i="3"/>
  <c r="Y1912" i="3"/>
  <c r="X1912" i="3"/>
  <c r="Z1912" i="3"/>
  <c r="AB1912" i="3"/>
  <c r="S1911" i="3" s="1"/>
  <c r="AC1912" i="3"/>
  <c r="T1911" i="3" s="1"/>
  <c r="M1913" i="3"/>
  <c r="T1910" i="3"/>
  <c r="O1910" i="3"/>
  <c r="R1910" i="3"/>
  <c r="S1910" i="3"/>
  <c r="W1913" i="3" l="1"/>
  <c r="N1912" i="3" s="1"/>
  <c r="AA1913" i="3"/>
  <c r="AC1913" i="3"/>
  <c r="T1912" i="3" s="1"/>
  <c r="V1913" i="3"/>
  <c r="X1913" i="3"/>
  <c r="O1912" i="3" s="1"/>
  <c r="Z1913" i="3"/>
  <c r="AB1913" i="3"/>
  <c r="S1912" i="3" s="1"/>
  <c r="Y1913" i="3"/>
  <c r="M1914" i="3"/>
  <c r="P1911" i="3"/>
  <c r="R1911" i="3"/>
  <c r="Q1911" i="3"/>
  <c r="O1911" i="3"/>
  <c r="W1914" i="3" l="1"/>
  <c r="N1913" i="3" s="1"/>
  <c r="V1914" i="3"/>
  <c r="AA1914" i="3"/>
  <c r="R1913" i="3" s="1"/>
  <c r="Z1914" i="3"/>
  <c r="AC1914" i="3"/>
  <c r="AB1914" i="3"/>
  <c r="S1913" i="3" s="1"/>
  <c r="X1914" i="3"/>
  <c r="Y1914" i="3"/>
  <c r="P1913" i="3" s="1"/>
  <c r="M1915" i="3"/>
  <c r="Q1912" i="3"/>
  <c r="R1912" i="3"/>
  <c r="P1912" i="3"/>
  <c r="V1915" i="3" l="1"/>
  <c r="AC1915" i="3"/>
  <c r="T1914" i="3" s="1"/>
  <c r="W1915" i="3"/>
  <c r="N1914" i="3" s="1"/>
  <c r="Y1915" i="3"/>
  <c r="Z1915" i="3"/>
  <c r="Q1914" i="3" s="1"/>
  <c r="AA1915" i="3"/>
  <c r="R1914" i="3" s="1"/>
  <c r="X1915" i="3"/>
  <c r="AB1915" i="3"/>
  <c r="S1914" i="3" s="1"/>
  <c r="M1916" i="3"/>
  <c r="T1913" i="3"/>
  <c r="O1913" i="3"/>
  <c r="Q1913" i="3"/>
  <c r="P1914" i="3" l="1"/>
  <c r="AB1916" i="3"/>
  <c r="V1916" i="3"/>
  <c r="W1916" i="3"/>
  <c r="N1915" i="3" s="1"/>
  <c r="Z1916" i="3"/>
  <c r="Y1916" i="3"/>
  <c r="X1916" i="3"/>
  <c r="AA1916" i="3"/>
  <c r="AC1916" i="3"/>
  <c r="M1917" i="3"/>
  <c r="O1914" i="3"/>
  <c r="W1917" i="3" l="1"/>
  <c r="N1916" i="3" s="1"/>
  <c r="V1917" i="3"/>
  <c r="AB1917" i="3"/>
  <c r="AA1917" i="3"/>
  <c r="AC1917" i="3"/>
  <c r="Z1917" i="3"/>
  <c r="Q1916" i="3" s="1"/>
  <c r="Y1917" i="3"/>
  <c r="X1917" i="3"/>
  <c r="O1916" i="3" s="1"/>
  <c r="M1918" i="3"/>
  <c r="T1915" i="3"/>
  <c r="P1915" i="3"/>
  <c r="Q1915" i="3"/>
  <c r="R1915" i="3"/>
  <c r="S1915" i="3"/>
  <c r="O1915" i="3"/>
  <c r="AC1918" i="3" l="1"/>
  <c r="T1917" i="3" s="1"/>
  <c r="Y1918" i="3"/>
  <c r="AB1918" i="3"/>
  <c r="S1917" i="3" s="1"/>
  <c r="V1918" i="3"/>
  <c r="X1918" i="3"/>
  <c r="O1917" i="3" s="1"/>
  <c r="AA1918" i="3"/>
  <c r="W1918" i="3"/>
  <c r="Z1918" i="3"/>
  <c r="Q1917" i="3" s="1"/>
  <c r="M1919" i="3"/>
  <c r="P1916" i="3"/>
  <c r="R1916" i="3"/>
  <c r="T1916" i="3"/>
  <c r="S1916" i="3"/>
  <c r="N1917" i="3" l="1"/>
  <c r="V1919" i="3"/>
  <c r="Y1919" i="3"/>
  <c r="P1918" i="3" s="1"/>
  <c r="W1919" i="3"/>
  <c r="AA1919" i="3"/>
  <c r="X1919" i="3"/>
  <c r="AC1919" i="3"/>
  <c r="Z1919" i="3"/>
  <c r="Q1918" i="3" s="1"/>
  <c r="AB1919" i="3"/>
  <c r="S1918" i="3" s="1"/>
  <c r="M1920" i="3"/>
  <c r="R1917" i="3"/>
  <c r="P1917" i="3"/>
  <c r="T1918" i="3" l="1"/>
  <c r="O1918" i="3"/>
  <c r="R1918" i="3"/>
  <c r="V1920" i="3"/>
  <c r="AA1920" i="3"/>
  <c r="R1919" i="3" s="1"/>
  <c r="X1920" i="3"/>
  <c r="O1919" i="3" s="1"/>
  <c r="AB1920" i="3"/>
  <c r="Y1920" i="3"/>
  <c r="P1919" i="3" s="1"/>
  <c r="AC1920" i="3"/>
  <c r="W1920" i="3"/>
  <c r="Z1920" i="3"/>
  <c r="M1921" i="3"/>
  <c r="N1918" i="3"/>
  <c r="N1919" i="3" l="1"/>
  <c r="Q1919" i="3"/>
  <c r="S1919" i="3"/>
  <c r="V1921" i="3"/>
  <c r="X1921" i="3"/>
  <c r="O1920" i="3" s="1"/>
  <c r="AA1921" i="3"/>
  <c r="W1921" i="3"/>
  <c r="Z1921" i="3"/>
  <c r="Y1921" i="3"/>
  <c r="AC1921" i="3"/>
  <c r="T1920" i="3" s="1"/>
  <c r="AB1921" i="3"/>
  <c r="S1920" i="3" s="1"/>
  <c r="M1922" i="3"/>
  <c r="T1919" i="3"/>
  <c r="P1920" i="3" l="1"/>
  <c r="V1922" i="3"/>
  <c r="AA1922" i="3"/>
  <c r="W1922" i="3"/>
  <c r="N1921" i="3" s="1"/>
  <c r="Z1922" i="3"/>
  <c r="Q1921" i="3" s="1"/>
  <c r="AB1922" i="3"/>
  <c r="S1921" i="3" s="1"/>
  <c r="AC1922" i="3"/>
  <c r="T1921" i="3" s="1"/>
  <c r="X1922" i="3"/>
  <c r="Y1922" i="3"/>
  <c r="M1923" i="3"/>
  <c r="R1920" i="3"/>
  <c r="N1920" i="3"/>
  <c r="Q1920" i="3"/>
  <c r="Y1923" i="3" l="1"/>
  <c r="P1922" i="3" s="1"/>
  <c r="W1923" i="3"/>
  <c r="N1922" i="3" s="1"/>
  <c r="V1923" i="3"/>
  <c r="AB1923" i="3"/>
  <c r="S1922" i="3" s="1"/>
  <c r="AA1923" i="3"/>
  <c r="Z1923" i="3"/>
  <c r="Q1922" i="3" s="1"/>
  <c r="AC1923" i="3"/>
  <c r="X1923" i="3"/>
  <c r="O1922" i="3" s="1"/>
  <c r="M1924" i="3"/>
  <c r="R1921" i="3"/>
  <c r="O1921" i="3"/>
  <c r="P1921" i="3"/>
  <c r="AA1924" i="3" l="1"/>
  <c r="R1923" i="3" s="1"/>
  <c r="V1924" i="3"/>
  <c r="W1924" i="3"/>
  <c r="N1923" i="3" s="1"/>
  <c r="X1924" i="3"/>
  <c r="O1923" i="3" s="1"/>
  <c r="AC1924" i="3"/>
  <c r="Y1924" i="3"/>
  <c r="AB1924" i="3"/>
  <c r="Z1924" i="3"/>
  <c r="Q1923" i="3" s="1"/>
  <c r="M1925" i="3"/>
  <c r="T1922" i="3"/>
  <c r="R1922" i="3"/>
  <c r="Z1925" i="3" l="1"/>
  <c r="Q1924" i="3" s="1"/>
  <c r="V1925" i="3"/>
  <c r="Y1925" i="3"/>
  <c r="AB1925" i="3"/>
  <c r="AC1925" i="3"/>
  <c r="W1925" i="3"/>
  <c r="AA1925" i="3"/>
  <c r="R1924" i="3" s="1"/>
  <c r="X1925" i="3"/>
  <c r="O1924" i="3" s="1"/>
  <c r="M1926" i="3"/>
  <c r="P1923" i="3"/>
  <c r="S1923" i="3"/>
  <c r="T1923" i="3"/>
  <c r="V1926" i="3" l="1"/>
  <c r="Y1926" i="3"/>
  <c r="P1925" i="3" s="1"/>
  <c r="AB1926" i="3"/>
  <c r="S1925" i="3" s="1"/>
  <c r="AA1926" i="3"/>
  <c r="AC1926" i="3"/>
  <c r="W1926" i="3"/>
  <c r="Z1926" i="3"/>
  <c r="X1926" i="3"/>
  <c r="O1925" i="3" s="1"/>
  <c r="M1927" i="3"/>
  <c r="N1924" i="3"/>
  <c r="T1924" i="3"/>
  <c r="P1924" i="3"/>
  <c r="S1924" i="3"/>
  <c r="Q1925" i="3" l="1"/>
  <c r="T1925" i="3"/>
  <c r="R1925" i="3"/>
  <c r="AA1927" i="3"/>
  <c r="R1926" i="3" s="1"/>
  <c r="V1927" i="3"/>
  <c r="Z1927" i="3"/>
  <c r="AC1927" i="3"/>
  <c r="AB1927" i="3"/>
  <c r="S1926" i="3" s="1"/>
  <c r="W1927" i="3"/>
  <c r="Y1927" i="3"/>
  <c r="X1927" i="3"/>
  <c r="O1926" i="3" s="1"/>
  <c r="M1928" i="3"/>
  <c r="N1925" i="3"/>
  <c r="AC1928" i="3" l="1"/>
  <c r="T1927" i="3" s="1"/>
  <c r="V1928" i="3"/>
  <c r="AB1928" i="3"/>
  <c r="S1927" i="3" s="1"/>
  <c r="W1928" i="3"/>
  <c r="AA1928" i="3"/>
  <c r="R1927" i="3" s="1"/>
  <c r="Y1928" i="3"/>
  <c r="X1928" i="3"/>
  <c r="Z1928" i="3"/>
  <c r="Q1927" i="3" s="1"/>
  <c r="M1929" i="3"/>
  <c r="P1926" i="3"/>
  <c r="T1926" i="3"/>
  <c r="N1926" i="3"/>
  <c r="Q1926" i="3"/>
  <c r="V1929" i="3" l="1"/>
  <c r="AA1929" i="3"/>
  <c r="R1928" i="3" s="1"/>
  <c r="AB1929" i="3"/>
  <c r="S1928" i="3" s="1"/>
  <c r="AC1929" i="3"/>
  <c r="T1928" i="3" s="1"/>
  <c r="Y1929" i="3"/>
  <c r="Z1929" i="3"/>
  <c r="W1929" i="3"/>
  <c r="X1929" i="3"/>
  <c r="M1930" i="3"/>
  <c r="O1927" i="3"/>
  <c r="N1927" i="3"/>
  <c r="P1927" i="3"/>
  <c r="N1928" i="3" l="1"/>
  <c r="P1928" i="3"/>
  <c r="Q1928" i="3"/>
  <c r="V1930" i="3"/>
  <c r="AA1930" i="3"/>
  <c r="R1929" i="3" s="1"/>
  <c r="W1930" i="3"/>
  <c r="Z1930" i="3"/>
  <c r="AC1930" i="3"/>
  <c r="AB1930" i="3"/>
  <c r="Y1930" i="3"/>
  <c r="X1930" i="3"/>
  <c r="O1929" i="3" s="1"/>
  <c r="M1931" i="3"/>
  <c r="O1928" i="3"/>
  <c r="S1929" i="3" l="1"/>
  <c r="T1929" i="3"/>
  <c r="P1929" i="3"/>
  <c r="AA1931" i="3"/>
  <c r="R1930" i="3" s="1"/>
  <c r="V1931" i="3"/>
  <c r="X1931" i="3"/>
  <c r="AB1931" i="3"/>
  <c r="Z1931" i="3"/>
  <c r="Y1931" i="3"/>
  <c r="W1931" i="3"/>
  <c r="AC1931" i="3"/>
  <c r="T1930" i="3" s="1"/>
  <c r="M1932" i="3"/>
  <c r="Q1929" i="3"/>
  <c r="N1929" i="3"/>
  <c r="V1932" i="3" l="1"/>
  <c r="AC1932" i="3"/>
  <c r="AA1932" i="3"/>
  <c r="R1931" i="3" s="1"/>
  <c r="W1932" i="3"/>
  <c r="AB1932" i="3"/>
  <c r="S1931" i="3" s="1"/>
  <c r="X1932" i="3"/>
  <c r="Y1932" i="3"/>
  <c r="Z1932" i="3"/>
  <c r="Q1931" i="3" s="1"/>
  <c r="M1933" i="3"/>
  <c r="Q1930" i="3"/>
  <c r="O1930" i="3"/>
  <c r="S1930" i="3"/>
  <c r="N1930" i="3"/>
  <c r="P1930" i="3"/>
  <c r="O1931" i="3" l="1"/>
  <c r="T1931" i="3"/>
  <c r="P1931" i="3"/>
  <c r="V1933" i="3"/>
  <c r="X1933" i="3"/>
  <c r="AC1933" i="3"/>
  <c r="T1932" i="3" s="1"/>
  <c r="Z1933" i="3"/>
  <c r="W1933" i="3"/>
  <c r="AA1933" i="3"/>
  <c r="Y1933" i="3"/>
  <c r="AB1933" i="3"/>
  <c r="S1932" i="3" s="1"/>
  <c r="M1934" i="3"/>
  <c r="N1931" i="3"/>
  <c r="R1932" i="3" l="1"/>
  <c r="N1932" i="3"/>
  <c r="Q1932" i="3"/>
  <c r="AB1934" i="3"/>
  <c r="S1933" i="3" s="1"/>
  <c r="V1934" i="3"/>
  <c r="AA1934" i="3"/>
  <c r="W1934" i="3"/>
  <c r="Z1934" i="3"/>
  <c r="Y1934" i="3"/>
  <c r="X1934" i="3"/>
  <c r="AC1934" i="3"/>
  <c r="T1933" i="3" s="1"/>
  <c r="M1935" i="3"/>
  <c r="O1932" i="3"/>
  <c r="P1932" i="3"/>
  <c r="AC1935" i="3" l="1"/>
  <c r="T1934" i="3" s="1"/>
  <c r="W1935" i="3"/>
  <c r="N1934" i="3" s="1"/>
  <c r="X1935" i="3"/>
  <c r="AA1935" i="3"/>
  <c r="R1934" i="3" s="1"/>
  <c r="V1935" i="3"/>
  <c r="Z1935" i="3"/>
  <c r="Y1935" i="3"/>
  <c r="P1934" i="3" s="1"/>
  <c r="AB1935" i="3"/>
  <c r="S1934" i="3" s="1"/>
  <c r="M1936" i="3"/>
  <c r="O1933" i="3"/>
  <c r="Q1933" i="3"/>
  <c r="N1933" i="3"/>
  <c r="R1933" i="3"/>
  <c r="P1933" i="3"/>
  <c r="Q1934" i="3" l="1"/>
  <c r="V1936" i="3"/>
  <c r="AC1936" i="3"/>
  <c r="T1935" i="3" s="1"/>
  <c r="Y1936" i="3"/>
  <c r="P1935" i="3" s="1"/>
  <c r="AA1936" i="3"/>
  <c r="AB1936" i="3"/>
  <c r="S1935" i="3" s="1"/>
  <c r="X1936" i="3"/>
  <c r="Z1936" i="3"/>
  <c r="W1936" i="3"/>
  <c r="N1935" i="3" s="1"/>
  <c r="M1937" i="3"/>
  <c r="O1934" i="3"/>
  <c r="O1935" i="3" l="1"/>
  <c r="R1935" i="3"/>
  <c r="V1937" i="3"/>
  <c r="Z1937" i="3"/>
  <c r="Q1936" i="3" s="1"/>
  <c r="AC1937" i="3"/>
  <c r="T1936" i="3" s="1"/>
  <c r="X1937" i="3"/>
  <c r="Y1937" i="3"/>
  <c r="P1936" i="3" s="1"/>
  <c r="AB1937" i="3"/>
  <c r="AA1937" i="3"/>
  <c r="W1937" i="3"/>
  <c r="N1936" i="3" s="1"/>
  <c r="M1938" i="3"/>
  <c r="Q1935" i="3"/>
  <c r="Y1938" i="3" l="1"/>
  <c r="P1937" i="3" s="1"/>
  <c r="V1938" i="3"/>
  <c r="Z1938" i="3"/>
  <c r="W1938" i="3"/>
  <c r="X1938" i="3"/>
  <c r="O1937" i="3" s="1"/>
  <c r="AA1938" i="3"/>
  <c r="AB1938" i="3"/>
  <c r="AC1938" i="3"/>
  <c r="M1939" i="3"/>
  <c r="R1936" i="3"/>
  <c r="S1936" i="3"/>
  <c r="O1936" i="3"/>
  <c r="AB1939" i="3" l="1"/>
  <c r="S1938" i="3" s="1"/>
  <c r="X1939" i="3"/>
  <c r="O1938" i="3" s="1"/>
  <c r="V1939" i="3"/>
  <c r="AA1939" i="3"/>
  <c r="Y1939" i="3"/>
  <c r="Z1939" i="3"/>
  <c r="Q1938" i="3" s="1"/>
  <c r="AC1939" i="3"/>
  <c r="W1939" i="3"/>
  <c r="N1938" i="3" s="1"/>
  <c r="M1940" i="3"/>
  <c r="T1937" i="3"/>
  <c r="S1937" i="3"/>
  <c r="R1937" i="3"/>
  <c r="Q1937" i="3"/>
  <c r="N1937" i="3"/>
  <c r="Y1940" i="3" l="1"/>
  <c r="P1939" i="3" s="1"/>
  <c r="V1940" i="3"/>
  <c r="AA1940" i="3"/>
  <c r="R1939" i="3" s="1"/>
  <c r="AC1940" i="3"/>
  <c r="AB1940" i="3"/>
  <c r="S1939" i="3" s="1"/>
  <c r="W1940" i="3"/>
  <c r="N1939" i="3" s="1"/>
  <c r="X1940" i="3"/>
  <c r="Z1940" i="3"/>
  <c r="Q1939" i="3" s="1"/>
  <c r="M1941" i="3"/>
  <c r="P1938" i="3"/>
  <c r="R1938" i="3"/>
  <c r="T1938" i="3"/>
  <c r="AB1941" i="3" l="1"/>
  <c r="S1940" i="3" s="1"/>
  <c r="Y1941" i="3"/>
  <c r="P1940" i="3" s="1"/>
  <c r="V1941" i="3"/>
  <c r="W1941" i="3"/>
  <c r="Z1941" i="3"/>
  <c r="Q1940" i="3" s="1"/>
  <c r="AA1941" i="3"/>
  <c r="R1940" i="3" s="1"/>
  <c r="AC1941" i="3"/>
  <c r="X1941" i="3"/>
  <c r="M1942" i="3"/>
  <c r="O1939" i="3"/>
  <c r="T1939" i="3"/>
  <c r="Y1942" i="3" l="1"/>
  <c r="P1941" i="3" s="1"/>
  <c r="W1942" i="3"/>
  <c r="N1941" i="3" s="1"/>
  <c r="V1942" i="3"/>
  <c r="AA1942" i="3"/>
  <c r="R1941" i="3" s="1"/>
  <c r="Z1942" i="3"/>
  <c r="AB1942" i="3"/>
  <c r="S1941" i="3" s="1"/>
  <c r="X1942" i="3"/>
  <c r="AC1942" i="3"/>
  <c r="M1943" i="3"/>
  <c r="T1940" i="3"/>
  <c r="N1940" i="3"/>
  <c r="O1940" i="3"/>
  <c r="O1941" i="3" l="1"/>
  <c r="V1943" i="3"/>
  <c r="Z1943" i="3"/>
  <c r="Q1942" i="3" s="1"/>
  <c r="X1943" i="3"/>
  <c r="Y1943" i="3"/>
  <c r="P1942" i="3" s="1"/>
  <c r="W1943" i="3"/>
  <c r="AC1943" i="3"/>
  <c r="AB1943" i="3"/>
  <c r="S1942" i="3" s="1"/>
  <c r="AA1943" i="3"/>
  <c r="R1942" i="3" s="1"/>
  <c r="M1944" i="3"/>
  <c r="Q1941" i="3"/>
  <c r="T1941" i="3"/>
  <c r="T1942" i="3" l="1"/>
  <c r="N1942" i="3"/>
  <c r="V1944" i="3"/>
  <c r="AC1944" i="3"/>
  <c r="X1944" i="3"/>
  <c r="O1943" i="3" s="1"/>
  <c r="AB1944" i="3"/>
  <c r="S1943" i="3" s="1"/>
  <c r="W1944" i="3"/>
  <c r="AA1944" i="3"/>
  <c r="R1943" i="3" s="1"/>
  <c r="Z1944" i="3"/>
  <c r="Y1944" i="3"/>
  <c r="M1945" i="3"/>
  <c r="O1942" i="3"/>
  <c r="AA1945" i="3" l="1"/>
  <c r="R1944" i="3" s="1"/>
  <c r="V1945" i="3"/>
  <c r="Y1945" i="3"/>
  <c r="X1945" i="3"/>
  <c r="O1944" i="3" s="1"/>
  <c r="AC1945" i="3"/>
  <c r="W1945" i="3"/>
  <c r="N1944" i="3" s="1"/>
  <c r="AB1945" i="3"/>
  <c r="S1944" i="3" s="1"/>
  <c r="Z1945" i="3"/>
  <c r="M1946" i="3"/>
  <c r="Q1943" i="3"/>
  <c r="P1943" i="3"/>
  <c r="N1943" i="3"/>
  <c r="T1943" i="3"/>
  <c r="V1946" i="3" l="1"/>
  <c r="AB1946" i="3"/>
  <c r="W1946" i="3"/>
  <c r="AC1946" i="3"/>
  <c r="T1945" i="3" s="1"/>
  <c r="X1946" i="3"/>
  <c r="O1945" i="3" s="1"/>
  <c r="AA1946" i="3"/>
  <c r="Z1946" i="3"/>
  <c r="Y1946" i="3"/>
  <c r="P1945" i="3" s="1"/>
  <c r="M1947" i="3"/>
  <c r="T1944" i="3"/>
  <c r="Q1944" i="3"/>
  <c r="P1944" i="3"/>
  <c r="N1945" i="3" l="1"/>
  <c r="R1945" i="3"/>
  <c r="S1945" i="3"/>
  <c r="AA1947" i="3"/>
  <c r="X1947" i="3"/>
  <c r="V1947" i="3"/>
  <c r="Z1947" i="3"/>
  <c r="AC1947" i="3"/>
  <c r="AB1947" i="3"/>
  <c r="Y1947" i="3"/>
  <c r="W1947" i="3"/>
  <c r="N1946" i="3" s="1"/>
  <c r="M1948" i="3"/>
  <c r="Q1945" i="3"/>
  <c r="P1946" i="3" l="1"/>
  <c r="V1948" i="3"/>
  <c r="AA1948" i="3"/>
  <c r="R1947" i="3" s="1"/>
  <c r="W1948" i="3"/>
  <c r="Z1948" i="3"/>
  <c r="X1948" i="3"/>
  <c r="AC1948" i="3"/>
  <c r="T1947" i="3" s="1"/>
  <c r="Y1948" i="3"/>
  <c r="AB1948" i="3"/>
  <c r="M1949" i="3"/>
  <c r="T1946" i="3"/>
  <c r="S1946" i="3"/>
  <c r="O1946" i="3"/>
  <c r="R1946" i="3"/>
  <c r="Q1946" i="3"/>
  <c r="O1947" i="3" l="1"/>
  <c r="N1947" i="3"/>
  <c r="Q1947" i="3"/>
  <c r="AA1949" i="3"/>
  <c r="Z1949" i="3"/>
  <c r="Q1948" i="3" s="1"/>
  <c r="W1949" i="3"/>
  <c r="N1948" i="3" s="1"/>
  <c r="V1949" i="3"/>
  <c r="AB1949" i="3"/>
  <c r="S1948" i="3" s="1"/>
  <c r="Y1949" i="3"/>
  <c r="P1948" i="3" s="1"/>
  <c r="X1949" i="3"/>
  <c r="AC1949" i="3"/>
  <c r="M1950" i="3"/>
  <c r="S1947" i="3"/>
  <c r="P1947" i="3"/>
  <c r="V1950" i="3" l="1"/>
  <c r="X1950" i="3"/>
  <c r="O1949" i="3" s="1"/>
  <c r="Y1950" i="3"/>
  <c r="W1950" i="3"/>
  <c r="AB1950" i="3"/>
  <c r="Z1950" i="3"/>
  <c r="AC1950" i="3"/>
  <c r="T1949" i="3" s="1"/>
  <c r="AA1950" i="3"/>
  <c r="M1951" i="3"/>
  <c r="T1948" i="3"/>
  <c r="R1948" i="3"/>
  <c r="O1948" i="3"/>
  <c r="Q1949" i="3" l="1"/>
  <c r="N1949" i="3"/>
  <c r="S1949" i="3"/>
  <c r="P1949" i="3"/>
  <c r="W1951" i="3"/>
  <c r="N1950" i="3" s="1"/>
  <c r="AB1951" i="3"/>
  <c r="V1951" i="3"/>
  <c r="Y1951" i="3"/>
  <c r="AA1951" i="3"/>
  <c r="R1950" i="3" s="1"/>
  <c r="AC1951" i="3"/>
  <c r="Z1951" i="3"/>
  <c r="X1951" i="3"/>
  <c r="M1952" i="3"/>
  <c r="R1949" i="3"/>
  <c r="V1952" i="3" l="1"/>
  <c r="W1952" i="3"/>
  <c r="N1951" i="3" s="1"/>
  <c r="Y1952" i="3"/>
  <c r="X1952" i="3"/>
  <c r="AB1952" i="3"/>
  <c r="S1951" i="3" s="1"/>
  <c r="AA1952" i="3"/>
  <c r="AC1952" i="3"/>
  <c r="T1951" i="3" s="1"/>
  <c r="Z1952" i="3"/>
  <c r="M1953" i="3"/>
  <c r="T1950" i="3"/>
  <c r="P1950" i="3"/>
  <c r="S1950" i="3"/>
  <c r="O1950" i="3"/>
  <c r="Q1950" i="3"/>
  <c r="P1951" i="3" l="1"/>
  <c r="R1951" i="3"/>
  <c r="O1951" i="3"/>
  <c r="V1953" i="3"/>
  <c r="X1953" i="3"/>
  <c r="O1952" i="3" s="1"/>
  <c r="Y1953" i="3"/>
  <c r="Z1953" i="3"/>
  <c r="AC1953" i="3"/>
  <c r="AB1953" i="3"/>
  <c r="AA1953" i="3"/>
  <c r="W1953" i="3"/>
  <c r="M1954" i="3"/>
  <c r="Q1951" i="3"/>
  <c r="N1952" i="3" l="1"/>
  <c r="T1952" i="3"/>
  <c r="S1952" i="3"/>
  <c r="P1952" i="3"/>
  <c r="Q1952" i="3"/>
  <c r="Z1954" i="3"/>
  <c r="V1954" i="3"/>
  <c r="AB1954" i="3"/>
  <c r="X1954" i="3"/>
  <c r="W1954" i="3"/>
  <c r="AA1954" i="3"/>
  <c r="AC1954" i="3"/>
  <c r="T1953" i="3" s="1"/>
  <c r="Y1954" i="3"/>
  <c r="M1955" i="3"/>
  <c r="R1952" i="3"/>
  <c r="O1953" i="3" l="1"/>
  <c r="Z1955" i="3"/>
  <c r="Q1954" i="3" s="1"/>
  <c r="AB1955" i="3"/>
  <c r="V1955" i="3"/>
  <c r="AA1955" i="3"/>
  <c r="R1954" i="3" s="1"/>
  <c r="AC1955" i="3"/>
  <c r="Y1955" i="3"/>
  <c r="P1954" i="3" s="1"/>
  <c r="X1955" i="3"/>
  <c r="W1955" i="3"/>
  <c r="N1954" i="3" s="1"/>
  <c r="M1956" i="3"/>
  <c r="Q1953" i="3"/>
  <c r="S1953" i="3"/>
  <c r="P1953" i="3"/>
  <c r="R1953" i="3"/>
  <c r="N1953" i="3"/>
  <c r="V1956" i="3" l="1"/>
  <c r="W1956" i="3"/>
  <c r="N1955" i="3" s="1"/>
  <c r="Y1956" i="3"/>
  <c r="Z1956" i="3"/>
  <c r="Q1955" i="3" s="1"/>
  <c r="AB1956" i="3"/>
  <c r="X1956" i="3"/>
  <c r="AA1956" i="3"/>
  <c r="AC1956" i="3"/>
  <c r="M1957" i="3"/>
  <c r="T1954" i="3"/>
  <c r="S1954" i="3"/>
  <c r="O1954" i="3"/>
  <c r="O1955" i="3" l="1"/>
  <c r="S1955" i="3"/>
  <c r="R1955" i="3"/>
  <c r="P1955" i="3"/>
  <c r="V1957" i="3"/>
  <c r="Z1957" i="3"/>
  <c r="Q1956" i="3" s="1"/>
  <c r="X1957" i="3"/>
  <c r="AA1957" i="3"/>
  <c r="AB1957" i="3"/>
  <c r="Y1957" i="3"/>
  <c r="AC1957" i="3"/>
  <c r="T1956" i="3" s="1"/>
  <c r="W1957" i="3"/>
  <c r="N1956" i="3" s="1"/>
  <c r="M1958" i="3"/>
  <c r="T1955" i="3"/>
  <c r="S1956" i="3" l="1"/>
  <c r="AA1958" i="3"/>
  <c r="W1958" i="3"/>
  <c r="AC1958" i="3"/>
  <c r="T1957" i="3" s="1"/>
  <c r="Y1958" i="3"/>
  <c r="V1958" i="3"/>
  <c r="Z1958" i="3"/>
  <c r="AB1958" i="3"/>
  <c r="X1958" i="3"/>
  <c r="M1959" i="3"/>
  <c r="O1956" i="3"/>
  <c r="P1956" i="3"/>
  <c r="R1956" i="3"/>
  <c r="Y1959" i="3" l="1"/>
  <c r="P1958" i="3" s="1"/>
  <c r="AA1959" i="3"/>
  <c r="R1958" i="3" s="1"/>
  <c r="V1959" i="3"/>
  <c r="AC1959" i="3"/>
  <c r="X1959" i="3"/>
  <c r="AB1959" i="3"/>
  <c r="W1959" i="3"/>
  <c r="Z1959" i="3"/>
  <c r="Q1958" i="3" s="1"/>
  <c r="M1960" i="3"/>
  <c r="O1957" i="3"/>
  <c r="Q1957" i="3"/>
  <c r="R1957" i="3"/>
  <c r="S1957" i="3"/>
  <c r="N1957" i="3"/>
  <c r="P1957" i="3"/>
  <c r="T1958" i="3" l="1"/>
  <c r="O1958" i="3"/>
  <c r="S1958" i="3"/>
  <c r="V1960" i="3"/>
  <c r="X1960" i="3"/>
  <c r="O1959" i="3" s="1"/>
  <c r="AB1960" i="3"/>
  <c r="AC1960" i="3"/>
  <c r="W1960" i="3"/>
  <c r="AA1960" i="3"/>
  <c r="R1959" i="3" s="1"/>
  <c r="Y1960" i="3"/>
  <c r="Z1960" i="3"/>
  <c r="Q1959" i="3" s="1"/>
  <c r="M1961" i="3"/>
  <c r="N1958" i="3"/>
  <c r="T1959" i="3" l="1"/>
  <c r="V1961" i="3"/>
  <c r="X1961" i="3"/>
  <c r="O1960" i="3" s="1"/>
  <c r="AA1961" i="3"/>
  <c r="R1960" i="3" s="1"/>
  <c r="W1961" i="3"/>
  <c r="Z1961" i="3"/>
  <c r="AC1961" i="3"/>
  <c r="AB1961" i="3"/>
  <c r="Y1961" i="3"/>
  <c r="M1962" i="3"/>
  <c r="N1959" i="3"/>
  <c r="P1959" i="3"/>
  <c r="S1959" i="3"/>
  <c r="S1960" i="3" l="1"/>
  <c r="T1960" i="3"/>
  <c r="N1960" i="3"/>
  <c r="W1962" i="3"/>
  <c r="N1961" i="3" s="1"/>
  <c r="V1962" i="3"/>
  <c r="AC1962" i="3"/>
  <c r="X1962" i="3"/>
  <c r="AB1962" i="3"/>
  <c r="AA1962" i="3"/>
  <c r="R1961" i="3" s="1"/>
  <c r="Y1962" i="3"/>
  <c r="Z1962" i="3"/>
  <c r="Q1961" i="3" s="1"/>
  <c r="M1963" i="3"/>
  <c r="Q1960" i="3"/>
  <c r="P1960" i="3"/>
  <c r="O1961" i="3" l="1"/>
  <c r="T1961" i="3"/>
  <c r="AA1963" i="3"/>
  <c r="AB1963" i="3"/>
  <c r="S1962" i="3" s="1"/>
  <c r="V1963" i="3"/>
  <c r="W1963" i="3"/>
  <c r="N1962" i="3" s="1"/>
  <c r="X1963" i="3"/>
  <c r="AC1963" i="3"/>
  <c r="T1962" i="3" s="1"/>
  <c r="Y1963" i="3"/>
  <c r="Z1963" i="3"/>
  <c r="M1964" i="3"/>
  <c r="S1961" i="3"/>
  <c r="P1961" i="3"/>
  <c r="V1964" i="3" l="1"/>
  <c r="Y1964" i="3"/>
  <c r="AB1964" i="3"/>
  <c r="W1964" i="3"/>
  <c r="AC1964" i="3"/>
  <c r="Z1964" i="3"/>
  <c r="X1964" i="3"/>
  <c r="O1963" i="3" s="1"/>
  <c r="AA1964" i="3"/>
  <c r="M1965" i="3"/>
  <c r="O1962" i="3"/>
  <c r="Q1962" i="3"/>
  <c r="R1962" i="3"/>
  <c r="P1962" i="3"/>
  <c r="N1963" i="3" l="1"/>
  <c r="T1963" i="3"/>
  <c r="P1963" i="3"/>
  <c r="S1963" i="3"/>
  <c r="W1965" i="3"/>
  <c r="AB1965" i="3"/>
  <c r="V1965" i="3"/>
  <c r="Z1965" i="3"/>
  <c r="X1965" i="3"/>
  <c r="Y1965" i="3"/>
  <c r="AA1965" i="3"/>
  <c r="AC1965" i="3"/>
  <c r="T1964" i="3" s="1"/>
  <c r="M1966" i="3"/>
  <c r="Q1963" i="3"/>
  <c r="R1963" i="3"/>
  <c r="R1964" i="3" l="1"/>
  <c r="V1966" i="3"/>
  <c r="AA1966" i="3"/>
  <c r="AC1966" i="3"/>
  <c r="Z1966" i="3"/>
  <c r="Q1965" i="3" s="1"/>
  <c r="AB1966" i="3"/>
  <c r="Y1966" i="3"/>
  <c r="W1966" i="3"/>
  <c r="N1965" i="3" s="1"/>
  <c r="X1966" i="3"/>
  <c r="O1965" i="3" s="1"/>
  <c r="M1967" i="3"/>
  <c r="O1964" i="3"/>
  <c r="P1964" i="3"/>
  <c r="S1964" i="3"/>
  <c r="N1964" i="3"/>
  <c r="Q1964" i="3"/>
  <c r="S1965" i="3" l="1"/>
  <c r="T1965" i="3"/>
  <c r="P1965" i="3"/>
  <c r="V1967" i="3"/>
  <c r="Y1967" i="3"/>
  <c r="AC1967" i="3"/>
  <c r="T1966" i="3" s="1"/>
  <c r="Z1967" i="3"/>
  <c r="Q1966" i="3" s="1"/>
  <c r="AB1967" i="3"/>
  <c r="X1967" i="3"/>
  <c r="W1967" i="3"/>
  <c r="AA1967" i="3"/>
  <c r="M1968" i="3"/>
  <c r="R1965" i="3"/>
  <c r="R1966" i="3" l="1"/>
  <c r="N1966" i="3"/>
  <c r="S1966" i="3"/>
  <c r="O1966" i="3"/>
  <c r="AA1968" i="3"/>
  <c r="V1968" i="3"/>
  <c r="Z1968" i="3"/>
  <c r="Y1968" i="3"/>
  <c r="P1967" i="3" s="1"/>
  <c r="W1968" i="3"/>
  <c r="AC1968" i="3"/>
  <c r="T1967" i="3" s="1"/>
  <c r="X1968" i="3"/>
  <c r="O1967" i="3" s="1"/>
  <c r="AB1968" i="3"/>
  <c r="S1967" i="3" s="1"/>
  <c r="M1969" i="3"/>
  <c r="P1966" i="3"/>
  <c r="W1969" i="3" l="1"/>
  <c r="AB1969" i="3"/>
  <c r="S1968" i="3" s="1"/>
  <c r="V1969" i="3"/>
  <c r="AC1969" i="3"/>
  <c r="T1968" i="3" s="1"/>
  <c r="Z1969" i="3"/>
  <c r="Q1968" i="3" s="1"/>
  <c r="AA1969" i="3"/>
  <c r="Y1969" i="3"/>
  <c r="X1969" i="3"/>
  <c r="O1968" i="3" s="1"/>
  <c r="M1970" i="3"/>
  <c r="Q1967" i="3"/>
  <c r="N1967" i="3"/>
  <c r="R1967" i="3"/>
  <c r="W1970" i="3" l="1"/>
  <c r="N1969" i="3" s="1"/>
  <c r="V1970" i="3"/>
  <c r="Z1970" i="3"/>
  <c r="Q1969" i="3" s="1"/>
  <c r="AA1970" i="3"/>
  <c r="Y1970" i="3"/>
  <c r="AC1970" i="3"/>
  <c r="X1970" i="3"/>
  <c r="AB1970" i="3"/>
  <c r="S1969" i="3" s="1"/>
  <c r="M1971" i="3"/>
  <c r="R1968" i="3"/>
  <c r="P1968" i="3"/>
  <c r="N1968" i="3"/>
  <c r="O1969" i="3" l="1"/>
  <c r="V1971" i="3"/>
  <c r="AB1971" i="3"/>
  <c r="AA1971" i="3"/>
  <c r="R1970" i="3" s="1"/>
  <c r="AC1971" i="3"/>
  <c r="W1971" i="3"/>
  <c r="N1970" i="3" s="1"/>
  <c r="X1971" i="3"/>
  <c r="Z1971" i="3"/>
  <c r="Q1970" i="3" s="1"/>
  <c r="Y1971" i="3"/>
  <c r="P1970" i="3" s="1"/>
  <c r="M1972" i="3"/>
  <c r="T1969" i="3"/>
  <c r="R1969" i="3"/>
  <c r="P1969" i="3"/>
  <c r="T1970" i="3" l="1"/>
  <c r="S1970" i="3"/>
  <c r="W1972" i="3"/>
  <c r="AA1972" i="3"/>
  <c r="R1971" i="3" s="1"/>
  <c r="AB1972" i="3"/>
  <c r="S1971" i="3" s="1"/>
  <c r="V1972" i="3"/>
  <c r="Z1972" i="3"/>
  <c r="Q1971" i="3" s="1"/>
  <c r="AC1972" i="3"/>
  <c r="Y1972" i="3"/>
  <c r="P1971" i="3" s="1"/>
  <c r="X1972" i="3"/>
  <c r="M1973" i="3"/>
  <c r="O1970" i="3"/>
  <c r="V1973" i="3" l="1"/>
  <c r="AA1973" i="3"/>
  <c r="R1972" i="3" s="1"/>
  <c r="X1973" i="3"/>
  <c r="Y1973" i="3"/>
  <c r="W1973" i="3"/>
  <c r="AB1973" i="3"/>
  <c r="AC1973" i="3"/>
  <c r="T1972" i="3" s="1"/>
  <c r="Z1973" i="3"/>
  <c r="Q1972" i="3" s="1"/>
  <c r="M1974" i="3"/>
  <c r="T1971" i="3"/>
  <c r="N1971" i="3"/>
  <c r="O1971" i="3"/>
  <c r="S1972" i="3" l="1"/>
  <c r="P1972" i="3"/>
  <c r="V1974" i="3"/>
  <c r="X1974" i="3"/>
  <c r="O1973" i="3" s="1"/>
  <c r="AC1974" i="3"/>
  <c r="T1973" i="3" s="1"/>
  <c r="AB1974" i="3"/>
  <c r="W1974" i="3"/>
  <c r="Y1974" i="3"/>
  <c r="P1973" i="3" s="1"/>
  <c r="Z1974" i="3"/>
  <c r="Q1973" i="3" s="1"/>
  <c r="AA1974" i="3"/>
  <c r="M1975" i="3"/>
  <c r="O1972" i="3"/>
  <c r="N1972" i="3"/>
  <c r="V1975" i="3" l="1"/>
  <c r="Y1975" i="3"/>
  <c r="P1974" i="3" s="1"/>
  <c r="AA1975" i="3"/>
  <c r="X1975" i="3"/>
  <c r="AB1975" i="3"/>
  <c r="S1974" i="3" s="1"/>
  <c r="AC1975" i="3"/>
  <c r="Z1975" i="3"/>
  <c r="W1975" i="3"/>
  <c r="M1976" i="3"/>
  <c r="R1973" i="3"/>
  <c r="N1973" i="3"/>
  <c r="S1973" i="3"/>
  <c r="N1974" i="3" l="1"/>
  <c r="Q1974" i="3"/>
  <c r="O1974" i="3"/>
  <c r="R1974" i="3"/>
  <c r="T1974" i="3"/>
  <c r="AB1976" i="3"/>
  <c r="W1976" i="3"/>
  <c r="V1976" i="3"/>
  <c r="X1976" i="3"/>
  <c r="Y1976" i="3"/>
  <c r="P1975" i="3" s="1"/>
  <c r="Z1976" i="3"/>
  <c r="AA1976" i="3"/>
  <c r="AC1976" i="3"/>
  <c r="M1977" i="3"/>
  <c r="Z1977" i="3" l="1"/>
  <c r="Q1976" i="3" s="1"/>
  <c r="AC1977" i="3"/>
  <c r="T1976" i="3" s="1"/>
  <c r="W1977" i="3"/>
  <c r="N1976" i="3" s="1"/>
  <c r="V1977" i="3"/>
  <c r="X1977" i="3"/>
  <c r="AA1977" i="3"/>
  <c r="R1976" i="3" s="1"/>
  <c r="Y1977" i="3"/>
  <c r="AB1977" i="3"/>
  <c r="S1976" i="3" s="1"/>
  <c r="M1978" i="3"/>
  <c r="O1975" i="3"/>
  <c r="S1975" i="3"/>
  <c r="T1975" i="3"/>
  <c r="Q1975" i="3"/>
  <c r="R1975" i="3"/>
  <c r="N1975" i="3"/>
  <c r="P1976" i="3" l="1"/>
  <c r="AC1978" i="3"/>
  <c r="T1977" i="3" s="1"/>
  <c r="V1978" i="3"/>
  <c r="W1978" i="3"/>
  <c r="N1977" i="3" s="1"/>
  <c r="Z1978" i="3"/>
  <c r="Q1977" i="3" s="1"/>
  <c r="AA1978" i="3"/>
  <c r="AB1978" i="3"/>
  <c r="X1978" i="3"/>
  <c r="O1977" i="3" s="1"/>
  <c r="Y1978" i="3"/>
  <c r="M1979" i="3"/>
  <c r="O1976" i="3"/>
  <c r="V1979" i="3" l="1"/>
  <c r="Y1979" i="3"/>
  <c r="P1978" i="3" s="1"/>
  <c r="AA1979" i="3"/>
  <c r="W1979" i="3"/>
  <c r="N1978" i="3" s="1"/>
  <c r="X1979" i="3"/>
  <c r="O1978" i="3" s="1"/>
  <c r="AB1979" i="3"/>
  <c r="Z1979" i="3"/>
  <c r="Q1978" i="3" s="1"/>
  <c r="AC1979" i="3"/>
  <c r="T1978" i="3" s="1"/>
  <c r="M1980" i="3"/>
  <c r="S1977" i="3"/>
  <c r="R1977" i="3"/>
  <c r="P1977" i="3"/>
  <c r="Z1980" i="3" l="1"/>
  <c r="Q1979" i="3" s="1"/>
  <c r="W1980" i="3"/>
  <c r="V1980" i="3"/>
  <c r="AB1980" i="3"/>
  <c r="X1980" i="3"/>
  <c r="AA1980" i="3"/>
  <c r="Y1980" i="3"/>
  <c r="AC1980" i="3"/>
  <c r="T1979" i="3" s="1"/>
  <c r="M1981" i="3"/>
  <c r="R1978" i="3"/>
  <c r="S1978" i="3"/>
  <c r="X1981" i="3" l="1"/>
  <c r="O1980" i="3" s="1"/>
  <c r="Y1981" i="3"/>
  <c r="P1980" i="3" s="1"/>
  <c r="AB1981" i="3"/>
  <c r="S1980" i="3" s="1"/>
  <c r="Z1981" i="3"/>
  <c r="Q1980" i="3" s="1"/>
  <c r="V1981" i="3"/>
  <c r="AA1981" i="3"/>
  <c r="R1980" i="3" s="1"/>
  <c r="AC1981" i="3"/>
  <c r="T1980" i="3" s="1"/>
  <c r="W1981" i="3"/>
  <c r="M1982" i="3"/>
  <c r="N1979" i="3"/>
  <c r="P1979" i="3"/>
  <c r="R1979" i="3"/>
  <c r="O1979" i="3"/>
  <c r="S1979" i="3"/>
  <c r="N1980" i="3" l="1"/>
  <c r="W1982" i="3"/>
  <c r="V1982" i="3"/>
  <c r="AC1982" i="3"/>
  <c r="T1981" i="3" s="1"/>
  <c r="X1982" i="3"/>
  <c r="O1981" i="3" s="1"/>
  <c r="Z1982" i="3"/>
  <c r="AB1982" i="3"/>
  <c r="Y1982" i="3"/>
  <c r="P1981" i="3" s="1"/>
  <c r="AA1982" i="3"/>
  <c r="R1981" i="3" s="1"/>
  <c r="M1983" i="3"/>
  <c r="AA1983" i="3" l="1"/>
  <c r="R1982" i="3" s="1"/>
  <c r="V1983" i="3"/>
  <c r="Y1983" i="3"/>
  <c r="P1982" i="3" s="1"/>
  <c r="W1983" i="3"/>
  <c r="N1982" i="3" s="1"/>
  <c r="AC1983" i="3"/>
  <c r="T1982" i="3" s="1"/>
  <c r="AB1983" i="3"/>
  <c r="X1983" i="3"/>
  <c r="O1982" i="3" s="1"/>
  <c r="Z1983" i="3"/>
  <c r="M1984" i="3"/>
  <c r="S1981" i="3"/>
  <c r="Q1981" i="3"/>
  <c r="N1981" i="3"/>
  <c r="Y1984" i="3" l="1"/>
  <c r="P1983" i="3" s="1"/>
  <c r="W1984" i="3"/>
  <c r="N1983" i="3" s="1"/>
  <c r="V1984" i="3"/>
  <c r="Z1984" i="3"/>
  <c r="Q1983" i="3" s="1"/>
  <c r="AA1984" i="3"/>
  <c r="R1983" i="3" s="1"/>
  <c r="AB1984" i="3"/>
  <c r="AC1984" i="3"/>
  <c r="X1984" i="3"/>
  <c r="O1983" i="3" s="1"/>
  <c r="M1985" i="3"/>
  <c r="Q1982" i="3"/>
  <c r="S1982" i="3"/>
  <c r="T1983" i="3" l="1"/>
  <c r="V1985" i="3"/>
  <c r="W1985" i="3"/>
  <c r="N1984" i="3" s="1"/>
  <c r="AA1985" i="3"/>
  <c r="R1984" i="3" s="1"/>
  <c r="X1985" i="3"/>
  <c r="O1984" i="3" s="1"/>
  <c r="Z1985" i="3"/>
  <c r="Y1985" i="3"/>
  <c r="AB1985" i="3"/>
  <c r="S1984" i="3" s="1"/>
  <c r="AC1985" i="3"/>
  <c r="M1986" i="3"/>
  <c r="S1983" i="3"/>
  <c r="P1984" i="3" l="1"/>
  <c r="Q1984" i="3"/>
  <c r="X1986" i="3"/>
  <c r="W1986" i="3"/>
  <c r="N1985" i="3" s="1"/>
  <c r="Z1986" i="3"/>
  <c r="Q1985" i="3" s="1"/>
  <c r="V1986" i="3"/>
  <c r="AB1986" i="3"/>
  <c r="S1985" i="3" s="1"/>
  <c r="AC1986" i="3"/>
  <c r="T1985" i="3" s="1"/>
  <c r="Y1986" i="3"/>
  <c r="AA1986" i="3"/>
  <c r="R1985" i="3" s="1"/>
  <c r="M1987" i="3"/>
  <c r="T1984" i="3"/>
  <c r="V1987" i="3" l="1"/>
  <c r="X1987" i="3"/>
  <c r="Z1987" i="3"/>
  <c r="Q1986" i="3" s="1"/>
  <c r="AC1987" i="3"/>
  <c r="Y1987" i="3"/>
  <c r="W1987" i="3"/>
  <c r="N1986" i="3" s="1"/>
  <c r="AB1987" i="3"/>
  <c r="AA1987" i="3"/>
  <c r="R1986" i="3" s="1"/>
  <c r="M1988" i="3"/>
  <c r="O1985" i="3"/>
  <c r="P1985" i="3"/>
  <c r="S1986" i="3" l="1"/>
  <c r="P1986" i="3"/>
  <c r="T1986" i="3"/>
  <c r="W1988" i="3"/>
  <c r="N1987" i="3" s="1"/>
  <c r="Y1988" i="3"/>
  <c r="P1987" i="3" s="1"/>
  <c r="V1988" i="3"/>
  <c r="AB1988" i="3"/>
  <c r="Z1988" i="3"/>
  <c r="AA1988" i="3"/>
  <c r="X1988" i="3"/>
  <c r="AC1988" i="3"/>
  <c r="T1987" i="3" s="1"/>
  <c r="M1989" i="3"/>
  <c r="O1986" i="3"/>
  <c r="O1987" i="3" l="1"/>
  <c r="R1987" i="3"/>
  <c r="AA1989" i="3"/>
  <c r="AC1989" i="3"/>
  <c r="T1988" i="3" s="1"/>
  <c r="V1989" i="3"/>
  <c r="X1989" i="3"/>
  <c r="W1989" i="3"/>
  <c r="N1988" i="3" s="1"/>
  <c r="AB1989" i="3"/>
  <c r="S1988" i="3" s="1"/>
  <c r="Z1989" i="3"/>
  <c r="Q1988" i="3" s="1"/>
  <c r="Y1989" i="3"/>
  <c r="P1988" i="3" s="1"/>
  <c r="M1990" i="3"/>
  <c r="Q1987" i="3"/>
  <c r="S1987" i="3"/>
  <c r="V1990" i="3" l="1"/>
  <c r="W1990" i="3"/>
  <c r="N1989" i="3" s="1"/>
  <c r="AB1990" i="3"/>
  <c r="S1989" i="3" s="1"/>
  <c r="X1990" i="3"/>
  <c r="AA1990" i="3"/>
  <c r="AC1990" i="3"/>
  <c r="Y1990" i="3"/>
  <c r="Z1990" i="3"/>
  <c r="Q1989" i="3" s="1"/>
  <c r="M1991" i="3"/>
  <c r="R1988" i="3"/>
  <c r="O1988" i="3"/>
  <c r="P1989" i="3" l="1"/>
  <c r="R1989" i="3"/>
  <c r="T1989" i="3"/>
  <c r="V1991" i="3"/>
  <c r="Y1991" i="3"/>
  <c r="W1991" i="3"/>
  <c r="N1990" i="3" s="1"/>
  <c r="AC1991" i="3"/>
  <c r="AA1991" i="3"/>
  <c r="X1991" i="3"/>
  <c r="Z1991" i="3"/>
  <c r="AB1991" i="3"/>
  <c r="S1990" i="3" s="1"/>
  <c r="M1992" i="3"/>
  <c r="O1989" i="3"/>
  <c r="O1990" i="3" l="1"/>
  <c r="Q1990" i="3"/>
  <c r="R1990" i="3"/>
  <c r="AB1992" i="3"/>
  <c r="S1991" i="3" s="1"/>
  <c r="V1992" i="3"/>
  <c r="Z1992" i="3"/>
  <c r="X1992" i="3"/>
  <c r="Y1992" i="3"/>
  <c r="W1992" i="3"/>
  <c r="AA1992" i="3"/>
  <c r="AC1992" i="3"/>
  <c r="T1991" i="3" s="1"/>
  <c r="M1993" i="3"/>
  <c r="T1990" i="3"/>
  <c r="P1990" i="3"/>
  <c r="AB1993" i="3" l="1"/>
  <c r="S1992" i="3" s="1"/>
  <c r="V1993" i="3"/>
  <c r="AA1993" i="3"/>
  <c r="Z1993" i="3"/>
  <c r="Q1992" i="3" s="1"/>
  <c r="W1993" i="3"/>
  <c r="Y1993" i="3"/>
  <c r="X1993" i="3"/>
  <c r="AC1993" i="3"/>
  <c r="M1994" i="3"/>
  <c r="N1991" i="3"/>
  <c r="R1991" i="3"/>
  <c r="O1991" i="3"/>
  <c r="P1991" i="3"/>
  <c r="Q1991" i="3"/>
  <c r="Z1994" i="3" l="1"/>
  <c r="Q1993" i="3" s="1"/>
  <c r="V1994" i="3"/>
  <c r="AB1994" i="3"/>
  <c r="S1993" i="3" s="1"/>
  <c r="AC1994" i="3"/>
  <c r="X1994" i="3"/>
  <c r="W1994" i="3"/>
  <c r="AA1994" i="3"/>
  <c r="Y1994" i="3"/>
  <c r="P1993" i="3" s="1"/>
  <c r="M1995" i="3"/>
  <c r="O1992" i="3"/>
  <c r="P1992" i="3"/>
  <c r="T1992" i="3"/>
  <c r="N1992" i="3"/>
  <c r="R1992" i="3"/>
  <c r="AC1995" i="3" l="1"/>
  <c r="T1994" i="3" s="1"/>
  <c r="V1995" i="3"/>
  <c r="Z1995" i="3"/>
  <c r="Q1994" i="3" s="1"/>
  <c r="Y1995" i="3"/>
  <c r="P1994" i="3" s="1"/>
  <c r="AA1995" i="3"/>
  <c r="X1995" i="3"/>
  <c r="W1995" i="3"/>
  <c r="N1994" i="3" s="1"/>
  <c r="AB1995" i="3"/>
  <c r="S1994" i="3" s="1"/>
  <c r="M1996" i="3"/>
  <c r="N1993" i="3"/>
  <c r="R1993" i="3"/>
  <c r="O1993" i="3"/>
  <c r="T1993" i="3"/>
  <c r="W1996" i="3" l="1"/>
  <c r="N1995" i="3" s="1"/>
  <c r="Z1996" i="3"/>
  <c r="Q1995" i="3" s="1"/>
  <c r="Y1996" i="3"/>
  <c r="P1995" i="3" s="1"/>
  <c r="V1996" i="3"/>
  <c r="X1996" i="3"/>
  <c r="AC1996" i="3"/>
  <c r="T1995" i="3" s="1"/>
  <c r="AA1996" i="3"/>
  <c r="AB1996" i="3"/>
  <c r="S1995" i="3" s="1"/>
  <c r="M1997" i="3"/>
  <c r="O1994" i="3"/>
  <c r="R1994" i="3"/>
  <c r="R1995" i="3" l="1"/>
  <c r="AB1997" i="3"/>
  <c r="S1996" i="3" s="1"/>
  <c r="V1997" i="3"/>
  <c r="X1997" i="3"/>
  <c r="O1996" i="3" s="1"/>
  <c r="W1997" i="3"/>
  <c r="N1996" i="3" s="1"/>
  <c r="AC1997" i="3"/>
  <c r="Y1997" i="3"/>
  <c r="Z1997" i="3"/>
  <c r="Q1996" i="3" s="1"/>
  <c r="AA1997" i="3"/>
  <c r="M1998" i="3"/>
  <c r="O1995" i="3"/>
  <c r="X1998" i="3" l="1"/>
  <c r="O1997" i="3" s="1"/>
  <c r="AB1998" i="3"/>
  <c r="S1997" i="3" s="1"/>
  <c r="V1998" i="3"/>
  <c r="W1998" i="3"/>
  <c r="Z1998" i="3"/>
  <c r="Q1997" i="3" s="1"/>
  <c r="AA1998" i="3"/>
  <c r="AC1998" i="3"/>
  <c r="T1997" i="3" s="1"/>
  <c r="Y1998" i="3"/>
  <c r="M1999" i="3"/>
  <c r="P1996" i="3"/>
  <c r="T1996" i="3"/>
  <c r="R1996" i="3"/>
  <c r="V1999" i="3" l="1"/>
  <c r="Y1999" i="3"/>
  <c r="P1998" i="3" s="1"/>
  <c r="AC1999" i="3"/>
  <c r="Z1999" i="3"/>
  <c r="X1999" i="3"/>
  <c r="O1998" i="3" s="1"/>
  <c r="AA1999" i="3"/>
  <c r="AB1999" i="3"/>
  <c r="W1999" i="3"/>
  <c r="N1998" i="3" s="1"/>
  <c r="M2000" i="3"/>
  <c r="R1997" i="3"/>
  <c r="N1997" i="3"/>
  <c r="P1997" i="3"/>
  <c r="S1998" i="3" l="1"/>
  <c r="Q1998" i="3"/>
  <c r="T1998" i="3"/>
  <c r="AA2000" i="3"/>
  <c r="R1999" i="3" s="1"/>
  <c r="AB2000" i="3"/>
  <c r="W2000" i="3"/>
  <c r="N1999" i="3" s="1"/>
  <c r="V2000" i="3"/>
  <c r="X2000" i="3"/>
  <c r="AC2000" i="3"/>
  <c r="Z2000" i="3"/>
  <c r="Y2000" i="3"/>
  <c r="P1999" i="3" s="1"/>
  <c r="M2001" i="3"/>
  <c r="R1998" i="3"/>
  <c r="AB2001" i="3" l="1"/>
  <c r="S2000" i="3" s="1"/>
  <c r="AA2001" i="3"/>
  <c r="R2000" i="3" s="1"/>
  <c r="AC2001" i="3"/>
  <c r="T2000" i="3" s="1"/>
  <c r="V2001" i="3"/>
  <c r="Z2001" i="3"/>
  <c r="Q2000" i="3" s="1"/>
  <c r="W2001" i="3"/>
  <c r="N2000" i="3" s="1"/>
  <c r="X2001" i="3"/>
  <c r="Y2001" i="3"/>
  <c r="M2002" i="3"/>
  <c r="Q1999" i="3"/>
  <c r="T1999" i="3"/>
  <c r="O1999" i="3"/>
  <c r="S1999" i="3"/>
  <c r="P2000" i="3" l="1"/>
  <c r="V2002" i="3"/>
  <c r="AA2002" i="3"/>
  <c r="R2001" i="3" s="1"/>
  <c r="W2002" i="3"/>
  <c r="N2001" i="3" s="1"/>
  <c r="AB2002" i="3"/>
  <c r="S2001" i="3" s="1"/>
  <c r="AC2002" i="3"/>
  <c r="T2001" i="3" s="1"/>
  <c r="Y2002" i="3"/>
  <c r="X2002" i="3"/>
  <c r="O2001" i="3" s="1"/>
  <c r="Z2002" i="3"/>
  <c r="Q2001" i="3" s="1"/>
  <c r="M2003" i="3"/>
  <c r="O2000" i="3"/>
  <c r="V2003" i="3" l="1"/>
  <c r="AC2003" i="3"/>
  <c r="X2003" i="3"/>
  <c r="W2003" i="3"/>
  <c r="N2002" i="3" s="1"/>
  <c r="AA2003" i="3"/>
  <c r="R2002" i="3" s="1"/>
  <c r="Y2003" i="3"/>
  <c r="AB2003" i="3"/>
  <c r="Z2003" i="3"/>
  <c r="Q2002" i="3" s="1"/>
  <c r="M2004" i="3"/>
  <c r="P2001" i="3"/>
  <c r="O2002" i="3" l="1"/>
  <c r="V2004" i="3"/>
  <c r="AA2004" i="3"/>
  <c r="R2003" i="3" s="1"/>
  <c r="AB2004" i="3"/>
  <c r="S2003" i="3" s="1"/>
  <c r="Y2004" i="3"/>
  <c r="P2003" i="3" s="1"/>
  <c r="W2004" i="3"/>
  <c r="AC2004" i="3"/>
  <c r="T2003" i="3" s="1"/>
  <c r="X2004" i="3"/>
  <c r="Z2004" i="3"/>
  <c r="Q2003" i="3" s="1"/>
  <c r="M2005" i="3"/>
  <c r="S2002" i="3"/>
  <c r="T2002" i="3"/>
  <c r="P2002" i="3"/>
  <c r="N2003" i="3" l="1"/>
  <c r="X2005" i="3"/>
  <c r="O2004" i="3" s="1"/>
  <c r="V2005" i="3"/>
  <c r="Z2005" i="3"/>
  <c r="Y2005" i="3"/>
  <c r="P2004" i="3" s="1"/>
  <c r="AC2005" i="3"/>
  <c r="T2004" i="3" s="1"/>
  <c r="AB2005" i="3"/>
  <c r="S2004" i="3" s="1"/>
  <c r="W2005" i="3"/>
  <c r="AA2005" i="3"/>
  <c r="M2006" i="3"/>
  <c r="O2003" i="3"/>
  <c r="V2006" i="3" l="1"/>
  <c r="Z2006" i="3"/>
  <c r="X2006" i="3"/>
  <c r="AA2006" i="3"/>
  <c r="R2005" i="3" s="1"/>
  <c r="Y2006" i="3"/>
  <c r="W2006" i="3"/>
  <c r="AB2006" i="3"/>
  <c r="AC2006" i="3"/>
  <c r="T2005" i="3" s="1"/>
  <c r="M2007" i="3"/>
  <c r="Q2004" i="3"/>
  <c r="R2004" i="3"/>
  <c r="N2004" i="3"/>
  <c r="S2005" i="3" l="1"/>
  <c r="N2005" i="3"/>
  <c r="O2005" i="3"/>
  <c r="P2005" i="3"/>
  <c r="V2007" i="3"/>
  <c r="Z2007" i="3"/>
  <c r="Q2006" i="3" s="1"/>
  <c r="AA2007" i="3"/>
  <c r="R2006" i="3" s="1"/>
  <c r="AC2007" i="3"/>
  <c r="Y2007" i="3"/>
  <c r="W2007" i="3"/>
  <c r="AB2007" i="3"/>
  <c r="X2007" i="3"/>
  <c r="O2006" i="3" s="1"/>
  <c r="M2008" i="3"/>
  <c r="Q2005" i="3"/>
  <c r="P2006" i="3" l="1"/>
  <c r="T2006" i="3"/>
  <c r="W2008" i="3"/>
  <c r="Z2008" i="3"/>
  <c r="Q2007" i="3" s="1"/>
  <c r="V2008" i="3"/>
  <c r="AC2008" i="3"/>
  <c r="AB2008" i="3"/>
  <c r="AA2008" i="3"/>
  <c r="R2007" i="3" s="1"/>
  <c r="X2008" i="3"/>
  <c r="Y2008" i="3"/>
  <c r="M2009" i="3"/>
  <c r="N2006" i="3"/>
  <c r="S2006" i="3"/>
  <c r="V2009" i="3" l="1"/>
  <c r="Y2009" i="3"/>
  <c r="W2009" i="3"/>
  <c r="AC2009" i="3"/>
  <c r="T2008" i="3" s="1"/>
  <c r="AA2009" i="3"/>
  <c r="X2009" i="3"/>
  <c r="AB2009" i="3"/>
  <c r="Z2009" i="3"/>
  <c r="Q2008" i="3" s="1"/>
  <c r="M2010" i="3"/>
  <c r="S2007" i="3"/>
  <c r="T2007" i="3"/>
  <c r="O2007" i="3"/>
  <c r="P2007" i="3"/>
  <c r="N2007" i="3"/>
  <c r="S2008" i="3" l="1"/>
  <c r="R2008" i="3"/>
  <c r="O2008" i="3"/>
  <c r="P2008" i="3"/>
  <c r="V2010" i="3"/>
  <c r="AB2010" i="3"/>
  <c r="AC2010" i="3"/>
  <c r="T2009" i="3" s="1"/>
  <c r="Y2010" i="3"/>
  <c r="P2009" i="3" s="1"/>
  <c r="W2010" i="3"/>
  <c r="X2010" i="3"/>
  <c r="Z2010" i="3"/>
  <c r="Q2009" i="3" s="1"/>
  <c r="AA2010" i="3"/>
  <c r="R2009" i="3" s="1"/>
  <c r="M2011" i="3"/>
  <c r="N2008" i="3"/>
  <c r="N2009" i="3" l="1"/>
  <c r="AC2011" i="3"/>
  <c r="V2011" i="3"/>
  <c r="AA2011" i="3"/>
  <c r="R2010" i="3" s="1"/>
  <c r="AB2011" i="3"/>
  <c r="S2010" i="3" s="1"/>
  <c r="X2011" i="3"/>
  <c r="W2011" i="3"/>
  <c r="Y2011" i="3"/>
  <c r="Z2011" i="3"/>
  <c r="Q2010" i="3" s="1"/>
  <c r="M2012" i="3"/>
  <c r="O2009" i="3"/>
  <c r="S2009" i="3"/>
  <c r="AA2012" i="3" l="1"/>
  <c r="R2011" i="3" s="1"/>
  <c r="W2012" i="3"/>
  <c r="N2011" i="3" s="1"/>
  <c r="V2012" i="3"/>
  <c r="X2012" i="3"/>
  <c r="O2011" i="3" s="1"/>
  <c r="AC2012" i="3"/>
  <c r="T2011" i="3" s="1"/>
  <c r="Y2012" i="3"/>
  <c r="Z2012" i="3"/>
  <c r="AB2012" i="3"/>
  <c r="M2013" i="3"/>
  <c r="P2010" i="3"/>
  <c r="T2010" i="3"/>
  <c r="N2010" i="3"/>
  <c r="O2010" i="3"/>
  <c r="S2011" i="3" l="1"/>
  <c r="Z2013" i="3"/>
  <c r="Q2012" i="3" s="1"/>
  <c r="Y2013" i="3"/>
  <c r="P2012" i="3" s="1"/>
  <c r="V2013" i="3"/>
  <c r="AA2013" i="3"/>
  <c r="R2012" i="3" s="1"/>
  <c r="AC2013" i="3"/>
  <c r="AB2013" i="3"/>
  <c r="X2013" i="3"/>
  <c r="O2012" i="3" s="1"/>
  <c r="W2013" i="3"/>
  <c r="N2012" i="3" s="1"/>
  <c r="M2014" i="3"/>
  <c r="P2011" i="3"/>
  <c r="Q2011" i="3"/>
  <c r="V2014" i="3" l="1"/>
  <c r="Y2014" i="3"/>
  <c r="P2013" i="3" s="1"/>
  <c r="Z2014" i="3"/>
  <c r="Q2013" i="3" s="1"/>
  <c r="AC2014" i="3"/>
  <c r="AB2014" i="3"/>
  <c r="W2014" i="3"/>
  <c r="AA2014" i="3"/>
  <c r="X2014" i="3"/>
  <c r="O2013" i="3" s="1"/>
  <c r="M2015" i="3"/>
  <c r="T2012" i="3"/>
  <c r="S2012" i="3"/>
  <c r="N2013" i="3" l="1"/>
  <c r="R2013" i="3"/>
  <c r="T2013" i="3"/>
  <c r="AA2015" i="3"/>
  <c r="Y2015" i="3"/>
  <c r="P2014" i="3" s="1"/>
  <c r="Z2015" i="3"/>
  <c r="Q2014" i="3" s="1"/>
  <c r="V2015" i="3"/>
  <c r="AC2015" i="3"/>
  <c r="W2015" i="3"/>
  <c r="AB2015" i="3"/>
  <c r="X2015" i="3"/>
  <c r="O2014" i="3" s="1"/>
  <c r="M2016" i="3"/>
  <c r="S2013" i="3"/>
  <c r="AB2016" i="3" l="1"/>
  <c r="W2016" i="3"/>
  <c r="N2015" i="3" s="1"/>
  <c r="AA2016" i="3"/>
  <c r="R2015" i="3" s="1"/>
  <c r="V2016" i="3"/>
  <c r="AC2016" i="3"/>
  <c r="T2015" i="3" s="1"/>
  <c r="X2016" i="3"/>
  <c r="O2015" i="3" s="1"/>
  <c r="Z2016" i="3"/>
  <c r="Y2016" i="3"/>
  <c r="P2015" i="3" s="1"/>
  <c r="M2017" i="3"/>
  <c r="T2014" i="3"/>
  <c r="S2014" i="3"/>
  <c r="N2014" i="3"/>
  <c r="R2014" i="3"/>
  <c r="Y2017" i="3" l="1"/>
  <c r="P2016" i="3" s="1"/>
  <c r="X2017" i="3"/>
  <c r="O2016" i="3" s="1"/>
  <c r="V2017" i="3"/>
  <c r="AA2017" i="3"/>
  <c r="R2016" i="3" s="1"/>
  <c r="W2017" i="3"/>
  <c r="N2016" i="3" s="1"/>
  <c r="AC2017" i="3"/>
  <c r="Z2017" i="3"/>
  <c r="AB2017" i="3"/>
  <c r="S2016" i="3" s="1"/>
  <c r="M2018" i="3"/>
  <c r="Q2015" i="3"/>
  <c r="S2015" i="3"/>
  <c r="V2018" i="3" l="1"/>
  <c r="X2018" i="3"/>
  <c r="O2017" i="3" s="1"/>
  <c r="AC2018" i="3"/>
  <c r="Y2018" i="3"/>
  <c r="P2017" i="3" s="1"/>
  <c r="W2018" i="3"/>
  <c r="AA2018" i="3"/>
  <c r="Z2018" i="3"/>
  <c r="AB2018" i="3"/>
  <c r="S2017" i="3" s="1"/>
  <c r="M2019" i="3"/>
  <c r="T2016" i="3"/>
  <c r="Q2016" i="3"/>
  <c r="R2017" i="3" l="1"/>
  <c r="N2017" i="3"/>
  <c r="T2017" i="3"/>
  <c r="V2019" i="3"/>
  <c r="Z2019" i="3"/>
  <c r="AA2019" i="3"/>
  <c r="Y2019" i="3"/>
  <c r="W2019" i="3"/>
  <c r="AC2019" i="3"/>
  <c r="T2018" i="3" s="1"/>
  <c r="AB2019" i="3"/>
  <c r="X2019" i="3"/>
  <c r="O2018" i="3" s="1"/>
  <c r="M2020" i="3"/>
  <c r="Q2017" i="3"/>
  <c r="P2018" i="3" l="1"/>
  <c r="N2018" i="3"/>
  <c r="S2018" i="3"/>
  <c r="Y2020" i="3"/>
  <c r="P2019" i="3" s="1"/>
  <c r="V2020" i="3"/>
  <c r="W2020" i="3"/>
  <c r="AA2020" i="3"/>
  <c r="R2019" i="3" s="1"/>
  <c r="AC2020" i="3"/>
  <c r="Z2020" i="3"/>
  <c r="AB2020" i="3"/>
  <c r="X2020" i="3"/>
  <c r="O2019" i="3" s="1"/>
  <c r="M2021" i="3"/>
  <c r="R2018" i="3"/>
  <c r="Q2018" i="3"/>
  <c r="Z2021" i="3" l="1"/>
  <c r="Q2020" i="3" s="1"/>
  <c r="Y2021" i="3"/>
  <c r="P2020" i="3" s="1"/>
  <c r="V2021" i="3"/>
  <c r="AB2021" i="3"/>
  <c r="X2021" i="3"/>
  <c r="O2020" i="3" s="1"/>
  <c r="W2021" i="3"/>
  <c r="AA2021" i="3"/>
  <c r="AC2021" i="3"/>
  <c r="T2020" i="3" s="1"/>
  <c r="M2022" i="3"/>
  <c r="N2019" i="3"/>
  <c r="T2019" i="3"/>
  <c r="Q2019" i="3"/>
  <c r="S2019" i="3"/>
  <c r="AB2022" i="3" l="1"/>
  <c r="S2021" i="3" s="1"/>
  <c r="Y2022" i="3"/>
  <c r="P2021" i="3" s="1"/>
  <c r="W2022" i="3"/>
  <c r="N2021" i="3" s="1"/>
  <c r="V2022" i="3"/>
  <c r="X2022" i="3"/>
  <c r="Z2022" i="3"/>
  <c r="AA2022" i="3"/>
  <c r="AC2022" i="3"/>
  <c r="T2021" i="3" s="1"/>
  <c r="M2023" i="3"/>
  <c r="R2020" i="3"/>
  <c r="N2020" i="3"/>
  <c r="S2020" i="3"/>
  <c r="V2023" i="3" l="1"/>
  <c r="W2023" i="3"/>
  <c r="N2022" i="3" s="1"/>
  <c r="Z2023" i="3"/>
  <c r="AC2023" i="3"/>
  <c r="T2022" i="3" s="1"/>
  <c r="AA2023" i="3"/>
  <c r="Y2023" i="3"/>
  <c r="AB2023" i="3"/>
  <c r="S2022" i="3" s="1"/>
  <c r="X2023" i="3"/>
  <c r="O2022" i="3" s="1"/>
  <c r="M2024" i="3"/>
  <c r="Q2021" i="3"/>
  <c r="O2021" i="3"/>
  <c r="R2021" i="3"/>
  <c r="P2022" i="3" l="1"/>
  <c r="V2024" i="3"/>
  <c r="X2024" i="3"/>
  <c r="AA2024" i="3"/>
  <c r="R2023" i="3" s="1"/>
  <c r="AB2024" i="3"/>
  <c r="S2023" i="3" s="1"/>
  <c r="Y2024" i="3"/>
  <c r="AC2024" i="3"/>
  <c r="Z2024" i="3"/>
  <c r="Q2023" i="3" s="1"/>
  <c r="W2024" i="3"/>
  <c r="M2025" i="3"/>
  <c r="Q2022" i="3"/>
  <c r="R2022" i="3"/>
  <c r="O2023" i="3" l="1"/>
  <c r="AC2025" i="3"/>
  <c r="T2024" i="3" s="1"/>
  <c r="V2025" i="3"/>
  <c r="W2025" i="3"/>
  <c r="AB2025" i="3"/>
  <c r="S2024" i="3" s="1"/>
  <c r="X2025" i="3"/>
  <c r="Y2025" i="3"/>
  <c r="Z2025" i="3"/>
  <c r="Q2024" i="3" s="1"/>
  <c r="AA2025" i="3"/>
  <c r="R2024" i="3" s="1"/>
  <c r="M2026" i="3"/>
  <c r="N2023" i="3"/>
  <c r="T2023" i="3"/>
  <c r="P2023" i="3"/>
  <c r="AA2026" i="3" l="1"/>
  <c r="R2025" i="3" s="1"/>
  <c r="AC2026" i="3"/>
  <c r="T2025" i="3" s="1"/>
  <c r="V2026" i="3"/>
  <c r="X2026" i="3"/>
  <c r="AB2026" i="3"/>
  <c r="W2026" i="3"/>
  <c r="Z2026" i="3"/>
  <c r="Q2025" i="3" s="1"/>
  <c r="Y2026" i="3"/>
  <c r="M2027" i="3"/>
  <c r="P2024" i="3"/>
  <c r="N2024" i="3"/>
  <c r="O2024" i="3"/>
  <c r="V2027" i="3" l="1"/>
  <c r="W2027" i="3"/>
  <c r="X2027" i="3"/>
  <c r="O2026" i="3" s="1"/>
  <c r="AB2027" i="3"/>
  <c r="Y2027" i="3"/>
  <c r="P2026" i="3" s="1"/>
  <c r="AA2027" i="3"/>
  <c r="AC2027" i="3"/>
  <c r="Z2027" i="3"/>
  <c r="Q2026" i="3" s="1"/>
  <c r="M2028" i="3"/>
  <c r="N2025" i="3"/>
  <c r="S2025" i="3"/>
  <c r="O2025" i="3"/>
  <c r="P2025" i="3"/>
  <c r="R2026" i="3" l="1"/>
  <c r="T2026" i="3"/>
  <c r="S2026" i="3"/>
  <c r="X2028" i="3"/>
  <c r="O2027" i="3" s="1"/>
  <c r="Y2028" i="3"/>
  <c r="P2027" i="3" s="1"/>
  <c r="AC2028" i="3"/>
  <c r="V2028" i="3"/>
  <c r="AA2028" i="3"/>
  <c r="W2028" i="3"/>
  <c r="AB2028" i="3"/>
  <c r="Z2028" i="3"/>
  <c r="Q2027" i="3" s="1"/>
  <c r="M2029" i="3"/>
  <c r="N2026" i="3"/>
  <c r="S2027" i="3" l="1"/>
  <c r="AA2029" i="3"/>
  <c r="R2028" i="3" s="1"/>
  <c r="V2029" i="3"/>
  <c r="AB2029" i="3"/>
  <c r="Y2029" i="3"/>
  <c r="P2028" i="3" s="1"/>
  <c r="X2029" i="3"/>
  <c r="O2028" i="3" s="1"/>
  <c r="Z2029" i="3"/>
  <c r="W2029" i="3"/>
  <c r="N2028" i="3" s="1"/>
  <c r="AC2029" i="3"/>
  <c r="T2028" i="3" s="1"/>
  <c r="M2030" i="3"/>
  <c r="N2027" i="3"/>
  <c r="R2027" i="3"/>
  <c r="T2027" i="3"/>
  <c r="Q2028" i="3" l="1"/>
  <c r="V2030" i="3"/>
  <c r="Z2030" i="3"/>
  <c r="AB2030" i="3"/>
  <c r="S2029" i="3" s="1"/>
  <c r="X2030" i="3"/>
  <c r="AC2030" i="3"/>
  <c r="T2029" i="3" s="1"/>
  <c r="AA2030" i="3"/>
  <c r="Y2030" i="3"/>
  <c r="P2029" i="3" s="1"/>
  <c r="W2030" i="3"/>
  <c r="N2029" i="3" s="1"/>
  <c r="M2031" i="3"/>
  <c r="S2028" i="3"/>
  <c r="R2029" i="3" l="1"/>
  <c r="O2029" i="3"/>
  <c r="V2031" i="3"/>
  <c r="X2031" i="3"/>
  <c r="O2030" i="3" s="1"/>
  <c r="AC2031" i="3"/>
  <c r="T2030" i="3" s="1"/>
  <c r="AA2031" i="3"/>
  <c r="Z2031" i="3"/>
  <c r="Q2030" i="3" s="1"/>
  <c r="Y2031" i="3"/>
  <c r="P2030" i="3" s="1"/>
  <c r="W2031" i="3"/>
  <c r="N2030" i="3" s="1"/>
  <c r="AB2031" i="3"/>
  <c r="M2032" i="3"/>
  <c r="Q2029" i="3"/>
  <c r="V2032" i="3" l="1"/>
  <c r="AA2032" i="3"/>
  <c r="R2031" i="3" s="1"/>
  <c r="Z2032" i="3"/>
  <c r="Q2031" i="3" s="1"/>
  <c r="Y2032" i="3"/>
  <c r="P2031" i="3" s="1"/>
  <c r="AC2032" i="3"/>
  <c r="T2031" i="3" s="1"/>
  <c r="X2032" i="3"/>
  <c r="W2032" i="3"/>
  <c r="AB2032" i="3"/>
  <c r="M2033" i="3"/>
  <c r="S2030" i="3"/>
  <c r="R2030" i="3"/>
  <c r="N2031" i="3" l="1"/>
  <c r="S2031" i="3"/>
  <c r="O2031" i="3"/>
  <c r="AB2033" i="3"/>
  <c r="V2033" i="3"/>
  <c r="AA2033" i="3"/>
  <c r="R2032" i="3" s="1"/>
  <c r="Y2033" i="3"/>
  <c r="P2032" i="3" s="1"/>
  <c r="W2033" i="3"/>
  <c r="Z2033" i="3"/>
  <c r="AC2033" i="3"/>
  <c r="T2032" i="3" s="1"/>
  <c r="X2033" i="3"/>
  <c r="O2032" i="3" s="1"/>
  <c r="M2034" i="3"/>
  <c r="AB2034" i="3" l="1"/>
  <c r="S2033" i="3" s="1"/>
  <c r="V2034" i="3"/>
  <c r="W2034" i="3"/>
  <c r="AA2034" i="3"/>
  <c r="R2033" i="3" s="1"/>
  <c r="Z2034" i="3"/>
  <c r="X2034" i="3"/>
  <c r="O2033" i="3" s="1"/>
  <c r="AC2034" i="3"/>
  <c r="Y2034" i="3"/>
  <c r="M2035" i="3"/>
  <c r="Q2032" i="3"/>
  <c r="N2032" i="3"/>
  <c r="S2032" i="3"/>
  <c r="AA2035" i="3" l="1"/>
  <c r="R2034" i="3" s="1"/>
  <c r="V2035" i="3"/>
  <c r="Y2035" i="3"/>
  <c r="X2035" i="3"/>
  <c r="W2035" i="3"/>
  <c r="N2034" i="3" s="1"/>
  <c r="AB2035" i="3"/>
  <c r="Z2035" i="3"/>
  <c r="AC2035" i="3"/>
  <c r="T2034" i="3" s="1"/>
  <c r="M2036" i="3"/>
  <c r="P2033" i="3"/>
  <c r="Q2033" i="3"/>
  <c r="T2033" i="3"/>
  <c r="N2033" i="3"/>
  <c r="W2036" i="3" l="1"/>
  <c r="N2035" i="3" s="1"/>
  <c r="AA2036" i="3"/>
  <c r="R2035" i="3" s="1"/>
  <c r="AC2036" i="3"/>
  <c r="T2035" i="3" s="1"/>
  <c r="Z2036" i="3"/>
  <c r="V2036" i="3"/>
  <c r="AB2036" i="3"/>
  <c r="Y2036" i="3"/>
  <c r="P2035" i="3" s="1"/>
  <c r="X2036" i="3"/>
  <c r="O2035" i="3" s="1"/>
  <c r="M2037" i="3"/>
  <c r="Q2034" i="3"/>
  <c r="S2034" i="3"/>
  <c r="O2034" i="3"/>
  <c r="P2034" i="3"/>
  <c r="V2037" i="3" l="1"/>
  <c r="Z2037" i="3"/>
  <c r="AC2037" i="3"/>
  <c r="T2036" i="3" s="1"/>
  <c r="Y2037" i="3"/>
  <c r="P2036" i="3" s="1"/>
  <c r="AA2037" i="3"/>
  <c r="W2037" i="3"/>
  <c r="AB2037" i="3"/>
  <c r="X2037" i="3"/>
  <c r="O2036" i="3" s="1"/>
  <c r="M2038" i="3"/>
  <c r="S2035" i="3"/>
  <c r="Q2035" i="3"/>
  <c r="N2036" i="3" l="1"/>
  <c r="R2036" i="3"/>
  <c r="Q2036" i="3"/>
  <c r="Z2038" i="3"/>
  <c r="Q2037" i="3" s="1"/>
  <c r="Y2038" i="3"/>
  <c r="P2037" i="3" s="1"/>
  <c r="V2038" i="3"/>
  <c r="AB2038" i="3"/>
  <c r="X2038" i="3"/>
  <c r="O2037" i="3" s="1"/>
  <c r="W2038" i="3"/>
  <c r="AC2038" i="3"/>
  <c r="T2037" i="3" s="1"/>
  <c r="AA2038" i="3"/>
  <c r="R2037" i="3" s="1"/>
  <c r="M2039" i="3"/>
  <c r="S2036" i="3"/>
  <c r="AB2039" i="3" l="1"/>
  <c r="S2038" i="3" s="1"/>
  <c r="V2039" i="3"/>
  <c r="AC2039" i="3"/>
  <c r="T2038" i="3" s="1"/>
  <c r="Y2039" i="3"/>
  <c r="P2038" i="3" s="1"/>
  <c r="X2039" i="3"/>
  <c r="O2038" i="3" s="1"/>
  <c r="Z2039" i="3"/>
  <c r="Q2038" i="3" s="1"/>
  <c r="W2039" i="3"/>
  <c r="AA2039" i="3"/>
  <c r="M2040" i="3"/>
  <c r="N2037" i="3"/>
  <c r="S2037" i="3"/>
  <c r="R2038" i="3" l="1"/>
  <c r="V2040" i="3"/>
  <c r="Y2040" i="3"/>
  <c r="P2039" i="3" s="1"/>
  <c r="AA2040" i="3"/>
  <c r="W2040" i="3"/>
  <c r="AC2040" i="3"/>
  <c r="Z2040" i="3"/>
  <c r="X2040" i="3"/>
  <c r="O2039" i="3" s="1"/>
  <c r="AB2040" i="3"/>
  <c r="S2039" i="3" s="1"/>
  <c r="M2041" i="3"/>
  <c r="N2038" i="3"/>
  <c r="T2039" i="3" l="1"/>
  <c r="Q2039" i="3"/>
  <c r="N2039" i="3"/>
  <c r="AA2041" i="3"/>
  <c r="R2040" i="3" s="1"/>
  <c r="Y2041" i="3"/>
  <c r="P2040" i="3" s="1"/>
  <c r="V2041" i="3"/>
  <c r="AC2041" i="3"/>
  <c r="Z2041" i="3"/>
  <c r="X2041" i="3"/>
  <c r="W2041" i="3"/>
  <c r="AB2041" i="3"/>
  <c r="S2040" i="3" s="1"/>
  <c r="M2042" i="3"/>
  <c r="R2039" i="3"/>
  <c r="AB2042" i="3" l="1"/>
  <c r="S2041" i="3" s="1"/>
  <c r="V2042" i="3"/>
  <c r="AC2042" i="3"/>
  <c r="T2041" i="3" s="1"/>
  <c r="X2042" i="3"/>
  <c r="O2041" i="3" s="1"/>
  <c r="W2042" i="3"/>
  <c r="Y2042" i="3"/>
  <c r="P2041" i="3" s="1"/>
  <c r="AA2042" i="3"/>
  <c r="Z2042" i="3"/>
  <c r="M2043" i="3"/>
  <c r="N2040" i="3"/>
  <c r="O2040" i="3"/>
  <c r="T2040" i="3"/>
  <c r="Q2040" i="3"/>
  <c r="V2043" i="3" l="1"/>
  <c r="AA2043" i="3"/>
  <c r="AC2043" i="3"/>
  <c r="W2043" i="3"/>
  <c r="N2042" i="3" s="1"/>
  <c r="Z2043" i="3"/>
  <c r="X2043" i="3"/>
  <c r="O2042" i="3" s="1"/>
  <c r="AB2043" i="3"/>
  <c r="Y2043" i="3"/>
  <c r="P2042" i="3" s="1"/>
  <c r="M2044" i="3"/>
  <c r="Q2041" i="3"/>
  <c r="R2041" i="3"/>
  <c r="N2041" i="3"/>
  <c r="S2042" i="3" l="1"/>
  <c r="R2042" i="3"/>
  <c r="T2042" i="3"/>
  <c r="V2044" i="3"/>
  <c r="AC2044" i="3"/>
  <c r="T2043" i="3" s="1"/>
  <c r="Z2044" i="3"/>
  <c r="Q2043" i="3" s="1"/>
  <c r="Y2044" i="3"/>
  <c r="AB2044" i="3"/>
  <c r="X2044" i="3"/>
  <c r="AA2044" i="3"/>
  <c r="W2044" i="3"/>
  <c r="N2043" i="3" s="1"/>
  <c r="M2045" i="3"/>
  <c r="Q2042" i="3"/>
  <c r="R2043" i="3" l="1"/>
  <c r="P2043" i="3"/>
  <c r="AB2045" i="3"/>
  <c r="S2044" i="3" s="1"/>
  <c r="V2045" i="3"/>
  <c r="X2045" i="3"/>
  <c r="W2045" i="3"/>
  <c r="AA2045" i="3"/>
  <c r="Y2045" i="3"/>
  <c r="Z2045" i="3"/>
  <c r="AC2045" i="3"/>
  <c r="M2046" i="3"/>
  <c r="O2043" i="3"/>
  <c r="S2043" i="3"/>
  <c r="V2046" i="3" l="1"/>
  <c r="AC2046" i="3"/>
  <c r="X2046" i="3"/>
  <c r="O2045" i="3" s="1"/>
  <c r="AA2046" i="3"/>
  <c r="R2045" i="3" s="1"/>
  <c r="Z2046" i="3"/>
  <c r="W2046" i="3"/>
  <c r="AB2046" i="3"/>
  <c r="Y2046" i="3"/>
  <c r="P2045" i="3" s="1"/>
  <c r="M2047" i="3"/>
  <c r="Q2044" i="3"/>
  <c r="T2044" i="3"/>
  <c r="P2044" i="3"/>
  <c r="N2044" i="3"/>
  <c r="O2044" i="3"/>
  <c r="R2044" i="3"/>
  <c r="N2045" i="3" l="1"/>
  <c r="S2045" i="3"/>
  <c r="Q2045" i="3"/>
  <c r="V2047" i="3"/>
  <c r="AC2047" i="3"/>
  <c r="T2046" i="3" s="1"/>
  <c r="Y2047" i="3"/>
  <c r="AA2047" i="3"/>
  <c r="R2046" i="3" s="1"/>
  <c r="X2047" i="3"/>
  <c r="W2047" i="3"/>
  <c r="AB2047" i="3"/>
  <c r="Z2047" i="3"/>
  <c r="Q2046" i="3" s="1"/>
  <c r="M2048" i="3"/>
  <c r="T2045" i="3"/>
  <c r="O2046" i="3" l="1"/>
  <c r="P2046" i="3"/>
  <c r="AB2048" i="3"/>
  <c r="X2048" i="3"/>
  <c r="O2047" i="3" s="1"/>
  <c r="AC2048" i="3"/>
  <c r="T2047" i="3" s="1"/>
  <c r="V2048" i="3"/>
  <c r="Z2048" i="3"/>
  <c r="Q2047" i="3" s="1"/>
  <c r="Y2048" i="3"/>
  <c r="W2048" i="3"/>
  <c r="AA2048" i="3"/>
  <c r="M2049" i="3"/>
  <c r="N2046" i="3"/>
  <c r="S2046" i="3"/>
  <c r="AC2049" i="3" l="1"/>
  <c r="T2048" i="3" s="1"/>
  <c r="AB2049" i="3"/>
  <c r="S2048" i="3" s="1"/>
  <c r="X2049" i="3"/>
  <c r="O2048" i="3" s="1"/>
  <c r="V2049" i="3"/>
  <c r="W2049" i="3"/>
  <c r="Z2049" i="3"/>
  <c r="AA2049" i="3"/>
  <c r="Y2049" i="3"/>
  <c r="P2048" i="3" s="1"/>
  <c r="M2050" i="3"/>
  <c r="P2047" i="3"/>
  <c r="R2047" i="3"/>
  <c r="N2047" i="3"/>
  <c r="S2047" i="3"/>
  <c r="Q2048" i="3" l="1"/>
  <c r="AC2050" i="3"/>
  <c r="T2049" i="3" s="1"/>
  <c r="AB2050" i="3"/>
  <c r="S2049" i="3" s="1"/>
  <c r="Y2050" i="3"/>
  <c r="P2049" i="3" s="1"/>
  <c r="V2050" i="3"/>
  <c r="AA2050" i="3"/>
  <c r="W2050" i="3"/>
  <c r="Z2050" i="3"/>
  <c r="X2050" i="3"/>
  <c r="O2049" i="3" s="1"/>
  <c r="M2051" i="3"/>
  <c r="N2048" i="3"/>
  <c r="R2048" i="3"/>
  <c r="N2049" i="3" l="1"/>
  <c r="V2051" i="3"/>
  <c r="X2051" i="3"/>
  <c r="O2050" i="3" s="1"/>
  <c r="AC2051" i="3"/>
  <c r="T2050" i="3" s="1"/>
  <c r="Z2051" i="3"/>
  <c r="Q2050" i="3" s="1"/>
  <c r="W2051" i="3"/>
  <c r="AB2051" i="3"/>
  <c r="S2050" i="3" s="1"/>
  <c r="Y2051" i="3"/>
  <c r="P2050" i="3" s="1"/>
  <c r="AA2051" i="3"/>
  <c r="M2052" i="3"/>
  <c r="R2049" i="3"/>
  <c r="Q2049" i="3"/>
  <c r="V2052" i="3" l="1"/>
  <c r="W2052" i="3"/>
  <c r="Z2052" i="3"/>
  <c r="Y2052" i="3"/>
  <c r="AC2052" i="3"/>
  <c r="T2051" i="3" s="1"/>
  <c r="X2052" i="3"/>
  <c r="O2051" i="3" s="1"/>
  <c r="AB2052" i="3"/>
  <c r="S2051" i="3" s="1"/>
  <c r="AA2052" i="3"/>
  <c r="R2051" i="3" s="1"/>
  <c r="M2053" i="3"/>
  <c r="R2050" i="3"/>
  <c r="N2050" i="3"/>
  <c r="P2051" i="3" l="1"/>
  <c r="AC2053" i="3"/>
  <c r="T2052" i="3" s="1"/>
  <c r="X2053" i="3"/>
  <c r="O2052" i="3" s="1"/>
  <c r="Z2053" i="3"/>
  <c r="V2053" i="3"/>
  <c r="AA2053" i="3"/>
  <c r="R2052" i="3" s="1"/>
  <c r="Y2053" i="3"/>
  <c r="AB2053" i="3"/>
  <c r="S2052" i="3" s="1"/>
  <c r="W2053" i="3"/>
  <c r="M2054" i="3"/>
  <c r="Q2051" i="3"/>
  <c r="N2051" i="3"/>
  <c r="AA2054" i="3" l="1"/>
  <c r="R2053" i="3" s="1"/>
  <c r="AB2054" i="3"/>
  <c r="S2053" i="3" s="1"/>
  <c r="V2054" i="3"/>
  <c r="W2054" i="3"/>
  <c r="N2053" i="3" s="1"/>
  <c r="Y2054" i="3"/>
  <c r="P2053" i="3" s="1"/>
  <c r="X2054" i="3"/>
  <c r="Z2054" i="3"/>
  <c r="Q2053" i="3" s="1"/>
  <c r="AC2054" i="3"/>
  <c r="M2055" i="3"/>
  <c r="N2052" i="3"/>
  <c r="Q2052" i="3"/>
  <c r="P2052" i="3"/>
  <c r="AA2055" i="3" l="1"/>
  <c r="R2054" i="3" s="1"/>
  <c r="X2055" i="3"/>
  <c r="O2054" i="3" s="1"/>
  <c r="AB2055" i="3"/>
  <c r="S2054" i="3" s="1"/>
  <c r="V2055" i="3"/>
  <c r="W2055" i="3"/>
  <c r="N2054" i="3" s="1"/>
  <c r="AC2055" i="3"/>
  <c r="Y2055" i="3"/>
  <c r="Z2055" i="3"/>
  <c r="Q2054" i="3" s="1"/>
  <c r="M2056" i="3"/>
  <c r="T2053" i="3"/>
  <c r="O2053" i="3"/>
  <c r="V2056" i="3" l="1"/>
  <c r="Z2056" i="3"/>
  <c r="Q2055" i="3" s="1"/>
  <c r="Y2056" i="3"/>
  <c r="AC2056" i="3"/>
  <c r="AA2056" i="3"/>
  <c r="R2055" i="3" s="1"/>
  <c r="X2056" i="3"/>
  <c r="W2056" i="3"/>
  <c r="N2055" i="3" s="1"/>
  <c r="AB2056" i="3"/>
  <c r="S2055" i="3" s="1"/>
  <c r="M2057" i="3"/>
  <c r="P2054" i="3"/>
  <c r="T2054" i="3"/>
  <c r="O2055" i="3" l="1"/>
  <c r="AC2057" i="3"/>
  <c r="Y2057" i="3"/>
  <c r="Z2057" i="3"/>
  <c r="Q2056" i="3" s="1"/>
  <c r="V2057" i="3"/>
  <c r="AA2057" i="3"/>
  <c r="AB2057" i="3"/>
  <c r="S2056" i="3" s="1"/>
  <c r="W2057" i="3"/>
  <c r="X2057" i="3"/>
  <c r="M2058" i="3"/>
  <c r="T2055" i="3"/>
  <c r="P2055" i="3"/>
  <c r="Z2058" i="3" l="1"/>
  <c r="Q2057" i="3" s="1"/>
  <c r="V2058" i="3"/>
  <c r="AC2058" i="3"/>
  <c r="X2058" i="3"/>
  <c r="AB2058" i="3"/>
  <c r="S2057" i="3" s="1"/>
  <c r="Y2058" i="3"/>
  <c r="W2058" i="3"/>
  <c r="AA2058" i="3"/>
  <c r="R2057" i="3" s="1"/>
  <c r="M2059" i="3"/>
  <c r="P2056" i="3"/>
  <c r="T2056" i="3"/>
  <c r="R2056" i="3"/>
  <c r="N2056" i="3"/>
  <c r="O2056" i="3"/>
  <c r="AA2059" i="3" l="1"/>
  <c r="R2058" i="3" s="1"/>
  <c r="AB2059" i="3"/>
  <c r="S2058" i="3" s="1"/>
  <c r="Z2059" i="3"/>
  <c r="Q2058" i="3" s="1"/>
  <c r="V2059" i="3"/>
  <c r="AC2059" i="3"/>
  <c r="X2059" i="3"/>
  <c r="Y2059" i="3"/>
  <c r="P2058" i="3" s="1"/>
  <c r="W2059" i="3"/>
  <c r="M2060" i="3"/>
  <c r="N2057" i="3"/>
  <c r="O2057" i="3"/>
  <c r="T2057" i="3"/>
  <c r="P2057" i="3"/>
  <c r="AA2060" i="3" l="1"/>
  <c r="R2059" i="3" s="1"/>
  <c r="V2060" i="3"/>
  <c r="Y2060" i="3"/>
  <c r="P2059" i="3" s="1"/>
  <c r="AB2060" i="3"/>
  <c r="S2059" i="3" s="1"/>
  <c r="Z2060" i="3"/>
  <c r="Q2059" i="3" s="1"/>
  <c r="W2060" i="3"/>
  <c r="N2059" i="3" s="1"/>
  <c r="AC2060" i="3"/>
  <c r="X2060" i="3"/>
  <c r="M2061" i="3"/>
  <c r="O2058" i="3"/>
  <c r="T2058" i="3"/>
  <c r="N2058" i="3"/>
  <c r="Y2061" i="3" l="1"/>
  <c r="P2060" i="3" s="1"/>
  <c r="AA2061" i="3"/>
  <c r="R2060" i="3" s="1"/>
  <c r="AB2061" i="3"/>
  <c r="S2060" i="3" s="1"/>
  <c r="V2061" i="3"/>
  <c r="W2061" i="3"/>
  <c r="N2060" i="3" s="1"/>
  <c r="AC2061" i="3"/>
  <c r="Z2061" i="3"/>
  <c r="X2061" i="3"/>
  <c r="O2060" i="3" s="1"/>
  <c r="M2062" i="3"/>
  <c r="T2059" i="3"/>
  <c r="O2059" i="3"/>
  <c r="Q2060" i="3" l="1"/>
  <c r="V2062" i="3"/>
  <c r="AA2062" i="3"/>
  <c r="R2061" i="3" s="1"/>
  <c r="AB2062" i="3"/>
  <c r="S2061" i="3" s="1"/>
  <c r="W2062" i="3"/>
  <c r="Y2062" i="3"/>
  <c r="P2061" i="3" s="1"/>
  <c r="X2062" i="3"/>
  <c r="AC2062" i="3"/>
  <c r="T2061" i="3" s="1"/>
  <c r="Z2062" i="3"/>
  <c r="M2063" i="3"/>
  <c r="T2060" i="3"/>
  <c r="O2061" i="3" l="1"/>
  <c r="N2061" i="3"/>
  <c r="V2063" i="3"/>
  <c r="Y2063" i="3"/>
  <c r="P2062" i="3" s="1"/>
  <c r="Z2063" i="3"/>
  <c r="Q2062" i="3" s="1"/>
  <c r="AB2063" i="3"/>
  <c r="S2062" i="3" s="1"/>
  <c r="X2063" i="3"/>
  <c r="AC2063" i="3"/>
  <c r="T2062" i="3" s="1"/>
  <c r="AA2063" i="3"/>
  <c r="W2063" i="3"/>
  <c r="M2064" i="3"/>
  <c r="Q2061" i="3"/>
  <c r="AA2064" i="3" l="1"/>
  <c r="R2063" i="3" s="1"/>
  <c r="X2064" i="3"/>
  <c r="O2063" i="3" s="1"/>
  <c r="W2064" i="3"/>
  <c r="N2063" i="3" s="1"/>
  <c r="AB2064" i="3"/>
  <c r="S2063" i="3" s="1"/>
  <c r="V2064" i="3"/>
  <c r="Y2064" i="3"/>
  <c r="P2063" i="3" s="1"/>
  <c r="AC2064" i="3"/>
  <c r="Z2064" i="3"/>
  <c r="M2065" i="3"/>
  <c r="R2062" i="3"/>
  <c r="N2062" i="3"/>
  <c r="O2062" i="3"/>
  <c r="Q2063" i="3" l="1"/>
  <c r="V2065" i="3"/>
  <c r="W2065" i="3"/>
  <c r="N2064" i="3" s="1"/>
  <c r="X2065" i="3"/>
  <c r="O2064" i="3" s="1"/>
  <c r="AB2065" i="3"/>
  <c r="S2064" i="3" s="1"/>
  <c r="AA2065" i="3"/>
  <c r="R2064" i="3" s="1"/>
  <c r="Z2065" i="3"/>
  <c r="Y2065" i="3"/>
  <c r="P2064" i="3" s="1"/>
  <c r="AC2065" i="3"/>
  <c r="T2064" i="3" s="1"/>
  <c r="M2066" i="3"/>
  <c r="T2063" i="3"/>
  <c r="Y2066" i="3" l="1"/>
  <c r="P2065" i="3" s="1"/>
  <c r="V2066" i="3"/>
  <c r="AB2066" i="3"/>
  <c r="Z2066" i="3"/>
  <c r="AA2066" i="3"/>
  <c r="X2066" i="3"/>
  <c r="O2065" i="3" s="1"/>
  <c r="W2066" i="3"/>
  <c r="AC2066" i="3"/>
  <c r="T2065" i="3" s="1"/>
  <c r="M2067" i="3"/>
  <c r="Q2064" i="3"/>
  <c r="AC2067" i="3" l="1"/>
  <c r="T2066" i="3" s="1"/>
  <c r="V2067" i="3"/>
  <c r="AB2067" i="3"/>
  <c r="X2067" i="3"/>
  <c r="O2066" i="3" s="1"/>
  <c r="Y2067" i="3"/>
  <c r="AA2067" i="3"/>
  <c r="W2067" i="3"/>
  <c r="Z2067" i="3"/>
  <c r="Q2066" i="3" s="1"/>
  <c r="M2068" i="3"/>
  <c r="N2065" i="3"/>
  <c r="S2065" i="3"/>
  <c r="R2065" i="3"/>
  <c r="Q2065" i="3"/>
  <c r="W2068" i="3" l="1"/>
  <c r="V2068" i="3"/>
  <c r="AB2068" i="3"/>
  <c r="S2067" i="3" s="1"/>
  <c r="X2068" i="3"/>
  <c r="O2067" i="3" s="1"/>
  <c r="Z2068" i="3"/>
  <c r="Q2067" i="3" s="1"/>
  <c r="AC2068" i="3"/>
  <c r="AA2068" i="3"/>
  <c r="R2067" i="3" s="1"/>
  <c r="Y2068" i="3"/>
  <c r="P2067" i="3" s="1"/>
  <c r="M2069" i="3"/>
  <c r="R2066" i="3"/>
  <c r="N2066" i="3"/>
  <c r="P2066" i="3"/>
  <c r="S2066" i="3"/>
  <c r="V2069" i="3" l="1"/>
  <c r="Z2069" i="3"/>
  <c r="Y2069" i="3"/>
  <c r="P2068" i="3" s="1"/>
  <c r="AA2069" i="3"/>
  <c r="R2068" i="3" s="1"/>
  <c r="X2069" i="3"/>
  <c r="AC2069" i="3"/>
  <c r="AB2069" i="3"/>
  <c r="W2069" i="3"/>
  <c r="N2068" i="3" s="1"/>
  <c r="M2070" i="3"/>
  <c r="T2067" i="3"/>
  <c r="N2067" i="3"/>
  <c r="S2068" i="3" l="1"/>
  <c r="O2068" i="3"/>
  <c r="Q2068" i="3"/>
  <c r="V2070" i="3"/>
  <c r="X2070" i="3"/>
  <c r="O2069" i="3" s="1"/>
  <c r="AC2070" i="3"/>
  <c r="Y2070" i="3"/>
  <c r="P2069" i="3" s="1"/>
  <c r="AA2070" i="3"/>
  <c r="R2069" i="3" s="1"/>
  <c r="W2070" i="3"/>
  <c r="AB2070" i="3"/>
  <c r="Z2070" i="3"/>
  <c r="Q2069" i="3" s="1"/>
  <c r="M2071" i="3"/>
  <c r="T2068" i="3"/>
  <c r="N2069" i="3" l="1"/>
  <c r="AC2071" i="3"/>
  <c r="V2071" i="3"/>
  <c r="AB2071" i="3"/>
  <c r="W2071" i="3"/>
  <c r="X2071" i="3"/>
  <c r="O2070" i="3" s="1"/>
  <c r="Z2071" i="3"/>
  <c r="Y2071" i="3"/>
  <c r="AA2071" i="3"/>
  <c r="M2072" i="3"/>
  <c r="T2069" i="3"/>
  <c r="S2069" i="3"/>
  <c r="V2072" i="3" l="1"/>
  <c r="Y2072" i="3"/>
  <c r="W2072" i="3"/>
  <c r="N2071" i="3" s="1"/>
  <c r="AA2072" i="3"/>
  <c r="AC2072" i="3"/>
  <c r="X2072" i="3"/>
  <c r="AB2072" i="3"/>
  <c r="Z2072" i="3"/>
  <c r="Q2071" i="3" s="1"/>
  <c r="M2073" i="3"/>
  <c r="T2070" i="3"/>
  <c r="P2070" i="3"/>
  <c r="R2070" i="3"/>
  <c r="Q2070" i="3"/>
  <c r="N2070" i="3"/>
  <c r="S2070" i="3"/>
  <c r="O2071" i="3" l="1"/>
  <c r="S2071" i="3"/>
  <c r="P2071" i="3"/>
  <c r="R2071" i="3"/>
  <c r="V2073" i="3"/>
  <c r="AC2073" i="3"/>
  <c r="X2073" i="3"/>
  <c r="AA2073" i="3"/>
  <c r="R2072" i="3" s="1"/>
  <c r="W2073" i="3"/>
  <c r="Z2073" i="3"/>
  <c r="AB2073" i="3"/>
  <c r="Y2073" i="3"/>
  <c r="P2072" i="3" s="1"/>
  <c r="M2074" i="3"/>
  <c r="T2071" i="3"/>
  <c r="T2072" i="3" l="1"/>
  <c r="N2072" i="3"/>
  <c r="Q2072" i="3"/>
  <c r="AC2074" i="3"/>
  <c r="T2073" i="3" s="1"/>
  <c r="AA2074" i="3"/>
  <c r="R2073" i="3" s="1"/>
  <c r="Y2074" i="3"/>
  <c r="P2073" i="3" s="1"/>
  <c r="V2074" i="3"/>
  <c r="X2074" i="3"/>
  <c r="Z2074" i="3"/>
  <c r="AB2074" i="3"/>
  <c r="W2074" i="3"/>
  <c r="M2075" i="3"/>
  <c r="O2072" i="3"/>
  <c r="S2072" i="3"/>
  <c r="V2075" i="3" l="1"/>
  <c r="AC2075" i="3"/>
  <c r="AA2075" i="3"/>
  <c r="R2074" i="3" s="1"/>
  <c r="W2075" i="3"/>
  <c r="X2075" i="3"/>
  <c r="Z2075" i="3"/>
  <c r="AB2075" i="3"/>
  <c r="Y2075" i="3"/>
  <c r="P2074" i="3" s="1"/>
  <c r="M2076" i="3"/>
  <c r="S2073" i="3"/>
  <c r="O2073" i="3"/>
  <c r="N2073" i="3"/>
  <c r="Q2073" i="3"/>
  <c r="Q2074" i="3" l="1"/>
  <c r="O2074" i="3"/>
  <c r="T2074" i="3"/>
  <c r="S2074" i="3"/>
  <c r="AC2076" i="3"/>
  <c r="T2075" i="3" s="1"/>
  <c r="Z2076" i="3"/>
  <c r="V2076" i="3"/>
  <c r="AA2076" i="3"/>
  <c r="R2075" i="3" s="1"/>
  <c r="W2076" i="3"/>
  <c r="AB2076" i="3"/>
  <c r="X2076" i="3"/>
  <c r="O2075" i="3" s="1"/>
  <c r="Y2076" i="3"/>
  <c r="P2075" i="3" s="1"/>
  <c r="M2077" i="3"/>
  <c r="N2074" i="3"/>
  <c r="V2077" i="3" l="1"/>
  <c r="AA2077" i="3"/>
  <c r="Y2077" i="3"/>
  <c r="P2076" i="3" s="1"/>
  <c r="X2077" i="3"/>
  <c r="O2076" i="3" s="1"/>
  <c r="AB2077" i="3"/>
  <c r="W2077" i="3"/>
  <c r="AC2077" i="3"/>
  <c r="T2076" i="3" s="1"/>
  <c r="Z2077" i="3"/>
  <c r="Q2076" i="3" s="1"/>
  <c r="M2078" i="3"/>
  <c r="N2075" i="3"/>
  <c r="Q2075" i="3"/>
  <c r="S2075" i="3"/>
  <c r="R2076" i="3" l="1"/>
  <c r="V2078" i="3"/>
  <c r="X2078" i="3"/>
  <c r="AA2078" i="3"/>
  <c r="R2077" i="3" s="1"/>
  <c r="AB2078" i="3"/>
  <c r="W2078" i="3"/>
  <c r="Y2078" i="3"/>
  <c r="P2077" i="3" s="1"/>
  <c r="Z2078" i="3"/>
  <c r="Q2077" i="3" s="1"/>
  <c r="AC2078" i="3"/>
  <c r="T2077" i="3" s="1"/>
  <c r="M2079" i="3"/>
  <c r="N2076" i="3"/>
  <c r="S2076" i="3"/>
  <c r="V2079" i="3" l="1"/>
  <c r="AC2079" i="3"/>
  <c r="AA2079" i="3"/>
  <c r="Z2079" i="3"/>
  <c r="Y2079" i="3"/>
  <c r="W2079" i="3"/>
  <c r="X2079" i="3"/>
  <c r="AB2079" i="3"/>
  <c r="S2078" i="3" s="1"/>
  <c r="M2080" i="3"/>
  <c r="O2077" i="3"/>
  <c r="S2077" i="3"/>
  <c r="N2077" i="3"/>
  <c r="N2078" i="3" l="1"/>
  <c r="P2078" i="3"/>
  <c r="Q2078" i="3"/>
  <c r="T2078" i="3"/>
  <c r="R2078" i="3"/>
  <c r="V2080" i="3"/>
  <c r="AC2080" i="3"/>
  <c r="T2079" i="3" s="1"/>
  <c r="Z2080" i="3"/>
  <c r="X2080" i="3"/>
  <c r="Y2080" i="3"/>
  <c r="AA2080" i="3"/>
  <c r="W2080" i="3"/>
  <c r="AB2080" i="3"/>
  <c r="S2079" i="3" s="1"/>
  <c r="M2081" i="3"/>
  <c r="O2078" i="3"/>
  <c r="Q2079" i="3" l="1"/>
  <c r="AC2081" i="3"/>
  <c r="V2081" i="3"/>
  <c r="W2081" i="3"/>
  <c r="Y2081" i="3"/>
  <c r="Z2081" i="3"/>
  <c r="Q2080" i="3" s="1"/>
  <c r="AB2081" i="3"/>
  <c r="S2080" i="3" s="1"/>
  <c r="X2081" i="3"/>
  <c r="AA2081" i="3"/>
  <c r="R2080" i="3" s="1"/>
  <c r="M2082" i="3"/>
  <c r="P2079" i="3"/>
  <c r="N2079" i="3"/>
  <c r="R2079" i="3"/>
  <c r="O2079" i="3"/>
  <c r="V2082" i="3" l="1"/>
  <c r="Y2082" i="3"/>
  <c r="Z2082" i="3"/>
  <c r="Q2081" i="3" s="1"/>
  <c r="AA2082" i="3"/>
  <c r="AC2082" i="3"/>
  <c r="AB2082" i="3"/>
  <c r="S2081" i="3" s="1"/>
  <c r="X2082" i="3"/>
  <c r="W2082" i="3"/>
  <c r="M2083" i="3"/>
  <c r="N2080" i="3"/>
  <c r="T2080" i="3"/>
  <c r="O2080" i="3"/>
  <c r="P2080" i="3"/>
  <c r="O2081" i="3" l="1"/>
  <c r="R2081" i="3"/>
  <c r="T2081" i="3"/>
  <c r="P2081" i="3"/>
  <c r="Z2083" i="3"/>
  <c r="V2083" i="3"/>
  <c r="AB2083" i="3"/>
  <c r="X2083" i="3"/>
  <c r="W2083" i="3"/>
  <c r="Y2083" i="3"/>
  <c r="AA2083" i="3"/>
  <c r="R2082" i="3" s="1"/>
  <c r="AC2083" i="3"/>
  <c r="T2082" i="3" s="1"/>
  <c r="M2084" i="3"/>
  <c r="N2081" i="3"/>
  <c r="P2082" i="3" l="1"/>
  <c r="V2084" i="3"/>
  <c r="Y2084" i="3"/>
  <c r="AA2084" i="3"/>
  <c r="R2083" i="3" s="1"/>
  <c r="W2084" i="3"/>
  <c r="AC2084" i="3"/>
  <c r="X2084" i="3"/>
  <c r="O2083" i="3" s="1"/>
  <c r="Z2084" i="3"/>
  <c r="Q2083" i="3" s="1"/>
  <c r="AB2084" i="3"/>
  <c r="S2083" i="3" s="1"/>
  <c r="M2085" i="3"/>
  <c r="N2082" i="3"/>
  <c r="S2082" i="3"/>
  <c r="Q2082" i="3"/>
  <c r="O2082" i="3"/>
  <c r="T2083" i="3" l="1"/>
  <c r="V2085" i="3"/>
  <c r="Z2085" i="3"/>
  <c r="W2085" i="3"/>
  <c r="Y2085" i="3"/>
  <c r="P2084" i="3" s="1"/>
  <c r="X2085" i="3"/>
  <c r="O2084" i="3" s="1"/>
  <c r="AB2085" i="3"/>
  <c r="S2084" i="3" s="1"/>
  <c r="AA2085" i="3"/>
  <c r="AC2085" i="3"/>
  <c r="M2086" i="3"/>
  <c r="N2083" i="3"/>
  <c r="P2083" i="3"/>
  <c r="Q2084" i="3" l="1"/>
  <c r="V2086" i="3"/>
  <c r="X2086" i="3"/>
  <c r="O2085" i="3" s="1"/>
  <c r="AA2086" i="3"/>
  <c r="R2085" i="3" s="1"/>
  <c r="Y2086" i="3"/>
  <c r="P2085" i="3" s="1"/>
  <c r="Z2086" i="3"/>
  <c r="AB2086" i="3"/>
  <c r="S2085" i="3" s="1"/>
  <c r="AC2086" i="3"/>
  <c r="T2085" i="3" s="1"/>
  <c r="W2086" i="3"/>
  <c r="M2087" i="3"/>
  <c r="N2084" i="3"/>
  <c r="R2084" i="3"/>
  <c r="T2084" i="3"/>
  <c r="V2087" i="3" l="1"/>
  <c r="W2087" i="3"/>
  <c r="AB2087" i="3"/>
  <c r="AA2087" i="3"/>
  <c r="X2087" i="3"/>
  <c r="O2086" i="3" s="1"/>
  <c r="AC2087" i="3"/>
  <c r="T2086" i="3" s="1"/>
  <c r="Z2087" i="3"/>
  <c r="Y2087" i="3"/>
  <c r="M2088" i="3"/>
  <c r="Q2085" i="3"/>
  <c r="N2085" i="3"/>
  <c r="S2086" i="3" l="1"/>
  <c r="N2086" i="3"/>
  <c r="V2088" i="3"/>
  <c r="AA2088" i="3"/>
  <c r="Y2088" i="3"/>
  <c r="AB2088" i="3"/>
  <c r="S2087" i="3" s="1"/>
  <c r="W2088" i="3"/>
  <c r="N2087" i="3" s="1"/>
  <c r="Z2088" i="3"/>
  <c r="Q2087" i="3" s="1"/>
  <c r="X2088" i="3"/>
  <c r="O2087" i="3" s="1"/>
  <c r="AC2088" i="3"/>
  <c r="T2087" i="3" s="1"/>
  <c r="M2089" i="3"/>
  <c r="R2086" i="3"/>
  <c r="P2086" i="3"/>
  <c r="Q2086" i="3"/>
  <c r="P2087" i="3" l="1"/>
  <c r="W2089" i="3"/>
  <c r="N2088" i="3" s="1"/>
  <c r="V2089" i="3"/>
  <c r="AA2089" i="3"/>
  <c r="Z2089" i="3"/>
  <c r="Q2088" i="3" s="1"/>
  <c r="AB2089" i="3"/>
  <c r="AC2089" i="3"/>
  <c r="T2088" i="3" s="1"/>
  <c r="Y2089" i="3"/>
  <c r="X2089" i="3"/>
  <c r="O2088" i="3" s="1"/>
  <c r="M2090" i="3"/>
  <c r="R2087" i="3"/>
  <c r="V2090" i="3" l="1"/>
  <c r="AB2090" i="3"/>
  <c r="Y2090" i="3"/>
  <c r="P2089" i="3" s="1"/>
  <c r="Z2090" i="3"/>
  <c r="AC2090" i="3"/>
  <c r="W2090" i="3"/>
  <c r="X2090" i="3"/>
  <c r="AA2090" i="3"/>
  <c r="R2089" i="3" s="1"/>
  <c r="M2091" i="3"/>
  <c r="S2088" i="3"/>
  <c r="R2088" i="3"/>
  <c r="P2088" i="3"/>
  <c r="O2089" i="3" l="1"/>
  <c r="N2089" i="3"/>
  <c r="Q2089" i="3"/>
  <c r="T2089" i="3"/>
  <c r="V2091" i="3"/>
  <c r="W2091" i="3"/>
  <c r="AA2091" i="3"/>
  <c r="AB2091" i="3"/>
  <c r="S2090" i="3" s="1"/>
  <c r="Z2091" i="3"/>
  <c r="Q2090" i="3" s="1"/>
  <c r="Y2091" i="3"/>
  <c r="AC2091" i="3"/>
  <c r="T2090" i="3" s="1"/>
  <c r="X2091" i="3"/>
  <c r="M2092" i="3"/>
  <c r="S2089" i="3"/>
  <c r="P2090" i="3" l="1"/>
  <c r="R2090" i="3"/>
  <c r="X2092" i="3"/>
  <c r="V2092" i="3"/>
  <c r="AA2092" i="3"/>
  <c r="R2091" i="3" s="1"/>
  <c r="W2092" i="3"/>
  <c r="N2091" i="3" s="1"/>
  <c r="AC2092" i="3"/>
  <c r="AB2092" i="3"/>
  <c r="Z2092" i="3"/>
  <c r="Y2092" i="3"/>
  <c r="M2093" i="3"/>
  <c r="N2090" i="3"/>
  <c r="O2090" i="3"/>
  <c r="V2093" i="3" l="1"/>
  <c r="AC2093" i="3"/>
  <c r="T2092" i="3" s="1"/>
  <c r="X2093" i="3"/>
  <c r="AA2093" i="3"/>
  <c r="W2093" i="3"/>
  <c r="N2092" i="3" s="1"/>
  <c r="Z2093" i="3"/>
  <c r="AB2093" i="3"/>
  <c r="Y2093" i="3"/>
  <c r="P2092" i="3" s="1"/>
  <c r="M2094" i="3"/>
  <c r="S2091" i="3"/>
  <c r="T2091" i="3"/>
  <c r="O2091" i="3"/>
  <c r="Q2091" i="3"/>
  <c r="P2091" i="3"/>
  <c r="S2092" i="3" l="1"/>
  <c r="Q2092" i="3"/>
  <c r="R2092" i="3"/>
  <c r="V2094" i="3"/>
  <c r="W2094" i="3"/>
  <c r="Z2094" i="3"/>
  <c r="AA2094" i="3"/>
  <c r="X2094" i="3"/>
  <c r="O2093" i="3" s="1"/>
  <c r="Y2094" i="3"/>
  <c r="AC2094" i="3"/>
  <c r="AB2094" i="3"/>
  <c r="M2095" i="3"/>
  <c r="O2092" i="3"/>
  <c r="T2093" i="3" l="1"/>
  <c r="N2093" i="3"/>
  <c r="R2093" i="3"/>
  <c r="P2093" i="3"/>
  <c r="V2095" i="3"/>
  <c r="Z2095" i="3"/>
  <c r="Q2094" i="3" s="1"/>
  <c r="Y2095" i="3"/>
  <c r="AB2095" i="3"/>
  <c r="X2095" i="3"/>
  <c r="AA2095" i="3"/>
  <c r="W2095" i="3"/>
  <c r="N2094" i="3" s="1"/>
  <c r="AC2095" i="3"/>
  <c r="M2096" i="3"/>
  <c r="Q2093" i="3"/>
  <c r="S2093" i="3"/>
  <c r="R2094" i="3" l="1"/>
  <c r="S2094" i="3"/>
  <c r="O2094" i="3"/>
  <c r="AB2096" i="3"/>
  <c r="S2095" i="3" s="1"/>
  <c r="Y2096" i="3"/>
  <c r="P2095" i="3" s="1"/>
  <c r="W2096" i="3"/>
  <c r="N2095" i="3" s="1"/>
  <c r="V2096" i="3"/>
  <c r="AC2096" i="3"/>
  <c r="T2095" i="3" s="1"/>
  <c r="X2096" i="3"/>
  <c r="Z2096" i="3"/>
  <c r="AA2096" i="3"/>
  <c r="M2097" i="3"/>
  <c r="P2094" i="3"/>
  <c r="T2094" i="3"/>
  <c r="AB2097" i="3" l="1"/>
  <c r="S2096" i="3" s="1"/>
  <c r="AA2097" i="3"/>
  <c r="X2097" i="3"/>
  <c r="O2096" i="3" s="1"/>
  <c r="Y2097" i="3"/>
  <c r="P2096" i="3" s="1"/>
  <c r="V2097" i="3"/>
  <c r="W2097" i="3"/>
  <c r="N2096" i="3" s="1"/>
  <c r="Z2097" i="3"/>
  <c r="AC2097" i="3"/>
  <c r="T2096" i="3" s="1"/>
  <c r="M2098" i="3"/>
  <c r="Q2095" i="3"/>
  <c r="O2095" i="3"/>
  <c r="R2095" i="3"/>
  <c r="Q2096" i="3" l="1"/>
  <c r="W2098" i="3"/>
  <c r="N2097" i="3" s="1"/>
  <c r="V2098" i="3"/>
  <c r="Y2098" i="3"/>
  <c r="AB2098" i="3"/>
  <c r="S2097" i="3" s="1"/>
  <c r="Z2098" i="3"/>
  <c r="AA2098" i="3"/>
  <c r="AC2098" i="3"/>
  <c r="T2097" i="3" s="1"/>
  <c r="X2098" i="3"/>
  <c r="O2097" i="3" s="1"/>
  <c r="M2099" i="3"/>
  <c r="R2096" i="3"/>
  <c r="AC2099" i="3" l="1"/>
  <c r="V2099" i="3"/>
  <c r="AA2099" i="3"/>
  <c r="AB2099" i="3"/>
  <c r="S2098" i="3" s="1"/>
  <c r="W2099" i="3"/>
  <c r="Z2099" i="3"/>
  <c r="X2099" i="3"/>
  <c r="O2098" i="3" s="1"/>
  <c r="Y2099" i="3"/>
  <c r="P2098" i="3" s="1"/>
  <c r="M2100" i="3"/>
  <c r="R2097" i="3"/>
  <c r="P2097" i="3"/>
  <c r="Q2097" i="3"/>
  <c r="N2098" i="3" l="1"/>
  <c r="T2098" i="3"/>
  <c r="Q2098" i="3"/>
  <c r="V2100" i="3"/>
  <c r="AC2100" i="3"/>
  <c r="T2099" i="3" s="1"/>
  <c r="W2100" i="3"/>
  <c r="Z2100" i="3"/>
  <c r="Y2100" i="3"/>
  <c r="P2099" i="3" s="1"/>
  <c r="AB2100" i="3"/>
  <c r="S2099" i="3" s="1"/>
  <c r="X2100" i="3"/>
  <c r="AA2100" i="3"/>
  <c r="R2099" i="3" s="1"/>
  <c r="M2101" i="3"/>
  <c r="R2098" i="3"/>
  <c r="O2099" i="3" l="1"/>
  <c r="V2101" i="3"/>
  <c r="AB2101" i="3"/>
  <c r="S2100" i="3" s="1"/>
  <c r="Z2101" i="3"/>
  <c r="Q2100" i="3" s="1"/>
  <c r="W2101" i="3"/>
  <c r="N2100" i="3" s="1"/>
  <c r="Y2101" i="3"/>
  <c r="X2101" i="3"/>
  <c r="AA2101" i="3"/>
  <c r="AC2101" i="3"/>
  <c r="M2102" i="3"/>
  <c r="N2099" i="3"/>
  <c r="Q2099" i="3"/>
  <c r="T2100" i="3" l="1"/>
  <c r="R2100" i="3"/>
  <c r="P2100" i="3"/>
  <c r="V2102" i="3"/>
  <c r="W2102" i="3"/>
  <c r="N2101" i="3" s="1"/>
  <c r="AA2102" i="3"/>
  <c r="AC2102" i="3"/>
  <c r="Z2102" i="3"/>
  <c r="Q2101" i="3" s="1"/>
  <c r="X2102" i="3"/>
  <c r="Y2102" i="3"/>
  <c r="AB2102" i="3"/>
  <c r="S2101" i="3" s="1"/>
  <c r="M2103" i="3"/>
  <c r="O2100" i="3"/>
  <c r="P2101" i="3" l="1"/>
  <c r="O2101" i="3"/>
  <c r="W2103" i="3"/>
  <c r="N2102" i="3" s="1"/>
  <c r="AC2103" i="3"/>
  <c r="T2102" i="3" s="1"/>
  <c r="Y2103" i="3"/>
  <c r="AA2103" i="3"/>
  <c r="R2102" i="3" s="1"/>
  <c r="AB2103" i="3"/>
  <c r="S2102" i="3" s="1"/>
  <c r="V2103" i="3"/>
  <c r="Z2103" i="3"/>
  <c r="X2103" i="3"/>
  <c r="M2104" i="3"/>
  <c r="R2101" i="3"/>
  <c r="T2101" i="3"/>
  <c r="V2104" i="3" l="1"/>
  <c r="AA2104" i="3"/>
  <c r="R2103" i="3" s="1"/>
  <c r="Z2104" i="3"/>
  <c r="W2104" i="3"/>
  <c r="AB2104" i="3"/>
  <c r="Y2104" i="3"/>
  <c r="P2103" i="3" s="1"/>
  <c r="X2104" i="3"/>
  <c r="AC2104" i="3"/>
  <c r="M2105" i="3"/>
  <c r="Q2102" i="3"/>
  <c r="P2102" i="3"/>
  <c r="O2102" i="3"/>
  <c r="T2103" i="3" l="1"/>
  <c r="S2103" i="3"/>
  <c r="Q2103" i="3"/>
  <c r="N2103" i="3"/>
  <c r="O2103" i="3"/>
  <c r="AC2105" i="3"/>
  <c r="Y2105" i="3"/>
  <c r="Z2105" i="3"/>
  <c r="V2105" i="3"/>
  <c r="AA2105" i="3"/>
  <c r="R2104" i="3" s="1"/>
  <c r="W2105" i="3"/>
  <c r="N2104" i="3" s="1"/>
  <c r="X2105" i="3"/>
  <c r="AB2105" i="3"/>
  <c r="S2104" i="3" s="1"/>
  <c r="M2106" i="3"/>
  <c r="V2106" i="3" l="1"/>
  <c r="W2106" i="3"/>
  <c r="AA2106" i="3"/>
  <c r="AC2106" i="3"/>
  <c r="T2105" i="3" s="1"/>
  <c r="X2106" i="3"/>
  <c r="O2105" i="3" s="1"/>
  <c r="Y2106" i="3"/>
  <c r="AB2106" i="3"/>
  <c r="Z2106" i="3"/>
  <c r="M2107" i="3"/>
  <c r="Q2104" i="3"/>
  <c r="P2104" i="3"/>
  <c r="O2104" i="3"/>
  <c r="T2104" i="3"/>
  <c r="S2105" i="3" l="1"/>
  <c r="R2105" i="3"/>
  <c r="P2105" i="3"/>
  <c r="N2105" i="3"/>
  <c r="Q2105" i="3"/>
  <c r="X2107" i="3"/>
  <c r="AC2107" i="3"/>
  <c r="T2106" i="3" s="1"/>
  <c r="V2107" i="3"/>
  <c r="Z2107" i="3"/>
  <c r="AB2107" i="3"/>
  <c r="S2106" i="3" s="1"/>
  <c r="W2107" i="3"/>
  <c r="N2106" i="3" s="1"/>
  <c r="Y2107" i="3"/>
  <c r="P2106" i="3" s="1"/>
  <c r="AA2107" i="3"/>
  <c r="R2106" i="3" s="1"/>
  <c r="M2108" i="3"/>
  <c r="AA2108" i="3" l="1"/>
  <c r="R2107" i="3" s="1"/>
  <c r="V2108" i="3"/>
  <c r="AC2108" i="3"/>
  <c r="Z2108" i="3"/>
  <c r="Y2108" i="3"/>
  <c r="P2107" i="3" s="1"/>
  <c r="W2108" i="3"/>
  <c r="N2107" i="3" s="1"/>
  <c r="X2108" i="3"/>
  <c r="AB2108" i="3"/>
  <c r="S2107" i="3" s="1"/>
  <c r="M2109" i="3"/>
  <c r="O2106" i="3"/>
  <c r="Q2106" i="3"/>
  <c r="AC2109" i="3" l="1"/>
  <c r="T2108" i="3" s="1"/>
  <c r="W2109" i="3"/>
  <c r="N2108" i="3" s="1"/>
  <c r="V2109" i="3"/>
  <c r="AB2109" i="3"/>
  <c r="S2108" i="3" s="1"/>
  <c r="AA2109" i="3"/>
  <c r="R2108" i="3" s="1"/>
  <c r="X2109" i="3"/>
  <c r="Y2109" i="3"/>
  <c r="Z2109" i="3"/>
  <c r="Q2108" i="3" s="1"/>
  <c r="M2110" i="3"/>
  <c r="O2107" i="3"/>
  <c r="T2107" i="3"/>
  <c r="Q2107" i="3"/>
  <c r="V2110" i="3" l="1"/>
  <c r="Z2110" i="3"/>
  <c r="Q2109" i="3" s="1"/>
  <c r="Y2110" i="3"/>
  <c r="AA2110" i="3"/>
  <c r="AB2110" i="3"/>
  <c r="AC2110" i="3"/>
  <c r="X2110" i="3"/>
  <c r="O2109" i="3" s="1"/>
  <c r="W2110" i="3"/>
  <c r="N2109" i="3" s="1"/>
  <c r="M2111" i="3"/>
  <c r="P2108" i="3"/>
  <c r="O2108" i="3"/>
  <c r="T2109" i="3" l="1"/>
  <c r="S2109" i="3"/>
  <c r="R2109" i="3"/>
  <c r="AC2111" i="3"/>
  <c r="V2111" i="3"/>
  <c r="AB2111" i="3"/>
  <c r="X2111" i="3"/>
  <c r="W2111" i="3"/>
  <c r="Y2111" i="3"/>
  <c r="Z2111" i="3"/>
  <c r="AA2111" i="3"/>
  <c r="M2112" i="3"/>
  <c r="P2109" i="3"/>
  <c r="V2112" i="3" l="1"/>
  <c r="AA2112" i="3"/>
  <c r="X2112" i="3"/>
  <c r="O2111" i="3" s="1"/>
  <c r="Z2112" i="3"/>
  <c r="AB2112" i="3"/>
  <c r="W2112" i="3"/>
  <c r="Y2112" i="3"/>
  <c r="P2111" i="3" s="1"/>
  <c r="AC2112" i="3"/>
  <c r="T2111" i="3" s="1"/>
  <c r="M2113" i="3"/>
  <c r="R2110" i="3"/>
  <c r="Q2110" i="3"/>
  <c r="P2110" i="3"/>
  <c r="O2110" i="3"/>
  <c r="S2110" i="3"/>
  <c r="N2110" i="3"/>
  <c r="T2110" i="3"/>
  <c r="N2111" i="3" l="1"/>
  <c r="S2111" i="3"/>
  <c r="W2113" i="3"/>
  <c r="V2113" i="3"/>
  <c r="AA2113" i="3"/>
  <c r="R2112" i="3" s="1"/>
  <c r="AB2113" i="3"/>
  <c r="S2112" i="3" s="1"/>
  <c r="Z2113" i="3"/>
  <c r="X2113" i="3"/>
  <c r="Y2113" i="3"/>
  <c r="AC2113" i="3"/>
  <c r="M2114" i="3"/>
  <c r="Q2111" i="3"/>
  <c r="R2111" i="3"/>
  <c r="V2114" i="3" l="1"/>
  <c r="Y2114" i="3"/>
  <c r="AB2114" i="3"/>
  <c r="S2113" i="3" s="1"/>
  <c r="AC2114" i="3"/>
  <c r="Z2114" i="3"/>
  <c r="AA2114" i="3"/>
  <c r="X2114" i="3"/>
  <c r="O2113" i="3" s="1"/>
  <c r="W2114" i="3"/>
  <c r="M2115" i="3"/>
  <c r="P2112" i="3"/>
  <c r="O2112" i="3"/>
  <c r="Q2112" i="3"/>
  <c r="T2112" i="3"/>
  <c r="N2112" i="3"/>
  <c r="R2113" i="3" l="1"/>
  <c r="Q2113" i="3"/>
  <c r="P2113" i="3"/>
  <c r="V2115" i="3"/>
  <c r="Z2115" i="3"/>
  <c r="AA2115" i="3"/>
  <c r="X2115" i="3"/>
  <c r="O2114" i="3" s="1"/>
  <c r="AC2115" i="3"/>
  <c r="T2114" i="3" s="1"/>
  <c r="AB2115" i="3"/>
  <c r="W2115" i="3"/>
  <c r="Y2115" i="3"/>
  <c r="M2116" i="3"/>
  <c r="T2113" i="3"/>
  <c r="N2113" i="3"/>
  <c r="P2114" i="3" l="1"/>
  <c r="S2114" i="3"/>
  <c r="Q2114" i="3"/>
  <c r="N2114" i="3"/>
  <c r="V2116" i="3"/>
  <c r="AA2116" i="3"/>
  <c r="R2115" i="3" s="1"/>
  <c r="X2116" i="3"/>
  <c r="Z2116" i="3"/>
  <c r="Q2115" i="3" s="1"/>
  <c r="Y2116" i="3"/>
  <c r="AB2116" i="3"/>
  <c r="S2115" i="3" s="1"/>
  <c r="W2116" i="3"/>
  <c r="N2115" i="3" s="1"/>
  <c r="AC2116" i="3"/>
  <c r="T2115" i="3" s="1"/>
  <c r="M2117" i="3"/>
  <c r="R2114" i="3"/>
  <c r="V2117" i="3" l="1"/>
  <c r="AB2117" i="3"/>
  <c r="AA2117" i="3"/>
  <c r="X2117" i="3"/>
  <c r="AC2117" i="3"/>
  <c r="T2116" i="3" s="1"/>
  <c r="Z2117" i="3"/>
  <c r="W2117" i="3"/>
  <c r="N2116" i="3" s="1"/>
  <c r="Y2117" i="3"/>
  <c r="M2118" i="3"/>
  <c r="O2115" i="3"/>
  <c r="P2115" i="3"/>
  <c r="S2116" i="3" l="1"/>
  <c r="V2118" i="3"/>
  <c r="Y2118" i="3"/>
  <c r="W2118" i="3"/>
  <c r="N2117" i="3" s="1"/>
  <c r="AC2118" i="3"/>
  <c r="Z2118" i="3"/>
  <c r="Q2117" i="3" s="1"/>
  <c r="AB2118" i="3"/>
  <c r="S2117" i="3" s="1"/>
  <c r="AA2118" i="3"/>
  <c r="X2118" i="3"/>
  <c r="M2119" i="3"/>
  <c r="R2116" i="3"/>
  <c r="O2116" i="3"/>
  <c r="Q2116" i="3"/>
  <c r="P2116" i="3"/>
  <c r="T2117" i="3" l="1"/>
  <c r="P2117" i="3"/>
  <c r="AC2119" i="3"/>
  <c r="AA2119" i="3"/>
  <c r="R2118" i="3" s="1"/>
  <c r="V2119" i="3"/>
  <c r="Y2119" i="3"/>
  <c r="P2118" i="3" s="1"/>
  <c r="W2119" i="3"/>
  <c r="N2118" i="3" s="1"/>
  <c r="Z2119" i="3"/>
  <c r="Q2118" i="3" s="1"/>
  <c r="AB2119" i="3"/>
  <c r="S2118" i="3" s="1"/>
  <c r="X2119" i="3"/>
  <c r="O2118" i="3" s="1"/>
  <c r="M2120" i="3"/>
  <c r="R2117" i="3"/>
  <c r="O2117" i="3"/>
  <c r="V2120" i="3" l="1"/>
  <c r="AB2120" i="3"/>
  <c r="S2119" i="3" s="1"/>
  <c r="X2120" i="3"/>
  <c r="O2119" i="3" s="1"/>
  <c r="AC2120" i="3"/>
  <c r="Y2120" i="3"/>
  <c r="P2119" i="3" s="1"/>
  <c r="W2120" i="3"/>
  <c r="N2119" i="3" s="1"/>
  <c r="Z2120" i="3"/>
  <c r="AA2120" i="3"/>
  <c r="M2121" i="3"/>
  <c r="T2118" i="3"/>
  <c r="Q2119" i="3" l="1"/>
  <c r="T2119" i="3"/>
  <c r="R2119" i="3"/>
  <c r="V2121" i="3"/>
  <c r="AB2121" i="3"/>
  <c r="S2120" i="3" s="1"/>
  <c r="AA2121" i="3"/>
  <c r="AC2121" i="3"/>
  <c r="Y2121" i="3"/>
  <c r="Z2121" i="3"/>
  <c r="X2121" i="3"/>
  <c r="W2121" i="3"/>
  <c r="N2120" i="3" s="1"/>
  <c r="M2122" i="3"/>
  <c r="T2120" i="3" l="1"/>
  <c r="P2120" i="3"/>
  <c r="V2122" i="3"/>
  <c r="AC2122" i="3"/>
  <c r="T2121" i="3" s="1"/>
  <c r="X2122" i="3"/>
  <c r="O2121" i="3" s="1"/>
  <c r="AB2122" i="3"/>
  <c r="S2121" i="3" s="1"/>
  <c r="Z2122" i="3"/>
  <c r="AA2122" i="3"/>
  <c r="R2121" i="3" s="1"/>
  <c r="Y2122" i="3"/>
  <c r="W2122" i="3"/>
  <c r="N2121" i="3" s="1"/>
  <c r="M2123" i="3"/>
  <c r="Q2120" i="3"/>
  <c r="O2120" i="3"/>
  <c r="R2120" i="3"/>
  <c r="V2123" i="3" l="1"/>
  <c r="AB2123" i="3"/>
  <c r="S2122" i="3" s="1"/>
  <c r="Z2123" i="3"/>
  <c r="Q2122" i="3" s="1"/>
  <c r="AC2123" i="3"/>
  <c r="Y2123" i="3"/>
  <c r="AA2123" i="3"/>
  <c r="W2123" i="3"/>
  <c r="X2123" i="3"/>
  <c r="M2124" i="3"/>
  <c r="P2121" i="3"/>
  <c r="Q2121" i="3"/>
  <c r="O2122" i="3" l="1"/>
  <c r="R2122" i="3"/>
  <c r="P2122" i="3"/>
  <c r="N2122" i="3"/>
  <c r="T2122" i="3"/>
  <c r="V2124" i="3"/>
  <c r="X2124" i="3"/>
  <c r="Y2124" i="3"/>
  <c r="Z2124" i="3"/>
  <c r="AA2124" i="3"/>
  <c r="R2123" i="3" s="1"/>
  <c r="AC2124" i="3"/>
  <c r="T2123" i="3" s="1"/>
  <c r="AB2124" i="3"/>
  <c r="W2124" i="3"/>
  <c r="M2125" i="3"/>
  <c r="AA2125" i="3" l="1"/>
  <c r="R2124" i="3" s="1"/>
  <c r="V2125" i="3"/>
  <c r="AB2125" i="3"/>
  <c r="S2124" i="3" s="1"/>
  <c r="Z2125" i="3"/>
  <c r="AC2125" i="3"/>
  <c r="Y2125" i="3"/>
  <c r="P2124" i="3" s="1"/>
  <c r="W2125" i="3"/>
  <c r="N2124" i="3" s="1"/>
  <c r="X2125" i="3"/>
  <c r="M2126" i="3"/>
  <c r="P2123" i="3"/>
  <c r="N2123" i="3"/>
  <c r="Q2123" i="3"/>
  <c r="S2123" i="3"/>
  <c r="O2123" i="3"/>
  <c r="V2126" i="3" l="1"/>
  <c r="Z2126" i="3"/>
  <c r="Q2125" i="3" s="1"/>
  <c r="X2126" i="3"/>
  <c r="O2125" i="3" s="1"/>
  <c r="AA2126" i="3"/>
  <c r="R2125" i="3" s="1"/>
  <c r="W2126" i="3"/>
  <c r="N2125" i="3" s="1"/>
  <c r="AB2126" i="3"/>
  <c r="AC2126" i="3"/>
  <c r="Y2126" i="3"/>
  <c r="P2125" i="3" s="1"/>
  <c r="M2127" i="3"/>
  <c r="T2124" i="3"/>
  <c r="O2124" i="3"/>
  <c r="Q2124" i="3"/>
  <c r="S2125" i="3" l="1"/>
  <c r="AC2127" i="3"/>
  <c r="V2127" i="3"/>
  <c r="Z2127" i="3"/>
  <c r="Q2126" i="3" s="1"/>
  <c r="AB2127" i="3"/>
  <c r="Y2127" i="3"/>
  <c r="X2127" i="3"/>
  <c r="W2127" i="3"/>
  <c r="AA2127" i="3"/>
  <c r="M2128" i="3"/>
  <c r="T2125" i="3"/>
  <c r="W2128" i="3" l="1"/>
  <c r="N2127" i="3" s="1"/>
  <c r="V2128" i="3"/>
  <c r="AC2128" i="3"/>
  <c r="AB2128" i="3"/>
  <c r="S2127" i="3" s="1"/>
  <c r="Z2128" i="3"/>
  <c r="Q2127" i="3" s="1"/>
  <c r="AA2128" i="3"/>
  <c r="Y2128" i="3"/>
  <c r="P2127" i="3" s="1"/>
  <c r="X2128" i="3"/>
  <c r="O2127" i="3" s="1"/>
  <c r="M2129" i="3"/>
  <c r="R2126" i="3"/>
  <c r="O2126" i="3"/>
  <c r="N2126" i="3"/>
  <c r="S2126" i="3"/>
  <c r="P2126" i="3"/>
  <c r="T2126" i="3"/>
  <c r="AB2129" i="3" l="1"/>
  <c r="S2128" i="3" s="1"/>
  <c r="X2129" i="3"/>
  <c r="O2128" i="3" s="1"/>
  <c r="AC2129" i="3"/>
  <c r="T2128" i="3" s="1"/>
  <c r="Y2129" i="3"/>
  <c r="P2128" i="3" s="1"/>
  <c r="Z2129" i="3"/>
  <c r="Q2128" i="3" s="1"/>
  <c r="V2129" i="3"/>
  <c r="AA2129" i="3"/>
  <c r="W2129" i="3"/>
  <c r="N2128" i="3" s="1"/>
  <c r="M2130" i="3"/>
  <c r="R2127" i="3"/>
  <c r="T2127" i="3"/>
  <c r="V2130" i="3" l="1"/>
  <c r="Y2130" i="3"/>
  <c r="P2129" i="3" s="1"/>
  <c r="AC2130" i="3"/>
  <c r="T2129" i="3" s="1"/>
  <c r="Z2130" i="3"/>
  <c r="W2130" i="3"/>
  <c r="N2129" i="3" s="1"/>
  <c r="X2130" i="3"/>
  <c r="AA2130" i="3"/>
  <c r="AB2130" i="3"/>
  <c r="S2129" i="3" s="1"/>
  <c r="M2131" i="3"/>
  <c r="R2128" i="3"/>
  <c r="O2129" i="3" l="1"/>
  <c r="Q2129" i="3"/>
  <c r="AA2131" i="3"/>
  <c r="Z2131" i="3"/>
  <c r="Q2130" i="3" s="1"/>
  <c r="AC2131" i="3"/>
  <c r="T2130" i="3" s="1"/>
  <c r="X2131" i="3"/>
  <c r="W2131" i="3"/>
  <c r="AB2131" i="3"/>
  <c r="S2130" i="3" s="1"/>
  <c r="V2131" i="3"/>
  <c r="Y2131" i="3"/>
  <c r="M2132" i="3"/>
  <c r="R2129" i="3"/>
  <c r="V2132" i="3" l="1"/>
  <c r="X2132" i="3"/>
  <c r="O2131" i="3" s="1"/>
  <c r="Y2132" i="3"/>
  <c r="AA2132" i="3"/>
  <c r="Z2132" i="3"/>
  <c r="Q2131" i="3" s="1"/>
  <c r="W2132" i="3"/>
  <c r="AC2132" i="3"/>
  <c r="AB2132" i="3"/>
  <c r="S2131" i="3" s="1"/>
  <c r="M2133" i="3"/>
  <c r="P2130" i="3"/>
  <c r="N2130" i="3"/>
  <c r="O2130" i="3"/>
  <c r="R2130" i="3"/>
  <c r="T2131" i="3" l="1"/>
  <c r="N2131" i="3"/>
  <c r="R2131" i="3"/>
  <c r="AA2133" i="3"/>
  <c r="R2132" i="3" s="1"/>
  <c r="V2133" i="3"/>
  <c r="AB2133" i="3"/>
  <c r="Y2133" i="3"/>
  <c r="P2132" i="3" s="1"/>
  <c r="W2133" i="3"/>
  <c r="X2133" i="3"/>
  <c r="Z2133" i="3"/>
  <c r="AC2133" i="3"/>
  <c r="M2134" i="3"/>
  <c r="P2131" i="3"/>
  <c r="V2134" i="3" l="1"/>
  <c r="AB2134" i="3"/>
  <c r="S2133" i="3" s="1"/>
  <c r="Z2134" i="3"/>
  <c r="X2134" i="3"/>
  <c r="AA2134" i="3"/>
  <c r="Y2134" i="3"/>
  <c r="W2134" i="3"/>
  <c r="AC2134" i="3"/>
  <c r="T2133" i="3" s="1"/>
  <c r="M2135" i="3"/>
  <c r="O2132" i="3"/>
  <c r="Q2132" i="3"/>
  <c r="S2132" i="3"/>
  <c r="N2132" i="3"/>
  <c r="T2132" i="3"/>
  <c r="P2133" i="3" l="1"/>
  <c r="N2133" i="3"/>
  <c r="R2133" i="3"/>
  <c r="O2133" i="3"/>
  <c r="AA2135" i="3"/>
  <c r="R2134" i="3" s="1"/>
  <c r="V2135" i="3"/>
  <c r="X2135" i="3"/>
  <c r="O2134" i="3" s="1"/>
  <c r="AC2135" i="3"/>
  <c r="AB2135" i="3"/>
  <c r="W2135" i="3"/>
  <c r="Y2135" i="3"/>
  <c r="P2134" i="3" s="1"/>
  <c r="Z2135" i="3"/>
  <c r="Q2134" i="3" s="1"/>
  <c r="M2136" i="3"/>
  <c r="Q2133" i="3"/>
  <c r="AC2136" i="3" l="1"/>
  <c r="T2135" i="3" s="1"/>
  <c r="V2136" i="3"/>
  <c r="Y2136" i="3"/>
  <c r="P2135" i="3" s="1"/>
  <c r="X2136" i="3"/>
  <c r="O2135" i="3" s="1"/>
  <c r="AA2136" i="3"/>
  <c r="R2135" i="3" s="1"/>
  <c r="Z2136" i="3"/>
  <c r="W2136" i="3"/>
  <c r="AB2136" i="3"/>
  <c r="S2135" i="3" s="1"/>
  <c r="M2137" i="3"/>
  <c r="S2134" i="3"/>
  <c r="T2134" i="3"/>
  <c r="N2134" i="3"/>
  <c r="V2137" i="3" l="1"/>
  <c r="AC2137" i="3"/>
  <c r="T2136" i="3" s="1"/>
  <c r="AA2137" i="3"/>
  <c r="R2136" i="3" s="1"/>
  <c r="W2137" i="3"/>
  <c r="Y2137" i="3"/>
  <c r="Z2137" i="3"/>
  <c r="X2137" i="3"/>
  <c r="O2136" i="3" s="1"/>
  <c r="AB2137" i="3"/>
  <c r="S2136" i="3" s="1"/>
  <c r="M2138" i="3"/>
  <c r="Q2135" i="3"/>
  <c r="N2135" i="3"/>
  <c r="P2136" i="3" l="1"/>
  <c r="V2138" i="3"/>
  <c r="AA2138" i="3"/>
  <c r="Y2138" i="3"/>
  <c r="P2137" i="3" s="1"/>
  <c r="AB2138" i="3"/>
  <c r="S2137" i="3" s="1"/>
  <c r="X2138" i="3"/>
  <c r="O2137" i="3" s="1"/>
  <c r="Z2138" i="3"/>
  <c r="AC2138" i="3"/>
  <c r="W2138" i="3"/>
  <c r="M2139" i="3"/>
  <c r="Q2136" i="3"/>
  <c r="N2136" i="3"/>
  <c r="V2139" i="3" l="1"/>
  <c r="Z2139" i="3"/>
  <c r="Q2138" i="3" s="1"/>
  <c r="Y2139" i="3"/>
  <c r="AA2139" i="3"/>
  <c r="X2139" i="3"/>
  <c r="AC2139" i="3"/>
  <c r="AB2139" i="3"/>
  <c r="W2139" i="3"/>
  <c r="N2138" i="3" s="1"/>
  <c r="M2140" i="3"/>
  <c r="R2137" i="3"/>
  <c r="T2137" i="3"/>
  <c r="N2137" i="3"/>
  <c r="Q2137" i="3"/>
  <c r="T2138" i="3" l="1"/>
  <c r="P2138" i="3"/>
  <c r="S2138" i="3"/>
  <c r="V2140" i="3"/>
  <c r="AA2140" i="3"/>
  <c r="X2140" i="3"/>
  <c r="Y2140" i="3"/>
  <c r="P2139" i="3" s="1"/>
  <c r="AB2140" i="3"/>
  <c r="AC2140" i="3"/>
  <c r="Z2140" i="3"/>
  <c r="W2140" i="3"/>
  <c r="N2139" i="3" s="1"/>
  <c r="M2141" i="3"/>
  <c r="O2138" i="3"/>
  <c r="R2138" i="3"/>
  <c r="Q2139" i="3" l="1"/>
  <c r="O2139" i="3"/>
  <c r="R2139" i="3"/>
  <c r="AA2141" i="3"/>
  <c r="R2140" i="3" s="1"/>
  <c r="V2141" i="3"/>
  <c r="AB2141" i="3"/>
  <c r="Z2141" i="3"/>
  <c r="AC2141" i="3"/>
  <c r="Y2141" i="3"/>
  <c r="X2141" i="3"/>
  <c r="W2141" i="3"/>
  <c r="N2140" i="3" s="1"/>
  <c r="M2142" i="3"/>
  <c r="S2139" i="3"/>
  <c r="T2139" i="3"/>
  <c r="P2140" i="3" l="1"/>
  <c r="O2140" i="3"/>
  <c r="S2140" i="3"/>
  <c r="V2142" i="3"/>
  <c r="AB2142" i="3"/>
  <c r="S2141" i="3" s="1"/>
  <c r="Y2142" i="3"/>
  <c r="AA2142" i="3"/>
  <c r="AC2142" i="3"/>
  <c r="X2142" i="3"/>
  <c r="Z2142" i="3"/>
  <c r="W2142" i="3"/>
  <c r="M2143" i="3"/>
  <c r="Q2140" i="3"/>
  <c r="T2140" i="3"/>
  <c r="Q2141" i="3" l="1"/>
  <c r="N2141" i="3"/>
  <c r="T2141" i="3"/>
  <c r="O2141" i="3"/>
  <c r="R2141" i="3"/>
  <c r="V2143" i="3"/>
  <c r="AC2143" i="3"/>
  <c r="Z2143" i="3"/>
  <c r="AB2143" i="3"/>
  <c r="X2143" i="3"/>
  <c r="O2142" i="3" s="1"/>
  <c r="W2143" i="3"/>
  <c r="Y2143" i="3"/>
  <c r="AA2143" i="3"/>
  <c r="R2142" i="3" s="1"/>
  <c r="M2144" i="3"/>
  <c r="P2141" i="3"/>
  <c r="W2144" i="3" l="1"/>
  <c r="V2144" i="3"/>
  <c r="AA2144" i="3"/>
  <c r="Z2144" i="3"/>
  <c r="AC2144" i="3"/>
  <c r="AB2144" i="3"/>
  <c r="S2143" i="3" s="1"/>
  <c r="Y2144" i="3"/>
  <c r="P2143" i="3" s="1"/>
  <c r="X2144" i="3"/>
  <c r="M2145" i="3"/>
  <c r="T2142" i="3"/>
  <c r="P2142" i="3"/>
  <c r="N2142" i="3"/>
  <c r="S2142" i="3"/>
  <c r="Q2142" i="3"/>
  <c r="R2143" i="3" l="1"/>
  <c r="T2143" i="3"/>
  <c r="AC2145" i="3"/>
  <c r="T2144" i="3" s="1"/>
  <c r="V2145" i="3"/>
  <c r="Y2145" i="3"/>
  <c r="P2144" i="3" s="1"/>
  <c r="AB2145" i="3"/>
  <c r="S2144" i="3" s="1"/>
  <c r="Z2145" i="3"/>
  <c r="AA2145" i="3"/>
  <c r="W2145" i="3"/>
  <c r="X2145" i="3"/>
  <c r="M2146" i="3"/>
  <c r="O2143" i="3"/>
  <c r="N2143" i="3"/>
  <c r="Q2143" i="3"/>
  <c r="V2146" i="3" l="1"/>
  <c r="W2146" i="3"/>
  <c r="AC2146" i="3"/>
  <c r="AA2146" i="3"/>
  <c r="Y2146" i="3"/>
  <c r="P2145" i="3" s="1"/>
  <c r="Z2146" i="3"/>
  <c r="AB2146" i="3"/>
  <c r="S2145" i="3" s="1"/>
  <c r="X2146" i="3"/>
  <c r="M2147" i="3"/>
  <c r="O2144" i="3"/>
  <c r="N2144" i="3"/>
  <c r="R2144" i="3"/>
  <c r="Q2144" i="3"/>
  <c r="Q2145" i="3" l="1"/>
  <c r="R2145" i="3"/>
  <c r="T2145" i="3"/>
  <c r="V2147" i="3"/>
  <c r="AC2147" i="3"/>
  <c r="T2146" i="3" s="1"/>
  <c r="Y2147" i="3"/>
  <c r="AA2147" i="3"/>
  <c r="W2147" i="3"/>
  <c r="X2147" i="3"/>
  <c r="Z2147" i="3"/>
  <c r="AB2147" i="3"/>
  <c r="M2148" i="3"/>
  <c r="N2145" i="3"/>
  <c r="O2145" i="3"/>
  <c r="N2146" i="3" l="1"/>
  <c r="S2146" i="3"/>
  <c r="R2146" i="3"/>
  <c r="P2146" i="3"/>
  <c r="O2146" i="3"/>
  <c r="V2148" i="3"/>
  <c r="Y2148" i="3"/>
  <c r="Z2148" i="3"/>
  <c r="AB2148" i="3"/>
  <c r="AA2148" i="3"/>
  <c r="R2147" i="3" s="1"/>
  <c r="W2148" i="3"/>
  <c r="N2147" i="3" s="1"/>
  <c r="X2148" i="3"/>
  <c r="AC2148" i="3"/>
  <c r="T2147" i="3" s="1"/>
  <c r="M2149" i="3"/>
  <c r="Q2146" i="3"/>
  <c r="AA2149" i="3" l="1"/>
  <c r="R2148" i="3" s="1"/>
  <c r="V2149" i="3"/>
  <c r="AB2149" i="3"/>
  <c r="Y2149" i="3"/>
  <c r="W2149" i="3"/>
  <c r="X2149" i="3"/>
  <c r="O2148" i="3" s="1"/>
  <c r="Z2149" i="3"/>
  <c r="Q2148" i="3" s="1"/>
  <c r="AC2149" i="3"/>
  <c r="T2148" i="3" s="1"/>
  <c r="M2150" i="3"/>
  <c r="O2147" i="3"/>
  <c r="P2147" i="3"/>
  <c r="Q2147" i="3"/>
  <c r="S2147" i="3"/>
  <c r="V2150" i="3" l="1"/>
  <c r="Y2150" i="3"/>
  <c r="P2149" i="3" s="1"/>
  <c r="W2150" i="3"/>
  <c r="AA2150" i="3"/>
  <c r="R2149" i="3" s="1"/>
  <c r="Z2150" i="3"/>
  <c r="Q2149" i="3" s="1"/>
  <c r="AC2150" i="3"/>
  <c r="T2149" i="3" s="1"/>
  <c r="X2150" i="3"/>
  <c r="AB2150" i="3"/>
  <c r="S2149" i="3" s="1"/>
  <c r="M2151" i="3"/>
  <c r="N2148" i="3"/>
  <c r="P2148" i="3"/>
  <c r="S2148" i="3"/>
  <c r="O2149" i="3" l="1"/>
  <c r="V2151" i="3"/>
  <c r="W2151" i="3"/>
  <c r="N2150" i="3" s="1"/>
  <c r="X2151" i="3"/>
  <c r="AB2151" i="3"/>
  <c r="S2150" i="3" s="1"/>
  <c r="Y2151" i="3"/>
  <c r="P2150" i="3" s="1"/>
  <c r="AC2151" i="3"/>
  <c r="AA2151" i="3"/>
  <c r="Z2151" i="3"/>
  <c r="M2152" i="3"/>
  <c r="N2149" i="3"/>
  <c r="V2152" i="3" l="1"/>
  <c r="Y2152" i="3"/>
  <c r="P2151" i="3" s="1"/>
  <c r="AC2152" i="3"/>
  <c r="T2151" i="3" s="1"/>
  <c r="AB2152" i="3"/>
  <c r="S2151" i="3" s="1"/>
  <c r="W2152" i="3"/>
  <c r="AA2152" i="3"/>
  <c r="X2152" i="3"/>
  <c r="Z2152" i="3"/>
  <c r="M2153" i="3"/>
  <c r="R2150" i="3"/>
  <c r="Q2150" i="3"/>
  <c r="T2150" i="3"/>
  <c r="O2150" i="3"/>
  <c r="N2151" i="3" l="1"/>
  <c r="R2151" i="3"/>
  <c r="Q2151" i="3"/>
  <c r="O2151" i="3"/>
  <c r="AC2153" i="3"/>
  <c r="V2153" i="3"/>
  <c r="X2153" i="3"/>
  <c r="W2153" i="3"/>
  <c r="Z2153" i="3"/>
  <c r="AA2153" i="3"/>
  <c r="R2152" i="3" s="1"/>
  <c r="Y2153" i="3"/>
  <c r="P2152" i="3" s="1"/>
  <c r="AB2153" i="3"/>
  <c r="S2152" i="3" s="1"/>
  <c r="M2154" i="3"/>
  <c r="AA2154" i="3" l="1"/>
  <c r="R2153" i="3" s="1"/>
  <c r="V2154" i="3"/>
  <c r="Y2154" i="3"/>
  <c r="P2153" i="3" s="1"/>
  <c r="W2154" i="3"/>
  <c r="Z2154" i="3"/>
  <c r="AB2154" i="3"/>
  <c r="X2154" i="3"/>
  <c r="AC2154" i="3"/>
  <c r="T2153" i="3" s="1"/>
  <c r="M2155" i="3"/>
  <c r="N2152" i="3"/>
  <c r="O2152" i="3"/>
  <c r="T2152" i="3"/>
  <c r="Q2152" i="3"/>
  <c r="AB2155" i="3" l="1"/>
  <c r="V2155" i="3"/>
  <c r="Y2155" i="3"/>
  <c r="P2154" i="3" s="1"/>
  <c r="Z2155" i="3"/>
  <c r="AC2155" i="3"/>
  <c r="T2154" i="3" s="1"/>
  <c r="W2155" i="3"/>
  <c r="X2155" i="3"/>
  <c r="AA2155" i="3"/>
  <c r="R2154" i="3" s="1"/>
  <c r="M2156" i="3"/>
  <c r="S2153" i="3"/>
  <c r="O2153" i="3"/>
  <c r="N2153" i="3"/>
  <c r="Q2153" i="3"/>
  <c r="X2156" i="3" l="1"/>
  <c r="O2155" i="3" s="1"/>
  <c r="W2156" i="3"/>
  <c r="V2156" i="3"/>
  <c r="AB2156" i="3"/>
  <c r="S2155" i="3" s="1"/>
  <c r="Y2156" i="3"/>
  <c r="P2155" i="3" s="1"/>
  <c r="Z2156" i="3"/>
  <c r="AC2156" i="3"/>
  <c r="AA2156" i="3"/>
  <c r="R2155" i="3" s="1"/>
  <c r="M2157" i="3"/>
  <c r="N2154" i="3"/>
  <c r="Q2154" i="3"/>
  <c r="S2154" i="3"/>
  <c r="O2154" i="3"/>
  <c r="V2157" i="3" l="1"/>
  <c r="Z2157" i="3"/>
  <c r="X2157" i="3"/>
  <c r="O2156" i="3" s="1"/>
  <c r="AB2157" i="3"/>
  <c r="S2156" i="3" s="1"/>
  <c r="W2157" i="3"/>
  <c r="N2156" i="3" s="1"/>
  <c r="AC2157" i="3"/>
  <c r="Y2157" i="3"/>
  <c r="AA2157" i="3"/>
  <c r="R2156" i="3" s="1"/>
  <c r="M2158" i="3"/>
  <c r="Q2155" i="3"/>
  <c r="T2155" i="3"/>
  <c r="N2155" i="3"/>
  <c r="P2156" i="3" l="1"/>
  <c r="Q2156" i="3"/>
  <c r="Z2158" i="3"/>
  <c r="Q2157" i="3" s="1"/>
  <c r="V2158" i="3"/>
  <c r="AA2158" i="3"/>
  <c r="AB2158" i="3"/>
  <c r="Y2158" i="3"/>
  <c r="X2158" i="3"/>
  <c r="O2157" i="3" s="1"/>
  <c r="AC2158" i="3"/>
  <c r="W2158" i="3"/>
  <c r="M2159" i="3"/>
  <c r="T2156" i="3"/>
  <c r="V2159" i="3" l="1"/>
  <c r="AA2159" i="3"/>
  <c r="R2158" i="3" s="1"/>
  <c r="AB2159" i="3"/>
  <c r="S2158" i="3" s="1"/>
  <c r="Y2159" i="3"/>
  <c r="P2158" i="3" s="1"/>
  <c r="X2159" i="3"/>
  <c r="Z2159" i="3"/>
  <c r="W2159" i="3"/>
  <c r="AC2159" i="3"/>
  <c r="T2158" i="3" s="1"/>
  <c r="M2160" i="3"/>
  <c r="S2157" i="3"/>
  <c r="N2157" i="3"/>
  <c r="R2157" i="3"/>
  <c r="T2157" i="3"/>
  <c r="P2157" i="3"/>
  <c r="Q2158" i="3" l="1"/>
  <c r="O2158" i="3"/>
  <c r="AC2160" i="3"/>
  <c r="T2159" i="3" s="1"/>
  <c r="AA2160" i="3"/>
  <c r="R2159" i="3" s="1"/>
  <c r="AB2160" i="3"/>
  <c r="S2159" i="3" s="1"/>
  <c r="X2160" i="3"/>
  <c r="V2160" i="3"/>
  <c r="Y2160" i="3"/>
  <c r="W2160" i="3"/>
  <c r="Z2160" i="3"/>
  <c r="M2161" i="3"/>
  <c r="N2158" i="3"/>
  <c r="V2161" i="3" l="1"/>
  <c r="AB2161" i="3"/>
  <c r="S2160" i="3" s="1"/>
  <c r="W2161" i="3"/>
  <c r="AC2161" i="3"/>
  <c r="AA2161" i="3"/>
  <c r="R2160" i="3" s="1"/>
  <c r="X2161" i="3"/>
  <c r="Y2161" i="3"/>
  <c r="P2160" i="3" s="1"/>
  <c r="Z2161" i="3"/>
  <c r="M2162" i="3"/>
  <c r="P2159" i="3"/>
  <c r="O2159" i="3"/>
  <c r="Q2159" i="3"/>
  <c r="N2159" i="3"/>
  <c r="O2160" i="3" l="1"/>
  <c r="T2160" i="3"/>
  <c r="Y2162" i="3"/>
  <c r="AC2162" i="3"/>
  <c r="T2161" i="3" s="1"/>
  <c r="V2162" i="3"/>
  <c r="AB2162" i="3"/>
  <c r="S2161" i="3" s="1"/>
  <c r="AA2162" i="3"/>
  <c r="W2162" i="3"/>
  <c r="N2161" i="3" s="1"/>
  <c r="Z2162" i="3"/>
  <c r="Q2161" i="3" s="1"/>
  <c r="X2162" i="3"/>
  <c r="M2163" i="3"/>
  <c r="N2160" i="3"/>
  <c r="Q2160" i="3"/>
  <c r="AC2163" i="3" l="1"/>
  <c r="T2162" i="3" s="1"/>
  <c r="Z2163" i="3"/>
  <c r="Q2162" i="3" s="1"/>
  <c r="V2163" i="3"/>
  <c r="Y2163" i="3"/>
  <c r="AB2163" i="3"/>
  <c r="S2162" i="3" s="1"/>
  <c r="AA2163" i="3"/>
  <c r="W2163" i="3"/>
  <c r="N2162" i="3" s="1"/>
  <c r="X2163" i="3"/>
  <c r="M2164" i="3"/>
  <c r="P2161" i="3"/>
  <c r="R2161" i="3"/>
  <c r="O2161" i="3"/>
  <c r="Z2164" i="3" l="1"/>
  <c r="Q2163" i="3" s="1"/>
  <c r="V2164" i="3"/>
  <c r="AA2164" i="3"/>
  <c r="Y2164" i="3"/>
  <c r="W2164" i="3"/>
  <c r="N2163" i="3" s="1"/>
  <c r="AC2164" i="3"/>
  <c r="T2163" i="3" s="1"/>
  <c r="AB2164" i="3"/>
  <c r="X2164" i="3"/>
  <c r="O2163" i="3" s="1"/>
  <c r="M2165" i="3"/>
  <c r="R2162" i="3"/>
  <c r="O2162" i="3"/>
  <c r="P2162" i="3"/>
  <c r="Y2165" i="3" l="1"/>
  <c r="P2164" i="3" s="1"/>
  <c r="V2165" i="3"/>
  <c r="AA2165" i="3"/>
  <c r="R2164" i="3" s="1"/>
  <c r="X2165" i="3"/>
  <c r="O2164" i="3" s="1"/>
  <c r="AB2165" i="3"/>
  <c r="Z2165" i="3"/>
  <c r="Q2164" i="3" s="1"/>
  <c r="AC2165" i="3"/>
  <c r="W2165" i="3"/>
  <c r="N2164" i="3" s="1"/>
  <c r="M2166" i="3"/>
  <c r="P2163" i="3"/>
  <c r="S2163" i="3"/>
  <c r="R2163" i="3"/>
  <c r="Z2166" i="3" l="1"/>
  <c r="Q2165" i="3" s="1"/>
  <c r="V2166" i="3"/>
  <c r="AB2166" i="3"/>
  <c r="S2165" i="3" s="1"/>
  <c r="AA2166" i="3"/>
  <c r="R2165" i="3" s="1"/>
  <c r="Y2166" i="3"/>
  <c r="P2165" i="3" s="1"/>
  <c r="W2166" i="3"/>
  <c r="AC2166" i="3"/>
  <c r="X2166" i="3"/>
  <c r="O2165" i="3" s="1"/>
  <c r="M2167" i="3"/>
  <c r="T2164" i="3"/>
  <c r="S2164" i="3"/>
  <c r="AB2167" i="3" l="1"/>
  <c r="S2166" i="3" s="1"/>
  <c r="W2167" i="3"/>
  <c r="Z2167" i="3"/>
  <c r="Q2166" i="3" s="1"/>
  <c r="AC2167" i="3"/>
  <c r="V2167" i="3"/>
  <c r="AA2167" i="3"/>
  <c r="X2167" i="3"/>
  <c r="O2166" i="3" s="1"/>
  <c r="Y2167" i="3"/>
  <c r="P2166" i="3" s="1"/>
  <c r="M2168" i="3"/>
  <c r="N2165" i="3"/>
  <c r="T2165" i="3"/>
  <c r="R2166" i="3" l="1"/>
  <c r="AB2168" i="3"/>
  <c r="S2167" i="3" s="1"/>
  <c r="V2168" i="3"/>
  <c r="AC2168" i="3"/>
  <c r="Y2168" i="3"/>
  <c r="P2167" i="3" s="1"/>
  <c r="Z2168" i="3"/>
  <c r="W2168" i="3"/>
  <c r="X2168" i="3"/>
  <c r="O2167" i="3" s="1"/>
  <c r="AA2168" i="3"/>
  <c r="M2169" i="3"/>
  <c r="N2166" i="3"/>
  <c r="T2166" i="3"/>
  <c r="V2169" i="3" l="1"/>
  <c r="AA2169" i="3"/>
  <c r="Z2169" i="3"/>
  <c r="Y2169" i="3"/>
  <c r="P2168" i="3" s="1"/>
  <c r="AC2169" i="3"/>
  <c r="T2168" i="3" s="1"/>
  <c r="X2169" i="3"/>
  <c r="AB2169" i="3"/>
  <c r="W2169" i="3"/>
  <c r="M2170" i="3"/>
  <c r="N2167" i="3"/>
  <c r="Q2167" i="3"/>
  <c r="T2167" i="3"/>
  <c r="R2167" i="3"/>
  <c r="S2168" i="3" l="1"/>
  <c r="O2168" i="3"/>
  <c r="Q2168" i="3"/>
  <c r="R2168" i="3"/>
  <c r="AB2170" i="3"/>
  <c r="V2170" i="3"/>
  <c r="W2170" i="3"/>
  <c r="Z2170" i="3"/>
  <c r="Q2169" i="3" s="1"/>
  <c r="AC2170" i="3"/>
  <c r="AA2170" i="3"/>
  <c r="X2170" i="3"/>
  <c r="O2169" i="3" s="1"/>
  <c r="Y2170" i="3"/>
  <c r="P2169" i="3" s="1"/>
  <c r="M2171" i="3"/>
  <c r="N2168" i="3"/>
  <c r="W2171" i="3" l="1"/>
  <c r="N2170" i="3" s="1"/>
  <c r="Z2171" i="3"/>
  <c r="Q2170" i="3" s="1"/>
  <c r="V2171" i="3"/>
  <c r="AB2171" i="3"/>
  <c r="S2170" i="3" s="1"/>
  <c r="AA2171" i="3"/>
  <c r="X2171" i="3"/>
  <c r="AC2171" i="3"/>
  <c r="T2170" i="3" s="1"/>
  <c r="Y2171" i="3"/>
  <c r="P2170" i="3" s="1"/>
  <c r="M2172" i="3"/>
  <c r="R2169" i="3"/>
  <c r="N2169" i="3"/>
  <c r="T2169" i="3"/>
  <c r="S2169" i="3"/>
  <c r="O2170" i="3" l="1"/>
  <c r="V2172" i="3"/>
  <c r="W2172" i="3"/>
  <c r="N2171" i="3" s="1"/>
  <c r="AC2172" i="3"/>
  <c r="T2171" i="3" s="1"/>
  <c r="X2172" i="3"/>
  <c r="AA2172" i="3"/>
  <c r="Z2172" i="3"/>
  <c r="Y2172" i="3"/>
  <c r="P2171" i="3" s="1"/>
  <c r="AB2172" i="3"/>
  <c r="S2171" i="3" s="1"/>
  <c r="M2173" i="3"/>
  <c r="R2170" i="3"/>
  <c r="Q2171" i="3" l="1"/>
  <c r="R2171" i="3"/>
  <c r="W2173" i="3"/>
  <c r="AA2173" i="3"/>
  <c r="R2172" i="3" s="1"/>
  <c r="V2173" i="3"/>
  <c r="Y2173" i="3"/>
  <c r="AC2173" i="3"/>
  <c r="T2172" i="3" s="1"/>
  <c r="X2173" i="3"/>
  <c r="AB2173" i="3"/>
  <c r="S2172" i="3" s="1"/>
  <c r="Z2173" i="3"/>
  <c r="M2174" i="3"/>
  <c r="O2171" i="3"/>
  <c r="AB2174" i="3" l="1"/>
  <c r="S2173" i="3" s="1"/>
  <c r="V2174" i="3"/>
  <c r="Z2174" i="3"/>
  <c r="AA2174" i="3"/>
  <c r="AC2174" i="3"/>
  <c r="T2173" i="3" s="1"/>
  <c r="X2174" i="3"/>
  <c r="Y2174" i="3"/>
  <c r="W2174" i="3"/>
  <c r="M2175" i="3"/>
  <c r="N2172" i="3"/>
  <c r="O2172" i="3"/>
  <c r="P2172" i="3"/>
  <c r="Q2172" i="3"/>
  <c r="AB2175" i="3" l="1"/>
  <c r="S2174" i="3" s="1"/>
  <c r="X2175" i="3"/>
  <c r="Y2175" i="3"/>
  <c r="AC2175" i="3"/>
  <c r="T2174" i="3" s="1"/>
  <c r="W2175" i="3"/>
  <c r="N2174" i="3" s="1"/>
  <c r="V2175" i="3"/>
  <c r="Z2175" i="3"/>
  <c r="Q2174" i="3" s="1"/>
  <c r="AA2175" i="3"/>
  <c r="R2174" i="3" s="1"/>
  <c r="M2176" i="3"/>
  <c r="P2173" i="3"/>
  <c r="O2173" i="3"/>
  <c r="R2173" i="3"/>
  <c r="Q2173" i="3"/>
  <c r="N2173" i="3"/>
  <c r="X2176" i="3" l="1"/>
  <c r="O2175" i="3" s="1"/>
  <c r="V2176" i="3"/>
  <c r="Z2176" i="3"/>
  <c r="Q2175" i="3" s="1"/>
  <c r="AA2176" i="3"/>
  <c r="R2175" i="3" s="1"/>
  <c r="AC2176" i="3"/>
  <c r="W2176" i="3"/>
  <c r="Y2176" i="3"/>
  <c r="AB2176" i="3"/>
  <c r="M2177" i="3"/>
  <c r="O2174" i="3"/>
  <c r="P2174" i="3"/>
  <c r="Y2177" i="3" l="1"/>
  <c r="P2176" i="3" s="1"/>
  <c r="V2177" i="3"/>
  <c r="W2177" i="3"/>
  <c r="N2176" i="3" s="1"/>
  <c r="AB2177" i="3"/>
  <c r="X2177" i="3"/>
  <c r="AC2177" i="3"/>
  <c r="AA2177" i="3"/>
  <c r="Z2177" i="3"/>
  <c r="Q2176" i="3" s="1"/>
  <c r="M2178" i="3"/>
  <c r="S2175" i="3"/>
  <c r="P2175" i="3"/>
  <c r="T2175" i="3"/>
  <c r="N2175" i="3"/>
  <c r="V2178" i="3" l="1"/>
  <c r="AC2178" i="3"/>
  <c r="T2177" i="3" s="1"/>
  <c r="Z2178" i="3"/>
  <c r="AB2178" i="3"/>
  <c r="S2177" i="3" s="1"/>
  <c r="W2178" i="3"/>
  <c r="N2177" i="3" s="1"/>
  <c r="AA2178" i="3"/>
  <c r="Y2178" i="3"/>
  <c r="X2178" i="3"/>
  <c r="O2177" i="3" s="1"/>
  <c r="M2179" i="3"/>
  <c r="R2176" i="3"/>
  <c r="T2176" i="3"/>
  <c r="O2176" i="3"/>
  <c r="S2176" i="3"/>
  <c r="Q2177" i="3" l="1"/>
  <c r="P2177" i="3"/>
  <c r="Z2179" i="3"/>
  <c r="Q2178" i="3" s="1"/>
  <c r="AA2179" i="3"/>
  <c r="AB2179" i="3"/>
  <c r="AC2179" i="3"/>
  <c r="T2178" i="3" s="1"/>
  <c r="V2179" i="3"/>
  <c r="Y2179" i="3"/>
  <c r="X2179" i="3"/>
  <c r="O2178" i="3" s="1"/>
  <c r="W2179" i="3"/>
  <c r="M2180" i="3"/>
  <c r="R2177" i="3"/>
  <c r="V2180" i="3" l="1"/>
  <c r="Y2180" i="3"/>
  <c r="AC2180" i="3"/>
  <c r="T2179" i="3" s="1"/>
  <c r="AB2180" i="3"/>
  <c r="S2179" i="3" s="1"/>
  <c r="W2180" i="3"/>
  <c r="X2180" i="3"/>
  <c r="AA2180" i="3"/>
  <c r="Z2180" i="3"/>
  <c r="Q2179" i="3" s="1"/>
  <c r="M2181" i="3"/>
  <c r="N2178" i="3"/>
  <c r="S2178" i="3"/>
  <c r="R2178" i="3"/>
  <c r="P2178" i="3"/>
  <c r="R2179" i="3" l="1"/>
  <c r="P2179" i="3"/>
  <c r="O2179" i="3"/>
  <c r="X2181" i="3"/>
  <c r="V2181" i="3"/>
  <c r="AB2181" i="3"/>
  <c r="S2180" i="3" s="1"/>
  <c r="AC2181" i="3"/>
  <c r="AA2181" i="3"/>
  <c r="Y2181" i="3"/>
  <c r="W2181" i="3"/>
  <c r="Z2181" i="3"/>
  <c r="Q2180" i="3" s="1"/>
  <c r="M2182" i="3"/>
  <c r="N2179" i="3"/>
  <c r="AB2182" i="3" l="1"/>
  <c r="S2181" i="3" s="1"/>
  <c r="AA2182" i="3"/>
  <c r="R2181" i="3" s="1"/>
  <c r="V2182" i="3"/>
  <c r="AC2182" i="3"/>
  <c r="T2181" i="3" s="1"/>
  <c r="Y2182" i="3"/>
  <c r="P2181" i="3" s="1"/>
  <c r="W2182" i="3"/>
  <c r="X2182" i="3"/>
  <c r="Z2182" i="3"/>
  <c r="Q2181" i="3" s="1"/>
  <c r="M2183" i="3"/>
  <c r="P2180" i="3"/>
  <c r="T2180" i="3"/>
  <c r="N2180" i="3"/>
  <c r="O2180" i="3"/>
  <c r="R2180" i="3"/>
  <c r="O2181" i="3" l="1"/>
  <c r="V2183" i="3"/>
  <c r="Z2183" i="3"/>
  <c r="Q2182" i="3" s="1"/>
  <c r="AC2183" i="3"/>
  <c r="T2182" i="3" s="1"/>
  <c r="W2183" i="3"/>
  <c r="AB2183" i="3"/>
  <c r="S2182" i="3" s="1"/>
  <c r="X2183" i="3"/>
  <c r="AA2183" i="3"/>
  <c r="R2182" i="3" s="1"/>
  <c r="Y2183" i="3"/>
  <c r="P2182" i="3" s="1"/>
  <c r="M2184" i="3"/>
  <c r="N2181" i="3"/>
  <c r="N2182" i="3" l="1"/>
  <c r="Z2184" i="3"/>
  <c r="V2184" i="3"/>
  <c r="X2184" i="3"/>
  <c r="AA2184" i="3"/>
  <c r="R2183" i="3" s="1"/>
  <c r="W2184" i="3"/>
  <c r="AC2184" i="3"/>
  <c r="T2183" i="3" s="1"/>
  <c r="Y2184" i="3"/>
  <c r="P2183" i="3" s="1"/>
  <c r="AB2184" i="3"/>
  <c r="M2185" i="3"/>
  <c r="O2182" i="3"/>
  <c r="AB2185" i="3" l="1"/>
  <c r="S2184" i="3" s="1"/>
  <c r="W2185" i="3"/>
  <c r="N2184" i="3" s="1"/>
  <c r="Y2185" i="3"/>
  <c r="P2184" i="3" s="1"/>
  <c r="V2185" i="3"/>
  <c r="Z2185" i="3"/>
  <c r="Q2184" i="3" s="1"/>
  <c r="AA2185" i="3"/>
  <c r="R2184" i="3" s="1"/>
  <c r="X2185" i="3"/>
  <c r="O2184" i="3" s="1"/>
  <c r="AC2185" i="3"/>
  <c r="M2186" i="3"/>
  <c r="Q2183" i="3"/>
  <c r="N2183" i="3"/>
  <c r="S2183" i="3"/>
  <c r="O2183" i="3"/>
  <c r="W2186" i="3" l="1"/>
  <c r="N2185" i="3" s="1"/>
  <c r="V2186" i="3"/>
  <c r="Y2186" i="3"/>
  <c r="P2185" i="3" s="1"/>
  <c r="AB2186" i="3"/>
  <c r="S2185" i="3" s="1"/>
  <c r="X2186" i="3"/>
  <c r="Z2186" i="3"/>
  <c r="AC2186" i="3"/>
  <c r="AA2186" i="3"/>
  <c r="R2185" i="3" s="1"/>
  <c r="M2187" i="3"/>
  <c r="T2184" i="3"/>
  <c r="X2187" i="3" l="1"/>
  <c r="O2186" i="3" s="1"/>
  <c r="Y2187" i="3"/>
  <c r="P2186" i="3" s="1"/>
  <c r="V2187" i="3"/>
  <c r="W2187" i="3"/>
  <c r="N2186" i="3" s="1"/>
  <c r="AA2187" i="3"/>
  <c r="R2186" i="3" s="1"/>
  <c r="AB2187" i="3"/>
  <c r="Z2187" i="3"/>
  <c r="Q2186" i="3" s="1"/>
  <c r="AC2187" i="3"/>
  <c r="M2188" i="3"/>
  <c r="Q2185" i="3"/>
  <c r="O2185" i="3"/>
  <c r="T2185" i="3"/>
  <c r="AB2188" i="3" l="1"/>
  <c r="Z2188" i="3"/>
  <c r="Q2187" i="3" s="1"/>
  <c r="V2188" i="3"/>
  <c r="X2188" i="3"/>
  <c r="O2187" i="3" s="1"/>
  <c r="AA2188" i="3"/>
  <c r="R2187" i="3" s="1"/>
  <c r="AC2188" i="3"/>
  <c r="T2187" i="3" s="1"/>
  <c r="W2188" i="3"/>
  <c r="Y2188" i="3"/>
  <c r="P2187" i="3" s="1"/>
  <c r="M2189" i="3"/>
  <c r="S2186" i="3"/>
  <c r="T2186" i="3"/>
  <c r="V2189" i="3" l="1"/>
  <c r="Y2189" i="3"/>
  <c r="P2188" i="3" s="1"/>
  <c r="X2189" i="3"/>
  <c r="O2188" i="3" s="1"/>
  <c r="AA2189" i="3"/>
  <c r="W2189" i="3"/>
  <c r="AB2189" i="3"/>
  <c r="S2188" i="3" s="1"/>
  <c r="AC2189" i="3"/>
  <c r="Z2189" i="3"/>
  <c r="Q2188" i="3" s="1"/>
  <c r="M2190" i="3"/>
  <c r="N2187" i="3"/>
  <c r="S2187" i="3"/>
  <c r="R2188" i="3" l="1"/>
  <c r="T2188" i="3"/>
  <c r="X2190" i="3"/>
  <c r="O2189" i="3" s="1"/>
  <c r="V2190" i="3"/>
  <c r="Y2190" i="3"/>
  <c r="P2189" i="3" s="1"/>
  <c r="AB2190" i="3"/>
  <c r="AC2190" i="3"/>
  <c r="W2190" i="3"/>
  <c r="Z2190" i="3"/>
  <c r="AA2190" i="3"/>
  <c r="M2191" i="3"/>
  <c r="N2188" i="3"/>
  <c r="Y2191" i="3" l="1"/>
  <c r="P2190" i="3" s="1"/>
  <c r="Z2191" i="3"/>
  <c r="V2191" i="3"/>
  <c r="W2191" i="3"/>
  <c r="N2190" i="3" s="1"/>
  <c r="AB2191" i="3"/>
  <c r="AC2191" i="3"/>
  <c r="AA2191" i="3"/>
  <c r="X2191" i="3"/>
  <c r="O2190" i="3" s="1"/>
  <c r="M2192" i="3"/>
  <c r="R2189" i="3"/>
  <c r="N2189" i="3"/>
  <c r="Q2189" i="3"/>
  <c r="S2189" i="3"/>
  <c r="T2189" i="3"/>
  <c r="V2192" i="3" l="1"/>
  <c r="W2192" i="3"/>
  <c r="N2191" i="3" s="1"/>
  <c r="AB2192" i="3"/>
  <c r="AC2192" i="3"/>
  <c r="AA2192" i="3"/>
  <c r="Y2192" i="3"/>
  <c r="Z2192" i="3"/>
  <c r="X2192" i="3"/>
  <c r="O2191" i="3" s="1"/>
  <c r="M2193" i="3"/>
  <c r="T2190" i="3"/>
  <c r="S2190" i="3"/>
  <c r="Q2190" i="3"/>
  <c r="R2190" i="3"/>
  <c r="P2191" i="3" l="1"/>
  <c r="Q2191" i="3"/>
  <c r="S2191" i="3"/>
  <c r="R2191" i="3"/>
  <c r="V2193" i="3"/>
  <c r="X2193" i="3"/>
  <c r="W2193" i="3"/>
  <c r="Z2193" i="3"/>
  <c r="AA2193" i="3"/>
  <c r="R2192" i="3" s="1"/>
  <c r="AC2193" i="3"/>
  <c r="T2192" i="3" s="1"/>
  <c r="Y2193" i="3"/>
  <c r="P2192" i="3" s="1"/>
  <c r="AB2193" i="3"/>
  <c r="S2192" i="3" s="1"/>
  <c r="M2194" i="3"/>
  <c r="T2191" i="3"/>
  <c r="N2192" i="3" l="1"/>
  <c r="O2192" i="3"/>
  <c r="X2194" i="3"/>
  <c r="AC2194" i="3"/>
  <c r="V2194" i="3"/>
  <c r="W2194" i="3"/>
  <c r="Z2194" i="3"/>
  <c r="AA2194" i="3"/>
  <c r="AB2194" i="3"/>
  <c r="S2193" i="3" s="1"/>
  <c r="Y2194" i="3"/>
  <c r="M2195" i="3"/>
  <c r="Q2192" i="3"/>
  <c r="V2195" i="3" l="1"/>
  <c r="Z2195" i="3"/>
  <c r="Q2194" i="3" s="1"/>
  <c r="Y2195" i="3"/>
  <c r="P2194" i="3" s="1"/>
  <c r="AC2195" i="3"/>
  <c r="T2194" i="3" s="1"/>
  <c r="X2195" i="3"/>
  <c r="AA2195" i="3"/>
  <c r="AB2195" i="3"/>
  <c r="W2195" i="3"/>
  <c r="N2194" i="3" s="1"/>
  <c r="M2196" i="3"/>
  <c r="R2193" i="3"/>
  <c r="O2193" i="3"/>
  <c r="N2193" i="3"/>
  <c r="P2193" i="3"/>
  <c r="Q2193" i="3"/>
  <c r="T2193" i="3"/>
  <c r="R2194" i="3" l="1"/>
  <c r="S2194" i="3"/>
  <c r="X2196" i="3"/>
  <c r="O2195" i="3" s="1"/>
  <c r="Z2196" i="3"/>
  <c r="Q2195" i="3" s="1"/>
  <c r="AA2196" i="3"/>
  <c r="V2196" i="3"/>
  <c r="Y2196" i="3"/>
  <c r="P2195" i="3" s="1"/>
  <c r="AB2196" i="3"/>
  <c r="W2196" i="3"/>
  <c r="N2195" i="3" s="1"/>
  <c r="AC2196" i="3"/>
  <c r="M2197" i="3"/>
  <c r="O2194" i="3"/>
  <c r="AA2197" i="3" l="1"/>
  <c r="R2196" i="3" s="1"/>
  <c r="W2197" i="3"/>
  <c r="N2196" i="3" s="1"/>
  <c r="Z2197" i="3"/>
  <c r="Q2196" i="3" s="1"/>
  <c r="V2197" i="3"/>
  <c r="X2197" i="3"/>
  <c r="O2196" i="3" s="1"/>
  <c r="Y2197" i="3"/>
  <c r="AB2197" i="3"/>
  <c r="AC2197" i="3"/>
  <c r="M2198" i="3"/>
  <c r="T2195" i="3"/>
  <c r="R2195" i="3"/>
  <c r="S2195" i="3"/>
  <c r="T2196" i="3" l="1"/>
  <c r="V2198" i="3"/>
  <c r="Y2198" i="3"/>
  <c r="P2197" i="3" s="1"/>
  <c r="AA2198" i="3"/>
  <c r="Z2198" i="3"/>
  <c r="Q2197" i="3" s="1"/>
  <c r="X2198" i="3"/>
  <c r="O2197" i="3" s="1"/>
  <c r="AB2198" i="3"/>
  <c r="W2198" i="3"/>
  <c r="N2197" i="3" s="1"/>
  <c r="AC2198" i="3"/>
  <c r="M2199" i="3"/>
  <c r="P2196" i="3"/>
  <c r="S2196" i="3"/>
  <c r="S2197" i="3" l="1"/>
  <c r="R2197" i="3"/>
  <c r="X2199" i="3"/>
  <c r="Z2199" i="3"/>
  <c r="Q2198" i="3" s="1"/>
  <c r="AB2199" i="3"/>
  <c r="V2199" i="3"/>
  <c r="Y2199" i="3"/>
  <c r="W2199" i="3"/>
  <c r="N2198" i="3" s="1"/>
  <c r="AA2199" i="3"/>
  <c r="AC2199" i="3"/>
  <c r="T2198" i="3" s="1"/>
  <c r="M2200" i="3"/>
  <c r="T2197" i="3"/>
  <c r="AC2200" i="3" l="1"/>
  <c r="T2199" i="3" s="1"/>
  <c r="AA2200" i="3"/>
  <c r="R2199" i="3" s="1"/>
  <c r="AB2200" i="3"/>
  <c r="S2199" i="3" s="1"/>
  <c r="V2200" i="3"/>
  <c r="W2200" i="3"/>
  <c r="Z2200" i="3"/>
  <c r="Q2199" i="3" s="1"/>
  <c r="Y2200" i="3"/>
  <c r="X2200" i="3"/>
  <c r="M2201" i="3"/>
  <c r="R2198" i="3"/>
  <c r="P2198" i="3"/>
  <c r="O2198" i="3"/>
  <c r="S2198" i="3"/>
  <c r="AC2201" i="3" l="1"/>
  <c r="T2200" i="3" s="1"/>
  <c r="AB2201" i="3"/>
  <c r="S2200" i="3" s="1"/>
  <c r="X2201" i="3"/>
  <c r="O2200" i="3" s="1"/>
  <c r="V2201" i="3"/>
  <c r="W2201" i="3"/>
  <c r="AA2201" i="3"/>
  <c r="R2200" i="3" s="1"/>
  <c r="Y2201" i="3"/>
  <c r="Z2201" i="3"/>
  <c r="Q2200" i="3" s="1"/>
  <c r="M2202" i="3"/>
  <c r="P2199" i="3"/>
  <c r="N2199" i="3"/>
  <c r="O2199" i="3"/>
  <c r="X2202" i="3" l="1"/>
  <c r="O2201" i="3" s="1"/>
  <c r="W2202" i="3"/>
  <c r="N2201" i="3" s="1"/>
  <c r="V2202" i="3"/>
  <c r="AB2202" i="3"/>
  <c r="S2201" i="3" s="1"/>
  <c r="Z2202" i="3"/>
  <c r="Q2201" i="3" s="1"/>
  <c r="Y2202" i="3"/>
  <c r="AC2202" i="3"/>
  <c r="AA2202" i="3"/>
  <c r="R2201" i="3" s="1"/>
  <c r="M2203" i="3"/>
  <c r="N2200" i="3"/>
  <c r="P2200" i="3"/>
  <c r="W2203" i="3" l="1"/>
  <c r="N2202" i="3" s="1"/>
  <c r="AB2203" i="3"/>
  <c r="S2202" i="3" s="1"/>
  <c r="V2203" i="3"/>
  <c r="AC2203" i="3"/>
  <c r="AA2203" i="3"/>
  <c r="R2202" i="3" s="1"/>
  <c r="Z2203" i="3"/>
  <c r="Y2203" i="3"/>
  <c r="P2202" i="3" s="1"/>
  <c r="X2203" i="3"/>
  <c r="O2202" i="3" s="1"/>
  <c r="M2204" i="3"/>
  <c r="T2201" i="3"/>
  <c r="P2201" i="3"/>
  <c r="Y2204" i="3" l="1"/>
  <c r="P2203" i="3" s="1"/>
  <c r="AA2204" i="3"/>
  <c r="R2203" i="3" s="1"/>
  <c r="V2204" i="3"/>
  <c r="Z2204" i="3"/>
  <c r="W2204" i="3"/>
  <c r="N2203" i="3" s="1"/>
  <c r="AC2204" i="3"/>
  <c r="AB2204" i="3"/>
  <c r="X2204" i="3"/>
  <c r="O2203" i="3" s="1"/>
  <c r="M2205" i="3"/>
  <c r="Q2202" i="3"/>
  <c r="T2202" i="3"/>
  <c r="W2205" i="3" l="1"/>
  <c r="N2204" i="3" s="1"/>
  <c r="AA2205" i="3"/>
  <c r="R2204" i="3" s="1"/>
  <c r="AB2205" i="3"/>
  <c r="V2205" i="3"/>
  <c r="AC2205" i="3"/>
  <c r="X2205" i="3"/>
  <c r="Z2205" i="3"/>
  <c r="Q2204" i="3" s="1"/>
  <c r="Y2205" i="3"/>
  <c r="P2204" i="3" s="1"/>
  <c r="M2206" i="3"/>
  <c r="S2203" i="3"/>
  <c r="T2203" i="3"/>
  <c r="Q2203" i="3"/>
  <c r="V2206" i="3" l="1"/>
  <c r="AA2206" i="3"/>
  <c r="R2205" i="3" s="1"/>
  <c r="W2206" i="3"/>
  <c r="N2205" i="3" s="1"/>
  <c r="X2206" i="3"/>
  <c r="Y2206" i="3"/>
  <c r="P2205" i="3" s="1"/>
  <c r="AB2206" i="3"/>
  <c r="Z2206" i="3"/>
  <c r="AC2206" i="3"/>
  <c r="T2205" i="3" s="1"/>
  <c r="M2207" i="3"/>
  <c r="O2204" i="3"/>
  <c r="T2204" i="3"/>
  <c r="S2204" i="3"/>
  <c r="S2205" i="3" l="1"/>
  <c r="Q2205" i="3"/>
  <c r="Y2207" i="3"/>
  <c r="P2206" i="3" s="1"/>
  <c r="W2207" i="3"/>
  <c r="N2206" i="3" s="1"/>
  <c r="AC2207" i="3"/>
  <c r="T2206" i="3" s="1"/>
  <c r="V2207" i="3"/>
  <c r="X2207" i="3"/>
  <c r="Z2207" i="3"/>
  <c r="AB2207" i="3"/>
  <c r="AA2207" i="3"/>
  <c r="M2208" i="3"/>
  <c r="O2205" i="3"/>
  <c r="V2208" i="3" l="1"/>
  <c r="AB2208" i="3"/>
  <c r="X2208" i="3"/>
  <c r="O2207" i="3" s="1"/>
  <c r="W2208" i="3"/>
  <c r="N2207" i="3" s="1"/>
  <c r="Z2208" i="3"/>
  <c r="Y2208" i="3"/>
  <c r="AA2208" i="3"/>
  <c r="AC2208" i="3"/>
  <c r="T2207" i="3" s="1"/>
  <c r="M2209" i="3"/>
  <c r="R2206" i="3"/>
  <c r="O2206" i="3"/>
  <c r="S2206" i="3"/>
  <c r="Q2206" i="3"/>
  <c r="Q2207" i="3" l="1"/>
  <c r="P2207" i="3"/>
  <c r="S2207" i="3"/>
  <c r="AC2209" i="3"/>
  <c r="T2208" i="3" s="1"/>
  <c r="Z2209" i="3"/>
  <c r="V2209" i="3"/>
  <c r="W2209" i="3"/>
  <c r="AA2209" i="3"/>
  <c r="AB2209" i="3"/>
  <c r="X2209" i="3"/>
  <c r="Y2209" i="3"/>
  <c r="P2208" i="3" s="1"/>
  <c r="M2210" i="3"/>
  <c r="R2207" i="3"/>
  <c r="Y2210" i="3" l="1"/>
  <c r="P2209" i="3" s="1"/>
  <c r="Z2210" i="3"/>
  <c r="Q2209" i="3" s="1"/>
  <c r="AB2210" i="3"/>
  <c r="S2209" i="3" s="1"/>
  <c r="V2210" i="3"/>
  <c r="W2210" i="3"/>
  <c r="N2209" i="3" s="1"/>
  <c r="AC2210" i="3"/>
  <c r="T2209" i="3" s="1"/>
  <c r="AA2210" i="3"/>
  <c r="R2209" i="3" s="1"/>
  <c r="X2210" i="3"/>
  <c r="M2211" i="3"/>
  <c r="O2208" i="3"/>
  <c r="S2208" i="3"/>
  <c r="N2208" i="3"/>
  <c r="Q2208" i="3"/>
  <c r="R2208" i="3"/>
  <c r="O2209" i="3" l="1"/>
  <c r="V2211" i="3"/>
  <c r="W2211" i="3"/>
  <c r="N2210" i="3" s="1"/>
  <c r="Z2211" i="3"/>
  <c r="Q2210" i="3" s="1"/>
  <c r="AB2211" i="3"/>
  <c r="S2210" i="3" s="1"/>
  <c r="AA2211" i="3"/>
  <c r="Y2211" i="3"/>
  <c r="AC2211" i="3"/>
  <c r="T2210" i="3" s="1"/>
  <c r="X2211" i="3"/>
  <c r="M2212" i="3"/>
  <c r="P2210" i="3" l="1"/>
  <c r="R2210" i="3"/>
  <c r="X2212" i="3"/>
  <c r="V2212" i="3"/>
  <c r="Z2212" i="3"/>
  <c r="Q2211" i="3" s="1"/>
  <c r="AB2212" i="3"/>
  <c r="S2211" i="3" s="1"/>
  <c r="AA2212" i="3"/>
  <c r="W2212" i="3"/>
  <c r="AC2212" i="3"/>
  <c r="Y2212" i="3"/>
  <c r="M2213" i="3"/>
  <c r="O2210" i="3"/>
  <c r="V2213" i="3" l="1"/>
  <c r="Y2213" i="3"/>
  <c r="AB2213" i="3"/>
  <c r="S2212" i="3" s="1"/>
  <c r="X2213" i="3"/>
  <c r="Z2213" i="3"/>
  <c r="AC2213" i="3"/>
  <c r="W2213" i="3"/>
  <c r="N2212" i="3" s="1"/>
  <c r="AA2213" i="3"/>
  <c r="R2212" i="3" s="1"/>
  <c r="M2214" i="3"/>
  <c r="N2211" i="3"/>
  <c r="R2211" i="3"/>
  <c r="T2211" i="3"/>
  <c r="O2211" i="3"/>
  <c r="P2211" i="3"/>
  <c r="T2212" i="3" l="1"/>
  <c r="Q2212" i="3"/>
  <c r="Z2214" i="3"/>
  <c r="AC2214" i="3"/>
  <c r="AA2214" i="3"/>
  <c r="R2213" i="3" s="1"/>
  <c r="Y2214" i="3"/>
  <c r="P2213" i="3" s="1"/>
  <c r="AB2214" i="3"/>
  <c r="S2213" i="3" s="1"/>
  <c r="V2214" i="3"/>
  <c r="X2214" i="3"/>
  <c r="W2214" i="3"/>
  <c r="N2213" i="3" s="1"/>
  <c r="M2215" i="3"/>
  <c r="P2212" i="3"/>
  <c r="O2212" i="3"/>
  <c r="AB2215" i="3" l="1"/>
  <c r="S2214" i="3" s="1"/>
  <c r="AC2215" i="3"/>
  <c r="T2214" i="3" s="1"/>
  <c r="V2215" i="3"/>
  <c r="W2215" i="3"/>
  <c r="AA2215" i="3"/>
  <c r="R2214" i="3" s="1"/>
  <c r="Z2215" i="3"/>
  <c r="Y2215" i="3"/>
  <c r="X2215" i="3"/>
  <c r="O2214" i="3" s="1"/>
  <c r="M2216" i="3"/>
  <c r="O2213" i="3"/>
  <c r="Q2213" i="3"/>
  <c r="T2213" i="3"/>
  <c r="X2216" i="3" l="1"/>
  <c r="O2215" i="3" s="1"/>
  <c r="V2216" i="3"/>
  <c r="AA2216" i="3"/>
  <c r="R2215" i="3" s="1"/>
  <c r="W2216" i="3"/>
  <c r="N2215" i="3" s="1"/>
  <c r="Z2216" i="3"/>
  <c r="Y2216" i="3"/>
  <c r="AB2216" i="3"/>
  <c r="S2215" i="3" s="1"/>
  <c r="AC2216" i="3"/>
  <c r="T2215" i="3" s="1"/>
  <c r="M2217" i="3"/>
  <c r="P2214" i="3"/>
  <c r="N2214" i="3"/>
  <c r="Q2214" i="3"/>
  <c r="V2217" i="3" l="1"/>
  <c r="Y2217" i="3"/>
  <c r="AB2217" i="3"/>
  <c r="S2216" i="3" s="1"/>
  <c r="AA2217" i="3"/>
  <c r="R2216" i="3" s="1"/>
  <c r="W2217" i="3"/>
  <c r="Z2217" i="3"/>
  <c r="AC2217" i="3"/>
  <c r="X2217" i="3"/>
  <c r="O2216" i="3" s="1"/>
  <c r="M2218" i="3"/>
  <c r="Q2215" i="3"/>
  <c r="P2215" i="3"/>
  <c r="T2216" i="3" l="1"/>
  <c r="N2216" i="3"/>
  <c r="Q2216" i="3"/>
  <c r="AA2218" i="3"/>
  <c r="R2217" i="3" s="1"/>
  <c r="AC2218" i="3"/>
  <c r="X2218" i="3"/>
  <c r="O2217" i="3" s="1"/>
  <c r="V2218" i="3"/>
  <c r="Z2218" i="3"/>
  <c r="AB2218" i="3"/>
  <c r="S2217" i="3" s="1"/>
  <c r="W2218" i="3"/>
  <c r="Y2218" i="3"/>
  <c r="P2217" i="3" s="1"/>
  <c r="M2219" i="3"/>
  <c r="P2216" i="3"/>
  <c r="Z2219" i="3" l="1"/>
  <c r="Q2218" i="3" s="1"/>
  <c r="AA2219" i="3"/>
  <c r="R2218" i="3" s="1"/>
  <c r="V2219" i="3"/>
  <c r="W2219" i="3"/>
  <c r="AC2219" i="3"/>
  <c r="T2218" i="3" s="1"/>
  <c r="X2219" i="3"/>
  <c r="AB2219" i="3"/>
  <c r="Y2219" i="3"/>
  <c r="P2218" i="3" s="1"/>
  <c r="M2220" i="3"/>
  <c r="N2217" i="3"/>
  <c r="Q2217" i="3"/>
  <c r="T2217" i="3"/>
  <c r="S2218" i="3" l="1"/>
  <c r="V2220" i="3"/>
  <c r="Z2220" i="3"/>
  <c r="Q2219" i="3" s="1"/>
  <c r="W2220" i="3"/>
  <c r="N2219" i="3" s="1"/>
  <c r="Y2220" i="3"/>
  <c r="P2219" i="3" s="1"/>
  <c r="AC2220" i="3"/>
  <c r="AB2220" i="3"/>
  <c r="X2220" i="3"/>
  <c r="AA2220" i="3"/>
  <c r="R2219" i="3" s="1"/>
  <c r="M2221" i="3"/>
  <c r="O2218" i="3"/>
  <c r="N2218" i="3"/>
  <c r="T2219" i="3" l="1"/>
  <c r="W2221" i="3"/>
  <c r="V2221" i="3"/>
  <c r="AA2221" i="3"/>
  <c r="X2221" i="3"/>
  <c r="O2220" i="3" s="1"/>
  <c r="AB2221" i="3"/>
  <c r="S2220" i="3" s="1"/>
  <c r="Z2221" i="3"/>
  <c r="Y2221" i="3"/>
  <c r="AC2221" i="3"/>
  <c r="M2222" i="3"/>
  <c r="O2219" i="3"/>
  <c r="S2219" i="3"/>
  <c r="X2222" i="3" l="1"/>
  <c r="O2221" i="3" s="1"/>
  <c r="W2222" i="3"/>
  <c r="N2221" i="3" s="1"/>
  <c r="V2222" i="3"/>
  <c r="AC2222" i="3"/>
  <c r="T2221" i="3" s="1"/>
  <c r="Y2222" i="3"/>
  <c r="P2221" i="3" s="1"/>
  <c r="AB2222" i="3"/>
  <c r="AA2222" i="3"/>
  <c r="Z2222" i="3"/>
  <c r="Q2221" i="3" s="1"/>
  <c r="M2223" i="3"/>
  <c r="R2220" i="3"/>
  <c r="N2220" i="3"/>
  <c r="Q2220" i="3"/>
  <c r="P2220" i="3"/>
  <c r="T2220" i="3"/>
  <c r="S2221" i="3" l="1"/>
  <c r="Y2223" i="3"/>
  <c r="P2222" i="3" s="1"/>
  <c r="AB2223" i="3"/>
  <c r="W2223" i="3"/>
  <c r="N2222" i="3" s="1"/>
  <c r="AC2223" i="3"/>
  <c r="T2222" i="3" s="1"/>
  <c r="V2223" i="3"/>
  <c r="X2223" i="3"/>
  <c r="O2222" i="3" s="1"/>
  <c r="AA2223" i="3"/>
  <c r="Z2223" i="3"/>
  <c r="Q2222" i="3" s="1"/>
  <c r="M2224" i="3"/>
  <c r="R2221" i="3"/>
  <c r="V2224" i="3" l="1"/>
  <c r="X2224" i="3"/>
  <c r="AB2224" i="3"/>
  <c r="S2223" i="3" s="1"/>
  <c r="AC2224" i="3"/>
  <c r="W2224" i="3"/>
  <c r="Y2224" i="3"/>
  <c r="Z2224" i="3"/>
  <c r="AA2224" i="3"/>
  <c r="M2225" i="3"/>
  <c r="S2222" i="3"/>
  <c r="R2222" i="3"/>
  <c r="R2223" i="3" l="1"/>
  <c r="Q2223" i="3"/>
  <c r="P2223" i="3"/>
  <c r="N2223" i="3"/>
  <c r="T2223" i="3"/>
  <c r="O2223" i="3"/>
  <c r="AA2225" i="3"/>
  <c r="Z2225" i="3"/>
  <c r="AB2225" i="3"/>
  <c r="Y2225" i="3"/>
  <c r="P2224" i="3" s="1"/>
  <c r="V2225" i="3"/>
  <c r="W2225" i="3"/>
  <c r="N2224" i="3" s="1"/>
  <c r="AC2225" i="3"/>
  <c r="X2225" i="3"/>
  <c r="M2226" i="3"/>
  <c r="S2224" i="3" l="1"/>
  <c r="W2226" i="3"/>
  <c r="N2225" i="3" s="1"/>
  <c r="Y2226" i="3"/>
  <c r="P2225" i="3" s="1"/>
  <c r="V2226" i="3"/>
  <c r="Z2226" i="3"/>
  <c r="AC2226" i="3"/>
  <c r="AB2226" i="3"/>
  <c r="X2226" i="3"/>
  <c r="O2225" i="3" s="1"/>
  <c r="AA2226" i="3"/>
  <c r="R2225" i="3" s="1"/>
  <c r="M2227" i="3"/>
  <c r="Q2224" i="3"/>
  <c r="T2224" i="3"/>
  <c r="O2224" i="3"/>
  <c r="R2224" i="3"/>
  <c r="AA2227" i="3" l="1"/>
  <c r="R2226" i="3" s="1"/>
  <c r="AC2227" i="3"/>
  <c r="W2227" i="3"/>
  <c r="N2226" i="3" s="1"/>
  <c r="V2227" i="3"/>
  <c r="X2227" i="3"/>
  <c r="O2226" i="3" s="1"/>
  <c r="Z2227" i="3"/>
  <c r="Q2226" i="3" s="1"/>
  <c r="Y2227" i="3"/>
  <c r="AB2227" i="3"/>
  <c r="S2226" i="3" s="1"/>
  <c r="M2228" i="3"/>
  <c r="T2225" i="3"/>
  <c r="Q2225" i="3"/>
  <c r="S2225" i="3"/>
  <c r="X2228" i="3" l="1"/>
  <c r="O2227" i="3" s="1"/>
  <c r="Z2228" i="3"/>
  <c r="Q2227" i="3" s="1"/>
  <c r="V2228" i="3"/>
  <c r="AC2228" i="3"/>
  <c r="T2227" i="3" s="1"/>
  <c r="Y2228" i="3"/>
  <c r="AB2228" i="3"/>
  <c r="S2227" i="3" s="1"/>
  <c r="W2228" i="3"/>
  <c r="AA2228" i="3"/>
  <c r="R2227" i="3" s="1"/>
  <c r="M2229" i="3"/>
  <c r="P2226" i="3"/>
  <c r="T2226" i="3"/>
  <c r="V2229" i="3" l="1"/>
  <c r="Z2229" i="3"/>
  <c r="Q2228" i="3" s="1"/>
  <c r="AB2229" i="3"/>
  <c r="Y2229" i="3"/>
  <c r="P2228" i="3" s="1"/>
  <c r="AC2229" i="3"/>
  <c r="T2228" i="3" s="1"/>
  <c r="AA2229" i="3"/>
  <c r="R2228" i="3" s="1"/>
  <c r="W2229" i="3"/>
  <c r="X2229" i="3"/>
  <c r="O2228" i="3" s="1"/>
  <c r="M2230" i="3"/>
  <c r="N2227" i="3"/>
  <c r="P2227" i="3"/>
  <c r="S2228" i="3" l="1"/>
  <c r="V2230" i="3"/>
  <c r="W2230" i="3"/>
  <c r="Y2230" i="3"/>
  <c r="P2229" i="3" s="1"/>
  <c r="AA2230" i="3"/>
  <c r="Z2230" i="3"/>
  <c r="Q2229" i="3" s="1"/>
  <c r="X2230" i="3"/>
  <c r="O2229" i="3" s="1"/>
  <c r="AB2230" i="3"/>
  <c r="AC2230" i="3"/>
  <c r="M2231" i="3"/>
  <c r="N2228" i="3"/>
  <c r="W2231" i="3" l="1"/>
  <c r="N2230" i="3" s="1"/>
  <c r="Z2231" i="3"/>
  <c r="Q2230" i="3" s="1"/>
  <c r="AC2231" i="3"/>
  <c r="T2230" i="3" s="1"/>
  <c r="AA2231" i="3"/>
  <c r="R2230" i="3" s="1"/>
  <c r="Y2231" i="3"/>
  <c r="P2230" i="3" s="1"/>
  <c r="V2231" i="3"/>
  <c r="AB2231" i="3"/>
  <c r="S2230" i="3" s="1"/>
  <c r="X2231" i="3"/>
  <c r="M2232" i="3"/>
  <c r="S2229" i="3"/>
  <c r="T2229" i="3"/>
  <c r="R2229" i="3"/>
  <c r="N2229" i="3"/>
  <c r="O2230" i="3" l="1"/>
  <c r="X2232" i="3"/>
  <c r="V2232" i="3"/>
  <c r="AA2232" i="3"/>
  <c r="R2231" i="3" s="1"/>
  <c r="W2232" i="3"/>
  <c r="N2231" i="3" s="1"/>
  <c r="AB2232" i="3"/>
  <c r="Z2232" i="3"/>
  <c r="Y2232" i="3"/>
  <c r="P2231" i="3" s="1"/>
  <c r="M2233" i="3"/>
  <c r="AC2232" i="3"/>
  <c r="T2231" i="3" s="1"/>
  <c r="Q2231" i="3" l="1"/>
  <c r="S2231" i="3"/>
  <c r="Y2233" i="3"/>
  <c r="P2232" i="3" s="1"/>
  <c r="V2233" i="3"/>
  <c r="W2233" i="3"/>
  <c r="N2232" i="3" s="1"/>
  <c r="AA2233" i="3"/>
  <c r="R2232" i="3" s="1"/>
  <c r="Z2233" i="3"/>
  <c r="AC2233" i="3"/>
  <c r="T2232" i="3" s="1"/>
  <c r="AB2233" i="3"/>
  <c r="X2233" i="3"/>
  <c r="M2234" i="3"/>
  <c r="O2231" i="3"/>
  <c r="X2234" i="3" l="1"/>
  <c r="Z2234" i="3"/>
  <c r="Q2233" i="3" s="1"/>
  <c r="V2234" i="3"/>
  <c r="AC2234" i="3"/>
  <c r="T2233" i="3" s="1"/>
  <c r="Y2234" i="3"/>
  <c r="P2233" i="3" s="1"/>
  <c r="AB2234" i="3"/>
  <c r="S2233" i="3" s="1"/>
  <c r="W2234" i="3"/>
  <c r="AA2234" i="3"/>
  <c r="R2233" i="3" s="1"/>
  <c r="M2235" i="3"/>
  <c r="O2232" i="3"/>
  <c r="S2232" i="3"/>
  <c r="Q2232" i="3"/>
  <c r="AC2235" i="3" l="1"/>
  <c r="T2234" i="3" s="1"/>
  <c r="X2235" i="3"/>
  <c r="O2234" i="3" s="1"/>
  <c r="V2235" i="3"/>
  <c r="W2235" i="3"/>
  <c r="AA2235" i="3"/>
  <c r="R2234" i="3" s="1"/>
  <c r="Y2235" i="3"/>
  <c r="Z2235" i="3"/>
  <c r="AB2235" i="3"/>
  <c r="S2234" i="3" s="1"/>
  <c r="M2236" i="3"/>
  <c r="N2233" i="3"/>
  <c r="O2233" i="3"/>
  <c r="AC2236" i="3" l="1"/>
  <c r="T2235" i="3" s="1"/>
  <c r="Z2236" i="3"/>
  <c r="X2236" i="3"/>
  <c r="O2235" i="3" s="1"/>
  <c r="Y2236" i="3"/>
  <c r="AB2236" i="3"/>
  <c r="S2235" i="3" s="1"/>
  <c r="V2236" i="3"/>
  <c r="AA2236" i="3"/>
  <c r="R2235" i="3" s="1"/>
  <c r="W2236" i="3"/>
  <c r="N2235" i="3" s="1"/>
  <c r="M2237" i="3"/>
  <c r="Q2234" i="3"/>
  <c r="P2234" i="3"/>
  <c r="N2234" i="3"/>
  <c r="Y2237" i="3" l="1"/>
  <c r="P2236" i="3" s="1"/>
  <c r="W2237" i="3"/>
  <c r="N2236" i="3" s="1"/>
  <c r="AB2237" i="3"/>
  <c r="S2236" i="3" s="1"/>
  <c r="V2237" i="3"/>
  <c r="AC2237" i="3"/>
  <c r="T2236" i="3" s="1"/>
  <c r="Z2237" i="3"/>
  <c r="X2237" i="3"/>
  <c r="AA2237" i="3"/>
  <c r="M2238" i="3"/>
  <c r="P2235" i="3"/>
  <c r="Q2235" i="3"/>
  <c r="R2236" i="3" l="1"/>
  <c r="Z2238" i="3"/>
  <c r="Q2237" i="3" s="1"/>
  <c r="W2238" i="3"/>
  <c r="N2237" i="3" s="1"/>
  <c r="Y2238" i="3"/>
  <c r="P2237" i="3" s="1"/>
  <c r="V2238" i="3"/>
  <c r="AA2238" i="3"/>
  <c r="X2238" i="3"/>
  <c r="AC2238" i="3"/>
  <c r="T2237" i="3" s="1"/>
  <c r="AB2238" i="3"/>
  <c r="S2237" i="3" s="1"/>
  <c r="M2239" i="3"/>
  <c r="Q2236" i="3"/>
  <c r="O2236" i="3"/>
  <c r="O2237" i="3" l="1"/>
  <c r="W2239" i="3"/>
  <c r="N2238" i="3" s="1"/>
  <c r="V2239" i="3"/>
  <c r="AB2239" i="3"/>
  <c r="S2238" i="3" s="1"/>
  <c r="X2239" i="3"/>
  <c r="AA2239" i="3"/>
  <c r="Z2239" i="3"/>
  <c r="Q2238" i="3" s="1"/>
  <c r="AC2239" i="3"/>
  <c r="T2238" i="3" s="1"/>
  <c r="Y2239" i="3"/>
  <c r="P2238" i="3" s="1"/>
  <c r="M2240" i="3"/>
  <c r="R2237" i="3"/>
  <c r="Y2240" i="3" l="1"/>
  <c r="P2239" i="3" s="1"/>
  <c r="X2240" i="3"/>
  <c r="O2239" i="3" s="1"/>
  <c r="V2240" i="3"/>
  <c r="AC2240" i="3"/>
  <c r="T2239" i="3" s="1"/>
  <c r="AA2240" i="3"/>
  <c r="W2240" i="3"/>
  <c r="AB2240" i="3"/>
  <c r="Z2240" i="3"/>
  <c r="Q2239" i="3" s="1"/>
  <c r="M2241" i="3"/>
  <c r="R2238" i="3"/>
  <c r="O2238" i="3"/>
  <c r="AC2241" i="3" l="1"/>
  <c r="T2240" i="3" s="1"/>
  <c r="Z2241" i="3"/>
  <c r="Q2240" i="3" s="1"/>
  <c r="AA2241" i="3"/>
  <c r="R2240" i="3" s="1"/>
  <c r="V2241" i="3"/>
  <c r="X2241" i="3"/>
  <c r="O2240" i="3" s="1"/>
  <c r="AB2241" i="3"/>
  <c r="Y2241" i="3"/>
  <c r="W2241" i="3"/>
  <c r="N2240" i="3" s="1"/>
  <c r="M2242" i="3"/>
  <c r="N2239" i="3"/>
  <c r="S2239" i="3"/>
  <c r="R2239" i="3"/>
  <c r="AB2242" i="3" l="1"/>
  <c r="S2241" i="3" s="1"/>
  <c r="V2242" i="3"/>
  <c r="AA2242" i="3"/>
  <c r="R2241" i="3" s="1"/>
  <c r="Y2242" i="3"/>
  <c r="X2242" i="3"/>
  <c r="Z2242" i="3"/>
  <c r="Q2241" i="3" s="1"/>
  <c r="W2242" i="3"/>
  <c r="AC2242" i="3"/>
  <c r="T2241" i="3" s="1"/>
  <c r="M2243" i="3"/>
  <c r="P2240" i="3"/>
  <c r="S2240" i="3"/>
  <c r="Y2243" i="3" l="1"/>
  <c r="P2242" i="3" s="1"/>
  <c r="AB2243" i="3"/>
  <c r="S2242" i="3" s="1"/>
  <c r="Z2243" i="3"/>
  <c r="Q2242" i="3" s="1"/>
  <c r="AC2243" i="3"/>
  <c r="T2242" i="3" s="1"/>
  <c r="V2243" i="3"/>
  <c r="W2243" i="3"/>
  <c r="AA2243" i="3"/>
  <c r="X2243" i="3"/>
  <c r="O2242" i="3" s="1"/>
  <c r="M2244" i="3"/>
  <c r="N2241" i="3"/>
  <c r="O2241" i="3"/>
  <c r="P2241" i="3"/>
  <c r="Y2244" i="3" l="1"/>
  <c r="P2243" i="3" s="1"/>
  <c r="AC2244" i="3"/>
  <c r="T2243" i="3" s="1"/>
  <c r="V2244" i="3"/>
  <c r="W2244" i="3"/>
  <c r="AA2244" i="3"/>
  <c r="Z2244" i="3"/>
  <c r="X2244" i="3"/>
  <c r="AB2244" i="3"/>
  <c r="S2243" i="3" s="1"/>
  <c r="M2245" i="3"/>
  <c r="R2242" i="3"/>
  <c r="N2242" i="3"/>
  <c r="AA2245" i="3" l="1"/>
  <c r="R2244" i="3" s="1"/>
  <c r="X2245" i="3"/>
  <c r="V2245" i="3"/>
  <c r="Y2245" i="3"/>
  <c r="P2244" i="3" s="1"/>
  <c r="W2245" i="3"/>
  <c r="N2244" i="3" s="1"/>
  <c r="AC2245" i="3"/>
  <c r="AB2245" i="3"/>
  <c r="Z2245" i="3"/>
  <c r="Q2244" i="3" s="1"/>
  <c r="M2246" i="3"/>
  <c r="O2243" i="3"/>
  <c r="Q2243" i="3"/>
  <c r="N2243" i="3"/>
  <c r="R2243" i="3"/>
  <c r="S2244" i="3" l="1"/>
  <c r="V2246" i="3"/>
  <c r="W2246" i="3"/>
  <c r="N2245" i="3" s="1"/>
  <c r="Z2246" i="3"/>
  <c r="Q2245" i="3" s="1"/>
  <c r="AA2246" i="3"/>
  <c r="R2245" i="3" s="1"/>
  <c r="X2246" i="3"/>
  <c r="AB2246" i="3"/>
  <c r="AC2246" i="3"/>
  <c r="Y2246" i="3"/>
  <c r="P2245" i="3" s="1"/>
  <c r="M2247" i="3"/>
  <c r="T2244" i="3"/>
  <c r="O2244" i="3"/>
  <c r="O2245" i="3" l="1"/>
  <c r="V2247" i="3"/>
  <c r="Y2247" i="3"/>
  <c r="Z2247" i="3"/>
  <c r="AB2247" i="3"/>
  <c r="S2246" i="3" s="1"/>
  <c r="X2247" i="3"/>
  <c r="AC2247" i="3"/>
  <c r="T2246" i="3" s="1"/>
  <c r="W2247" i="3"/>
  <c r="AA2247" i="3"/>
  <c r="M2248" i="3"/>
  <c r="T2245" i="3"/>
  <c r="S2245" i="3"/>
  <c r="P2246" i="3" l="1"/>
  <c r="Y2248" i="3"/>
  <c r="Z2248" i="3"/>
  <c r="X2248" i="3"/>
  <c r="O2247" i="3" s="1"/>
  <c r="V2248" i="3"/>
  <c r="AA2248" i="3"/>
  <c r="W2248" i="3"/>
  <c r="N2247" i="3" s="1"/>
  <c r="AB2248" i="3"/>
  <c r="S2247" i="3" s="1"/>
  <c r="AC2248" i="3"/>
  <c r="T2247" i="3" s="1"/>
  <c r="M2249" i="3"/>
  <c r="Q2246" i="3"/>
  <c r="N2246" i="3"/>
  <c r="R2246" i="3"/>
  <c r="O2246" i="3"/>
  <c r="R2247" i="3" l="1"/>
  <c r="AB2249" i="3"/>
  <c r="S2248" i="3" s="1"/>
  <c r="X2249" i="3"/>
  <c r="O2248" i="3" s="1"/>
  <c r="AA2249" i="3"/>
  <c r="V2249" i="3"/>
  <c r="Y2249" i="3"/>
  <c r="Z2249" i="3"/>
  <c r="W2249" i="3"/>
  <c r="N2248" i="3" s="1"/>
  <c r="AC2249" i="3"/>
  <c r="T2248" i="3" s="1"/>
  <c r="M2250" i="3"/>
  <c r="P2247" i="3"/>
  <c r="Q2247" i="3"/>
  <c r="Q2248" i="3" l="1"/>
  <c r="AA2250" i="3"/>
  <c r="R2249" i="3" s="1"/>
  <c r="V2250" i="3"/>
  <c r="Z2250" i="3"/>
  <c r="AC2250" i="3"/>
  <c r="T2249" i="3" s="1"/>
  <c r="X2250" i="3"/>
  <c r="AB2250" i="3"/>
  <c r="W2250" i="3"/>
  <c r="N2249" i="3" s="1"/>
  <c r="M2251" i="3"/>
  <c r="Y2250" i="3"/>
  <c r="P2249" i="3" s="1"/>
  <c r="P2248" i="3"/>
  <c r="R2248" i="3"/>
  <c r="S2249" i="3" l="1"/>
  <c r="O2249" i="3"/>
  <c r="AA2251" i="3"/>
  <c r="R2250" i="3" s="1"/>
  <c r="V2251" i="3"/>
  <c r="X2251" i="3"/>
  <c r="AB2251" i="3"/>
  <c r="Y2251" i="3"/>
  <c r="P2250" i="3" s="1"/>
  <c r="Z2251" i="3"/>
  <c r="W2251" i="3"/>
  <c r="AC2251" i="3"/>
  <c r="M2252" i="3"/>
  <c r="Q2249" i="3"/>
  <c r="W2252" i="3" l="1"/>
  <c r="N2251" i="3" s="1"/>
  <c r="V2252" i="3"/>
  <c r="AC2252" i="3"/>
  <c r="X2252" i="3"/>
  <c r="O2251" i="3" s="1"/>
  <c r="AA2252" i="3"/>
  <c r="AB2252" i="3"/>
  <c r="S2251" i="3" s="1"/>
  <c r="Y2252" i="3"/>
  <c r="Z2252" i="3"/>
  <c r="M2253" i="3"/>
  <c r="Q2250" i="3"/>
  <c r="T2250" i="3"/>
  <c r="N2250" i="3"/>
  <c r="O2250" i="3"/>
  <c r="S2250" i="3"/>
  <c r="AA2253" i="3" l="1"/>
  <c r="R2252" i="3" s="1"/>
  <c r="V2253" i="3"/>
  <c r="W2253" i="3"/>
  <c r="Z2253" i="3"/>
  <c r="AC2253" i="3"/>
  <c r="T2252" i="3" s="1"/>
  <c r="AB2253" i="3"/>
  <c r="Y2253" i="3"/>
  <c r="X2253" i="3"/>
  <c r="O2252" i="3" s="1"/>
  <c r="M2254" i="3"/>
  <c r="P2251" i="3"/>
  <c r="R2251" i="3"/>
  <c r="Q2251" i="3"/>
  <c r="T2251" i="3"/>
  <c r="W2254" i="3" l="1"/>
  <c r="N2253" i="3" s="1"/>
  <c r="V2254" i="3"/>
  <c r="AC2254" i="3"/>
  <c r="T2253" i="3" s="1"/>
  <c r="X2254" i="3"/>
  <c r="Z2254" i="3"/>
  <c r="Q2253" i="3" s="1"/>
  <c r="AA2254" i="3"/>
  <c r="AB2254" i="3"/>
  <c r="Y2254" i="3"/>
  <c r="M2255" i="3"/>
  <c r="S2252" i="3"/>
  <c r="N2252" i="3"/>
  <c r="P2252" i="3"/>
  <c r="Q2252" i="3"/>
  <c r="Y2255" i="3" l="1"/>
  <c r="V2255" i="3"/>
  <c r="AC2255" i="3"/>
  <c r="T2254" i="3" s="1"/>
  <c r="X2255" i="3"/>
  <c r="AB2255" i="3"/>
  <c r="Z2255" i="3"/>
  <c r="AA2255" i="3"/>
  <c r="R2254" i="3" s="1"/>
  <c r="W2255" i="3"/>
  <c r="N2254" i="3" s="1"/>
  <c r="M2256" i="3"/>
  <c r="O2253" i="3"/>
  <c r="P2253" i="3"/>
  <c r="R2253" i="3"/>
  <c r="S2253" i="3"/>
  <c r="X2256" i="3" l="1"/>
  <c r="V2256" i="3"/>
  <c r="AC2256" i="3"/>
  <c r="T2255" i="3" s="1"/>
  <c r="Z2256" i="3"/>
  <c r="Y2256" i="3"/>
  <c r="AA2256" i="3"/>
  <c r="R2255" i="3" s="1"/>
  <c r="AB2256" i="3"/>
  <c r="W2256" i="3"/>
  <c r="N2255" i="3" s="1"/>
  <c r="M2257" i="3"/>
  <c r="O2254" i="3"/>
  <c r="Q2254" i="3"/>
  <c r="S2254" i="3"/>
  <c r="P2254" i="3"/>
  <c r="V2257" i="3" l="1"/>
  <c r="Z2257" i="3"/>
  <c r="W2257" i="3"/>
  <c r="N2256" i="3" s="1"/>
  <c r="X2257" i="3"/>
  <c r="O2256" i="3" s="1"/>
  <c r="AB2257" i="3"/>
  <c r="S2256" i="3" s="1"/>
  <c r="AA2257" i="3"/>
  <c r="AC2257" i="3"/>
  <c r="T2256" i="3" s="1"/>
  <c r="Y2257" i="3"/>
  <c r="M2258" i="3"/>
  <c r="P2255" i="3"/>
  <c r="O2255" i="3"/>
  <c r="S2255" i="3"/>
  <c r="Q2255" i="3"/>
  <c r="R2256" i="3" l="1"/>
  <c r="V2258" i="3"/>
  <c r="X2258" i="3"/>
  <c r="W2258" i="3"/>
  <c r="N2257" i="3" s="1"/>
  <c r="AB2258" i="3"/>
  <c r="Y2258" i="3"/>
  <c r="P2257" i="3" s="1"/>
  <c r="Z2258" i="3"/>
  <c r="AA2258" i="3"/>
  <c r="M2259" i="3"/>
  <c r="AC2258" i="3"/>
  <c r="Q2256" i="3"/>
  <c r="P2256" i="3"/>
  <c r="T2257" i="3" l="1"/>
  <c r="Y2259" i="3"/>
  <c r="P2258" i="3" s="1"/>
  <c r="V2259" i="3"/>
  <c r="W2259" i="3"/>
  <c r="N2258" i="3" s="1"/>
  <c r="X2259" i="3"/>
  <c r="Z2259" i="3"/>
  <c r="AB2259" i="3"/>
  <c r="S2258" i="3" s="1"/>
  <c r="AA2259" i="3"/>
  <c r="R2258" i="3" s="1"/>
  <c r="AC2259" i="3"/>
  <c r="M2260" i="3"/>
  <c r="O2257" i="3"/>
  <c r="Q2257" i="3"/>
  <c r="S2257" i="3"/>
  <c r="R2257" i="3"/>
  <c r="Z2260" i="3" l="1"/>
  <c r="X2260" i="3"/>
  <c r="O2259" i="3" s="1"/>
  <c r="AC2260" i="3"/>
  <c r="T2259" i="3" s="1"/>
  <c r="V2260" i="3"/>
  <c r="Y2260" i="3"/>
  <c r="P2259" i="3" s="1"/>
  <c r="W2260" i="3"/>
  <c r="AA2260" i="3"/>
  <c r="AB2260" i="3"/>
  <c r="S2259" i="3" s="1"/>
  <c r="M2261" i="3"/>
  <c r="Q2258" i="3"/>
  <c r="T2258" i="3"/>
  <c r="O2258" i="3"/>
  <c r="V2261" i="3" l="1"/>
  <c r="W2261" i="3"/>
  <c r="AB2261" i="3"/>
  <c r="X2261" i="3"/>
  <c r="O2260" i="3" s="1"/>
  <c r="Y2261" i="3"/>
  <c r="Z2261" i="3"/>
  <c r="AC2261" i="3"/>
  <c r="AA2261" i="3"/>
  <c r="M2262" i="3"/>
  <c r="R2259" i="3"/>
  <c r="N2259" i="3"/>
  <c r="Q2259" i="3"/>
  <c r="Q2260" i="3" l="1"/>
  <c r="T2260" i="3"/>
  <c r="P2260" i="3"/>
  <c r="N2260" i="3"/>
  <c r="S2260" i="3"/>
  <c r="Y2262" i="3"/>
  <c r="P2261" i="3" s="1"/>
  <c r="V2262" i="3"/>
  <c r="X2262" i="3"/>
  <c r="AA2262" i="3"/>
  <c r="AB2262" i="3"/>
  <c r="Z2262" i="3"/>
  <c r="Q2261" i="3" s="1"/>
  <c r="W2262" i="3"/>
  <c r="N2261" i="3" s="1"/>
  <c r="AC2262" i="3"/>
  <c r="M2263" i="3"/>
  <c r="R2260" i="3"/>
  <c r="AA2263" i="3" l="1"/>
  <c r="R2262" i="3" s="1"/>
  <c r="Y2263" i="3"/>
  <c r="P2262" i="3" s="1"/>
  <c r="W2263" i="3"/>
  <c r="N2262" i="3" s="1"/>
  <c r="X2263" i="3"/>
  <c r="O2262" i="3" s="1"/>
  <c r="V2263" i="3"/>
  <c r="Z2263" i="3"/>
  <c r="AB2263" i="3"/>
  <c r="AC2263" i="3"/>
  <c r="T2262" i="3" s="1"/>
  <c r="M2264" i="3"/>
  <c r="S2261" i="3"/>
  <c r="R2261" i="3"/>
  <c r="O2261" i="3"/>
  <c r="T2261" i="3"/>
  <c r="Q2262" i="3" l="1"/>
  <c r="AB2264" i="3"/>
  <c r="V2264" i="3"/>
  <c r="W2264" i="3"/>
  <c r="N2263" i="3" s="1"/>
  <c r="Y2264" i="3"/>
  <c r="P2263" i="3" s="1"/>
  <c r="Z2264" i="3"/>
  <c r="AA2264" i="3"/>
  <c r="R2263" i="3" s="1"/>
  <c r="AC2264" i="3"/>
  <c r="T2263" i="3" s="1"/>
  <c r="X2264" i="3"/>
  <c r="O2263" i="3" s="1"/>
  <c r="M2265" i="3"/>
  <c r="S2262" i="3"/>
  <c r="X2265" i="3" l="1"/>
  <c r="O2264" i="3" s="1"/>
  <c r="AC2265" i="3"/>
  <c r="T2264" i="3" s="1"/>
  <c r="V2265" i="3"/>
  <c r="W2265" i="3"/>
  <c r="AA2265" i="3"/>
  <c r="R2264" i="3" s="1"/>
  <c r="AB2265" i="3"/>
  <c r="Z2265" i="3"/>
  <c r="Y2265" i="3"/>
  <c r="P2264" i="3" s="1"/>
  <c r="M2266" i="3"/>
  <c r="Q2263" i="3"/>
  <c r="S2263" i="3"/>
  <c r="V2266" i="3" l="1"/>
  <c r="Z2266" i="3"/>
  <c r="AB2266" i="3"/>
  <c r="Y2266" i="3"/>
  <c r="W2266" i="3"/>
  <c r="N2265" i="3" s="1"/>
  <c r="X2266" i="3"/>
  <c r="O2265" i="3" s="1"/>
  <c r="AA2266" i="3"/>
  <c r="AC2266" i="3"/>
  <c r="T2265" i="3" s="1"/>
  <c r="M2267" i="3"/>
  <c r="S2264" i="3"/>
  <c r="N2264" i="3"/>
  <c r="Q2264" i="3"/>
  <c r="R2265" i="3" l="1"/>
  <c r="S2265" i="3"/>
  <c r="P2265" i="3"/>
  <c r="V2267" i="3"/>
  <c r="Y2267" i="3"/>
  <c r="P2266" i="3" s="1"/>
  <c r="AB2267" i="3"/>
  <c r="Z2267" i="3"/>
  <c r="W2267" i="3"/>
  <c r="AC2267" i="3"/>
  <c r="X2267" i="3"/>
  <c r="AA2267" i="3"/>
  <c r="M2268" i="3"/>
  <c r="Q2265" i="3"/>
  <c r="Q2266" i="3" l="1"/>
  <c r="N2266" i="3"/>
  <c r="S2266" i="3"/>
  <c r="T2266" i="3"/>
  <c r="V2268" i="3"/>
  <c r="X2268" i="3"/>
  <c r="AB2268" i="3"/>
  <c r="S2267" i="3" s="1"/>
  <c r="AA2268" i="3"/>
  <c r="Z2268" i="3"/>
  <c r="AC2268" i="3"/>
  <c r="W2268" i="3"/>
  <c r="N2267" i="3" s="1"/>
  <c r="Y2268" i="3"/>
  <c r="P2267" i="3" s="1"/>
  <c r="M2269" i="3"/>
  <c r="O2266" i="3"/>
  <c r="R2266" i="3"/>
  <c r="Q2267" i="3" l="1"/>
  <c r="R2267" i="3"/>
  <c r="AA2269" i="3"/>
  <c r="Y2269" i="3"/>
  <c r="P2268" i="3" s="1"/>
  <c r="V2269" i="3"/>
  <c r="AB2269" i="3"/>
  <c r="S2268" i="3" s="1"/>
  <c r="W2269" i="3"/>
  <c r="Z2269" i="3"/>
  <c r="AC2269" i="3"/>
  <c r="X2269" i="3"/>
  <c r="M2270" i="3"/>
  <c r="T2267" i="3"/>
  <c r="O2267" i="3"/>
  <c r="Y2270" i="3" l="1"/>
  <c r="P2269" i="3" s="1"/>
  <c r="W2270" i="3"/>
  <c r="N2269" i="3" s="1"/>
  <c r="AA2270" i="3"/>
  <c r="V2270" i="3"/>
  <c r="X2270" i="3"/>
  <c r="O2269" i="3" s="1"/>
  <c r="Z2270" i="3"/>
  <c r="AB2270" i="3"/>
  <c r="AC2270" i="3"/>
  <c r="T2269" i="3" s="1"/>
  <c r="M2271" i="3"/>
  <c r="O2268" i="3"/>
  <c r="N2268" i="3"/>
  <c r="R2268" i="3"/>
  <c r="Q2268" i="3"/>
  <c r="T2268" i="3"/>
  <c r="AA2271" i="3" l="1"/>
  <c r="R2270" i="3" s="1"/>
  <c r="X2271" i="3"/>
  <c r="O2270" i="3" s="1"/>
  <c r="V2271" i="3"/>
  <c r="W2271" i="3"/>
  <c r="N2270" i="3" s="1"/>
  <c r="Y2271" i="3"/>
  <c r="P2270" i="3" s="1"/>
  <c r="AC2271" i="3"/>
  <c r="T2270" i="3" s="1"/>
  <c r="AB2271" i="3"/>
  <c r="Z2271" i="3"/>
  <c r="Q2270" i="3" s="1"/>
  <c r="M2272" i="3"/>
  <c r="S2269" i="3"/>
  <c r="Q2269" i="3"/>
  <c r="R2269" i="3"/>
  <c r="V2272" i="3" l="1"/>
  <c r="X2272" i="3"/>
  <c r="O2271" i="3" s="1"/>
  <c r="Y2272" i="3"/>
  <c r="P2271" i="3" s="1"/>
  <c r="AA2272" i="3"/>
  <c r="R2271" i="3" s="1"/>
  <c r="AC2272" i="3"/>
  <c r="AB2272" i="3"/>
  <c r="W2272" i="3"/>
  <c r="Z2272" i="3"/>
  <c r="Q2271" i="3" s="1"/>
  <c r="M2273" i="3"/>
  <c r="S2270" i="3"/>
  <c r="N2271" i="3" l="1"/>
  <c r="T2271" i="3"/>
  <c r="V2273" i="3"/>
  <c r="W2273" i="3"/>
  <c r="AC2273" i="3"/>
  <c r="X2273" i="3"/>
  <c r="O2272" i="3" s="1"/>
  <c r="Z2273" i="3"/>
  <c r="AB2273" i="3"/>
  <c r="Y2273" i="3"/>
  <c r="AA2273" i="3"/>
  <c r="M2274" i="3"/>
  <c r="S2271" i="3"/>
  <c r="P2272" i="3" l="1"/>
  <c r="R2272" i="3"/>
  <c r="S2272" i="3"/>
  <c r="T2272" i="3"/>
  <c r="Q2272" i="3"/>
  <c r="W2274" i="3"/>
  <c r="N2273" i="3" s="1"/>
  <c r="X2274" i="3"/>
  <c r="AC2274" i="3"/>
  <c r="AB2274" i="3"/>
  <c r="V2274" i="3"/>
  <c r="Z2274" i="3"/>
  <c r="Q2273" i="3" s="1"/>
  <c r="Y2274" i="3"/>
  <c r="AA2274" i="3"/>
  <c r="M2275" i="3"/>
  <c r="N2272" i="3"/>
  <c r="O2273" i="3" l="1"/>
  <c r="Z2275" i="3"/>
  <c r="Q2274" i="3" s="1"/>
  <c r="V2275" i="3"/>
  <c r="X2275" i="3"/>
  <c r="AA2275" i="3"/>
  <c r="AC2275" i="3"/>
  <c r="T2274" i="3" s="1"/>
  <c r="W2275" i="3"/>
  <c r="N2274" i="3" s="1"/>
  <c r="AB2275" i="3"/>
  <c r="Y2275" i="3"/>
  <c r="P2274" i="3" s="1"/>
  <c r="M2276" i="3"/>
  <c r="S2273" i="3"/>
  <c r="T2273" i="3"/>
  <c r="R2273" i="3"/>
  <c r="P2273" i="3"/>
  <c r="W2276" i="3" l="1"/>
  <c r="N2275" i="3" s="1"/>
  <c r="AA2276" i="3"/>
  <c r="V2276" i="3"/>
  <c r="X2276" i="3"/>
  <c r="O2275" i="3" s="1"/>
  <c r="Y2276" i="3"/>
  <c r="P2275" i="3" s="1"/>
  <c r="AB2276" i="3"/>
  <c r="S2275" i="3" s="1"/>
  <c r="Z2276" i="3"/>
  <c r="AC2276" i="3"/>
  <c r="T2275" i="3" s="1"/>
  <c r="M2277" i="3"/>
  <c r="R2274" i="3"/>
  <c r="O2274" i="3"/>
  <c r="S2274" i="3"/>
  <c r="Y2277" i="3" l="1"/>
  <c r="P2276" i="3" s="1"/>
  <c r="V2277" i="3"/>
  <c r="AB2277" i="3"/>
  <c r="AC2277" i="3"/>
  <c r="T2276" i="3" s="1"/>
  <c r="AA2277" i="3"/>
  <c r="R2276" i="3" s="1"/>
  <c r="W2277" i="3"/>
  <c r="N2276" i="3" s="1"/>
  <c r="Z2277" i="3"/>
  <c r="X2277" i="3"/>
  <c r="O2276" i="3" s="1"/>
  <c r="M2278" i="3"/>
  <c r="Q2275" i="3"/>
  <c r="R2275" i="3"/>
  <c r="V2278" i="3" l="1"/>
  <c r="AA2278" i="3"/>
  <c r="R2277" i="3" s="1"/>
  <c r="W2278" i="3"/>
  <c r="AC2278" i="3"/>
  <c r="T2277" i="3" s="1"/>
  <c r="Y2278" i="3"/>
  <c r="P2277" i="3" s="1"/>
  <c r="AB2278" i="3"/>
  <c r="Z2278" i="3"/>
  <c r="X2278" i="3"/>
  <c r="O2277" i="3" s="1"/>
  <c r="M2279" i="3"/>
  <c r="S2276" i="3"/>
  <c r="Q2276" i="3"/>
  <c r="S2277" i="3" l="1"/>
  <c r="N2277" i="3"/>
  <c r="V2279" i="3"/>
  <c r="AB2279" i="3"/>
  <c r="X2279" i="3"/>
  <c r="Z2279" i="3"/>
  <c r="AA2279" i="3"/>
  <c r="R2278" i="3" s="1"/>
  <c r="AC2279" i="3"/>
  <c r="W2279" i="3"/>
  <c r="Y2279" i="3"/>
  <c r="M2280" i="3"/>
  <c r="Q2277" i="3"/>
  <c r="N2278" i="3" l="1"/>
  <c r="T2278" i="3"/>
  <c r="S2278" i="3"/>
  <c r="P2278" i="3"/>
  <c r="O2278" i="3"/>
  <c r="AB2280" i="3"/>
  <c r="S2279" i="3" s="1"/>
  <c r="V2280" i="3"/>
  <c r="AA2280" i="3"/>
  <c r="W2280" i="3"/>
  <c r="X2280" i="3"/>
  <c r="O2279" i="3" s="1"/>
  <c r="Y2280" i="3"/>
  <c r="AC2280" i="3"/>
  <c r="T2279" i="3" s="1"/>
  <c r="Z2280" i="3"/>
  <c r="M2281" i="3"/>
  <c r="Q2278" i="3"/>
  <c r="Z2281" i="3" l="1"/>
  <c r="Q2280" i="3" s="1"/>
  <c r="Y2281" i="3"/>
  <c r="P2280" i="3" s="1"/>
  <c r="W2281" i="3"/>
  <c r="X2281" i="3"/>
  <c r="O2280" i="3" s="1"/>
  <c r="V2281" i="3"/>
  <c r="AB2281" i="3"/>
  <c r="S2280" i="3" s="1"/>
  <c r="AC2281" i="3"/>
  <c r="AA2281" i="3"/>
  <c r="R2280" i="3" s="1"/>
  <c r="M2282" i="3"/>
  <c r="R2279" i="3"/>
  <c r="Q2279" i="3"/>
  <c r="P2279" i="3"/>
  <c r="N2279" i="3"/>
  <c r="V2282" i="3" l="1"/>
  <c r="AA2282" i="3"/>
  <c r="R2281" i="3" s="1"/>
  <c r="Y2282" i="3"/>
  <c r="P2281" i="3" s="1"/>
  <c r="Z2282" i="3"/>
  <c r="Q2281" i="3" s="1"/>
  <c r="AB2282" i="3"/>
  <c r="W2282" i="3"/>
  <c r="X2282" i="3"/>
  <c r="AC2282" i="3"/>
  <c r="M2283" i="3"/>
  <c r="T2280" i="3"/>
  <c r="N2280" i="3"/>
  <c r="N2281" i="3" l="1"/>
  <c r="O2281" i="3"/>
  <c r="S2281" i="3"/>
  <c r="V2283" i="3"/>
  <c r="AB2283" i="3"/>
  <c r="S2282" i="3" s="1"/>
  <c r="Z2283" i="3"/>
  <c r="Q2282" i="3" s="1"/>
  <c r="Y2283" i="3"/>
  <c r="W2283" i="3"/>
  <c r="AA2283" i="3"/>
  <c r="R2282" i="3" s="1"/>
  <c r="AC2283" i="3"/>
  <c r="X2283" i="3"/>
  <c r="M2284" i="3"/>
  <c r="T2281" i="3"/>
  <c r="T2282" i="3" l="1"/>
  <c r="V2284" i="3"/>
  <c r="W2284" i="3"/>
  <c r="N2283" i="3" s="1"/>
  <c r="X2284" i="3"/>
  <c r="O2283" i="3" s="1"/>
  <c r="Y2284" i="3"/>
  <c r="P2283" i="3" s="1"/>
  <c r="AA2284" i="3"/>
  <c r="AB2284" i="3"/>
  <c r="S2283" i="3" s="1"/>
  <c r="AC2284" i="3"/>
  <c r="Z2284" i="3"/>
  <c r="M2285" i="3"/>
  <c r="N2282" i="3"/>
  <c r="P2282" i="3"/>
  <c r="O2282" i="3"/>
  <c r="V2285" i="3" l="1"/>
  <c r="W2285" i="3"/>
  <c r="N2284" i="3" s="1"/>
  <c r="AB2285" i="3"/>
  <c r="S2284" i="3" s="1"/>
  <c r="Y2285" i="3"/>
  <c r="P2284" i="3" s="1"/>
  <c r="AA2285" i="3"/>
  <c r="R2284" i="3" s="1"/>
  <c r="Z2285" i="3"/>
  <c r="Q2284" i="3" s="1"/>
  <c r="AC2285" i="3"/>
  <c r="T2284" i="3" s="1"/>
  <c r="M2286" i="3"/>
  <c r="X2285" i="3"/>
  <c r="O2284" i="3" s="1"/>
  <c r="Q2283" i="3"/>
  <c r="R2283" i="3"/>
  <c r="T2283" i="3"/>
  <c r="AA2286" i="3" l="1"/>
  <c r="R2285" i="3" s="1"/>
  <c r="V2286" i="3"/>
  <c r="Z2286" i="3"/>
  <c r="Q2285" i="3" s="1"/>
  <c r="AB2286" i="3"/>
  <c r="S2285" i="3" s="1"/>
  <c r="X2286" i="3"/>
  <c r="O2285" i="3" s="1"/>
  <c r="AC2286" i="3"/>
  <c r="W2286" i="3"/>
  <c r="N2285" i="3" s="1"/>
  <c r="Y2286" i="3"/>
  <c r="M2287" i="3"/>
  <c r="AA2287" i="3" l="1"/>
  <c r="R2286" i="3" s="1"/>
  <c r="V2287" i="3"/>
  <c r="X2287" i="3"/>
  <c r="O2286" i="3" s="1"/>
  <c r="Y2287" i="3"/>
  <c r="AB2287" i="3"/>
  <c r="S2286" i="3" s="1"/>
  <c r="AC2287" i="3"/>
  <c r="Z2287" i="3"/>
  <c r="W2287" i="3"/>
  <c r="N2286" i="3" s="1"/>
  <c r="M2288" i="3"/>
  <c r="P2285" i="3"/>
  <c r="T2285" i="3"/>
  <c r="W2288" i="3" l="1"/>
  <c r="N2287" i="3" s="1"/>
  <c r="V2288" i="3"/>
  <c r="Z2288" i="3"/>
  <c r="AA2288" i="3"/>
  <c r="R2287" i="3" s="1"/>
  <c r="AC2288" i="3"/>
  <c r="AB2288" i="3"/>
  <c r="Y2288" i="3"/>
  <c r="P2287" i="3" s="1"/>
  <c r="X2288" i="3"/>
  <c r="O2287" i="3" s="1"/>
  <c r="M2289" i="3"/>
  <c r="Q2286" i="3"/>
  <c r="T2286" i="3"/>
  <c r="P2286" i="3"/>
  <c r="X2289" i="3" l="1"/>
  <c r="O2288" i="3" s="1"/>
  <c r="V2289" i="3"/>
  <c r="AB2289" i="3"/>
  <c r="W2289" i="3"/>
  <c r="N2288" i="3" s="1"/>
  <c r="Z2289" i="3"/>
  <c r="Q2288" i="3" s="1"/>
  <c r="Y2289" i="3"/>
  <c r="AC2289" i="3"/>
  <c r="AA2289" i="3"/>
  <c r="R2288" i="3" s="1"/>
  <c r="M2290" i="3"/>
  <c r="S2287" i="3"/>
  <c r="T2287" i="3"/>
  <c r="Q2287" i="3"/>
  <c r="P2288" i="3" l="1"/>
  <c r="V2290" i="3"/>
  <c r="AB2290" i="3"/>
  <c r="S2289" i="3" s="1"/>
  <c r="AC2290" i="3"/>
  <c r="Z2290" i="3"/>
  <c r="W2290" i="3"/>
  <c r="AA2290" i="3"/>
  <c r="R2289" i="3" s="1"/>
  <c r="Y2290" i="3"/>
  <c r="M2291" i="3"/>
  <c r="X2290" i="3"/>
  <c r="O2289" i="3" s="1"/>
  <c r="T2288" i="3"/>
  <c r="S2288" i="3"/>
  <c r="N2289" i="3" l="1"/>
  <c r="Q2289" i="3"/>
  <c r="AA2291" i="3"/>
  <c r="V2291" i="3"/>
  <c r="AB2291" i="3"/>
  <c r="S2290" i="3" s="1"/>
  <c r="AC2291" i="3"/>
  <c r="T2290" i="3" s="1"/>
  <c r="Y2291" i="3"/>
  <c r="X2291" i="3"/>
  <c r="O2290" i="3" s="1"/>
  <c r="W2291" i="3"/>
  <c r="Z2291" i="3"/>
  <c r="M2292" i="3"/>
  <c r="P2289" i="3"/>
  <c r="T2289" i="3"/>
  <c r="X2292" i="3" l="1"/>
  <c r="O2291" i="3" s="1"/>
  <c r="V2292" i="3"/>
  <c r="AC2292" i="3"/>
  <c r="T2291" i="3" s="1"/>
  <c r="Z2292" i="3"/>
  <c r="AA2292" i="3"/>
  <c r="W2292" i="3"/>
  <c r="Y2292" i="3"/>
  <c r="P2291" i="3" s="1"/>
  <c r="AB2292" i="3"/>
  <c r="S2291" i="3" s="1"/>
  <c r="M2293" i="3"/>
  <c r="R2290" i="3"/>
  <c r="Q2290" i="3"/>
  <c r="P2290" i="3"/>
  <c r="N2290" i="3"/>
  <c r="Y2293" i="3" l="1"/>
  <c r="P2292" i="3" s="1"/>
  <c r="W2293" i="3"/>
  <c r="V2293" i="3"/>
  <c r="Z2293" i="3"/>
  <c r="AC2293" i="3"/>
  <c r="X2293" i="3"/>
  <c r="O2292" i="3" s="1"/>
  <c r="AB2293" i="3"/>
  <c r="AA2293" i="3"/>
  <c r="R2292" i="3" s="1"/>
  <c r="M2294" i="3"/>
  <c r="N2291" i="3"/>
  <c r="Q2291" i="3"/>
  <c r="R2291" i="3"/>
  <c r="V2294" i="3" l="1"/>
  <c r="Z2294" i="3"/>
  <c r="Q2293" i="3" s="1"/>
  <c r="W2294" i="3"/>
  <c r="N2293" i="3" s="1"/>
  <c r="AC2294" i="3"/>
  <c r="T2293" i="3" s="1"/>
  <c r="Y2294" i="3"/>
  <c r="AB2294" i="3"/>
  <c r="AA2294" i="3"/>
  <c r="X2294" i="3"/>
  <c r="O2293" i="3" s="1"/>
  <c r="M2295" i="3"/>
  <c r="S2292" i="3"/>
  <c r="T2292" i="3"/>
  <c r="Q2292" i="3"/>
  <c r="N2292" i="3"/>
  <c r="R2293" i="3" l="1"/>
  <c r="P2293" i="3"/>
  <c r="W2295" i="3"/>
  <c r="N2294" i="3" s="1"/>
  <c r="V2295" i="3"/>
  <c r="AC2295" i="3"/>
  <c r="T2294" i="3" s="1"/>
  <c r="AB2295" i="3"/>
  <c r="X2295" i="3"/>
  <c r="AA2295" i="3"/>
  <c r="Y2295" i="3"/>
  <c r="Z2295" i="3"/>
  <c r="M2296" i="3"/>
  <c r="S2293" i="3"/>
  <c r="V2296" i="3" l="1"/>
  <c r="W2296" i="3"/>
  <c r="N2295" i="3" s="1"/>
  <c r="Y2296" i="3"/>
  <c r="AB2296" i="3"/>
  <c r="S2295" i="3" s="1"/>
  <c r="Z2296" i="3"/>
  <c r="X2296" i="3"/>
  <c r="AA2296" i="3"/>
  <c r="AC2296" i="3"/>
  <c r="M2297" i="3"/>
  <c r="Q2294" i="3"/>
  <c r="P2294" i="3"/>
  <c r="O2294" i="3"/>
  <c r="S2294" i="3"/>
  <c r="R2294" i="3"/>
  <c r="T2295" i="3" l="1"/>
  <c r="O2295" i="3"/>
  <c r="R2295" i="3"/>
  <c r="P2295" i="3"/>
  <c r="Q2295" i="3"/>
  <c r="V2297" i="3"/>
  <c r="AB2297" i="3"/>
  <c r="AC2297" i="3"/>
  <c r="W2297" i="3"/>
  <c r="X2297" i="3"/>
  <c r="O2296" i="3" s="1"/>
  <c r="Y2297" i="3"/>
  <c r="P2296" i="3" s="1"/>
  <c r="Z2297" i="3"/>
  <c r="Q2296" i="3" s="1"/>
  <c r="AA2297" i="3"/>
  <c r="M2298" i="3"/>
  <c r="AA2298" i="3" l="1"/>
  <c r="R2297" i="3" s="1"/>
  <c r="V2298" i="3"/>
  <c r="AB2298" i="3"/>
  <c r="Z2298" i="3"/>
  <c r="Y2298" i="3"/>
  <c r="W2298" i="3"/>
  <c r="N2297" i="3" s="1"/>
  <c r="AC2298" i="3"/>
  <c r="X2298" i="3"/>
  <c r="O2297" i="3" s="1"/>
  <c r="M2299" i="3"/>
  <c r="R2296" i="3"/>
  <c r="S2296" i="3"/>
  <c r="N2296" i="3"/>
  <c r="T2296" i="3"/>
  <c r="AC2299" i="3" l="1"/>
  <c r="T2298" i="3" s="1"/>
  <c r="AA2299" i="3"/>
  <c r="R2298" i="3" s="1"/>
  <c r="V2299" i="3"/>
  <c r="X2299" i="3"/>
  <c r="O2298" i="3" s="1"/>
  <c r="AB2299" i="3"/>
  <c r="S2298" i="3" s="1"/>
  <c r="Z2299" i="3"/>
  <c r="W2299" i="3"/>
  <c r="Y2299" i="3"/>
  <c r="M2300" i="3"/>
  <c r="P2297" i="3"/>
  <c r="Q2297" i="3"/>
  <c r="S2297" i="3"/>
  <c r="T2297" i="3"/>
  <c r="N2298" i="3" l="1"/>
  <c r="V2300" i="3"/>
  <c r="Y2300" i="3"/>
  <c r="P2299" i="3" s="1"/>
  <c r="X2300" i="3"/>
  <c r="O2299" i="3" s="1"/>
  <c r="AB2300" i="3"/>
  <c r="AC2300" i="3"/>
  <c r="T2299" i="3" s="1"/>
  <c r="AA2300" i="3"/>
  <c r="Z2300" i="3"/>
  <c r="Q2299" i="3" s="1"/>
  <c r="W2300" i="3"/>
  <c r="M2301" i="3"/>
  <c r="Q2298" i="3"/>
  <c r="P2298" i="3"/>
  <c r="R2299" i="3" l="1"/>
  <c r="S2299" i="3"/>
  <c r="V2301" i="3"/>
  <c r="Y2301" i="3"/>
  <c r="P2300" i="3" s="1"/>
  <c r="AA2301" i="3"/>
  <c r="Z2301" i="3"/>
  <c r="Q2300" i="3" s="1"/>
  <c r="W2301" i="3"/>
  <c r="N2300" i="3" s="1"/>
  <c r="X2301" i="3"/>
  <c r="O2300" i="3" s="1"/>
  <c r="AC2301" i="3"/>
  <c r="AB2301" i="3"/>
  <c r="M2302" i="3"/>
  <c r="N2299" i="3"/>
  <c r="Z2302" i="3" l="1"/>
  <c r="Q2301" i="3" s="1"/>
  <c r="AC2302" i="3"/>
  <c r="T2301" i="3" s="1"/>
  <c r="AB2302" i="3"/>
  <c r="S2301" i="3" s="1"/>
  <c r="Y2302" i="3"/>
  <c r="P2301" i="3" s="1"/>
  <c r="X2302" i="3"/>
  <c r="O2301" i="3" s="1"/>
  <c r="V2302" i="3"/>
  <c r="W2302" i="3"/>
  <c r="N2301" i="3" s="1"/>
  <c r="AA2302" i="3"/>
  <c r="M2303" i="3"/>
  <c r="S2300" i="3"/>
  <c r="T2300" i="3"/>
  <c r="R2300" i="3"/>
  <c r="R2301" i="3" l="1"/>
  <c r="V2303" i="3"/>
  <c r="AA2303" i="3"/>
  <c r="X2303" i="3"/>
  <c r="O2302" i="3" s="1"/>
  <c r="Z2303" i="3"/>
  <c r="Q2302" i="3" s="1"/>
  <c r="AB2303" i="3"/>
  <c r="S2302" i="3" s="1"/>
  <c r="AC2303" i="3"/>
  <c r="W2303" i="3"/>
  <c r="N2302" i="3" s="1"/>
  <c r="M2304" i="3"/>
  <c r="Y2303" i="3"/>
  <c r="P2302" i="3" s="1"/>
  <c r="T2302" i="3" l="1"/>
  <c r="W2304" i="3"/>
  <c r="AA2304" i="3"/>
  <c r="R2303" i="3" s="1"/>
  <c r="AB2304" i="3"/>
  <c r="S2303" i="3" s="1"/>
  <c r="Y2304" i="3"/>
  <c r="P2303" i="3" s="1"/>
  <c r="AC2304" i="3"/>
  <c r="V2304" i="3"/>
  <c r="Z2304" i="3"/>
  <c r="X2304" i="3"/>
  <c r="M2305" i="3"/>
  <c r="R2302" i="3"/>
  <c r="N2303" i="3" l="1"/>
  <c r="Z2305" i="3"/>
  <c r="Q2304" i="3" s="1"/>
  <c r="Y2305" i="3"/>
  <c r="P2304" i="3" s="1"/>
  <c r="AB2305" i="3"/>
  <c r="AC2305" i="3"/>
  <c r="T2304" i="3" s="1"/>
  <c r="V2305" i="3"/>
  <c r="W2305" i="3"/>
  <c r="X2305" i="3"/>
  <c r="O2304" i="3" s="1"/>
  <c r="M2306" i="3"/>
  <c r="AA2305" i="3"/>
  <c r="R2304" i="3" s="1"/>
  <c r="O2303" i="3"/>
  <c r="Q2303" i="3"/>
  <c r="T2303" i="3"/>
  <c r="S2304" i="3" l="1"/>
  <c r="W2306" i="3"/>
  <c r="V2306" i="3"/>
  <c r="AB2306" i="3"/>
  <c r="S2305" i="3" s="1"/>
  <c r="AC2306" i="3"/>
  <c r="AA2306" i="3"/>
  <c r="R2305" i="3" s="1"/>
  <c r="Y2306" i="3"/>
  <c r="X2306" i="3"/>
  <c r="Z2306" i="3"/>
  <c r="M2307" i="3"/>
  <c r="N2304" i="3"/>
  <c r="AA2307" i="3" l="1"/>
  <c r="R2306" i="3" s="1"/>
  <c r="V2307" i="3"/>
  <c r="Z2307" i="3"/>
  <c r="Y2307" i="3"/>
  <c r="AB2307" i="3"/>
  <c r="W2307" i="3"/>
  <c r="M2308" i="3"/>
  <c r="AC2307" i="3"/>
  <c r="X2307" i="3"/>
  <c r="O2306" i="3" s="1"/>
  <c r="Q2305" i="3"/>
  <c r="P2305" i="3"/>
  <c r="T2305" i="3"/>
  <c r="O2305" i="3"/>
  <c r="N2305" i="3"/>
  <c r="P2306" i="3" l="1"/>
  <c r="S2306" i="3"/>
  <c r="Q2306" i="3"/>
  <c r="T2306" i="3"/>
  <c r="Z2308" i="3"/>
  <c r="Q2307" i="3" s="1"/>
  <c r="X2308" i="3"/>
  <c r="O2307" i="3" s="1"/>
  <c r="V2308" i="3"/>
  <c r="AA2308" i="3"/>
  <c r="R2307" i="3" s="1"/>
  <c r="AB2308" i="3"/>
  <c r="Y2308" i="3"/>
  <c r="P2307" i="3" s="1"/>
  <c r="AC2308" i="3"/>
  <c r="W2308" i="3"/>
  <c r="M2309" i="3"/>
  <c r="N2306" i="3"/>
  <c r="Y2309" i="3" l="1"/>
  <c r="P2308" i="3" s="1"/>
  <c r="Z2309" i="3"/>
  <c r="Q2308" i="3" s="1"/>
  <c r="W2309" i="3"/>
  <c r="N2308" i="3" s="1"/>
  <c r="V2309" i="3"/>
  <c r="AA2309" i="3"/>
  <c r="R2308" i="3" s="1"/>
  <c r="AB2309" i="3"/>
  <c r="AC2309" i="3"/>
  <c r="X2309" i="3"/>
  <c r="O2308" i="3" s="1"/>
  <c r="M2310" i="3"/>
  <c r="T2307" i="3"/>
  <c r="S2307" i="3"/>
  <c r="N2307" i="3"/>
  <c r="AB2310" i="3" l="1"/>
  <c r="S2309" i="3" s="1"/>
  <c r="W2310" i="3"/>
  <c r="N2309" i="3" s="1"/>
  <c r="AC2310" i="3"/>
  <c r="Z2310" i="3"/>
  <c r="Q2309" i="3" s="1"/>
  <c r="AA2310" i="3"/>
  <c r="R2309" i="3" s="1"/>
  <c r="Y2310" i="3"/>
  <c r="P2309" i="3" s="1"/>
  <c r="V2310" i="3"/>
  <c r="X2310" i="3"/>
  <c r="O2309" i="3" s="1"/>
  <c r="M2311" i="3"/>
  <c r="T2308" i="3"/>
  <c r="S2308" i="3"/>
  <c r="AB2311" i="3" l="1"/>
  <c r="S2310" i="3" s="1"/>
  <c r="Z2311" i="3"/>
  <c r="Q2310" i="3" s="1"/>
  <c r="W2311" i="3"/>
  <c r="N2310" i="3" s="1"/>
  <c r="AC2311" i="3"/>
  <c r="T2310" i="3" s="1"/>
  <c r="Y2311" i="3"/>
  <c r="P2310" i="3" s="1"/>
  <c r="AA2311" i="3"/>
  <c r="R2310" i="3" s="1"/>
  <c r="V2311" i="3"/>
  <c r="X2311" i="3"/>
  <c r="M2312" i="3"/>
  <c r="T2309" i="3"/>
  <c r="V2312" i="3" l="1"/>
  <c r="Z2312" i="3"/>
  <c r="Q2311" i="3" s="1"/>
  <c r="AA2312" i="3"/>
  <c r="R2311" i="3" s="1"/>
  <c r="AC2312" i="3"/>
  <c r="T2311" i="3" s="1"/>
  <c r="AB2312" i="3"/>
  <c r="S2311" i="3" s="1"/>
  <c r="Y2312" i="3"/>
  <c r="W2312" i="3"/>
  <c r="X2312" i="3"/>
  <c r="M2313" i="3"/>
  <c r="O2310" i="3"/>
  <c r="N2311" i="3" l="1"/>
  <c r="P2311" i="3"/>
  <c r="W2313" i="3"/>
  <c r="Z2313" i="3"/>
  <c r="Q2312" i="3" s="1"/>
  <c r="AC2313" i="3"/>
  <c r="T2312" i="3" s="1"/>
  <c r="V2313" i="3"/>
  <c r="AA2313" i="3"/>
  <c r="R2312" i="3" s="1"/>
  <c r="AB2313" i="3"/>
  <c r="X2313" i="3"/>
  <c r="O2312" i="3" s="1"/>
  <c r="Y2313" i="3"/>
  <c r="M2314" i="3"/>
  <c r="O2311" i="3"/>
  <c r="AA2314" i="3" l="1"/>
  <c r="R2313" i="3" s="1"/>
  <c r="AB2314" i="3"/>
  <c r="S2313" i="3" s="1"/>
  <c r="W2314" i="3"/>
  <c r="N2313" i="3" s="1"/>
  <c r="Y2314" i="3"/>
  <c r="V2314" i="3"/>
  <c r="Z2314" i="3"/>
  <c r="X2314" i="3"/>
  <c r="M2315" i="3"/>
  <c r="AC2314" i="3"/>
  <c r="T2313" i="3" s="1"/>
  <c r="S2312" i="3"/>
  <c r="P2312" i="3"/>
  <c r="N2312" i="3"/>
  <c r="O2313" i="3" l="1"/>
  <c r="Q2313" i="3"/>
  <c r="AC2315" i="3"/>
  <c r="T2314" i="3" s="1"/>
  <c r="W2315" i="3"/>
  <c r="N2314" i="3" s="1"/>
  <c r="Y2315" i="3"/>
  <c r="Z2315" i="3"/>
  <c r="V2315" i="3"/>
  <c r="AA2315" i="3"/>
  <c r="R2314" i="3" s="1"/>
  <c r="X2315" i="3"/>
  <c r="M2316" i="3"/>
  <c r="AB2315" i="3"/>
  <c r="S2314" i="3" s="1"/>
  <c r="P2313" i="3"/>
  <c r="P2314" i="3" l="1"/>
  <c r="Q2314" i="3"/>
  <c r="W2316" i="3"/>
  <c r="N2315" i="3" s="1"/>
  <c r="V2316" i="3"/>
  <c r="Y2316" i="3"/>
  <c r="AC2316" i="3"/>
  <c r="T2315" i="3" s="1"/>
  <c r="AB2316" i="3"/>
  <c r="X2316" i="3"/>
  <c r="Z2316" i="3"/>
  <c r="M2317" i="3"/>
  <c r="AA2316" i="3"/>
  <c r="R2315" i="3" s="1"/>
  <c r="O2314" i="3"/>
  <c r="P2315" i="3" l="1"/>
  <c r="Q2315" i="3"/>
  <c r="Y2317" i="3"/>
  <c r="P2316" i="3" s="1"/>
  <c r="AA2317" i="3"/>
  <c r="X2317" i="3"/>
  <c r="AC2317" i="3"/>
  <c r="AB2317" i="3"/>
  <c r="W2317" i="3"/>
  <c r="V2317" i="3"/>
  <c r="Z2317" i="3"/>
  <c r="Q2316" i="3" s="1"/>
  <c r="M2318" i="3"/>
  <c r="S2315" i="3"/>
  <c r="O2315" i="3"/>
  <c r="T2316" i="3" l="1"/>
  <c r="N2316" i="3"/>
  <c r="S2316" i="3"/>
  <c r="W2318" i="3"/>
  <c r="Z2318" i="3"/>
  <c r="Q2317" i="3" s="1"/>
  <c r="V2318" i="3"/>
  <c r="AA2318" i="3"/>
  <c r="R2317" i="3" s="1"/>
  <c r="AB2318" i="3"/>
  <c r="AC2318" i="3"/>
  <c r="X2318" i="3"/>
  <c r="Y2318" i="3"/>
  <c r="M2319" i="3"/>
  <c r="R2316" i="3"/>
  <c r="O2316" i="3"/>
  <c r="O2317" i="3" l="1"/>
  <c r="T2317" i="3"/>
  <c r="S2317" i="3"/>
  <c r="P2317" i="3"/>
  <c r="W2319" i="3"/>
  <c r="N2318" i="3" s="1"/>
  <c r="V2319" i="3"/>
  <c r="Y2319" i="3"/>
  <c r="Z2319" i="3"/>
  <c r="Q2318" i="3" s="1"/>
  <c r="AB2319" i="3"/>
  <c r="AC2319" i="3"/>
  <c r="AA2319" i="3"/>
  <c r="R2318" i="3" s="1"/>
  <c r="X2319" i="3"/>
  <c r="M2320" i="3"/>
  <c r="N2317" i="3"/>
  <c r="V2320" i="3" l="1"/>
  <c r="W2320" i="3"/>
  <c r="N2319" i="3" s="1"/>
  <c r="Y2320" i="3"/>
  <c r="AA2320" i="3"/>
  <c r="Z2320" i="3"/>
  <c r="AB2320" i="3"/>
  <c r="M2321" i="3"/>
  <c r="AC2320" i="3"/>
  <c r="X2320" i="3"/>
  <c r="S2318" i="3"/>
  <c r="T2318" i="3"/>
  <c r="O2318" i="3"/>
  <c r="P2318" i="3"/>
  <c r="Q2319" i="3" l="1"/>
  <c r="P2319" i="3"/>
  <c r="R2319" i="3"/>
  <c r="S2319" i="3"/>
  <c r="O2319" i="3"/>
  <c r="V2321" i="3"/>
  <c r="AA2321" i="3"/>
  <c r="AB2321" i="3"/>
  <c r="AC2321" i="3"/>
  <c r="Z2321" i="3"/>
  <c r="Q2320" i="3" s="1"/>
  <c r="Y2321" i="3"/>
  <c r="P2320" i="3" s="1"/>
  <c r="W2321" i="3"/>
  <c r="N2320" i="3" s="1"/>
  <c r="M2322" i="3"/>
  <c r="X2321" i="3"/>
  <c r="T2319" i="3"/>
  <c r="AA2322" i="3" l="1"/>
  <c r="AC2322" i="3"/>
  <c r="V2322" i="3"/>
  <c r="AB2322" i="3"/>
  <c r="W2322" i="3"/>
  <c r="N2321" i="3" s="1"/>
  <c r="Z2322" i="3"/>
  <c r="Q2321" i="3" s="1"/>
  <c r="Y2322" i="3"/>
  <c r="P2321" i="3" s="1"/>
  <c r="X2322" i="3"/>
  <c r="M2323" i="3"/>
  <c r="O2320" i="3"/>
  <c r="R2320" i="3"/>
  <c r="T2320" i="3"/>
  <c r="S2320" i="3"/>
  <c r="X2323" i="3" l="1"/>
  <c r="O2322" i="3" s="1"/>
  <c r="AB2323" i="3"/>
  <c r="V2323" i="3"/>
  <c r="W2323" i="3"/>
  <c r="N2322" i="3" s="1"/>
  <c r="Z2323" i="3"/>
  <c r="Y2323" i="3"/>
  <c r="AC2323" i="3"/>
  <c r="M2324" i="3"/>
  <c r="AA2323" i="3"/>
  <c r="R2322" i="3" s="1"/>
  <c r="O2321" i="3"/>
  <c r="S2321" i="3"/>
  <c r="R2321" i="3"/>
  <c r="T2321" i="3"/>
  <c r="T2322" i="3" l="1"/>
  <c r="P2322" i="3"/>
  <c r="Q2322" i="3"/>
  <c r="W2324" i="3"/>
  <c r="N2323" i="3" s="1"/>
  <c r="Y2324" i="3"/>
  <c r="AC2324" i="3"/>
  <c r="Z2324" i="3"/>
  <c r="V2324" i="3"/>
  <c r="AB2324" i="3"/>
  <c r="X2324" i="3"/>
  <c r="O2323" i="3" s="1"/>
  <c r="M2325" i="3"/>
  <c r="AA2324" i="3"/>
  <c r="S2322" i="3"/>
  <c r="S2323" i="3" l="1"/>
  <c r="Q2323" i="3"/>
  <c r="Z2325" i="3"/>
  <c r="Q2324" i="3" s="1"/>
  <c r="X2325" i="3"/>
  <c r="O2324" i="3" s="1"/>
  <c r="V2325" i="3"/>
  <c r="AB2325" i="3"/>
  <c r="W2325" i="3"/>
  <c r="N2324" i="3" s="1"/>
  <c r="AA2325" i="3"/>
  <c r="R2324" i="3" s="1"/>
  <c r="Y2325" i="3"/>
  <c r="AC2325" i="3"/>
  <c r="M2326" i="3"/>
  <c r="P2323" i="3"/>
  <c r="R2323" i="3"/>
  <c r="T2323" i="3"/>
  <c r="W2326" i="3" l="1"/>
  <c r="N2325" i="3" s="1"/>
  <c r="AC2326" i="3"/>
  <c r="Y2326" i="3"/>
  <c r="P2325" i="3" s="1"/>
  <c r="X2326" i="3"/>
  <c r="O2325" i="3" s="1"/>
  <c r="V2326" i="3"/>
  <c r="AA2326" i="3"/>
  <c r="R2325" i="3" s="1"/>
  <c r="Z2326" i="3"/>
  <c r="AB2326" i="3"/>
  <c r="S2325" i="3" s="1"/>
  <c r="M2327" i="3"/>
  <c r="P2324" i="3"/>
  <c r="T2324" i="3"/>
  <c r="S2324" i="3"/>
  <c r="Q2325" i="3" l="1"/>
  <c r="Y2327" i="3"/>
  <c r="P2326" i="3" s="1"/>
  <c r="W2327" i="3"/>
  <c r="N2326" i="3" s="1"/>
  <c r="AA2327" i="3"/>
  <c r="R2326" i="3" s="1"/>
  <c r="V2327" i="3"/>
  <c r="AB2327" i="3"/>
  <c r="AC2327" i="3"/>
  <c r="Z2327" i="3"/>
  <c r="M2328" i="3"/>
  <c r="X2327" i="3"/>
  <c r="O2326" i="3" s="1"/>
  <c r="T2325" i="3"/>
  <c r="S2326" i="3" l="1"/>
  <c r="T2326" i="3"/>
  <c r="Y2328" i="3"/>
  <c r="P2327" i="3" s="1"/>
  <c r="AB2328" i="3"/>
  <c r="AC2328" i="3"/>
  <c r="Z2328" i="3"/>
  <c r="Q2327" i="3" s="1"/>
  <c r="W2328" i="3"/>
  <c r="N2327" i="3" s="1"/>
  <c r="V2328" i="3"/>
  <c r="AA2328" i="3"/>
  <c r="X2328" i="3"/>
  <c r="O2327" i="3" s="1"/>
  <c r="M2329" i="3"/>
  <c r="Q2326" i="3"/>
  <c r="Y2329" i="3" l="1"/>
  <c r="P2328" i="3" s="1"/>
  <c r="V2329" i="3"/>
  <c r="AA2329" i="3"/>
  <c r="R2328" i="3" s="1"/>
  <c r="AB2329" i="3"/>
  <c r="S2328" i="3" s="1"/>
  <c r="Z2329" i="3"/>
  <c r="Q2328" i="3" s="1"/>
  <c r="W2329" i="3"/>
  <c r="AC2329" i="3"/>
  <c r="T2328" i="3" s="1"/>
  <c r="X2329" i="3"/>
  <c r="M2330" i="3"/>
  <c r="R2327" i="3"/>
  <c r="S2327" i="3"/>
  <c r="T2327" i="3"/>
  <c r="V2330" i="3" l="1"/>
  <c r="AB2330" i="3"/>
  <c r="S2329" i="3" s="1"/>
  <c r="AC2330" i="3"/>
  <c r="W2330" i="3"/>
  <c r="AA2330" i="3"/>
  <c r="R2329" i="3" s="1"/>
  <c r="Z2330" i="3"/>
  <c r="Y2330" i="3"/>
  <c r="X2330" i="3"/>
  <c r="M2331" i="3"/>
  <c r="N2328" i="3"/>
  <c r="O2328" i="3"/>
  <c r="Q2329" i="3" l="1"/>
  <c r="N2329" i="3"/>
  <c r="T2329" i="3"/>
  <c r="P2329" i="3"/>
  <c r="AC2331" i="3"/>
  <c r="T2330" i="3" s="1"/>
  <c r="W2331" i="3"/>
  <c r="N2330" i="3" s="1"/>
  <c r="Z2331" i="3"/>
  <c r="Y2331" i="3"/>
  <c r="V2331" i="3"/>
  <c r="AB2331" i="3"/>
  <c r="M2332" i="3"/>
  <c r="X2331" i="3"/>
  <c r="O2330" i="3" s="1"/>
  <c r="AA2331" i="3"/>
  <c r="O2329" i="3"/>
  <c r="S2330" i="3" l="1"/>
  <c r="Q2330" i="3"/>
  <c r="R2330" i="3"/>
  <c r="Z2332" i="3"/>
  <c r="Q2331" i="3" s="1"/>
  <c r="X2332" i="3"/>
  <c r="O2331" i="3" s="1"/>
  <c r="AA2332" i="3"/>
  <c r="R2331" i="3" s="1"/>
  <c r="Y2332" i="3"/>
  <c r="V2332" i="3"/>
  <c r="AB2332" i="3"/>
  <c r="AC2332" i="3"/>
  <c r="M2333" i="3"/>
  <c r="W2332" i="3"/>
  <c r="N2331" i="3" s="1"/>
  <c r="P2330" i="3"/>
  <c r="P2331" i="3" l="1"/>
  <c r="W2333" i="3"/>
  <c r="AA2333" i="3"/>
  <c r="R2332" i="3" s="1"/>
  <c r="X2333" i="3"/>
  <c r="O2332" i="3" s="1"/>
  <c r="V2333" i="3"/>
  <c r="AB2333" i="3"/>
  <c r="Y2333" i="3"/>
  <c r="AC2333" i="3"/>
  <c r="T2332" i="3" s="1"/>
  <c r="Z2333" i="3"/>
  <c r="M2334" i="3"/>
  <c r="T2331" i="3"/>
  <c r="S2331" i="3"/>
  <c r="Y2334" i="3" l="1"/>
  <c r="P2333" i="3" s="1"/>
  <c r="X2334" i="3"/>
  <c r="O2333" i="3" s="1"/>
  <c r="Z2334" i="3"/>
  <c r="Q2333" i="3" s="1"/>
  <c r="V2334" i="3"/>
  <c r="AB2334" i="3"/>
  <c r="S2333" i="3" s="1"/>
  <c r="AC2334" i="3"/>
  <c r="AA2334" i="3"/>
  <c r="W2334" i="3"/>
  <c r="M2335" i="3"/>
  <c r="N2332" i="3"/>
  <c r="Q2332" i="3"/>
  <c r="P2332" i="3"/>
  <c r="S2332" i="3"/>
  <c r="R2333" i="3" l="1"/>
  <c r="X2335" i="3"/>
  <c r="O2334" i="3" s="1"/>
  <c r="AC2335" i="3"/>
  <c r="T2334" i="3" s="1"/>
  <c r="V2335" i="3"/>
  <c r="Y2335" i="3"/>
  <c r="P2334" i="3" s="1"/>
  <c r="W2335" i="3"/>
  <c r="Z2335" i="3"/>
  <c r="AA2335" i="3"/>
  <c r="AB2335" i="3"/>
  <c r="S2334" i="3" s="1"/>
  <c r="M2336" i="3"/>
  <c r="T2333" i="3"/>
  <c r="N2333" i="3"/>
  <c r="V2336" i="3" l="1"/>
  <c r="AB2336" i="3"/>
  <c r="S2335" i="3" s="1"/>
  <c r="Y2336" i="3"/>
  <c r="P2335" i="3" s="1"/>
  <c r="AC2336" i="3"/>
  <c r="T2335" i="3" s="1"/>
  <c r="W2336" i="3"/>
  <c r="Z2336" i="3"/>
  <c r="AA2336" i="3"/>
  <c r="R2335" i="3" s="1"/>
  <c r="X2336" i="3"/>
  <c r="O2335" i="3" s="1"/>
  <c r="M2337" i="3"/>
  <c r="N2334" i="3"/>
  <c r="Q2334" i="3"/>
  <c r="R2334" i="3"/>
  <c r="AA2337" i="3" l="1"/>
  <c r="W2337" i="3"/>
  <c r="Z2337" i="3"/>
  <c r="V2337" i="3"/>
  <c r="Y2337" i="3"/>
  <c r="P2336" i="3" s="1"/>
  <c r="X2337" i="3"/>
  <c r="O2336" i="3" s="1"/>
  <c r="AB2337" i="3"/>
  <c r="AC2337" i="3"/>
  <c r="M2338" i="3"/>
  <c r="N2335" i="3"/>
  <c r="Q2335" i="3"/>
  <c r="Y2338" i="3" l="1"/>
  <c r="P2337" i="3" s="1"/>
  <c r="AB2338" i="3"/>
  <c r="S2337" i="3" s="1"/>
  <c r="AC2338" i="3"/>
  <c r="T2337" i="3" s="1"/>
  <c r="W2338" i="3"/>
  <c r="V2338" i="3"/>
  <c r="X2338" i="3"/>
  <c r="AA2338" i="3"/>
  <c r="R2337" i="3" s="1"/>
  <c r="Z2338" i="3"/>
  <c r="M2339" i="3"/>
  <c r="S2336" i="3"/>
  <c r="T2336" i="3"/>
  <c r="N2336" i="3"/>
  <c r="R2336" i="3"/>
  <c r="Q2336" i="3"/>
  <c r="V2339" i="3" l="1"/>
  <c r="AB2339" i="3"/>
  <c r="S2338" i="3" s="1"/>
  <c r="Z2339" i="3"/>
  <c r="Q2338" i="3" s="1"/>
  <c r="AA2339" i="3"/>
  <c r="AC2339" i="3"/>
  <c r="Y2339" i="3"/>
  <c r="P2338" i="3" s="1"/>
  <c r="W2339" i="3"/>
  <c r="X2339" i="3"/>
  <c r="M2340" i="3"/>
  <c r="O2337" i="3"/>
  <c r="N2337" i="3"/>
  <c r="Q2337" i="3"/>
  <c r="T2338" i="3" l="1"/>
  <c r="N2338" i="3"/>
  <c r="R2338" i="3"/>
  <c r="X2340" i="3"/>
  <c r="O2339" i="3" s="1"/>
  <c r="V2340" i="3"/>
  <c r="AB2340" i="3"/>
  <c r="S2339" i="3" s="1"/>
  <c r="Y2340" i="3"/>
  <c r="Z2340" i="3"/>
  <c r="AA2340" i="3"/>
  <c r="W2340" i="3"/>
  <c r="AC2340" i="3"/>
  <c r="T2339" i="3" s="1"/>
  <c r="M2341" i="3"/>
  <c r="O2338" i="3"/>
  <c r="X2341" i="3" l="1"/>
  <c r="O2340" i="3" s="1"/>
  <c r="Z2341" i="3"/>
  <c r="Q2340" i="3" s="1"/>
  <c r="W2341" i="3"/>
  <c r="V2341" i="3"/>
  <c r="AA2341" i="3"/>
  <c r="R2340" i="3" s="1"/>
  <c r="AB2341" i="3"/>
  <c r="Y2341" i="3"/>
  <c r="AC2341" i="3"/>
  <c r="T2340" i="3" s="1"/>
  <c r="M2342" i="3"/>
  <c r="R2339" i="3"/>
  <c r="Q2339" i="3"/>
  <c r="P2339" i="3"/>
  <c r="N2339" i="3"/>
  <c r="V2342" i="3" l="1"/>
  <c r="W2342" i="3"/>
  <c r="N2341" i="3" s="1"/>
  <c r="X2342" i="3"/>
  <c r="O2341" i="3" s="1"/>
  <c r="AC2342" i="3"/>
  <c r="T2341" i="3" s="1"/>
  <c r="AA2342" i="3"/>
  <c r="AB2342" i="3"/>
  <c r="Z2342" i="3"/>
  <c r="Q2341" i="3" s="1"/>
  <c r="Y2342" i="3"/>
  <c r="M2343" i="3"/>
  <c r="S2340" i="3"/>
  <c r="P2340" i="3"/>
  <c r="N2340" i="3"/>
  <c r="R2341" i="3" l="1"/>
  <c r="Z2343" i="3"/>
  <c r="Q2342" i="3" s="1"/>
  <c r="W2343" i="3"/>
  <c r="X2343" i="3"/>
  <c r="O2342" i="3" s="1"/>
  <c r="Y2343" i="3"/>
  <c r="P2342" i="3" s="1"/>
  <c r="V2343" i="3"/>
  <c r="AB2343" i="3"/>
  <c r="AC2343" i="3"/>
  <c r="AA2343" i="3"/>
  <c r="M2344" i="3"/>
  <c r="S2341" i="3"/>
  <c r="P2341" i="3"/>
  <c r="AB2344" i="3" l="1"/>
  <c r="S2343" i="3" s="1"/>
  <c r="Y2344" i="3"/>
  <c r="W2344" i="3"/>
  <c r="V2344" i="3"/>
  <c r="Z2344" i="3"/>
  <c r="Q2343" i="3" s="1"/>
  <c r="AA2344" i="3"/>
  <c r="AC2344" i="3"/>
  <c r="M2345" i="3"/>
  <c r="X2344" i="3"/>
  <c r="O2343" i="3" s="1"/>
  <c r="N2342" i="3"/>
  <c r="T2342" i="3"/>
  <c r="R2342" i="3"/>
  <c r="S2342" i="3"/>
  <c r="R2343" i="3" l="1"/>
  <c r="T2343" i="3"/>
  <c r="P2343" i="3"/>
  <c r="W2345" i="3"/>
  <c r="N2344" i="3" s="1"/>
  <c r="AB2345" i="3"/>
  <c r="S2344" i="3" s="1"/>
  <c r="Y2345" i="3"/>
  <c r="P2344" i="3" s="1"/>
  <c r="Z2345" i="3"/>
  <c r="Q2344" i="3" s="1"/>
  <c r="AC2345" i="3"/>
  <c r="AA2345" i="3"/>
  <c r="V2345" i="3"/>
  <c r="X2345" i="3"/>
  <c r="M2346" i="3"/>
  <c r="N2343" i="3"/>
  <c r="AA2346" i="3" l="1"/>
  <c r="X2346" i="3"/>
  <c r="O2345" i="3" s="1"/>
  <c r="V2346" i="3"/>
  <c r="AB2346" i="3"/>
  <c r="S2345" i="3" s="1"/>
  <c r="Y2346" i="3"/>
  <c r="P2345" i="3" s="1"/>
  <c r="AC2346" i="3"/>
  <c r="W2346" i="3"/>
  <c r="N2345" i="3" s="1"/>
  <c r="M2347" i="3"/>
  <c r="Z2346" i="3"/>
  <c r="R2344" i="3"/>
  <c r="O2344" i="3"/>
  <c r="T2344" i="3"/>
  <c r="AC2347" i="3" l="1"/>
  <c r="T2346" i="3" s="1"/>
  <c r="Z2347" i="3"/>
  <c r="AB2347" i="3"/>
  <c r="S2346" i="3" s="1"/>
  <c r="Y2347" i="3"/>
  <c r="P2346" i="3" s="1"/>
  <c r="V2347" i="3"/>
  <c r="AA2347" i="3"/>
  <c r="R2346" i="3" s="1"/>
  <c r="W2347" i="3"/>
  <c r="N2346" i="3" s="1"/>
  <c r="X2347" i="3"/>
  <c r="M2348" i="3"/>
  <c r="Q2345" i="3"/>
  <c r="T2345" i="3"/>
  <c r="R2345" i="3"/>
  <c r="Z2348" i="3" l="1"/>
  <c r="Q2347" i="3" s="1"/>
  <c r="AB2348" i="3"/>
  <c r="S2347" i="3" s="1"/>
  <c r="X2348" i="3"/>
  <c r="O2347" i="3" s="1"/>
  <c r="V2348" i="3"/>
  <c r="W2348" i="3"/>
  <c r="N2347" i="3" s="1"/>
  <c r="AA2348" i="3"/>
  <c r="R2347" i="3" s="1"/>
  <c r="Y2348" i="3"/>
  <c r="P2347" i="3" s="1"/>
  <c r="M2349" i="3"/>
  <c r="AC2348" i="3"/>
  <c r="Q2346" i="3"/>
  <c r="O2346" i="3"/>
  <c r="V2349" i="3" l="1"/>
  <c r="W2349" i="3"/>
  <c r="N2348" i="3" s="1"/>
  <c r="AA2349" i="3"/>
  <c r="R2348" i="3" s="1"/>
  <c r="Z2349" i="3"/>
  <c r="Y2349" i="3"/>
  <c r="AB2349" i="3"/>
  <c r="S2348" i="3" s="1"/>
  <c r="AC2349" i="3"/>
  <c r="X2349" i="3"/>
  <c r="M2350" i="3"/>
  <c r="T2347" i="3"/>
  <c r="O2348" i="3" l="1"/>
  <c r="P2348" i="3"/>
  <c r="T2348" i="3"/>
  <c r="Q2348" i="3"/>
  <c r="AA2350" i="3"/>
  <c r="AB2350" i="3"/>
  <c r="V2350" i="3"/>
  <c r="W2350" i="3"/>
  <c r="N2349" i="3" s="1"/>
  <c r="Z2350" i="3"/>
  <c r="X2350" i="3"/>
  <c r="AC2350" i="3"/>
  <c r="T2349" i="3" s="1"/>
  <c r="Y2350" i="3"/>
  <c r="P2349" i="3" s="1"/>
  <c r="M2351" i="3"/>
  <c r="AB2351" i="3" l="1"/>
  <c r="S2350" i="3" s="1"/>
  <c r="AA2351" i="3"/>
  <c r="R2350" i="3" s="1"/>
  <c r="V2351" i="3"/>
  <c r="Z2351" i="3"/>
  <c r="AC2351" i="3"/>
  <c r="T2350" i="3" s="1"/>
  <c r="W2351" i="3"/>
  <c r="N2350" i="3" s="1"/>
  <c r="M2352" i="3"/>
  <c r="Y2351" i="3"/>
  <c r="X2351" i="3"/>
  <c r="O2350" i="3" s="1"/>
  <c r="Q2349" i="3"/>
  <c r="S2349" i="3"/>
  <c r="R2349" i="3"/>
  <c r="O2349" i="3"/>
  <c r="P2350" i="3" l="1"/>
  <c r="Z2352" i="3"/>
  <c r="Q2351" i="3" s="1"/>
  <c r="X2352" i="3"/>
  <c r="AB2352" i="3"/>
  <c r="AC2352" i="3"/>
  <c r="AA2352" i="3"/>
  <c r="Y2352" i="3"/>
  <c r="V2352" i="3"/>
  <c r="W2352" i="3"/>
  <c r="N2351" i="3" s="1"/>
  <c r="M2353" i="3"/>
  <c r="Q2350" i="3"/>
  <c r="T2351" i="3" l="1"/>
  <c r="AA2353" i="3"/>
  <c r="Y2353" i="3"/>
  <c r="AC2353" i="3"/>
  <c r="W2353" i="3"/>
  <c r="N2352" i="3" s="1"/>
  <c r="AB2353" i="3"/>
  <c r="V2353" i="3"/>
  <c r="X2353" i="3"/>
  <c r="O2352" i="3" s="1"/>
  <c r="M2354" i="3"/>
  <c r="Z2353" i="3"/>
  <c r="S2351" i="3"/>
  <c r="O2351" i="3"/>
  <c r="R2351" i="3"/>
  <c r="P2351" i="3"/>
  <c r="AB2354" i="3" l="1"/>
  <c r="AA2354" i="3"/>
  <c r="X2354" i="3"/>
  <c r="O2353" i="3" s="1"/>
  <c r="AC2354" i="3"/>
  <c r="W2354" i="3"/>
  <c r="Y2354" i="3"/>
  <c r="P2353" i="3" s="1"/>
  <c r="V2354" i="3"/>
  <c r="M2355" i="3"/>
  <c r="Z2354" i="3"/>
  <c r="P2352" i="3"/>
  <c r="R2352" i="3"/>
  <c r="S2352" i="3"/>
  <c r="Q2352" i="3"/>
  <c r="T2352" i="3"/>
  <c r="Q2353" i="3" l="1"/>
  <c r="N2353" i="3"/>
  <c r="V2355" i="3"/>
  <c r="AB2355" i="3"/>
  <c r="S2354" i="3" s="1"/>
  <c r="AA2355" i="3"/>
  <c r="R2354" i="3" s="1"/>
  <c r="W2355" i="3"/>
  <c r="AC2355" i="3"/>
  <c r="X2355" i="3"/>
  <c r="M2356" i="3"/>
  <c r="Y2355" i="3"/>
  <c r="Z2355" i="3"/>
  <c r="Q2354" i="3" s="1"/>
  <c r="R2353" i="3"/>
  <c r="S2353" i="3"/>
  <c r="T2353" i="3"/>
  <c r="P2354" i="3" l="1"/>
  <c r="Z2356" i="3"/>
  <c r="Q2355" i="3" s="1"/>
  <c r="Y2356" i="3"/>
  <c r="AC2356" i="3"/>
  <c r="T2355" i="3" s="1"/>
  <c r="V2356" i="3"/>
  <c r="AB2356" i="3"/>
  <c r="X2356" i="3"/>
  <c r="W2356" i="3"/>
  <c r="N2355" i="3" s="1"/>
  <c r="AA2356" i="3"/>
  <c r="R2355" i="3" s="1"/>
  <c r="M2357" i="3"/>
  <c r="O2354" i="3"/>
  <c r="T2354" i="3"/>
  <c r="N2354" i="3"/>
  <c r="O2355" i="3" l="1"/>
  <c r="AC2357" i="3"/>
  <c r="T2356" i="3" s="1"/>
  <c r="X2357" i="3"/>
  <c r="V2357" i="3"/>
  <c r="W2357" i="3"/>
  <c r="N2356" i="3" s="1"/>
  <c r="Z2357" i="3"/>
  <c r="AB2357" i="3"/>
  <c r="S2356" i="3" s="1"/>
  <c r="AA2357" i="3"/>
  <c r="R2356" i="3" s="1"/>
  <c r="Y2357" i="3"/>
  <c r="P2356" i="3" s="1"/>
  <c r="M2358" i="3"/>
  <c r="S2355" i="3"/>
  <c r="P2355" i="3"/>
  <c r="Y2358" i="3" l="1"/>
  <c r="P2357" i="3" s="1"/>
  <c r="W2358" i="3"/>
  <c r="N2357" i="3" s="1"/>
  <c r="AA2358" i="3"/>
  <c r="R2357" i="3" s="1"/>
  <c r="AB2358" i="3"/>
  <c r="S2357" i="3" s="1"/>
  <c r="Z2358" i="3"/>
  <c r="V2358" i="3"/>
  <c r="X2358" i="3"/>
  <c r="AC2358" i="3"/>
  <c r="T2357" i="3" s="1"/>
  <c r="M2359" i="3"/>
  <c r="Q2356" i="3"/>
  <c r="O2356" i="3"/>
  <c r="O2357" i="3" l="1"/>
  <c r="AC2359" i="3"/>
  <c r="T2358" i="3" s="1"/>
  <c r="V2359" i="3"/>
  <c r="X2359" i="3"/>
  <c r="Y2359" i="3"/>
  <c r="P2358" i="3" s="1"/>
  <c r="Z2359" i="3"/>
  <c r="AA2359" i="3"/>
  <c r="AB2359" i="3"/>
  <c r="S2358" i="3" s="1"/>
  <c r="M2360" i="3"/>
  <c r="W2359" i="3"/>
  <c r="N2358" i="3" s="1"/>
  <c r="Q2357" i="3"/>
  <c r="R2358" i="3" l="1"/>
  <c r="Q2358" i="3"/>
  <c r="AB2360" i="3"/>
  <c r="S2359" i="3" s="1"/>
  <c r="AC2360" i="3"/>
  <c r="T2359" i="3" s="1"/>
  <c r="AA2360" i="3"/>
  <c r="Z2360" i="3"/>
  <c r="Y2360" i="3"/>
  <c r="V2360" i="3"/>
  <c r="X2360" i="3"/>
  <c r="M2361" i="3"/>
  <c r="W2360" i="3"/>
  <c r="N2359" i="3" s="1"/>
  <c r="O2358" i="3"/>
  <c r="W2361" i="3" l="1"/>
  <c r="N2360" i="3" s="1"/>
  <c r="AA2361" i="3"/>
  <c r="R2360" i="3" s="1"/>
  <c r="X2361" i="3"/>
  <c r="O2360" i="3" s="1"/>
  <c r="V2361" i="3"/>
  <c r="Z2361" i="3"/>
  <c r="Q2360" i="3" s="1"/>
  <c r="AB2361" i="3"/>
  <c r="S2360" i="3" s="1"/>
  <c r="Y2361" i="3"/>
  <c r="AC2361" i="3"/>
  <c r="M2362" i="3"/>
  <c r="O2359" i="3"/>
  <c r="P2359" i="3"/>
  <c r="Q2359" i="3"/>
  <c r="R2359" i="3"/>
  <c r="T2360" i="3" l="1"/>
  <c r="AA2362" i="3"/>
  <c r="R2361" i="3" s="1"/>
  <c r="V2362" i="3"/>
  <c r="X2362" i="3"/>
  <c r="O2361" i="3" s="1"/>
  <c r="Z2362" i="3"/>
  <c r="Q2361" i="3" s="1"/>
  <c r="Y2362" i="3"/>
  <c r="W2362" i="3"/>
  <c r="AB2362" i="3"/>
  <c r="S2361" i="3" s="1"/>
  <c r="AC2362" i="3"/>
  <c r="M2363" i="3"/>
  <c r="P2360" i="3"/>
  <c r="Z2363" i="3" l="1"/>
  <c r="Q2362" i="3" s="1"/>
  <c r="V2363" i="3"/>
  <c r="Y2363" i="3"/>
  <c r="AA2363" i="3"/>
  <c r="R2362" i="3" s="1"/>
  <c r="AC2363" i="3"/>
  <c r="AB2363" i="3"/>
  <c r="M2364" i="3"/>
  <c r="X2363" i="3"/>
  <c r="O2362" i="3" s="1"/>
  <c r="W2363" i="3"/>
  <c r="N2361" i="3"/>
  <c r="P2361" i="3"/>
  <c r="T2361" i="3"/>
  <c r="P2362" i="3" l="1"/>
  <c r="S2362" i="3"/>
  <c r="T2362" i="3"/>
  <c r="Z2364" i="3"/>
  <c r="Q2363" i="3" s="1"/>
  <c r="AC2364" i="3"/>
  <c r="X2364" i="3"/>
  <c r="O2363" i="3" s="1"/>
  <c r="Y2364" i="3"/>
  <c r="AB2364" i="3"/>
  <c r="W2364" i="3"/>
  <c r="AA2364" i="3"/>
  <c r="R2363" i="3" s="1"/>
  <c r="V2364" i="3"/>
  <c r="M2365" i="3"/>
  <c r="N2362" i="3"/>
  <c r="N2363" i="3" l="1"/>
  <c r="P2363" i="3"/>
  <c r="V2365" i="3"/>
  <c r="Z2365" i="3"/>
  <c r="Q2364" i="3" s="1"/>
  <c r="AC2365" i="3"/>
  <c r="T2364" i="3" s="1"/>
  <c r="X2365" i="3"/>
  <c r="O2364" i="3" s="1"/>
  <c r="AA2365" i="3"/>
  <c r="R2364" i="3" s="1"/>
  <c r="Y2365" i="3"/>
  <c r="W2365" i="3"/>
  <c r="M2366" i="3"/>
  <c r="AB2365" i="3"/>
  <c r="S2364" i="3" s="1"/>
  <c r="T2363" i="3"/>
  <c r="S2363" i="3"/>
  <c r="AB2366" i="3" l="1"/>
  <c r="S2365" i="3" s="1"/>
  <c r="V2366" i="3"/>
  <c r="W2366" i="3"/>
  <c r="Z2366" i="3"/>
  <c r="Q2365" i="3" s="1"/>
  <c r="Y2366" i="3"/>
  <c r="X2366" i="3"/>
  <c r="AC2366" i="3"/>
  <c r="AA2366" i="3"/>
  <c r="M2367" i="3"/>
  <c r="P2364" i="3"/>
  <c r="N2364" i="3"/>
  <c r="Y2367" i="3" l="1"/>
  <c r="P2366" i="3" s="1"/>
  <c r="AB2367" i="3"/>
  <c r="S2366" i="3" s="1"/>
  <c r="Z2367" i="3"/>
  <c r="Q2366" i="3" s="1"/>
  <c r="X2367" i="3"/>
  <c r="O2366" i="3" s="1"/>
  <c r="V2367" i="3"/>
  <c r="AA2367" i="3"/>
  <c r="W2367" i="3"/>
  <c r="AC2367" i="3"/>
  <c r="T2366" i="3" s="1"/>
  <c r="M2368" i="3"/>
  <c r="T2365" i="3"/>
  <c r="O2365" i="3"/>
  <c r="R2365" i="3"/>
  <c r="P2365" i="3"/>
  <c r="N2365" i="3"/>
  <c r="Y2368" i="3" l="1"/>
  <c r="P2367" i="3" s="1"/>
  <c r="V2368" i="3"/>
  <c r="AB2368" i="3"/>
  <c r="S2367" i="3" s="1"/>
  <c r="X2368" i="3"/>
  <c r="O2367" i="3" s="1"/>
  <c r="Z2368" i="3"/>
  <c r="Q2367" i="3" s="1"/>
  <c r="AA2368" i="3"/>
  <c r="W2368" i="3"/>
  <c r="AC2368" i="3"/>
  <c r="T2367" i="3" s="1"/>
  <c r="M2369" i="3"/>
  <c r="N2366" i="3"/>
  <c r="R2366" i="3"/>
  <c r="Y2369" i="3" l="1"/>
  <c r="P2368" i="3" s="1"/>
  <c r="W2369" i="3"/>
  <c r="Z2369" i="3"/>
  <c r="Q2368" i="3" s="1"/>
  <c r="AC2369" i="3"/>
  <c r="T2368" i="3" s="1"/>
  <c r="AA2369" i="3"/>
  <c r="R2368" i="3" s="1"/>
  <c r="V2369" i="3"/>
  <c r="X2369" i="3"/>
  <c r="AB2369" i="3"/>
  <c r="S2368" i="3" s="1"/>
  <c r="M2370" i="3"/>
  <c r="R2367" i="3"/>
  <c r="N2367" i="3"/>
  <c r="O2368" i="3" l="1"/>
  <c r="V2370" i="3"/>
  <c r="Y2370" i="3"/>
  <c r="P2369" i="3" s="1"/>
  <c r="AB2370" i="3"/>
  <c r="S2369" i="3" s="1"/>
  <c r="W2370" i="3"/>
  <c r="N2369" i="3" s="1"/>
  <c r="AA2370" i="3"/>
  <c r="X2370" i="3"/>
  <c r="AC2370" i="3"/>
  <c r="T2369" i="3" s="1"/>
  <c r="M2371" i="3"/>
  <c r="Z2370" i="3"/>
  <c r="Q2369" i="3" s="1"/>
  <c r="N2368" i="3"/>
  <c r="R2369" i="3" l="1"/>
  <c r="AA2371" i="3"/>
  <c r="Y2371" i="3"/>
  <c r="P2370" i="3" s="1"/>
  <c r="V2371" i="3"/>
  <c r="X2371" i="3"/>
  <c r="AC2371" i="3"/>
  <c r="T2370" i="3" s="1"/>
  <c r="AB2371" i="3"/>
  <c r="S2370" i="3" s="1"/>
  <c r="W2371" i="3"/>
  <c r="Z2371" i="3"/>
  <c r="M2372" i="3"/>
  <c r="O2369" i="3"/>
  <c r="X2372" i="3" l="1"/>
  <c r="O2371" i="3" s="1"/>
  <c r="AC2372" i="3"/>
  <c r="T2371" i="3" s="1"/>
  <c r="W2372" i="3"/>
  <c r="N2371" i="3" s="1"/>
  <c r="AA2372" i="3"/>
  <c r="V2372" i="3"/>
  <c r="AB2372" i="3"/>
  <c r="Z2372" i="3"/>
  <c r="M2373" i="3"/>
  <c r="Y2372" i="3"/>
  <c r="P2371" i="3" s="1"/>
  <c r="Q2370" i="3"/>
  <c r="N2370" i="3"/>
  <c r="R2370" i="3"/>
  <c r="O2370" i="3"/>
  <c r="S2371" i="3" l="1"/>
  <c r="Q2371" i="3"/>
  <c r="Z2373" i="3"/>
  <c r="AC2373" i="3"/>
  <c r="T2372" i="3" s="1"/>
  <c r="V2373" i="3"/>
  <c r="AA2373" i="3"/>
  <c r="W2373" i="3"/>
  <c r="X2373" i="3"/>
  <c r="O2372" i="3" s="1"/>
  <c r="AB2373" i="3"/>
  <c r="Y2373" i="3"/>
  <c r="M2374" i="3"/>
  <c r="R2371" i="3"/>
  <c r="W2374" i="3" l="1"/>
  <c r="N2373" i="3" s="1"/>
  <c r="AB2374" i="3"/>
  <c r="V2374" i="3"/>
  <c r="Z2374" i="3"/>
  <c r="Q2373" i="3" s="1"/>
  <c r="Y2374" i="3"/>
  <c r="P2373" i="3" s="1"/>
  <c r="AC2374" i="3"/>
  <c r="T2373" i="3" s="1"/>
  <c r="AA2374" i="3"/>
  <c r="X2374" i="3"/>
  <c r="O2373" i="3" s="1"/>
  <c r="M2375" i="3"/>
  <c r="N2372" i="3"/>
  <c r="R2372" i="3"/>
  <c r="S2372" i="3"/>
  <c r="P2372" i="3"/>
  <c r="Q2372" i="3"/>
  <c r="V2375" i="3" l="1"/>
  <c r="X2375" i="3"/>
  <c r="O2374" i="3" s="1"/>
  <c r="AC2375" i="3"/>
  <c r="W2375" i="3"/>
  <c r="N2374" i="3" s="1"/>
  <c r="AA2375" i="3"/>
  <c r="Z2375" i="3"/>
  <c r="Y2375" i="3"/>
  <c r="AB2375" i="3"/>
  <c r="S2374" i="3" s="1"/>
  <c r="M2376" i="3"/>
  <c r="R2373" i="3"/>
  <c r="S2373" i="3"/>
  <c r="P2374" i="3" l="1"/>
  <c r="Q2374" i="3"/>
  <c r="T2374" i="3"/>
  <c r="AC2376" i="3"/>
  <c r="T2375" i="3" s="1"/>
  <c r="V2376" i="3"/>
  <c r="Y2376" i="3"/>
  <c r="Z2376" i="3"/>
  <c r="AA2376" i="3"/>
  <c r="W2376" i="3"/>
  <c r="AB2376" i="3"/>
  <c r="X2376" i="3"/>
  <c r="O2375" i="3" s="1"/>
  <c r="M2377" i="3"/>
  <c r="R2374" i="3"/>
  <c r="V2377" i="3" l="1"/>
  <c r="Y2377" i="3"/>
  <c r="P2376" i="3" s="1"/>
  <c r="AB2377" i="3"/>
  <c r="W2377" i="3"/>
  <c r="AC2377" i="3"/>
  <c r="X2377" i="3"/>
  <c r="AA2377" i="3"/>
  <c r="Z2377" i="3"/>
  <c r="Q2376" i="3" s="1"/>
  <c r="M2378" i="3"/>
  <c r="N2375" i="3"/>
  <c r="R2375" i="3"/>
  <c r="S2375" i="3"/>
  <c r="Q2375" i="3"/>
  <c r="P2375" i="3"/>
  <c r="R2376" i="3" l="1"/>
  <c r="O2376" i="3"/>
  <c r="N2376" i="3"/>
  <c r="T2376" i="3"/>
  <c r="Y2378" i="3"/>
  <c r="P2377" i="3" s="1"/>
  <c r="AB2378" i="3"/>
  <c r="S2377" i="3" s="1"/>
  <c r="AA2378" i="3"/>
  <c r="W2378" i="3"/>
  <c r="N2377" i="3" s="1"/>
  <c r="V2378" i="3"/>
  <c r="X2378" i="3"/>
  <c r="AC2378" i="3"/>
  <c r="T2377" i="3" s="1"/>
  <c r="M2379" i="3"/>
  <c r="Z2378" i="3"/>
  <c r="Q2377" i="3" s="1"/>
  <c r="S2376" i="3"/>
  <c r="V2379" i="3" l="1"/>
  <c r="X2379" i="3"/>
  <c r="AB2379" i="3"/>
  <c r="S2378" i="3" s="1"/>
  <c r="AA2379" i="3"/>
  <c r="R2378" i="3" s="1"/>
  <c r="Z2379" i="3"/>
  <c r="Q2378" i="3" s="1"/>
  <c r="AC2379" i="3"/>
  <c r="T2378" i="3" s="1"/>
  <c r="W2379" i="3"/>
  <c r="Y2379" i="3"/>
  <c r="M2380" i="3"/>
  <c r="O2377" i="3"/>
  <c r="R2377" i="3"/>
  <c r="W2380" i="3" l="1"/>
  <c r="N2379" i="3" s="1"/>
  <c r="V2380" i="3"/>
  <c r="AC2380" i="3"/>
  <c r="T2379" i="3" s="1"/>
  <c r="Z2380" i="3"/>
  <c r="Q2379" i="3" s="1"/>
  <c r="AB2380" i="3"/>
  <c r="S2379" i="3" s="1"/>
  <c r="AA2380" i="3"/>
  <c r="X2380" i="3"/>
  <c r="M2381" i="3"/>
  <c r="Y2380" i="3"/>
  <c r="P2379" i="3" s="1"/>
  <c r="P2378" i="3"/>
  <c r="N2378" i="3"/>
  <c r="O2378" i="3"/>
  <c r="R2379" i="3" l="1"/>
  <c r="V2381" i="3"/>
  <c r="Z2381" i="3"/>
  <c r="Q2380" i="3" s="1"/>
  <c r="AA2381" i="3"/>
  <c r="AC2381" i="3"/>
  <c r="T2380" i="3" s="1"/>
  <c r="AB2381" i="3"/>
  <c r="X2381" i="3"/>
  <c r="Y2381" i="3"/>
  <c r="P2380" i="3" s="1"/>
  <c r="W2381" i="3"/>
  <c r="M2382" i="3"/>
  <c r="O2379" i="3"/>
  <c r="N2380" i="3" l="1"/>
  <c r="R2380" i="3"/>
  <c r="S2380" i="3"/>
  <c r="AB2382" i="3"/>
  <c r="S2381" i="3" s="1"/>
  <c r="Y2382" i="3"/>
  <c r="AC2382" i="3"/>
  <c r="V2382" i="3"/>
  <c r="X2382" i="3"/>
  <c r="AA2382" i="3"/>
  <c r="W2382" i="3"/>
  <c r="Z2382" i="3"/>
  <c r="Q2381" i="3" s="1"/>
  <c r="M2383" i="3"/>
  <c r="O2380" i="3"/>
  <c r="Y2383" i="3" l="1"/>
  <c r="P2382" i="3" s="1"/>
  <c r="Z2383" i="3"/>
  <c r="Q2382" i="3" s="1"/>
  <c r="V2383" i="3"/>
  <c r="AA2383" i="3"/>
  <c r="AC2383" i="3"/>
  <c r="X2383" i="3"/>
  <c r="AB2383" i="3"/>
  <c r="S2382" i="3" s="1"/>
  <c r="W2383" i="3"/>
  <c r="N2382" i="3" s="1"/>
  <c r="M2384" i="3"/>
  <c r="R2381" i="3"/>
  <c r="O2381" i="3"/>
  <c r="P2381" i="3"/>
  <c r="T2381" i="3"/>
  <c r="N2381" i="3"/>
  <c r="AC2384" i="3" l="1"/>
  <c r="T2383" i="3" s="1"/>
  <c r="V2384" i="3"/>
  <c r="AA2384" i="3"/>
  <c r="X2384" i="3"/>
  <c r="Y2384" i="3"/>
  <c r="P2383" i="3" s="1"/>
  <c r="Z2384" i="3"/>
  <c r="AB2384" i="3"/>
  <c r="W2384" i="3"/>
  <c r="N2383" i="3" s="1"/>
  <c r="M2385" i="3"/>
  <c r="T2382" i="3"/>
  <c r="O2382" i="3"/>
  <c r="R2382" i="3"/>
  <c r="S2383" i="3" l="1"/>
  <c r="Z2385" i="3"/>
  <c r="AB2385" i="3"/>
  <c r="AA2385" i="3"/>
  <c r="R2384" i="3" s="1"/>
  <c r="AC2385" i="3"/>
  <c r="W2385" i="3"/>
  <c r="Y2385" i="3"/>
  <c r="P2384" i="3" s="1"/>
  <c r="V2385" i="3"/>
  <c r="M2386" i="3"/>
  <c r="X2385" i="3"/>
  <c r="O2384" i="3" s="1"/>
  <c r="Q2383" i="3"/>
  <c r="R2383" i="3"/>
  <c r="O2383" i="3"/>
  <c r="AA2386" i="3" l="1"/>
  <c r="AB2386" i="3"/>
  <c r="AC2386" i="3"/>
  <c r="Y2386" i="3"/>
  <c r="P2385" i="3" s="1"/>
  <c r="W2386" i="3"/>
  <c r="Z2386" i="3"/>
  <c r="Q2385" i="3" s="1"/>
  <c r="X2386" i="3"/>
  <c r="V2386" i="3"/>
  <c r="M2387" i="3"/>
  <c r="N2384" i="3"/>
  <c r="T2384" i="3"/>
  <c r="Q2384" i="3"/>
  <c r="S2384" i="3"/>
  <c r="AC2387" i="3" l="1"/>
  <c r="V2387" i="3"/>
  <c r="W2387" i="3"/>
  <c r="X2387" i="3"/>
  <c r="O2386" i="3" s="1"/>
  <c r="Z2387" i="3"/>
  <c r="Q2386" i="3" s="1"/>
  <c r="AB2387" i="3"/>
  <c r="Y2387" i="3"/>
  <c r="P2386" i="3" s="1"/>
  <c r="M2388" i="3"/>
  <c r="AA2387" i="3"/>
  <c r="R2386" i="3" s="1"/>
  <c r="T2385" i="3"/>
  <c r="O2385" i="3"/>
  <c r="S2385" i="3"/>
  <c r="R2385" i="3"/>
  <c r="N2385" i="3"/>
  <c r="N2386" i="3" l="1"/>
  <c r="AB2388" i="3"/>
  <c r="X2388" i="3"/>
  <c r="O2387" i="3" s="1"/>
  <c r="V2388" i="3"/>
  <c r="AC2388" i="3"/>
  <c r="T2387" i="3" s="1"/>
  <c r="W2388" i="3"/>
  <c r="Z2388" i="3"/>
  <c r="AA2388" i="3"/>
  <c r="Y2388" i="3"/>
  <c r="M2389" i="3"/>
  <c r="S2386" i="3"/>
  <c r="T2386" i="3"/>
  <c r="AC2389" i="3" l="1"/>
  <c r="T2388" i="3" s="1"/>
  <c r="V2389" i="3"/>
  <c r="X2389" i="3"/>
  <c r="Y2389" i="3"/>
  <c r="AB2389" i="3"/>
  <c r="AA2389" i="3"/>
  <c r="W2389" i="3"/>
  <c r="N2388" i="3" s="1"/>
  <c r="Z2389" i="3"/>
  <c r="Q2388" i="3" s="1"/>
  <c r="M2390" i="3"/>
  <c r="R2387" i="3"/>
  <c r="N2387" i="3"/>
  <c r="P2387" i="3"/>
  <c r="Q2387" i="3"/>
  <c r="S2387" i="3"/>
  <c r="Z2390" i="3" l="1"/>
  <c r="Q2389" i="3" s="1"/>
  <c r="AB2390" i="3"/>
  <c r="S2389" i="3" s="1"/>
  <c r="AA2390" i="3"/>
  <c r="W2390" i="3"/>
  <c r="N2389" i="3" s="1"/>
  <c r="AC2390" i="3"/>
  <c r="T2389" i="3" s="1"/>
  <c r="V2390" i="3"/>
  <c r="X2390" i="3"/>
  <c r="Y2390" i="3"/>
  <c r="P2389" i="3" s="1"/>
  <c r="M2391" i="3"/>
  <c r="O2388" i="3"/>
  <c r="R2388" i="3"/>
  <c r="P2388" i="3"/>
  <c r="S2388" i="3"/>
  <c r="O2389" i="3" l="1"/>
  <c r="Y2391" i="3"/>
  <c r="P2390" i="3" s="1"/>
  <c r="AC2391" i="3"/>
  <c r="T2390" i="3" s="1"/>
  <c r="V2391" i="3"/>
  <c r="Z2391" i="3"/>
  <c r="Q2390" i="3" s="1"/>
  <c r="X2391" i="3"/>
  <c r="AB2391" i="3"/>
  <c r="AA2391" i="3"/>
  <c r="R2390" i="3" s="1"/>
  <c r="M2392" i="3"/>
  <c r="W2391" i="3"/>
  <c r="N2390" i="3" s="1"/>
  <c r="R2389" i="3"/>
  <c r="S2390" i="3" l="1"/>
  <c r="AB2392" i="3"/>
  <c r="V2392" i="3"/>
  <c r="AA2392" i="3"/>
  <c r="AC2392" i="3"/>
  <c r="T2391" i="3" s="1"/>
  <c r="X2392" i="3"/>
  <c r="Z2392" i="3"/>
  <c r="W2392" i="3"/>
  <c r="N2391" i="3" s="1"/>
  <c r="Y2392" i="3"/>
  <c r="M2393" i="3"/>
  <c r="O2390" i="3"/>
  <c r="AA2393" i="3" l="1"/>
  <c r="R2392" i="3" s="1"/>
  <c r="Z2393" i="3"/>
  <c r="Q2392" i="3" s="1"/>
  <c r="V2393" i="3"/>
  <c r="AB2393" i="3"/>
  <c r="X2393" i="3"/>
  <c r="O2392" i="3" s="1"/>
  <c r="Y2393" i="3"/>
  <c r="W2393" i="3"/>
  <c r="AC2393" i="3"/>
  <c r="T2392" i="3" s="1"/>
  <c r="M2394" i="3"/>
  <c r="P2391" i="3"/>
  <c r="Q2391" i="3"/>
  <c r="O2391" i="3"/>
  <c r="R2391" i="3"/>
  <c r="S2391" i="3"/>
  <c r="P2392" i="3" l="1"/>
  <c r="AB2394" i="3"/>
  <c r="S2393" i="3" s="1"/>
  <c r="V2394" i="3"/>
  <c r="W2394" i="3"/>
  <c r="Z2394" i="3"/>
  <c r="Q2393" i="3" s="1"/>
  <c r="AC2394" i="3"/>
  <c r="Y2394" i="3"/>
  <c r="P2393" i="3" s="1"/>
  <c r="X2394" i="3"/>
  <c r="O2393" i="3" s="1"/>
  <c r="AA2394" i="3"/>
  <c r="R2393" i="3" s="1"/>
  <c r="M2395" i="3"/>
  <c r="N2392" i="3"/>
  <c r="S2392" i="3"/>
  <c r="AC2395" i="3" l="1"/>
  <c r="Z2395" i="3"/>
  <c r="Q2394" i="3" s="1"/>
  <c r="Y2395" i="3"/>
  <c r="W2395" i="3"/>
  <c r="N2394" i="3" s="1"/>
  <c r="V2395" i="3"/>
  <c r="AB2395" i="3"/>
  <c r="X2395" i="3"/>
  <c r="M2396" i="3"/>
  <c r="AA2395" i="3"/>
  <c r="R2394" i="3" s="1"/>
  <c r="T2393" i="3"/>
  <c r="N2393" i="3"/>
  <c r="O2394" i="3" l="1"/>
  <c r="S2394" i="3"/>
  <c r="P2394" i="3"/>
  <c r="V2396" i="3"/>
  <c r="AB2396" i="3"/>
  <c r="AA2396" i="3"/>
  <c r="Z2396" i="3"/>
  <c r="Q2395" i="3" s="1"/>
  <c r="AC2396" i="3"/>
  <c r="T2395" i="3" s="1"/>
  <c r="Y2396" i="3"/>
  <c r="W2396" i="3"/>
  <c r="N2395" i="3" s="1"/>
  <c r="X2396" i="3"/>
  <c r="M2397" i="3"/>
  <c r="T2394" i="3"/>
  <c r="P2395" i="3" l="1"/>
  <c r="Y2397" i="3"/>
  <c r="W2397" i="3"/>
  <c r="V2397" i="3"/>
  <c r="Z2397" i="3"/>
  <c r="AB2397" i="3"/>
  <c r="S2396" i="3" s="1"/>
  <c r="AC2397" i="3"/>
  <c r="X2397" i="3"/>
  <c r="O2396" i="3" s="1"/>
  <c r="AA2397" i="3"/>
  <c r="M2398" i="3"/>
  <c r="S2395" i="3"/>
  <c r="R2395" i="3"/>
  <c r="O2395" i="3"/>
  <c r="W2398" i="3" l="1"/>
  <c r="V2398" i="3"/>
  <c r="AC2398" i="3"/>
  <c r="T2397" i="3" s="1"/>
  <c r="Z2398" i="3"/>
  <c r="Q2397" i="3" s="1"/>
  <c r="X2398" i="3"/>
  <c r="O2397" i="3" s="1"/>
  <c r="AB2398" i="3"/>
  <c r="S2397" i="3" s="1"/>
  <c r="AA2398" i="3"/>
  <c r="Y2398" i="3"/>
  <c r="P2397" i="3" s="1"/>
  <c r="M2399" i="3"/>
  <c r="R2396" i="3"/>
  <c r="Q2396" i="3"/>
  <c r="N2396" i="3"/>
  <c r="T2396" i="3"/>
  <c r="P2396" i="3"/>
  <c r="Z2399" i="3" l="1"/>
  <c r="Q2398" i="3" s="1"/>
  <c r="W2399" i="3"/>
  <c r="N2398" i="3" s="1"/>
  <c r="Y2399" i="3"/>
  <c r="P2398" i="3" s="1"/>
  <c r="V2399" i="3"/>
  <c r="AC2399" i="3"/>
  <c r="X2399" i="3"/>
  <c r="AB2399" i="3"/>
  <c r="AA2399" i="3"/>
  <c r="M2400" i="3"/>
  <c r="R2397" i="3"/>
  <c r="N2397" i="3"/>
  <c r="O2398" i="3" l="1"/>
  <c r="S2398" i="3"/>
  <c r="AC2400" i="3"/>
  <c r="T2399" i="3" s="1"/>
  <c r="AB2400" i="3"/>
  <c r="V2400" i="3"/>
  <c r="X2400" i="3"/>
  <c r="W2400" i="3"/>
  <c r="N2399" i="3" s="1"/>
  <c r="Z2400" i="3"/>
  <c r="Q2399" i="3" s="1"/>
  <c r="AA2400" i="3"/>
  <c r="R2399" i="3" s="1"/>
  <c r="Y2400" i="3"/>
  <c r="P2399" i="3" s="1"/>
  <c r="M2401" i="3"/>
  <c r="T2398" i="3"/>
  <c r="R2398" i="3"/>
  <c r="V2401" i="3" l="1"/>
  <c r="AC2401" i="3"/>
  <c r="T2400" i="3" s="1"/>
  <c r="W2401" i="3"/>
  <c r="AA2401" i="3"/>
  <c r="R2400" i="3" s="1"/>
  <c r="Y2401" i="3"/>
  <c r="P2400" i="3" s="1"/>
  <c r="X2401" i="3"/>
  <c r="Z2401" i="3"/>
  <c r="Q2400" i="3" s="1"/>
  <c r="AB2401" i="3"/>
  <c r="M2402" i="3"/>
  <c r="O2399" i="3"/>
  <c r="S2399" i="3"/>
  <c r="S2400" i="3" l="1"/>
  <c r="O2400" i="3"/>
  <c r="N2400" i="3"/>
  <c r="V2402" i="3"/>
  <c r="AA2402" i="3"/>
  <c r="R2401" i="3" s="1"/>
  <c r="Z2402" i="3"/>
  <c r="AB2402" i="3"/>
  <c r="Y2402" i="3"/>
  <c r="X2402" i="3"/>
  <c r="AC2402" i="3"/>
  <c r="T2401" i="3" s="1"/>
  <c r="M2403" i="3"/>
  <c r="W2402" i="3"/>
  <c r="N2401" i="3" s="1"/>
  <c r="O2401" i="3" l="1"/>
  <c r="P2401" i="3"/>
  <c r="X2403" i="3"/>
  <c r="V2403" i="3"/>
  <c r="Y2403" i="3"/>
  <c r="Z2403" i="3"/>
  <c r="W2403" i="3"/>
  <c r="AC2403" i="3"/>
  <c r="AB2403" i="3"/>
  <c r="AA2403" i="3"/>
  <c r="M2404" i="3"/>
  <c r="Q2401" i="3"/>
  <c r="S2401" i="3"/>
  <c r="AA2404" i="3" l="1"/>
  <c r="AC2404" i="3"/>
  <c r="T2403" i="3" s="1"/>
  <c r="Y2404" i="3"/>
  <c r="P2403" i="3" s="1"/>
  <c r="W2404" i="3"/>
  <c r="N2403" i="3" s="1"/>
  <c r="Z2404" i="3"/>
  <c r="Q2403" i="3" s="1"/>
  <c r="V2404" i="3"/>
  <c r="X2404" i="3"/>
  <c r="AB2404" i="3"/>
  <c r="S2403" i="3" s="1"/>
  <c r="M2405" i="3"/>
  <c r="R2402" i="3"/>
  <c r="N2402" i="3"/>
  <c r="Q2402" i="3"/>
  <c r="T2402" i="3"/>
  <c r="S2402" i="3"/>
  <c r="P2402" i="3"/>
  <c r="O2402" i="3"/>
  <c r="O2403" i="3" l="1"/>
  <c r="W2405" i="3"/>
  <c r="N2404" i="3" s="1"/>
  <c r="AC2405" i="3"/>
  <c r="T2404" i="3" s="1"/>
  <c r="Y2405" i="3"/>
  <c r="P2404" i="3" s="1"/>
  <c r="Z2405" i="3"/>
  <c r="Q2404" i="3" s="1"/>
  <c r="V2405" i="3"/>
  <c r="X2405" i="3"/>
  <c r="AA2405" i="3"/>
  <c r="R2404" i="3" s="1"/>
  <c r="AB2405" i="3"/>
  <c r="S2404" i="3" s="1"/>
  <c r="M2406" i="3"/>
  <c r="R2403" i="3"/>
  <c r="V2406" i="3" l="1"/>
  <c r="Z2406" i="3"/>
  <c r="AA2406" i="3"/>
  <c r="R2405" i="3" s="1"/>
  <c r="X2406" i="3"/>
  <c r="W2406" i="3"/>
  <c r="N2405" i="3" s="1"/>
  <c r="Y2406" i="3"/>
  <c r="AB2406" i="3"/>
  <c r="AC2406" i="3"/>
  <c r="T2405" i="3" s="1"/>
  <c r="M2407" i="3"/>
  <c r="O2404" i="3"/>
  <c r="S2405" i="3" l="1"/>
  <c r="P2405" i="3"/>
  <c r="Q2405" i="3"/>
  <c r="W2407" i="3"/>
  <c r="N2406" i="3" s="1"/>
  <c r="AB2407" i="3"/>
  <c r="V2407" i="3"/>
  <c r="AA2407" i="3"/>
  <c r="R2406" i="3" s="1"/>
  <c r="AC2407" i="3"/>
  <c r="T2406" i="3" s="1"/>
  <c r="Z2407" i="3"/>
  <c r="Y2407" i="3"/>
  <c r="X2407" i="3"/>
  <c r="O2406" i="3" s="1"/>
  <c r="M2408" i="3"/>
  <c r="O2405" i="3"/>
  <c r="V2408" i="3" l="1"/>
  <c r="AB2408" i="3"/>
  <c r="S2407" i="3" s="1"/>
  <c r="X2408" i="3"/>
  <c r="AA2408" i="3"/>
  <c r="R2407" i="3" s="1"/>
  <c r="Z2408" i="3"/>
  <c r="AC2408" i="3"/>
  <c r="Y2408" i="3"/>
  <c r="W2408" i="3"/>
  <c r="N2407" i="3" s="1"/>
  <c r="M2409" i="3"/>
  <c r="Q2406" i="3"/>
  <c r="P2406" i="3"/>
  <c r="S2406" i="3"/>
  <c r="T2407" i="3" l="1"/>
  <c r="Q2407" i="3"/>
  <c r="O2407" i="3"/>
  <c r="AB2409" i="3"/>
  <c r="S2408" i="3" s="1"/>
  <c r="X2409" i="3"/>
  <c r="O2408" i="3" s="1"/>
  <c r="V2409" i="3"/>
  <c r="AA2409" i="3"/>
  <c r="Y2409" i="3"/>
  <c r="AC2409" i="3"/>
  <c r="W2409" i="3"/>
  <c r="Z2409" i="3"/>
  <c r="Q2408" i="3" s="1"/>
  <c r="M2410" i="3"/>
  <c r="P2407" i="3"/>
  <c r="N2408" i="3" l="1"/>
  <c r="AC2410" i="3"/>
  <c r="T2409" i="3" s="1"/>
  <c r="Y2410" i="3"/>
  <c r="P2409" i="3" s="1"/>
  <c r="V2410" i="3"/>
  <c r="AB2410" i="3"/>
  <c r="S2409" i="3" s="1"/>
  <c r="Z2410" i="3"/>
  <c r="Q2409" i="3" s="1"/>
  <c r="AA2410" i="3"/>
  <c r="W2410" i="3"/>
  <c r="X2410" i="3"/>
  <c r="O2409" i="3" s="1"/>
  <c r="M2411" i="3"/>
  <c r="R2408" i="3"/>
  <c r="T2408" i="3"/>
  <c r="P2408" i="3"/>
  <c r="AC2411" i="3" l="1"/>
  <c r="T2410" i="3" s="1"/>
  <c r="W2411" i="3"/>
  <c r="N2410" i="3" s="1"/>
  <c r="AB2411" i="3"/>
  <c r="S2410" i="3" s="1"/>
  <c r="Z2411" i="3"/>
  <c r="Q2410" i="3" s="1"/>
  <c r="AA2411" i="3"/>
  <c r="Y2411" i="3"/>
  <c r="P2410" i="3" s="1"/>
  <c r="V2411" i="3"/>
  <c r="X2411" i="3"/>
  <c r="O2410" i="3" s="1"/>
  <c r="M2412" i="3"/>
  <c r="R2409" i="3"/>
  <c r="N2409" i="3"/>
  <c r="V2412" i="3" l="1"/>
  <c r="AB2412" i="3"/>
  <c r="S2411" i="3" s="1"/>
  <c r="Z2412" i="3"/>
  <c r="Q2411" i="3" s="1"/>
  <c r="W2412" i="3"/>
  <c r="N2411" i="3" s="1"/>
  <c r="AC2412" i="3"/>
  <c r="T2411" i="3" s="1"/>
  <c r="Y2412" i="3"/>
  <c r="P2411" i="3" s="1"/>
  <c r="X2412" i="3"/>
  <c r="O2411" i="3" s="1"/>
  <c r="M2413" i="3"/>
  <c r="AA2412" i="3"/>
  <c r="R2411" i="3" s="1"/>
  <c r="R2410" i="3"/>
  <c r="X2413" i="3" l="1"/>
  <c r="O2412" i="3" s="1"/>
  <c r="Z2413" i="3"/>
  <c r="Q2412" i="3" s="1"/>
  <c r="Y2413" i="3"/>
  <c r="P2412" i="3" s="1"/>
  <c r="W2413" i="3"/>
  <c r="N2412" i="3" s="1"/>
  <c r="AC2413" i="3"/>
  <c r="T2412" i="3" s="1"/>
  <c r="V2413" i="3"/>
  <c r="AA2413" i="3"/>
  <c r="R2412" i="3" s="1"/>
  <c r="AB2413" i="3"/>
  <c r="M2414" i="3"/>
  <c r="V2414" i="3" l="1"/>
  <c r="AC2414" i="3"/>
  <c r="T2413" i="3" s="1"/>
  <c r="AB2414" i="3"/>
  <c r="AA2414" i="3"/>
  <c r="Z2414" i="3"/>
  <c r="Q2413" i="3" s="1"/>
  <c r="X2414" i="3"/>
  <c r="O2413" i="3" s="1"/>
  <c r="W2414" i="3"/>
  <c r="Y2414" i="3"/>
  <c r="P2413" i="3" s="1"/>
  <c r="M2415" i="3"/>
  <c r="S2412" i="3"/>
  <c r="N2413" i="3" l="1"/>
  <c r="R2413" i="3"/>
  <c r="V2415" i="3"/>
  <c r="AA2415" i="3"/>
  <c r="R2414" i="3" s="1"/>
  <c r="Y2415" i="3"/>
  <c r="P2414" i="3" s="1"/>
  <c r="AC2415" i="3"/>
  <c r="T2414" i="3" s="1"/>
  <c r="AB2415" i="3"/>
  <c r="S2414" i="3" s="1"/>
  <c r="X2415" i="3"/>
  <c r="Z2415" i="3"/>
  <c r="M2416" i="3"/>
  <c r="W2415" i="3"/>
  <c r="S2413" i="3"/>
  <c r="Y2416" i="3" l="1"/>
  <c r="P2415" i="3" s="1"/>
  <c r="AC2416" i="3"/>
  <c r="T2415" i="3" s="1"/>
  <c r="V2416" i="3"/>
  <c r="W2416" i="3"/>
  <c r="N2415" i="3" s="1"/>
  <c r="AA2416" i="3"/>
  <c r="R2415" i="3" s="1"/>
  <c r="AB2416" i="3"/>
  <c r="Z2416" i="3"/>
  <c r="Q2415" i="3" s="1"/>
  <c r="X2416" i="3"/>
  <c r="M2417" i="3"/>
  <c r="Q2414" i="3"/>
  <c r="O2414" i="3"/>
  <c r="N2414" i="3"/>
  <c r="V2417" i="3" l="1"/>
  <c r="AA2417" i="3"/>
  <c r="R2416" i="3" s="1"/>
  <c r="AB2417" i="3"/>
  <c r="S2416" i="3" s="1"/>
  <c r="Y2417" i="3"/>
  <c r="P2416" i="3" s="1"/>
  <c r="Z2417" i="3"/>
  <c r="Q2416" i="3" s="1"/>
  <c r="X2417" i="3"/>
  <c r="M2418" i="3"/>
  <c r="AC2417" i="3"/>
  <c r="T2416" i="3" s="1"/>
  <c r="W2417" i="3"/>
  <c r="N2416" i="3" s="1"/>
  <c r="S2415" i="3"/>
  <c r="O2415" i="3"/>
  <c r="AA2418" i="3" l="1"/>
  <c r="R2417" i="3" s="1"/>
  <c r="X2418" i="3"/>
  <c r="O2417" i="3" s="1"/>
  <c r="Z2418" i="3"/>
  <c r="Q2417" i="3" s="1"/>
  <c r="Y2418" i="3"/>
  <c r="P2417" i="3" s="1"/>
  <c r="V2418" i="3"/>
  <c r="W2418" i="3"/>
  <c r="N2417" i="3" s="1"/>
  <c r="AC2418" i="3"/>
  <c r="T2417" i="3" s="1"/>
  <c r="AB2418" i="3"/>
  <c r="M2419" i="3"/>
  <c r="O2416" i="3"/>
  <c r="Y2419" i="3" l="1"/>
  <c r="P2418" i="3" s="1"/>
  <c r="AB2419" i="3"/>
  <c r="V2419" i="3"/>
  <c r="AC2419" i="3"/>
  <c r="T2418" i="3" s="1"/>
  <c r="AA2419" i="3"/>
  <c r="X2419" i="3"/>
  <c r="Z2419" i="3"/>
  <c r="M2420" i="3"/>
  <c r="W2419" i="3"/>
  <c r="N2418" i="3" s="1"/>
  <c r="S2417" i="3"/>
  <c r="O2418" i="3" l="1"/>
  <c r="Q2418" i="3"/>
  <c r="R2418" i="3"/>
  <c r="V2420" i="3"/>
  <c r="Y2420" i="3"/>
  <c r="P2419" i="3" s="1"/>
  <c r="AB2420" i="3"/>
  <c r="S2419" i="3" s="1"/>
  <c r="AC2420" i="3"/>
  <c r="X2420" i="3"/>
  <c r="W2420" i="3"/>
  <c r="AA2420" i="3"/>
  <c r="R2419" i="3" s="1"/>
  <c r="M2421" i="3"/>
  <c r="Z2420" i="3"/>
  <c r="S2418" i="3"/>
  <c r="T2419" i="3" l="1"/>
  <c r="AB2421" i="3"/>
  <c r="AA2421" i="3"/>
  <c r="R2420" i="3" s="1"/>
  <c r="Z2421" i="3"/>
  <c r="Q2420" i="3" s="1"/>
  <c r="X2421" i="3"/>
  <c r="Y2421" i="3"/>
  <c r="P2420" i="3" s="1"/>
  <c r="V2421" i="3"/>
  <c r="AC2421" i="3"/>
  <c r="W2421" i="3"/>
  <c r="M2422" i="3"/>
  <c r="O2419" i="3"/>
  <c r="N2419" i="3"/>
  <c r="Q2419" i="3"/>
  <c r="AB2422" i="3" l="1"/>
  <c r="AA2422" i="3"/>
  <c r="R2421" i="3" s="1"/>
  <c r="X2422" i="3"/>
  <c r="O2421" i="3" s="1"/>
  <c r="W2422" i="3"/>
  <c r="N2421" i="3" s="1"/>
  <c r="Z2422" i="3"/>
  <c r="Q2421" i="3" s="1"/>
  <c r="V2422" i="3"/>
  <c r="Y2422" i="3"/>
  <c r="AC2422" i="3"/>
  <c r="T2421" i="3" s="1"/>
  <c r="M2423" i="3"/>
  <c r="S2420" i="3"/>
  <c r="T2420" i="3"/>
  <c r="O2420" i="3"/>
  <c r="N2420" i="3"/>
  <c r="P2421" i="3" l="1"/>
  <c r="AA2423" i="3"/>
  <c r="R2422" i="3" s="1"/>
  <c r="AC2423" i="3"/>
  <c r="T2422" i="3" s="1"/>
  <c r="W2423" i="3"/>
  <c r="N2422" i="3" s="1"/>
  <c r="V2423" i="3"/>
  <c r="Z2423" i="3"/>
  <c r="X2423" i="3"/>
  <c r="AB2423" i="3"/>
  <c r="S2422" i="3" s="1"/>
  <c r="Y2423" i="3"/>
  <c r="M2424" i="3"/>
  <c r="S2421" i="3"/>
  <c r="Q2422" i="3" l="1"/>
  <c r="AB2424" i="3"/>
  <c r="S2423" i="3" s="1"/>
  <c r="V2424" i="3"/>
  <c r="W2424" i="3"/>
  <c r="N2423" i="3" s="1"/>
  <c r="Y2424" i="3"/>
  <c r="P2423" i="3" s="1"/>
  <c r="AC2424" i="3"/>
  <c r="AA2424" i="3"/>
  <c r="R2423" i="3" s="1"/>
  <c r="X2424" i="3"/>
  <c r="Z2424" i="3"/>
  <c r="M2425" i="3"/>
  <c r="O2422" i="3"/>
  <c r="P2422" i="3"/>
  <c r="AC2425" i="3" l="1"/>
  <c r="AA2425" i="3"/>
  <c r="R2424" i="3" s="1"/>
  <c r="W2425" i="3"/>
  <c r="N2424" i="3" s="1"/>
  <c r="AB2425" i="3"/>
  <c r="S2424" i="3" s="1"/>
  <c r="X2425" i="3"/>
  <c r="O2424" i="3" s="1"/>
  <c r="Y2425" i="3"/>
  <c r="P2424" i="3" s="1"/>
  <c r="V2425" i="3"/>
  <c r="Z2425" i="3"/>
  <c r="Q2424" i="3" s="1"/>
  <c r="M2426" i="3"/>
  <c r="T2423" i="3"/>
  <c r="Q2423" i="3"/>
  <c r="O2423" i="3"/>
  <c r="W2426" i="3" l="1"/>
  <c r="N2425" i="3" s="1"/>
  <c r="AA2426" i="3"/>
  <c r="R2425" i="3" s="1"/>
  <c r="AB2426" i="3"/>
  <c r="S2425" i="3" s="1"/>
  <c r="X2426" i="3"/>
  <c r="O2425" i="3" s="1"/>
  <c r="V2426" i="3"/>
  <c r="Z2426" i="3"/>
  <c r="Q2425" i="3" s="1"/>
  <c r="AC2426" i="3"/>
  <c r="T2425" i="3" s="1"/>
  <c r="M2427" i="3"/>
  <c r="Y2426" i="3"/>
  <c r="P2425" i="3" s="1"/>
  <c r="T2424" i="3"/>
  <c r="X2427" i="3" l="1"/>
  <c r="O2426" i="3" s="1"/>
  <c r="V2427" i="3"/>
  <c r="AC2427" i="3"/>
  <c r="T2426" i="3" s="1"/>
  <c r="AB2427" i="3"/>
  <c r="S2426" i="3" s="1"/>
  <c r="W2427" i="3"/>
  <c r="N2426" i="3" s="1"/>
  <c r="Y2427" i="3"/>
  <c r="Z2427" i="3"/>
  <c r="M2428" i="3"/>
  <c r="AA2427" i="3"/>
  <c r="AC2428" i="3" l="1"/>
  <c r="W2428" i="3"/>
  <c r="N2427" i="3" s="1"/>
  <c r="V2428" i="3"/>
  <c r="Z2428" i="3"/>
  <c r="X2428" i="3"/>
  <c r="O2427" i="3" s="1"/>
  <c r="AB2428" i="3"/>
  <c r="AA2428" i="3"/>
  <c r="M2429" i="3"/>
  <c r="Y2428" i="3"/>
  <c r="P2427" i="3" s="1"/>
  <c r="R2426" i="3"/>
  <c r="Q2426" i="3"/>
  <c r="P2426" i="3"/>
  <c r="S2427" i="3" l="1"/>
  <c r="Q2427" i="3"/>
  <c r="T2427" i="3"/>
  <c r="X2429" i="3"/>
  <c r="O2428" i="3" s="1"/>
  <c r="AB2429" i="3"/>
  <c r="AC2429" i="3"/>
  <c r="T2428" i="3" s="1"/>
  <c r="Z2429" i="3"/>
  <c r="AA2429" i="3"/>
  <c r="W2429" i="3"/>
  <c r="Y2429" i="3"/>
  <c r="V2429" i="3"/>
  <c r="M2430" i="3"/>
  <c r="R2427" i="3"/>
  <c r="N2428" i="3" l="1"/>
  <c r="Q2428" i="3"/>
  <c r="W2430" i="3"/>
  <c r="Y2430" i="3"/>
  <c r="P2429" i="3" s="1"/>
  <c r="AB2430" i="3"/>
  <c r="S2429" i="3" s="1"/>
  <c r="V2430" i="3"/>
  <c r="Z2430" i="3"/>
  <c r="Q2429" i="3" s="1"/>
  <c r="X2430" i="3"/>
  <c r="O2429" i="3" s="1"/>
  <c r="AC2430" i="3"/>
  <c r="T2429" i="3" s="1"/>
  <c r="AA2430" i="3"/>
  <c r="M2431" i="3"/>
  <c r="S2428" i="3"/>
  <c r="P2428" i="3"/>
  <c r="R2428" i="3"/>
  <c r="X2431" i="3" l="1"/>
  <c r="O2430" i="3" s="1"/>
  <c r="V2431" i="3"/>
  <c r="Y2431" i="3"/>
  <c r="P2430" i="3" s="1"/>
  <c r="AC2431" i="3"/>
  <c r="AB2431" i="3"/>
  <c r="S2430" i="3" s="1"/>
  <c r="M2432" i="3"/>
  <c r="Z2431" i="3"/>
  <c r="Q2430" i="3" s="1"/>
  <c r="W2431" i="3"/>
  <c r="AA2431" i="3"/>
  <c r="R2429" i="3"/>
  <c r="N2429" i="3"/>
  <c r="AB2432" i="3" l="1"/>
  <c r="S2431" i="3" s="1"/>
  <c r="Y2432" i="3"/>
  <c r="P2431" i="3" s="1"/>
  <c r="AC2432" i="3"/>
  <c r="T2431" i="3" s="1"/>
  <c r="V2432" i="3"/>
  <c r="Z2432" i="3"/>
  <c r="Q2431" i="3" s="1"/>
  <c r="X2432" i="3"/>
  <c r="W2432" i="3"/>
  <c r="AA2432" i="3"/>
  <c r="M2433" i="3"/>
  <c r="T2430" i="3"/>
  <c r="R2430" i="3"/>
  <c r="N2430" i="3"/>
  <c r="Z2433" i="3" l="1"/>
  <c r="Q2432" i="3" s="1"/>
  <c r="Y2433" i="3"/>
  <c r="P2432" i="3" s="1"/>
  <c r="X2433" i="3"/>
  <c r="W2433" i="3"/>
  <c r="AB2433" i="3"/>
  <c r="S2432" i="3" s="1"/>
  <c r="AA2433" i="3"/>
  <c r="AC2433" i="3"/>
  <c r="T2432" i="3" s="1"/>
  <c r="V2433" i="3"/>
  <c r="M2434" i="3"/>
  <c r="N2431" i="3"/>
  <c r="O2431" i="3"/>
  <c r="R2431" i="3"/>
  <c r="AB2434" i="3" l="1"/>
  <c r="V2434" i="3"/>
  <c r="X2434" i="3"/>
  <c r="O2433" i="3" s="1"/>
  <c r="Y2434" i="3"/>
  <c r="P2433" i="3" s="1"/>
  <c r="AA2434" i="3"/>
  <c r="W2434" i="3"/>
  <c r="AC2434" i="3"/>
  <c r="T2433" i="3" s="1"/>
  <c r="M2435" i="3"/>
  <c r="Z2434" i="3"/>
  <c r="R2432" i="3"/>
  <c r="O2432" i="3"/>
  <c r="N2432" i="3"/>
  <c r="W2435" i="3" l="1"/>
  <c r="N2434" i="3" s="1"/>
  <c r="Y2435" i="3"/>
  <c r="P2434" i="3" s="1"/>
  <c r="X2435" i="3"/>
  <c r="O2434" i="3" s="1"/>
  <c r="AA2435" i="3"/>
  <c r="R2434" i="3" s="1"/>
  <c r="AC2435" i="3"/>
  <c r="T2434" i="3" s="1"/>
  <c r="V2435" i="3"/>
  <c r="Z2435" i="3"/>
  <c r="Q2434" i="3" s="1"/>
  <c r="M2436" i="3"/>
  <c r="AB2435" i="3"/>
  <c r="Q2433" i="3"/>
  <c r="N2433" i="3"/>
  <c r="S2433" i="3"/>
  <c r="R2433" i="3"/>
  <c r="AB2436" i="3" l="1"/>
  <c r="X2436" i="3"/>
  <c r="Y2436" i="3"/>
  <c r="P2435" i="3" s="1"/>
  <c r="Z2436" i="3"/>
  <c r="Q2435" i="3" s="1"/>
  <c r="W2436" i="3"/>
  <c r="N2435" i="3" s="1"/>
  <c r="AC2436" i="3"/>
  <c r="V2436" i="3"/>
  <c r="AA2436" i="3"/>
  <c r="M2437" i="3"/>
  <c r="S2434" i="3"/>
  <c r="AA2437" i="3" l="1"/>
  <c r="R2436" i="3" s="1"/>
  <c r="V2437" i="3"/>
  <c r="X2437" i="3"/>
  <c r="Y2437" i="3"/>
  <c r="AC2437" i="3"/>
  <c r="T2436" i="3" s="1"/>
  <c r="W2437" i="3"/>
  <c r="Z2437" i="3"/>
  <c r="AB2437" i="3"/>
  <c r="S2436" i="3" s="1"/>
  <c r="M2438" i="3"/>
  <c r="S2435" i="3"/>
  <c r="O2435" i="3"/>
  <c r="R2435" i="3"/>
  <c r="T2435" i="3"/>
  <c r="W2438" i="3" l="1"/>
  <c r="AA2438" i="3"/>
  <c r="R2437" i="3" s="1"/>
  <c r="AB2438" i="3"/>
  <c r="S2437" i="3" s="1"/>
  <c r="Y2438" i="3"/>
  <c r="P2437" i="3" s="1"/>
  <c r="V2438" i="3"/>
  <c r="X2438" i="3"/>
  <c r="AC2438" i="3"/>
  <c r="T2437" i="3" s="1"/>
  <c r="Z2438" i="3"/>
  <c r="M2439" i="3"/>
  <c r="Q2436" i="3"/>
  <c r="N2436" i="3"/>
  <c r="P2436" i="3"/>
  <c r="O2436" i="3"/>
  <c r="V2439" i="3" l="1"/>
  <c r="AC2439" i="3"/>
  <c r="T2438" i="3" s="1"/>
  <c r="W2439" i="3"/>
  <c r="N2438" i="3" s="1"/>
  <c r="Y2439" i="3"/>
  <c r="P2438" i="3" s="1"/>
  <c r="AA2439" i="3"/>
  <c r="R2438" i="3" s="1"/>
  <c r="AB2439" i="3"/>
  <c r="S2438" i="3" s="1"/>
  <c r="M2440" i="3"/>
  <c r="Z2439" i="3"/>
  <c r="Q2438" i="3" s="1"/>
  <c r="X2439" i="3"/>
  <c r="O2437" i="3"/>
  <c r="N2437" i="3"/>
  <c r="Q2437" i="3"/>
  <c r="X2440" i="3" l="1"/>
  <c r="O2439" i="3" s="1"/>
  <c r="Y2440" i="3"/>
  <c r="P2439" i="3" s="1"/>
  <c r="AA2440" i="3"/>
  <c r="R2439" i="3" s="1"/>
  <c r="AC2440" i="3"/>
  <c r="T2439" i="3" s="1"/>
  <c r="W2440" i="3"/>
  <c r="N2439" i="3" s="1"/>
  <c r="Z2440" i="3"/>
  <c r="Q2439" i="3" s="1"/>
  <c r="AB2440" i="3"/>
  <c r="S2439" i="3" s="1"/>
  <c r="V2440" i="3"/>
  <c r="M2441" i="3"/>
  <c r="O2438" i="3"/>
  <c r="X2441" i="3" l="1"/>
  <c r="O2440" i="3" s="1"/>
  <c r="Z2441" i="3"/>
  <c r="Q2440" i="3" s="1"/>
  <c r="V2441" i="3"/>
  <c r="AA2441" i="3"/>
  <c r="R2440" i="3" s="1"/>
  <c r="AB2441" i="3"/>
  <c r="S2440" i="3" s="1"/>
  <c r="AC2441" i="3"/>
  <c r="Y2441" i="3"/>
  <c r="P2440" i="3" s="1"/>
  <c r="W2441" i="3"/>
  <c r="M2442" i="3"/>
  <c r="AC2442" i="3" l="1"/>
  <c r="T2441" i="3" s="1"/>
  <c r="X2442" i="3"/>
  <c r="O2441" i="3" s="1"/>
  <c r="V2442" i="3"/>
  <c r="Z2442" i="3"/>
  <c r="W2442" i="3"/>
  <c r="Y2442" i="3"/>
  <c r="AA2442" i="3"/>
  <c r="M2443" i="3"/>
  <c r="AB2442" i="3"/>
  <c r="S2441" i="3" s="1"/>
  <c r="T2440" i="3"/>
  <c r="N2440" i="3"/>
  <c r="P2441" i="3" l="1"/>
  <c r="R2441" i="3"/>
  <c r="Q2441" i="3"/>
  <c r="X2443" i="3"/>
  <c r="O2442" i="3" s="1"/>
  <c r="Z2443" i="3"/>
  <c r="Q2442" i="3" s="1"/>
  <c r="V2443" i="3"/>
  <c r="W2443" i="3"/>
  <c r="AC2443" i="3"/>
  <c r="T2442" i="3" s="1"/>
  <c r="AB2443" i="3"/>
  <c r="AA2443" i="3"/>
  <c r="Y2443" i="3"/>
  <c r="M2444" i="3"/>
  <c r="N2441" i="3"/>
  <c r="V2444" i="3" l="1"/>
  <c r="X2444" i="3"/>
  <c r="O2443" i="3" s="1"/>
  <c r="AC2444" i="3"/>
  <c r="Y2444" i="3"/>
  <c r="P2443" i="3" s="1"/>
  <c r="AB2444" i="3"/>
  <c r="Z2444" i="3"/>
  <c r="Q2443" i="3" s="1"/>
  <c r="W2444" i="3"/>
  <c r="N2443" i="3" s="1"/>
  <c r="M2445" i="3"/>
  <c r="AA2444" i="3"/>
  <c r="R2443" i="3" s="1"/>
  <c r="N2442" i="3"/>
  <c r="P2442" i="3"/>
  <c r="S2442" i="3"/>
  <c r="R2442" i="3"/>
  <c r="T2443" i="3" l="1"/>
  <c r="Y2445" i="3"/>
  <c r="P2444" i="3" s="1"/>
  <c r="AA2445" i="3"/>
  <c r="R2444" i="3" s="1"/>
  <c r="V2445" i="3"/>
  <c r="Z2445" i="3"/>
  <c r="AB2445" i="3"/>
  <c r="AC2445" i="3"/>
  <c r="X2445" i="3"/>
  <c r="W2445" i="3"/>
  <c r="M2446" i="3"/>
  <c r="S2443" i="3"/>
  <c r="V2446" i="3" l="1"/>
  <c r="W2446" i="3"/>
  <c r="N2445" i="3" s="1"/>
  <c r="AC2446" i="3"/>
  <c r="X2446" i="3"/>
  <c r="AA2446" i="3"/>
  <c r="AB2446" i="3"/>
  <c r="Z2446" i="3"/>
  <c r="Y2446" i="3"/>
  <c r="M2447" i="3"/>
  <c r="O2444" i="3"/>
  <c r="S2444" i="3"/>
  <c r="Q2444" i="3"/>
  <c r="N2444" i="3"/>
  <c r="T2444" i="3"/>
  <c r="Q2445" i="3" l="1"/>
  <c r="S2445" i="3"/>
  <c r="P2445" i="3"/>
  <c r="O2445" i="3"/>
  <c r="R2445" i="3"/>
  <c r="T2445" i="3"/>
  <c r="W2447" i="3"/>
  <c r="Z2447" i="3"/>
  <c r="X2447" i="3"/>
  <c r="O2446" i="3" s="1"/>
  <c r="AA2447" i="3"/>
  <c r="V2447" i="3"/>
  <c r="AC2447" i="3"/>
  <c r="T2446" i="3" s="1"/>
  <c r="Y2447" i="3"/>
  <c r="P2446" i="3" s="1"/>
  <c r="AB2447" i="3"/>
  <c r="M2448" i="3"/>
  <c r="N2446" i="3" l="1"/>
  <c r="AB2448" i="3"/>
  <c r="Y2448" i="3"/>
  <c r="P2447" i="3" s="1"/>
  <c r="X2448" i="3"/>
  <c r="AC2448" i="3"/>
  <c r="T2447" i="3" s="1"/>
  <c r="V2448" i="3"/>
  <c r="W2448" i="3"/>
  <c r="Z2448" i="3"/>
  <c r="Q2447" i="3" s="1"/>
  <c r="AA2448" i="3"/>
  <c r="M2449" i="3"/>
  <c r="Q2446" i="3"/>
  <c r="S2446" i="3"/>
  <c r="R2446" i="3"/>
  <c r="AA2449" i="3" l="1"/>
  <c r="R2448" i="3" s="1"/>
  <c r="X2449" i="3"/>
  <c r="Y2449" i="3"/>
  <c r="Z2449" i="3"/>
  <c r="Q2448" i="3" s="1"/>
  <c r="V2449" i="3"/>
  <c r="AB2449" i="3"/>
  <c r="AC2449" i="3"/>
  <c r="T2448" i="3" s="1"/>
  <c r="M2450" i="3"/>
  <c r="W2449" i="3"/>
  <c r="R2447" i="3"/>
  <c r="S2447" i="3"/>
  <c r="O2447" i="3"/>
  <c r="N2447" i="3"/>
  <c r="X2450" i="3" l="1"/>
  <c r="AB2450" i="3"/>
  <c r="AA2450" i="3"/>
  <c r="R2449" i="3" s="1"/>
  <c r="W2450" i="3"/>
  <c r="N2449" i="3" s="1"/>
  <c r="Z2450" i="3"/>
  <c r="Q2449" i="3" s="1"/>
  <c r="V2450" i="3"/>
  <c r="Y2450" i="3"/>
  <c r="M2451" i="3"/>
  <c r="AC2450" i="3"/>
  <c r="P2448" i="3"/>
  <c r="S2448" i="3"/>
  <c r="N2448" i="3"/>
  <c r="O2448" i="3"/>
  <c r="AA2451" i="3" l="1"/>
  <c r="V2451" i="3"/>
  <c r="Y2451" i="3"/>
  <c r="X2451" i="3"/>
  <c r="O2450" i="3" s="1"/>
  <c r="AB2451" i="3"/>
  <c r="Z2451" i="3"/>
  <c r="W2451" i="3"/>
  <c r="N2450" i="3" s="1"/>
  <c r="AC2451" i="3"/>
  <c r="M2452" i="3"/>
  <c r="S2449" i="3"/>
  <c r="T2449" i="3"/>
  <c r="O2449" i="3"/>
  <c r="P2449" i="3"/>
  <c r="P2450" i="3" l="1"/>
  <c r="T2450" i="3"/>
  <c r="Q2450" i="3"/>
  <c r="AA2452" i="3"/>
  <c r="R2451" i="3" s="1"/>
  <c r="AB2452" i="3"/>
  <c r="V2452" i="3"/>
  <c r="AC2452" i="3"/>
  <c r="T2451" i="3" s="1"/>
  <c r="W2452" i="3"/>
  <c r="Y2452" i="3"/>
  <c r="Z2452" i="3"/>
  <c r="X2452" i="3"/>
  <c r="O2451" i="3" s="1"/>
  <c r="M2453" i="3"/>
  <c r="R2450" i="3"/>
  <c r="S2450" i="3"/>
  <c r="N2451" i="3" l="1"/>
  <c r="P2451" i="3"/>
  <c r="AA2453" i="3"/>
  <c r="R2452" i="3" s="1"/>
  <c r="AB2453" i="3"/>
  <c r="S2452" i="3" s="1"/>
  <c r="Y2453" i="3"/>
  <c r="X2453" i="3"/>
  <c r="O2452" i="3" s="1"/>
  <c r="W2453" i="3"/>
  <c r="Z2453" i="3"/>
  <c r="V2453" i="3"/>
  <c r="AC2453" i="3"/>
  <c r="M2454" i="3"/>
  <c r="S2451" i="3"/>
  <c r="Q2451" i="3"/>
  <c r="V2454" i="3" l="1"/>
  <c r="AA2454" i="3"/>
  <c r="AC2454" i="3"/>
  <c r="W2454" i="3"/>
  <c r="N2453" i="3" s="1"/>
  <c r="X2454" i="3"/>
  <c r="O2453" i="3" s="1"/>
  <c r="Y2454" i="3"/>
  <c r="AB2454" i="3"/>
  <c r="Z2454" i="3"/>
  <c r="M2455" i="3"/>
  <c r="N2452" i="3"/>
  <c r="T2452" i="3"/>
  <c r="P2452" i="3"/>
  <c r="Q2452" i="3"/>
  <c r="Q2453" i="3" l="1"/>
  <c r="S2453" i="3"/>
  <c r="R2453" i="3"/>
  <c r="T2453" i="3"/>
  <c r="P2453" i="3"/>
  <c r="AA2455" i="3"/>
  <c r="R2454" i="3" s="1"/>
  <c r="AC2455" i="3"/>
  <c r="V2455" i="3"/>
  <c r="Y2455" i="3"/>
  <c r="W2455" i="3"/>
  <c r="N2454" i="3" s="1"/>
  <c r="X2455" i="3"/>
  <c r="O2454" i="3" s="1"/>
  <c r="Z2455" i="3"/>
  <c r="M2456" i="3"/>
  <c r="AB2455" i="3"/>
  <c r="T2454" i="3" l="1"/>
  <c r="W2456" i="3"/>
  <c r="Y2456" i="3"/>
  <c r="Z2456" i="3"/>
  <c r="AC2456" i="3"/>
  <c r="T2455" i="3" s="1"/>
  <c r="V2456" i="3"/>
  <c r="X2456" i="3"/>
  <c r="O2455" i="3" s="1"/>
  <c r="AA2456" i="3"/>
  <c r="R2455" i="3" s="1"/>
  <c r="M2457" i="3"/>
  <c r="AB2456" i="3"/>
  <c r="S2455" i="3" s="1"/>
  <c r="P2454" i="3"/>
  <c r="S2454" i="3"/>
  <c r="Q2454" i="3"/>
  <c r="Q2455" i="3" l="1"/>
  <c r="V2457" i="3"/>
  <c r="X2457" i="3"/>
  <c r="O2456" i="3" s="1"/>
  <c r="AB2457" i="3"/>
  <c r="AC2457" i="3"/>
  <c r="T2456" i="3" s="1"/>
  <c r="Y2457" i="3"/>
  <c r="P2456" i="3" s="1"/>
  <c r="Z2457" i="3"/>
  <c r="M2458" i="3"/>
  <c r="AA2457" i="3"/>
  <c r="R2456" i="3" s="1"/>
  <c r="W2457" i="3"/>
  <c r="N2455" i="3"/>
  <c r="P2455" i="3"/>
  <c r="S2456" i="3" l="1"/>
  <c r="W2458" i="3"/>
  <c r="AA2458" i="3"/>
  <c r="Y2458" i="3"/>
  <c r="AB2458" i="3"/>
  <c r="AC2458" i="3"/>
  <c r="T2457" i="3" s="1"/>
  <c r="X2458" i="3"/>
  <c r="V2458" i="3"/>
  <c r="Z2458" i="3"/>
  <c r="Q2457" i="3" s="1"/>
  <c r="M2459" i="3"/>
  <c r="N2456" i="3"/>
  <c r="Q2456" i="3"/>
  <c r="P2457" i="3" l="1"/>
  <c r="V2459" i="3"/>
  <c r="AA2459" i="3"/>
  <c r="Y2459" i="3"/>
  <c r="Z2459" i="3"/>
  <c r="W2459" i="3"/>
  <c r="AC2459" i="3"/>
  <c r="T2458" i="3" s="1"/>
  <c r="AB2459" i="3"/>
  <c r="S2458" i="3" s="1"/>
  <c r="X2459" i="3"/>
  <c r="O2458" i="3" s="1"/>
  <c r="M2460" i="3"/>
  <c r="N2457" i="3"/>
  <c r="R2457" i="3"/>
  <c r="O2457" i="3"/>
  <c r="S2457" i="3"/>
  <c r="N2458" i="3" l="1"/>
  <c r="Q2458" i="3"/>
  <c r="W2460" i="3"/>
  <c r="AC2460" i="3"/>
  <c r="V2460" i="3"/>
  <c r="Z2460" i="3"/>
  <c r="Q2459" i="3" s="1"/>
  <c r="AB2460" i="3"/>
  <c r="Y2460" i="3"/>
  <c r="X2460" i="3"/>
  <c r="O2459" i="3" s="1"/>
  <c r="AA2460" i="3"/>
  <c r="M2461" i="3"/>
  <c r="R2458" i="3"/>
  <c r="P2458" i="3"/>
  <c r="Y2461" i="3" l="1"/>
  <c r="P2460" i="3" s="1"/>
  <c r="X2461" i="3"/>
  <c r="O2460" i="3" s="1"/>
  <c r="W2461" i="3"/>
  <c r="N2460" i="3" s="1"/>
  <c r="V2461" i="3"/>
  <c r="AC2461" i="3"/>
  <c r="Z2461" i="3"/>
  <c r="Q2460" i="3" s="1"/>
  <c r="AB2461" i="3"/>
  <c r="AA2461" i="3"/>
  <c r="R2460" i="3" s="1"/>
  <c r="M2462" i="3"/>
  <c r="T2459" i="3"/>
  <c r="R2459" i="3"/>
  <c r="P2459" i="3"/>
  <c r="S2459" i="3"/>
  <c r="N2459" i="3"/>
  <c r="AB2462" i="3" l="1"/>
  <c r="Y2462" i="3"/>
  <c r="P2461" i="3" s="1"/>
  <c r="V2462" i="3"/>
  <c r="AC2462" i="3"/>
  <c r="T2461" i="3" s="1"/>
  <c r="AA2462" i="3"/>
  <c r="R2461" i="3" s="1"/>
  <c r="Z2462" i="3"/>
  <c r="Q2461" i="3" s="1"/>
  <c r="X2462" i="3"/>
  <c r="W2462" i="3"/>
  <c r="N2461" i="3" s="1"/>
  <c r="M2463" i="3"/>
  <c r="S2460" i="3"/>
  <c r="T2460" i="3"/>
  <c r="Z2463" i="3" l="1"/>
  <c r="Q2462" i="3" s="1"/>
  <c r="AA2463" i="3"/>
  <c r="R2462" i="3" s="1"/>
  <c r="W2463" i="3"/>
  <c r="AB2463" i="3"/>
  <c r="S2462" i="3" s="1"/>
  <c r="Y2463" i="3"/>
  <c r="P2462" i="3" s="1"/>
  <c r="AC2463" i="3"/>
  <c r="X2463" i="3"/>
  <c r="V2463" i="3"/>
  <c r="M2464" i="3"/>
  <c r="O2461" i="3"/>
  <c r="S2461" i="3"/>
  <c r="T2462" i="3" l="1"/>
  <c r="V2464" i="3"/>
  <c r="AC2464" i="3"/>
  <c r="T2463" i="3" s="1"/>
  <c r="AB2464" i="3"/>
  <c r="S2463" i="3" s="1"/>
  <c r="Y2464" i="3"/>
  <c r="P2463" i="3" s="1"/>
  <c r="X2464" i="3"/>
  <c r="AA2464" i="3"/>
  <c r="R2463" i="3" s="1"/>
  <c r="Z2464" i="3"/>
  <c r="Q2463" i="3" s="1"/>
  <c r="M2465" i="3"/>
  <c r="W2464" i="3"/>
  <c r="N2462" i="3"/>
  <c r="O2462" i="3"/>
  <c r="V2465" i="3" l="1"/>
  <c r="Z2465" i="3"/>
  <c r="Q2464" i="3" s="1"/>
  <c r="AB2465" i="3"/>
  <c r="S2464" i="3" s="1"/>
  <c r="W2465" i="3"/>
  <c r="X2465" i="3"/>
  <c r="O2464" i="3" s="1"/>
  <c r="AC2465" i="3"/>
  <c r="T2464" i="3" s="1"/>
  <c r="M2466" i="3"/>
  <c r="Y2465" i="3"/>
  <c r="P2464" i="3" s="1"/>
  <c r="AA2465" i="3"/>
  <c r="R2464" i="3" s="1"/>
  <c r="N2463" i="3"/>
  <c r="O2463" i="3"/>
  <c r="Z2466" i="3" l="1"/>
  <c r="Q2465" i="3" s="1"/>
  <c r="AB2466" i="3"/>
  <c r="S2465" i="3" s="1"/>
  <c r="V2466" i="3"/>
  <c r="Y2466" i="3"/>
  <c r="P2465" i="3" s="1"/>
  <c r="AC2466" i="3"/>
  <c r="T2465" i="3" s="1"/>
  <c r="X2466" i="3"/>
  <c r="AA2466" i="3"/>
  <c r="R2465" i="3" s="1"/>
  <c r="W2466" i="3"/>
  <c r="M2467" i="3"/>
  <c r="N2464" i="3"/>
  <c r="Y2467" i="3" l="1"/>
  <c r="P2466" i="3" s="1"/>
  <c r="V2467" i="3"/>
  <c r="AC2467" i="3"/>
  <c r="T2466" i="3" s="1"/>
  <c r="AB2467" i="3"/>
  <c r="S2466" i="3" s="1"/>
  <c r="AA2467" i="3"/>
  <c r="Z2467" i="3"/>
  <c r="W2467" i="3"/>
  <c r="X2467" i="3"/>
  <c r="O2466" i="3" s="1"/>
  <c r="M2468" i="3"/>
  <c r="N2465" i="3"/>
  <c r="O2465" i="3"/>
  <c r="Q2466" i="3" l="1"/>
  <c r="Y2468" i="3"/>
  <c r="P2467" i="3" s="1"/>
  <c r="AB2468" i="3"/>
  <c r="S2467" i="3" s="1"/>
  <c r="V2468" i="3"/>
  <c r="Z2468" i="3"/>
  <c r="W2468" i="3"/>
  <c r="X2468" i="3"/>
  <c r="O2467" i="3" s="1"/>
  <c r="AC2468" i="3"/>
  <c r="T2467" i="3" s="1"/>
  <c r="AA2468" i="3"/>
  <c r="R2467" i="3" s="1"/>
  <c r="M2469" i="3"/>
  <c r="R2466" i="3"/>
  <c r="N2466" i="3"/>
  <c r="X2469" i="3" l="1"/>
  <c r="O2468" i="3" s="1"/>
  <c r="AB2469" i="3"/>
  <c r="S2468" i="3" s="1"/>
  <c r="AA2469" i="3"/>
  <c r="R2468" i="3" s="1"/>
  <c r="Z2469" i="3"/>
  <c r="Q2468" i="3" s="1"/>
  <c r="V2469" i="3"/>
  <c r="W2469" i="3"/>
  <c r="Y2469" i="3"/>
  <c r="AC2469" i="3"/>
  <c r="T2468" i="3" s="1"/>
  <c r="M2470" i="3"/>
  <c r="Q2467" i="3"/>
  <c r="N2467" i="3"/>
  <c r="P2468" i="3" l="1"/>
  <c r="V2470" i="3"/>
  <c r="W2470" i="3"/>
  <c r="AC2470" i="3"/>
  <c r="T2469" i="3" s="1"/>
  <c r="Z2470" i="3"/>
  <c r="X2470" i="3"/>
  <c r="O2469" i="3" s="1"/>
  <c r="AA2470" i="3"/>
  <c r="Y2470" i="3"/>
  <c r="AB2470" i="3"/>
  <c r="S2469" i="3" s="1"/>
  <c r="M2471" i="3"/>
  <c r="N2468" i="3"/>
  <c r="R2469" i="3" l="1"/>
  <c r="Q2469" i="3"/>
  <c r="N2469" i="3"/>
  <c r="V2471" i="3"/>
  <c r="X2471" i="3"/>
  <c r="AA2471" i="3"/>
  <c r="Z2471" i="3"/>
  <c r="Q2470" i="3" s="1"/>
  <c r="AB2471" i="3"/>
  <c r="W2471" i="3"/>
  <c r="Y2471" i="3"/>
  <c r="AC2471" i="3"/>
  <c r="M2472" i="3"/>
  <c r="P2469" i="3"/>
  <c r="N2470" i="3" l="1"/>
  <c r="T2470" i="3"/>
  <c r="P2470" i="3"/>
  <c r="O2470" i="3"/>
  <c r="S2470" i="3"/>
  <c r="V2472" i="3"/>
  <c r="W2472" i="3"/>
  <c r="AA2472" i="3"/>
  <c r="AB2472" i="3"/>
  <c r="X2472" i="3"/>
  <c r="Y2472" i="3"/>
  <c r="AC2472" i="3"/>
  <c r="Z2472" i="3"/>
  <c r="Q2471" i="3" s="1"/>
  <c r="M2473" i="3"/>
  <c r="R2470" i="3"/>
  <c r="Z2473" i="3" l="1"/>
  <c r="Q2472" i="3" s="1"/>
  <c r="W2473" i="3"/>
  <c r="AB2473" i="3"/>
  <c r="X2473" i="3"/>
  <c r="Y2473" i="3"/>
  <c r="AC2473" i="3"/>
  <c r="T2472" i="3" s="1"/>
  <c r="V2473" i="3"/>
  <c r="AA2473" i="3"/>
  <c r="M2474" i="3"/>
  <c r="N2471" i="3"/>
  <c r="R2471" i="3"/>
  <c r="S2471" i="3"/>
  <c r="P2471" i="3"/>
  <c r="O2471" i="3"/>
  <c r="T2471" i="3"/>
  <c r="O2472" i="3" l="1"/>
  <c r="V2474" i="3"/>
  <c r="AC2474" i="3"/>
  <c r="X2474" i="3"/>
  <c r="AB2474" i="3"/>
  <c r="S2473" i="3" s="1"/>
  <c r="W2474" i="3"/>
  <c r="N2473" i="3" s="1"/>
  <c r="Z2474" i="3"/>
  <c r="Q2473" i="3" s="1"/>
  <c r="Y2474" i="3"/>
  <c r="M2475" i="3"/>
  <c r="AA2474" i="3"/>
  <c r="N2472" i="3"/>
  <c r="P2472" i="3"/>
  <c r="R2472" i="3"/>
  <c r="S2472" i="3"/>
  <c r="T2473" i="3" l="1"/>
  <c r="R2473" i="3"/>
  <c r="AA2475" i="3"/>
  <c r="Z2475" i="3"/>
  <c r="Q2474" i="3" s="1"/>
  <c r="V2475" i="3"/>
  <c r="X2475" i="3"/>
  <c r="AB2475" i="3"/>
  <c r="S2474" i="3" s="1"/>
  <c r="W2475" i="3"/>
  <c r="N2474" i="3" s="1"/>
  <c r="AC2475" i="3"/>
  <c r="Y2475" i="3"/>
  <c r="P2474" i="3" s="1"/>
  <c r="M2476" i="3"/>
  <c r="O2473" i="3"/>
  <c r="P2473" i="3"/>
  <c r="X2476" i="3" l="1"/>
  <c r="O2475" i="3" s="1"/>
  <c r="V2476" i="3"/>
  <c r="Y2476" i="3"/>
  <c r="P2475" i="3" s="1"/>
  <c r="AA2476" i="3"/>
  <c r="AB2476" i="3"/>
  <c r="S2475" i="3" s="1"/>
  <c r="Z2476" i="3"/>
  <c r="W2476" i="3"/>
  <c r="M2477" i="3"/>
  <c r="AC2476" i="3"/>
  <c r="R2474" i="3"/>
  <c r="T2474" i="3"/>
  <c r="O2474" i="3"/>
  <c r="V2477" i="3" l="1"/>
  <c r="AB2477" i="3"/>
  <c r="S2476" i="3" s="1"/>
  <c r="Y2477" i="3"/>
  <c r="X2477" i="3"/>
  <c r="W2477" i="3"/>
  <c r="AA2477" i="3"/>
  <c r="R2476" i="3" s="1"/>
  <c r="Z2477" i="3"/>
  <c r="M2478" i="3"/>
  <c r="AC2477" i="3"/>
  <c r="N2475" i="3"/>
  <c r="T2475" i="3"/>
  <c r="R2475" i="3"/>
  <c r="Q2475" i="3"/>
  <c r="Q2476" i="3" l="1"/>
  <c r="O2476" i="3"/>
  <c r="N2476" i="3"/>
  <c r="P2476" i="3"/>
  <c r="Z2478" i="3"/>
  <c r="X2478" i="3"/>
  <c r="AC2478" i="3"/>
  <c r="T2477" i="3" s="1"/>
  <c r="AA2478" i="3"/>
  <c r="V2478" i="3"/>
  <c r="Y2478" i="3"/>
  <c r="AB2478" i="3"/>
  <c r="S2477" i="3" s="1"/>
  <c r="W2478" i="3"/>
  <c r="N2477" i="3" s="1"/>
  <c r="M2479" i="3"/>
  <c r="T2476" i="3"/>
  <c r="AB2479" i="3" l="1"/>
  <c r="S2478" i="3" s="1"/>
  <c r="AC2479" i="3"/>
  <c r="T2478" i="3" s="1"/>
  <c r="X2479" i="3"/>
  <c r="O2478" i="3" s="1"/>
  <c r="Y2479" i="3"/>
  <c r="P2478" i="3" s="1"/>
  <c r="AA2479" i="3"/>
  <c r="R2478" i="3" s="1"/>
  <c r="V2479" i="3"/>
  <c r="Z2479" i="3"/>
  <c r="Q2478" i="3" s="1"/>
  <c r="W2479" i="3"/>
  <c r="M2480" i="3"/>
  <c r="O2477" i="3"/>
  <c r="R2477" i="3"/>
  <c r="P2477" i="3"/>
  <c r="Q2477" i="3"/>
  <c r="AA2480" i="3" l="1"/>
  <c r="R2479" i="3" s="1"/>
  <c r="V2480" i="3"/>
  <c r="AB2480" i="3"/>
  <c r="S2479" i="3" s="1"/>
  <c r="Y2480" i="3"/>
  <c r="P2479" i="3" s="1"/>
  <c r="AC2480" i="3"/>
  <c r="T2479" i="3" s="1"/>
  <c r="Z2480" i="3"/>
  <c r="W2480" i="3"/>
  <c r="X2480" i="3"/>
  <c r="O2479" i="3" s="1"/>
  <c r="M2481" i="3"/>
  <c r="N2478" i="3"/>
  <c r="Y2481" i="3" l="1"/>
  <c r="P2480" i="3" s="1"/>
  <c r="AC2481" i="3"/>
  <c r="T2480" i="3" s="1"/>
  <c r="W2481" i="3"/>
  <c r="AA2481" i="3"/>
  <c r="R2480" i="3" s="1"/>
  <c r="AB2481" i="3"/>
  <c r="S2480" i="3" s="1"/>
  <c r="V2481" i="3"/>
  <c r="Z2481" i="3"/>
  <c r="X2481" i="3"/>
  <c r="O2480" i="3" s="1"/>
  <c r="M2482" i="3"/>
  <c r="Q2479" i="3"/>
  <c r="N2479" i="3"/>
  <c r="Q2480" i="3" l="1"/>
  <c r="AB2482" i="3"/>
  <c r="S2481" i="3" s="1"/>
  <c r="W2482" i="3"/>
  <c r="N2481" i="3" s="1"/>
  <c r="X2482" i="3"/>
  <c r="O2481" i="3" s="1"/>
  <c r="V2482" i="3"/>
  <c r="AA2482" i="3"/>
  <c r="AC2482" i="3"/>
  <c r="Z2482" i="3"/>
  <c r="Y2482" i="3"/>
  <c r="P2481" i="3" s="1"/>
  <c r="M2483" i="3"/>
  <c r="N2480" i="3"/>
  <c r="R2481" i="3" l="1"/>
  <c r="V2483" i="3"/>
  <c r="Y2483" i="3"/>
  <c r="P2482" i="3" s="1"/>
  <c r="X2483" i="3"/>
  <c r="O2482" i="3" s="1"/>
  <c r="AA2483" i="3"/>
  <c r="AC2483" i="3"/>
  <c r="W2483" i="3"/>
  <c r="N2482" i="3" s="1"/>
  <c r="Z2483" i="3"/>
  <c r="Q2482" i="3" s="1"/>
  <c r="AB2483" i="3"/>
  <c r="S2482" i="3" s="1"/>
  <c r="M2484" i="3"/>
  <c r="T2481" i="3"/>
  <c r="Q2481" i="3"/>
  <c r="V2484" i="3" l="1"/>
  <c r="Z2484" i="3"/>
  <c r="Q2483" i="3" s="1"/>
  <c r="X2484" i="3"/>
  <c r="AC2484" i="3"/>
  <c r="Y2484" i="3"/>
  <c r="P2483" i="3" s="1"/>
  <c r="AB2484" i="3"/>
  <c r="S2483" i="3" s="1"/>
  <c r="AA2484" i="3"/>
  <c r="M2485" i="3"/>
  <c r="W2484" i="3"/>
  <c r="N2483" i="3" s="1"/>
  <c r="R2482" i="3"/>
  <c r="T2482" i="3"/>
  <c r="Y2485" i="3" l="1"/>
  <c r="P2484" i="3" s="1"/>
  <c r="X2485" i="3"/>
  <c r="V2485" i="3"/>
  <c r="AA2485" i="3"/>
  <c r="W2485" i="3"/>
  <c r="N2484" i="3" s="1"/>
  <c r="Z2485" i="3"/>
  <c r="Q2484" i="3" s="1"/>
  <c r="AB2485" i="3"/>
  <c r="S2484" i="3" s="1"/>
  <c r="AC2485" i="3"/>
  <c r="M2486" i="3"/>
  <c r="O2483" i="3"/>
  <c r="R2483" i="3"/>
  <c r="T2483" i="3"/>
  <c r="V2486" i="3" l="1"/>
  <c r="X2486" i="3"/>
  <c r="AB2486" i="3"/>
  <c r="S2485" i="3" s="1"/>
  <c r="AC2486" i="3"/>
  <c r="T2485" i="3" s="1"/>
  <c r="Y2486" i="3"/>
  <c r="AA2486" i="3"/>
  <c r="W2486" i="3"/>
  <c r="Z2486" i="3"/>
  <c r="Q2485" i="3" s="1"/>
  <c r="M2487" i="3"/>
  <c r="R2484" i="3"/>
  <c r="O2484" i="3"/>
  <c r="T2484" i="3"/>
  <c r="P2485" i="3" l="1"/>
  <c r="O2485" i="3"/>
  <c r="N2485" i="3"/>
  <c r="Z2487" i="3"/>
  <c r="Q2486" i="3" s="1"/>
  <c r="AB2487" i="3"/>
  <c r="S2486" i="3" s="1"/>
  <c r="Y2487" i="3"/>
  <c r="V2487" i="3"/>
  <c r="W2487" i="3"/>
  <c r="X2487" i="3"/>
  <c r="AC2487" i="3"/>
  <c r="AA2487" i="3"/>
  <c r="R2486" i="3" s="1"/>
  <c r="M2488" i="3"/>
  <c r="R2485" i="3"/>
  <c r="X2488" i="3" l="1"/>
  <c r="O2487" i="3" s="1"/>
  <c r="V2488" i="3"/>
  <c r="W2488" i="3"/>
  <c r="Z2488" i="3"/>
  <c r="Q2487" i="3" s="1"/>
  <c r="AB2488" i="3"/>
  <c r="S2487" i="3" s="1"/>
  <c r="M2489" i="3"/>
  <c r="AC2488" i="3"/>
  <c r="Y2488" i="3"/>
  <c r="P2487" i="3" s="1"/>
  <c r="AA2488" i="3"/>
  <c r="T2486" i="3"/>
  <c r="O2486" i="3"/>
  <c r="P2486" i="3"/>
  <c r="N2486" i="3"/>
  <c r="Y2489" i="3" l="1"/>
  <c r="P2488" i="3" s="1"/>
  <c r="AB2489" i="3"/>
  <c r="S2488" i="3" s="1"/>
  <c r="AA2489" i="3"/>
  <c r="R2488" i="3" s="1"/>
  <c r="W2489" i="3"/>
  <c r="N2488" i="3" s="1"/>
  <c r="V2489" i="3"/>
  <c r="AC2489" i="3"/>
  <c r="X2489" i="3"/>
  <c r="M2490" i="3"/>
  <c r="Z2489" i="3"/>
  <c r="Q2488" i="3" s="1"/>
  <c r="R2487" i="3"/>
  <c r="N2487" i="3"/>
  <c r="T2487" i="3"/>
  <c r="O2488" i="3" l="1"/>
  <c r="Y2490" i="3"/>
  <c r="P2489" i="3" s="1"/>
  <c r="V2490" i="3"/>
  <c r="AA2490" i="3"/>
  <c r="R2489" i="3" s="1"/>
  <c r="X2490" i="3"/>
  <c r="AB2490" i="3"/>
  <c r="Z2490" i="3"/>
  <c r="Q2489" i="3" s="1"/>
  <c r="W2490" i="3"/>
  <c r="AC2490" i="3"/>
  <c r="M2491" i="3"/>
  <c r="T2488" i="3"/>
  <c r="Z2491" i="3" l="1"/>
  <c r="Q2490" i="3" s="1"/>
  <c r="W2491" i="3"/>
  <c r="N2490" i="3" s="1"/>
  <c r="X2491" i="3"/>
  <c r="O2490" i="3" s="1"/>
  <c r="V2491" i="3"/>
  <c r="AC2491" i="3"/>
  <c r="AB2491" i="3"/>
  <c r="Y2491" i="3"/>
  <c r="M2492" i="3"/>
  <c r="AA2491" i="3"/>
  <c r="R2490" i="3" s="1"/>
  <c r="S2489" i="3"/>
  <c r="N2489" i="3"/>
  <c r="T2489" i="3"/>
  <c r="O2489" i="3"/>
  <c r="P2490" i="3" l="1"/>
  <c r="S2490" i="3"/>
  <c r="X2492" i="3"/>
  <c r="O2491" i="3" s="1"/>
  <c r="AB2492" i="3"/>
  <c r="AC2492" i="3"/>
  <c r="V2492" i="3"/>
  <c r="W2492" i="3"/>
  <c r="Y2492" i="3"/>
  <c r="AA2492" i="3"/>
  <c r="Z2492" i="3"/>
  <c r="Q2491" i="3" s="1"/>
  <c r="M2493" i="3"/>
  <c r="T2490" i="3"/>
  <c r="V2493" i="3" l="1"/>
  <c r="Y2493" i="3"/>
  <c r="X2493" i="3"/>
  <c r="O2492" i="3" s="1"/>
  <c r="AC2493" i="3"/>
  <c r="T2492" i="3" s="1"/>
  <c r="AA2493" i="3"/>
  <c r="AB2493" i="3"/>
  <c r="S2492" i="3" s="1"/>
  <c r="Z2493" i="3"/>
  <c r="W2493" i="3"/>
  <c r="N2492" i="3" s="1"/>
  <c r="M2494" i="3"/>
  <c r="N2491" i="3"/>
  <c r="T2491" i="3"/>
  <c r="S2491" i="3"/>
  <c r="R2491" i="3"/>
  <c r="P2491" i="3"/>
  <c r="P2492" i="3" l="1"/>
  <c r="Q2492" i="3"/>
  <c r="Z2494" i="3"/>
  <c r="V2494" i="3"/>
  <c r="AB2494" i="3"/>
  <c r="W2494" i="3"/>
  <c r="Y2494" i="3"/>
  <c r="X2494" i="3"/>
  <c r="AA2494" i="3"/>
  <c r="AC2494" i="3"/>
  <c r="M2495" i="3"/>
  <c r="R2492" i="3"/>
  <c r="W2495" i="3" l="1"/>
  <c r="Y2495" i="3"/>
  <c r="P2494" i="3" s="1"/>
  <c r="V2495" i="3"/>
  <c r="AA2495" i="3"/>
  <c r="R2494" i="3" s="1"/>
  <c r="Z2495" i="3"/>
  <c r="AB2495" i="3"/>
  <c r="AC2495" i="3"/>
  <c r="M2496" i="3"/>
  <c r="X2495" i="3"/>
  <c r="O2494" i="3" s="1"/>
  <c r="T2493" i="3"/>
  <c r="P2493" i="3"/>
  <c r="O2493" i="3"/>
  <c r="S2493" i="3"/>
  <c r="N2493" i="3"/>
  <c r="R2493" i="3"/>
  <c r="Q2493" i="3"/>
  <c r="S2494" i="3" l="1"/>
  <c r="Q2494" i="3"/>
  <c r="N2494" i="3"/>
  <c r="AA2496" i="3"/>
  <c r="R2495" i="3" s="1"/>
  <c r="AB2496" i="3"/>
  <c r="AC2496" i="3"/>
  <c r="V2496" i="3"/>
  <c r="Y2496" i="3"/>
  <c r="P2495" i="3" s="1"/>
  <c r="W2496" i="3"/>
  <c r="X2496" i="3"/>
  <c r="Z2496" i="3"/>
  <c r="Q2495" i="3" s="1"/>
  <c r="M2497" i="3"/>
  <c r="T2494" i="3"/>
  <c r="N2495" i="3" l="1"/>
  <c r="V2497" i="3"/>
  <c r="Y2497" i="3"/>
  <c r="AC2497" i="3"/>
  <c r="T2496" i="3" s="1"/>
  <c r="Z2497" i="3"/>
  <c r="Q2496" i="3" s="1"/>
  <c r="AA2497" i="3"/>
  <c r="R2496" i="3" s="1"/>
  <c r="X2497" i="3"/>
  <c r="AB2497" i="3"/>
  <c r="S2496" i="3" s="1"/>
  <c r="M2498" i="3"/>
  <c r="W2497" i="3"/>
  <c r="S2495" i="3"/>
  <c r="O2495" i="3"/>
  <c r="T2495" i="3"/>
  <c r="P2496" i="3" l="1"/>
  <c r="O2496" i="3"/>
  <c r="X2498" i="3"/>
  <c r="AC2498" i="3"/>
  <c r="T2497" i="3" s="1"/>
  <c r="AA2498" i="3"/>
  <c r="Z2498" i="3"/>
  <c r="Y2498" i="3"/>
  <c r="V2498" i="3"/>
  <c r="W2498" i="3"/>
  <c r="AB2498" i="3"/>
  <c r="M2499" i="3"/>
  <c r="N2496" i="3"/>
  <c r="S2497" i="3" l="1"/>
  <c r="Y2499" i="3"/>
  <c r="P2498" i="3" s="1"/>
  <c r="V2499" i="3"/>
  <c r="X2499" i="3"/>
  <c r="O2498" i="3" s="1"/>
  <c r="AA2499" i="3"/>
  <c r="R2498" i="3" s="1"/>
  <c r="Z2499" i="3"/>
  <c r="Q2498" i="3" s="1"/>
  <c r="AB2499" i="3"/>
  <c r="W2499" i="3"/>
  <c r="N2498" i="3" s="1"/>
  <c r="AC2499" i="3"/>
  <c r="T2498" i="3" s="1"/>
  <c r="M2500" i="3"/>
  <c r="N2497" i="3"/>
  <c r="P2497" i="3"/>
  <c r="Q2497" i="3"/>
  <c r="R2497" i="3"/>
  <c r="O2497" i="3"/>
  <c r="AB2500" i="3" l="1"/>
  <c r="X2500" i="3"/>
  <c r="O2499" i="3" s="1"/>
  <c r="AC2500" i="3"/>
  <c r="T2499" i="3" s="1"/>
  <c r="AA2500" i="3"/>
  <c r="V2500" i="3"/>
  <c r="W2500" i="3"/>
  <c r="Z2500" i="3"/>
  <c r="Y2500" i="3"/>
  <c r="P2499" i="3" s="1"/>
  <c r="M2501" i="3"/>
  <c r="S2498" i="3"/>
  <c r="N2499" i="3" l="1"/>
  <c r="R2499" i="3"/>
  <c r="Q2499" i="3"/>
  <c r="X2501" i="3"/>
  <c r="O2500" i="3" s="1"/>
  <c r="V2501" i="3"/>
  <c r="AC2501" i="3"/>
  <c r="Z2501" i="3"/>
  <c r="Y2501" i="3"/>
  <c r="AB2501" i="3"/>
  <c r="W2501" i="3"/>
  <c r="AA2501" i="3"/>
  <c r="M2502" i="3"/>
  <c r="S2499" i="3"/>
  <c r="T2500" i="3" l="1"/>
  <c r="P2500" i="3"/>
  <c r="R2500" i="3"/>
  <c r="S2500" i="3"/>
  <c r="Q2500" i="3"/>
  <c r="AB2502" i="3"/>
  <c r="V2502" i="3"/>
  <c r="Y2502" i="3"/>
  <c r="W2502" i="3"/>
  <c r="Z2502" i="3"/>
  <c r="X2502" i="3"/>
  <c r="O2501" i="3" s="1"/>
  <c r="AA2502" i="3"/>
  <c r="AC2502" i="3"/>
  <c r="T2501" i="3" s="1"/>
  <c r="M2503" i="3"/>
  <c r="N2500" i="3"/>
  <c r="Q2501" i="3" l="1"/>
  <c r="P2501" i="3"/>
  <c r="N2501" i="3"/>
  <c r="S2501" i="3"/>
  <c r="Z2503" i="3"/>
  <c r="AB2503" i="3"/>
  <c r="S2502" i="3" s="1"/>
  <c r="AA2503" i="3"/>
  <c r="X2503" i="3"/>
  <c r="W2503" i="3"/>
  <c r="V2503" i="3"/>
  <c r="AC2503" i="3"/>
  <c r="T2502" i="3" s="1"/>
  <c r="Y2503" i="3"/>
  <c r="P2502" i="3" s="1"/>
  <c r="M2504" i="3"/>
  <c r="R2501" i="3"/>
  <c r="N2502" i="3" l="1"/>
  <c r="O2502" i="3"/>
  <c r="W2504" i="3"/>
  <c r="Y2504" i="3"/>
  <c r="P2503" i="3" s="1"/>
  <c r="V2504" i="3"/>
  <c r="Z2504" i="3"/>
  <c r="Q2503" i="3" s="1"/>
  <c r="AB2504" i="3"/>
  <c r="AC2504" i="3"/>
  <c r="AA2504" i="3"/>
  <c r="M2505" i="3"/>
  <c r="X2504" i="3"/>
  <c r="R2502" i="3"/>
  <c r="Q2502" i="3"/>
  <c r="Y2505" i="3" l="1"/>
  <c r="Z2505" i="3"/>
  <c r="AA2505" i="3"/>
  <c r="AB2505" i="3"/>
  <c r="V2505" i="3"/>
  <c r="AC2505" i="3"/>
  <c r="T2504" i="3" s="1"/>
  <c r="M2506" i="3"/>
  <c r="X2505" i="3"/>
  <c r="W2505" i="3"/>
  <c r="S2503" i="3"/>
  <c r="R2503" i="3"/>
  <c r="O2503" i="3"/>
  <c r="T2503" i="3"/>
  <c r="N2503" i="3"/>
  <c r="O2504" i="3" l="1"/>
  <c r="V2506" i="3"/>
  <c r="AB2506" i="3"/>
  <c r="W2506" i="3"/>
  <c r="N2505" i="3" s="1"/>
  <c r="AC2506" i="3"/>
  <c r="T2505" i="3" s="1"/>
  <c r="Z2506" i="3"/>
  <c r="X2506" i="3"/>
  <c r="AA2506" i="3"/>
  <c r="Y2506" i="3"/>
  <c r="M2507" i="3"/>
  <c r="Q2504" i="3"/>
  <c r="S2504" i="3"/>
  <c r="N2504" i="3"/>
  <c r="P2504" i="3"/>
  <c r="R2504" i="3"/>
  <c r="X2507" i="3" l="1"/>
  <c r="O2506" i="3" s="1"/>
  <c r="V2507" i="3"/>
  <c r="W2507" i="3"/>
  <c r="Z2507" i="3"/>
  <c r="Q2506" i="3" s="1"/>
  <c r="Y2507" i="3"/>
  <c r="M2508" i="3"/>
  <c r="AC2507" i="3"/>
  <c r="AA2507" i="3"/>
  <c r="AB2507" i="3"/>
  <c r="P2505" i="3"/>
  <c r="O2505" i="3"/>
  <c r="Q2505" i="3"/>
  <c r="R2505" i="3"/>
  <c r="S2505" i="3"/>
  <c r="T2506" i="3" l="1"/>
  <c r="W2508" i="3"/>
  <c r="AA2508" i="3"/>
  <c r="AB2508" i="3"/>
  <c r="Y2508" i="3"/>
  <c r="V2508" i="3"/>
  <c r="AC2508" i="3"/>
  <c r="Z2508" i="3"/>
  <c r="X2508" i="3"/>
  <c r="O2507" i="3" s="1"/>
  <c r="M2509" i="3"/>
  <c r="S2506" i="3"/>
  <c r="R2506" i="3"/>
  <c r="N2506" i="3"/>
  <c r="P2506" i="3"/>
  <c r="P2507" i="3" l="1"/>
  <c r="AC2509" i="3"/>
  <c r="T2508" i="3" s="1"/>
  <c r="AB2509" i="3"/>
  <c r="W2509" i="3"/>
  <c r="Z2509" i="3"/>
  <c r="V2509" i="3"/>
  <c r="AA2509" i="3"/>
  <c r="R2508" i="3" s="1"/>
  <c r="M2510" i="3"/>
  <c r="Y2509" i="3"/>
  <c r="X2509" i="3"/>
  <c r="O2508" i="3" s="1"/>
  <c r="S2507" i="3"/>
  <c r="N2507" i="3"/>
  <c r="T2507" i="3"/>
  <c r="Q2507" i="3"/>
  <c r="R2507" i="3"/>
  <c r="N2508" i="3" l="1"/>
  <c r="V2510" i="3"/>
  <c r="AC2510" i="3"/>
  <c r="T2509" i="3" s="1"/>
  <c r="AB2510" i="3"/>
  <c r="S2509" i="3" s="1"/>
  <c r="W2510" i="3"/>
  <c r="Y2510" i="3"/>
  <c r="P2509" i="3" s="1"/>
  <c r="Z2510" i="3"/>
  <c r="AA2510" i="3"/>
  <c r="R2509" i="3" s="1"/>
  <c r="X2510" i="3"/>
  <c r="M2511" i="3"/>
  <c r="S2508" i="3"/>
  <c r="Q2508" i="3"/>
  <c r="P2508" i="3"/>
  <c r="Y2511" i="3" l="1"/>
  <c r="P2510" i="3" s="1"/>
  <c r="AC2511" i="3"/>
  <c r="T2510" i="3" s="1"/>
  <c r="V2511" i="3"/>
  <c r="Z2511" i="3"/>
  <c r="Q2510" i="3" s="1"/>
  <c r="AA2511" i="3"/>
  <c r="W2511" i="3"/>
  <c r="N2510" i="3" s="1"/>
  <c r="AB2511" i="3"/>
  <c r="S2510" i="3" s="1"/>
  <c r="X2511" i="3"/>
  <c r="M2512" i="3"/>
  <c r="O2509" i="3"/>
  <c r="N2509" i="3"/>
  <c r="Q2509" i="3"/>
  <c r="O2510" i="3" l="1"/>
  <c r="W2512" i="3"/>
  <c r="N2511" i="3" s="1"/>
  <c r="AC2512" i="3"/>
  <c r="AB2512" i="3"/>
  <c r="Y2512" i="3"/>
  <c r="Z2512" i="3"/>
  <c r="Q2511" i="3" s="1"/>
  <c r="AA2512" i="3"/>
  <c r="V2512" i="3"/>
  <c r="X2512" i="3"/>
  <c r="M2513" i="3"/>
  <c r="R2510" i="3"/>
  <c r="R2511" i="3" l="1"/>
  <c r="S2511" i="3"/>
  <c r="X2513" i="3"/>
  <c r="V2513" i="3"/>
  <c r="AB2513" i="3"/>
  <c r="S2512" i="3" s="1"/>
  <c r="AA2513" i="3"/>
  <c r="W2513" i="3"/>
  <c r="AC2513" i="3"/>
  <c r="Y2513" i="3"/>
  <c r="M2514" i="3"/>
  <c r="Z2513" i="3"/>
  <c r="P2511" i="3"/>
  <c r="T2511" i="3"/>
  <c r="O2511" i="3"/>
  <c r="W2514" i="3" l="1"/>
  <c r="N2513" i="3" s="1"/>
  <c r="Y2514" i="3"/>
  <c r="V2514" i="3"/>
  <c r="AC2514" i="3"/>
  <c r="Z2514" i="3"/>
  <c r="X2514" i="3"/>
  <c r="AB2514" i="3"/>
  <c r="S2513" i="3" s="1"/>
  <c r="AA2514" i="3"/>
  <c r="R2513" i="3" s="1"/>
  <c r="M2515" i="3"/>
  <c r="T2512" i="3"/>
  <c r="P2512" i="3"/>
  <c r="N2512" i="3"/>
  <c r="Q2512" i="3"/>
  <c r="O2512" i="3"/>
  <c r="R2512" i="3"/>
  <c r="T2513" i="3" l="1"/>
  <c r="W2515" i="3"/>
  <c r="N2514" i="3" s="1"/>
  <c r="Z2515" i="3"/>
  <c r="AB2515" i="3"/>
  <c r="S2514" i="3" s="1"/>
  <c r="Y2515" i="3"/>
  <c r="P2514" i="3" s="1"/>
  <c r="V2515" i="3"/>
  <c r="AA2515" i="3"/>
  <c r="R2514" i="3" s="1"/>
  <c r="X2515" i="3"/>
  <c r="O2514" i="3" s="1"/>
  <c r="M2516" i="3"/>
  <c r="AC2515" i="3"/>
  <c r="P2513" i="3"/>
  <c r="Q2513" i="3"/>
  <c r="O2513" i="3"/>
  <c r="AC2516" i="3" l="1"/>
  <c r="W2516" i="3"/>
  <c r="Y2516" i="3"/>
  <c r="AB2516" i="3"/>
  <c r="S2515" i="3" s="1"/>
  <c r="AA2516" i="3"/>
  <c r="R2515" i="3" s="1"/>
  <c r="Z2516" i="3"/>
  <c r="V2516" i="3"/>
  <c r="X2516" i="3"/>
  <c r="O2515" i="3" s="1"/>
  <c r="M2517" i="3"/>
  <c r="T2514" i="3"/>
  <c r="Q2514" i="3"/>
  <c r="AA2517" i="3" l="1"/>
  <c r="R2516" i="3" s="1"/>
  <c r="W2517" i="3"/>
  <c r="AB2517" i="3"/>
  <c r="S2516" i="3" s="1"/>
  <c r="V2517" i="3"/>
  <c r="AC2517" i="3"/>
  <c r="T2516" i="3" s="1"/>
  <c r="Z2517" i="3"/>
  <c r="X2517" i="3"/>
  <c r="O2516" i="3" s="1"/>
  <c r="Y2517" i="3"/>
  <c r="M2518" i="3"/>
  <c r="T2515" i="3"/>
  <c r="N2515" i="3"/>
  <c r="Q2515" i="3"/>
  <c r="P2515" i="3"/>
  <c r="AA2518" i="3" l="1"/>
  <c r="R2517" i="3" s="1"/>
  <c r="AB2518" i="3"/>
  <c r="S2517" i="3" s="1"/>
  <c r="V2518" i="3"/>
  <c r="Z2518" i="3"/>
  <c r="X2518" i="3"/>
  <c r="O2517" i="3" s="1"/>
  <c r="AC2518" i="3"/>
  <c r="Y2518" i="3"/>
  <c r="W2518" i="3"/>
  <c r="N2517" i="3" s="1"/>
  <c r="M2519" i="3"/>
  <c r="Q2516" i="3"/>
  <c r="N2516" i="3"/>
  <c r="P2516" i="3"/>
  <c r="V2519" i="3" l="1"/>
  <c r="Y2519" i="3"/>
  <c r="AA2519" i="3"/>
  <c r="W2519" i="3"/>
  <c r="AC2519" i="3"/>
  <c r="Z2519" i="3"/>
  <c r="X2519" i="3"/>
  <c r="M2520" i="3"/>
  <c r="AB2519" i="3"/>
  <c r="S2518" i="3" s="1"/>
  <c r="P2517" i="3"/>
  <c r="T2517" i="3"/>
  <c r="Q2517" i="3"/>
  <c r="Q2518" i="3" l="1"/>
  <c r="O2518" i="3"/>
  <c r="T2518" i="3"/>
  <c r="N2518" i="3"/>
  <c r="R2518" i="3"/>
  <c r="V2520" i="3"/>
  <c r="AB2520" i="3"/>
  <c r="Y2520" i="3"/>
  <c r="P2519" i="3" s="1"/>
  <c r="AA2520" i="3"/>
  <c r="AC2520" i="3"/>
  <c r="T2519" i="3" s="1"/>
  <c r="X2520" i="3"/>
  <c r="W2520" i="3"/>
  <c r="N2519" i="3" s="1"/>
  <c r="Z2520" i="3"/>
  <c r="M2521" i="3"/>
  <c r="P2518" i="3"/>
  <c r="AC2521" i="3" l="1"/>
  <c r="T2520" i="3" s="1"/>
  <c r="V2521" i="3"/>
  <c r="AA2521" i="3"/>
  <c r="AB2521" i="3"/>
  <c r="X2521" i="3"/>
  <c r="Y2521" i="3"/>
  <c r="P2520" i="3" s="1"/>
  <c r="W2521" i="3"/>
  <c r="N2520" i="3" s="1"/>
  <c r="M2522" i="3"/>
  <c r="Z2521" i="3"/>
  <c r="Q2520" i="3" s="1"/>
  <c r="R2519" i="3"/>
  <c r="Q2519" i="3"/>
  <c r="S2519" i="3"/>
  <c r="O2519" i="3"/>
  <c r="O2520" i="3" l="1"/>
  <c r="Z2522" i="3"/>
  <c r="Q2521" i="3" s="1"/>
  <c r="W2522" i="3"/>
  <c r="V2522" i="3"/>
  <c r="AB2522" i="3"/>
  <c r="S2521" i="3" s="1"/>
  <c r="AC2522" i="3"/>
  <c r="T2521" i="3" s="1"/>
  <c r="AA2522" i="3"/>
  <c r="M2523" i="3"/>
  <c r="X2522" i="3"/>
  <c r="Y2522" i="3"/>
  <c r="S2520" i="3"/>
  <c r="R2520" i="3"/>
  <c r="N2521" i="3" l="1"/>
  <c r="Z2523" i="3"/>
  <c r="Y2523" i="3"/>
  <c r="X2523" i="3"/>
  <c r="V2523" i="3"/>
  <c r="AC2523" i="3"/>
  <c r="AA2523" i="3"/>
  <c r="R2522" i="3" s="1"/>
  <c r="W2523" i="3"/>
  <c r="M2524" i="3"/>
  <c r="AB2523" i="3"/>
  <c r="S2522" i="3" s="1"/>
  <c r="R2521" i="3"/>
  <c r="P2521" i="3"/>
  <c r="O2521" i="3"/>
  <c r="AB2524" i="3" l="1"/>
  <c r="Y2524" i="3"/>
  <c r="V2524" i="3"/>
  <c r="AA2524" i="3"/>
  <c r="X2524" i="3"/>
  <c r="Z2524" i="3"/>
  <c r="Q2523" i="3" s="1"/>
  <c r="W2524" i="3"/>
  <c r="N2523" i="3" s="1"/>
  <c r="AC2524" i="3"/>
  <c r="T2523" i="3" s="1"/>
  <c r="M2525" i="3"/>
  <c r="Q2522" i="3"/>
  <c r="O2522" i="3"/>
  <c r="P2522" i="3"/>
  <c r="T2522" i="3"/>
  <c r="N2522" i="3"/>
  <c r="X2525" i="3" l="1"/>
  <c r="O2524" i="3" s="1"/>
  <c r="W2525" i="3"/>
  <c r="N2524" i="3" s="1"/>
  <c r="V2525" i="3"/>
  <c r="AC2525" i="3"/>
  <c r="T2524" i="3" s="1"/>
  <c r="Y2525" i="3"/>
  <c r="AA2525" i="3"/>
  <c r="AB2525" i="3"/>
  <c r="Z2525" i="3"/>
  <c r="Q2524" i="3" s="1"/>
  <c r="M2526" i="3"/>
  <c r="R2523" i="3"/>
  <c r="S2523" i="3"/>
  <c r="P2523" i="3"/>
  <c r="O2523" i="3"/>
  <c r="Z2526" i="3" l="1"/>
  <c r="Q2525" i="3" s="1"/>
  <c r="AB2526" i="3"/>
  <c r="X2526" i="3"/>
  <c r="O2525" i="3" s="1"/>
  <c r="V2526" i="3"/>
  <c r="W2526" i="3"/>
  <c r="N2525" i="3" s="1"/>
  <c r="AA2526" i="3"/>
  <c r="R2525" i="3" s="1"/>
  <c r="AC2526" i="3"/>
  <c r="Y2526" i="3"/>
  <c r="P2525" i="3" s="1"/>
  <c r="M2527" i="3"/>
  <c r="S2524" i="3"/>
  <c r="P2524" i="3"/>
  <c r="R2524" i="3"/>
  <c r="AB2527" i="3" l="1"/>
  <c r="S2526" i="3" s="1"/>
  <c r="V2527" i="3"/>
  <c r="Y2527" i="3"/>
  <c r="P2526" i="3" s="1"/>
  <c r="AC2527" i="3"/>
  <c r="Z2527" i="3"/>
  <c r="Q2526" i="3" s="1"/>
  <c r="AA2527" i="3"/>
  <c r="X2527" i="3"/>
  <c r="W2527" i="3"/>
  <c r="N2526" i="3" s="1"/>
  <c r="M2528" i="3"/>
  <c r="T2525" i="3"/>
  <c r="S2525" i="3"/>
  <c r="X2528" i="3" l="1"/>
  <c r="AC2528" i="3"/>
  <c r="T2527" i="3" s="1"/>
  <c r="V2528" i="3"/>
  <c r="Z2528" i="3"/>
  <c r="Q2527" i="3" s="1"/>
  <c r="W2528" i="3"/>
  <c r="N2527" i="3" s="1"/>
  <c r="Y2528" i="3"/>
  <c r="P2527" i="3" s="1"/>
  <c r="AA2528" i="3"/>
  <c r="M2529" i="3"/>
  <c r="AB2528" i="3"/>
  <c r="O2526" i="3"/>
  <c r="R2526" i="3"/>
  <c r="T2526" i="3"/>
  <c r="R2527" i="3" l="1"/>
  <c r="S2527" i="3"/>
  <c r="X2529" i="3"/>
  <c r="O2528" i="3" s="1"/>
  <c r="AB2529" i="3"/>
  <c r="S2528" i="3" s="1"/>
  <c r="W2529" i="3"/>
  <c r="AA2529" i="3"/>
  <c r="Y2529" i="3"/>
  <c r="V2529" i="3"/>
  <c r="AC2529" i="3"/>
  <c r="M2530" i="3"/>
  <c r="Z2529" i="3"/>
  <c r="Q2528" i="3" s="1"/>
  <c r="O2527" i="3"/>
  <c r="T2528" i="3" l="1"/>
  <c r="N2528" i="3"/>
  <c r="P2528" i="3"/>
  <c r="Y2530" i="3"/>
  <c r="Z2530" i="3"/>
  <c r="AB2530" i="3"/>
  <c r="S2529" i="3" s="1"/>
  <c r="V2530" i="3"/>
  <c r="AC2530" i="3"/>
  <c r="W2530" i="3"/>
  <c r="X2530" i="3"/>
  <c r="AA2530" i="3"/>
  <c r="R2529" i="3" s="1"/>
  <c r="M2531" i="3"/>
  <c r="R2528" i="3"/>
  <c r="X2531" i="3" l="1"/>
  <c r="O2530" i="3" s="1"/>
  <c r="W2531" i="3"/>
  <c r="AA2531" i="3"/>
  <c r="R2530" i="3" s="1"/>
  <c r="AB2531" i="3"/>
  <c r="S2530" i="3" s="1"/>
  <c r="V2531" i="3"/>
  <c r="Y2531" i="3"/>
  <c r="P2530" i="3" s="1"/>
  <c r="Z2531" i="3"/>
  <c r="M2532" i="3"/>
  <c r="AC2531" i="3"/>
  <c r="T2530" i="3" s="1"/>
  <c r="N2529" i="3"/>
  <c r="Q2529" i="3"/>
  <c r="P2529" i="3"/>
  <c r="O2529" i="3"/>
  <c r="T2529" i="3"/>
  <c r="Q2530" i="3" l="1"/>
  <c r="V2532" i="3"/>
  <c r="AC2532" i="3"/>
  <c r="T2531" i="3" s="1"/>
  <c r="W2532" i="3"/>
  <c r="N2531" i="3" s="1"/>
  <c r="AA2532" i="3"/>
  <c r="X2532" i="3"/>
  <c r="O2531" i="3" s="1"/>
  <c r="AB2532" i="3"/>
  <c r="Y2532" i="3"/>
  <c r="Z2532" i="3"/>
  <c r="M2533" i="3"/>
  <c r="N2530" i="3"/>
  <c r="R2531" i="3" l="1"/>
  <c r="S2531" i="3"/>
  <c r="P2531" i="3"/>
  <c r="V2533" i="3"/>
  <c r="Z2533" i="3"/>
  <c r="Y2533" i="3"/>
  <c r="AB2533" i="3"/>
  <c r="AA2533" i="3"/>
  <c r="W2533" i="3"/>
  <c r="X2533" i="3"/>
  <c r="O2532" i="3" s="1"/>
  <c r="AC2533" i="3"/>
  <c r="T2532" i="3" s="1"/>
  <c r="M2534" i="3"/>
  <c r="Q2531" i="3"/>
  <c r="R2532" i="3" l="1"/>
  <c r="V2534" i="3"/>
  <c r="Z2534" i="3"/>
  <c r="Y2534" i="3"/>
  <c r="P2533" i="3" s="1"/>
  <c r="X2534" i="3"/>
  <c r="O2533" i="3" s="1"/>
  <c r="W2534" i="3"/>
  <c r="AB2534" i="3"/>
  <c r="AC2534" i="3"/>
  <c r="T2533" i="3" s="1"/>
  <c r="AA2534" i="3"/>
  <c r="M2535" i="3"/>
  <c r="S2532" i="3"/>
  <c r="N2532" i="3"/>
  <c r="P2532" i="3"/>
  <c r="Q2532" i="3"/>
  <c r="X2535" i="3" l="1"/>
  <c r="O2534" i="3" s="1"/>
  <c r="V2535" i="3"/>
  <c r="AC2535" i="3"/>
  <c r="T2534" i="3" s="1"/>
  <c r="AB2535" i="3"/>
  <c r="S2534" i="3" s="1"/>
  <c r="W2535" i="3"/>
  <c r="N2534" i="3" s="1"/>
  <c r="Z2535" i="3"/>
  <c r="AA2535" i="3"/>
  <c r="Y2535" i="3"/>
  <c r="P2534" i="3" s="1"/>
  <c r="M2536" i="3"/>
  <c r="Q2533" i="3"/>
  <c r="S2533" i="3"/>
  <c r="R2533" i="3"/>
  <c r="N2533" i="3"/>
  <c r="V2536" i="3" l="1"/>
  <c r="W2536" i="3"/>
  <c r="N2535" i="3" s="1"/>
  <c r="Y2536" i="3"/>
  <c r="P2535" i="3" s="1"/>
  <c r="Z2536" i="3"/>
  <c r="AA2536" i="3"/>
  <c r="AC2536" i="3"/>
  <c r="AB2536" i="3"/>
  <c r="S2535" i="3" s="1"/>
  <c r="M2537" i="3"/>
  <c r="X2536" i="3"/>
  <c r="O2535" i="3" s="1"/>
  <c r="R2534" i="3"/>
  <c r="Q2534" i="3"/>
  <c r="T2535" i="3" l="1"/>
  <c r="X2537" i="3"/>
  <c r="W2537" i="3"/>
  <c r="N2536" i="3" s="1"/>
  <c r="Y2537" i="3"/>
  <c r="P2536" i="3" s="1"/>
  <c r="V2537" i="3"/>
  <c r="AB2537" i="3"/>
  <c r="S2536" i="3" s="1"/>
  <c r="AC2537" i="3"/>
  <c r="AA2537" i="3"/>
  <c r="Z2537" i="3"/>
  <c r="M2538" i="3"/>
  <c r="Q2535" i="3"/>
  <c r="R2535" i="3"/>
  <c r="AA2538" i="3" l="1"/>
  <c r="R2537" i="3" s="1"/>
  <c r="V2538" i="3"/>
  <c r="AC2538" i="3"/>
  <c r="T2537" i="3" s="1"/>
  <c r="X2538" i="3"/>
  <c r="Y2538" i="3"/>
  <c r="P2537" i="3" s="1"/>
  <c r="AB2538" i="3"/>
  <c r="Z2538" i="3"/>
  <c r="Q2537" i="3" s="1"/>
  <c r="M2539" i="3"/>
  <c r="W2538" i="3"/>
  <c r="N2537" i="3" s="1"/>
  <c r="O2536" i="3"/>
  <c r="Q2536" i="3"/>
  <c r="R2536" i="3"/>
  <c r="T2536" i="3"/>
  <c r="S2537" i="3" l="1"/>
  <c r="X2539" i="3"/>
  <c r="V2539" i="3"/>
  <c r="Z2539" i="3"/>
  <c r="AA2539" i="3"/>
  <c r="R2538" i="3" s="1"/>
  <c r="W2539" i="3"/>
  <c r="N2538" i="3" s="1"/>
  <c r="Y2539" i="3"/>
  <c r="AC2539" i="3"/>
  <c r="M2540" i="3"/>
  <c r="AB2539" i="3"/>
  <c r="O2537" i="3"/>
  <c r="AB2540" i="3" l="1"/>
  <c r="V2540" i="3"/>
  <c r="W2540" i="3"/>
  <c r="N2539" i="3" s="1"/>
  <c r="Z2540" i="3"/>
  <c r="Q2539" i="3" s="1"/>
  <c r="AA2540" i="3"/>
  <c r="AC2540" i="3"/>
  <c r="Y2540" i="3"/>
  <c r="P2539" i="3" s="1"/>
  <c r="M2541" i="3"/>
  <c r="X2540" i="3"/>
  <c r="T2538" i="3"/>
  <c r="O2538" i="3"/>
  <c r="P2538" i="3"/>
  <c r="Q2538" i="3"/>
  <c r="S2538" i="3"/>
  <c r="T2539" i="3" l="1"/>
  <c r="R2539" i="3"/>
  <c r="Z2541" i="3"/>
  <c r="Q2540" i="3" s="1"/>
  <c r="AB2541" i="3"/>
  <c r="S2540" i="3" s="1"/>
  <c r="W2541" i="3"/>
  <c r="N2540" i="3" s="1"/>
  <c r="Y2541" i="3"/>
  <c r="P2540" i="3" s="1"/>
  <c r="V2541" i="3"/>
  <c r="AA2541" i="3"/>
  <c r="AC2541" i="3"/>
  <c r="X2541" i="3"/>
  <c r="M2542" i="3"/>
  <c r="S2539" i="3"/>
  <c r="O2539" i="3"/>
  <c r="V2542" i="3" l="1"/>
  <c r="AC2542" i="3"/>
  <c r="Y2542" i="3"/>
  <c r="P2541" i="3" s="1"/>
  <c r="Z2542" i="3"/>
  <c r="Q2541" i="3" s="1"/>
  <c r="X2542" i="3"/>
  <c r="AA2542" i="3"/>
  <c r="AB2542" i="3"/>
  <c r="S2541" i="3" s="1"/>
  <c r="W2542" i="3"/>
  <c r="N2541" i="3" s="1"/>
  <c r="M2543" i="3"/>
  <c r="O2540" i="3"/>
  <c r="R2540" i="3"/>
  <c r="T2540" i="3"/>
  <c r="R2541" i="3" l="1"/>
  <c r="X2543" i="3"/>
  <c r="V2543" i="3"/>
  <c r="AC2543" i="3"/>
  <c r="T2542" i="3" s="1"/>
  <c r="AB2543" i="3"/>
  <c r="S2542" i="3" s="1"/>
  <c r="W2543" i="3"/>
  <c r="N2542" i="3" s="1"/>
  <c r="Y2543" i="3"/>
  <c r="Z2543" i="3"/>
  <c r="AA2543" i="3"/>
  <c r="M2544" i="3"/>
  <c r="T2541" i="3"/>
  <c r="O2541" i="3"/>
  <c r="X2544" i="3" l="1"/>
  <c r="O2543" i="3" s="1"/>
  <c r="W2544" i="3"/>
  <c r="N2543" i="3" s="1"/>
  <c r="V2544" i="3"/>
  <c r="AA2544" i="3"/>
  <c r="Y2544" i="3"/>
  <c r="P2543" i="3" s="1"/>
  <c r="AB2544" i="3"/>
  <c r="S2543" i="3" s="1"/>
  <c r="Z2544" i="3"/>
  <c r="AC2544" i="3"/>
  <c r="M2545" i="3"/>
  <c r="Q2542" i="3"/>
  <c r="P2542" i="3"/>
  <c r="O2542" i="3"/>
  <c r="R2542" i="3"/>
  <c r="Y2545" i="3" l="1"/>
  <c r="P2544" i="3" s="1"/>
  <c r="Z2545" i="3"/>
  <c r="Q2544" i="3" s="1"/>
  <c r="V2545" i="3"/>
  <c r="X2545" i="3"/>
  <c r="O2544" i="3" s="1"/>
  <c r="AB2545" i="3"/>
  <c r="AA2545" i="3"/>
  <c r="R2544" i="3" s="1"/>
  <c r="M2546" i="3"/>
  <c r="W2545" i="3"/>
  <c r="N2544" i="3" s="1"/>
  <c r="AC2545" i="3"/>
  <c r="Q2543" i="3"/>
  <c r="T2543" i="3"/>
  <c r="R2543" i="3"/>
  <c r="AA2546" i="3" l="1"/>
  <c r="R2545" i="3" s="1"/>
  <c r="AB2546" i="3"/>
  <c r="S2545" i="3" s="1"/>
  <c r="AC2546" i="3"/>
  <c r="V2546" i="3"/>
  <c r="Z2546" i="3"/>
  <c r="Q2545" i="3" s="1"/>
  <c r="Y2546" i="3"/>
  <c r="W2546" i="3"/>
  <c r="X2546" i="3"/>
  <c r="O2545" i="3" s="1"/>
  <c r="M2547" i="3"/>
  <c r="S2544" i="3"/>
  <c r="T2544" i="3"/>
  <c r="V2547" i="3" l="1"/>
  <c r="Y2547" i="3"/>
  <c r="P2546" i="3" s="1"/>
  <c r="Z2547" i="3"/>
  <c r="Q2546" i="3" s="1"/>
  <c r="AA2547" i="3"/>
  <c r="AB2547" i="3"/>
  <c r="S2546" i="3" s="1"/>
  <c r="W2547" i="3"/>
  <c r="M2548" i="3"/>
  <c r="AC2547" i="3"/>
  <c r="T2546" i="3" s="1"/>
  <c r="X2547" i="3"/>
  <c r="N2545" i="3"/>
  <c r="P2545" i="3"/>
  <c r="T2545" i="3"/>
  <c r="O2546" i="3" l="1"/>
  <c r="R2546" i="3"/>
  <c r="AA2548" i="3"/>
  <c r="R2547" i="3" s="1"/>
  <c r="AB2548" i="3"/>
  <c r="V2548" i="3"/>
  <c r="Y2548" i="3"/>
  <c r="P2547" i="3" s="1"/>
  <c r="X2548" i="3"/>
  <c r="W2548" i="3"/>
  <c r="Z2548" i="3"/>
  <c r="AC2548" i="3"/>
  <c r="T2547" i="3" s="1"/>
  <c r="M2549" i="3"/>
  <c r="N2546" i="3"/>
  <c r="AC2549" i="3" l="1"/>
  <c r="T2548" i="3" s="1"/>
  <c r="Z2549" i="3"/>
  <c r="V2549" i="3"/>
  <c r="Y2549" i="3"/>
  <c r="X2549" i="3"/>
  <c r="O2548" i="3" s="1"/>
  <c r="AB2549" i="3"/>
  <c r="AA2549" i="3"/>
  <c r="R2548" i="3" s="1"/>
  <c r="W2549" i="3"/>
  <c r="M2550" i="3"/>
  <c r="O2547" i="3"/>
  <c r="Q2547" i="3"/>
  <c r="S2547" i="3"/>
  <c r="N2547" i="3"/>
  <c r="AB2550" i="3" l="1"/>
  <c r="AA2550" i="3"/>
  <c r="R2549" i="3" s="1"/>
  <c r="V2550" i="3"/>
  <c r="Y2550" i="3"/>
  <c r="P2549" i="3" s="1"/>
  <c r="AC2550" i="3"/>
  <c r="T2549" i="3" s="1"/>
  <c r="X2550" i="3"/>
  <c r="W2550" i="3"/>
  <c r="Z2550" i="3"/>
  <c r="Q2549" i="3" s="1"/>
  <c r="M2551" i="3"/>
  <c r="S2548" i="3"/>
  <c r="P2548" i="3"/>
  <c r="N2548" i="3"/>
  <c r="Q2548" i="3"/>
  <c r="AC2551" i="3" l="1"/>
  <c r="T2550" i="3" s="1"/>
  <c r="Y2551" i="3"/>
  <c r="P2550" i="3" s="1"/>
  <c r="W2551" i="3"/>
  <c r="V2551" i="3"/>
  <c r="AA2551" i="3"/>
  <c r="R2550" i="3" s="1"/>
  <c r="Z2551" i="3"/>
  <c r="M2552" i="3"/>
  <c r="AB2551" i="3"/>
  <c r="X2551" i="3"/>
  <c r="N2549" i="3"/>
  <c r="O2549" i="3"/>
  <c r="S2549" i="3"/>
  <c r="O2550" i="3" l="1"/>
  <c r="Q2550" i="3"/>
  <c r="S2550" i="3"/>
  <c r="V2552" i="3"/>
  <c r="Z2552" i="3"/>
  <c r="W2552" i="3"/>
  <c r="AA2552" i="3"/>
  <c r="AC2552" i="3"/>
  <c r="T2551" i="3" s="1"/>
  <c r="M2553" i="3"/>
  <c r="Y2552" i="3"/>
  <c r="P2551" i="3" s="1"/>
  <c r="AB2552" i="3"/>
  <c r="S2551" i="3" s="1"/>
  <c r="X2552" i="3"/>
  <c r="O2551" i="3" s="1"/>
  <c r="N2550" i="3"/>
  <c r="Z2553" i="3" l="1"/>
  <c r="Q2552" i="3" s="1"/>
  <c r="V2553" i="3"/>
  <c r="Y2553" i="3"/>
  <c r="AA2553" i="3"/>
  <c r="AB2553" i="3"/>
  <c r="S2552" i="3" s="1"/>
  <c r="W2553" i="3"/>
  <c r="AC2553" i="3"/>
  <c r="X2553" i="3"/>
  <c r="M2554" i="3"/>
  <c r="N2551" i="3"/>
  <c r="R2551" i="3"/>
  <c r="Q2551" i="3"/>
  <c r="AA2554" i="3" l="1"/>
  <c r="R2553" i="3" s="1"/>
  <c r="Z2554" i="3"/>
  <c r="Q2553" i="3" s="1"/>
  <c r="X2554" i="3"/>
  <c r="V2554" i="3"/>
  <c r="W2554" i="3"/>
  <c r="AB2554" i="3"/>
  <c r="Y2554" i="3"/>
  <c r="AC2554" i="3"/>
  <c r="T2553" i="3" s="1"/>
  <c r="M2555" i="3"/>
  <c r="O2552" i="3"/>
  <c r="N2552" i="3"/>
  <c r="R2552" i="3"/>
  <c r="P2552" i="3"/>
  <c r="T2552" i="3"/>
  <c r="P2553" i="3" l="1"/>
  <c r="V2555" i="3"/>
  <c r="X2555" i="3"/>
  <c r="O2554" i="3" s="1"/>
  <c r="W2555" i="3"/>
  <c r="N2554" i="3" s="1"/>
  <c r="M2556" i="3"/>
  <c r="Y2555" i="3"/>
  <c r="Z2555" i="3"/>
  <c r="Q2554" i="3" s="1"/>
  <c r="AA2555" i="3"/>
  <c r="R2554" i="3" s="1"/>
  <c r="AB2555" i="3"/>
  <c r="AC2555" i="3"/>
  <c r="T2554" i="3" s="1"/>
  <c r="S2553" i="3"/>
  <c r="N2553" i="3"/>
  <c r="O2553" i="3"/>
  <c r="AA2556" i="3" l="1"/>
  <c r="R2555" i="3" s="1"/>
  <c r="V2556" i="3"/>
  <c r="AB2556" i="3"/>
  <c r="S2555" i="3" s="1"/>
  <c r="Z2556" i="3"/>
  <c r="Q2555" i="3" s="1"/>
  <c r="X2556" i="3"/>
  <c r="W2556" i="3"/>
  <c r="Y2556" i="3"/>
  <c r="AC2556" i="3"/>
  <c r="T2555" i="3" s="1"/>
  <c r="M2557" i="3"/>
  <c r="S2554" i="3"/>
  <c r="P2554" i="3"/>
  <c r="AC2557" i="3" l="1"/>
  <c r="T2556" i="3" s="1"/>
  <c r="V2557" i="3"/>
  <c r="Y2557" i="3"/>
  <c r="Z2557" i="3"/>
  <c r="Q2556" i="3" s="1"/>
  <c r="AA2557" i="3"/>
  <c r="R2556" i="3" s="1"/>
  <c r="X2557" i="3"/>
  <c r="AB2557" i="3"/>
  <c r="W2557" i="3"/>
  <c r="N2556" i="3" s="1"/>
  <c r="M2558" i="3"/>
  <c r="O2555" i="3"/>
  <c r="N2555" i="3"/>
  <c r="P2555" i="3"/>
  <c r="Y2558" i="3" l="1"/>
  <c r="P2557" i="3" s="1"/>
  <c r="W2558" i="3"/>
  <c r="N2557" i="3" s="1"/>
  <c r="Z2558" i="3"/>
  <c r="Q2557" i="3" s="1"/>
  <c r="V2558" i="3"/>
  <c r="AC2558" i="3"/>
  <c r="T2557" i="3" s="1"/>
  <c r="X2558" i="3"/>
  <c r="AB2558" i="3"/>
  <c r="AA2558" i="3"/>
  <c r="R2557" i="3" s="1"/>
  <c r="M2559" i="3"/>
  <c r="S2556" i="3"/>
  <c r="O2556" i="3"/>
  <c r="P2556" i="3"/>
  <c r="O2557" i="3" l="1"/>
  <c r="W2559" i="3"/>
  <c r="N2558" i="3" s="1"/>
  <c r="AB2559" i="3"/>
  <c r="V2559" i="3"/>
  <c r="AC2559" i="3"/>
  <c r="T2558" i="3" s="1"/>
  <c r="X2559" i="3"/>
  <c r="Z2559" i="3"/>
  <c r="Q2558" i="3" s="1"/>
  <c r="AA2559" i="3"/>
  <c r="R2558" i="3" s="1"/>
  <c r="Y2559" i="3"/>
  <c r="P2558" i="3" s="1"/>
  <c r="M2560" i="3"/>
  <c r="S2557" i="3"/>
  <c r="Z2560" i="3" l="1"/>
  <c r="Q2559" i="3" s="1"/>
  <c r="AB2560" i="3"/>
  <c r="S2559" i="3" s="1"/>
  <c r="V2560" i="3"/>
  <c r="Y2560" i="3"/>
  <c r="P2559" i="3" s="1"/>
  <c r="AA2560" i="3"/>
  <c r="R2559" i="3" s="1"/>
  <c r="AC2560" i="3"/>
  <c r="T2559" i="3" s="1"/>
  <c r="W2560" i="3"/>
  <c r="X2560" i="3"/>
  <c r="M2561" i="3"/>
  <c r="O2558" i="3"/>
  <c r="S2558" i="3"/>
  <c r="AC2561" i="3" l="1"/>
  <c r="T2560" i="3" s="1"/>
  <c r="V2561" i="3"/>
  <c r="Z2561" i="3"/>
  <c r="Q2560" i="3" s="1"/>
  <c r="Y2561" i="3"/>
  <c r="P2560" i="3" s="1"/>
  <c r="X2561" i="3"/>
  <c r="O2560" i="3" s="1"/>
  <c r="M2562" i="3"/>
  <c r="AA2561" i="3"/>
  <c r="AB2561" i="3"/>
  <c r="S2560" i="3" s="1"/>
  <c r="W2561" i="3"/>
  <c r="N2559" i="3"/>
  <c r="O2559" i="3"/>
  <c r="AC2562" i="3" l="1"/>
  <c r="T2561" i="3" s="1"/>
  <c r="Y2562" i="3"/>
  <c r="P2561" i="3" s="1"/>
  <c r="AA2562" i="3"/>
  <c r="AB2562" i="3"/>
  <c r="S2561" i="3" s="1"/>
  <c r="W2562" i="3"/>
  <c r="V2562" i="3"/>
  <c r="Z2562" i="3"/>
  <c r="Q2561" i="3" s="1"/>
  <c r="M2563" i="3"/>
  <c r="X2562" i="3"/>
  <c r="O2561" i="3" s="1"/>
  <c r="R2560" i="3"/>
  <c r="N2560" i="3"/>
  <c r="Z2563" i="3" l="1"/>
  <c r="Q2562" i="3" s="1"/>
  <c r="V2563" i="3"/>
  <c r="AB2563" i="3"/>
  <c r="S2562" i="3" s="1"/>
  <c r="Y2563" i="3"/>
  <c r="P2562" i="3" s="1"/>
  <c r="X2563" i="3"/>
  <c r="O2562" i="3" s="1"/>
  <c r="AA2563" i="3"/>
  <c r="W2563" i="3"/>
  <c r="M2564" i="3"/>
  <c r="AC2563" i="3"/>
  <c r="N2561" i="3"/>
  <c r="R2561" i="3"/>
  <c r="AC2564" i="3" l="1"/>
  <c r="AB2564" i="3"/>
  <c r="S2563" i="3" s="1"/>
  <c r="Z2564" i="3"/>
  <c r="Y2564" i="3"/>
  <c r="P2563" i="3" s="1"/>
  <c r="V2564" i="3"/>
  <c r="W2564" i="3"/>
  <c r="X2564" i="3"/>
  <c r="O2563" i="3" s="1"/>
  <c r="AA2564" i="3"/>
  <c r="R2563" i="3" s="1"/>
  <c r="M2565" i="3"/>
  <c r="T2562" i="3"/>
  <c r="R2562" i="3"/>
  <c r="N2562" i="3"/>
  <c r="N2563" i="3" l="1"/>
  <c r="X2565" i="3"/>
  <c r="O2564" i="3" s="1"/>
  <c r="AC2565" i="3"/>
  <c r="T2564" i="3" s="1"/>
  <c r="V2565" i="3"/>
  <c r="AB2565" i="3"/>
  <c r="S2564" i="3" s="1"/>
  <c r="W2565" i="3"/>
  <c r="AA2565" i="3"/>
  <c r="Z2565" i="3"/>
  <c r="Q2564" i="3" s="1"/>
  <c r="Y2565" i="3"/>
  <c r="P2564" i="3" s="1"/>
  <c r="M2566" i="3"/>
  <c r="T2563" i="3"/>
  <c r="Q2563" i="3"/>
  <c r="V2566" i="3" l="1"/>
  <c r="W2566" i="3"/>
  <c r="N2565" i="3" s="1"/>
  <c r="AB2566" i="3"/>
  <c r="AC2566" i="3"/>
  <c r="Z2566" i="3"/>
  <c r="Y2566" i="3"/>
  <c r="X2566" i="3"/>
  <c r="AA2566" i="3"/>
  <c r="M2567" i="3"/>
  <c r="R2564" i="3"/>
  <c r="N2564" i="3"/>
  <c r="Q2565" i="3" l="1"/>
  <c r="P2565" i="3"/>
  <c r="O2565" i="3"/>
  <c r="T2565" i="3"/>
  <c r="S2565" i="3"/>
  <c r="V2567" i="3"/>
  <c r="X2567" i="3"/>
  <c r="AC2567" i="3"/>
  <c r="AA2567" i="3"/>
  <c r="W2567" i="3"/>
  <c r="Y2567" i="3"/>
  <c r="P2566" i="3" s="1"/>
  <c r="AB2567" i="3"/>
  <c r="S2566" i="3" s="1"/>
  <c r="Z2567" i="3"/>
  <c r="M2568" i="3"/>
  <c r="R2565" i="3"/>
  <c r="R2566" i="3" l="1"/>
  <c r="W2568" i="3"/>
  <c r="V2568" i="3"/>
  <c r="AC2568" i="3"/>
  <c r="Z2568" i="3"/>
  <c r="Q2567" i="3" s="1"/>
  <c r="AB2568" i="3"/>
  <c r="S2567" i="3" s="1"/>
  <c r="Y2568" i="3"/>
  <c r="P2567" i="3" s="1"/>
  <c r="AA2568" i="3"/>
  <c r="M2569" i="3"/>
  <c r="X2568" i="3"/>
  <c r="T2566" i="3"/>
  <c r="N2566" i="3"/>
  <c r="Q2566" i="3"/>
  <c r="O2566" i="3"/>
  <c r="AA2569" i="3" l="1"/>
  <c r="R2568" i="3" s="1"/>
  <c r="AC2569" i="3"/>
  <c r="Y2569" i="3"/>
  <c r="P2568" i="3" s="1"/>
  <c r="V2569" i="3"/>
  <c r="AB2569" i="3"/>
  <c r="Z2569" i="3"/>
  <c r="Q2568" i="3" s="1"/>
  <c r="X2569" i="3"/>
  <c r="O2568" i="3" s="1"/>
  <c r="W2569" i="3"/>
  <c r="M2570" i="3"/>
  <c r="T2567" i="3"/>
  <c r="O2567" i="3"/>
  <c r="N2567" i="3"/>
  <c r="R2567" i="3"/>
  <c r="AB2570" i="3" l="1"/>
  <c r="Y2570" i="3"/>
  <c r="P2569" i="3" s="1"/>
  <c r="V2570" i="3"/>
  <c r="AA2570" i="3"/>
  <c r="R2569" i="3" s="1"/>
  <c r="X2570" i="3"/>
  <c r="O2569" i="3" s="1"/>
  <c r="Z2570" i="3"/>
  <c r="Q2569" i="3" s="1"/>
  <c r="AC2570" i="3"/>
  <c r="W2570" i="3"/>
  <c r="N2569" i="3" s="1"/>
  <c r="M2571" i="3"/>
  <c r="S2568" i="3"/>
  <c r="N2568" i="3"/>
  <c r="T2568" i="3"/>
  <c r="W2571" i="3" l="1"/>
  <c r="V2571" i="3"/>
  <c r="AA2571" i="3"/>
  <c r="R2570" i="3" s="1"/>
  <c r="Y2571" i="3"/>
  <c r="P2570" i="3" s="1"/>
  <c r="X2571" i="3"/>
  <c r="AC2571" i="3"/>
  <c r="AB2571" i="3"/>
  <c r="M2572" i="3"/>
  <c r="Z2571" i="3"/>
  <c r="Q2570" i="3" s="1"/>
  <c r="T2569" i="3"/>
  <c r="S2569" i="3"/>
  <c r="S2570" i="3" l="1"/>
  <c r="O2570" i="3"/>
  <c r="N2570" i="3"/>
  <c r="AC2572" i="3"/>
  <c r="AB2572" i="3"/>
  <c r="AA2572" i="3"/>
  <c r="R2571" i="3" s="1"/>
  <c r="V2572" i="3"/>
  <c r="W2572" i="3"/>
  <c r="N2571" i="3" s="1"/>
  <c r="Z2572" i="3"/>
  <c r="X2572" i="3"/>
  <c r="O2571" i="3" s="1"/>
  <c r="Y2572" i="3"/>
  <c r="P2571" i="3" s="1"/>
  <c r="M2573" i="3"/>
  <c r="T2570" i="3"/>
  <c r="W2573" i="3" l="1"/>
  <c r="N2572" i="3" s="1"/>
  <c r="AA2573" i="3"/>
  <c r="R2572" i="3" s="1"/>
  <c r="Z2573" i="3"/>
  <c r="V2573" i="3"/>
  <c r="X2573" i="3"/>
  <c r="Y2573" i="3"/>
  <c r="P2572" i="3" s="1"/>
  <c r="AC2573" i="3"/>
  <c r="M2574" i="3"/>
  <c r="AB2573" i="3"/>
  <c r="S2572" i="3" s="1"/>
  <c r="T2571" i="3"/>
  <c r="Q2571" i="3"/>
  <c r="S2571" i="3"/>
  <c r="T2572" i="3" l="1"/>
  <c r="O2572" i="3"/>
  <c r="W2574" i="3"/>
  <c r="N2573" i="3" s="1"/>
  <c r="AA2574" i="3"/>
  <c r="R2573" i="3" s="1"/>
  <c r="V2574" i="3"/>
  <c r="AB2574" i="3"/>
  <c r="S2573" i="3" s="1"/>
  <c r="Y2574" i="3"/>
  <c r="AC2574" i="3"/>
  <c r="X2574" i="3"/>
  <c r="Z2574" i="3"/>
  <c r="Q2573" i="3" s="1"/>
  <c r="M2575" i="3"/>
  <c r="Q2572" i="3"/>
  <c r="W2575" i="3" l="1"/>
  <c r="N2574" i="3" s="1"/>
  <c r="V2575" i="3"/>
  <c r="X2575" i="3"/>
  <c r="AC2575" i="3"/>
  <c r="Y2575" i="3"/>
  <c r="AB2575" i="3"/>
  <c r="Z2575" i="3"/>
  <c r="Q2574" i="3" s="1"/>
  <c r="AA2575" i="3"/>
  <c r="R2574" i="3" s="1"/>
  <c r="M2576" i="3"/>
  <c r="O2573" i="3"/>
  <c r="P2573" i="3"/>
  <c r="T2573" i="3"/>
  <c r="AB2576" i="3" l="1"/>
  <c r="AC2576" i="3"/>
  <c r="T2575" i="3" s="1"/>
  <c r="Z2576" i="3"/>
  <c r="Q2575" i="3" s="1"/>
  <c r="W2576" i="3"/>
  <c r="N2575" i="3" s="1"/>
  <c r="V2576" i="3"/>
  <c r="X2576" i="3"/>
  <c r="AA2576" i="3"/>
  <c r="R2575" i="3" s="1"/>
  <c r="Y2576" i="3"/>
  <c r="M2577" i="3"/>
  <c r="S2574" i="3"/>
  <c r="P2574" i="3"/>
  <c r="T2574" i="3"/>
  <c r="O2574" i="3"/>
  <c r="O2575" i="3" l="1"/>
  <c r="Y2577" i="3"/>
  <c r="P2576" i="3" s="1"/>
  <c r="AB2577" i="3"/>
  <c r="S2576" i="3" s="1"/>
  <c r="W2577" i="3"/>
  <c r="N2576" i="3" s="1"/>
  <c r="X2577" i="3"/>
  <c r="V2577" i="3"/>
  <c r="AA2577" i="3"/>
  <c r="AC2577" i="3"/>
  <c r="T2576" i="3" s="1"/>
  <c r="Z2577" i="3"/>
  <c r="Q2576" i="3" s="1"/>
  <c r="M2578" i="3"/>
  <c r="P2575" i="3"/>
  <c r="S2575" i="3"/>
  <c r="Y2578" i="3" l="1"/>
  <c r="P2577" i="3" s="1"/>
  <c r="AB2578" i="3"/>
  <c r="S2577" i="3" s="1"/>
  <c r="V2578" i="3"/>
  <c r="W2578" i="3"/>
  <c r="N2577" i="3" s="1"/>
  <c r="AC2578" i="3"/>
  <c r="T2577" i="3" s="1"/>
  <c r="AA2578" i="3"/>
  <c r="M2579" i="3"/>
  <c r="Z2578" i="3"/>
  <c r="Q2577" i="3" s="1"/>
  <c r="X2578" i="3"/>
  <c r="R2576" i="3"/>
  <c r="O2576" i="3"/>
  <c r="V2579" i="3" l="1"/>
  <c r="AA2579" i="3"/>
  <c r="R2578" i="3" s="1"/>
  <c r="AC2579" i="3"/>
  <c r="T2578" i="3" s="1"/>
  <c r="Z2579" i="3"/>
  <c r="Q2578" i="3" s="1"/>
  <c r="AB2579" i="3"/>
  <c r="S2578" i="3" s="1"/>
  <c r="Y2579" i="3"/>
  <c r="P2578" i="3" s="1"/>
  <c r="W2579" i="3"/>
  <c r="N2578" i="3" s="1"/>
  <c r="M2580" i="3"/>
  <c r="X2579" i="3"/>
  <c r="O2578" i="3" s="1"/>
  <c r="O2577" i="3"/>
  <c r="R2577" i="3"/>
  <c r="W2580" i="3" l="1"/>
  <c r="N2579" i="3" s="1"/>
  <c r="V2580" i="3"/>
  <c r="AC2580" i="3"/>
  <c r="T2579" i="3" s="1"/>
  <c r="AB2580" i="3"/>
  <c r="S2579" i="3" s="1"/>
  <c r="Z2580" i="3"/>
  <c r="Q2579" i="3" s="1"/>
  <c r="M2581" i="3"/>
  <c r="Y2580" i="3"/>
  <c r="X2580" i="3"/>
  <c r="AA2580" i="3"/>
  <c r="O2579" i="3" l="1"/>
  <c r="R2579" i="3"/>
  <c r="Z2581" i="3"/>
  <c r="Q2580" i="3" s="1"/>
  <c r="AC2581" i="3"/>
  <c r="Y2581" i="3"/>
  <c r="W2581" i="3"/>
  <c r="N2580" i="3" s="1"/>
  <c r="V2581" i="3"/>
  <c r="X2581" i="3"/>
  <c r="AA2581" i="3"/>
  <c r="AB2581" i="3"/>
  <c r="S2580" i="3" s="1"/>
  <c r="M2582" i="3"/>
  <c r="P2579" i="3"/>
  <c r="V2582" i="3" l="1"/>
  <c r="AA2582" i="3"/>
  <c r="R2581" i="3" s="1"/>
  <c r="W2582" i="3"/>
  <c r="AB2582" i="3"/>
  <c r="X2582" i="3"/>
  <c r="Y2582" i="3"/>
  <c r="AC2582" i="3"/>
  <c r="T2581" i="3" s="1"/>
  <c r="Z2582" i="3"/>
  <c r="Q2581" i="3" s="1"/>
  <c r="M2583" i="3"/>
  <c r="P2580" i="3"/>
  <c r="T2580" i="3"/>
  <c r="R2580" i="3"/>
  <c r="O2580" i="3"/>
  <c r="O2581" i="3" l="1"/>
  <c r="S2581" i="3"/>
  <c r="N2581" i="3"/>
  <c r="AB2583" i="3"/>
  <c r="S2582" i="3" s="1"/>
  <c r="V2583" i="3"/>
  <c r="X2583" i="3"/>
  <c r="AC2583" i="3"/>
  <c r="W2583" i="3"/>
  <c r="Z2583" i="3"/>
  <c r="M2584" i="3"/>
  <c r="Y2583" i="3"/>
  <c r="AA2583" i="3"/>
  <c r="P2581" i="3"/>
  <c r="X2584" i="3" l="1"/>
  <c r="Y2584" i="3"/>
  <c r="V2584" i="3"/>
  <c r="Z2584" i="3"/>
  <c r="Q2583" i="3" s="1"/>
  <c r="AC2584" i="3"/>
  <c r="T2583" i="3" s="1"/>
  <c r="AB2584" i="3"/>
  <c r="M2585" i="3"/>
  <c r="W2584" i="3"/>
  <c r="N2583" i="3" s="1"/>
  <c r="AA2584" i="3"/>
  <c r="R2582" i="3"/>
  <c r="N2582" i="3"/>
  <c r="T2582" i="3"/>
  <c r="Q2582" i="3"/>
  <c r="O2582" i="3"/>
  <c r="P2582" i="3"/>
  <c r="S2583" i="3" l="1"/>
  <c r="P2583" i="3"/>
  <c r="O2583" i="3"/>
  <c r="AA2585" i="3"/>
  <c r="R2584" i="3" s="1"/>
  <c r="V2585" i="3"/>
  <c r="AB2585" i="3"/>
  <c r="AC2585" i="3"/>
  <c r="Y2585" i="3"/>
  <c r="Z2585" i="3"/>
  <c r="M2586" i="3"/>
  <c r="W2585" i="3"/>
  <c r="N2584" i="3" s="1"/>
  <c r="X2585" i="3"/>
  <c r="R2583" i="3"/>
  <c r="P2584" i="3" l="1"/>
  <c r="Q2584" i="3"/>
  <c r="T2584" i="3"/>
  <c r="AA2586" i="3"/>
  <c r="R2585" i="3" s="1"/>
  <c r="V2586" i="3"/>
  <c r="AB2586" i="3"/>
  <c r="AC2586" i="3"/>
  <c r="W2586" i="3"/>
  <c r="Z2586" i="3"/>
  <c r="X2586" i="3"/>
  <c r="O2585" i="3" s="1"/>
  <c r="M2587" i="3"/>
  <c r="Y2586" i="3"/>
  <c r="O2584" i="3"/>
  <c r="S2584" i="3"/>
  <c r="S2585" i="3" l="1"/>
  <c r="T2585" i="3"/>
  <c r="V2587" i="3"/>
  <c r="X2587" i="3"/>
  <c r="O2586" i="3" s="1"/>
  <c r="AC2587" i="3"/>
  <c r="AB2587" i="3"/>
  <c r="AA2587" i="3"/>
  <c r="R2586" i="3" s="1"/>
  <c r="Y2587" i="3"/>
  <c r="P2586" i="3" s="1"/>
  <c r="Z2587" i="3"/>
  <c r="W2587" i="3"/>
  <c r="M2588" i="3"/>
  <c r="N2585" i="3"/>
  <c r="P2585" i="3"/>
  <c r="Q2585" i="3"/>
  <c r="T2586" i="3" l="1"/>
  <c r="S2586" i="3"/>
  <c r="N2586" i="3"/>
  <c r="Z2588" i="3"/>
  <c r="V2588" i="3"/>
  <c r="AB2588" i="3"/>
  <c r="S2587" i="3" s="1"/>
  <c r="AA2588" i="3"/>
  <c r="X2588" i="3"/>
  <c r="AC2588" i="3"/>
  <c r="W2588" i="3"/>
  <c r="Y2588" i="3"/>
  <c r="M2589" i="3"/>
  <c r="Q2586" i="3"/>
  <c r="X2589" i="3" l="1"/>
  <c r="O2588" i="3" s="1"/>
  <c r="W2589" i="3"/>
  <c r="N2588" i="3" s="1"/>
  <c r="V2589" i="3"/>
  <c r="AA2589" i="3"/>
  <c r="AB2589" i="3"/>
  <c r="S2588" i="3" s="1"/>
  <c r="AC2589" i="3"/>
  <c r="Z2589" i="3"/>
  <c r="Y2589" i="3"/>
  <c r="P2588" i="3" s="1"/>
  <c r="M2590" i="3"/>
  <c r="O2587" i="3"/>
  <c r="T2587" i="3"/>
  <c r="R2587" i="3"/>
  <c r="Q2587" i="3"/>
  <c r="P2587" i="3"/>
  <c r="N2587" i="3"/>
  <c r="V2590" i="3" l="1"/>
  <c r="X2590" i="3"/>
  <c r="AA2590" i="3"/>
  <c r="Z2590" i="3"/>
  <c r="Y2590" i="3"/>
  <c r="AC2590" i="3"/>
  <c r="AB2590" i="3"/>
  <c r="W2590" i="3"/>
  <c r="N2589" i="3" s="1"/>
  <c r="M2591" i="3"/>
  <c r="Q2588" i="3"/>
  <c r="R2588" i="3"/>
  <c r="T2588" i="3"/>
  <c r="O2589" i="3" l="1"/>
  <c r="R2589" i="3"/>
  <c r="S2589" i="3"/>
  <c r="T2589" i="3"/>
  <c r="P2589" i="3"/>
  <c r="AB2591" i="3"/>
  <c r="V2591" i="3"/>
  <c r="AC2591" i="3"/>
  <c r="Y2591" i="3"/>
  <c r="W2591" i="3"/>
  <c r="AA2591" i="3"/>
  <c r="R2590" i="3" s="1"/>
  <c r="X2591" i="3"/>
  <c r="O2590" i="3" s="1"/>
  <c r="Z2591" i="3"/>
  <c r="Q2590" i="3" s="1"/>
  <c r="M2592" i="3"/>
  <c r="Q2589" i="3"/>
  <c r="AC2592" i="3" l="1"/>
  <c r="T2591" i="3" s="1"/>
  <c r="Z2592" i="3"/>
  <c r="Q2591" i="3" s="1"/>
  <c r="V2592" i="3"/>
  <c r="Y2592" i="3"/>
  <c r="P2591" i="3" s="1"/>
  <c r="X2592" i="3"/>
  <c r="O2591" i="3" s="1"/>
  <c r="M2593" i="3"/>
  <c r="W2592" i="3"/>
  <c r="AA2592" i="3"/>
  <c r="R2591" i="3" s="1"/>
  <c r="AB2592" i="3"/>
  <c r="N2590" i="3"/>
  <c r="P2590" i="3"/>
  <c r="T2590" i="3"/>
  <c r="S2590" i="3"/>
  <c r="AA2593" i="3" l="1"/>
  <c r="V2593" i="3"/>
  <c r="Z2593" i="3"/>
  <c r="Q2592" i="3" s="1"/>
  <c r="W2593" i="3"/>
  <c r="AB2593" i="3"/>
  <c r="Y2593" i="3"/>
  <c r="AC2593" i="3"/>
  <c r="M2594" i="3"/>
  <c r="X2593" i="3"/>
  <c r="O2592" i="3" s="1"/>
  <c r="S2591" i="3"/>
  <c r="N2591" i="3"/>
  <c r="T2592" i="3" l="1"/>
  <c r="P2592" i="3"/>
  <c r="S2592" i="3"/>
  <c r="R2592" i="3"/>
  <c r="AC2594" i="3"/>
  <c r="Z2594" i="3"/>
  <c r="Q2593" i="3" s="1"/>
  <c r="V2594" i="3"/>
  <c r="AA2594" i="3"/>
  <c r="AB2594" i="3"/>
  <c r="W2594" i="3"/>
  <c r="N2593" i="3" s="1"/>
  <c r="Y2594" i="3"/>
  <c r="P2593" i="3" s="1"/>
  <c r="X2594" i="3"/>
  <c r="M2595" i="3"/>
  <c r="N2592" i="3"/>
  <c r="V2595" i="3" l="1"/>
  <c r="AA2595" i="3"/>
  <c r="R2594" i="3" s="1"/>
  <c r="AB2595" i="3"/>
  <c r="S2594" i="3" s="1"/>
  <c r="AC2595" i="3"/>
  <c r="T2594" i="3" s="1"/>
  <c r="Y2595" i="3"/>
  <c r="P2594" i="3" s="1"/>
  <c r="W2595" i="3"/>
  <c r="N2594" i="3" s="1"/>
  <c r="M2596" i="3"/>
  <c r="X2595" i="3"/>
  <c r="Z2595" i="3"/>
  <c r="Q2594" i="3" s="1"/>
  <c r="S2593" i="3"/>
  <c r="O2593" i="3"/>
  <c r="R2593" i="3"/>
  <c r="T2593" i="3"/>
  <c r="O2594" i="3" l="1"/>
  <c r="V2596" i="3"/>
  <c r="Y2596" i="3"/>
  <c r="P2595" i="3" s="1"/>
  <c r="Z2596" i="3"/>
  <c r="Q2595" i="3" s="1"/>
  <c r="AA2596" i="3"/>
  <c r="R2595" i="3" s="1"/>
  <c r="AC2596" i="3"/>
  <c r="W2596" i="3"/>
  <c r="X2596" i="3"/>
  <c r="M2597" i="3"/>
  <c r="AB2596" i="3"/>
  <c r="S2595" i="3" s="1"/>
  <c r="T2595" i="3" l="1"/>
  <c r="N2595" i="3"/>
  <c r="V2597" i="3"/>
  <c r="AA2597" i="3"/>
  <c r="R2596" i="3" s="1"/>
  <c r="Y2597" i="3"/>
  <c r="P2596" i="3" s="1"/>
  <c r="AC2597" i="3"/>
  <c r="AB2597" i="3"/>
  <c r="S2596" i="3" s="1"/>
  <c r="X2597" i="3"/>
  <c r="O2596" i="3" s="1"/>
  <c r="Z2597" i="3"/>
  <c r="M2598" i="3"/>
  <c r="W2597" i="3"/>
  <c r="O2595" i="3"/>
  <c r="Y2598" i="3" l="1"/>
  <c r="P2597" i="3" s="1"/>
  <c r="Z2598" i="3"/>
  <c r="Q2597" i="3" s="1"/>
  <c r="AB2598" i="3"/>
  <c r="S2597" i="3" s="1"/>
  <c r="V2598" i="3"/>
  <c r="W2598" i="3"/>
  <c r="N2597" i="3" s="1"/>
  <c r="AA2598" i="3"/>
  <c r="R2597" i="3" s="1"/>
  <c r="X2598" i="3"/>
  <c r="O2597" i="3" s="1"/>
  <c r="AC2598" i="3"/>
  <c r="M2599" i="3"/>
  <c r="Q2596" i="3"/>
  <c r="T2596" i="3"/>
  <c r="N2596" i="3"/>
  <c r="AA2599" i="3" l="1"/>
  <c r="R2598" i="3" s="1"/>
  <c r="Z2599" i="3"/>
  <c r="Q2598" i="3" s="1"/>
  <c r="V2599" i="3"/>
  <c r="Y2599" i="3"/>
  <c r="AB2599" i="3"/>
  <c r="S2598" i="3" s="1"/>
  <c r="AC2599" i="3"/>
  <c r="W2599" i="3"/>
  <c r="X2599" i="3"/>
  <c r="M2600" i="3"/>
  <c r="T2597" i="3"/>
  <c r="N2598" i="3" l="1"/>
  <c r="O2598" i="3"/>
  <c r="X2600" i="3"/>
  <c r="AA2600" i="3"/>
  <c r="R2599" i="3" s="1"/>
  <c r="AB2600" i="3"/>
  <c r="S2599" i="3" s="1"/>
  <c r="V2600" i="3"/>
  <c r="AC2600" i="3"/>
  <c r="W2600" i="3"/>
  <c r="Z2600" i="3"/>
  <c r="Y2600" i="3"/>
  <c r="P2599" i="3" s="1"/>
  <c r="M2601" i="3"/>
  <c r="P2598" i="3"/>
  <c r="T2598" i="3"/>
  <c r="AB2601" i="3" l="1"/>
  <c r="S2600" i="3" s="1"/>
  <c r="Z2601" i="3"/>
  <c r="AC2601" i="3"/>
  <c r="T2600" i="3" s="1"/>
  <c r="V2601" i="3"/>
  <c r="W2601" i="3"/>
  <c r="N2600" i="3" s="1"/>
  <c r="AA2601" i="3"/>
  <c r="X2601" i="3"/>
  <c r="Y2601" i="3"/>
  <c r="P2600" i="3" s="1"/>
  <c r="M2602" i="3"/>
  <c r="Q2599" i="3"/>
  <c r="T2599" i="3"/>
  <c r="O2599" i="3"/>
  <c r="N2599" i="3"/>
  <c r="Y2602" i="3" l="1"/>
  <c r="P2601" i="3" s="1"/>
  <c r="X2602" i="3"/>
  <c r="V2602" i="3"/>
  <c r="M2603" i="3"/>
  <c r="AA2602" i="3"/>
  <c r="AB2602" i="3"/>
  <c r="AC2602" i="3"/>
  <c r="T2601" i="3" s="1"/>
  <c r="Z2602" i="3"/>
  <c r="Q2601" i="3" s="1"/>
  <c r="W2602" i="3"/>
  <c r="O2600" i="3"/>
  <c r="R2600" i="3"/>
  <c r="Q2600" i="3"/>
  <c r="S2601" i="3" l="1"/>
  <c r="AC2603" i="3"/>
  <c r="T2602" i="3" s="1"/>
  <c r="AA2603" i="3"/>
  <c r="R2602" i="3" s="1"/>
  <c r="Y2603" i="3"/>
  <c r="P2602" i="3" s="1"/>
  <c r="V2603" i="3"/>
  <c r="AB2603" i="3"/>
  <c r="Z2603" i="3"/>
  <c r="Q2602" i="3" s="1"/>
  <c r="X2603" i="3"/>
  <c r="O2602" i="3" s="1"/>
  <c r="W2603" i="3"/>
  <c r="M2604" i="3"/>
  <c r="N2601" i="3"/>
  <c r="R2601" i="3"/>
  <c r="O2601" i="3"/>
  <c r="V2604" i="3" l="1"/>
  <c r="W2604" i="3"/>
  <c r="N2603" i="3" s="1"/>
  <c r="AC2604" i="3"/>
  <c r="T2603" i="3" s="1"/>
  <c r="AB2604" i="3"/>
  <c r="Y2604" i="3"/>
  <c r="X2604" i="3"/>
  <c r="AA2604" i="3"/>
  <c r="Z2604" i="3"/>
  <c r="Q2603" i="3" s="1"/>
  <c r="M2605" i="3"/>
  <c r="N2602" i="3"/>
  <c r="S2602" i="3"/>
  <c r="O2603" i="3" l="1"/>
  <c r="R2603" i="3"/>
  <c r="P2603" i="3"/>
  <c r="V2605" i="3"/>
  <c r="Y2605" i="3"/>
  <c r="X2605" i="3"/>
  <c r="AB2605" i="3"/>
  <c r="W2605" i="3"/>
  <c r="N2604" i="3" s="1"/>
  <c r="AA2605" i="3"/>
  <c r="AC2605" i="3"/>
  <c r="Z2605" i="3"/>
  <c r="Q2604" i="3" s="1"/>
  <c r="M2606" i="3"/>
  <c r="S2603" i="3"/>
  <c r="T2604" i="3" l="1"/>
  <c r="S2604" i="3"/>
  <c r="P2604" i="3"/>
  <c r="AB2606" i="3"/>
  <c r="S2605" i="3" s="1"/>
  <c r="X2606" i="3"/>
  <c r="O2605" i="3" s="1"/>
  <c r="Z2606" i="3"/>
  <c r="Q2605" i="3" s="1"/>
  <c r="V2606" i="3"/>
  <c r="W2606" i="3"/>
  <c r="Y2606" i="3"/>
  <c r="AC2606" i="3"/>
  <c r="AA2606" i="3"/>
  <c r="R2605" i="3" s="1"/>
  <c r="M2607" i="3"/>
  <c r="O2604" i="3"/>
  <c r="R2604" i="3"/>
  <c r="Z2607" i="3" l="1"/>
  <c r="Q2606" i="3" s="1"/>
  <c r="W2607" i="3"/>
  <c r="N2606" i="3" s="1"/>
  <c r="V2607" i="3"/>
  <c r="Y2607" i="3"/>
  <c r="AB2607" i="3"/>
  <c r="S2606" i="3" s="1"/>
  <c r="X2607" i="3"/>
  <c r="AA2607" i="3"/>
  <c r="R2606" i="3" s="1"/>
  <c r="AC2607" i="3"/>
  <c r="M2608" i="3"/>
  <c r="P2605" i="3"/>
  <c r="N2605" i="3"/>
  <c r="T2605" i="3"/>
  <c r="V2608" i="3" l="1"/>
  <c r="X2608" i="3"/>
  <c r="AA2608" i="3"/>
  <c r="R2607" i="3" s="1"/>
  <c r="W2608" i="3"/>
  <c r="N2607" i="3" s="1"/>
  <c r="AC2608" i="3"/>
  <c r="T2607" i="3" s="1"/>
  <c r="M2609" i="3"/>
  <c r="AB2608" i="3"/>
  <c r="Z2608" i="3"/>
  <c r="Q2607" i="3" s="1"/>
  <c r="Y2608" i="3"/>
  <c r="P2607" i="3" s="1"/>
  <c r="O2606" i="3"/>
  <c r="P2606" i="3"/>
  <c r="T2606" i="3"/>
  <c r="S2607" i="3" l="1"/>
  <c r="V2609" i="3"/>
  <c r="W2609" i="3"/>
  <c r="N2608" i="3" s="1"/>
  <c r="Z2609" i="3"/>
  <c r="Q2608" i="3" s="1"/>
  <c r="AB2609" i="3"/>
  <c r="Y2609" i="3"/>
  <c r="X2609" i="3"/>
  <c r="AA2609" i="3"/>
  <c r="R2608" i="3" s="1"/>
  <c r="M2610" i="3"/>
  <c r="AC2609" i="3"/>
  <c r="T2608" i="3" s="1"/>
  <c r="O2607" i="3"/>
  <c r="P2608" i="3" l="1"/>
  <c r="O2608" i="3"/>
  <c r="AB2610" i="3"/>
  <c r="S2609" i="3" s="1"/>
  <c r="V2610" i="3"/>
  <c r="Z2610" i="3"/>
  <c r="Q2609" i="3" s="1"/>
  <c r="AC2610" i="3"/>
  <c r="T2609" i="3" s="1"/>
  <c r="W2610" i="3"/>
  <c r="N2609" i="3" s="1"/>
  <c r="Y2610" i="3"/>
  <c r="X2610" i="3"/>
  <c r="AA2610" i="3"/>
  <c r="M2611" i="3"/>
  <c r="S2608" i="3"/>
  <c r="V2611" i="3" l="1"/>
  <c r="W2611" i="3"/>
  <c r="N2610" i="3" s="1"/>
  <c r="Z2611" i="3"/>
  <c r="Q2610" i="3" s="1"/>
  <c r="Y2611" i="3"/>
  <c r="P2610" i="3" s="1"/>
  <c r="M2612" i="3"/>
  <c r="AB2611" i="3"/>
  <c r="X2611" i="3"/>
  <c r="AC2611" i="3"/>
  <c r="T2610" i="3" s="1"/>
  <c r="AA2611" i="3"/>
  <c r="R2609" i="3"/>
  <c r="P2609" i="3"/>
  <c r="O2609" i="3"/>
  <c r="O2610" i="3" l="1"/>
  <c r="S2610" i="3"/>
  <c r="X2612" i="3"/>
  <c r="V2612" i="3"/>
  <c r="AC2612" i="3"/>
  <c r="T2611" i="3" s="1"/>
  <c r="Y2612" i="3"/>
  <c r="AA2612" i="3"/>
  <c r="R2611" i="3" s="1"/>
  <c r="W2612" i="3"/>
  <c r="N2611" i="3" s="1"/>
  <c r="AB2612" i="3"/>
  <c r="M2613" i="3"/>
  <c r="Z2612" i="3"/>
  <c r="Q2611" i="3" s="1"/>
  <c r="R2610" i="3"/>
  <c r="P2611" i="3" l="1"/>
  <c r="Z2613" i="3"/>
  <c r="V2613" i="3"/>
  <c r="X2613" i="3"/>
  <c r="W2613" i="3"/>
  <c r="N2612" i="3" s="1"/>
  <c r="AB2613" i="3"/>
  <c r="S2612" i="3" s="1"/>
  <c r="AA2613" i="3"/>
  <c r="R2612" i="3" s="1"/>
  <c r="AC2613" i="3"/>
  <c r="Y2613" i="3"/>
  <c r="M2614" i="3"/>
  <c r="S2611" i="3"/>
  <c r="O2611" i="3"/>
  <c r="W2614" i="3" l="1"/>
  <c r="N2613" i="3" s="1"/>
  <c r="X2614" i="3"/>
  <c r="V2614" i="3"/>
  <c r="AA2614" i="3"/>
  <c r="R2613" i="3" s="1"/>
  <c r="AB2614" i="3"/>
  <c r="S2613" i="3" s="1"/>
  <c r="Z2614" i="3"/>
  <c r="Q2613" i="3" s="1"/>
  <c r="AC2614" i="3"/>
  <c r="Y2614" i="3"/>
  <c r="P2613" i="3" s="1"/>
  <c r="M2615" i="3"/>
  <c r="Q2612" i="3"/>
  <c r="O2612" i="3"/>
  <c r="T2612" i="3"/>
  <c r="P2612" i="3"/>
  <c r="Y2615" i="3" l="1"/>
  <c r="P2614" i="3" s="1"/>
  <c r="V2615" i="3"/>
  <c r="M2616" i="3"/>
  <c r="X2615" i="3"/>
  <c r="O2614" i="3" s="1"/>
  <c r="W2615" i="3"/>
  <c r="AA2615" i="3"/>
  <c r="AC2615" i="3"/>
  <c r="AB2615" i="3"/>
  <c r="S2614" i="3" s="1"/>
  <c r="Z2615" i="3"/>
  <c r="T2613" i="3"/>
  <c r="O2613" i="3"/>
  <c r="N2614" i="3" l="1"/>
  <c r="R2614" i="3"/>
  <c r="V2616" i="3"/>
  <c r="W2616" i="3"/>
  <c r="N2615" i="3" s="1"/>
  <c r="C15" i="3" s="1"/>
  <c r="Z2616" i="3"/>
  <c r="Q2615" i="3" s="1"/>
  <c r="AC2616" i="3"/>
  <c r="AA2616" i="3"/>
  <c r="AB2616" i="3"/>
  <c r="S2615" i="3" s="1"/>
  <c r="H15" i="3" s="1"/>
  <c r="X2616" i="3"/>
  <c r="O2615" i="3" s="1"/>
  <c r="D15" i="3" s="1"/>
  <c r="Y2616" i="3"/>
  <c r="P2615" i="3" s="1"/>
  <c r="E15" i="3" s="1"/>
  <c r="M2617" i="3"/>
  <c r="Q2614" i="3"/>
  <c r="T2614" i="3"/>
  <c r="F15" i="3" l="1"/>
  <c r="AB2617" i="3"/>
  <c r="S2616" i="3" s="1"/>
  <c r="X2617" i="3"/>
  <c r="O2616" i="3" s="1"/>
  <c r="V2617" i="3"/>
  <c r="AA2617" i="3"/>
  <c r="R2616" i="3" s="1"/>
  <c r="W2617" i="3"/>
  <c r="N2616" i="3" s="1"/>
  <c r="M2618" i="3"/>
  <c r="AC2617" i="3"/>
  <c r="Z2617" i="3"/>
  <c r="Y2617" i="3"/>
  <c r="R2615" i="3"/>
  <c r="G15" i="3" s="1"/>
  <c r="T2615" i="3"/>
  <c r="I15" i="3" s="1"/>
  <c r="Q2616" i="3" l="1"/>
  <c r="T2616" i="3"/>
  <c r="P2616" i="3"/>
  <c r="AB2618" i="3"/>
  <c r="S2617" i="3" s="1"/>
  <c r="V2618" i="3"/>
  <c r="AA2618" i="3"/>
  <c r="R2617" i="3" s="1"/>
  <c r="Z2618" i="3"/>
  <c r="AC2618" i="3"/>
  <c r="T2617" i="3" s="1"/>
  <c r="Y2618" i="3"/>
  <c r="X2618" i="3"/>
  <c r="O2617" i="3" s="1"/>
  <c r="M2619" i="3"/>
  <c r="W2618" i="3"/>
  <c r="N2617" i="3" l="1"/>
  <c r="V2619" i="3"/>
  <c r="Z2619" i="3"/>
  <c r="Q2618" i="3" s="1"/>
  <c r="AB2619" i="3"/>
  <c r="S2618" i="3" s="1"/>
  <c r="AA2619" i="3"/>
  <c r="AC2619" i="3"/>
  <c r="X2619" i="3"/>
  <c r="O2618" i="3" s="1"/>
  <c r="M2620" i="3"/>
  <c r="Y2619" i="3"/>
  <c r="P2618" i="3" s="1"/>
  <c r="W2619" i="3"/>
  <c r="P2617" i="3"/>
  <c r="Q2617" i="3"/>
  <c r="T2618" i="3" l="1"/>
  <c r="R2618" i="3"/>
  <c r="X2620" i="3"/>
  <c r="O2619" i="3" s="1"/>
  <c r="V2620" i="3"/>
  <c r="AB2620" i="3"/>
  <c r="S2619" i="3" s="1"/>
  <c r="AA2620" i="3"/>
  <c r="W2620" i="3"/>
  <c r="M2621" i="3"/>
  <c r="Z2620" i="3"/>
  <c r="AC2620" i="3"/>
  <c r="Y2620" i="3"/>
  <c r="N2618" i="3"/>
  <c r="V2621" i="3" l="1"/>
  <c r="Z2621" i="3"/>
  <c r="AC2621" i="3"/>
  <c r="W2621" i="3"/>
  <c r="AB2621" i="3"/>
  <c r="Y2621" i="3"/>
  <c r="P2620" i="3" s="1"/>
  <c r="X2621" i="3"/>
  <c r="O2620" i="3" s="1"/>
  <c r="AA2621" i="3"/>
  <c r="R2620" i="3" s="1"/>
  <c r="M2622" i="3"/>
  <c r="P2619" i="3"/>
  <c r="N2619" i="3"/>
  <c r="Q2619" i="3"/>
  <c r="R2619" i="3"/>
  <c r="T2619" i="3"/>
  <c r="S2620" i="3" l="1"/>
  <c r="N2620" i="3"/>
  <c r="V2622" i="3"/>
  <c r="AB2622" i="3"/>
  <c r="Y2622" i="3"/>
  <c r="P2621" i="3" s="1"/>
  <c r="X2622" i="3"/>
  <c r="O2621" i="3" s="1"/>
  <c r="AA2622" i="3"/>
  <c r="R2621" i="3" s="1"/>
  <c r="W2622" i="3"/>
  <c r="Z2622" i="3"/>
  <c r="AC2622" i="3"/>
  <c r="M2623" i="3"/>
  <c r="Q2620" i="3"/>
  <c r="T2620" i="3"/>
  <c r="AC2623" i="3" l="1"/>
  <c r="T2622" i="3" s="1"/>
  <c r="V2623" i="3"/>
  <c r="Y2623" i="3"/>
  <c r="AB2623" i="3"/>
  <c r="W2623" i="3"/>
  <c r="N2622" i="3" s="1"/>
  <c r="X2623" i="3"/>
  <c r="Z2623" i="3"/>
  <c r="AA2623" i="3"/>
  <c r="R2622" i="3" s="1"/>
  <c r="M2624" i="3"/>
  <c r="T2621" i="3"/>
  <c r="Q2621" i="3"/>
  <c r="N2621" i="3"/>
  <c r="S2621" i="3"/>
  <c r="V2624" i="3" l="1"/>
  <c r="W2624" i="3"/>
  <c r="AA2624" i="3"/>
  <c r="AC2624" i="3"/>
  <c r="X2624" i="3"/>
  <c r="Y2624" i="3"/>
  <c r="AB2624" i="3"/>
  <c r="S2623" i="3" s="1"/>
  <c r="Z2624" i="3"/>
  <c r="M2625" i="3"/>
  <c r="O2622" i="3"/>
  <c r="Q2622" i="3"/>
  <c r="P2622" i="3"/>
  <c r="S2622" i="3"/>
  <c r="T2623" i="3" l="1"/>
  <c r="P2623" i="3"/>
  <c r="N2623" i="3"/>
  <c r="R2623" i="3"/>
  <c r="V2625" i="3"/>
  <c r="AC2625" i="3"/>
  <c r="AA2625" i="3"/>
  <c r="R2624" i="3" s="1"/>
  <c r="Z2625" i="3"/>
  <c r="Y2625" i="3"/>
  <c r="W2625" i="3"/>
  <c r="X2625" i="3"/>
  <c r="AB2625" i="3"/>
  <c r="S2624" i="3" s="1"/>
  <c r="M2626" i="3"/>
  <c r="O2623" i="3"/>
  <c r="Q2623" i="3"/>
  <c r="N2624" i="3" l="1"/>
  <c r="T2624" i="3"/>
  <c r="Q2624" i="3"/>
  <c r="AC2626" i="3"/>
  <c r="T2625" i="3" s="1"/>
  <c r="V2626" i="3"/>
  <c r="X2626" i="3"/>
  <c r="AB2626" i="3"/>
  <c r="M2627" i="3"/>
  <c r="AA2626" i="3"/>
  <c r="R2625" i="3" s="1"/>
  <c r="Y2626" i="3"/>
  <c r="Z2626" i="3"/>
  <c r="Q2625" i="3" s="1"/>
  <c r="W2626" i="3"/>
  <c r="O2624" i="3"/>
  <c r="P2624" i="3"/>
  <c r="V2627" i="3" l="1"/>
  <c r="Z2627" i="3"/>
  <c r="X2627" i="3"/>
  <c r="O2626" i="3" s="1"/>
  <c r="AB2627" i="3"/>
  <c r="AC2627" i="3"/>
  <c r="T2626" i="3" s="1"/>
  <c r="W2627" i="3"/>
  <c r="M2628" i="3"/>
  <c r="Y2627" i="3"/>
  <c r="AA2627" i="3"/>
  <c r="R2626" i="3" s="1"/>
  <c r="S2625" i="3"/>
  <c r="N2625" i="3"/>
  <c r="P2625" i="3"/>
  <c r="O2625" i="3"/>
  <c r="Q2626" i="3" l="1"/>
  <c r="V2628" i="3"/>
  <c r="AC2628" i="3"/>
  <c r="Z2628" i="3"/>
  <c r="Q2627" i="3" s="1"/>
  <c r="X2628" i="3"/>
  <c r="M2629" i="3"/>
  <c r="AB2628" i="3"/>
  <c r="AA2628" i="3"/>
  <c r="R2627" i="3" s="1"/>
  <c r="Y2628" i="3"/>
  <c r="W2628" i="3"/>
  <c r="N2627" i="3" s="1"/>
  <c r="S2626" i="3"/>
  <c r="N2626" i="3"/>
  <c r="P2626" i="3"/>
  <c r="P2627" i="3" l="1"/>
  <c r="T2627" i="3"/>
  <c r="Z2629" i="3"/>
  <c r="AC2629" i="3"/>
  <c r="V2629" i="3"/>
  <c r="AA2629" i="3"/>
  <c r="R2628" i="3" s="1"/>
  <c r="W2629" i="3"/>
  <c r="AB2629" i="3"/>
  <c r="X2629" i="3"/>
  <c r="O2628" i="3" s="1"/>
  <c r="M2630" i="3"/>
  <c r="Y2629" i="3"/>
  <c r="O2627" i="3"/>
  <c r="S2627" i="3"/>
  <c r="AC2630" i="3" l="1"/>
  <c r="T2629" i="3" s="1"/>
  <c r="V2630" i="3"/>
  <c r="Y2630" i="3"/>
  <c r="AB2630" i="3"/>
  <c r="W2630" i="3"/>
  <c r="N2629" i="3" s="1"/>
  <c r="Z2630" i="3"/>
  <c r="AA2630" i="3"/>
  <c r="R2629" i="3" s="1"/>
  <c r="X2630" i="3"/>
  <c r="O2629" i="3" s="1"/>
  <c r="M2631" i="3"/>
  <c r="S2628" i="3"/>
  <c r="Q2628" i="3"/>
  <c r="P2628" i="3"/>
  <c r="N2628" i="3"/>
  <c r="T2628" i="3"/>
  <c r="V2631" i="3" l="1"/>
  <c r="X2631" i="3"/>
  <c r="O2630" i="3" s="1"/>
  <c r="Y2631" i="3"/>
  <c r="Z2631" i="3"/>
  <c r="AA2631" i="3"/>
  <c r="W2631" i="3"/>
  <c r="AB2631" i="3"/>
  <c r="AC2631" i="3"/>
  <c r="T2630" i="3" s="1"/>
  <c r="M2632" i="3"/>
  <c r="S2629" i="3"/>
  <c r="P2629" i="3"/>
  <c r="Q2629" i="3"/>
  <c r="S2630" i="3" l="1"/>
  <c r="P2630" i="3"/>
  <c r="N2630" i="3"/>
  <c r="R2630" i="3"/>
  <c r="AB2632" i="3"/>
  <c r="AA2632" i="3"/>
  <c r="V2632" i="3"/>
  <c r="W2632" i="3"/>
  <c r="AC2632" i="3"/>
  <c r="T2631" i="3" s="1"/>
  <c r="Y2632" i="3"/>
  <c r="X2632" i="3"/>
  <c r="O2631" i="3" s="1"/>
  <c r="M2633" i="3"/>
  <c r="Z2632" i="3"/>
  <c r="Q2631" i="3" s="1"/>
  <c r="Q2630" i="3"/>
  <c r="P2631" i="3" l="1"/>
  <c r="R2631" i="3"/>
  <c r="V2633" i="3"/>
  <c r="X2633" i="3"/>
  <c r="O2632" i="3" s="1"/>
  <c r="AC2633" i="3"/>
  <c r="T2632" i="3" s="1"/>
  <c r="W2633" i="3"/>
  <c r="Z2633" i="3"/>
  <c r="Q2632" i="3" s="1"/>
  <c r="AB2633" i="3"/>
  <c r="AA2633" i="3"/>
  <c r="Y2633" i="3"/>
  <c r="M2634" i="3"/>
  <c r="N2631" i="3"/>
  <c r="S2631" i="3"/>
  <c r="S2632" i="3" l="1"/>
  <c r="R2632" i="3"/>
  <c r="N2632" i="3"/>
  <c r="AB2634" i="3"/>
  <c r="W2634" i="3"/>
  <c r="N2633" i="3" s="1"/>
  <c r="X2634" i="3"/>
  <c r="O2633" i="3" s="1"/>
  <c r="Z2634" i="3"/>
  <c r="V2634" i="3"/>
  <c r="AA2634" i="3"/>
  <c r="Y2634" i="3"/>
  <c r="AC2634" i="3"/>
  <c r="M2635" i="3"/>
  <c r="P2632" i="3"/>
  <c r="V2635" i="3" l="1"/>
  <c r="W2635" i="3"/>
  <c r="N2634" i="3" s="1"/>
  <c r="Y2635" i="3"/>
  <c r="P2634" i="3" s="1"/>
  <c r="Z2635" i="3"/>
  <c r="Q2634" i="3" s="1"/>
  <c r="X2635" i="3"/>
  <c r="O2634" i="3" s="1"/>
  <c r="M2636" i="3"/>
  <c r="AB2635" i="3"/>
  <c r="AA2635" i="3"/>
  <c r="AC2635" i="3"/>
  <c r="T2634" i="3" s="1"/>
  <c r="Q2633" i="3"/>
  <c r="S2633" i="3"/>
  <c r="T2633" i="3"/>
  <c r="R2633" i="3"/>
  <c r="P2633" i="3"/>
  <c r="S2634" i="3" l="1"/>
  <c r="Y2636" i="3"/>
  <c r="P2635" i="3" s="1"/>
  <c r="V2636" i="3"/>
  <c r="Z2636" i="3"/>
  <c r="Q2635" i="3" s="1"/>
  <c r="AA2636" i="3"/>
  <c r="AB2636" i="3"/>
  <c r="AC2636" i="3"/>
  <c r="M2637" i="3"/>
  <c r="X2636" i="3"/>
  <c r="O2635" i="3" s="1"/>
  <c r="W2636" i="3"/>
  <c r="N2635" i="3" s="1"/>
  <c r="R2634" i="3"/>
  <c r="T2635" i="3" l="1"/>
  <c r="R2635" i="3"/>
  <c r="X2637" i="3"/>
  <c r="O2636" i="3" s="1"/>
  <c r="Y2637" i="3"/>
  <c r="P2636" i="3" s="1"/>
  <c r="V2637" i="3"/>
  <c r="AA2637" i="3"/>
  <c r="AB2637" i="3"/>
  <c r="AC2637" i="3"/>
  <c r="M2638" i="3"/>
  <c r="Z2637" i="3"/>
  <c r="Q2636" i="3" s="1"/>
  <c r="W2637" i="3"/>
  <c r="S2635" i="3"/>
  <c r="AA2638" i="3" l="1"/>
  <c r="R2637" i="3" s="1"/>
  <c r="V2638" i="3"/>
  <c r="W2638" i="3"/>
  <c r="Z2638" i="3"/>
  <c r="AC2638" i="3"/>
  <c r="Y2638" i="3"/>
  <c r="P2637" i="3" s="1"/>
  <c r="X2638" i="3"/>
  <c r="AB2638" i="3"/>
  <c r="M2639" i="3"/>
  <c r="N2636" i="3"/>
  <c r="R2636" i="3"/>
  <c r="S2636" i="3"/>
  <c r="T2636" i="3"/>
  <c r="Z2639" i="3" l="1"/>
  <c r="Q2638" i="3" s="1"/>
  <c r="X2639" i="3"/>
  <c r="O2638" i="3" s="1"/>
  <c r="W2639" i="3"/>
  <c r="N2638" i="3" s="1"/>
  <c r="V2639" i="3"/>
  <c r="Y2639" i="3"/>
  <c r="P2638" i="3" s="1"/>
  <c r="AA2639" i="3"/>
  <c r="AB2639" i="3"/>
  <c r="AC2639" i="3"/>
  <c r="T2638" i="3" s="1"/>
  <c r="M2640" i="3"/>
  <c r="S2637" i="3"/>
  <c r="Q2637" i="3"/>
  <c r="T2637" i="3"/>
  <c r="O2637" i="3"/>
  <c r="N2637" i="3"/>
  <c r="AC2640" i="3" l="1"/>
  <c r="T2639" i="3" s="1"/>
  <c r="V2640" i="3"/>
  <c r="M2641" i="3"/>
  <c r="AB2640" i="3"/>
  <c r="Y2640" i="3"/>
  <c r="AA2640" i="3"/>
  <c r="R2639" i="3" s="1"/>
  <c r="W2640" i="3"/>
  <c r="Z2640" i="3"/>
  <c r="Q2639" i="3" s="1"/>
  <c r="X2640" i="3"/>
  <c r="R2638" i="3"/>
  <c r="S2638" i="3"/>
  <c r="O2639" i="3" l="1"/>
  <c r="N2639" i="3"/>
  <c r="X2641" i="3"/>
  <c r="V2641" i="3"/>
  <c r="Y2641" i="3"/>
  <c r="P2640" i="3" s="1"/>
  <c r="W2641" i="3"/>
  <c r="Z2641" i="3"/>
  <c r="AC2641" i="3"/>
  <c r="AB2641" i="3"/>
  <c r="M2642" i="3"/>
  <c r="AA2641" i="3"/>
  <c r="P2639" i="3"/>
  <c r="S2639" i="3"/>
  <c r="AB2642" i="3" l="1"/>
  <c r="S2641" i="3" s="1"/>
  <c r="V2642" i="3"/>
  <c r="AC2642" i="3"/>
  <c r="T2641" i="3" s="1"/>
  <c r="M2643" i="3"/>
  <c r="W2642" i="3"/>
  <c r="X2642" i="3"/>
  <c r="Z2642" i="3"/>
  <c r="AA2642" i="3"/>
  <c r="R2641" i="3" s="1"/>
  <c r="Y2642" i="3"/>
  <c r="R2640" i="3"/>
  <c r="S2640" i="3"/>
  <c r="Q2640" i="3"/>
  <c r="T2640" i="3"/>
  <c r="O2640" i="3"/>
  <c r="N2640" i="3"/>
  <c r="P2641" i="3" l="1"/>
  <c r="Q2641" i="3"/>
  <c r="X2643" i="3"/>
  <c r="V2643" i="3"/>
  <c r="W2643" i="3"/>
  <c r="N2642" i="3" s="1"/>
  <c r="Z2643" i="3"/>
  <c r="AB2643" i="3"/>
  <c r="S2642" i="3" s="1"/>
  <c r="Y2643" i="3"/>
  <c r="M2644" i="3"/>
  <c r="AA2643" i="3"/>
  <c r="R2642" i="3" s="1"/>
  <c r="AC2643" i="3"/>
  <c r="T2642" i="3" s="1"/>
  <c r="N2641" i="3"/>
  <c r="O2641" i="3"/>
  <c r="O2642" i="3" l="1"/>
  <c r="Z2644" i="3"/>
  <c r="Q2643" i="3" s="1"/>
  <c r="AB2644" i="3"/>
  <c r="S2643" i="3" s="1"/>
  <c r="Y2644" i="3"/>
  <c r="P2643" i="3" s="1"/>
  <c r="V2644" i="3"/>
  <c r="W2644" i="3"/>
  <c r="N2643" i="3" s="1"/>
  <c r="AA2644" i="3"/>
  <c r="AC2644" i="3"/>
  <c r="T2643" i="3" s="1"/>
  <c r="X2644" i="3"/>
  <c r="M2645" i="3"/>
  <c r="P2642" i="3"/>
  <c r="Q2642" i="3"/>
  <c r="Z2645" i="3" l="1"/>
  <c r="Q2644" i="3" s="1"/>
  <c r="AB2645" i="3"/>
  <c r="S2644" i="3" s="1"/>
  <c r="X2645" i="3"/>
  <c r="O2644" i="3" s="1"/>
  <c r="AC2645" i="3"/>
  <c r="T2644" i="3" s="1"/>
  <c r="Y2645" i="3"/>
  <c r="P2644" i="3" s="1"/>
  <c r="W2645" i="3"/>
  <c r="N2644" i="3" s="1"/>
  <c r="M2646" i="3"/>
  <c r="V2645" i="3"/>
  <c r="AA2645" i="3"/>
  <c r="R2643" i="3"/>
  <c r="O2643" i="3"/>
  <c r="R2644" i="3" l="1"/>
  <c r="AB2646" i="3"/>
  <c r="S2645" i="3" s="1"/>
  <c r="AA2646" i="3"/>
  <c r="W2646" i="3"/>
  <c r="N2645" i="3" s="1"/>
  <c r="V2646" i="3"/>
  <c r="Z2646" i="3"/>
  <c r="X2646" i="3"/>
  <c r="Y2646" i="3"/>
  <c r="P2645" i="3" s="1"/>
  <c r="AC2646" i="3"/>
  <c r="T2645" i="3" s="1"/>
  <c r="M2647" i="3"/>
  <c r="V2647" i="3" l="1"/>
  <c r="AC2647" i="3"/>
  <c r="T2646" i="3" s="1"/>
  <c r="M2648" i="3"/>
  <c r="Y2647" i="3"/>
  <c r="P2646" i="3" s="1"/>
  <c r="AB2647" i="3"/>
  <c r="S2646" i="3" s="1"/>
  <c r="X2647" i="3"/>
  <c r="AA2647" i="3"/>
  <c r="R2646" i="3" s="1"/>
  <c r="W2647" i="3"/>
  <c r="N2646" i="3" s="1"/>
  <c r="Z2647" i="3"/>
  <c r="Q2645" i="3"/>
  <c r="O2645" i="3"/>
  <c r="R2645" i="3"/>
  <c r="Z2648" i="3" l="1"/>
  <c r="Q2647" i="3" s="1"/>
  <c r="Y2648" i="3"/>
  <c r="AC2648" i="3"/>
  <c r="X2648" i="3"/>
  <c r="AA2648" i="3"/>
  <c r="W2648" i="3"/>
  <c r="N2647" i="3" s="1"/>
  <c r="AB2648" i="3"/>
  <c r="S2647" i="3" s="1"/>
  <c r="V2648" i="3"/>
  <c r="M2649" i="3"/>
  <c r="Q2646" i="3"/>
  <c r="O2646" i="3"/>
  <c r="R2647" i="3" l="1"/>
  <c r="T2647" i="3"/>
  <c r="AA2649" i="3"/>
  <c r="W2649" i="3"/>
  <c r="V2649" i="3"/>
  <c r="X2649" i="3"/>
  <c r="O2648" i="3" s="1"/>
  <c r="Z2649" i="3"/>
  <c r="Q2648" i="3" s="1"/>
  <c r="AC2649" i="3"/>
  <c r="AB2649" i="3"/>
  <c r="M2650" i="3"/>
  <c r="Y2649" i="3"/>
  <c r="P2647" i="3"/>
  <c r="O2647" i="3"/>
  <c r="AA2650" i="3" l="1"/>
  <c r="Z2650" i="3"/>
  <c r="Q2649" i="3" s="1"/>
  <c r="AB2650" i="3"/>
  <c r="S2649" i="3" s="1"/>
  <c r="V2650" i="3"/>
  <c r="Y2650" i="3"/>
  <c r="X2650" i="3"/>
  <c r="O2649" i="3" s="1"/>
  <c r="AC2650" i="3"/>
  <c r="T2649" i="3" s="1"/>
  <c r="W2650" i="3"/>
  <c r="M2651" i="3"/>
  <c r="P2648" i="3"/>
  <c r="N2648" i="3"/>
  <c r="T2648" i="3"/>
  <c r="S2648" i="3"/>
  <c r="R2648" i="3"/>
  <c r="W2651" i="3" l="1"/>
  <c r="N2650" i="3" s="1"/>
  <c r="AA2651" i="3"/>
  <c r="R2650" i="3" s="1"/>
  <c r="AC2651" i="3"/>
  <c r="T2650" i="3" s="1"/>
  <c r="V2651" i="3"/>
  <c r="Z2651" i="3"/>
  <c r="Q2650" i="3" s="1"/>
  <c r="Y2651" i="3"/>
  <c r="M2652" i="3"/>
  <c r="X2651" i="3"/>
  <c r="O2650" i="3" s="1"/>
  <c r="AB2651" i="3"/>
  <c r="S2650" i="3" s="1"/>
  <c r="R2649" i="3"/>
  <c r="P2649" i="3"/>
  <c r="N2649" i="3"/>
  <c r="AA2652" i="3" l="1"/>
  <c r="R2651" i="3" s="1"/>
  <c r="V2652" i="3"/>
  <c r="AC2652" i="3"/>
  <c r="T2651" i="3" s="1"/>
  <c r="X2652" i="3"/>
  <c r="O2651" i="3" s="1"/>
  <c r="Y2652" i="3"/>
  <c r="W2652" i="3"/>
  <c r="N2651" i="3" s="1"/>
  <c r="Z2652" i="3"/>
  <c r="AB2652" i="3"/>
  <c r="M2653" i="3"/>
  <c r="P2650" i="3"/>
  <c r="X2653" i="3" l="1"/>
  <c r="O2652" i="3" s="1"/>
  <c r="V2653" i="3"/>
  <c r="W2653" i="3"/>
  <c r="N2652" i="3" s="1"/>
  <c r="AA2653" i="3"/>
  <c r="Y2653" i="3"/>
  <c r="AB2653" i="3"/>
  <c r="Z2653" i="3"/>
  <c r="AC2653" i="3"/>
  <c r="T2652" i="3" s="1"/>
  <c r="M2654" i="3"/>
  <c r="Q2651" i="3"/>
  <c r="S2651" i="3"/>
  <c r="P2651" i="3"/>
  <c r="X2654" i="3" l="1"/>
  <c r="O2653" i="3" s="1"/>
  <c r="V2654" i="3"/>
  <c r="AB2654" i="3"/>
  <c r="Z2654" i="3"/>
  <c r="W2654" i="3"/>
  <c r="N2653" i="3" s="1"/>
  <c r="AA2654" i="3"/>
  <c r="Y2654" i="3"/>
  <c r="P2653" i="3" s="1"/>
  <c r="AC2654" i="3"/>
  <c r="T2653" i="3" s="1"/>
  <c r="M2655" i="3"/>
  <c r="P2652" i="3"/>
  <c r="R2652" i="3"/>
  <c r="Q2652" i="3"/>
  <c r="S2652" i="3"/>
  <c r="X2655" i="3" l="1"/>
  <c r="O2654" i="3" s="1"/>
  <c r="AA2655" i="3"/>
  <c r="W2655" i="3"/>
  <c r="N2654" i="3" s="1"/>
  <c r="Z2655" i="3"/>
  <c r="Q2654" i="3" s="1"/>
  <c r="AC2655" i="3"/>
  <c r="T2654" i="3" s="1"/>
  <c r="V2655" i="3"/>
  <c r="AB2655" i="3"/>
  <c r="Y2655" i="3"/>
  <c r="P2654" i="3" s="1"/>
  <c r="M2656" i="3"/>
  <c r="R2653" i="3"/>
  <c r="S2653" i="3"/>
  <c r="Q2653" i="3"/>
  <c r="S2654" i="3" l="1"/>
  <c r="AC2656" i="3"/>
  <c r="T2655" i="3" s="1"/>
  <c r="AB2656" i="3"/>
  <c r="AA2656" i="3"/>
  <c r="R2655" i="3" s="1"/>
  <c r="W2656" i="3"/>
  <c r="N2655" i="3" s="1"/>
  <c r="Z2656" i="3"/>
  <c r="Y2656" i="3"/>
  <c r="M2657" i="3"/>
  <c r="V2656" i="3"/>
  <c r="X2656" i="3"/>
  <c r="O2655" i="3" s="1"/>
  <c r="R2654" i="3"/>
  <c r="Q2655" i="3" l="1"/>
  <c r="P2655" i="3"/>
  <c r="W2657" i="3"/>
  <c r="N2656" i="3" s="1"/>
  <c r="Z2657" i="3"/>
  <c r="X2657" i="3"/>
  <c r="O2656" i="3" s="1"/>
  <c r="AC2657" i="3"/>
  <c r="T2656" i="3" s="1"/>
  <c r="V2657" i="3"/>
  <c r="AB2657" i="3"/>
  <c r="Y2657" i="3"/>
  <c r="AA2657" i="3"/>
  <c r="R2656" i="3" s="1"/>
  <c r="M2658" i="3"/>
  <c r="S2655" i="3"/>
  <c r="S2656" i="3" l="1"/>
  <c r="Y2658" i="3"/>
  <c r="W2658" i="3"/>
  <c r="N2657" i="3" s="1"/>
  <c r="AA2658" i="3"/>
  <c r="AB2658" i="3"/>
  <c r="V2658" i="3"/>
  <c r="X2658" i="3"/>
  <c r="O2657" i="3" s="1"/>
  <c r="M2659" i="3"/>
  <c r="Z2658" i="3"/>
  <c r="Q2657" i="3" s="1"/>
  <c r="AC2658" i="3"/>
  <c r="T2657" i="3" s="1"/>
  <c r="Q2656" i="3"/>
  <c r="P2656" i="3"/>
  <c r="R2657" i="3" l="1"/>
  <c r="Y2659" i="3"/>
  <c r="AA2659" i="3"/>
  <c r="R2658" i="3" s="1"/>
  <c r="AB2659" i="3"/>
  <c r="V2659" i="3"/>
  <c r="X2659" i="3"/>
  <c r="O2658" i="3" s="1"/>
  <c r="M2660" i="3"/>
  <c r="W2659" i="3"/>
  <c r="AC2659" i="3"/>
  <c r="Z2659" i="3"/>
  <c r="S2657" i="3"/>
  <c r="P2657" i="3"/>
  <c r="Q2658" i="3" l="1"/>
  <c r="V2660" i="3"/>
  <c r="Y2660" i="3"/>
  <c r="W2660" i="3"/>
  <c r="AA2660" i="3"/>
  <c r="R2659" i="3" s="1"/>
  <c r="X2660" i="3"/>
  <c r="O2659" i="3" s="1"/>
  <c r="Z2660" i="3"/>
  <c r="M2661" i="3"/>
  <c r="AC2660" i="3"/>
  <c r="AB2660" i="3"/>
  <c r="S2659" i="3" s="1"/>
  <c r="T2658" i="3"/>
  <c r="P2658" i="3"/>
  <c r="N2658" i="3"/>
  <c r="S2658" i="3"/>
  <c r="T2659" i="3" l="1"/>
  <c r="AA2661" i="3"/>
  <c r="Z2661" i="3"/>
  <c r="Q2660" i="3" s="1"/>
  <c r="X2661" i="3"/>
  <c r="AC2661" i="3"/>
  <c r="T2660" i="3" s="1"/>
  <c r="W2661" i="3"/>
  <c r="V2661" i="3"/>
  <c r="M2662" i="3"/>
  <c r="Y2661" i="3"/>
  <c r="AB2661" i="3"/>
  <c r="N2659" i="3"/>
  <c r="Q2659" i="3"/>
  <c r="P2659" i="3"/>
  <c r="O2660" i="3" l="1"/>
  <c r="AA2662" i="3"/>
  <c r="X2662" i="3"/>
  <c r="AC2662" i="3"/>
  <c r="V2662" i="3"/>
  <c r="W2662" i="3"/>
  <c r="Z2662" i="3"/>
  <c r="AB2662" i="3"/>
  <c r="S2661" i="3" s="1"/>
  <c r="Y2662" i="3"/>
  <c r="P2661" i="3" s="1"/>
  <c r="M2663" i="3"/>
  <c r="P2660" i="3"/>
  <c r="R2660" i="3"/>
  <c r="S2660" i="3"/>
  <c r="N2660" i="3"/>
  <c r="AC2663" i="3" l="1"/>
  <c r="X2663" i="3"/>
  <c r="Y2663" i="3"/>
  <c r="P2662" i="3" s="1"/>
  <c r="AB2663" i="3"/>
  <c r="S2662" i="3" s="1"/>
  <c r="Z2663" i="3"/>
  <c r="Q2662" i="3" s="1"/>
  <c r="V2663" i="3"/>
  <c r="W2663" i="3"/>
  <c r="N2662" i="3" s="1"/>
  <c r="AA2663" i="3"/>
  <c r="R2662" i="3" s="1"/>
  <c r="M2664" i="3"/>
  <c r="T2661" i="3"/>
  <c r="R2661" i="3"/>
  <c r="Q2661" i="3"/>
  <c r="N2661" i="3"/>
  <c r="O2661" i="3"/>
  <c r="AA2664" i="3" l="1"/>
  <c r="R2663" i="3" s="1"/>
  <c r="Z2664" i="3"/>
  <c r="Q2663" i="3" s="1"/>
  <c r="Y2664" i="3"/>
  <c r="P2663" i="3" s="1"/>
  <c r="W2664" i="3"/>
  <c r="N2663" i="3" s="1"/>
  <c r="X2664" i="3"/>
  <c r="O2663" i="3" s="1"/>
  <c r="AB2664" i="3"/>
  <c r="S2663" i="3" s="1"/>
  <c r="M2665" i="3"/>
  <c r="V2664" i="3"/>
  <c r="AC2664" i="3"/>
  <c r="O2662" i="3"/>
  <c r="T2662" i="3"/>
  <c r="T2663" i="3" l="1"/>
  <c r="M2666" i="3"/>
  <c r="Y2665" i="3"/>
  <c r="P2664" i="3" s="1"/>
  <c r="AA2665" i="3"/>
  <c r="W2665" i="3"/>
  <c r="N2664" i="3" s="1"/>
  <c r="Z2665" i="3"/>
  <c r="AB2665" i="3"/>
  <c r="V2665" i="3"/>
  <c r="AC2665" i="3"/>
  <c r="X2665" i="3"/>
  <c r="O2664" i="3" s="1"/>
  <c r="Q2664" i="3" l="1"/>
  <c r="S2664" i="3"/>
  <c r="Z2666" i="3"/>
  <c r="Q2665" i="3" s="1"/>
  <c r="Y2666" i="3"/>
  <c r="P2665" i="3" s="1"/>
  <c r="V2666" i="3"/>
  <c r="M2667" i="3"/>
  <c r="AC2666" i="3"/>
  <c r="T2665" i="3" s="1"/>
  <c r="W2666" i="3"/>
  <c r="X2666" i="3"/>
  <c r="AB2666" i="3"/>
  <c r="AA2666" i="3"/>
  <c r="R2664" i="3"/>
  <c r="T2664" i="3"/>
  <c r="R2665" i="3" l="1"/>
  <c r="N2665" i="3"/>
  <c r="O2665" i="3"/>
  <c r="Y2667" i="3"/>
  <c r="P2666" i="3" s="1"/>
  <c r="AB2667" i="3"/>
  <c r="AC2667" i="3"/>
  <c r="W2667" i="3"/>
  <c r="X2667" i="3"/>
  <c r="O2666" i="3" s="1"/>
  <c r="V2667" i="3"/>
  <c r="M2668" i="3"/>
  <c r="AA2667" i="3"/>
  <c r="Z2667" i="3"/>
  <c r="Q2666" i="3" s="1"/>
  <c r="S2665" i="3"/>
  <c r="Y2668" i="3" l="1"/>
  <c r="P2667" i="3" s="1"/>
  <c r="Z2668" i="3"/>
  <c r="Q2667" i="3" s="1"/>
  <c r="AC2668" i="3"/>
  <c r="T2667" i="3" s="1"/>
  <c r="V2668" i="3"/>
  <c r="AA2668" i="3"/>
  <c r="X2668" i="3"/>
  <c r="O2667" i="3" s="1"/>
  <c r="M2669" i="3"/>
  <c r="AB2668" i="3"/>
  <c r="S2667" i="3" s="1"/>
  <c r="W2668" i="3"/>
  <c r="N2666" i="3"/>
  <c r="T2666" i="3"/>
  <c r="S2666" i="3"/>
  <c r="R2666" i="3"/>
  <c r="X2669" i="3" l="1"/>
  <c r="O2668" i="3" s="1"/>
  <c r="Z2669" i="3"/>
  <c r="Q2668" i="3" s="1"/>
  <c r="Y2669" i="3"/>
  <c r="P2668" i="3" s="1"/>
  <c r="AB2669" i="3"/>
  <c r="S2668" i="3" s="1"/>
  <c r="W2669" i="3"/>
  <c r="N2668" i="3" s="1"/>
  <c r="AC2669" i="3"/>
  <c r="T2668" i="3" s="1"/>
  <c r="AA2669" i="3"/>
  <c r="R2668" i="3" s="1"/>
  <c r="M2670" i="3"/>
  <c r="V2669" i="3"/>
  <c r="N2667" i="3"/>
  <c r="R2667" i="3"/>
  <c r="AB2670" i="3" l="1"/>
  <c r="S2669" i="3" s="1"/>
  <c r="AC2670" i="3"/>
  <c r="T2669" i="3" s="1"/>
  <c r="W2670" i="3"/>
  <c r="N2669" i="3" s="1"/>
  <c r="AA2670" i="3"/>
  <c r="R2669" i="3" s="1"/>
  <c r="Z2670" i="3"/>
  <c r="Q2669" i="3" s="1"/>
  <c r="V2670" i="3"/>
  <c r="X2670" i="3"/>
  <c r="O2669" i="3" s="1"/>
  <c r="Y2670" i="3"/>
  <c r="M2671" i="3"/>
  <c r="AC2671" i="3" l="1"/>
  <c r="T2670" i="3" s="1"/>
  <c r="Z2671" i="3"/>
  <c r="Q2670" i="3" s="1"/>
  <c r="M2672" i="3"/>
  <c r="V2671" i="3"/>
  <c r="AA2671" i="3"/>
  <c r="R2670" i="3" s="1"/>
  <c r="X2671" i="3"/>
  <c r="O2670" i="3" s="1"/>
  <c r="Y2671" i="3"/>
  <c r="W2671" i="3"/>
  <c r="N2670" i="3" s="1"/>
  <c r="AB2671" i="3"/>
  <c r="S2670" i="3" s="1"/>
  <c r="P2669" i="3"/>
  <c r="W2672" i="3" l="1"/>
  <c r="N2671" i="3" s="1"/>
  <c r="X2672" i="3"/>
  <c r="M2673" i="3"/>
  <c r="Z2672" i="3"/>
  <c r="AA2672" i="3"/>
  <c r="R2671" i="3" s="1"/>
  <c r="Y2672" i="3"/>
  <c r="P2671" i="3" s="1"/>
  <c r="AC2672" i="3"/>
  <c r="T2671" i="3" s="1"/>
  <c r="AB2672" i="3"/>
  <c r="V2672" i="3"/>
  <c r="P2670" i="3"/>
  <c r="Q2671" i="3" l="1"/>
  <c r="Y2673" i="3"/>
  <c r="P2672" i="3" s="1"/>
  <c r="X2673" i="3"/>
  <c r="O2672" i="3" s="1"/>
  <c r="V2673" i="3"/>
  <c r="W2673" i="3"/>
  <c r="AB2673" i="3"/>
  <c r="AC2673" i="3"/>
  <c r="Z2673" i="3"/>
  <c r="AA2673" i="3"/>
  <c r="R2672" i="3" s="1"/>
  <c r="M2674" i="3"/>
  <c r="O2671" i="3"/>
  <c r="S2671" i="3"/>
  <c r="X2674" i="3" l="1"/>
  <c r="O2673" i="3" s="1"/>
  <c r="Z2674" i="3"/>
  <c r="Q2673" i="3" s="1"/>
  <c r="V2674" i="3"/>
  <c r="AB2674" i="3"/>
  <c r="Y2674" i="3"/>
  <c r="P2673" i="3" s="1"/>
  <c r="AA2674" i="3"/>
  <c r="W2674" i="3"/>
  <c r="N2673" i="3" s="1"/>
  <c r="AC2674" i="3"/>
  <c r="M2675" i="3"/>
  <c r="T2672" i="3"/>
  <c r="S2672" i="3"/>
  <c r="N2672" i="3"/>
  <c r="Q2672" i="3"/>
  <c r="V2675" i="3" l="1"/>
  <c r="AC2675" i="3"/>
  <c r="T2674" i="3" s="1"/>
  <c r="X2675" i="3"/>
  <c r="O2674" i="3" s="1"/>
  <c r="Y2675" i="3"/>
  <c r="P2674" i="3" s="1"/>
  <c r="W2675" i="3"/>
  <c r="N2674" i="3" s="1"/>
  <c r="AB2675" i="3"/>
  <c r="S2674" i="3" s="1"/>
  <c r="M2676" i="3"/>
  <c r="AA2675" i="3"/>
  <c r="Z2675" i="3"/>
  <c r="Q2674" i="3" s="1"/>
  <c r="R2673" i="3"/>
  <c r="S2673" i="3"/>
  <c r="T2673" i="3"/>
  <c r="V2676" i="3" l="1"/>
  <c r="AA2676" i="3"/>
  <c r="R2675" i="3" s="1"/>
  <c r="X2676" i="3"/>
  <c r="O2675" i="3" s="1"/>
  <c r="AB2676" i="3"/>
  <c r="S2675" i="3" s="1"/>
  <c r="Y2676" i="3"/>
  <c r="P2675" i="3" s="1"/>
  <c r="AC2676" i="3"/>
  <c r="T2675" i="3" s="1"/>
  <c r="Z2676" i="3"/>
  <c r="Q2675" i="3" s="1"/>
  <c r="M2677" i="3"/>
  <c r="W2676" i="3"/>
  <c r="N2675" i="3" s="1"/>
  <c r="R2674" i="3"/>
  <c r="AC2677" i="3" l="1"/>
  <c r="T2676" i="3" s="1"/>
  <c r="AB2677" i="3"/>
  <c r="S2676" i="3" s="1"/>
  <c r="AA2677" i="3"/>
  <c r="R2676" i="3" s="1"/>
  <c r="Y2677" i="3"/>
  <c r="P2676" i="3" s="1"/>
  <c r="X2677" i="3"/>
  <c r="O2676" i="3" s="1"/>
  <c r="V2677" i="3"/>
  <c r="W2677" i="3"/>
  <c r="N2676" i="3" s="1"/>
  <c r="M2678" i="3"/>
  <c r="Z2677" i="3"/>
  <c r="Z2678" i="3" l="1"/>
  <c r="AB2678" i="3"/>
  <c r="S2677" i="3" s="1"/>
  <c r="W2678" i="3"/>
  <c r="N2677" i="3" s="1"/>
  <c r="V2678" i="3"/>
  <c r="Y2678" i="3"/>
  <c r="P2677" i="3" s="1"/>
  <c r="AC2678" i="3"/>
  <c r="AA2678" i="3"/>
  <c r="X2678" i="3"/>
  <c r="O2677" i="3" s="1"/>
  <c r="M2679" i="3"/>
  <c r="Q2676" i="3"/>
  <c r="AC2679" i="3" l="1"/>
  <c r="Z2679" i="3"/>
  <c r="Q2678" i="3" s="1"/>
  <c r="W2679" i="3"/>
  <c r="N2678" i="3" s="1"/>
  <c r="X2679" i="3"/>
  <c r="AB2679" i="3"/>
  <c r="S2678" i="3" s="1"/>
  <c r="Y2679" i="3"/>
  <c r="AA2679" i="3"/>
  <c r="V2679" i="3"/>
  <c r="M2680" i="3"/>
  <c r="T2677" i="3"/>
  <c r="R2677" i="3"/>
  <c r="Q2677" i="3"/>
  <c r="P2678" i="3" l="1"/>
  <c r="V2680" i="3"/>
  <c r="AC2680" i="3"/>
  <c r="AA2680" i="3"/>
  <c r="R2679" i="3" s="1"/>
  <c r="W2680" i="3"/>
  <c r="N2679" i="3" s="1"/>
  <c r="Y2680" i="3"/>
  <c r="Z2680" i="3"/>
  <c r="Q2679" i="3" s="1"/>
  <c r="X2680" i="3"/>
  <c r="AB2680" i="3"/>
  <c r="M2681" i="3"/>
  <c r="O2678" i="3"/>
  <c r="T2678" i="3"/>
  <c r="R2678" i="3"/>
  <c r="T2679" i="3" l="1"/>
  <c r="AB2681" i="3"/>
  <c r="S2680" i="3" s="1"/>
  <c r="X2681" i="3"/>
  <c r="O2680" i="3" s="1"/>
  <c r="V2681" i="3"/>
  <c r="Z2681" i="3"/>
  <c r="Q2680" i="3" s="1"/>
  <c r="AA2681" i="3"/>
  <c r="AC2681" i="3"/>
  <c r="W2681" i="3"/>
  <c r="N2680" i="3" s="1"/>
  <c r="Y2681" i="3"/>
  <c r="P2680" i="3" s="1"/>
  <c r="M2682" i="3"/>
  <c r="O2679" i="3"/>
  <c r="S2679" i="3"/>
  <c r="P2679" i="3"/>
  <c r="R2680" i="3" l="1"/>
  <c r="Y2682" i="3"/>
  <c r="P2681" i="3" s="1"/>
  <c r="M2683" i="3"/>
  <c r="X2682" i="3"/>
  <c r="AA2682" i="3"/>
  <c r="Z2682" i="3"/>
  <c r="W2682" i="3"/>
  <c r="N2681" i="3" s="1"/>
  <c r="AB2682" i="3"/>
  <c r="S2681" i="3" s="1"/>
  <c r="V2682" i="3"/>
  <c r="AC2682" i="3"/>
  <c r="T2680" i="3"/>
  <c r="O2681" i="3" l="1"/>
  <c r="Q2681" i="3"/>
  <c r="AC2683" i="3"/>
  <c r="T2682" i="3" s="1"/>
  <c r="AB2683" i="3"/>
  <c r="S2682" i="3" s="1"/>
  <c r="V2683" i="3"/>
  <c r="W2683" i="3"/>
  <c r="N2682" i="3" s="1"/>
  <c r="Z2683" i="3"/>
  <c r="Y2683" i="3"/>
  <c r="P2682" i="3" s="1"/>
  <c r="AA2683" i="3"/>
  <c r="X2683" i="3"/>
  <c r="M2684" i="3"/>
  <c r="R2681" i="3"/>
  <c r="T2681" i="3"/>
  <c r="Z2684" i="3" l="1"/>
  <c r="Q2683" i="3" s="1"/>
  <c r="X2684" i="3"/>
  <c r="O2683" i="3" s="1"/>
  <c r="V2684" i="3"/>
  <c r="AC2684" i="3"/>
  <c r="Y2684" i="3"/>
  <c r="P2683" i="3" s="1"/>
  <c r="M2685" i="3"/>
  <c r="AB2684" i="3"/>
  <c r="W2684" i="3"/>
  <c r="AA2684" i="3"/>
  <c r="R2682" i="3"/>
  <c r="O2682" i="3"/>
  <c r="Q2682" i="3"/>
  <c r="N2683" i="3" l="1"/>
  <c r="S2683" i="3"/>
  <c r="W2685" i="3"/>
  <c r="X2685" i="3"/>
  <c r="AC2685" i="3"/>
  <c r="T2684" i="3" s="1"/>
  <c r="Z2685" i="3"/>
  <c r="Q2684" i="3" s="1"/>
  <c r="V2685" i="3"/>
  <c r="AB2685" i="3"/>
  <c r="Y2685" i="3"/>
  <c r="P2684" i="3" s="1"/>
  <c r="AA2685" i="3"/>
  <c r="M2686" i="3"/>
  <c r="R2683" i="3"/>
  <c r="T2683" i="3"/>
  <c r="AA2686" i="3" l="1"/>
  <c r="X2686" i="3"/>
  <c r="AB2686" i="3"/>
  <c r="Y2686" i="3"/>
  <c r="P2685" i="3" s="1"/>
  <c r="W2686" i="3"/>
  <c r="Z2686" i="3"/>
  <c r="Q2685" i="3" s="1"/>
  <c r="V2686" i="3"/>
  <c r="AC2686" i="3"/>
  <c r="T2685" i="3" s="1"/>
  <c r="M2687" i="3"/>
  <c r="O2684" i="3"/>
  <c r="S2684" i="3"/>
  <c r="R2684" i="3"/>
  <c r="N2684" i="3"/>
  <c r="S2685" i="3" l="1"/>
  <c r="AA2687" i="3"/>
  <c r="R2686" i="3" s="1"/>
  <c r="AC2687" i="3"/>
  <c r="T2686" i="3" s="1"/>
  <c r="W2687" i="3"/>
  <c r="N2686" i="3" s="1"/>
  <c r="V2687" i="3"/>
  <c r="X2687" i="3"/>
  <c r="Z2687" i="3"/>
  <c r="Q2686" i="3" s="1"/>
  <c r="Y2687" i="3"/>
  <c r="P2686" i="3" s="1"/>
  <c r="AB2687" i="3"/>
  <c r="M2688" i="3"/>
  <c r="R2685" i="3"/>
  <c r="N2685" i="3"/>
  <c r="O2685" i="3"/>
  <c r="AA2688" i="3" l="1"/>
  <c r="R2687" i="3" s="1"/>
  <c r="V2688" i="3"/>
  <c r="Y2688" i="3"/>
  <c r="P2687" i="3" s="1"/>
  <c r="X2688" i="3"/>
  <c r="AB2688" i="3"/>
  <c r="S2687" i="3" s="1"/>
  <c r="W2688" i="3"/>
  <c r="M2689" i="3"/>
  <c r="Z2688" i="3"/>
  <c r="Q2687" i="3" s="1"/>
  <c r="AC2688" i="3"/>
  <c r="O2686" i="3"/>
  <c r="S2686" i="3"/>
  <c r="AC2689" i="3" l="1"/>
  <c r="T2688" i="3" s="1"/>
  <c r="AA2689" i="3"/>
  <c r="R2688" i="3" s="1"/>
  <c r="V2689" i="3"/>
  <c r="Z2689" i="3"/>
  <c r="Q2688" i="3" s="1"/>
  <c r="W2689" i="3"/>
  <c r="AB2689" i="3"/>
  <c r="X2689" i="3"/>
  <c r="M2690" i="3"/>
  <c r="M2691" i="3" s="1"/>
  <c r="B23" i="3" s="1"/>
  <c r="Y2689" i="3"/>
  <c r="T2687" i="3"/>
  <c r="N2687" i="3"/>
  <c r="O2687" i="3"/>
  <c r="A15" i="3" l="1"/>
  <c r="V2691" i="3"/>
  <c r="W2691" i="3"/>
  <c r="X2691" i="3"/>
  <c r="Y2691" i="3"/>
  <c r="Z2691" i="3"/>
  <c r="AB2691" i="3"/>
  <c r="AC2691" i="3"/>
  <c r="AA2691" i="3"/>
  <c r="AB2690" i="3"/>
  <c r="S2689" i="3" s="1"/>
  <c r="Y2690" i="3"/>
  <c r="P2689" i="3" s="1"/>
  <c r="Z2690" i="3"/>
  <c r="Q2689" i="3" s="1"/>
  <c r="X2690" i="3"/>
  <c r="O2689" i="3" s="1"/>
  <c r="W2690" i="3"/>
  <c r="N2689" i="3" s="1"/>
  <c r="AA2690" i="3"/>
  <c r="V2690" i="3"/>
  <c r="AC2690" i="3"/>
  <c r="P2688" i="3"/>
  <c r="O2688" i="3"/>
  <c r="S2688" i="3"/>
  <c r="N2688" i="3"/>
  <c r="T2689" i="3" l="1"/>
  <c r="R2689" i="3"/>
  <c r="A7" i="3"/>
  <c r="B24" i="3"/>
  <c r="H6" i="3"/>
  <c r="H14" i="3" l="1"/>
  <c r="H19" i="3" s="1"/>
  <c r="O2690" i="3"/>
  <c r="Q2690" i="3"/>
  <c r="R2690" i="3"/>
  <c r="C6" i="3"/>
  <c r="C14" i="3"/>
  <c r="E6" i="3"/>
  <c r="E14" i="3"/>
  <c r="S2690" i="3"/>
  <c r="I14" i="3"/>
  <c r="I6" i="3"/>
  <c r="P2690" i="3"/>
  <c r="D14" i="3"/>
  <c r="D6" i="3"/>
  <c r="N2690" i="3"/>
  <c r="H11" i="3"/>
  <c r="H8" i="3"/>
  <c r="F14" i="3"/>
  <c r="F6" i="3"/>
  <c r="G6" i="3"/>
  <c r="G14" i="3"/>
  <c r="T2690" i="3"/>
  <c r="H16" i="3" l="1"/>
  <c r="I16" i="3"/>
  <c r="I19" i="3"/>
  <c r="G19" i="3"/>
  <c r="G16" i="3"/>
  <c r="F8" i="3"/>
  <c r="F11" i="3"/>
  <c r="D8" i="3"/>
  <c r="D11" i="3"/>
  <c r="I11" i="3"/>
  <c r="I8" i="3"/>
  <c r="H17" i="3"/>
  <c r="H20" i="3"/>
  <c r="H21" i="3"/>
  <c r="H18" i="3"/>
  <c r="F16" i="3"/>
  <c r="F19" i="3"/>
  <c r="H9" i="3"/>
  <c r="H13" i="3"/>
  <c r="H12" i="3"/>
  <c r="H10" i="3"/>
  <c r="E19" i="3"/>
  <c r="E16" i="3"/>
  <c r="D16" i="3"/>
  <c r="D19" i="3"/>
  <c r="E11" i="3"/>
  <c r="E8" i="3"/>
  <c r="C19" i="3"/>
  <c r="C16" i="3"/>
  <c r="G11" i="3"/>
  <c r="G8" i="3"/>
  <c r="C8" i="3"/>
  <c r="C11" i="3"/>
  <c r="F20" i="3" l="1"/>
  <c r="F21" i="3"/>
  <c r="F18" i="3"/>
  <c r="F17" i="3"/>
  <c r="D10" i="3"/>
  <c r="D13" i="3"/>
  <c r="D9" i="3"/>
  <c r="D12" i="3"/>
  <c r="D20" i="3"/>
  <c r="D18" i="3"/>
  <c r="D17" i="3"/>
  <c r="D21" i="3"/>
  <c r="G9" i="3"/>
  <c r="G10" i="3"/>
  <c r="G13" i="3"/>
  <c r="G12" i="3"/>
  <c r="F13" i="3"/>
  <c r="F9" i="3"/>
  <c r="F12" i="3"/>
  <c r="F10" i="3"/>
  <c r="C18" i="3"/>
  <c r="C21" i="3"/>
  <c r="C17" i="3"/>
  <c r="C20" i="3"/>
  <c r="G17" i="3"/>
  <c r="G21" i="3"/>
  <c r="G18" i="3"/>
  <c r="G20" i="3"/>
  <c r="C9" i="3"/>
  <c r="C12" i="3"/>
  <c r="C13" i="3"/>
  <c r="C10" i="3"/>
  <c r="E21" i="3"/>
  <c r="E20" i="3"/>
  <c r="E18" i="3"/>
  <c r="E17" i="3"/>
  <c r="I21" i="3"/>
  <c r="I20" i="3"/>
  <c r="I18" i="3"/>
  <c r="I17" i="3"/>
  <c r="E12" i="3"/>
  <c r="E10" i="3"/>
  <c r="E9" i="3"/>
  <c r="E13" i="3"/>
  <c r="I12" i="3"/>
  <c r="I9" i="3"/>
  <c r="I13" i="3"/>
  <c r="I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<sst xmlns="http://schemas.openxmlformats.org/spreadsheetml/2006/main" count="203" uniqueCount="139">
  <si>
    <t>전일대비</t>
    <phoneticPr fontId="2" type="noConversion"/>
  </si>
  <si>
    <t>Currency</t>
    <phoneticPr fontId="2" type="noConversion"/>
  </si>
  <si>
    <t>달러인덱스</t>
    <phoneticPr fontId="2" type="noConversion"/>
  </si>
  <si>
    <t>천연가스</t>
    <phoneticPr fontId="2" type="noConversion"/>
  </si>
  <si>
    <t>LNG</t>
    <phoneticPr fontId="2" type="noConversion"/>
  </si>
  <si>
    <t>비트코인</t>
    <phoneticPr fontId="2" type="noConversion"/>
  </si>
  <si>
    <t>US Loan</t>
    <phoneticPr fontId="2" type="noConversion"/>
  </si>
  <si>
    <t>박성덕 선임</t>
    <phoneticPr fontId="2" type="noConversion"/>
  </si>
  <si>
    <t>김혜진 매니저</t>
    <phoneticPr fontId="2" type="noConversion"/>
  </si>
  <si>
    <t>DXY Curncy</t>
    <phoneticPr fontId="2" type="noConversion"/>
  </si>
  <si>
    <t>Ticker</t>
    <phoneticPr fontId="2" type="noConversion"/>
  </si>
  <si>
    <t>전담당</t>
    <phoneticPr fontId="2" type="noConversion"/>
  </si>
  <si>
    <t>JPEIGLSP Index</t>
    <phoneticPr fontId="2" type="noConversion"/>
  </si>
  <si>
    <t>LG30OAS INDEX</t>
    <phoneticPr fontId="2" type="noConversion"/>
  </si>
  <si>
    <t>SPLSTAUSAll Loans  PR</t>
    <phoneticPr fontId="2" type="noConversion"/>
  </si>
  <si>
    <t>SPBDALB Index</t>
    <phoneticPr fontId="2" type="noConversion"/>
  </si>
  <si>
    <t>SPBDELB</t>
    <phoneticPr fontId="2" type="noConversion"/>
  </si>
  <si>
    <t>SPBDELB Index</t>
    <phoneticPr fontId="2" type="noConversion"/>
  </si>
  <si>
    <t>US Dollar Index</t>
    <phoneticPr fontId="2" type="noConversion"/>
  </si>
  <si>
    <t>KRW KRWT Curncy</t>
    <phoneticPr fontId="2" type="noConversion"/>
  </si>
  <si>
    <t>USDKRW 현물환율</t>
    <phoneticPr fontId="2" type="noConversion"/>
  </si>
  <si>
    <t>Euro Loan</t>
    <phoneticPr fontId="2" type="noConversion"/>
  </si>
  <si>
    <t>인덱스명</t>
    <phoneticPr fontId="2" type="noConversion"/>
  </si>
  <si>
    <t>CNY CURNCY</t>
    <phoneticPr fontId="2" type="noConversion"/>
  </si>
  <si>
    <t>USDCNY 현물환율</t>
    <phoneticPr fontId="2" type="noConversion"/>
  </si>
  <si>
    <t>BRLKRW 현물환율</t>
    <phoneticPr fontId="2" type="noConversion"/>
  </si>
  <si>
    <t>BRLKRW INDEX</t>
    <phoneticPr fontId="2" type="noConversion"/>
  </si>
  <si>
    <t>CLA COMDTY</t>
    <phoneticPr fontId="2" type="noConversion"/>
  </si>
  <si>
    <t>XAU CURNCY</t>
    <phoneticPr fontId="2" type="noConversion"/>
  </si>
  <si>
    <t>BBG Global HY Avg OAS</t>
    <phoneticPr fontId="2" type="noConversion"/>
  </si>
  <si>
    <t>WTI($)</t>
    <phoneticPr fontId="2" type="noConversion"/>
  </si>
  <si>
    <t>NG1 COMB Comdty</t>
    <phoneticPr fontId="2" type="noConversion"/>
  </si>
  <si>
    <t>Generic 1st NG Future</t>
    <phoneticPr fontId="2" type="noConversion"/>
  </si>
  <si>
    <t>BTC1 Curncy</t>
    <phoneticPr fontId="2" type="noConversion"/>
  </si>
  <si>
    <t>Generic 1st BTC Future</t>
    <phoneticPr fontId="2" type="noConversion"/>
  </si>
  <si>
    <t>GOLD($)</t>
    <phoneticPr fontId="2" type="noConversion"/>
  </si>
  <si>
    <t>JKL1 COMB Comdty</t>
    <phoneticPr fontId="2" type="noConversion"/>
  </si>
  <si>
    <t>LNG Japan/Korea Marker (Platts) Swap</t>
    <phoneticPr fontId="2" type="noConversion"/>
  </si>
  <si>
    <t>시작일</t>
  </si>
  <si>
    <t>종료일</t>
  </si>
  <si>
    <t>JPEIGLSP Index</t>
  </si>
  <si>
    <t>Dates</t>
  </si>
  <si>
    <t>PX_LAST</t>
  </si>
  <si>
    <t>YTD</t>
    <phoneticPr fontId="2" type="noConversion"/>
  </si>
  <si>
    <t>JPMorgan Monthly EMBIs</t>
    <phoneticPr fontId="2" type="noConversion"/>
  </si>
  <si>
    <t>EM Spread</t>
    <phoneticPr fontId="2" type="noConversion"/>
  </si>
  <si>
    <t>USD/KRW</t>
    <phoneticPr fontId="2" type="noConversion"/>
  </si>
  <si>
    <t>USD/CNY</t>
    <phoneticPr fontId="2" type="noConversion"/>
  </si>
  <si>
    <t>EUR/USD</t>
    <phoneticPr fontId="2" type="noConversion"/>
  </si>
  <si>
    <t>EUR BGN Curncy</t>
  </si>
  <si>
    <t>EURUSD 현물환율</t>
    <phoneticPr fontId="2" type="noConversion"/>
  </si>
  <si>
    <t>BRL/KRW</t>
    <phoneticPr fontId="2" type="noConversion"/>
  </si>
  <si>
    <t>WTI</t>
    <phoneticPr fontId="2" type="noConversion"/>
  </si>
  <si>
    <t>금</t>
    <phoneticPr fontId="2" type="noConversion"/>
  </si>
  <si>
    <t>Global HY Spread</t>
    <phoneticPr fontId="2" type="noConversion"/>
  </si>
  <si>
    <t>신규</t>
    <phoneticPr fontId="2" type="noConversion"/>
  </si>
  <si>
    <t>LF98TRUU Index</t>
    <phoneticPr fontId="2" type="noConversion"/>
  </si>
  <si>
    <t>BBG US Corporate High Yield (Index OAS to Treasury)</t>
    <phoneticPr fontId="2" type="noConversion"/>
  </si>
  <si>
    <t>구 분</t>
    <phoneticPr fontId="2" type="noConversion"/>
  </si>
  <si>
    <t>직전 10년 평균</t>
    <phoneticPr fontId="2" type="noConversion"/>
  </si>
  <si>
    <t>직전10년 평균</t>
    <phoneticPr fontId="2" type="noConversion"/>
  </si>
  <si>
    <t>달러원
환율(원)</t>
    <phoneticPr fontId="2" type="noConversion"/>
  </si>
  <si>
    <t>달러
인덱스(pt)</t>
    <phoneticPr fontId="2" type="noConversion"/>
  </si>
  <si>
    <t>EM
Spread</t>
    <phoneticPr fontId="2" type="noConversion"/>
  </si>
  <si>
    <t>Global
HY Spread</t>
    <phoneticPr fontId="2" type="noConversion"/>
  </si>
  <si>
    <t>US HY
Spread</t>
    <phoneticPr fontId="2" type="noConversion"/>
  </si>
  <si>
    <t>US
Loan</t>
    <phoneticPr fontId="2" type="noConversion"/>
  </si>
  <si>
    <t>Euro
Loan</t>
    <phoneticPr fontId="2" type="noConversion"/>
  </si>
  <si>
    <t>일자</t>
    <phoneticPr fontId="2" type="noConversion"/>
  </si>
  <si>
    <t>구  분</t>
    <phoneticPr fontId="2" type="noConversion"/>
  </si>
  <si>
    <t>US
Loan($)</t>
    <phoneticPr fontId="2" type="noConversion"/>
  </si>
  <si>
    <t>Euro
Loan(€)</t>
    <phoneticPr fontId="2" type="noConversion"/>
  </si>
  <si>
    <t>US HY
Spread(bp)</t>
    <phoneticPr fontId="2" type="noConversion"/>
  </si>
  <si>
    <t>Global HY Spread(bp)</t>
    <phoneticPr fontId="2" type="noConversion"/>
  </si>
  <si>
    <t>EM
Spread(bp)</t>
    <phoneticPr fontId="2" type="noConversion"/>
  </si>
  <si>
    <t>직전 5년 평균</t>
    <phoneticPr fontId="2" type="noConversion"/>
  </si>
  <si>
    <t>10년 평균+2𝜎</t>
    <phoneticPr fontId="2" type="noConversion"/>
  </si>
  <si>
    <t>10년 평균+1𝜎</t>
    <phoneticPr fontId="2" type="noConversion"/>
  </si>
  <si>
    <t>10년 평균-1𝜎</t>
    <phoneticPr fontId="2" type="noConversion"/>
  </si>
  <si>
    <t>10년 평균-2𝜎</t>
    <phoneticPr fontId="2" type="noConversion"/>
  </si>
  <si>
    <t>5년 평균+2𝜎</t>
    <phoneticPr fontId="2" type="noConversion"/>
  </si>
  <si>
    <t>5년 평균+1𝜎</t>
    <phoneticPr fontId="2" type="noConversion"/>
  </si>
  <si>
    <t>5년 평균-1𝜎</t>
    <phoneticPr fontId="2" type="noConversion"/>
  </si>
  <si>
    <t>5년 평균-2𝜎</t>
    <phoneticPr fontId="2" type="noConversion"/>
  </si>
  <si>
    <t>직전5년 평균</t>
    <phoneticPr fontId="2" type="noConversion"/>
  </si>
  <si>
    <t>직전5년 표준편차</t>
    <phoneticPr fontId="2" type="noConversion"/>
  </si>
  <si>
    <t>직전10년 표준편차</t>
    <phoneticPr fontId="2" type="noConversion"/>
  </si>
  <si>
    <t>US HY Spread</t>
    <phoneticPr fontId="2" type="noConversion"/>
  </si>
  <si>
    <t>행 번호</t>
    <phoneticPr fontId="2" type="noConversion"/>
  </si>
  <si>
    <t>■ 5/10년 평균 및 표준편차</t>
    <phoneticPr fontId="2" type="noConversion"/>
  </si>
  <si>
    <t>LF98OAS Index</t>
  </si>
  <si>
    <t>KRW REGN Curncy</t>
  </si>
  <si>
    <t>변경요청</t>
    <phoneticPr fontId="2" type="noConversion"/>
  </si>
  <si>
    <t>김지호 매니저</t>
    <phoneticPr fontId="2" type="noConversion"/>
  </si>
  <si>
    <t>LF98OAS Index</t>
    <phoneticPr fontId="2" type="noConversion"/>
  </si>
  <si>
    <t>KRW REGN Curncy</t>
    <phoneticPr fontId="2" type="noConversion"/>
  </si>
  <si>
    <t>티커</t>
    <phoneticPr fontId="2" type="noConversion"/>
  </si>
  <si>
    <t>변경일자</t>
    <phoneticPr fontId="2" type="noConversion"/>
  </si>
  <si>
    <t xml:space="preserve">US Mid-IG Spread </t>
    <phoneticPr fontId="2" type="noConversion"/>
  </si>
  <si>
    <t>LUACOAS Index</t>
  </si>
  <si>
    <t>LUACOAS Index</t>
    <phoneticPr fontId="2" type="noConversion"/>
  </si>
  <si>
    <t>Bloomberg US Agg Corporate Avg OAS</t>
    <phoneticPr fontId="2" type="noConversion"/>
  </si>
  <si>
    <t>US Long-IG Spread</t>
    <phoneticPr fontId="2" type="noConversion"/>
  </si>
  <si>
    <t>LD07OAS Index</t>
  </si>
  <si>
    <t>LD07OAS Index</t>
    <phoneticPr fontId="2" type="noConversion"/>
  </si>
  <si>
    <t>Bloomberg Long US Corporate Avg OAS</t>
    <phoneticPr fontId="2" type="noConversion"/>
  </si>
  <si>
    <t>BTXMOAS Index</t>
  </si>
  <si>
    <t>BTXMOAS Index</t>
    <phoneticPr fontId="2" type="noConversion"/>
  </si>
  <si>
    <t>Bloomberg Taxable Muni US Agg Eligible Avg OAS</t>
    <phoneticPr fontId="2" type="noConversion"/>
  </si>
  <si>
    <t>Muni OAS</t>
    <phoneticPr fontId="2" type="noConversion"/>
  </si>
  <si>
    <t>BDIY Index</t>
  </si>
  <si>
    <t>BDI Baltic Exchange Dry Index</t>
    <phoneticPr fontId="2" type="noConversion"/>
  </si>
  <si>
    <t>Loans</t>
    <phoneticPr fontId="2" type="noConversion"/>
  </si>
  <si>
    <t>Spreads</t>
    <phoneticPr fontId="2" type="noConversion"/>
  </si>
  <si>
    <t>Commodities</t>
    <phoneticPr fontId="2" type="noConversion"/>
  </si>
  <si>
    <t>S&amp;P500</t>
    <phoneticPr fontId="2" type="noConversion"/>
  </si>
  <si>
    <t>NASDAQ</t>
    <phoneticPr fontId="2" type="noConversion"/>
  </si>
  <si>
    <t>코스피</t>
    <phoneticPr fontId="2" type="noConversion"/>
  </si>
  <si>
    <t>Nikkei225</t>
    <phoneticPr fontId="2" type="noConversion"/>
  </si>
  <si>
    <t>SPX Index</t>
  </si>
  <si>
    <t>CCMP Index</t>
  </si>
  <si>
    <t>HSCEI Index</t>
  </si>
  <si>
    <t>KOSPI Index</t>
  </si>
  <si>
    <t>NKY Index</t>
  </si>
  <si>
    <t>Indices</t>
    <phoneticPr fontId="2" type="noConversion"/>
  </si>
  <si>
    <t>홍콩H (HSCEI)</t>
    <phoneticPr fontId="2" type="noConversion"/>
  </si>
  <si>
    <t>해상운임 (BDI)</t>
    <phoneticPr fontId="2" type="noConversion"/>
  </si>
  <si>
    <t>팀장님 지시사항</t>
    <phoneticPr fontId="2" type="noConversion"/>
  </si>
  <si>
    <t>왓츠앱으로 공유 시 표는 그림으로, 주요이슈는 텍스트로 작성하여 공유</t>
    <phoneticPr fontId="2" type="noConversion"/>
  </si>
  <si>
    <t>[주요 이슈]</t>
    <phoneticPr fontId="2" type="noConversion"/>
  </si>
  <si>
    <t xml:space="preserve"> </t>
    <phoneticPr fontId="2" type="noConversion"/>
  </si>
  <si>
    <t>[종목별 이슈]</t>
    <phoneticPr fontId="2" type="noConversion"/>
  </si>
  <si>
    <t>- 미-이란 군사적 충돌과 사모신용 우려로 하락 (다우 -1.21%, 나스닥 -0.89%, S&amp;P500 -0.74%)</t>
    <phoneticPr fontId="2" type="noConversion"/>
  </si>
  <si>
    <t>- 마이크론(+1.45%)은 모건스탠리가 메모리 공급 부족과 DRAM 가격 상승을 이유로 목표 주가를 520달러에서 1,050달러로 상향 조정하자 상승</t>
    <phoneticPr fontId="2" type="noConversion"/>
  </si>
  <si>
    <t>- ASML(+1.23%)은 모건스탠리가 실적 발표 후 논란이 이어지고 있는 생산 능력에 대해 회사측이 내년 90대의 EUV 장비 수요를 충족할 수 있다는 발표를 기반으로 목표주가를 상향 조정하자 상승</t>
    <phoneticPr fontId="2" type="noConversion"/>
  </si>
  <si>
    <t>- 메타 플랫폼(+4.24%)은 왓츠앱과 인스타그램 전반에 걸쳐 운영 자동화 및 향후 유료 구독 서비스 도입을 지원하는 기업용 AI 비즈니스 에이전트 플랫폼을 출시하자 상승</t>
    <phoneticPr fontId="2" type="noConversion"/>
  </si>
  <si>
    <t>- 오라클(-5.83%)은 UBS의 목표주가 상향 소식등에도 불구하고 사모신용 이슈가 부각되자 하락. 최근 회사채 발행을 통해 자금 조달을 하고 있는 오라클에게 사모 신용 이슈는 자금 조달 불안을 부각시켜 매물 출회 요인으로 작용</t>
    <phoneticPr fontId="2" type="noConversion"/>
  </si>
  <si>
    <t>- 팔란티어(-6.55%)도 사이버 보안 회사들의 부진한 실적과 주주총회에서 인권 관련 제안을 부결시키고 기존 지배구조 및 사업 정책을 변경하지 않기로 결정했다는 소식도 부담. 더불어 사모 신용 이슈로 인한 소프트웨어 업종에 대한 부정적인 심리도 영향</t>
    <phoneticPr fontId="2" type="noConversion"/>
  </si>
  <si>
    <t>- 연준이 감독·규제 보고서를 통해 사모신용 관련 위험을 예의주시하고 있다고 언급하자 소프트웨어 업종이 큰 폭으로 하락하며 지수에 부담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</si>
</sst>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yyyy\-mm\-dd"/>
    <numFmt numFmtId="177" formatCode="#,##0.0_ ;[Red]\-#,##0.0\ "/>
    <numFmt numFmtId="178" formatCode="#,##0.00_ ;[Red]\-#,##0.00\ "/>
    <numFmt numFmtId="179" formatCode="0.00%_ ;[Red]\-0.00%\ "/>
    <numFmt numFmtId="180" formatCode="#,##0.0\ &quot;bp&quot;_ ;[Red]\-#,##0.0\ &quot;bp&quot;"/>
    <numFmt numFmtId="181" formatCode="0.0%"/>
    <numFmt numFmtId="182" formatCode="_-* #,##0.0_-;\-* #,##0.0_-;_-* &quot;-&quot;_-;_-@_-"/>
    <numFmt numFmtId="183" formatCode="&quot;(&quot;0.0&quot;pt)&quot;"/>
    <numFmt numFmtId="184" formatCode="&quot;(&quot;0.0&quot;원)&quot;"/>
    <numFmt numFmtId="185" formatCode="&quot;(&quot;0.0&quot;bp)&quot;"/>
    <numFmt numFmtId="186" formatCode="_-* #,##0.00_-;\-* #,##0.00_-;_-* &quot;-&quot;_-;_-@_-"/>
    <numFmt numFmtId="187" formatCode="&quot;($&quot;0.00&quot;)&quot;"/>
    <numFmt numFmtId="188" formatCode="&quot;(€&quot;0.00&quot;)&quot;"/>
    <numFmt numFmtId="189" formatCode="&quot;현재일(&quot;\'yy\.mm\.dd&quot;)&quot;"/>
  </numFmts>
  <fonts count="22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9C65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b/>
      <sz val="9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10"/>
      <color theme="0" tint="-0.34998626667073579"/>
      <name val="돋움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</borders>
  <cellStyleXfs count="17">
    <xf numFmtId="0" fontId="0" fillId="0" borderId="0">
      <alignment vertical="center"/>
    </xf>
    <xf numFmtId="0" fontId="4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7" fillId="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3" borderId="0" xfId="0" applyFont="1" applyFill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1" fillId="3" borderId="0" xfId="0" applyNumberFormat="1" applyFont="1" applyFill="1">
      <alignment vertical="center"/>
    </xf>
    <xf numFmtId="14" fontId="3" fillId="3" borderId="13" xfId="0" applyNumberFormat="1" applyFont="1" applyFill="1" applyBorder="1">
      <alignment vertical="center"/>
    </xf>
    <xf numFmtId="14" fontId="12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>
      <alignment vertical="center"/>
    </xf>
    <xf numFmtId="0" fontId="1" fillId="4" borderId="0" xfId="0" applyFont="1" applyFill="1">
      <alignment vertical="center"/>
    </xf>
    <xf numFmtId="14" fontId="1" fillId="4" borderId="0" xfId="0" applyNumberFormat="1" applyFont="1" applyFill="1">
      <alignment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 wrapText="1"/>
    </xf>
    <xf numFmtId="10" fontId="1" fillId="4" borderId="0" xfId="14" applyNumberFormat="1" applyFont="1" applyFill="1">
      <alignment vertical="center"/>
    </xf>
    <xf numFmtId="182" fontId="11" fillId="0" borderId="3" xfId="15" applyNumberFormat="1" applyFont="1" applyBorder="1" applyAlignment="1">
      <alignment horizontal="center" vertical="center"/>
    </xf>
    <xf numFmtId="182" fontId="1" fillId="4" borderId="0" xfId="15" applyNumberFormat="1" applyFont="1" applyFill="1">
      <alignment vertical="center"/>
    </xf>
    <xf numFmtId="0" fontId="1" fillId="6" borderId="0" xfId="0" applyFont="1" applyFill="1">
      <alignment vertical="center"/>
    </xf>
    <xf numFmtId="0" fontId="1" fillId="6" borderId="0" xfId="0" applyFont="1" applyFill="1" applyBorder="1" applyAlignment="1">
      <alignment horizontal="center" vertical="center" wrapText="1"/>
    </xf>
    <xf numFmtId="10" fontId="1" fillId="6" borderId="0" xfId="14" applyNumberFormat="1" applyFont="1" applyFill="1" applyBorder="1">
      <alignment vertical="center"/>
    </xf>
    <xf numFmtId="10" fontId="1" fillId="6" borderId="0" xfId="14" applyNumberFormat="1" applyFont="1" applyFill="1">
      <alignment vertical="center"/>
    </xf>
    <xf numFmtId="181" fontId="11" fillId="3" borderId="14" xfId="14" applyNumberFormat="1" applyFont="1" applyFill="1" applyBorder="1" applyAlignment="1">
      <alignment horizontal="right" vertical="center"/>
    </xf>
    <xf numFmtId="182" fontId="10" fillId="5" borderId="1" xfId="15" applyNumberFormat="1" applyFont="1" applyFill="1" applyBorder="1" applyAlignment="1">
      <alignment horizontal="center" vertical="center"/>
    </xf>
    <xf numFmtId="182" fontId="11" fillId="0" borderId="15" xfId="15" applyNumberFormat="1" applyFont="1" applyBorder="1" applyAlignment="1">
      <alignment horizontal="center" vertical="center"/>
    </xf>
    <xf numFmtId="14" fontId="1" fillId="6" borderId="0" xfId="14" applyNumberFormat="1" applyFont="1" applyFill="1" applyBorder="1">
      <alignment vertical="center"/>
    </xf>
    <xf numFmtId="182" fontId="11" fillId="0" borderId="4" xfId="15" applyNumberFormat="1" applyFont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 wrapText="1"/>
    </xf>
    <xf numFmtId="182" fontId="11" fillId="0" borderId="17" xfId="15" applyNumberFormat="1" applyFont="1" applyBorder="1" applyAlignment="1">
      <alignment horizontal="center" vertical="center"/>
    </xf>
    <xf numFmtId="185" fontId="11" fillId="3" borderId="18" xfId="11" applyNumberFormat="1" applyFont="1" applyFill="1" applyBorder="1" applyAlignment="1">
      <alignment horizontal="right" vertical="center"/>
    </xf>
    <xf numFmtId="187" fontId="11" fillId="3" borderId="18" xfId="11" applyNumberFormat="1" applyFont="1" applyFill="1" applyBorder="1" applyAlignment="1">
      <alignment horizontal="right" vertical="center"/>
    </xf>
    <xf numFmtId="188" fontId="11" fillId="3" borderId="18" xfId="11" applyNumberFormat="1" applyFont="1" applyFill="1" applyBorder="1" applyAlignment="1">
      <alignment horizontal="right" vertical="center"/>
    </xf>
    <xf numFmtId="183" fontId="11" fillId="3" borderId="18" xfId="11" applyNumberFormat="1" applyFont="1" applyFill="1" applyBorder="1" applyAlignment="1">
      <alignment horizontal="right" vertical="center"/>
    </xf>
    <xf numFmtId="182" fontId="11" fillId="0" borderId="19" xfId="15" applyNumberFormat="1" applyFont="1" applyBorder="1" applyAlignment="1">
      <alignment horizontal="center" vertical="center"/>
    </xf>
    <xf numFmtId="186" fontId="11" fillId="0" borderId="19" xfId="15" applyNumberFormat="1" applyFont="1" applyBorder="1" applyAlignment="1">
      <alignment horizontal="center" vertical="center"/>
    </xf>
    <xf numFmtId="41" fontId="1" fillId="3" borderId="0" xfId="15" applyFont="1" applyFill="1">
      <alignment vertical="center"/>
    </xf>
    <xf numFmtId="41" fontId="1" fillId="6" borderId="0" xfId="15" applyFont="1" applyFill="1">
      <alignment vertical="center"/>
    </xf>
    <xf numFmtId="0" fontId="16" fillId="3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182" fontId="1" fillId="3" borderId="0" xfId="0" applyNumberFormat="1" applyFont="1" applyFill="1">
      <alignment vertical="center"/>
    </xf>
    <xf numFmtId="189" fontId="1" fillId="3" borderId="0" xfId="0" applyNumberFormat="1" applyFont="1" applyFill="1">
      <alignment vertical="center"/>
    </xf>
    <xf numFmtId="0" fontId="0" fillId="8" borderId="0" xfId="0" applyFill="1">
      <alignment vertical="center"/>
    </xf>
    <xf numFmtId="14" fontId="13" fillId="4" borderId="6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189" fontId="13" fillId="3" borderId="21" xfId="0" applyNumberFormat="1" applyFont="1" applyFill="1" applyBorder="1" applyAlignment="1">
      <alignment horizontal="center" vertical="center"/>
    </xf>
    <xf numFmtId="182" fontId="11" fillId="0" borderId="22" xfId="15" applyNumberFormat="1" applyFont="1" applyBorder="1" applyAlignment="1">
      <alignment horizontal="center" vertical="center"/>
    </xf>
    <xf numFmtId="14" fontId="14" fillId="3" borderId="23" xfId="0" applyNumberFormat="1" applyFont="1" applyFill="1" applyBorder="1" applyAlignment="1">
      <alignment horizontal="center" vertical="center"/>
    </xf>
    <xf numFmtId="182" fontId="11" fillId="0" borderId="24" xfId="15" applyNumberFormat="1" applyFont="1" applyBorder="1" applyAlignment="1">
      <alignment horizontal="center" vertical="center"/>
    </xf>
    <xf numFmtId="181" fontId="11" fillId="3" borderId="26" xfId="14" applyNumberFormat="1" applyFont="1" applyFill="1" applyBorder="1" applyAlignment="1">
      <alignment horizontal="right" vertical="center"/>
    </xf>
    <xf numFmtId="184" fontId="11" fillId="3" borderId="27" xfId="11" applyNumberFormat="1" applyFont="1" applyFill="1" applyBorder="1" applyAlignment="1">
      <alignment horizontal="right" vertical="center"/>
    </xf>
    <xf numFmtId="14" fontId="14" fillId="3" borderId="23" xfId="0" applyNumberFormat="1" applyFont="1" applyFill="1" applyBorder="1" applyAlignment="1">
      <alignment horizontal="center" vertical="center" wrapText="1"/>
    </xf>
    <xf numFmtId="186" fontId="11" fillId="0" borderId="24" xfId="15" applyNumberFormat="1" applyFont="1" applyBorder="1" applyAlignment="1">
      <alignment horizontal="center" vertical="center"/>
    </xf>
    <xf numFmtId="14" fontId="14" fillId="3" borderId="28" xfId="0" applyNumberFormat="1" applyFont="1" applyFill="1" applyBorder="1" applyAlignment="1">
      <alignment horizontal="center" vertical="center" wrapText="1"/>
    </xf>
    <xf numFmtId="14" fontId="13" fillId="5" borderId="6" xfId="0" applyNumberFormat="1" applyFont="1" applyFill="1" applyBorder="1" applyAlignment="1">
      <alignment horizontal="center" vertical="center"/>
    </xf>
    <xf numFmtId="182" fontId="10" fillId="5" borderId="2" xfId="15" applyNumberFormat="1" applyFont="1" applyFill="1" applyBorder="1" applyAlignment="1">
      <alignment horizontal="center" vertical="center"/>
    </xf>
    <xf numFmtId="14" fontId="14" fillId="3" borderId="29" xfId="0" applyNumberFormat="1" applyFont="1" applyFill="1" applyBorder="1" applyAlignment="1">
      <alignment horizontal="center" vertical="center" wrapText="1"/>
    </xf>
    <xf numFmtId="182" fontId="11" fillId="0" borderId="8" xfId="15" applyNumberFormat="1" applyFont="1" applyBorder="1" applyAlignment="1">
      <alignment horizontal="center" vertical="center"/>
    </xf>
    <xf numFmtId="14" fontId="14" fillId="3" borderId="30" xfId="0" applyNumberFormat="1" applyFont="1" applyFill="1" applyBorder="1" applyAlignment="1">
      <alignment horizontal="center" vertical="center" wrapText="1"/>
    </xf>
    <xf numFmtId="182" fontId="11" fillId="0" borderId="31" xfId="15" applyNumberFormat="1" applyFont="1" applyBorder="1" applyAlignment="1">
      <alignment horizontal="center" vertical="center"/>
    </xf>
    <xf numFmtId="182" fontId="11" fillId="0" borderId="10" xfId="15" applyNumberFormat="1" applyFont="1" applyBorder="1" applyAlignment="1">
      <alignment horizontal="center" vertical="center"/>
    </xf>
    <xf numFmtId="0" fontId="18" fillId="3" borderId="0" xfId="0" applyFont="1" applyFill="1">
      <alignment vertical="center"/>
    </xf>
    <xf numFmtId="0" fontId="18" fillId="8" borderId="0" xfId="0" applyFont="1" applyFill="1">
      <alignment vertical="center"/>
    </xf>
    <xf numFmtId="0" fontId="18" fillId="3" borderId="0" xfId="0" applyFont="1" applyFill="1" applyAlignment="1">
      <alignment horizontal="center" vertical="center"/>
    </xf>
    <xf numFmtId="14" fontId="18" fillId="3" borderId="0" xfId="0" applyNumberFormat="1" applyFont="1" applyFill="1">
      <alignment vertical="center"/>
    </xf>
    <xf numFmtId="0" fontId="19" fillId="3" borderId="20" xfId="0" applyFont="1" applyFill="1" applyBorder="1" applyAlignment="1">
      <alignment horizontal="center" vertical="center"/>
    </xf>
    <xf numFmtId="0" fontId="18" fillId="3" borderId="20" xfId="0" applyFont="1" applyFill="1" applyBorder="1">
      <alignment vertical="center"/>
    </xf>
    <xf numFmtId="14" fontId="18" fillId="3" borderId="20" xfId="0" applyNumberFormat="1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8" fillId="3" borderId="0" xfId="0" applyFont="1" applyFill="1" applyBorder="1">
      <alignment vertical="center"/>
    </xf>
    <xf numFmtId="0" fontId="18" fillId="3" borderId="0" xfId="0" applyFont="1" applyFill="1" applyBorder="1" applyAlignment="1">
      <alignment horizontal="center" vertical="center"/>
    </xf>
    <xf numFmtId="0" fontId="19" fillId="8" borderId="0" xfId="0" applyFont="1" applyFill="1">
      <alignment vertical="center"/>
    </xf>
    <xf numFmtId="0" fontId="18" fillId="8" borderId="0" xfId="0" applyFont="1" applyFill="1" applyBorder="1">
      <alignment vertical="center"/>
    </xf>
    <xf numFmtId="0" fontId="20" fillId="3" borderId="0" xfId="0" applyFont="1" applyFill="1">
      <alignment vertical="center"/>
    </xf>
    <xf numFmtId="0" fontId="19" fillId="3" borderId="0" xfId="0" applyFont="1" applyFill="1">
      <alignment vertical="center"/>
    </xf>
    <xf numFmtId="0" fontId="18" fillId="3" borderId="0" xfId="0" quotePrefix="1" applyFont="1" applyFill="1" applyAlignment="1">
      <alignment horizontal="left" vertical="center" indent="1"/>
    </xf>
    <xf numFmtId="14" fontId="19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4" fontId="19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left" vertical="center" indent="1"/>
    </xf>
    <xf numFmtId="177" fontId="18" fillId="3" borderId="3" xfId="0" applyNumberFormat="1" applyFont="1" applyFill="1" applyBorder="1">
      <alignment vertical="center"/>
    </xf>
    <xf numFmtId="180" fontId="18" fillId="3" borderId="12" xfId="0" applyNumberFormat="1" applyFont="1" applyFill="1" applyBorder="1">
      <alignment vertical="center"/>
    </xf>
    <xf numFmtId="180" fontId="18" fillId="3" borderId="8" xfId="0" applyNumberFormat="1" applyFont="1" applyFill="1" applyBorder="1">
      <alignment vertical="center"/>
    </xf>
    <xf numFmtId="0" fontId="18" fillId="3" borderId="5" xfId="0" applyFont="1" applyFill="1" applyBorder="1" applyAlignment="1">
      <alignment horizontal="left" vertical="center" indent="1"/>
    </xf>
    <xf numFmtId="177" fontId="18" fillId="3" borderId="5" xfId="0" applyNumberFormat="1" applyFont="1" applyFill="1" applyBorder="1">
      <alignment vertical="center"/>
    </xf>
    <xf numFmtId="0" fontId="18" fillId="3" borderId="15" xfId="0" applyFont="1" applyFill="1" applyBorder="1" applyAlignment="1">
      <alignment horizontal="left" vertical="center" indent="1"/>
    </xf>
    <xf numFmtId="178" fontId="18" fillId="3" borderId="3" xfId="0" applyNumberFormat="1" applyFont="1" applyFill="1" applyBorder="1">
      <alignment vertical="center"/>
    </xf>
    <xf numFmtId="179" fontId="18" fillId="3" borderId="3" xfId="14" applyNumberFormat="1" applyFont="1" applyFill="1" applyBorder="1">
      <alignment vertical="center"/>
    </xf>
    <xf numFmtId="179" fontId="18" fillId="3" borderId="8" xfId="14" applyNumberFormat="1" applyFont="1" applyFill="1" applyBorder="1">
      <alignment vertical="center"/>
    </xf>
    <xf numFmtId="0" fontId="18" fillId="3" borderId="4" xfId="0" applyFont="1" applyFill="1" applyBorder="1" applyAlignment="1">
      <alignment horizontal="left" vertical="center" indent="1"/>
    </xf>
    <xf numFmtId="178" fontId="18" fillId="3" borderId="4" xfId="0" applyNumberFormat="1" applyFont="1" applyFill="1" applyBorder="1">
      <alignment vertical="center"/>
    </xf>
    <xf numFmtId="179" fontId="18" fillId="3" borderId="4" xfId="14" applyNumberFormat="1" applyFont="1" applyFill="1" applyBorder="1">
      <alignment vertical="center"/>
    </xf>
    <xf numFmtId="179" fontId="18" fillId="3" borderId="10" xfId="14" applyNumberFormat="1" applyFont="1" applyFill="1" applyBorder="1">
      <alignment vertical="center"/>
    </xf>
    <xf numFmtId="0" fontId="18" fillId="3" borderId="7" xfId="0" applyFont="1" applyFill="1" applyBorder="1" applyAlignment="1">
      <alignment vertical="center"/>
    </xf>
    <xf numFmtId="0" fontId="18" fillId="3" borderId="11" xfId="0" applyFont="1" applyFill="1" applyBorder="1" applyAlignment="1">
      <alignment vertical="center"/>
    </xf>
    <xf numFmtId="178" fontId="18" fillId="3" borderId="5" xfId="0" applyNumberFormat="1" applyFont="1" applyFill="1" applyBorder="1">
      <alignment vertical="center"/>
    </xf>
    <xf numFmtId="179" fontId="18" fillId="3" borderId="12" xfId="14" applyNumberFormat="1" applyFont="1" applyFill="1" applyBorder="1">
      <alignment vertical="center"/>
    </xf>
    <xf numFmtId="179" fontId="18" fillId="3" borderId="5" xfId="14" applyNumberFormat="1" applyFont="1" applyFill="1" applyBorder="1">
      <alignment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21" fillId="4" borderId="6" xfId="16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4" fontId="14" fillId="3" borderId="25" xfId="0" applyNumberFormat="1" applyFont="1" applyFill="1" applyBorder="1" applyAlignment="1">
      <alignment horizontal="center" vertical="center"/>
    </xf>
    <xf numFmtId="14" fontId="14" fillId="3" borderId="9" xfId="0" applyNumberFormat="1" applyFont="1" applyFill="1" applyBorder="1" applyAlignment="1">
      <alignment horizontal="center" vertical="center"/>
    </xf>
  </cellXfs>
  <cellStyles count="17">
    <cellStyle name="백분율" xfId="14" builtinId="5"/>
    <cellStyle name="백분율 2" xfId="3" xr:uid="{00000000-0005-0000-0000-000001000000}"/>
    <cellStyle name="백분율 3" xfId="2" xr:uid="{00000000-0005-0000-0000-000002000000}"/>
    <cellStyle name="백분율 4" xfId="12" xr:uid="{00000000-0005-0000-0000-000003000000}"/>
    <cellStyle name="보통 2" xfId="10" xr:uid="{00000000-0005-0000-0000-000004000000}"/>
    <cellStyle name="쉼표 [0]" xfId="15" builtinId="6"/>
    <cellStyle name="쉼표 [0] 2" xfId="5" xr:uid="{00000000-0005-0000-0000-000006000000}"/>
    <cellStyle name="쉼표 [0] 3" xfId="4" xr:uid="{00000000-0005-0000-0000-000007000000}"/>
    <cellStyle name="쉼표 [0] 4" xfId="11" xr:uid="{00000000-0005-0000-0000-000008000000}"/>
    <cellStyle name="표준" xfId="0" builtinId="0"/>
    <cellStyle name="표준 2" xfId="6" xr:uid="{00000000-0005-0000-0000-00000A000000}"/>
    <cellStyle name="표준 3" xfId="7" xr:uid="{00000000-0005-0000-0000-00000B000000}"/>
    <cellStyle name="표준 4" xfId="8" xr:uid="{00000000-0005-0000-0000-00000C000000}"/>
    <cellStyle name="표준 5" xfId="9" xr:uid="{00000000-0005-0000-0000-00000D000000}"/>
    <cellStyle name="표준 6" xfId="1" xr:uid="{00000000-0005-0000-0000-00000E000000}"/>
    <cellStyle name="표준 7" xfId="13" xr:uid="{00000000-0005-0000-0000-00000F000000}"/>
    <cellStyle name="하이퍼링크" xfId="1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Data...3551465369</v>
        <stp/>
        <stp>BDH|15508202018679420595</stp>
        <tr r="F8" s="2"/>
      </tp>
      <tp t="s">
        <v>#N/A Requesting Data...1946828590</v>
        <stp/>
        <stp>BDH|12159855200453259386</stp>
        <tr r="P8" s="2"/>
      </tp>
      <tp t="s">
        <v>#N/A Requesting Data...1567138301</v>
        <stp/>
        <stp>BDH|16680811949077960395</stp>
        <tr r="N8" s="2"/>
      </tp>
      <tp t="s">
        <v>#N/A Requesting Data...3525446023</v>
        <stp/>
        <stp>BDH|16576908796563380932</stp>
        <tr r="I8" s="2"/>
      </tp>
      <tp t="s">
        <v>#N/A Requesting Data...3046595938</v>
        <stp/>
        <stp>BDH|15475903121436700868</stp>
        <tr r="H8" s="2"/>
      </tp>
      <tp t="s">
        <v>#N/A Requesting Data...3201709014</v>
        <stp/>
        <stp>BDH|16741782983750738856</stp>
        <tr r="O8" s="2"/>
      </tp>
      <tp t="s">
        <v>#N/A Requesting Data...3960087860</v>
        <stp/>
        <stp>BDH|10239121149904907682</stp>
        <tr r="G8" s="2"/>
      </tp>
      <tp t="s">
        <v>#N/A Requesting Data...3747808183</v>
        <stp/>
        <stp>BDH|13407465683683057915</stp>
        <tr r="K8" s="2"/>
      </tp>
      <tp t="s">
        <v>#N/A Requesting Data...4057344305</v>
        <stp/>
        <stp>BDH|15949496132867294004</stp>
        <tr r="E8" s="2"/>
      </tp>
    </main>
    <main first="bloomberg.rtd">
      <tp t="e">
        <v>#N/A</v>
        <stp/>
        <stp>##V3_BFIELDINFOV12</stp>
        <stp>[★20250730 시장_모니터링.xlsx]LAST!R6C19</stp>
        <stp>PX_LAST</stp>
        <tr r="S6" s="2"/>
      </tp>
      <tp t="e">
        <v>#N/A</v>
        <stp/>
        <stp>##V3_BFIELDINFOV12</stp>
        <stp>[★20250730 시장_모니터링.xlsx]LAST!R6C18</stp>
        <stp>PX_LAST</stp>
        <tr r="R6" s="2"/>
      </tp>
      <tp t="e">
        <v>#N/A</v>
        <stp/>
        <stp>##V3_BFIELDINFOV12</stp>
        <stp>[★20250730 시장_모니터링.xlsx]LAST!R6C15</stp>
        <stp>PX_LAST</stp>
        <tr r="O6" s="2"/>
      </tp>
      <tp t="e">
        <v>#N/A</v>
        <stp/>
        <stp>##V3_BFIELDINFOV12</stp>
        <stp>[★20250730 시장_모니터링.xlsx]LAST!R6C14</stp>
        <stp>PX_LAST</stp>
        <tr r="N6" s="2"/>
      </tp>
      <tp t="e">
        <v>#N/A</v>
        <stp/>
        <stp>##V3_BFIELDINFOV12</stp>
        <stp>[★20250730 시장_모니터링.xlsx]LAST!R6C17</stp>
        <stp>PX_LAST</stp>
        <tr r="Q6" s="2"/>
      </tp>
      <tp t="e">
        <v>#N/A</v>
        <stp/>
        <stp>##V3_BFIELDINFOV12</stp>
        <stp>[★20250730 시장_모니터링.xlsx]LAST!R6C16</stp>
        <stp>PX_LAST</stp>
        <tr r="P6" s="2"/>
      </tp>
      <tp t="e">
        <v>#N/A</v>
        <stp/>
        <stp>##V3_BFIELDINFOV12</stp>
        <stp>[★20250730 시장_모니터링.xlsx]LAST!R6C11</stp>
        <stp>PX_LAST</stp>
        <tr r="K6" s="2"/>
      </tp>
      <tp t="e">
        <v>#N/A</v>
        <stp/>
        <stp>##V3_BFIELDINFOV12</stp>
        <stp>[★20250730 시장_모니터링.xlsx]LAST!R6C10</stp>
        <stp>PX_LAST</stp>
        <tr r="J6" s="2"/>
      </tp>
      <tp t="e">
        <v>#N/A</v>
        <stp/>
        <stp>##V3_BFIELDINFOV12</stp>
        <stp>[★20250730 시장_모니터링.xlsx]LAST!R6C13</stp>
        <stp>PX_LAST</stp>
        <tr r="M6" s="2"/>
      </tp>
      <tp t="e">
        <v>#N/A</v>
        <stp/>
        <stp>##V3_BFIELDINFOV12</stp>
        <stp>[★20250730 시장_모니터링.xlsx]LAST!R6C12</stp>
        <stp>PX_LAST</stp>
        <tr r="L6" s="2"/>
      </tp>
      <tp t="e">
        <v>#N/A</v>
        <stp/>
        <stp>##V3_BFIELDINFOV12</stp>
        <stp>[★20250730 시장_모니터링.xlsx]LAST!R6C25</stp>
        <stp>PX_LAST</stp>
        <tr r="Y6" s="2"/>
      </tp>
      <tp t="e">
        <v>#N/A</v>
        <stp/>
        <stp>##V3_BFIELDINFOV12</stp>
        <stp>[★20250730 시장_모니터링.xlsx]LAST!R6C24</stp>
        <stp>PX_LAST</stp>
        <tr r="X6" s="2"/>
      </tp>
      <tp t="e">
        <v>#N/A</v>
        <stp/>
        <stp>##V3_BFIELDINFOV12</stp>
        <stp>[★20250730 시장_모니터링.xlsx]LAST!R6C26</stp>
        <stp>PX_LAST</stp>
        <tr r="Z6" s="2"/>
      </tp>
      <tp t="e">
        <v>#N/A</v>
        <stp/>
        <stp>##V3_BFIELDINFOV12</stp>
        <stp>[★20250730 시장_모니터링.xlsx]LAST!R6C21</stp>
        <stp>PX_LAST</stp>
        <tr r="U6" s="2"/>
      </tp>
      <tp t="e">
        <v>#N/A</v>
        <stp/>
        <stp>##V3_BFIELDINFOV12</stp>
        <stp>[★20250730 시장_모니터링.xlsx]LAST!R6C20</stp>
        <stp>PX_LAST</stp>
        <tr r="T6" s="2"/>
      </tp>
      <tp t="e">
        <v>#N/A</v>
        <stp/>
        <stp>##V3_BFIELDINFOV12</stp>
        <stp>[★20250730 시장_모니터링.xlsx]LAST!R6C23</stp>
        <stp>PX_LAST</stp>
        <tr r="W6" s="2"/>
      </tp>
      <tp t="e">
        <v>#N/A</v>
        <stp/>
        <stp>##V3_BFIELDINFOV12</stp>
        <stp>[★20250730 시장_모니터링.xlsx]LAST!R6C22</stp>
        <stp>PX_LAST</stp>
        <tr r="V6" s="2"/>
      </tp>
    </main>
    <main first="bofaddin.rtdserver">
      <tp t="s">
        <v>#N/A Requesting Data...3054367740</v>
        <stp/>
        <stp>BDH|8970078850425949496</stp>
        <tr r="B8" s="2"/>
      </tp>
      <tp t="s">
        <v>#N/A Requesting Data...2517869561</v>
        <stp/>
        <stp>BDH|9261902701949838440</stp>
        <tr r="X8" s="2"/>
      </tp>
      <tp t="s">
        <v>#N/A Requesting Data...2661050779</v>
        <stp/>
        <stp>BDH|6497322794814348708</stp>
        <tr r="T8" s="2"/>
      </tp>
      <tp t="s">
        <v>#N/A Requesting Data...4087373990</v>
        <stp/>
        <stp>BDH|3283309284342341514</stp>
        <tr r="V8" s="2"/>
      </tp>
      <tp t="s">
        <v>#N/A Requesting Data...4260881264</v>
        <stp/>
        <stp>BDH|3226552818376331855</stp>
        <tr r="Y8" s="2"/>
      </tp>
      <tp t="s">
        <v>#N/A Requesting Data...2759990675</v>
        <stp/>
        <stp>BDH|7082354475460939879</stp>
        <tr r="Q8" s="2"/>
      </tp>
      <tp t="s">
        <v>#N/A Requesting Data...2363828200</v>
        <stp/>
        <stp>BDH|8157526014766442125</stp>
        <tr r="J8" s="2"/>
      </tp>
      <tp t="s">
        <v>#N/A Requesting Data...3857469284</v>
        <stp/>
        <stp>BDH|4430717263306709593</stp>
        <tr r="S8" s="2"/>
      </tp>
      <tp t="s">
        <v>#N/A Requesting Data...3734131720</v>
        <stp/>
        <stp>BDH|2978354111324697334</stp>
        <tr r="W8" s="2"/>
      </tp>
      <tp t="s">
        <v>#N/A Requesting Data...2887402431</v>
        <stp/>
        <stp>BDH|7607163934432548743</stp>
        <tr r="U8" s="2"/>
      </tp>
      <tp t="s">
        <v>#N/A Requesting Data...2034016642</v>
        <stp/>
        <stp>BDH|1909004965071646513</stp>
        <tr r="Z8" s="2"/>
      </tp>
      <tp t="s">
        <v>#N/A Requesting Data...2664944837</v>
        <stp/>
        <stp>BDH|1630323474557547172</stp>
        <tr r="L8" s="2"/>
      </tp>
      <tp t="s">
        <v>#N/A Requesting Data...2399112298</v>
        <stp/>
        <stp>BDH|8133384687882947211</stp>
        <tr r="M8" s="2"/>
      </tp>
      <tp t="s">
        <v>#N/A Requesting Data...2845431105</v>
        <stp/>
        <stp>BDH|262599297987177906</stp>
        <tr r="D8" s="2"/>
      </tp>
      <tp t="s">
        <v>#N/A Requesting Data...2964906444</v>
        <stp/>
        <stp>BDH|347958646662752386</stp>
        <tr r="R8" s="2"/>
      </tp>
    </main>
    <main first="bloomberg.rtd">
      <tp t="e">
        <v>#N/A</v>
        <stp/>
        <stp>##V3_BFIELDINFOV12</stp>
        <stp>[★20250730 시장_모니터링.xlsx]LAST!R6C5</stp>
        <stp>PX_LAST</stp>
        <tr r="E6" s="2"/>
      </tp>
      <tp t="e">
        <v>#N/A</v>
        <stp/>
        <stp>##V3_BFIELDINFOV12</stp>
        <stp>[★20250730 시장_모니터링.xlsx]LAST!R6C4</stp>
        <stp>PX_LAST</stp>
        <tr r="D6" s="2"/>
      </tp>
      <tp t="e">
        <v>#N/A</v>
        <stp/>
        <stp>##V3_BFIELDINFOV12</stp>
        <stp>[★20250730 시장_모니터링.xlsx]LAST!R6C7</stp>
        <stp>PX_LAST</stp>
        <tr r="G6" s="2"/>
      </tp>
      <tp t="e">
        <v>#N/A</v>
        <stp/>
        <stp>##V3_BFIELDINFOV12</stp>
        <stp>[★20250730 시장_모니터링.xlsx]LAST!R6C6</stp>
        <stp>PX_LAST</stp>
        <tr r="F6" s="2"/>
      </tp>
      <tp t="e">
        <v>#N/A</v>
        <stp/>
        <stp>##V3_BFIELDINFOV12</stp>
        <stp>[★20250730 시장_모니터링.xlsx]LAST!R6C3</stp>
        <stp>PX_LAST</stp>
        <tr r="C6" s="2"/>
      </tp>
      <tp t="e">
        <v>#N/A</v>
        <stp/>
        <stp>##V3_BFIELDINFOV12</stp>
        <stp>[★20250730 시장_모니터링.xlsx]LAST!R6C9</stp>
        <stp>PX_LAST</stp>
        <tr r="I6" s="2"/>
      </tp>
      <tp t="e">
        <v>#N/A</v>
        <stp/>
        <stp>##V3_BFIELDINFOV12</stp>
        <stp>[★20250730 시장_모니터링.xlsx]LAST!R6C8</stp>
        <stp>PX_LAST</stp>
        <tr r="H6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4"/>
  <sheetViews>
    <sheetView tabSelected="1" zoomScale="85" zoomScaleNormal="85" workbookViewId="0">
      <selection activeCell="B29" sqref="B29:B38"/>
    </sheetView>
  </sheetViews>
  <sheetFormatPr defaultRowHeight="16.5" customHeight="1" x14ac:dyDescent="0.25"/>
  <cols>
    <col min="1" max="1" width="2.7109375" style="57" customWidth="1"/>
    <col min="2" max="2" width="15.85546875" style="57" customWidth="1"/>
    <col min="3" max="3" width="22.28515625" style="57" bestFit="1" customWidth="1"/>
    <col min="4" max="4" width="18.7109375" style="57" customWidth="1"/>
    <col min="5" max="6" width="13.5703125" style="57" hidden="1" customWidth="1"/>
    <col min="7" max="7" width="18.7109375" style="57" customWidth="1"/>
    <col min="8" max="8" width="13.5703125" style="57" hidden="1" customWidth="1"/>
    <col min="9" max="9" width="18.7109375" style="57" customWidth="1"/>
    <col min="10" max="10" width="0.85546875" style="57" customWidth="1"/>
    <col min="11" max="11" width="11.42578125" style="57" customWidth="1"/>
    <col min="12" max="12" width="6.5703125" style="57" customWidth="1"/>
    <col min="13" max="13" width="49.7109375" style="57" customWidth="1"/>
    <col min="14" max="14" width="17.5703125" style="57" customWidth="1"/>
    <col min="15" max="15" width="13.85546875" style="57" customWidth="1"/>
    <col min="16" max="16" width="13.85546875" style="59" bestFit="1" customWidth="1"/>
    <col min="17" max="17" width="13.85546875" style="59" customWidth="1"/>
    <col min="18" max="18" width="18.85546875" style="59" bestFit="1" customWidth="1"/>
    <col min="19" max="16384" width="9.140625" style="57"/>
  </cols>
  <sheetData>
    <row r="1" spans="2:18" ht="16.5" customHeight="1" x14ac:dyDescent="0.25">
      <c r="D1" s="58"/>
    </row>
    <row r="2" spans="2:18" ht="12.75" customHeight="1" x14ac:dyDescent="0.25">
      <c r="E2" s="60">
        <f ca="1">E3-1</f>
        <v>46174</v>
      </c>
      <c r="F2" s="60">
        <f ca="1">F3-1</f>
        <v>46172</v>
      </c>
      <c r="H2" s="60">
        <f ca="1">H3</f>
        <v>46022</v>
      </c>
    </row>
    <row r="3" spans="2:18" ht="16.5" customHeight="1" x14ac:dyDescent="0.25">
      <c r="B3" s="99" t="s">
        <v>58</v>
      </c>
      <c r="C3" s="100"/>
      <c r="D3" s="73">
        <f ca="1">+WORKDAY(TODAY(),-1)</f>
        <v>46176</v>
      </c>
      <c r="E3" s="73">
        <f ca="1">D3-1</f>
        <v>46175</v>
      </c>
      <c r="F3" s="73">
        <f ca="1">E2-1</f>
        <v>46173</v>
      </c>
      <c r="G3" s="74" t="s">
        <v>0</v>
      </c>
      <c r="H3" s="75">
        <f ca="1">DATE(YEAR(D3),MONTH(1),DAY(1)-1)</f>
        <v>46022</v>
      </c>
      <c r="I3" s="76" t="s">
        <v>43</v>
      </c>
      <c r="M3" s="61" t="s">
        <v>22</v>
      </c>
      <c r="N3" s="61" t="s">
        <v>10</v>
      </c>
      <c r="O3" s="61" t="s">
        <v>11</v>
      </c>
      <c r="P3" s="61" t="s">
        <v>92</v>
      </c>
      <c r="Q3" s="61" t="s">
        <v>97</v>
      </c>
      <c r="R3" s="61" t="s">
        <v>96</v>
      </c>
    </row>
    <row r="4" spans="2:18" ht="16.5" customHeight="1" x14ac:dyDescent="0.25">
      <c r="B4" s="98" t="s">
        <v>113</v>
      </c>
      <c r="C4" s="77" t="s">
        <v>45</v>
      </c>
      <c r="D4" s="78">
        <f ca="1">VLOOKUP(D$3,LAST!$B:$P,2,0)</f>
        <v>215.27</v>
      </c>
      <c r="E4" s="78">
        <f ca="1">IF(VLOOKUP(E$3,LAST!$B:$P,2,0)=$D4,VLOOKUP(E$2,LAST!$B:$P,2,0),VLOOKUP(E$3,LAST!$B:$P,2,0))</f>
        <v>214.92</v>
      </c>
      <c r="F4" s="78">
        <f ca="1">IF(VLOOKUP(F$3,LAST!$B:$P,2,0)=$D4,VLOOKUP(F$2,LAST!$B:$P,2,0),VLOOKUP(F$3,LAST!$B:$P,2,0))</f>
        <v>214.56</v>
      </c>
      <c r="G4" s="79">
        <f ca="1">IF($D4-E4=0,$D4-F4,$D4-E4)</f>
        <v>0.35000000000002274</v>
      </c>
      <c r="H4" s="78">
        <f ca="1">IF(VLOOKUP(H$3,LAST!$B:$P,2,0)=$D4,VLOOKUP(H$2,LAST!$B:$P,2,0),VLOOKUP(H$3,LAST!$B:$P,2,0))</f>
        <v>231.44</v>
      </c>
      <c r="I4" s="80">
        <f t="shared" ref="I4:I9" ca="1" si="0">$D4-H4</f>
        <v>-16.169999999999987</v>
      </c>
      <c r="M4" s="62" t="s">
        <v>44</v>
      </c>
      <c r="N4" s="62" t="s">
        <v>12</v>
      </c>
      <c r="O4" s="62" t="s">
        <v>7</v>
      </c>
      <c r="P4" s="63"/>
      <c r="Q4" s="63"/>
      <c r="R4" s="64"/>
    </row>
    <row r="5" spans="2:18" ht="16.5" customHeight="1" x14ac:dyDescent="0.25">
      <c r="B5" s="96"/>
      <c r="C5" s="81" t="s">
        <v>54</v>
      </c>
      <c r="D5" s="82">
        <f ca="1">VLOOKUP(D$3,LAST!$B:$P,3,0)*100</f>
        <v>275.39999999999998</v>
      </c>
      <c r="E5" s="82">
        <f ca="1">IF(VLOOKUP(E$3,LAST!$B:$P,3,0)*100=$D5,VLOOKUP(E$2,LAST!$B:$P,3,0)*100,VLOOKUP(E$3,LAST!$B:$P,3,0)*100)</f>
        <v>273.33</v>
      </c>
      <c r="F5" s="82">
        <f ca="1">IF(VLOOKUP(F$3,LAST!$B:$P,3,0)*100=$D5,VLOOKUP(F$2,LAST!$B:$P,3,0)*100,VLOOKUP(F$3,LAST!$B:$P,3,0)*100)</f>
        <v>277.42</v>
      </c>
      <c r="G5" s="79">
        <f ca="1">IF($D5-E5=0,$D5-F5,$D5-E5)</f>
        <v>2.0699999999999932</v>
      </c>
      <c r="H5" s="82">
        <f ca="1">IF(VLOOKUP(H$3,LAST!$B:$P,3,0)*100=$D5,VLOOKUP(H$2,LAST!$B:$P,3,0)*100,VLOOKUP(H$3,LAST!$B:$P,3,0)*100)</f>
        <v>290.8</v>
      </c>
      <c r="I5" s="79">
        <f t="shared" ca="1" si="0"/>
        <v>-15.400000000000034</v>
      </c>
      <c r="M5" s="62" t="s">
        <v>29</v>
      </c>
      <c r="N5" s="62" t="s">
        <v>13</v>
      </c>
      <c r="O5" s="62" t="s">
        <v>7</v>
      </c>
      <c r="P5" s="65"/>
      <c r="Q5" s="65"/>
      <c r="R5" s="65"/>
    </row>
    <row r="6" spans="2:18" ht="16.5" customHeight="1" x14ac:dyDescent="0.25">
      <c r="B6" s="96"/>
      <c r="C6" s="81" t="s">
        <v>87</v>
      </c>
      <c r="D6" s="82">
        <f ca="1">VLOOKUP(D$3,LAST!$B:$Q,16,0)*100</f>
        <v>263</v>
      </c>
      <c r="E6" s="82">
        <f ca="1">IF(VLOOKUP(E$3,LAST!$B:$Q,16,0)*100=$D6,VLOOKUP(E$2,LAST!$B:$Q,16,0)*100,VLOOKUP(E$3,LAST!$B:$Q,16,0)*100)</f>
        <v>257</v>
      </c>
      <c r="F6" s="82">
        <f ca="1">IF(VLOOKUP(F$3,LAST!$B:$Q,16,0)*100=$D6,VLOOKUP(F$2,LAST!$B:$Q,16,0)*100,VLOOKUP(F$2,LAST!$B:$Q,16,0)*100)</f>
        <v>257</v>
      </c>
      <c r="G6" s="79">
        <f t="shared" ref="G6" ca="1" si="1">IF($D6-E6=0,$D6-F6,$D6-E6)</f>
        <v>6</v>
      </c>
      <c r="H6" s="82">
        <f ca="1">IF(VLOOKUP(H$3,LAST!$B:$Q,16,0)*100=$D6,VLOOKUP(H$2,LAST!$B:$Q,16,0)*100,VLOOKUP(H$3,LAST!$B:$Q,16,0)*100)</f>
        <v>266</v>
      </c>
      <c r="I6" s="79">
        <f t="shared" ca="1" si="0"/>
        <v>-3</v>
      </c>
      <c r="M6" s="62" t="s">
        <v>57</v>
      </c>
      <c r="N6" s="62" t="s">
        <v>56</v>
      </c>
      <c r="O6" s="62" t="s">
        <v>55</v>
      </c>
      <c r="P6" s="63" t="s">
        <v>93</v>
      </c>
      <c r="Q6" s="63">
        <v>45077</v>
      </c>
      <c r="R6" s="64" t="s">
        <v>94</v>
      </c>
    </row>
    <row r="7" spans="2:18" ht="16.5" customHeight="1" x14ac:dyDescent="0.25">
      <c r="B7" s="96"/>
      <c r="C7" s="81" t="s">
        <v>98</v>
      </c>
      <c r="D7" s="82">
        <f ca="1">VLOOKUP(D$3,LAST!$B:$Z,17,0)*100</f>
        <v>73</v>
      </c>
      <c r="E7" s="82">
        <f ca="1">IF(VLOOKUP(E$3,LAST!$B:$Z,17,0)*100=$D7,VLOOKUP(E$2,LAST!$B:$Z,17,0)*100,VLOOKUP(E$3,LAST!$B:$Z,17,0)*100)</f>
        <v>72</v>
      </c>
      <c r="F7" s="82">
        <f ca="1">IF(VLOOKUP(F$3,LAST!$B:$Z,17,0)*100=$D7,VLOOKUP(F$2,LAST!$B:$Z,17,0)*100,VLOOKUP(F$2,LAST!$B:$Z,17,0)*100)</f>
        <v>72</v>
      </c>
      <c r="G7" s="79">
        <f t="shared" ref="G7" ca="1" si="2">IF($D7-E7=0,$D7-F7,$D7-E7)</f>
        <v>1</v>
      </c>
      <c r="H7" s="82">
        <f ca="1">IF(VLOOKUP(H$3,LAST!$B:$Z,17,0)*100=$D7,VLOOKUP(H$2,LAST!$B:$Z,17,0)*100,VLOOKUP(H$3,LAST!$B:$Z,17,0)*100)</f>
        <v>78</v>
      </c>
      <c r="I7" s="79">
        <f t="shared" ca="1" si="0"/>
        <v>-5</v>
      </c>
      <c r="M7" s="62" t="s">
        <v>101</v>
      </c>
      <c r="N7" s="62" t="s">
        <v>100</v>
      </c>
      <c r="O7" s="62" t="s">
        <v>55</v>
      </c>
      <c r="P7" s="63"/>
      <c r="Q7" s="63"/>
      <c r="R7" s="64"/>
    </row>
    <row r="8" spans="2:18" ht="16.5" customHeight="1" x14ac:dyDescent="0.25">
      <c r="B8" s="96"/>
      <c r="C8" s="81" t="s">
        <v>102</v>
      </c>
      <c r="D8" s="82">
        <f ca="1">VLOOKUP(D$3,LAST!$B:$Z,18,0)*100</f>
        <v>88</v>
      </c>
      <c r="E8" s="82">
        <f ca="1">IF(VLOOKUP(E$3,LAST!$B:$Z,18,0)*100=$D8,VLOOKUP(E$2,LAST!$B:$Z,18,0)*100,VLOOKUP(E$3,LAST!$B:$Z,18,0)*100)</f>
        <v>87</v>
      </c>
      <c r="F8" s="82">
        <f ca="1">IF(VLOOKUP(F$3,LAST!$B:$Z,18,0)*100=$D8,VLOOKUP(F$2,LAST!$B:$Z,18,0)*100,VLOOKUP(F$2,LAST!$B:$Z,18,0)*100)</f>
        <v>87</v>
      </c>
      <c r="G8" s="79">
        <f t="shared" ref="G8" ca="1" si="3">IF($D8-E8=0,$D8-F8,$D8-E8)</f>
        <v>1</v>
      </c>
      <c r="H8" s="82">
        <f ca="1">IF(VLOOKUP(H$3,LAST!$B:$Z,18,0)*100=$D8,VLOOKUP(H$2,LAST!$B:$Z,18,0)*100,VLOOKUP(H$3,LAST!$B:$Z,18,0)*100)</f>
        <v>94</v>
      </c>
      <c r="I8" s="79">
        <f t="shared" ca="1" si="0"/>
        <v>-6</v>
      </c>
      <c r="M8" s="62" t="s">
        <v>105</v>
      </c>
      <c r="N8" s="62" t="s">
        <v>104</v>
      </c>
      <c r="O8" s="62" t="s">
        <v>55</v>
      </c>
      <c r="P8" s="63"/>
      <c r="Q8" s="63"/>
      <c r="R8" s="64"/>
    </row>
    <row r="9" spans="2:18" ht="16.5" customHeight="1" x14ac:dyDescent="0.25">
      <c r="B9" s="97"/>
      <c r="C9" s="83" t="s">
        <v>109</v>
      </c>
      <c r="D9" s="82">
        <f ca="1">VLOOKUP(D$3,LAST!$B:$Z,19,0)*100</f>
        <v>67</v>
      </c>
      <c r="E9" s="82">
        <f ca="1">IF(VLOOKUP(E$3,LAST!$B:$Z,19,0)*100=$D9,VLOOKUP(E$2,LAST!$B:$Z,19,0)*100,VLOOKUP(E$3,LAST!$B:$Z,19,0)*100)</f>
        <v>68</v>
      </c>
      <c r="F9" s="82">
        <f ca="1">IF(VLOOKUP(F$3,LAST!$B:$Z,19,0)*100=$D9,VLOOKUP(F$2,LAST!$B:$Z,19,0)*100,VLOOKUP(F$2,LAST!$B:$Z,19,0)*100)</f>
        <v>69</v>
      </c>
      <c r="G9" s="79">
        <f t="shared" ref="G9" ca="1" si="4">IF($D9-E9=0,$D9-F9,$D9-E9)</f>
        <v>-1</v>
      </c>
      <c r="H9" s="82">
        <f ca="1">IF(VLOOKUP(H$3,LAST!$B:$Z,19,0)*100=$D9,VLOOKUP(H$2,LAST!$B:$Z,19,0)*100,VLOOKUP(H$3,LAST!$B:$Z,19,0)*100)</f>
        <v>73</v>
      </c>
      <c r="I9" s="79">
        <f t="shared" ca="1" si="0"/>
        <v>-6</v>
      </c>
      <c r="M9" s="62" t="s">
        <v>108</v>
      </c>
      <c r="N9" s="62" t="s">
        <v>107</v>
      </c>
      <c r="O9" s="62" t="s">
        <v>55</v>
      </c>
      <c r="P9" s="63"/>
      <c r="Q9" s="63"/>
      <c r="R9" s="64"/>
    </row>
    <row r="10" spans="2:18" ht="16.5" customHeight="1" x14ac:dyDescent="0.25">
      <c r="B10" s="98" t="s">
        <v>112</v>
      </c>
      <c r="C10" s="77" t="s">
        <v>6</v>
      </c>
      <c r="D10" s="84">
        <f ca="1">VLOOKUP(D$3,LAST!$B:$P,4,0)</f>
        <v>95.33</v>
      </c>
      <c r="E10" s="84">
        <f ca="1">IF(VLOOKUP(E$3,LAST!$B:$P,4,0)=$D10,VLOOKUP(E$2,LAST!$B:$P,4,0),VLOOKUP(E$3,LAST!$B:$P,4,0))</f>
        <v>95.34</v>
      </c>
      <c r="F10" s="84">
        <f ca="1">IF(VLOOKUP(F$3,LAST!$B:$P,4,0)=$D10,VLOOKUP(F$2,LAST!$B:$P,4,0),VLOOKUP(F$3,LAST!$B:$P,4,0))</f>
        <v>95.33</v>
      </c>
      <c r="G10" s="85">
        <f t="shared" ref="G10" ca="1" si="5">IF($D10/E10-1=0,$D10/F10-1,$D10/E10-1)</f>
        <v>-1.0488777008610395E-4</v>
      </c>
      <c r="H10" s="84">
        <f ca="1">IF(VLOOKUP(H$3,LAST!$B:$P,4,0)=$D10,VLOOKUP(H$2,LAST!$B:$P,4,0),VLOOKUP(H$3,LAST!$B:$P,4,0))</f>
        <v>96.64</v>
      </c>
      <c r="I10" s="86">
        <f ca="1">$D10/H10-1</f>
        <v>-1.3555463576158999E-2</v>
      </c>
      <c r="M10" s="62" t="s">
        <v>14</v>
      </c>
      <c r="N10" s="62" t="s">
        <v>15</v>
      </c>
      <c r="O10" s="62" t="s">
        <v>7</v>
      </c>
      <c r="P10" s="65"/>
      <c r="Q10" s="65"/>
      <c r="R10" s="65"/>
    </row>
    <row r="11" spans="2:18" ht="16.5" customHeight="1" x14ac:dyDescent="0.25">
      <c r="B11" s="97"/>
      <c r="C11" s="87" t="s">
        <v>21</v>
      </c>
      <c r="D11" s="88">
        <f ca="1">VLOOKUP(D$3,LAST!$B:$P,5,0)</f>
        <v>96.187100000000001</v>
      </c>
      <c r="E11" s="88">
        <f ca="1">IF(VLOOKUP(E$3,LAST!$B:$P,5,0)=$D11,VLOOKUP(E$2,LAST!$B:$P,5,0),VLOOKUP(E$3,LAST!$B:$P,5,0))</f>
        <v>96.189899999999994</v>
      </c>
      <c r="F11" s="88">
        <f ca="1">IF(VLOOKUP(F$3,LAST!$B:$P,5,0)=$D11,VLOOKUP(F$2,LAST!$B:$P,5,0),VLOOKUP(F$3,LAST!$B:$P,5,0))</f>
        <v>96.143900000000002</v>
      </c>
      <c r="G11" s="89">
        <f t="shared" ref="G11" ca="1" si="6">IF($D11/E11-1=0,$D11/F11-1,$D11/E11-1)</f>
        <v>-2.910908525732836E-5</v>
      </c>
      <c r="H11" s="88">
        <f ca="1">IF(VLOOKUP(H$3,LAST!$B:$P,5,0)=$D11,VLOOKUP(H$2,LAST!$B:$P,5,0),VLOOKUP(H$3,LAST!$B:$P,5,0))</f>
        <v>96.661500000000004</v>
      </c>
      <c r="I11" s="90">
        <f ca="1">$D11/H11-1</f>
        <v>-4.9078485229383517E-3</v>
      </c>
      <c r="M11" s="62" t="s">
        <v>16</v>
      </c>
      <c r="N11" s="62" t="s">
        <v>17</v>
      </c>
      <c r="O11" s="62" t="s">
        <v>7</v>
      </c>
      <c r="P11" s="65"/>
      <c r="Q11" s="65"/>
      <c r="R11" s="65"/>
    </row>
    <row r="12" spans="2:18" ht="16.5" hidden="1" customHeight="1" x14ac:dyDescent="0.25">
      <c r="B12" s="91" t="s">
        <v>1</v>
      </c>
      <c r="C12" s="77" t="s">
        <v>2</v>
      </c>
      <c r="D12" s="84">
        <f ca="1">VLOOKUP(D$3,LAST!$B:$P,6,0)</f>
        <v>99.528999999999996</v>
      </c>
      <c r="E12" s="84">
        <f ca="1">IF(VLOOKUP(E$3,LAST!$B:$P,6,0)=$D12,VLOOKUP(E$2,LAST!$B:$P,6,0),VLOOKUP(E$3,LAST!$B:$P,6,0))</f>
        <v>99.218999999999994</v>
      </c>
      <c r="F12" s="84">
        <f ca="1">IF(VLOOKUP(F$3,LAST!$B:$P,6,0)=$D12,VLOOKUP(F$2,LAST!$B:$P,6,0),VLOOKUP(F$3,LAST!$B:$P,6,0))</f>
        <v>98.941999999999993</v>
      </c>
      <c r="G12" s="86">
        <f t="shared" ref="G12:G23" ca="1" si="7">IF($D12/E12-1=0,$D12/F12-1,$D12/E12-1)</f>
        <v>3.1244015763109978E-3</v>
      </c>
      <c r="H12" s="84">
        <f ca="1">IF(VLOOKUP(H$3,LAST!$B:$P,6,0)=$D12,VLOOKUP(H$2,LAST!$B:$P,6,0),VLOOKUP(H$3,LAST!$B:$P,6,0))</f>
        <v>98.322000000000003</v>
      </c>
      <c r="I12" s="86">
        <f t="shared" ref="I12:I23" ca="1" si="8">D12/H12-1</f>
        <v>1.2275991131181163E-2</v>
      </c>
      <c r="M12" s="62" t="s">
        <v>18</v>
      </c>
      <c r="N12" s="62" t="s">
        <v>9</v>
      </c>
      <c r="O12" s="62" t="s">
        <v>8</v>
      </c>
      <c r="P12" s="65"/>
      <c r="Q12" s="65"/>
      <c r="R12" s="65"/>
    </row>
    <row r="13" spans="2:18" ht="16.5" hidden="1" customHeight="1" x14ac:dyDescent="0.25">
      <c r="B13" s="92"/>
      <c r="C13" s="81" t="s">
        <v>46</v>
      </c>
      <c r="D13" s="93">
        <f ca="1">VLOOKUP(D$3,LAST!$B:$P,7,0)</f>
        <v>1518.95</v>
      </c>
      <c r="E13" s="93">
        <f ca="1">IF(VLOOKUP(E$3,LAST!$B:$P,7,0)=$D13,VLOOKUP(E$2,LAST!$B:$P,7,0),VLOOKUP(E$3,LAST!$B:$P,7,0))</f>
        <v>1513.05</v>
      </c>
      <c r="F13" s="93">
        <f ca="1">IF(VLOOKUP(F$3,LAST!$B:$P,7,0)=$D13,VLOOKUP(F$2,LAST!$B:$P,7,0),VLOOKUP(F$3,LAST!$B:$P,7,0))</f>
        <v>1503.95</v>
      </c>
      <c r="G13" s="94">
        <f t="shared" ca="1" si="7"/>
        <v>3.8994084795611617E-3</v>
      </c>
      <c r="H13" s="93">
        <f ca="1">IF(VLOOKUP(H$3,LAST!$B:$P,7,0)=$D13,VLOOKUP(H$2,LAST!$B:$P,7,0),VLOOKUP(H$3,LAST!$B:$P,7,0))</f>
        <v>1439.75</v>
      </c>
      <c r="I13" s="94">
        <f t="shared" ca="1" si="8"/>
        <v>5.5009550269143892E-2</v>
      </c>
      <c r="M13" s="62" t="s">
        <v>20</v>
      </c>
      <c r="N13" s="62" t="s">
        <v>19</v>
      </c>
      <c r="O13" s="62" t="s">
        <v>8</v>
      </c>
      <c r="P13" s="63" t="s">
        <v>93</v>
      </c>
      <c r="Q13" s="63">
        <v>45077</v>
      </c>
      <c r="R13" s="64" t="s">
        <v>95</v>
      </c>
    </row>
    <row r="14" spans="2:18" ht="16.5" hidden="1" customHeight="1" x14ac:dyDescent="0.25">
      <c r="B14" s="92"/>
      <c r="C14" s="81" t="s">
        <v>48</v>
      </c>
      <c r="D14" s="93">
        <f ca="1">VLOOKUP(D$3,LAST!$B:$P,8,0)</f>
        <v>1.1597</v>
      </c>
      <c r="E14" s="93">
        <f ca="1">IF(VLOOKUP(E$3,LAST!$B:$P,8,0)=$D14,VLOOKUP(E$2,LAST!$B:$P,8,0),VLOOKUP(E$2,LAST!$B:$P,8,0))</f>
        <v>1.1631</v>
      </c>
      <c r="F14" s="93">
        <f ca="1">IF(VLOOKUP(F$3,LAST!$B:$P,8,0)=$D14,VLOOKUP(F$2,LAST!$B:$P,8,0),VLOOKUP(F$2,LAST!$B:$P,8,0))</f>
        <v>1.1658999999999999</v>
      </c>
      <c r="G14" s="94">
        <f t="shared" ca="1" si="7"/>
        <v>-2.923222422835603E-3</v>
      </c>
      <c r="H14" s="93">
        <f ca="1">IF(VLOOKUP(H$3,LAST!$B:$P,8,0)=$D14,VLOOKUP(H$2,LAST!$B:$P,8,0),VLOOKUP(H$2,LAST!$B:$P,8,0))</f>
        <v>1.1746000000000001</v>
      </c>
      <c r="I14" s="94">
        <f t="shared" ca="1" si="8"/>
        <v>-1.2685169419376918E-2</v>
      </c>
      <c r="M14" s="62" t="s">
        <v>50</v>
      </c>
      <c r="N14" s="62" t="s">
        <v>49</v>
      </c>
      <c r="O14" s="62" t="s">
        <v>8</v>
      </c>
      <c r="P14" s="65"/>
      <c r="Q14" s="65"/>
      <c r="R14" s="65"/>
    </row>
    <row r="15" spans="2:18" ht="16.5" hidden="1" customHeight="1" x14ac:dyDescent="0.25">
      <c r="B15" s="92"/>
      <c r="C15" s="81" t="s">
        <v>47</v>
      </c>
      <c r="D15" s="93">
        <f ca="1">VLOOKUP(D$3,LAST!$B:$P,9,0)</f>
        <v>6.7785000000000002</v>
      </c>
      <c r="E15" s="93">
        <f ca="1">IF(VLOOKUP(E$3,LAST!$B:$P,9,0)=$D15,VLOOKUP(E$2,LAST!$B:$P,9,0),VLOOKUP(E$3,LAST!$B:$P,9,0))</f>
        <v>6.7637999999999998</v>
      </c>
      <c r="F15" s="93">
        <f ca="1">IF(VLOOKUP(F$3,LAST!$B:$P,9,0)=$D15,VLOOKUP(F$2,LAST!$B:$P,9,0),VLOOKUP(F$3,LAST!$B:$P,9,0))</f>
        <v>6.7663000000000002</v>
      </c>
      <c r="G15" s="94">
        <f t="shared" ca="1" si="7"/>
        <v>2.1733345161005779E-3</v>
      </c>
      <c r="H15" s="93">
        <f ca="1">IF(VLOOKUP(H$3,LAST!$B:$P,9,0)=$D15,VLOOKUP(H$2,LAST!$B:$P,9,0),VLOOKUP(H$3,LAST!$B:$P,9,0))</f>
        <v>6.9880000000000004</v>
      </c>
      <c r="I15" s="94">
        <f t="shared" ca="1" si="8"/>
        <v>-2.997996565540928E-2</v>
      </c>
      <c r="M15" s="62" t="s">
        <v>24</v>
      </c>
      <c r="N15" s="62" t="s">
        <v>23</v>
      </c>
      <c r="O15" s="62" t="s">
        <v>8</v>
      </c>
      <c r="P15" s="65"/>
      <c r="Q15" s="65"/>
      <c r="R15" s="65"/>
    </row>
    <row r="16" spans="2:18" ht="16.5" hidden="1" customHeight="1" x14ac:dyDescent="0.25">
      <c r="B16" s="92"/>
      <c r="C16" s="81" t="s">
        <v>51</v>
      </c>
      <c r="D16" s="82">
        <f ca="1">VLOOKUP(D$3,LAST!$B:$P,10,0)</f>
        <v>303.02530000000002</v>
      </c>
      <c r="E16" s="82">
        <f ca="1">IF(VLOOKUP(E$3,LAST!$B:$P,10,0)=$D16,VLOOKUP(E$2,LAST!$B:$P,10,0),VLOOKUP(E$3,LAST!$B:$P,10,0))</f>
        <v>303.29770000000002</v>
      </c>
      <c r="F16" s="82">
        <f ca="1">IF(VLOOKUP(F$3,LAST!$B:$P,10,0)=$D16,VLOOKUP(F$2,LAST!$B:$P,10,0),VLOOKUP(F$3,LAST!$B:$P,10,0))</f>
        <v>298.76179999999999</v>
      </c>
      <c r="G16" s="94">
        <f t="shared" ca="1" si="7"/>
        <v>-8.9812748332740444E-4</v>
      </c>
      <c r="H16" s="82">
        <f ca="1">IF(VLOOKUP(H$3,LAST!$B:$P,10,0)=$D16,VLOOKUP(H$2,LAST!$B:$P,10,0),VLOOKUP(H$3,LAST!$B:$P,10,0))</f>
        <v>262.86610000000002</v>
      </c>
      <c r="I16" s="94">
        <f t="shared" ca="1" si="8"/>
        <v>0.15277435926504035</v>
      </c>
      <c r="M16" s="62" t="s">
        <v>25</v>
      </c>
      <c r="N16" s="62" t="s">
        <v>26</v>
      </c>
      <c r="O16" s="62" t="s">
        <v>8</v>
      </c>
      <c r="P16" s="65"/>
      <c r="Q16" s="65"/>
      <c r="R16" s="65"/>
    </row>
    <row r="17" spans="2:18" ht="16.5" customHeight="1" x14ac:dyDescent="0.25">
      <c r="B17" s="96" t="s">
        <v>114</v>
      </c>
      <c r="C17" s="77" t="s">
        <v>5</v>
      </c>
      <c r="D17" s="84">
        <f ca="1">VLOOKUP(D$3,LAST!$B:$P,11,0)</f>
        <v>65585</v>
      </c>
      <c r="E17" s="84">
        <f ca="1">IF(VLOOKUP(E$3,LAST!$B:$P,11,0)=$D17,VLOOKUP(E$2,LAST!$B:$P,11,0),VLOOKUP(E$3,LAST!$B:$P,11,0))</f>
        <v>67395</v>
      </c>
      <c r="F17" s="84">
        <f ca="1">IF(VLOOKUP(F$3,LAST!$B:$P,11,0)=$D17,VLOOKUP(F$2,LAST!$B:$P,11,0),VLOOKUP(F$3,LAST!$B:$P,11,0))</f>
        <v>72766.960000000006</v>
      </c>
      <c r="G17" s="85">
        <f t="shared" ca="1" si="7"/>
        <v>-2.6856591735291979E-2</v>
      </c>
      <c r="H17" s="84">
        <f ca="1">IF(VLOOKUP(H$3,LAST!$B:$P,11,0)=$D17,VLOOKUP(H$2,LAST!$B:$P,11,0),VLOOKUP(H$3,LAST!$B:$P,11,0))</f>
        <v>87885</v>
      </c>
      <c r="I17" s="86">
        <f t="shared" ca="1" si="8"/>
        <v>-0.25374068384821069</v>
      </c>
      <c r="M17" s="62" t="s">
        <v>34</v>
      </c>
      <c r="N17" s="62" t="s">
        <v>33</v>
      </c>
      <c r="O17" s="62" t="s">
        <v>8</v>
      </c>
      <c r="P17" s="65"/>
      <c r="Q17" s="65"/>
      <c r="R17" s="65"/>
    </row>
    <row r="18" spans="2:18" ht="16.5" customHeight="1" x14ac:dyDescent="0.25">
      <c r="B18" s="96"/>
      <c r="C18" s="81" t="s">
        <v>126</v>
      </c>
      <c r="D18" s="93">
        <f ca="1">VLOOKUP(D$3,LAST!$B:$Z,20,0)</f>
        <v>3205</v>
      </c>
      <c r="E18" s="93">
        <f ca="1">IF(VLOOKUP(E$3,LAST!$B:$Z,20,0)=$D18,VLOOKUP(E$2,LAST!$B:$Z,20,0),VLOOKUP(E$3,LAST!$B:$Z,20,0))</f>
        <v>3222</v>
      </c>
      <c r="F18" s="93">
        <f ca="1">IF(VLOOKUP(F$3,LAST!$B:$Z,20,0)=$D18,VLOOKUP(F$2,LAST!$B:$Z,20,0),VLOOKUP(F$3,LAST!$B:$Z,20,0))</f>
        <v>3224</v>
      </c>
      <c r="G18" s="95">
        <f t="shared" ref="G18" ca="1" si="9">IF($D18/E18-1=0,$D18/F18-1,$D18/E18-1)</f>
        <v>-5.2762259466170303E-3</v>
      </c>
      <c r="H18" s="93">
        <f ca="1">IF(VLOOKUP(H$3,LAST!$B:$Z,20,0)=$D18,VLOOKUP(H$2,LAST!$B:$Z,20,0),VLOOKUP(H$3,LAST!$B:$Z,20,0))</f>
        <v>1877</v>
      </c>
      <c r="I18" s="94">
        <f t="shared" ref="I18" ca="1" si="10">D18/H18-1</f>
        <v>0.70751198721363884</v>
      </c>
      <c r="M18" s="62" t="s">
        <v>111</v>
      </c>
      <c r="N18" s="62" t="s">
        <v>110</v>
      </c>
      <c r="O18" s="62" t="s">
        <v>55</v>
      </c>
      <c r="P18" s="65"/>
      <c r="Q18" s="65"/>
      <c r="R18" s="65"/>
    </row>
    <row r="19" spans="2:18" ht="16.5" customHeight="1" x14ac:dyDescent="0.25">
      <c r="B19" s="96"/>
      <c r="C19" s="81" t="s">
        <v>52</v>
      </c>
      <c r="D19" s="93">
        <f ca="1">VLOOKUP(D$3,LAST!$B:$P,12,0)</f>
        <v>96.02</v>
      </c>
      <c r="E19" s="93">
        <f ca="1">IF(VLOOKUP(E$3,LAST!$B:$P,12,0)=$D19,VLOOKUP(E$2,LAST!$B:$P,12,0),VLOOKUP(E$3,LAST!$B:$P,12,0))</f>
        <v>93.76</v>
      </c>
      <c r="F19" s="93">
        <f ca="1">IF(VLOOKUP(F$3,LAST!$B:$P,12,0)=$D19,VLOOKUP(F$2,LAST!$B:$P,12,0),VLOOKUP(F$3,LAST!$B:$P,12,0))</f>
        <v>87.36</v>
      </c>
      <c r="G19" s="95">
        <f t="shared" ca="1" si="7"/>
        <v>2.4104095563139749E-2</v>
      </c>
      <c r="H19" s="93">
        <f ca="1">IF(VLOOKUP(H$3,LAST!$B:$P,12,0)=$D19,VLOOKUP(H$2,LAST!$B:$P,12,0),VLOOKUP(H$3,LAST!$B:$P,12,0))</f>
        <v>57.04</v>
      </c>
      <c r="I19" s="94">
        <f t="shared" ca="1" si="8"/>
        <v>0.68338008415147256</v>
      </c>
      <c r="M19" s="62" t="s">
        <v>30</v>
      </c>
      <c r="N19" s="62" t="s">
        <v>27</v>
      </c>
      <c r="O19" s="62" t="s">
        <v>8</v>
      </c>
      <c r="P19" s="65"/>
      <c r="Q19" s="65"/>
      <c r="R19" s="65"/>
    </row>
    <row r="20" spans="2:18" ht="16.5" customHeight="1" x14ac:dyDescent="0.25">
      <c r="B20" s="96"/>
      <c r="C20" s="81" t="s">
        <v>53</v>
      </c>
      <c r="D20" s="93">
        <f ca="1">VLOOKUP(D$3,LAST!$B:$P,13,0)</f>
        <v>4434.8100000000004</v>
      </c>
      <c r="E20" s="93">
        <f ca="1">IF(VLOOKUP(E$3,LAST!$B:$P,13,0)=$D20,VLOOKUP(E$2,LAST!$B:$P,13,0),VLOOKUP(E$3,LAST!$B:$P,13,0))</f>
        <v>4488.8599999999997</v>
      </c>
      <c r="F20" s="93">
        <f ca="1">IF(VLOOKUP(F$3,LAST!$B:$P,13,0)=$D20,VLOOKUP(F$2,LAST!$B:$P,13,0),VLOOKUP(F$3,LAST!$B:$P,13,0))</f>
        <v>4540.26</v>
      </c>
      <c r="G20" s="95">
        <f t="shared" ca="1" si="7"/>
        <v>-1.2040919075221646E-2</v>
      </c>
      <c r="H20" s="93">
        <f ca="1">IF(VLOOKUP(H$3,LAST!$B:$P,13,0)=$D20,VLOOKUP(H$2,LAST!$B:$P,13,0),VLOOKUP(H$3,LAST!$B:$P,13,0))</f>
        <v>4319.37</v>
      </c>
      <c r="I20" s="94">
        <f t="shared" ca="1" si="8"/>
        <v>2.6726119781357083E-2</v>
      </c>
      <c r="M20" s="62" t="s">
        <v>35</v>
      </c>
      <c r="N20" s="62" t="s">
        <v>28</v>
      </c>
      <c r="O20" s="62" t="s">
        <v>8</v>
      </c>
      <c r="P20" s="65"/>
      <c r="Q20" s="65"/>
      <c r="R20" s="65"/>
    </row>
    <row r="21" spans="2:18" ht="16.5" customHeight="1" x14ac:dyDescent="0.25">
      <c r="B21" s="96"/>
      <c r="C21" s="81" t="s">
        <v>3</v>
      </c>
      <c r="D21" s="93">
        <f ca="1">VLOOKUP(D$3,LAST!$B:$P,14,0)</f>
        <v>3.214</v>
      </c>
      <c r="E21" s="93">
        <f ca="1">IF(VLOOKUP(E$3,LAST!$B:$P,14,0)=$D21,VLOOKUP(E$2,LAST!$B:$P,14,0),VLOOKUP(E$3,LAST!$B:$P,14,0))</f>
        <v>3.1669999999999998</v>
      </c>
      <c r="F21" s="93">
        <f ca="1">IF(VLOOKUP(F$3,LAST!$B:$P,14,0)=$D21,VLOOKUP(F$2,LAST!$B:$P,14,0),VLOOKUP(F$3,LAST!$B:$P,14,0))</f>
        <v>3.29</v>
      </c>
      <c r="G21" s="95">
        <f t="shared" ca="1" si="7"/>
        <v>1.4840543100726356E-2</v>
      </c>
      <c r="H21" s="93">
        <f ca="1">IF(VLOOKUP(H$3,LAST!$B:$P,14,0)=$D21,VLOOKUP(H$2,LAST!$B:$P,14,0),VLOOKUP(H$3,LAST!$B:$P,14,0))</f>
        <v>3.6859999999999999</v>
      </c>
      <c r="I21" s="94">
        <f t="shared" ca="1" si="8"/>
        <v>-0.12805208898534992</v>
      </c>
      <c r="M21" s="62" t="s">
        <v>32</v>
      </c>
      <c r="N21" s="62" t="s">
        <v>31</v>
      </c>
      <c r="O21" s="62" t="s">
        <v>8</v>
      </c>
      <c r="P21" s="65"/>
      <c r="Q21" s="65"/>
      <c r="R21" s="65"/>
    </row>
    <row r="22" spans="2:18" ht="16.5" customHeight="1" x14ac:dyDescent="0.25">
      <c r="B22" s="97"/>
      <c r="C22" s="87" t="s">
        <v>4</v>
      </c>
      <c r="D22" s="88">
        <f ca="1">VLOOKUP(D$3,LAST!$B:$P,15,0)</f>
        <v>18.815000000000001</v>
      </c>
      <c r="E22" s="88">
        <f ca="1">IF(VLOOKUP(E$3,LAST!$B:$P,15,0)=$D22,VLOOKUP(E$2,LAST!$B:$P,15,0),VLOOKUP(E$3,LAST!$B:$P,15,0))</f>
        <v>18.61</v>
      </c>
      <c r="F22" s="88">
        <f ca="1">IF(VLOOKUP(F$3,LAST!$B:$P,15,0)=$D22,VLOOKUP(F$2,LAST!$B:$P,15,0),VLOOKUP(F$3,LAST!$B:$P,15,0))</f>
        <v>18.3</v>
      </c>
      <c r="G22" s="89">
        <f t="shared" ca="1" si="7"/>
        <v>1.1015583019881925E-2</v>
      </c>
      <c r="H22" s="88">
        <f ca="1">IF(VLOOKUP(H$3,LAST!$B:$P,15,0)=$D22,VLOOKUP(H$2,LAST!$B:$P,15,0),VLOOKUP(H$3,LAST!$B:$P,15,0))</f>
        <v>9.6050000000000004</v>
      </c>
      <c r="I22" s="90">
        <f t="shared" ca="1" si="8"/>
        <v>0.9588755856324831</v>
      </c>
      <c r="M22" s="62" t="s">
        <v>37</v>
      </c>
      <c r="N22" s="62" t="s">
        <v>36</v>
      </c>
      <c r="O22" s="62" t="s">
        <v>8</v>
      </c>
      <c r="P22" s="65"/>
      <c r="Q22" s="65"/>
      <c r="R22" s="65"/>
    </row>
    <row r="23" spans="2:18" ht="16.5" customHeight="1" x14ac:dyDescent="0.25">
      <c r="B23" s="98" t="s">
        <v>124</v>
      </c>
      <c r="C23" s="77" t="s">
        <v>115</v>
      </c>
      <c r="D23" s="93">
        <f ca="1">VLOOKUP(D$3,LAST!$B:$Z,21,0)</f>
        <v>7553.68</v>
      </c>
      <c r="E23" s="93">
        <f ca="1">IF(VLOOKUP(E$3,LAST!$B:$Z,21,0)=$D23,VLOOKUP(E$2,LAST!$B:$Z,21,0),VLOOKUP(E$3,LAST!$B:$Z,21,0))</f>
        <v>7609.78</v>
      </c>
      <c r="F23" s="93">
        <f ca="1">IF(VLOOKUP(F$3,LAST!$B:$Z,21,0)=$D23,VLOOKUP(F$2,LAST!$B:$Z,21,0),VLOOKUP(F$3,LAST!$B:$Z,21,0))</f>
        <v>7580.06</v>
      </c>
      <c r="G23" s="95">
        <f t="shared" ca="1" si="7"/>
        <v>-7.3720922286846235E-3</v>
      </c>
      <c r="H23" s="93">
        <f ca="1">IF(VLOOKUP(H$3,LAST!$B:$Z,21,0)=$D23,VLOOKUP(H$2,LAST!$B:$Z,21,0),VLOOKUP(H$3,LAST!$B:$Z,21,0))</f>
        <v>6845.5</v>
      </c>
      <c r="I23" s="94">
        <f t="shared" ca="1" si="8"/>
        <v>0.10345190270980931</v>
      </c>
      <c r="M23" s="66"/>
      <c r="N23" s="66"/>
      <c r="O23" s="66"/>
      <c r="P23" s="67"/>
      <c r="Q23" s="67"/>
      <c r="R23" s="67"/>
    </row>
    <row r="24" spans="2:18" ht="16.5" customHeight="1" x14ac:dyDescent="0.25">
      <c r="B24" s="96"/>
      <c r="C24" s="81" t="s">
        <v>116</v>
      </c>
      <c r="D24" s="93">
        <f ca="1">VLOOKUP(D$3,LAST!$B:$Z,22,0)</f>
        <v>26853.97</v>
      </c>
      <c r="E24" s="93">
        <f ca="1">IF(VLOOKUP(E$3,LAST!$B:$Z,22,0)=$D24,VLOOKUP(E$2,LAST!$B:$Z,22,0),VLOOKUP(E$3,LAST!$B:$Z,22,0))</f>
        <v>27093.9</v>
      </c>
      <c r="F24" s="93">
        <f ca="1">IF(VLOOKUP(F$3,LAST!$B:$Z,22,0)=$D24,VLOOKUP(F$2,LAST!$B:$Z,22,0),VLOOKUP(F$3,LAST!$B:$Z,22,0))</f>
        <v>26972.62</v>
      </c>
      <c r="G24" s="95">
        <f t="shared" ref="G24" ca="1" si="11">IF($D24/E24-1=0,$D24/F24-1,$D24/E24-1)</f>
        <v>-8.8554988392220979E-3</v>
      </c>
      <c r="H24" s="93">
        <f ca="1">IF(VLOOKUP(H$3,LAST!$B:$Z,22,0)=$D24,VLOOKUP(H$2,LAST!$B:$Z,22,0),VLOOKUP(H$3,LAST!$B:$Z,22,0))</f>
        <v>23241.99</v>
      </c>
      <c r="I24" s="94">
        <f t="shared" ref="I24" ca="1" si="12">D24/H24-1</f>
        <v>0.15540751889145454</v>
      </c>
      <c r="M24" s="66"/>
      <c r="N24" s="66"/>
      <c r="O24" s="66"/>
      <c r="P24" s="67"/>
      <c r="Q24" s="67"/>
      <c r="R24" s="67"/>
    </row>
    <row r="25" spans="2:18" ht="16.5" customHeight="1" x14ac:dyDescent="0.25">
      <c r="B25" s="96"/>
      <c r="C25" s="81" t="s">
        <v>125</v>
      </c>
      <c r="D25" s="93">
        <f ca="1">VLOOKUP(D$3,LAST!$B:$Z,23,0)</f>
        <v>8596.59</v>
      </c>
      <c r="E25" s="93">
        <f ca="1">IF(VLOOKUP(E$3,LAST!$B:$Z,23,0)=$D25,VLOOKUP(E$2,LAST!$B:$Z,23,0),VLOOKUP(E$3,LAST!$B:$Z,23,0))</f>
        <v>8762.9699999999993</v>
      </c>
      <c r="F25" s="93">
        <f ca="1">IF(VLOOKUP(F$3,LAST!$B:$Z,23,0)=$D25,VLOOKUP(F$2,LAST!$B:$Z,23,0),VLOOKUP(F$3,LAST!$B:$Z,23,0))</f>
        <v>8425.82</v>
      </c>
      <c r="G25" s="95">
        <f t="shared" ref="G25:G27" ca="1" si="13">IF($D25/E25-1=0,$D25/F25-1,$D25/E25-1)</f>
        <v>-1.8986713408809974E-2</v>
      </c>
      <c r="H25" s="93">
        <f ca="1">IF(VLOOKUP(H$3,LAST!$B:$Z,23,0)=$D25,VLOOKUP(H$2,LAST!$B:$Z,23,0),VLOOKUP(H$3,LAST!$B:$Z,23,0))</f>
        <v>8913.68</v>
      </c>
      <c r="I25" s="94">
        <f t="shared" ref="I25:I27" ca="1" si="14">D25/H25-1</f>
        <v>-3.5573410757397617E-2</v>
      </c>
      <c r="M25" s="66"/>
      <c r="N25" s="66"/>
      <c r="O25" s="66"/>
      <c r="P25" s="67"/>
      <c r="Q25" s="67"/>
      <c r="R25" s="67"/>
    </row>
    <row r="26" spans="2:18" ht="16.5" customHeight="1" x14ac:dyDescent="0.25">
      <c r="B26" s="96"/>
      <c r="C26" s="81" t="s">
        <v>117</v>
      </c>
      <c r="D26" s="93">
        <f ca="1">VLOOKUP(D$3,LAST!$B:$Z,24,0)</f>
        <v>8801.49</v>
      </c>
      <c r="E26" s="93">
        <f ca="1">IF(VLOOKUP(E$3,LAST!$B:$Z,24,0)=$D26,VLOOKUP(E$2,LAST!$B:$Z,24,0),VLOOKUP(E$3,LAST!$B:$Z,24,0))</f>
        <v>8788.3799999999992</v>
      </c>
      <c r="F26" s="93">
        <f ca="1">IF(VLOOKUP(F$3,LAST!$B:$Z,24,0)=$D26,VLOOKUP(F$2,LAST!$B:$Z,24,0),VLOOKUP(F$3,LAST!$B:$Z,24,0))</f>
        <v>8476.15</v>
      </c>
      <c r="G26" s="95">
        <f t="shared" ca="1" si="13"/>
        <v>1.4917425054448152E-3</v>
      </c>
      <c r="H26" s="93">
        <f ca="1">IF(VLOOKUP(H$3,LAST!$B:$Z,24,0)=$D26,VLOOKUP(H$2,LAST!$B:$Z,24,0),VLOOKUP(H$3,LAST!$B:$Z,24,0))</f>
        <v>4214.17</v>
      </c>
      <c r="I26" s="94">
        <f t="shared" ca="1" si="14"/>
        <v>1.0885464990733644</v>
      </c>
      <c r="M26" s="68" t="s">
        <v>127</v>
      </c>
      <c r="N26" s="69"/>
      <c r="O26" s="66"/>
      <c r="P26" s="67"/>
      <c r="Q26" s="67"/>
      <c r="R26" s="67"/>
    </row>
    <row r="27" spans="2:18" ht="16.5" customHeight="1" x14ac:dyDescent="0.25">
      <c r="B27" s="97"/>
      <c r="C27" s="87" t="s">
        <v>118</v>
      </c>
      <c r="D27" s="88">
        <f ca="1">VLOOKUP(D$3,LAST!$B:$Z,25,0)</f>
        <v>68402.13</v>
      </c>
      <c r="E27" s="88">
        <f ca="1">IF(VLOOKUP(E$3,LAST!$B:$Z,25,0)=$D27,VLOOKUP(E$2,LAST!$B:$Z,25,0),VLOOKUP(E$3,LAST!$B:$Z,25,0))</f>
        <v>66734.240000000005</v>
      </c>
      <c r="F27" s="88">
        <f ca="1">IF(VLOOKUP(F$3,LAST!$B:$Z,25,0)=$D27,VLOOKUP(F$2,LAST!$B:$Z,25,0),VLOOKUP(F$3,LAST!$B:$Z,25,0))</f>
        <v>66329.5</v>
      </c>
      <c r="G27" s="89">
        <f t="shared" ca="1" si="13"/>
        <v>2.4993017077889812E-2</v>
      </c>
      <c r="H27" s="88">
        <f ca="1">IF(VLOOKUP(H$3,LAST!$B:$Z,25,0)=$D27,VLOOKUP(H$2,LAST!$B:$Z,25,0),VLOOKUP(H$3,LAST!$B:$Z,25,0))</f>
        <v>50339.48</v>
      </c>
      <c r="I27" s="90">
        <f t="shared" ca="1" si="14"/>
        <v>0.35881677760676123</v>
      </c>
      <c r="M27" s="68" t="s">
        <v>128</v>
      </c>
      <c r="N27" s="69"/>
      <c r="O27" s="66"/>
      <c r="P27" s="67"/>
      <c r="Q27" s="67"/>
      <c r="R27" s="67"/>
    </row>
    <row r="28" spans="2:18" ht="16.5" customHeight="1" x14ac:dyDescent="0.25">
      <c r="B28" s="70"/>
    </row>
    <row r="29" spans="2:18" ht="16.5" customHeight="1" x14ac:dyDescent="0.25">
      <c r="B29" s="71" t="s">
        <v>129</v>
      </c>
    </row>
    <row r="30" spans="2:18" ht="16.5" customHeight="1" x14ac:dyDescent="0.25">
      <c r="B30" s="72" t="s">
        <v>132</v>
      </c>
    </row>
    <row r="31" spans="2:18" ht="16.5" customHeight="1" x14ac:dyDescent="0.25">
      <c r="B31" s="72" t="s">
        <v>138</v>
      </c>
    </row>
    <row r="32" spans="2:18" ht="16.5" customHeight="1" x14ac:dyDescent="0.25">
      <c r="B32" s="72"/>
    </row>
    <row r="33" spans="2:2" ht="16.5" customHeight="1" x14ac:dyDescent="0.25">
      <c r="B33" s="71" t="s">
        <v>131</v>
      </c>
    </row>
    <row r="34" spans="2:2" ht="16.5" customHeight="1" x14ac:dyDescent="0.25">
      <c r="B34" s="72" t="s">
        <v>133</v>
      </c>
    </row>
    <row r="35" spans="2:2" ht="16.5" customHeight="1" x14ac:dyDescent="0.25">
      <c r="B35" s="72" t="s">
        <v>134</v>
      </c>
    </row>
    <row r="36" spans="2:2" ht="16.5" customHeight="1" x14ac:dyDescent="0.25">
      <c r="B36" s="72" t="s">
        <v>135</v>
      </c>
    </row>
    <row r="37" spans="2:2" ht="16.5" customHeight="1" x14ac:dyDescent="0.25">
      <c r="B37" s="72" t="s">
        <v>136</v>
      </c>
    </row>
    <row r="38" spans="2:2" ht="16.5" customHeight="1" x14ac:dyDescent="0.25">
      <c r="B38" s="72" t="s">
        <v>137</v>
      </c>
    </row>
    <row r="39" spans="2:2" ht="16.5" customHeight="1" x14ac:dyDescent="0.25">
      <c r="B39" s="72"/>
    </row>
    <row r="68" spans="2:2" ht="16.5" customHeight="1" x14ac:dyDescent="0.25">
      <c r="B68" s="57">
        <v>7</v>
      </c>
    </row>
    <row r="144" spans="2:2" ht="16.5" customHeight="1" x14ac:dyDescent="0.25">
      <c r="B144" s="57" t="s">
        <v>130</v>
      </c>
    </row>
  </sheetData>
  <mergeCells count="5">
    <mergeCell ref="B17:B22"/>
    <mergeCell ref="B23:B27"/>
    <mergeCell ref="B3:C3"/>
    <mergeCell ref="B10:B11"/>
    <mergeCell ref="B4:B9"/>
  </mergeCells>
  <phoneticPr fontId="2" type="noConversion"/>
  <hyperlinks>
    <hyperlink ref="B3" r:id="rId1" display="2@" xr:uid="{00000000-0004-0000-0000-000000000000}"/>
  </hyperlinks>
  <pageMargins left="0.7" right="0.7" top="0.75" bottom="0.75" header="0.3" footer="0.3"/>
  <pageSetup paperSize="9" orientation="portrait" r:id="rId2"/>
  <ignoredErrors>
    <ignoredError sqref="G4:I4 H10:I11 G18:G22 G5:G6 G10:G17 G23:G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5005"/>
  <sheetViews>
    <sheetView workbookViewId="0">
      <selection activeCell="M6" sqref="M6"/>
    </sheetView>
  </sheetViews>
  <sheetFormatPr defaultRowHeight="16.5" customHeight="1" x14ac:dyDescent="0.25"/>
  <cols>
    <col min="1" max="1" width="10.7109375" style="34" customWidth="1"/>
    <col min="2" max="2" width="28.7109375" style="1" customWidth="1"/>
    <col min="3" max="9" width="10.7109375" style="1" customWidth="1"/>
    <col min="10" max="10" width="2.7109375" style="32" customWidth="1"/>
    <col min="11" max="11" width="2.7109375" style="33" customWidth="1"/>
    <col min="12" max="12" width="10.28515625" style="32" bestFit="1" customWidth="1"/>
    <col min="13" max="20" width="10.7109375" style="8" customWidth="1"/>
    <col min="21" max="22" width="2.7109375" style="15" customWidth="1"/>
    <col min="23" max="29" width="10.7109375" style="8" customWidth="1"/>
    <col min="30" max="16384" width="9.140625" style="1"/>
  </cols>
  <sheetData>
    <row r="2" spans="1:29" ht="16.5" customHeight="1" x14ac:dyDescent="0.25">
      <c r="B2" s="6"/>
      <c r="I2" s="7"/>
    </row>
    <row r="3" spans="1:29" ht="16.5" customHeight="1" x14ac:dyDescent="0.25">
      <c r="B3" s="5" t="s">
        <v>89</v>
      </c>
    </row>
    <row r="4" spans="1:29" ht="33" customHeight="1" thickBot="1" x14ac:dyDescent="0.3">
      <c r="B4" s="39" t="s">
        <v>69</v>
      </c>
      <c r="C4" s="24" t="s">
        <v>74</v>
      </c>
      <c r="D4" s="24" t="s">
        <v>73</v>
      </c>
      <c r="E4" s="24" t="s">
        <v>72</v>
      </c>
      <c r="F4" s="24" t="s">
        <v>70</v>
      </c>
      <c r="G4" s="24" t="s">
        <v>71</v>
      </c>
      <c r="H4" s="24" t="s">
        <v>62</v>
      </c>
      <c r="I4" s="40" t="s">
        <v>61</v>
      </c>
      <c r="L4" s="32" t="s">
        <v>88</v>
      </c>
      <c r="M4" s="10" t="s">
        <v>68</v>
      </c>
      <c r="N4" s="11" t="s">
        <v>63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62</v>
      </c>
      <c r="T4" s="11" t="s">
        <v>61</v>
      </c>
      <c r="U4" s="16"/>
      <c r="V4" s="16"/>
      <c r="W4" s="11" t="s">
        <v>63</v>
      </c>
      <c r="X4" s="11" t="s">
        <v>64</v>
      </c>
      <c r="Y4" s="11" t="s">
        <v>65</v>
      </c>
      <c r="Z4" s="11" t="s">
        <v>66</v>
      </c>
      <c r="AA4" s="11" t="s">
        <v>67</v>
      </c>
      <c r="AB4" s="11" t="s">
        <v>62</v>
      </c>
      <c r="AC4" s="11" t="s">
        <v>61</v>
      </c>
    </row>
    <row r="5" spans="1:29" ht="16.5" customHeight="1" thickTop="1" thickBot="1" x14ac:dyDescent="0.3">
      <c r="B5" s="41">
        <f ca="1">Board!$D$3</f>
        <v>46176</v>
      </c>
      <c r="C5" s="30">
        <f ca="1">VLOOKUP($M5,LAST!$B:$Q,2,0)</f>
        <v>215.27</v>
      </c>
      <c r="D5" s="30">
        <f ca="1">VLOOKUP($M5,LAST!$B:$Q,3,0)*100</f>
        <v>275.39999999999998</v>
      </c>
      <c r="E5" s="30">
        <f ca="1">VLOOKUP($M5,LAST!$B:$Q,16,0)*100</f>
        <v>263</v>
      </c>
      <c r="F5" s="31">
        <f ca="1">VLOOKUP($M5,LAST!$B:$Q,4,0)</f>
        <v>95.33</v>
      </c>
      <c r="G5" s="31">
        <f ca="1">VLOOKUP($M5,LAST!$B:$Q,5,0)</f>
        <v>96.187100000000001</v>
      </c>
      <c r="H5" s="30">
        <f ca="1">VLOOKUP($M5,LAST!$B:$Q,6,0)</f>
        <v>99.528999999999996</v>
      </c>
      <c r="I5" s="42">
        <f ca="1">VLOOKUP($M5,LAST!$B:$Q,7,0)</f>
        <v>1518.95</v>
      </c>
      <c r="L5" s="32">
        <f>ROW(M5)</f>
        <v>5</v>
      </c>
      <c r="M5" s="9">
        <f ca="1">B5</f>
        <v>46176</v>
      </c>
      <c r="N5" s="12">
        <f ca="1">W5/W6-1</f>
        <v>1.6285129350457339E-3</v>
      </c>
      <c r="O5" s="12">
        <f t="shared" ref="O5:T5" ca="1" si="0">X5/X6-1</f>
        <v>7.5732630885743113E-3</v>
      </c>
      <c r="P5" s="12">
        <f t="shared" ca="1" si="0"/>
        <v>2.3346303501945442E-2</v>
      </c>
      <c r="Q5" s="12">
        <f t="shared" ca="1" si="0"/>
        <v>0</v>
      </c>
      <c r="R5" s="12">
        <f t="shared" ca="1" si="0"/>
        <v>-2.910908525732836E-5</v>
      </c>
      <c r="S5" s="12">
        <f t="shared" ca="1" si="0"/>
        <v>3.1244015763109978E-3</v>
      </c>
      <c r="T5" s="12">
        <f t="shared" ca="1" si="0"/>
        <v>0</v>
      </c>
      <c r="U5" s="17"/>
      <c r="V5" s="22">
        <f ca="1">M5</f>
        <v>46176</v>
      </c>
      <c r="W5" s="14">
        <f ca="1">VLOOKUP($M5,LAST!$B:$Q,2,0)</f>
        <v>215.27</v>
      </c>
      <c r="X5" s="14">
        <f ca="1">VLOOKUP($M5,LAST!$B:$Q,3,0)*100</f>
        <v>275.39999999999998</v>
      </c>
      <c r="Y5" s="14">
        <f ca="1">VLOOKUP($M5,LAST!$B:$Q,16,0)*100</f>
        <v>263</v>
      </c>
      <c r="Z5" s="14">
        <f ca="1">VLOOKUP($M5,LAST!$B:$Q,4,0)</f>
        <v>95.33</v>
      </c>
      <c r="AA5" s="14">
        <f ca="1">VLOOKUP($M5,LAST!$B:$Q,5,0)</f>
        <v>96.187100000000001</v>
      </c>
      <c r="AB5" s="14">
        <f ca="1">VLOOKUP($M5,LAST!$B:$Q,6,0)</f>
        <v>99.528999999999996</v>
      </c>
      <c r="AC5" s="14">
        <f ca="1">VLOOKUP($M5,LAST!$B:$Q,7,0)</f>
        <v>1518.95</v>
      </c>
    </row>
    <row r="6" spans="1:29" ht="16.5" customHeight="1" thickTop="1" x14ac:dyDescent="0.25">
      <c r="A6" s="34" t="s">
        <v>88</v>
      </c>
      <c r="B6" s="43" t="s">
        <v>75</v>
      </c>
      <c r="C6" s="21">
        <f ca="1">AVERAGEIFS($W:$W,$M:$M,"&gt;="&amp;DATE(YEAR($B$5)-5,MONTH($B$5),DAY($B$5)))</f>
        <v>331.13891187739472</v>
      </c>
      <c r="D6" s="21">
        <f ca="1">AVERAGEIFS($X:$X,$M:$M,"&gt;="&amp;DATE(YEAR($B$5)-5,MONTH($B$5),DAY($B$5)))</f>
        <v>415.84289655172421</v>
      </c>
      <c r="E6" s="21">
        <f ca="1">AVERAGEIFS($Y:$Y,$M:$M,"&gt;="&amp;DATE(YEAR($B$5)-5,MONTH($B$5),DAY($B$5)))</f>
        <v>344.58544061302683</v>
      </c>
      <c r="F6" s="21">
        <f ca="1">AVERAGEIFS($Z:$Z,$M:$M,"&gt;="&amp;DATE(YEAR($B$5)-5,MONTH($B$5),DAY($B$5)))</f>
        <v>96.018781609195514</v>
      </c>
      <c r="G6" s="21">
        <f ca="1">AVERAGEIFS($AA:$AA,$M:$M,"&gt;="&amp;DATE(YEAR($B$5)-5,MONTH($B$5),DAY($B$5)))</f>
        <v>96.162483908045985</v>
      </c>
      <c r="H6" s="21">
        <f ca="1">AVERAGEIFS($AB:$AB,$M:$M,"&gt;="&amp;DATE(YEAR($B$5)-5,MONTH($B$5),DAY($B$5)))</f>
        <v>101.62366436781606</v>
      </c>
      <c r="I6" s="44">
        <f ca="1">AVERAGEIFS($AC:$AC,$M:$M,"&gt;="&amp;DATE(YEAR($B$5)-5,MONTH($B$5),DAY($B$5)))</f>
        <v>1335.8896321839063</v>
      </c>
      <c r="L6" s="32">
        <f t="shared" ref="L6:L69" si="1">ROW(M6)</f>
        <v>6</v>
      </c>
      <c r="M6" s="9">
        <f ca="1">WORKDAY(M5,-1)</f>
        <v>46175</v>
      </c>
      <c r="N6" s="12">
        <f t="shared" ref="N6:N69" ca="1" si="2">W6/W7-1</f>
        <v>-1.750857142857154E-2</v>
      </c>
      <c r="O6" s="12">
        <f t="shared" ref="O6:O69" ca="1" si="3">X6/X7-1</f>
        <v>-7.4803006645121073E-3</v>
      </c>
      <c r="P6" s="12">
        <f t="shared" ref="P6:P69" ca="1" si="4">Y6/Y7-1</f>
        <v>-7.7220077220077066E-3</v>
      </c>
      <c r="Q6" s="12">
        <f t="shared" ref="Q6:Q69" ca="1" si="5">Z6/Z7-1</f>
        <v>-1.0488777008610395E-4</v>
      </c>
      <c r="R6" s="12">
        <f t="shared" ref="R6:R69" ca="1" si="6">AA6/AA7-1</f>
        <v>1.5388598504184614E-4</v>
      </c>
      <c r="S6" s="12">
        <f t="shared" ref="S6:S69" ca="1" si="7">AB6/AB7-1</f>
        <v>1.8144978377243604E-4</v>
      </c>
      <c r="T6" s="12">
        <f t="shared" ref="T6:T69" ca="1" si="8">AC6/AC7-1</f>
        <v>3.8994084795611617E-3</v>
      </c>
      <c r="U6" s="17"/>
      <c r="V6" s="22">
        <f t="shared" ref="V6:V69" ca="1" si="9">M6</f>
        <v>46175</v>
      </c>
      <c r="W6" s="14">
        <f ca="1">VLOOKUP($M6,LAST!$B:$Q,2,0)</f>
        <v>214.92</v>
      </c>
      <c r="X6" s="14">
        <f ca="1">VLOOKUP($M6,LAST!$B:$Q,3,0)*100</f>
        <v>273.33</v>
      </c>
      <c r="Y6" s="14">
        <f ca="1">VLOOKUP($M6,LAST!$B:$Q,16,0)*100</f>
        <v>257</v>
      </c>
      <c r="Z6" s="14">
        <f ca="1">VLOOKUP($M6,LAST!$B:$Q,4,0)</f>
        <v>95.33</v>
      </c>
      <c r="AA6" s="14">
        <f ca="1">VLOOKUP($M6,LAST!$B:$Q,5,0)</f>
        <v>96.189899999999994</v>
      </c>
      <c r="AB6" s="14">
        <f ca="1">VLOOKUP($M6,LAST!$B:$Q,6,0)</f>
        <v>99.218999999999994</v>
      </c>
      <c r="AC6" s="14">
        <f ca="1">VLOOKUP($M6,LAST!$B:$Q,7,0)</f>
        <v>1518.95</v>
      </c>
    </row>
    <row r="7" spans="1:29" ht="16.5" customHeight="1" x14ac:dyDescent="0.25">
      <c r="A7" s="35">
        <f ca="1">INDEX($L:$L,MATCH(VLOOKUP(WORKDAY(DATE(YEAR($B$5)-5,MONTH($B$5),DAY($B$5)),0),$M:$M,1,0),M:M,0))</f>
        <v>1309</v>
      </c>
      <c r="B7" s="101" t="s">
        <v>85</v>
      </c>
      <c r="C7" s="19">
        <f t="shared" ref="C7:I7" ca="1" si="10">STDEV(N5:N1310)*SQRT(250)</f>
        <v>0.24133549316229055</v>
      </c>
      <c r="D7" s="19">
        <f t="shared" ca="1" si="10"/>
        <v>0.2603464784094634</v>
      </c>
      <c r="E7" s="19">
        <f t="shared" ca="1" si="10"/>
        <v>0.35918667609531529</v>
      </c>
      <c r="F7" s="19">
        <f t="shared" ca="1" si="10"/>
        <v>1.7382927832410827E-2</v>
      </c>
      <c r="G7" s="19">
        <f t="shared" ca="1" si="10"/>
        <v>1.9591942402630867E-2</v>
      </c>
      <c r="H7" s="19">
        <f t="shared" ca="1" si="10"/>
        <v>6.9161844118582269E-2</v>
      </c>
      <c r="I7" s="45">
        <f t="shared" ca="1" si="10"/>
        <v>9.0026425381728059E-2</v>
      </c>
      <c r="L7" s="32">
        <f t="shared" si="1"/>
        <v>7</v>
      </c>
      <c r="M7" s="9">
        <f t="shared" ref="M7:M70" ca="1" si="11">WORKDAY(M6,-1)</f>
        <v>46174</v>
      </c>
      <c r="N7" s="12">
        <f t="shared" ca="1" si="2"/>
        <v>1.9528337061894163E-2</v>
      </c>
      <c r="O7" s="12">
        <f t="shared" ca="1" si="3"/>
        <v>-7.3174248431981948E-3</v>
      </c>
      <c r="P7" s="12">
        <f t="shared" ca="1" si="4"/>
        <v>7.7821011673151474E-3</v>
      </c>
      <c r="Q7" s="12">
        <f t="shared" ca="1" si="5"/>
        <v>2.098195551827331E-4</v>
      </c>
      <c r="R7" s="12">
        <f t="shared" ca="1" si="6"/>
        <v>3.2451356768348205E-4</v>
      </c>
      <c r="S7" s="12">
        <f t="shared" ca="1" si="7"/>
        <v>2.6176952153786903E-3</v>
      </c>
      <c r="T7" s="12">
        <f t="shared" ca="1" si="8"/>
        <v>6.0507330695833694E-3</v>
      </c>
      <c r="U7" s="18"/>
      <c r="V7" s="22">
        <f t="shared" ca="1" si="9"/>
        <v>46174</v>
      </c>
      <c r="W7" s="14">
        <f ca="1">VLOOKUP($M7,LAST!$B:$Q,2,0)</f>
        <v>218.75</v>
      </c>
      <c r="X7" s="14">
        <f ca="1">VLOOKUP($M7,LAST!$B:$Q,3,0)*100</f>
        <v>275.39</v>
      </c>
      <c r="Y7" s="14">
        <f ca="1">VLOOKUP($M7,LAST!$B:$Q,16,0)*100</f>
        <v>259</v>
      </c>
      <c r="Z7" s="14">
        <f ca="1">VLOOKUP($M7,LAST!$B:$Q,4,0)</f>
        <v>95.34</v>
      </c>
      <c r="AA7" s="14">
        <f ca="1">VLOOKUP($M7,LAST!$B:$Q,5,0)</f>
        <v>96.1751</v>
      </c>
      <c r="AB7" s="14">
        <f ca="1">VLOOKUP($M7,LAST!$B:$Q,6,0)</f>
        <v>99.200999999999993</v>
      </c>
      <c r="AC7" s="14">
        <f ca="1">VLOOKUP($M7,LAST!$B:$Q,7,0)</f>
        <v>1513.05</v>
      </c>
    </row>
    <row r="8" spans="1:29" ht="16.5" customHeight="1" x14ac:dyDescent="0.25">
      <c r="B8" s="102"/>
      <c r="C8" s="26">
        <f ca="1">C6*C7</f>
        <v>79.915572603155326</v>
      </c>
      <c r="D8" s="26">
        <f t="shared" ref="D8:I8" ca="1" si="12">D6*D7</f>
        <v>108.26323368883219</v>
      </c>
      <c r="E8" s="26">
        <f t="shared" ca="1" si="12"/>
        <v>123.77049904463277</v>
      </c>
      <c r="F8" s="27">
        <f t="shared" ca="1" si="12"/>
        <v>1.6690875512686616</v>
      </c>
      <c r="G8" s="28">
        <f t="shared" ca="1" si="12"/>
        <v>1.8840098460203545</v>
      </c>
      <c r="H8" s="29">
        <f t="shared" ca="1" si="12"/>
        <v>7.0284800337660176</v>
      </c>
      <c r="I8" s="46">
        <f t="shared" ca="1" si="12"/>
        <v>120.26536829002859</v>
      </c>
      <c r="L8" s="32">
        <f t="shared" si="1"/>
        <v>8</v>
      </c>
      <c r="M8" s="9">
        <f t="shared" ca="1" si="11"/>
        <v>46171</v>
      </c>
      <c r="N8" s="12">
        <f t="shared" ca="1" si="2"/>
        <v>-1.5734666727831637E-2</v>
      </c>
      <c r="O8" s="12">
        <f t="shared" ca="1" si="3"/>
        <v>-1.2810476122695813E-2</v>
      </c>
      <c r="P8" s="12">
        <f t="shared" ca="1" si="4"/>
        <v>-1.5325670498084309E-2</v>
      </c>
      <c r="Q8" s="12">
        <f t="shared" ca="1" si="5"/>
        <v>7.3490813648291464E-4</v>
      </c>
      <c r="R8" s="12">
        <f t="shared" ca="1" si="6"/>
        <v>-2.4020713966332874E-4</v>
      </c>
      <c r="S8" s="12">
        <f t="shared" ca="1" si="7"/>
        <v>-7.877196525954977E-4</v>
      </c>
      <c r="T8" s="12">
        <f t="shared" ca="1" si="8"/>
        <v>6.5252308927854497E-3</v>
      </c>
      <c r="U8" s="18"/>
      <c r="V8" s="22">
        <f t="shared" ca="1" si="9"/>
        <v>46171</v>
      </c>
      <c r="W8" s="14">
        <f ca="1">VLOOKUP($M8,LAST!$B:$Q,2,0)</f>
        <v>214.56</v>
      </c>
      <c r="X8" s="14">
        <f ca="1">VLOOKUP($M8,LAST!$B:$Q,3,0)*100</f>
        <v>277.42</v>
      </c>
      <c r="Y8" s="14">
        <f ca="1">VLOOKUP($M8,LAST!$B:$Q,16,0)*100</f>
        <v>257</v>
      </c>
      <c r="Z8" s="14">
        <f ca="1">VLOOKUP($M8,LAST!$B:$Q,4,0)</f>
        <v>95.32</v>
      </c>
      <c r="AA8" s="14">
        <f ca="1">VLOOKUP($M8,LAST!$B:$Q,5,0)</f>
        <v>96.143900000000002</v>
      </c>
      <c r="AB8" s="14">
        <f ca="1">VLOOKUP($M8,LAST!$B:$Q,6,0)</f>
        <v>98.941999999999993</v>
      </c>
      <c r="AC8" s="14">
        <f ca="1">VLOOKUP($M8,LAST!$B:$Q,7,0)</f>
        <v>1503.95</v>
      </c>
    </row>
    <row r="9" spans="1:29" ht="16.5" customHeight="1" x14ac:dyDescent="0.25">
      <c r="B9" s="47" t="s">
        <v>80</v>
      </c>
      <c r="C9" s="21">
        <f ca="1">C11*(1+2*C7)</f>
        <v>490.97005708370534</v>
      </c>
      <c r="D9" s="21">
        <f t="shared" ref="D9:I9" ca="1" si="13">D11*(1+2*D7)</f>
        <v>632.36936392938856</v>
      </c>
      <c r="E9" s="21">
        <f t="shared" ca="1" si="13"/>
        <v>592.12643870229238</v>
      </c>
      <c r="F9" s="21">
        <f t="shared" ca="1" si="13"/>
        <v>99.356956711732835</v>
      </c>
      <c r="G9" s="21">
        <f t="shared" ca="1" si="13"/>
        <v>99.930503600086695</v>
      </c>
      <c r="H9" s="21">
        <f t="shared" ca="1" si="13"/>
        <v>115.68062443534809</v>
      </c>
      <c r="I9" s="48">
        <f t="shared" ca="1" si="13"/>
        <v>1576.4203687639633</v>
      </c>
      <c r="L9" s="32">
        <f t="shared" si="1"/>
        <v>9</v>
      </c>
      <c r="M9" s="9">
        <f t="shared" ca="1" si="11"/>
        <v>46170</v>
      </c>
      <c r="N9" s="12">
        <f t="shared" ca="1" si="2"/>
        <v>-2.2427682167702745E-3</v>
      </c>
      <c r="O9" s="12">
        <f t="shared" ca="1" si="3"/>
        <v>-1.5278024515900102E-3</v>
      </c>
      <c r="P9" s="12">
        <f t="shared" ca="1" si="4"/>
        <v>0</v>
      </c>
      <c r="Q9" s="12">
        <f t="shared" ca="1" si="5"/>
        <v>-1.0497585555324651E-4</v>
      </c>
      <c r="R9" s="12">
        <f t="shared" ca="1" si="6"/>
        <v>-1.1541088875743899E-4</v>
      </c>
      <c r="S9" s="12">
        <f t="shared" ca="1" si="7"/>
        <v>-1.874886599600889E-3</v>
      </c>
      <c r="T9" s="12">
        <f t="shared" ca="1" si="8"/>
        <v>-3.5012838040614502E-3</v>
      </c>
      <c r="U9" s="18"/>
      <c r="V9" s="22">
        <f t="shared" ca="1" si="9"/>
        <v>46170</v>
      </c>
      <c r="W9" s="14">
        <f ca="1">VLOOKUP($M9,LAST!$B:$Q,2,0)</f>
        <v>217.99</v>
      </c>
      <c r="X9" s="14">
        <f ca="1">VLOOKUP($M9,LAST!$B:$Q,3,0)*100</f>
        <v>281.02</v>
      </c>
      <c r="Y9" s="14">
        <f ca="1">VLOOKUP($M9,LAST!$B:$Q,16,0)*100</f>
        <v>261</v>
      </c>
      <c r="Z9" s="14">
        <f ca="1">VLOOKUP($M9,LAST!$B:$Q,4,0)</f>
        <v>95.25</v>
      </c>
      <c r="AA9" s="14">
        <f ca="1">VLOOKUP($M9,LAST!$B:$Q,5,0)</f>
        <v>96.167000000000002</v>
      </c>
      <c r="AB9" s="14">
        <f ca="1">VLOOKUP($M9,LAST!$B:$Q,6,0)</f>
        <v>99.02</v>
      </c>
      <c r="AC9" s="14">
        <f ca="1">VLOOKUP($M9,LAST!$B:$Q,7,0)</f>
        <v>1494.2</v>
      </c>
    </row>
    <row r="10" spans="1:29" ht="16.5" customHeight="1" x14ac:dyDescent="0.25">
      <c r="B10" s="49" t="s">
        <v>81</v>
      </c>
      <c r="C10" s="21">
        <f ca="1">C11*(1+1*C7)</f>
        <v>411.05448448055006</v>
      </c>
      <c r="D10" s="21">
        <f t="shared" ref="D10:I10" ca="1" si="14">D11*(1+1*D7)</f>
        <v>524.10613024055635</v>
      </c>
      <c r="E10" s="21">
        <f t="shared" ca="1" si="14"/>
        <v>468.35593965765963</v>
      </c>
      <c r="F10" s="21">
        <f t="shared" ca="1" si="14"/>
        <v>97.687869160464189</v>
      </c>
      <c r="G10" s="21">
        <f t="shared" ca="1" si="14"/>
        <v>98.046493754066347</v>
      </c>
      <c r="H10" s="21">
        <f t="shared" ca="1" si="14"/>
        <v>108.65214440158206</v>
      </c>
      <c r="I10" s="48">
        <f t="shared" ca="1" si="14"/>
        <v>1456.1550004739349</v>
      </c>
      <c r="L10" s="32">
        <f t="shared" si="1"/>
        <v>10</v>
      </c>
      <c r="M10" s="9">
        <f t="shared" ca="1" si="11"/>
        <v>46169</v>
      </c>
      <c r="N10" s="12">
        <f t="shared" ca="1" si="2"/>
        <v>-1.5101654420051513E-2</v>
      </c>
      <c r="O10" s="12">
        <f t="shared" ca="1" si="3"/>
        <v>-6.9508150448098771E-3</v>
      </c>
      <c r="P10" s="12">
        <f t="shared" ca="1" si="4"/>
        <v>0</v>
      </c>
      <c r="Q10" s="12">
        <f t="shared" ca="1" si="5"/>
        <v>-1.0496483677957524E-4</v>
      </c>
      <c r="R10" s="12">
        <f t="shared" ca="1" si="6"/>
        <v>-1.2683191548412687E-4</v>
      </c>
      <c r="S10" s="12">
        <f t="shared" ca="1" si="7"/>
        <v>3.7310046486305204E-4</v>
      </c>
      <c r="T10" s="12">
        <f t="shared" ca="1" si="8"/>
        <v>-5.3729561208583076E-3</v>
      </c>
      <c r="U10" s="18"/>
      <c r="V10" s="22">
        <f t="shared" ca="1" si="9"/>
        <v>46169</v>
      </c>
      <c r="W10" s="14">
        <f ca="1">VLOOKUP($M10,LAST!$B:$Q,2,0)</f>
        <v>218.48</v>
      </c>
      <c r="X10" s="14">
        <f ca="1">VLOOKUP($M10,LAST!$B:$Q,3,0)*100</f>
        <v>281.45</v>
      </c>
      <c r="Y10" s="14">
        <f ca="1">VLOOKUP($M10,LAST!$B:$Q,16,0)*100</f>
        <v>261</v>
      </c>
      <c r="Z10" s="14">
        <f ca="1">VLOOKUP($M10,LAST!$B:$Q,4,0)</f>
        <v>95.26</v>
      </c>
      <c r="AA10" s="14">
        <f ca="1">VLOOKUP($M10,LAST!$B:$Q,5,0)</f>
        <v>96.178100000000001</v>
      </c>
      <c r="AB10" s="14">
        <f ca="1">VLOOKUP($M10,LAST!$B:$Q,6,0)</f>
        <v>99.206000000000003</v>
      </c>
      <c r="AC10" s="14">
        <f ca="1">VLOOKUP($M10,LAST!$B:$Q,7,0)</f>
        <v>1499.45</v>
      </c>
    </row>
    <row r="11" spans="1:29" ht="16.5" customHeight="1" x14ac:dyDescent="0.25">
      <c r="B11" s="50" t="s">
        <v>84</v>
      </c>
      <c r="C11" s="20">
        <f ca="1">C6</f>
        <v>331.13891187739472</v>
      </c>
      <c r="D11" s="20">
        <f t="shared" ref="D11:I11" ca="1" si="15">D6</f>
        <v>415.84289655172421</v>
      </c>
      <c r="E11" s="20">
        <f t="shared" ca="1" si="15"/>
        <v>344.58544061302683</v>
      </c>
      <c r="F11" s="20">
        <f t="shared" ca="1" si="15"/>
        <v>96.018781609195514</v>
      </c>
      <c r="G11" s="20">
        <f t="shared" ca="1" si="15"/>
        <v>96.162483908045985</v>
      </c>
      <c r="H11" s="20">
        <f t="shared" ca="1" si="15"/>
        <v>101.62366436781606</v>
      </c>
      <c r="I11" s="51">
        <f t="shared" ca="1" si="15"/>
        <v>1335.8896321839063</v>
      </c>
      <c r="L11" s="32">
        <f t="shared" si="1"/>
        <v>11</v>
      </c>
      <c r="M11" s="9">
        <f t="shared" ca="1" si="11"/>
        <v>46168</v>
      </c>
      <c r="N11" s="12">
        <f t="shared" ca="1" si="2"/>
        <v>4.6193560074272444E-3</v>
      </c>
      <c r="O11" s="12">
        <f t="shared" ca="1" si="3"/>
        <v>5.6485207936174398E-4</v>
      </c>
      <c r="P11" s="12">
        <f t="shared" ca="1" si="4"/>
        <v>3.8461538461538325E-3</v>
      </c>
      <c r="Q11" s="12">
        <f t="shared" ca="1" si="5"/>
        <v>2.0997375328080103E-4</v>
      </c>
      <c r="R11" s="12">
        <f t="shared" ca="1" si="6"/>
        <v>-4.2622023735394698E-5</v>
      </c>
      <c r="S11" s="12">
        <f t="shared" ca="1" si="7"/>
        <v>-7.0536784933350472E-4</v>
      </c>
      <c r="T11" s="12">
        <f t="shared" ca="1" si="8"/>
        <v>-6.5895687127277558E-3</v>
      </c>
      <c r="U11" s="18"/>
      <c r="V11" s="22">
        <f t="shared" ca="1" si="9"/>
        <v>46168</v>
      </c>
      <c r="W11" s="14">
        <f ca="1">VLOOKUP($M11,LAST!$B:$Q,2,0)</f>
        <v>221.83</v>
      </c>
      <c r="X11" s="14">
        <f ca="1">VLOOKUP($M11,LAST!$B:$Q,3,0)*100</f>
        <v>283.42</v>
      </c>
      <c r="Y11" s="14">
        <f ca="1">VLOOKUP($M11,LAST!$B:$Q,16,0)*100</f>
        <v>261</v>
      </c>
      <c r="Z11" s="14">
        <f ca="1">VLOOKUP($M11,LAST!$B:$Q,4,0)</f>
        <v>95.27</v>
      </c>
      <c r="AA11" s="14">
        <f ca="1">VLOOKUP($M11,LAST!$B:$Q,5,0)</f>
        <v>96.190299999999993</v>
      </c>
      <c r="AB11" s="14">
        <f ca="1">VLOOKUP($M11,LAST!$B:$Q,6,0)</f>
        <v>99.168999999999997</v>
      </c>
      <c r="AC11" s="14">
        <f ca="1">VLOOKUP($M11,LAST!$B:$Q,7,0)</f>
        <v>1507.55</v>
      </c>
    </row>
    <row r="12" spans="1:29" ht="16.5" customHeight="1" x14ac:dyDescent="0.25">
      <c r="B12" s="52" t="s">
        <v>82</v>
      </c>
      <c r="C12" s="13">
        <f ca="1">C11*(1-1*C7)</f>
        <v>251.22333927423941</v>
      </c>
      <c r="D12" s="13">
        <f t="shared" ref="D12:I12" ca="1" si="16">D11*(1-1*D7)</f>
        <v>307.57966286289206</v>
      </c>
      <c r="E12" s="13">
        <f t="shared" ca="1" si="16"/>
        <v>220.81494156839406</v>
      </c>
      <c r="F12" s="13">
        <f t="shared" ca="1" si="16"/>
        <v>94.349694057926854</v>
      </c>
      <c r="G12" s="13">
        <f t="shared" ca="1" si="16"/>
        <v>94.278474062025637</v>
      </c>
      <c r="H12" s="13">
        <f t="shared" ca="1" si="16"/>
        <v>94.595184334050046</v>
      </c>
      <c r="I12" s="53">
        <f t="shared" ca="1" si="16"/>
        <v>1215.6242638938777</v>
      </c>
      <c r="L12" s="32">
        <f t="shared" si="1"/>
        <v>12</v>
      </c>
      <c r="M12" s="9">
        <f t="shared" ca="1" si="11"/>
        <v>46167</v>
      </c>
      <c r="N12" s="12">
        <f t="shared" ca="1" si="2"/>
        <v>0</v>
      </c>
      <c r="O12" s="12">
        <f t="shared" ca="1" si="3"/>
        <v>2.583796411000705E-3</v>
      </c>
      <c r="P12" s="12">
        <f t="shared" ca="1" si="4"/>
        <v>0</v>
      </c>
      <c r="Q12" s="12">
        <f t="shared" ca="1" si="5"/>
        <v>1.0499790004203646E-4</v>
      </c>
      <c r="R12" s="12">
        <f t="shared" ca="1" si="6"/>
        <v>7.5893752904399037E-5</v>
      </c>
      <c r="S12" s="12">
        <f t="shared" ca="1" si="7"/>
        <v>0</v>
      </c>
      <c r="T12" s="12">
        <f t="shared" ca="1" si="8"/>
        <v>0</v>
      </c>
      <c r="U12" s="18"/>
      <c r="V12" s="22">
        <f t="shared" ca="1" si="9"/>
        <v>46167</v>
      </c>
      <c r="W12" s="14">
        <f ca="1">VLOOKUP($M12,LAST!$B:$Q,2,0)</f>
        <v>220.81</v>
      </c>
      <c r="X12" s="14">
        <f ca="1">VLOOKUP($M12,LAST!$B:$Q,3,0)*100</f>
        <v>283.26</v>
      </c>
      <c r="Y12" s="14">
        <f ca="1">VLOOKUP($M12,LAST!$B:$Q,16,0)*100</f>
        <v>260</v>
      </c>
      <c r="Z12" s="14">
        <f ca="1">VLOOKUP($M12,LAST!$B:$Q,4,0)</f>
        <v>95.25</v>
      </c>
      <c r="AA12" s="14">
        <f ca="1">VLOOKUP($M12,LAST!$B:$Q,5,0)</f>
        <v>96.194400000000002</v>
      </c>
      <c r="AB12" s="14">
        <f ca="1">VLOOKUP($M12,LAST!$B:$Q,6,0)</f>
        <v>99.239000000000004</v>
      </c>
      <c r="AC12" s="14">
        <f ca="1">VLOOKUP($M12,LAST!$B:$Q,7,0)</f>
        <v>1517.55</v>
      </c>
    </row>
    <row r="13" spans="1:29" ht="16.5" customHeight="1" thickBot="1" x14ac:dyDescent="0.3">
      <c r="B13" s="54" t="s">
        <v>83</v>
      </c>
      <c r="C13" s="25">
        <f ca="1">C11*(1-2*C7)</f>
        <v>171.3077666710841</v>
      </c>
      <c r="D13" s="25">
        <f t="shared" ref="D13:I13" ca="1" si="17">D11*(1-2*D7)</f>
        <v>199.31642917405983</v>
      </c>
      <c r="E13" s="25">
        <f t="shared" ca="1" si="17"/>
        <v>97.04444252376129</v>
      </c>
      <c r="F13" s="25">
        <f t="shared" ca="1" si="17"/>
        <v>92.680606506658194</v>
      </c>
      <c r="G13" s="25">
        <f t="shared" ca="1" si="17"/>
        <v>92.394464216005275</v>
      </c>
      <c r="H13" s="25">
        <f t="shared" ca="1" si="17"/>
        <v>87.56670430028403</v>
      </c>
      <c r="I13" s="55">
        <f t="shared" ca="1" si="17"/>
        <v>1095.3588956038491</v>
      </c>
      <c r="L13" s="32">
        <f t="shared" si="1"/>
        <v>13</v>
      </c>
      <c r="M13" s="9">
        <f t="shared" ca="1" si="11"/>
        <v>46164</v>
      </c>
      <c r="N13" s="12">
        <f t="shared" ca="1" si="2"/>
        <v>-1.7486873720743978E-2</v>
      </c>
      <c r="O13" s="12">
        <f t="shared" ca="1" si="3"/>
        <v>-1.6876609367388218E-2</v>
      </c>
      <c r="P13" s="12">
        <f t="shared" ca="1" si="4"/>
        <v>-2.6217228464419429E-2</v>
      </c>
      <c r="Q13" s="12">
        <f t="shared" ca="1" si="5"/>
        <v>-1.0498687664051154E-4</v>
      </c>
      <c r="R13" s="12">
        <f t="shared" ca="1" si="6"/>
        <v>3.2229892705792906E-5</v>
      </c>
      <c r="S13" s="12">
        <f t="shared" ca="1" si="7"/>
        <v>-1.8134741126574205E-4</v>
      </c>
      <c r="T13" s="12">
        <f t="shared" ca="1" si="8"/>
        <v>5.9993370898243636E-3</v>
      </c>
      <c r="U13" s="18"/>
      <c r="V13" s="22">
        <f t="shared" ca="1" si="9"/>
        <v>46164</v>
      </c>
      <c r="W13" s="14">
        <f ca="1">VLOOKUP($M13,LAST!$B:$Q,2,0)</f>
        <v>220.81</v>
      </c>
      <c r="X13" s="14">
        <f ca="1">VLOOKUP($M13,LAST!$B:$Q,3,0)*100</f>
        <v>282.52999999999997</v>
      </c>
      <c r="Y13" s="14">
        <f ca="1">VLOOKUP($M13,LAST!$B:$Q,16,0)*100</f>
        <v>260</v>
      </c>
      <c r="Z13" s="14">
        <f ca="1">VLOOKUP($M13,LAST!$B:$Q,4,0)</f>
        <v>95.24</v>
      </c>
      <c r="AA13" s="14">
        <f ca="1">VLOOKUP($M13,LAST!$B:$Q,5,0)</f>
        <v>96.187100000000001</v>
      </c>
      <c r="AB13" s="14">
        <f ca="1">VLOOKUP($M13,LAST!$B:$Q,6,0)</f>
        <v>99.239000000000004</v>
      </c>
      <c r="AC13" s="14">
        <f ca="1">VLOOKUP($M13,LAST!$B:$Q,7,0)</f>
        <v>1517.55</v>
      </c>
    </row>
    <row r="14" spans="1:29" ht="16.5" customHeight="1" thickTop="1" x14ac:dyDescent="0.25">
      <c r="A14" s="34" t="s">
        <v>88</v>
      </c>
      <c r="B14" s="43" t="s">
        <v>59</v>
      </c>
      <c r="C14" s="21">
        <f ca="1">AVERAGEIFS($W:$W,$M:$M,"&gt;="&amp;DATE(YEAR($B$5)-10,MONTH($B$5),DAY($B$5)))</f>
        <v>345.50938673821412</v>
      </c>
      <c r="D14" s="21">
        <f ca="1">AVERAGEIFS($X:$X,$M:$M,"&gt;="&amp;DATE(YEAR($B$5)-10,MONTH($B$5),DAY($B$5)))</f>
        <v>433.89673054810373</v>
      </c>
      <c r="E14" s="21">
        <f ca="1">AVERAGEIFS($Y:$Y,$M:$M,"&gt;="&amp;DATE(YEAR($B$5)-10,MONTH($B$5),DAY($B$5)))</f>
        <v>378.67343809888848</v>
      </c>
      <c r="F14" s="21">
        <f ca="1">AVERAGEIFS($Z:$Z,$M:$M,"&gt;="&amp;DATE(YEAR($B$5)-10,MONTH($B$5),DAY($B$5)))</f>
        <v>96.103395937140803</v>
      </c>
      <c r="G14" s="21">
        <f ca="1">AVERAGEIFS($AA:$AA,$M:$M,"&gt;="&amp;DATE(YEAR($B$5)-10,MONTH($B$5),DAY($B$5)))</f>
        <v>96.940506515906634</v>
      </c>
      <c r="H14" s="21">
        <f ca="1">AVERAGEIFS($AB:$AB,$M:$M,"&gt;="&amp;DATE(YEAR($B$5)-10,MONTH($B$5),DAY($B$5)))</f>
        <v>98.622576466078968</v>
      </c>
      <c r="I14" s="44">
        <f ca="1">AVERAGEIFS($AC:$AC,$M:$M,"&gt;="&amp;DATE(YEAR($B$5)-10,MONTH($B$5),DAY($B$5)))</f>
        <v>1238.84784975086</v>
      </c>
      <c r="L14" s="32">
        <f t="shared" si="1"/>
        <v>14</v>
      </c>
      <c r="M14" s="9">
        <f t="shared" ca="1" si="11"/>
        <v>46163</v>
      </c>
      <c r="N14" s="12">
        <f t="shared" ca="1" si="2"/>
        <v>4.3348080618492713E-3</v>
      </c>
      <c r="O14" s="12">
        <f t="shared" ca="1" si="3"/>
        <v>-8.6917220039639531E-4</v>
      </c>
      <c r="P14" s="12">
        <f t="shared" ca="1" si="4"/>
        <v>-3.7313432835820448E-3</v>
      </c>
      <c r="Q14" s="12">
        <f t="shared" ca="1" si="5"/>
        <v>-2.0992967355926151E-4</v>
      </c>
      <c r="R14" s="12">
        <f t="shared" ca="1" si="6"/>
        <v>-6.3416089597589931E-5</v>
      </c>
      <c r="S14" s="12">
        <f t="shared" ca="1" si="7"/>
        <v>1.6651192830905437E-3</v>
      </c>
      <c r="T14" s="12">
        <f t="shared" ca="1" si="8"/>
        <v>7.6820307281229017E-3</v>
      </c>
      <c r="U14" s="18"/>
      <c r="V14" s="22">
        <f t="shared" ca="1" si="9"/>
        <v>46163</v>
      </c>
      <c r="W14" s="14">
        <f ca="1">VLOOKUP($M14,LAST!$B:$Q,2,0)</f>
        <v>224.74</v>
      </c>
      <c r="X14" s="14">
        <f ca="1">VLOOKUP($M14,LAST!$B:$Q,3,0)*100</f>
        <v>287.38</v>
      </c>
      <c r="Y14" s="14">
        <f ca="1">VLOOKUP($M14,LAST!$B:$Q,16,0)*100</f>
        <v>267</v>
      </c>
      <c r="Z14" s="14">
        <f ca="1">VLOOKUP($M14,LAST!$B:$Q,4,0)</f>
        <v>95.25</v>
      </c>
      <c r="AA14" s="14">
        <f ca="1">VLOOKUP($M14,LAST!$B:$Q,5,0)</f>
        <v>96.183999999999997</v>
      </c>
      <c r="AB14" s="14">
        <f ca="1">VLOOKUP($M14,LAST!$B:$Q,6,0)</f>
        <v>99.257000000000005</v>
      </c>
      <c r="AC14" s="14">
        <f ca="1">VLOOKUP($M14,LAST!$B:$Q,7,0)</f>
        <v>1508.5</v>
      </c>
    </row>
    <row r="15" spans="1:29" ht="16.5" customHeight="1" x14ac:dyDescent="0.25">
      <c r="A15" s="35">
        <f ca="1">IFERROR(INDEX($L:$L,MATCH(VLOOKUP(WORKDAY(DATE(YEAR($B$5)-10,MONTH($B$5),DAY($B$5)),0),$M:$M,1,0),M:M,0)),INDEX($L:$L,MATCH(VLOOKUP(WORKDAY(DATE(YEAR($B$5)-10,MONTH($B$5),DAY($B$5)),0)-1,$M:$M,1,0),M:M,0)))</f>
        <v>2613</v>
      </c>
      <c r="B15" s="101" t="s">
        <v>86</v>
      </c>
      <c r="C15" s="19">
        <f t="shared" ref="C15:I15" ca="1" si="18">STDEV(N5:N2615)*SQRT(250)</f>
        <v>0.2506520913962757</v>
      </c>
      <c r="D15" s="19">
        <f t="shared" ca="1" si="18"/>
        <v>0.26150181919969956</v>
      </c>
      <c r="E15" s="19">
        <f t="shared" ca="1" si="18"/>
        <v>0.34641951326391224</v>
      </c>
      <c r="F15" s="19">
        <f t="shared" ca="1" si="18"/>
        <v>3.391295752427035E-2</v>
      </c>
      <c r="G15" s="19">
        <f t="shared" ca="1" si="18"/>
        <v>2.9010577449341424E-2</v>
      </c>
      <c r="H15" s="19">
        <f t="shared" ca="1" si="18"/>
        <v>6.476236081010614E-2</v>
      </c>
      <c r="I15" s="45">
        <f t="shared" ca="1" si="18"/>
        <v>8.3825751828528458E-2</v>
      </c>
      <c r="L15" s="32">
        <f t="shared" si="1"/>
        <v>15</v>
      </c>
      <c r="M15" s="9">
        <f t="shared" ca="1" si="11"/>
        <v>46162</v>
      </c>
      <c r="N15" s="12">
        <f t="shared" ca="1" si="2"/>
        <v>9.9291420318636803E-3</v>
      </c>
      <c r="O15" s="12">
        <f t="shared" ca="1" si="3"/>
        <v>-1.5620660927520014E-3</v>
      </c>
      <c r="P15" s="12">
        <f t="shared" ca="1" si="4"/>
        <v>-1.8315018315018361E-2</v>
      </c>
      <c r="Q15" s="12">
        <f t="shared" ca="1" si="5"/>
        <v>-4.1968313922990941E-4</v>
      </c>
      <c r="R15" s="12">
        <f t="shared" ca="1" si="6"/>
        <v>-1.1954063134078652E-4</v>
      </c>
      <c r="S15" s="12">
        <f t="shared" ca="1" si="7"/>
        <v>-2.3659226594984206E-3</v>
      </c>
      <c r="T15" s="12">
        <f t="shared" ca="1" si="8"/>
        <v>-9.3965060878772322E-3</v>
      </c>
      <c r="U15" s="18"/>
      <c r="V15" s="22">
        <f t="shared" ca="1" si="9"/>
        <v>46162</v>
      </c>
      <c r="W15" s="14">
        <f ca="1">VLOOKUP($M15,LAST!$B:$Q,2,0)</f>
        <v>223.77</v>
      </c>
      <c r="X15" s="14">
        <f ca="1">VLOOKUP($M15,LAST!$B:$Q,3,0)*100</f>
        <v>287.63</v>
      </c>
      <c r="Y15" s="14">
        <f ca="1">VLOOKUP($M15,LAST!$B:$Q,16,0)*100</f>
        <v>268</v>
      </c>
      <c r="Z15" s="14">
        <f ca="1">VLOOKUP($M15,LAST!$B:$Q,4,0)</f>
        <v>95.27</v>
      </c>
      <c r="AA15" s="14">
        <f ca="1">VLOOKUP($M15,LAST!$B:$Q,5,0)</f>
        <v>96.190100000000001</v>
      </c>
      <c r="AB15" s="14">
        <f ca="1">VLOOKUP($M15,LAST!$B:$Q,6,0)</f>
        <v>99.091999999999999</v>
      </c>
      <c r="AC15" s="14">
        <f ca="1">VLOOKUP($M15,LAST!$B:$Q,7,0)</f>
        <v>1497</v>
      </c>
    </row>
    <row r="16" spans="1:29" ht="16.5" customHeight="1" x14ac:dyDescent="0.25">
      <c r="B16" s="102"/>
      <c r="C16" s="26">
        <f ca="1">C14*C15</f>
        <v>86.602650382978013</v>
      </c>
      <c r="D16" s="26">
        <f t="shared" ref="D16:I16" ca="1" si="19">D14*D15</f>
        <v>113.46478438313098</v>
      </c>
      <c r="E16" s="26">
        <f t="shared" ca="1" si="19"/>
        <v>131.17986811218915</v>
      </c>
      <c r="F16" s="27">
        <f t="shared" ca="1" si="19"/>
        <v>3.2591503843543919</v>
      </c>
      <c r="G16" s="28">
        <f t="shared" ca="1" si="19"/>
        <v>2.8123000722580964</v>
      </c>
      <c r="H16" s="29">
        <f t="shared" ca="1" si="19"/>
        <v>6.3870308811184886</v>
      </c>
      <c r="I16" s="46">
        <f t="shared" ca="1" si="19"/>
        <v>103.84735240652169</v>
      </c>
      <c r="L16" s="32">
        <f t="shared" si="1"/>
        <v>16</v>
      </c>
      <c r="M16" s="9">
        <f t="shared" ca="1" si="11"/>
        <v>46161</v>
      </c>
      <c r="N16" s="12">
        <f t="shared" ca="1" si="2"/>
        <v>3.8965157899506497E-3</v>
      </c>
      <c r="O16" s="12">
        <f t="shared" ca="1" si="3"/>
        <v>2.4009186123385984E-3</v>
      </c>
      <c r="P16" s="12">
        <f t="shared" ca="1" si="4"/>
        <v>3.6764705882352811E-3</v>
      </c>
      <c r="Q16" s="12">
        <f t="shared" ca="1" si="5"/>
        <v>-4.1950707918192442E-4</v>
      </c>
      <c r="R16" s="12">
        <f t="shared" ca="1" si="6"/>
        <v>1.5490707135179527E-4</v>
      </c>
      <c r="S16" s="12">
        <f t="shared" ca="1" si="7"/>
        <v>1.3509017773432053E-3</v>
      </c>
      <c r="T16" s="12">
        <f t="shared" ca="1" si="8"/>
        <v>1.1614285236134947E-2</v>
      </c>
      <c r="U16" s="18"/>
      <c r="V16" s="22">
        <f t="shared" ca="1" si="9"/>
        <v>46161</v>
      </c>
      <c r="W16" s="14">
        <f ca="1">VLOOKUP($M16,LAST!$B:$Q,2,0)</f>
        <v>221.57</v>
      </c>
      <c r="X16" s="14">
        <f ca="1">VLOOKUP($M16,LAST!$B:$Q,3,0)*100</f>
        <v>288.08</v>
      </c>
      <c r="Y16" s="14">
        <f ca="1">VLOOKUP($M16,LAST!$B:$Q,16,0)*100</f>
        <v>273</v>
      </c>
      <c r="Z16" s="14">
        <f ca="1">VLOOKUP($M16,LAST!$B:$Q,4,0)</f>
        <v>95.31</v>
      </c>
      <c r="AA16" s="14">
        <f ca="1">VLOOKUP($M16,LAST!$B:$Q,5,0)</f>
        <v>96.201599999999999</v>
      </c>
      <c r="AB16" s="14">
        <f ca="1">VLOOKUP($M16,LAST!$B:$Q,6,0)</f>
        <v>99.326999999999998</v>
      </c>
      <c r="AC16" s="14">
        <f ca="1">VLOOKUP($M16,LAST!$B:$Q,7,0)</f>
        <v>1511.2</v>
      </c>
    </row>
    <row r="17" spans="2:29" ht="16.5" customHeight="1" x14ac:dyDescent="0.25">
      <c r="B17" s="47" t="s">
        <v>76</v>
      </c>
      <c r="C17" s="21">
        <f ca="1">C19*(1+2*C15)</f>
        <v>518.71468750417023</v>
      </c>
      <c r="D17" s="21">
        <f t="shared" ref="D17:I17" ca="1" si="20">D19*(1+2*D15)</f>
        <v>660.82629931436577</v>
      </c>
      <c r="E17" s="21">
        <f t="shared" ca="1" si="20"/>
        <v>641.03317432326685</v>
      </c>
      <c r="F17" s="21">
        <f t="shared" ca="1" si="20"/>
        <v>102.62169670584959</v>
      </c>
      <c r="G17" s="21">
        <f t="shared" ca="1" si="20"/>
        <v>102.56510666042283</v>
      </c>
      <c r="H17" s="21">
        <f t="shared" ca="1" si="20"/>
        <v>111.39663822831594</v>
      </c>
      <c r="I17" s="48">
        <f t="shared" ca="1" si="20"/>
        <v>1446.5425545639034</v>
      </c>
      <c r="L17" s="32">
        <f t="shared" si="1"/>
        <v>17</v>
      </c>
      <c r="M17" s="9">
        <f t="shared" ca="1" si="11"/>
        <v>46160</v>
      </c>
      <c r="N17" s="12">
        <f t="shared" ca="1" si="2"/>
        <v>2.1758251932781025E-2</v>
      </c>
      <c r="O17" s="12">
        <f t="shared" ca="1" si="3"/>
        <v>1.7453798767967044E-2</v>
      </c>
      <c r="P17" s="12">
        <f t="shared" ca="1" si="4"/>
        <v>1.8726591760299671E-2</v>
      </c>
      <c r="Q17" s="12">
        <f t="shared" ca="1" si="5"/>
        <v>1.0488777008599293E-4</v>
      </c>
      <c r="R17" s="12">
        <f t="shared" ca="1" si="6"/>
        <v>1.9427042860327148E-3</v>
      </c>
      <c r="S17" s="12">
        <f t="shared" ca="1" si="7"/>
        <v>-9.1656258813110902E-4</v>
      </c>
      <c r="T17" s="12">
        <f t="shared" ca="1" si="8"/>
        <v>-2.8036447381596385E-3</v>
      </c>
      <c r="U17" s="18"/>
      <c r="V17" s="22">
        <f t="shared" ca="1" si="9"/>
        <v>46160</v>
      </c>
      <c r="W17" s="14">
        <f ca="1">VLOOKUP($M17,LAST!$B:$Q,2,0)</f>
        <v>220.71</v>
      </c>
      <c r="X17" s="14">
        <f ca="1">VLOOKUP($M17,LAST!$B:$Q,3,0)*100</f>
        <v>287.39</v>
      </c>
      <c r="Y17" s="14">
        <f ca="1">VLOOKUP($M17,LAST!$B:$Q,16,0)*100</f>
        <v>272</v>
      </c>
      <c r="Z17" s="14">
        <f ca="1">VLOOKUP($M17,LAST!$B:$Q,4,0)</f>
        <v>95.35</v>
      </c>
      <c r="AA17" s="14">
        <f ca="1">VLOOKUP($M17,LAST!$B:$Q,5,0)</f>
        <v>96.186700000000002</v>
      </c>
      <c r="AB17" s="14">
        <f ca="1">VLOOKUP($M17,LAST!$B:$Q,6,0)</f>
        <v>99.192999999999998</v>
      </c>
      <c r="AC17" s="14">
        <f ca="1">VLOOKUP($M17,LAST!$B:$Q,7,0)</f>
        <v>1493.85</v>
      </c>
    </row>
    <row r="18" spans="2:29" ht="16.5" customHeight="1" x14ac:dyDescent="0.25">
      <c r="B18" s="49" t="s">
        <v>77</v>
      </c>
      <c r="C18" s="21">
        <f ca="1">C19*(1+1*C15)</f>
        <v>432.11203712119215</v>
      </c>
      <c r="D18" s="21">
        <f t="shared" ref="D18:I18" ca="1" si="21">D19*(1+1*D15)</f>
        <v>547.36151493123475</v>
      </c>
      <c r="E18" s="21">
        <f t="shared" ca="1" si="21"/>
        <v>509.85330621107767</v>
      </c>
      <c r="F18" s="21">
        <f t="shared" ca="1" si="21"/>
        <v>99.362546321495188</v>
      </c>
      <c r="G18" s="21">
        <f t="shared" ca="1" si="21"/>
        <v>99.752806588164731</v>
      </c>
      <c r="H18" s="21">
        <f t="shared" ca="1" si="21"/>
        <v>105.00960734719746</v>
      </c>
      <c r="I18" s="48">
        <f t="shared" ca="1" si="21"/>
        <v>1342.6952021573816</v>
      </c>
      <c r="L18" s="32">
        <f t="shared" si="1"/>
        <v>18</v>
      </c>
      <c r="M18" s="9">
        <f t="shared" ca="1" si="11"/>
        <v>46157</v>
      </c>
      <c r="N18" s="12">
        <f t="shared" ca="1" si="2"/>
        <v>7.7443433636574799E-3</v>
      </c>
      <c r="O18" s="12">
        <f t="shared" ca="1" si="3"/>
        <v>6.1266652418607848E-3</v>
      </c>
      <c r="P18" s="12">
        <f t="shared" ca="1" si="4"/>
        <v>1.1363636363636465E-2</v>
      </c>
      <c r="Q18" s="12">
        <f t="shared" ca="1" si="5"/>
        <v>-8.3839865856216722E-4</v>
      </c>
      <c r="R18" s="12">
        <f t="shared" ca="1" si="6"/>
        <v>2.5735734640619512E-4</v>
      </c>
      <c r="S18" s="12">
        <f t="shared" ca="1" si="7"/>
        <v>4.7055728149445475E-3</v>
      </c>
      <c r="T18" s="12">
        <f t="shared" ca="1" si="8"/>
        <v>3.6177268616217617E-3</v>
      </c>
      <c r="U18" s="18"/>
      <c r="V18" s="22">
        <f t="shared" ca="1" si="9"/>
        <v>46157</v>
      </c>
      <c r="W18" s="14">
        <f ca="1">VLOOKUP($M18,LAST!$B:$Q,2,0)</f>
        <v>216.01</v>
      </c>
      <c r="X18" s="14">
        <f ca="1">VLOOKUP($M18,LAST!$B:$Q,3,0)*100</f>
        <v>282.46000000000004</v>
      </c>
      <c r="Y18" s="14">
        <f ca="1">VLOOKUP($M18,LAST!$B:$Q,16,0)*100</f>
        <v>267</v>
      </c>
      <c r="Z18" s="14">
        <f ca="1">VLOOKUP($M18,LAST!$B:$Q,4,0)</f>
        <v>95.34</v>
      </c>
      <c r="AA18" s="14">
        <f ca="1">VLOOKUP($M18,LAST!$B:$Q,5,0)</f>
        <v>96.000200000000007</v>
      </c>
      <c r="AB18" s="14">
        <f ca="1">VLOOKUP($M18,LAST!$B:$Q,6,0)</f>
        <v>99.284000000000006</v>
      </c>
      <c r="AC18" s="14">
        <f ca="1">VLOOKUP($M18,LAST!$B:$Q,7,0)</f>
        <v>1498.05</v>
      </c>
    </row>
    <row r="19" spans="2:29" ht="16.5" customHeight="1" x14ac:dyDescent="0.25">
      <c r="B19" s="50" t="s">
        <v>60</v>
      </c>
      <c r="C19" s="20">
        <f ca="1">C14</f>
        <v>345.50938673821412</v>
      </c>
      <c r="D19" s="20">
        <f t="shared" ref="D19:I19" ca="1" si="22">D14</f>
        <v>433.89673054810373</v>
      </c>
      <c r="E19" s="20">
        <f t="shared" ca="1" si="22"/>
        <v>378.67343809888848</v>
      </c>
      <c r="F19" s="20">
        <f t="shared" ca="1" si="22"/>
        <v>96.103395937140803</v>
      </c>
      <c r="G19" s="20">
        <f t="shared" ca="1" si="22"/>
        <v>96.940506515906634</v>
      </c>
      <c r="H19" s="20">
        <f t="shared" ca="1" si="22"/>
        <v>98.622576466078968</v>
      </c>
      <c r="I19" s="51">
        <f t="shared" ca="1" si="22"/>
        <v>1238.84784975086</v>
      </c>
      <c r="L19" s="32">
        <f t="shared" si="1"/>
        <v>19</v>
      </c>
      <c r="M19" s="9">
        <f t="shared" ca="1" si="11"/>
        <v>46156</v>
      </c>
      <c r="N19" s="12">
        <f t="shared" ca="1" si="2"/>
        <v>-5.9821925431273737E-3</v>
      </c>
      <c r="O19" s="12">
        <f t="shared" ca="1" si="3"/>
        <v>-6.5817409766454338E-3</v>
      </c>
      <c r="P19" s="12">
        <f t="shared" ca="1" si="4"/>
        <v>-1.1235955056179803E-2</v>
      </c>
      <c r="Q19" s="12">
        <f t="shared" ca="1" si="5"/>
        <v>2.0964360587005793E-4</v>
      </c>
      <c r="R19" s="12">
        <f t="shared" ca="1" si="6"/>
        <v>5.1185075224324805E-4</v>
      </c>
      <c r="S19" s="12">
        <f t="shared" ca="1" si="7"/>
        <v>2.9941943079858646E-3</v>
      </c>
      <c r="T19" s="12">
        <f t="shared" ca="1" si="8"/>
        <v>2.3503340832018438E-3</v>
      </c>
      <c r="U19" s="18"/>
      <c r="V19" s="22">
        <f t="shared" ca="1" si="9"/>
        <v>46156</v>
      </c>
      <c r="W19" s="14">
        <f ca="1">VLOOKUP($M19,LAST!$B:$Q,2,0)</f>
        <v>214.35</v>
      </c>
      <c r="X19" s="14">
        <f ca="1">VLOOKUP($M19,LAST!$B:$Q,3,0)*100</f>
        <v>280.74</v>
      </c>
      <c r="Y19" s="14">
        <f ca="1">VLOOKUP($M19,LAST!$B:$Q,16,0)*100</f>
        <v>264</v>
      </c>
      <c r="Z19" s="14">
        <f ca="1">VLOOKUP($M19,LAST!$B:$Q,4,0)</f>
        <v>95.42</v>
      </c>
      <c r="AA19" s="14">
        <f ca="1">VLOOKUP($M19,LAST!$B:$Q,5,0)</f>
        <v>95.975499999999997</v>
      </c>
      <c r="AB19" s="14">
        <f ca="1">VLOOKUP($M19,LAST!$B:$Q,6,0)</f>
        <v>98.819000000000003</v>
      </c>
      <c r="AC19" s="14">
        <f ca="1">VLOOKUP($M19,LAST!$B:$Q,7,0)</f>
        <v>1492.65</v>
      </c>
    </row>
    <row r="20" spans="2:29" ht="16.5" customHeight="1" x14ac:dyDescent="0.25">
      <c r="B20" s="52" t="s">
        <v>78</v>
      </c>
      <c r="C20" s="13">
        <f ca="1">C19*(1-1*C15)</f>
        <v>258.90673635523609</v>
      </c>
      <c r="D20" s="13">
        <f t="shared" ref="D20:I20" ca="1" si="23">D19*(1-1*D15)</f>
        <v>320.43194616497271</v>
      </c>
      <c r="E20" s="13">
        <f t="shared" ca="1" si="23"/>
        <v>247.4935699866993</v>
      </c>
      <c r="F20" s="13">
        <f t="shared" ca="1" si="23"/>
        <v>92.844245552786404</v>
      </c>
      <c r="G20" s="13">
        <f t="shared" ca="1" si="23"/>
        <v>94.128206443648537</v>
      </c>
      <c r="H20" s="13">
        <f t="shared" ca="1" si="23"/>
        <v>92.235545584960477</v>
      </c>
      <c r="I20" s="53">
        <f t="shared" ca="1" si="23"/>
        <v>1135.0004973443383</v>
      </c>
      <c r="L20" s="32">
        <f t="shared" si="1"/>
        <v>20</v>
      </c>
      <c r="M20" s="9">
        <f t="shared" ca="1" si="11"/>
        <v>46155</v>
      </c>
      <c r="N20" s="12">
        <f t="shared" ca="1" si="2"/>
        <v>4.9867176212889941E-3</v>
      </c>
      <c r="O20" s="12">
        <f t="shared" ca="1" si="3"/>
        <v>-1.166366238999017E-3</v>
      </c>
      <c r="P20" s="12">
        <f t="shared" ca="1" si="4"/>
        <v>-3.7313432835820448E-3</v>
      </c>
      <c r="Q20" s="12">
        <f t="shared" ca="1" si="5"/>
        <v>1.0483279169726245E-4</v>
      </c>
      <c r="R20" s="12">
        <f t="shared" ca="1" si="6"/>
        <v>6.738867828477435E-4</v>
      </c>
      <c r="S20" s="12">
        <f t="shared" ca="1" si="7"/>
        <v>2.2991312132494279E-3</v>
      </c>
      <c r="T20" s="12">
        <f t="shared" ca="1" si="8"/>
        <v>-2.6789003114221499E-3</v>
      </c>
      <c r="U20" s="18"/>
      <c r="V20" s="22">
        <f t="shared" ca="1" si="9"/>
        <v>46155</v>
      </c>
      <c r="W20" s="14">
        <f ca="1">VLOOKUP($M20,LAST!$B:$Q,2,0)</f>
        <v>215.64</v>
      </c>
      <c r="X20" s="14">
        <f ca="1">VLOOKUP($M20,LAST!$B:$Q,3,0)*100</f>
        <v>282.60000000000002</v>
      </c>
      <c r="Y20" s="14">
        <f ca="1">VLOOKUP($M20,LAST!$B:$Q,16,0)*100</f>
        <v>267</v>
      </c>
      <c r="Z20" s="14">
        <f ca="1">VLOOKUP($M20,LAST!$B:$Q,4,0)</f>
        <v>95.4</v>
      </c>
      <c r="AA20" s="14">
        <f ca="1">VLOOKUP($M20,LAST!$B:$Q,5,0)</f>
        <v>95.926400000000001</v>
      </c>
      <c r="AB20" s="14">
        <f ca="1">VLOOKUP($M20,LAST!$B:$Q,6,0)</f>
        <v>98.524000000000001</v>
      </c>
      <c r="AC20" s="14">
        <f ca="1">VLOOKUP($M20,LAST!$B:$Q,7,0)</f>
        <v>1489.15</v>
      </c>
    </row>
    <row r="21" spans="2:29" ht="16.5" customHeight="1" x14ac:dyDescent="0.25">
      <c r="B21" s="49" t="s">
        <v>79</v>
      </c>
      <c r="C21" s="23">
        <f ca="1">C19*(1-2*C15)</f>
        <v>172.30408597225809</v>
      </c>
      <c r="D21" s="23">
        <f t="shared" ref="D21:I21" ca="1" si="24">D19*(1-2*D15)</f>
        <v>206.96716178184178</v>
      </c>
      <c r="E21" s="23">
        <f t="shared" ca="1" si="24"/>
        <v>116.31370187451019</v>
      </c>
      <c r="F21" s="23">
        <f t="shared" ca="1" si="24"/>
        <v>89.585095168432019</v>
      </c>
      <c r="G21" s="23">
        <f t="shared" ca="1" si="24"/>
        <v>91.31590637139044</v>
      </c>
      <c r="H21" s="23">
        <f t="shared" ca="1" si="24"/>
        <v>85.848514703842</v>
      </c>
      <c r="I21" s="56">
        <f t="shared" ca="1" si="24"/>
        <v>1031.1531449378165</v>
      </c>
      <c r="L21" s="32">
        <f t="shared" si="1"/>
        <v>21</v>
      </c>
      <c r="M21" s="9">
        <f t="shared" ca="1" si="11"/>
        <v>46154</v>
      </c>
      <c r="N21" s="12">
        <f t="shared" ca="1" si="2"/>
        <v>4.8705099985950628E-3</v>
      </c>
      <c r="O21" s="12">
        <f t="shared" ca="1" si="3"/>
        <v>7.5137098497257693E-3</v>
      </c>
      <c r="P21" s="12">
        <f t="shared" ca="1" si="4"/>
        <v>1.5151515151515138E-2</v>
      </c>
      <c r="Q21" s="12">
        <f t="shared" ca="1" si="5"/>
        <v>-2.0962163295246139E-4</v>
      </c>
      <c r="R21" s="12">
        <f t="shared" ca="1" si="6"/>
        <v>2.5042311071410417E-4</v>
      </c>
      <c r="S21" s="12">
        <f t="shared" ca="1" si="7"/>
        <v>3.5016078811700435E-3</v>
      </c>
      <c r="T21" s="12">
        <f t="shared" ca="1" si="8"/>
        <v>1.4023769100169892E-2</v>
      </c>
      <c r="U21" s="18"/>
      <c r="V21" s="22">
        <f t="shared" ca="1" si="9"/>
        <v>46154</v>
      </c>
      <c r="W21" s="14">
        <f ca="1">VLOOKUP($M21,LAST!$B:$Q,2,0)</f>
        <v>214.57</v>
      </c>
      <c r="X21" s="14">
        <f ca="1">VLOOKUP($M21,LAST!$B:$Q,3,0)*100</f>
        <v>282.93</v>
      </c>
      <c r="Y21" s="14">
        <f ca="1">VLOOKUP($M21,LAST!$B:$Q,16,0)*100</f>
        <v>268</v>
      </c>
      <c r="Z21" s="14">
        <f ca="1">VLOOKUP($M21,LAST!$B:$Q,4,0)</f>
        <v>95.39</v>
      </c>
      <c r="AA21" s="14">
        <f ca="1">VLOOKUP($M21,LAST!$B:$Q,5,0)</f>
        <v>95.861800000000002</v>
      </c>
      <c r="AB21" s="14">
        <f ca="1">VLOOKUP($M21,LAST!$B:$Q,6,0)</f>
        <v>98.298000000000002</v>
      </c>
      <c r="AC21" s="14">
        <f ca="1">VLOOKUP($M21,LAST!$B:$Q,7,0)</f>
        <v>1493.15</v>
      </c>
    </row>
    <row r="22" spans="2:29" ht="16.5" customHeight="1" x14ac:dyDescent="0.25">
      <c r="L22" s="32">
        <f t="shared" si="1"/>
        <v>22</v>
      </c>
      <c r="M22" s="9">
        <f t="shared" ca="1" si="11"/>
        <v>46153</v>
      </c>
      <c r="N22" s="12">
        <f t="shared" ca="1" si="2"/>
        <v>-1.2303991859012875E-2</v>
      </c>
      <c r="O22" s="12">
        <f t="shared" ca="1" si="3"/>
        <v>-1.1649597015450652E-2</v>
      </c>
      <c r="P22" s="12">
        <f t="shared" ca="1" si="4"/>
        <v>-7.5187969924812581E-3</v>
      </c>
      <c r="Q22" s="12">
        <f t="shared" ca="1" si="5"/>
        <v>1.0482180293491794E-4</v>
      </c>
      <c r="R22" s="12">
        <f t="shared" ca="1" si="6"/>
        <v>1.7845830806906271E-4</v>
      </c>
      <c r="S22" s="12">
        <f t="shared" ca="1" si="7"/>
        <v>5.6179775280895683E-4</v>
      </c>
      <c r="T22" s="12">
        <f t="shared" ca="1" si="8"/>
        <v>7.1130565624786257E-3</v>
      </c>
      <c r="U22" s="18"/>
      <c r="V22" s="22">
        <f t="shared" ca="1" si="9"/>
        <v>46153</v>
      </c>
      <c r="W22" s="14">
        <f ca="1">VLOOKUP($M22,LAST!$B:$Q,2,0)</f>
        <v>213.53</v>
      </c>
      <c r="X22" s="14">
        <f ca="1">VLOOKUP($M22,LAST!$B:$Q,3,0)*100</f>
        <v>280.82</v>
      </c>
      <c r="Y22" s="14">
        <f ca="1">VLOOKUP($M22,LAST!$B:$Q,16,0)*100</f>
        <v>264</v>
      </c>
      <c r="Z22" s="14">
        <f ca="1">VLOOKUP($M22,LAST!$B:$Q,4,0)</f>
        <v>95.41</v>
      </c>
      <c r="AA22" s="14">
        <f ca="1">VLOOKUP($M22,LAST!$B:$Q,5,0)</f>
        <v>95.837800000000001</v>
      </c>
      <c r="AB22" s="14">
        <f ca="1">VLOOKUP($M22,LAST!$B:$Q,6,0)</f>
        <v>97.954999999999998</v>
      </c>
      <c r="AC22" s="14">
        <f ca="1">VLOOKUP($M22,LAST!$B:$Q,7,0)</f>
        <v>1472.5</v>
      </c>
    </row>
    <row r="23" spans="2:29" ht="16.5" customHeight="1" x14ac:dyDescent="0.25">
      <c r="B23" s="4">
        <f ca="1">VLOOKUP(WORKDAY(DATE(YEAR($B$5)-10,MONTH($B$5),DAY($B$5)),0),$M:$M,1,0)</f>
        <v>42524</v>
      </c>
      <c r="C23" s="36"/>
      <c r="L23" s="32">
        <f t="shared" si="1"/>
        <v>23</v>
      </c>
      <c r="M23" s="9">
        <f t="shared" ca="1" si="11"/>
        <v>46150</v>
      </c>
      <c r="N23" s="12">
        <f t="shared" ca="1" si="2"/>
        <v>8.160790897220771E-3</v>
      </c>
      <c r="O23" s="12">
        <f t="shared" ca="1" si="3"/>
        <v>5.9123415704878113E-3</v>
      </c>
      <c r="P23" s="12">
        <f t="shared" ca="1" si="4"/>
        <v>7.575757575757569E-3</v>
      </c>
      <c r="Q23" s="12">
        <f t="shared" ca="1" si="5"/>
        <v>-1.0481081647617518E-4</v>
      </c>
      <c r="R23" s="12">
        <f t="shared" ca="1" si="6"/>
        <v>4.5104539166285207E-4</v>
      </c>
      <c r="S23" s="12">
        <f t="shared" ca="1" si="7"/>
        <v>-1.7029173932106012E-3</v>
      </c>
      <c r="T23" s="12">
        <f t="shared" ca="1" si="8"/>
        <v>4.3965102699730085E-3</v>
      </c>
      <c r="U23" s="18"/>
      <c r="V23" s="22">
        <f t="shared" ca="1" si="9"/>
        <v>46150</v>
      </c>
      <c r="W23" s="14">
        <f ca="1">VLOOKUP($M23,LAST!$B:$Q,2,0)</f>
        <v>216.19</v>
      </c>
      <c r="X23" s="14">
        <f ca="1">VLOOKUP($M23,LAST!$B:$Q,3,0)*100</f>
        <v>284.13</v>
      </c>
      <c r="Y23" s="14">
        <f ca="1">VLOOKUP($M23,LAST!$B:$Q,16,0)*100</f>
        <v>266</v>
      </c>
      <c r="Z23" s="14">
        <f ca="1">VLOOKUP($M23,LAST!$B:$Q,4,0)</f>
        <v>95.4</v>
      </c>
      <c r="AA23" s="14">
        <f ca="1">VLOOKUP($M23,LAST!$B:$Q,5,0)</f>
        <v>95.820700000000002</v>
      </c>
      <c r="AB23" s="14">
        <f ca="1">VLOOKUP($M23,LAST!$B:$Q,6,0)</f>
        <v>97.9</v>
      </c>
      <c r="AC23" s="14">
        <f ca="1">VLOOKUP($M23,LAST!$B:$Q,7,0)</f>
        <v>1462.1</v>
      </c>
    </row>
    <row r="24" spans="2:29" ht="16.5" customHeight="1" x14ac:dyDescent="0.25">
      <c r="B24" s="32">
        <f ca="1">INDEX($L:$L,MATCH(VLOOKUP(WORKDAY(DATE(YEAR($B$5)-10,MONTH($B$5),DAY($B$5)),0),$M:$M,1,0),M:M,0))</f>
        <v>2613</v>
      </c>
      <c r="C24" s="37"/>
      <c r="L24" s="32">
        <f t="shared" si="1"/>
        <v>24</v>
      </c>
      <c r="M24" s="9">
        <f t="shared" ca="1" si="11"/>
        <v>46149</v>
      </c>
      <c r="N24" s="12">
        <f t="shared" ca="1" si="2"/>
        <v>-9.2862092862092682E-3</v>
      </c>
      <c r="O24" s="12">
        <f t="shared" ca="1" si="3"/>
        <v>-1.7317547269833922E-3</v>
      </c>
      <c r="P24" s="12">
        <f t="shared" ca="1" si="4"/>
        <v>7.6335877862594437E-3</v>
      </c>
      <c r="Q24" s="12">
        <f t="shared" ca="1" si="5"/>
        <v>3.1453134829106943E-4</v>
      </c>
      <c r="R24" s="12">
        <f t="shared" ca="1" si="6"/>
        <v>3.7601249197050102E-4</v>
      </c>
      <c r="S24" s="12">
        <f t="shared" ca="1" si="7"/>
        <v>4.4887424379980168E-4</v>
      </c>
      <c r="T24" s="12">
        <f t="shared" ca="1" si="8"/>
        <v>5.4565547727587482E-3</v>
      </c>
      <c r="U24" s="18"/>
      <c r="V24" s="22">
        <f t="shared" ca="1" si="9"/>
        <v>46149</v>
      </c>
      <c r="W24" s="14">
        <f ca="1">VLOOKUP($M24,LAST!$B:$Q,2,0)</f>
        <v>214.44</v>
      </c>
      <c r="X24" s="14">
        <f ca="1">VLOOKUP($M24,LAST!$B:$Q,3,0)*100</f>
        <v>282.46000000000004</v>
      </c>
      <c r="Y24" s="14">
        <f ca="1">VLOOKUP($M24,LAST!$B:$Q,16,0)*100</f>
        <v>264</v>
      </c>
      <c r="Z24" s="14">
        <f ca="1">VLOOKUP($M24,LAST!$B:$Q,4,0)</f>
        <v>95.41</v>
      </c>
      <c r="AA24" s="14">
        <f ca="1">VLOOKUP($M24,LAST!$B:$Q,5,0)</f>
        <v>95.777500000000003</v>
      </c>
      <c r="AB24" s="14">
        <f ca="1">VLOOKUP($M24,LAST!$B:$Q,6,0)</f>
        <v>98.066999999999993</v>
      </c>
      <c r="AC24" s="14">
        <f ca="1">VLOOKUP($M24,LAST!$B:$Q,7,0)</f>
        <v>1455.7</v>
      </c>
    </row>
    <row r="25" spans="2:29" ht="16.5" customHeight="1" x14ac:dyDescent="0.25">
      <c r="L25" s="32">
        <f t="shared" si="1"/>
        <v>25</v>
      </c>
      <c r="M25" s="9">
        <f t="shared" ca="1" si="11"/>
        <v>46148</v>
      </c>
      <c r="N25" s="12">
        <f t="shared" ca="1" si="2"/>
        <v>-9.9711841924713385E-3</v>
      </c>
      <c r="O25" s="12">
        <f t="shared" ca="1" si="3"/>
        <v>-1.1148388900538375E-2</v>
      </c>
      <c r="P25" s="12">
        <f t="shared" ca="1" si="4"/>
        <v>-1.5037593984962405E-2</v>
      </c>
      <c r="Q25" s="12">
        <f t="shared" ca="1" si="5"/>
        <v>7.3444549365220269E-4</v>
      </c>
      <c r="R25" s="12">
        <f t="shared" ca="1" si="6"/>
        <v>2.6112660462374038E-5</v>
      </c>
      <c r="S25" s="12">
        <f t="shared" ca="1" si="7"/>
        <v>-4.2765430092235324E-3</v>
      </c>
      <c r="T25" s="12">
        <f t="shared" ca="1" si="8"/>
        <v>-1.7774762550881951E-2</v>
      </c>
      <c r="U25" s="18"/>
      <c r="V25" s="22">
        <f t="shared" ca="1" si="9"/>
        <v>46148</v>
      </c>
      <c r="W25" s="14">
        <f ca="1">VLOOKUP($M25,LAST!$B:$Q,2,0)</f>
        <v>216.45</v>
      </c>
      <c r="X25" s="14">
        <f ca="1">VLOOKUP($M25,LAST!$B:$Q,3,0)*100</f>
        <v>282.95</v>
      </c>
      <c r="Y25" s="14">
        <f ca="1">VLOOKUP($M25,LAST!$B:$Q,16,0)*100</f>
        <v>262</v>
      </c>
      <c r="Z25" s="14">
        <f ca="1">VLOOKUP($M25,LAST!$B:$Q,4,0)</f>
        <v>95.38</v>
      </c>
      <c r="AA25" s="14">
        <f ca="1">VLOOKUP($M25,LAST!$B:$Q,5,0)</f>
        <v>95.741500000000002</v>
      </c>
      <c r="AB25" s="14">
        <f ca="1">VLOOKUP($M25,LAST!$B:$Q,6,0)</f>
        <v>98.022999999999996</v>
      </c>
      <c r="AC25" s="14">
        <f ca="1">VLOOKUP($M25,LAST!$B:$Q,7,0)</f>
        <v>1447.8</v>
      </c>
    </row>
    <row r="26" spans="2:29" ht="16.5" customHeight="1" x14ac:dyDescent="0.25">
      <c r="L26" s="32">
        <f t="shared" si="1"/>
        <v>26</v>
      </c>
      <c r="M26" s="9">
        <f t="shared" ca="1" si="11"/>
        <v>46147</v>
      </c>
      <c r="N26" s="12">
        <f t="shared" ca="1" si="2"/>
        <v>-6.1369215383216824E-3</v>
      </c>
      <c r="O26" s="12">
        <f t="shared" ca="1" si="3"/>
        <v>-1.7470910933281569E-4</v>
      </c>
      <c r="P26" s="12">
        <f t="shared" ca="1" si="4"/>
        <v>-3.7453183520599342E-3</v>
      </c>
      <c r="Q26" s="12">
        <f t="shared" ca="1" si="5"/>
        <v>0</v>
      </c>
      <c r="R26" s="12">
        <f t="shared" ca="1" si="6"/>
        <v>1.4623303696836842E-5</v>
      </c>
      <c r="S26" s="12">
        <f t="shared" ca="1" si="7"/>
        <v>7.1157013031908356E-4</v>
      </c>
      <c r="T26" s="12">
        <f t="shared" ca="1" si="8"/>
        <v>0</v>
      </c>
      <c r="U26" s="18"/>
      <c r="V26" s="22">
        <f t="shared" ca="1" si="9"/>
        <v>46147</v>
      </c>
      <c r="W26" s="14">
        <f ca="1">VLOOKUP($M26,LAST!$B:$Q,2,0)</f>
        <v>218.63</v>
      </c>
      <c r="X26" s="14">
        <f ca="1">VLOOKUP($M26,LAST!$B:$Q,3,0)*100</f>
        <v>286.14000000000004</v>
      </c>
      <c r="Y26" s="14">
        <f ca="1">VLOOKUP($M26,LAST!$B:$Q,16,0)*100</f>
        <v>266</v>
      </c>
      <c r="Z26" s="14">
        <f ca="1">VLOOKUP($M26,LAST!$B:$Q,4,0)</f>
        <v>95.31</v>
      </c>
      <c r="AA26" s="14">
        <f ca="1">VLOOKUP($M26,LAST!$B:$Q,5,0)</f>
        <v>95.739000000000004</v>
      </c>
      <c r="AB26" s="14">
        <f ca="1">VLOOKUP($M26,LAST!$B:$Q,6,0)</f>
        <v>98.444000000000003</v>
      </c>
      <c r="AC26" s="14">
        <f ca="1">VLOOKUP($M26,LAST!$B:$Q,7,0)</f>
        <v>1474</v>
      </c>
    </row>
    <row r="27" spans="2:29" ht="16.5" customHeight="1" x14ac:dyDescent="0.25">
      <c r="L27" s="32">
        <f t="shared" si="1"/>
        <v>27</v>
      </c>
      <c r="M27" s="9">
        <f t="shared" ca="1" si="11"/>
        <v>46146</v>
      </c>
      <c r="N27" s="12">
        <f t="shared" ca="1" si="2"/>
        <v>-6.413730803974782E-3</v>
      </c>
      <c r="O27" s="12">
        <f t="shared" ca="1" si="3"/>
        <v>-1.7092228268452692E-3</v>
      </c>
      <c r="P27" s="12">
        <f t="shared" ca="1" si="4"/>
        <v>1.1363636363636465E-2</v>
      </c>
      <c r="Q27" s="12">
        <f t="shared" ca="1" si="5"/>
        <v>3.1486146095716094E-4</v>
      </c>
      <c r="R27" s="12">
        <f t="shared" ca="1" si="6"/>
        <v>-3.7601367018691434E-5</v>
      </c>
      <c r="S27" s="12">
        <f t="shared" ca="1" si="7"/>
        <v>2.2209543991196234E-3</v>
      </c>
      <c r="T27" s="12">
        <f t="shared" ca="1" si="8"/>
        <v>-1.9297829840538849E-3</v>
      </c>
      <c r="U27" s="18"/>
      <c r="V27" s="22">
        <f t="shared" ca="1" si="9"/>
        <v>46146</v>
      </c>
      <c r="W27" s="14">
        <f ca="1">VLOOKUP($M27,LAST!$B:$Q,2,0)</f>
        <v>219.98</v>
      </c>
      <c r="X27" s="14">
        <f ca="1">VLOOKUP($M27,LAST!$B:$Q,3,0)*100</f>
        <v>286.19</v>
      </c>
      <c r="Y27" s="14">
        <f ca="1">VLOOKUP($M27,LAST!$B:$Q,16,0)*100</f>
        <v>267</v>
      </c>
      <c r="Z27" s="14">
        <f ca="1">VLOOKUP($M27,LAST!$B:$Q,4,0)</f>
        <v>95.31</v>
      </c>
      <c r="AA27" s="14">
        <f ca="1">VLOOKUP($M27,LAST!$B:$Q,5,0)</f>
        <v>95.7376</v>
      </c>
      <c r="AB27" s="14">
        <f ca="1">VLOOKUP($M27,LAST!$B:$Q,6,0)</f>
        <v>98.373999999999995</v>
      </c>
      <c r="AC27" s="14">
        <f ca="1">VLOOKUP($M27,LAST!$B:$Q,7,0)</f>
        <v>1474</v>
      </c>
    </row>
    <row r="28" spans="2:29" ht="16.5" customHeight="1" x14ac:dyDescent="0.25">
      <c r="L28" s="32">
        <f t="shared" si="1"/>
        <v>28</v>
      </c>
      <c r="M28" s="9">
        <f t="shared" ca="1" si="11"/>
        <v>46143</v>
      </c>
      <c r="N28" s="12">
        <f t="shared" ca="1" si="2"/>
        <v>-1.6349742313844007E-2</v>
      </c>
      <c r="O28" s="12">
        <f t="shared" ca="1" si="3"/>
        <v>-7.5469085370073463E-3</v>
      </c>
      <c r="P28" s="12">
        <f t="shared" ca="1" si="4"/>
        <v>-1.4925373134328401E-2</v>
      </c>
      <c r="Q28" s="12">
        <f t="shared" ca="1" si="5"/>
        <v>-3.147623544224043E-4</v>
      </c>
      <c r="R28" s="12">
        <f t="shared" ca="1" si="6"/>
        <v>-1.69177525705555E-4</v>
      </c>
      <c r="S28" s="12">
        <f t="shared" ca="1" si="7"/>
        <v>1.0198254058906286E-3</v>
      </c>
      <c r="T28" s="12">
        <f t="shared" ca="1" si="8"/>
        <v>0</v>
      </c>
      <c r="U28" s="18"/>
      <c r="V28" s="22">
        <f t="shared" ca="1" si="9"/>
        <v>46143</v>
      </c>
      <c r="W28" s="14">
        <f ca="1">VLOOKUP($M28,LAST!$B:$Q,2,0)</f>
        <v>221.4</v>
      </c>
      <c r="X28" s="14">
        <f ca="1">VLOOKUP($M28,LAST!$B:$Q,3,0)*100</f>
        <v>286.68</v>
      </c>
      <c r="Y28" s="14">
        <f ca="1">VLOOKUP($M28,LAST!$B:$Q,16,0)*100</f>
        <v>264</v>
      </c>
      <c r="Z28" s="14">
        <f ca="1">VLOOKUP($M28,LAST!$B:$Q,4,0)</f>
        <v>95.28</v>
      </c>
      <c r="AA28" s="14">
        <f ca="1">VLOOKUP($M28,LAST!$B:$Q,5,0)</f>
        <v>95.741200000000006</v>
      </c>
      <c r="AB28" s="14">
        <f ca="1">VLOOKUP($M28,LAST!$B:$Q,6,0)</f>
        <v>98.156000000000006</v>
      </c>
      <c r="AC28" s="14">
        <f ca="1">VLOOKUP($M28,LAST!$B:$Q,7,0)</f>
        <v>1476.85</v>
      </c>
    </row>
    <row r="29" spans="2:29" ht="16.5" customHeight="1" x14ac:dyDescent="0.25">
      <c r="L29" s="32">
        <f t="shared" si="1"/>
        <v>29</v>
      </c>
      <c r="M29" s="9">
        <f t="shared" ca="1" si="11"/>
        <v>46142</v>
      </c>
      <c r="N29" s="12">
        <f t="shared" ca="1" si="2"/>
        <v>1.4559386973180155E-2</v>
      </c>
      <c r="O29" s="12">
        <f t="shared" ca="1" si="3"/>
        <v>2.2552999548939301E-3</v>
      </c>
      <c r="P29" s="12">
        <f t="shared" ca="1" si="4"/>
        <v>-7.4074074074074181E-3</v>
      </c>
      <c r="Q29" s="12">
        <f t="shared" ca="1" si="5"/>
        <v>1.0493179433379574E-4</v>
      </c>
      <c r="R29" s="12">
        <f t="shared" ca="1" si="6"/>
        <v>1.4204575126552932E-4</v>
      </c>
      <c r="S29" s="12">
        <f t="shared" ca="1" si="7"/>
        <v>-9.1450167237598912E-3</v>
      </c>
      <c r="T29" s="12">
        <f t="shared" ca="1" si="8"/>
        <v>-7.9599650701955849E-3</v>
      </c>
      <c r="U29" s="18"/>
      <c r="V29" s="22">
        <f t="shared" ca="1" si="9"/>
        <v>46142</v>
      </c>
      <c r="W29" s="14">
        <f ca="1">VLOOKUP($M29,LAST!$B:$Q,2,0)</f>
        <v>225.08</v>
      </c>
      <c r="X29" s="14">
        <f ca="1">VLOOKUP($M29,LAST!$B:$Q,3,0)*100</f>
        <v>288.85999999999996</v>
      </c>
      <c r="Y29" s="14">
        <f ca="1">VLOOKUP($M29,LAST!$B:$Q,16,0)*100</f>
        <v>268</v>
      </c>
      <c r="Z29" s="14">
        <f ca="1">VLOOKUP($M29,LAST!$B:$Q,4,0)</f>
        <v>95.31</v>
      </c>
      <c r="AA29" s="14">
        <f ca="1">VLOOKUP($M29,LAST!$B:$Q,5,0)</f>
        <v>95.757400000000004</v>
      </c>
      <c r="AB29" s="14">
        <f ca="1">VLOOKUP($M29,LAST!$B:$Q,6,0)</f>
        <v>98.055999999999997</v>
      </c>
      <c r="AC29" s="14">
        <f ca="1">VLOOKUP($M29,LAST!$B:$Q,7,0)</f>
        <v>1476.85</v>
      </c>
    </row>
    <row r="30" spans="2:29" ht="16.5" customHeight="1" x14ac:dyDescent="0.25">
      <c r="L30" s="32">
        <f t="shared" si="1"/>
        <v>30</v>
      </c>
      <c r="M30" s="9">
        <f t="shared" ca="1" si="11"/>
        <v>46141</v>
      </c>
      <c r="N30" s="12">
        <f t="shared" ca="1" si="2"/>
        <v>-2.3332599603786086E-2</v>
      </c>
      <c r="O30" s="12">
        <f t="shared" ca="1" si="3"/>
        <v>-1.3756287855456462E-2</v>
      </c>
      <c r="P30" s="12">
        <f t="shared" ca="1" si="4"/>
        <v>-3.6900369003689537E-3</v>
      </c>
      <c r="Q30" s="12">
        <f t="shared" ca="1" si="5"/>
        <v>0</v>
      </c>
      <c r="R30" s="12">
        <f t="shared" ca="1" si="6"/>
        <v>4.6917989652972558E-4</v>
      </c>
      <c r="S30" s="12">
        <f t="shared" ca="1" si="7"/>
        <v>3.2542579075425238E-3</v>
      </c>
      <c r="T30" s="12">
        <f t="shared" ca="1" si="8"/>
        <v>1.0761448891604797E-2</v>
      </c>
      <c r="U30" s="18"/>
      <c r="V30" s="22">
        <f t="shared" ca="1" si="9"/>
        <v>46141</v>
      </c>
      <c r="W30" s="14">
        <f ca="1">VLOOKUP($M30,LAST!$B:$Q,2,0)</f>
        <v>221.85</v>
      </c>
      <c r="X30" s="14">
        <f ca="1">VLOOKUP($M30,LAST!$B:$Q,3,0)*100</f>
        <v>288.20999999999998</v>
      </c>
      <c r="Y30" s="14">
        <f ca="1">VLOOKUP($M30,LAST!$B:$Q,16,0)*100</f>
        <v>270</v>
      </c>
      <c r="Z30" s="14">
        <f ca="1">VLOOKUP($M30,LAST!$B:$Q,4,0)</f>
        <v>95.3</v>
      </c>
      <c r="AA30" s="14">
        <f ca="1">VLOOKUP($M30,LAST!$B:$Q,5,0)</f>
        <v>95.743799999999993</v>
      </c>
      <c r="AB30" s="14">
        <f ca="1">VLOOKUP($M30,LAST!$B:$Q,6,0)</f>
        <v>98.960999999999999</v>
      </c>
      <c r="AC30" s="14">
        <f ca="1">VLOOKUP($M30,LAST!$B:$Q,7,0)</f>
        <v>1488.7</v>
      </c>
    </row>
    <row r="31" spans="2:29" ht="16.5" customHeight="1" x14ac:dyDescent="0.25">
      <c r="L31" s="32">
        <f t="shared" si="1"/>
        <v>31</v>
      </c>
      <c r="M31" s="9">
        <f t="shared" ca="1" si="11"/>
        <v>46140</v>
      </c>
      <c r="N31" s="12">
        <f t="shared" ca="1" si="2"/>
        <v>1.3655227810254855E-2</v>
      </c>
      <c r="O31" s="12">
        <f t="shared" ca="1" si="3"/>
        <v>7.4117484831772718E-3</v>
      </c>
      <c r="P31" s="12">
        <f t="shared" ca="1" si="4"/>
        <v>1.1194029850746245E-2</v>
      </c>
      <c r="Q31" s="12">
        <f t="shared" ca="1" si="5"/>
        <v>-1.0492078480750511E-4</v>
      </c>
      <c r="R31" s="12">
        <f t="shared" ca="1" si="6"/>
        <v>4.2844543277187341E-5</v>
      </c>
      <c r="S31" s="12">
        <f t="shared" ca="1" si="7"/>
        <v>1.4619883040936088E-3</v>
      </c>
      <c r="T31" s="12">
        <f t="shared" ca="1" si="8"/>
        <v>-9.1575091575102352E-4</v>
      </c>
      <c r="U31" s="18"/>
      <c r="V31" s="22">
        <f t="shared" ca="1" si="9"/>
        <v>46140</v>
      </c>
      <c r="W31" s="14">
        <f ca="1">VLOOKUP($M31,LAST!$B:$Q,2,0)</f>
        <v>227.15</v>
      </c>
      <c r="X31" s="14">
        <f ca="1">VLOOKUP($M31,LAST!$B:$Q,3,0)*100</f>
        <v>292.23</v>
      </c>
      <c r="Y31" s="14">
        <f ca="1">VLOOKUP($M31,LAST!$B:$Q,16,0)*100</f>
        <v>271</v>
      </c>
      <c r="Z31" s="14">
        <f ca="1">VLOOKUP($M31,LAST!$B:$Q,4,0)</f>
        <v>95.3</v>
      </c>
      <c r="AA31" s="14">
        <f ca="1">VLOOKUP($M31,LAST!$B:$Q,5,0)</f>
        <v>95.698899999999995</v>
      </c>
      <c r="AB31" s="14">
        <f ca="1">VLOOKUP($M31,LAST!$B:$Q,6,0)</f>
        <v>98.64</v>
      </c>
      <c r="AC31" s="14">
        <f ca="1">VLOOKUP($M31,LAST!$B:$Q,7,0)</f>
        <v>1472.85</v>
      </c>
    </row>
    <row r="32" spans="2:29" ht="16.5" customHeight="1" x14ac:dyDescent="0.25">
      <c r="L32" s="32">
        <f t="shared" si="1"/>
        <v>32</v>
      </c>
      <c r="M32" s="9">
        <f t="shared" ca="1" si="11"/>
        <v>46139</v>
      </c>
      <c r="N32" s="12">
        <f t="shared" ca="1" si="2"/>
        <v>-9.3624609897458022E-4</v>
      </c>
      <c r="O32" s="12">
        <f t="shared" ca="1" si="3"/>
        <v>-6.2009661173729747E-3</v>
      </c>
      <c r="P32" s="12">
        <f t="shared" ca="1" si="4"/>
        <v>-1.4705882352941124E-2</v>
      </c>
      <c r="Q32" s="12">
        <f t="shared" ca="1" si="5"/>
        <v>0</v>
      </c>
      <c r="R32" s="12">
        <f t="shared" ca="1" si="6"/>
        <v>4.4745535900969635E-4</v>
      </c>
      <c r="S32" s="12">
        <f t="shared" ca="1" si="7"/>
        <v>-3.7550871281710752E-4</v>
      </c>
      <c r="T32" s="12">
        <f t="shared" ca="1" si="8"/>
        <v>-1.4224751066855834E-3</v>
      </c>
      <c r="U32" s="18"/>
      <c r="V32" s="22">
        <f t="shared" ca="1" si="9"/>
        <v>46139</v>
      </c>
      <c r="W32" s="14">
        <f ca="1">VLOOKUP($M32,LAST!$B:$Q,2,0)</f>
        <v>224.09</v>
      </c>
      <c r="X32" s="14">
        <f ca="1">VLOOKUP($M32,LAST!$B:$Q,3,0)*100</f>
        <v>290.08</v>
      </c>
      <c r="Y32" s="14">
        <f ca="1">VLOOKUP($M32,LAST!$B:$Q,16,0)*100</f>
        <v>268</v>
      </c>
      <c r="Z32" s="14">
        <f ca="1">VLOOKUP($M32,LAST!$B:$Q,4,0)</f>
        <v>95.31</v>
      </c>
      <c r="AA32" s="14">
        <f ca="1">VLOOKUP($M32,LAST!$B:$Q,5,0)</f>
        <v>95.694800000000001</v>
      </c>
      <c r="AB32" s="14">
        <f ca="1">VLOOKUP($M32,LAST!$B:$Q,6,0)</f>
        <v>98.495999999999995</v>
      </c>
      <c r="AC32" s="14">
        <f ca="1">VLOOKUP($M32,LAST!$B:$Q,7,0)</f>
        <v>1474.2</v>
      </c>
    </row>
    <row r="33" spans="12:29" ht="16.5" customHeight="1" x14ac:dyDescent="0.25">
      <c r="L33" s="32">
        <f t="shared" si="1"/>
        <v>33</v>
      </c>
      <c r="M33" s="9">
        <f t="shared" ca="1" si="11"/>
        <v>46136</v>
      </c>
      <c r="N33" s="12">
        <f t="shared" ca="1" si="2"/>
        <v>1.704906139475848E-2</v>
      </c>
      <c r="O33" s="12">
        <f t="shared" ca="1" si="3"/>
        <v>4.7156822249758701E-3</v>
      </c>
      <c r="P33" s="12">
        <f t="shared" ca="1" si="4"/>
        <v>0</v>
      </c>
      <c r="Q33" s="12">
        <f t="shared" ca="1" si="5"/>
        <v>1.0493179433379574E-4</v>
      </c>
      <c r="R33" s="12">
        <f t="shared" ca="1" si="6"/>
        <v>1.0203601086291592E-3</v>
      </c>
      <c r="S33" s="12">
        <f t="shared" ca="1" si="7"/>
        <v>-2.3995140224764011E-3</v>
      </c>
      <c r="T33" s="12">
        <f t="shared" ca="1" si="8"/>
        <v>-1.5217611849447366E-3</v>
      </c>
      <c r="U33" s="18"/>
      <c r="V33" s="22">
        <f t="shared" ca="1" si="9"/>
        <v>46136</v>
      </c>
      <c r="W33" s="14">
        <f ca="1">VLOOKUP($M33,LAST!$B:$Q,2,0)</f>
        <v>224.3</v>
      </c>
      <c r="X33" s="14">
        <f ca="1">VLOOKUP($M33,LAST!$B:$Q,3,0)*100</f>
        <v>291.89</v>
      </c>
      <c r="Y33" s="14">
        <f ca="1">VLOOKUP($M33,LAST!$B:$Q,16,0)*100</f>
        <v>272</v>
      </c>
      <c r="Z33" s="14">
        <f ca="1">VLOOKUP($M33,LAST!$B:$Q,4,0)</f>
        <v>95.31</v>
      </c>
      <c r="AA33" s="14">
        <f ca="1">VLOOKUP($M33,LAST!$B:$Q,5,0)</f>
        <v>95.652000000000001</v>
      </c>
      <c r="AB33" s="14">
        <f ca="1">VLOOKUP($M33,LAST!$B:$Q,6,0)</f>
        <v>98.533000000000001</v>
      </c>
      <c r="AC33" s="14">
        <f ca="1">VLOOKUP($M33,LAST!$B:$Q,7,0)</f>
        <v>1476.3</v>
      </c>
    </row>
    <row r="34" spans="12:29" ht="16.5" customHeight="1" x14ac:dyDescent="0.25">
      <c r="L34" s="32">
        <f t="shared" si="1"/>
        <v>34</v>
      </c>
      <c r="M34" s="9">
        <f t="shared" ca="1" si="11"/>
        <v>46135</v>
      </c>
      <c r="N34" s="12">
        <f t="shared" ca="1" si="2"/>
        <v>8.5055789281140992E-3</v>
      </c>
      <c r="O34" s="12">
        <f t="shared" ca="1" si="3"/>
        <v>8.5398875234325988E-3</v>
      </c>
      <c r="P34" s="12">
        <f t="shared" ca="1" si="4"/>
        <v>1.1152416356877248E-2</v>
      </c>
      <c r="Q34" s="12">
        <f t="shared" ca="1" si="5"/>
        <v>1.049428061705715E-4</v>
      </c>
      <c r="R34" s="12">
        <f t="shared" ca="1" si="6"/>
        <v>1.2605543924504303E-3</v>
      </c>
      <c r="S34" s="12">
        <f t="shared" ca="1" si="7"/>
        <v>1.8257429759609423E-3</v>
      </c>
      <c r="T34" s="12">
        <f t="shared" ca="1" si="8"/>
        <v>1.3528596069956045E-4</v>
      </c>
      <c r="U34" s="18"/>
      <c r="V34" s="22">
        <f t="shared" ca="1" si="9"/>
        <v>46135</v>
      </c>
      <c r="W34" s="14">
        <f ca="1">VLOOKUP($M34,LAST!$B:$Q,2,0)</f>
        <v>220.54</v>
      </c>
      <c r="X34" s="14">
        <f ca="1">VLOOKUP($M34,LAST!$B:$Q,3,0)*100</f>
        <v>290.52</v>
      </c>
      <c r="Y34" s="14">
        <f ca="1">VLOOKUP($M34,LAST!$B:$Q,16,0)*100</f>
        <v>272</v>
      </c>
      <c r="Z34" s="14">
        <f ca="1">VLOOKUP($M34,LAST!$B:$Q,4,0)</f>
        <v>95.3</v>
      </c>
      <c r="AA34" s="14">
        <f ca="1">VLOOKUP($M34,LAST!$B:$Q,5,0)</f>
        <v>95.554500000000004</v>
      </c>
      <c r="AB34" s="14">
        <f ca="1">VLOOKUP($M34,LAST!$B:$Q,6,0)</f>
        <v>98.77</v>
      </c>
      <c r="AC34" s="14">
        <f ca="1">VLOOKUP($M34,LAST!$B:$Q,7,0)</f>
        <v>1478.55</v>
      </c>
    </row>
    <row r="35" spans="12:29" ht="16.5" customHeight="1" x14ac:dyDescent="0.25">
      <c r="L35" s="32">
        <f t="shared" si="1"/>
        <v>35</v>
      </c>
      <c r="M35" s="9">
        <f t="shared" ca="1" si="11"/>
        <v>46134</v>
      </c>
      <c r="N35" s="12">
        <f t="shared" ca="1" si="2"/>
        <v>-2.5542784163473664E-3</v>
      </c>
      <c r="O35" s="12">
        <f t="shared" ca="1" si="3"/>
        <v>-4.8577376821645757E-4</v>
      </c>
      <c r="P35" s="12">
        <f t="shared" ca="1" si="4"/>
        <v>0</v>
      </c>
      <c r="Q35" s="12">
        <f t="shared" ca="1" si="5"/>
        <v>4.1994750656182411E-4</v>
      </c>
      <c r="R35" s="12">
        <f t="shared" ca="1" si="6"/>
        <v>7.1199155257151148E-4</v>
      </c>
      <c r="S35" s="12">
        <f t="shared" ca="1" si="7"/>
        <v>1.9919913815882317E-3</v>
      </c>
      <c r="T35" s="12">
        <f t="shared" ca="1" si="8"/>
        <v>-1.4522120905100522E-3</v>
      </c>
      <c r="U35" s="18"/>
      <c r="V35" s="22">
        <f t="shared" ca="1" si="9"/>
        <v>46134</v>
      </c>
      <c r="W35" s="14">
        <f ca="1">VLOOKUP($M35,LAST!$B:$Q,2,0)</f>
        <v>218.68</v>
      </c>
      <c r="X35" s="14">
        <f ca="1">VLOOKUP($M35,LAST!$B:$Q,3,0)*100</f>
        <v>288.06</v>
      </c>
      <c r="Y35" s="14">
        <f ca="1">VLOOKUP($M35,LAST!$B:$Q,16,0)*100</f>
        <v>269</v>
      </c>
      <c r="Z35" s="14">
        <f ca="1">VLOOKUP($M35,LAST!$B:$Q,4,0)</f>
        <v>95.29</v>
      </c>
      <c r="AA35" s="14">
        <f ca="1">VLOOKUP($M35,LAST!$B:$Q,5,0)</f>
        <v>95.434200000000004</v>
      </c>
      <c r="AB35" s="14">
        <f ca="1">VLOOKUP($M35,LAST!$B:$Q,6,0)</f>
        <v>98.59</v>
      </c>
      <c r="AC35" s="14">
        <f ca="1">VLOOKUP($M35,LAST!$B:$Q,7,0)</f>
        <v>1478.35</v>
      </c>
    </row>
    <row r="36" spans="12:29" ht="16.5" customHeight="1" x14ac:dyDescent="0.25">
      <c r="L36" s="32">
        <f t="shared" si="1"/>
        <v>36</v>
      </c>
      <c r="M36" s="9">
        <f t="shared" ca="1" si="11"/>
        <v>46133</v>
      </c>
      <c r="N36" s="12">
        <f t="shared" ca="1" si="2"/>
        <v>-1.0337200379181066E-2</v>
      </c>
      <c r="O36" s="12">
        <f t="shared" ca="1" si="3"/>
        <v>-9.4517958412098091E-3</v>
      </c>
      <c r="P36" s="12">
        <f t="shared" ca="1" si="4"/>
        <v>-3.7037037037036535E-3</v>
      </c>
      <c r="Q36" s="12">
        <f t="shared" ca="1" si="5"/>
        <v>6.3031831074700229E-4</v>
      </c>
      <c r="R36" s="12">
        <f t="shared" ca="1" si="6"/>
        <v>9.2781222088222925E-4</v>
      </c>
      <c r="S36" s="12">
        <f t="shared" ca="1" si="7"/>
        <v>3.0276155234105762E-3</v>
      </c>
      <c r="T36" s="12">
        <f t="shared" ca="1" si="8"/>
        <v>5.4329371816639327E-3</v>
      </c>
      <c r="U36" s="18"/>
      <c r="V36" s="22">
        <f t="shared" ca="1" si="9"/>
        <v>46133</v>
      </c>
      <c r="W36" s="14">
        <f ca="1">VLOOKUP($M36,LAST!$B:$Q,2,0)</f>
        <v>219.24</v>
      </c>
      <c r="X36" s="14">
        <f ca="1">VLOOKUP($M36,LAST!$B:$Q,3,0)*100</f>
        <v>288.2</v>
      </c>
      <c r="Y36" s="14">
        <f ca="1">VLOOKUP($M36,LAST!$B:$Q,16,0)*100</f>
        <v>269</v>
      </c>
      <c r="Z36" s="14">
        <f ca="1">VLOOKUP($M36,LAST!$B:$Q,4,0)</f>
        <v>95.25</v>
      </c>
      <c r="AA36" s="14">
        <f ca="1">VLOOKUP($M36,LAST!$B:$Q,5,0)</f>
        <v>95.366299999999995</v>
      </c>
      <c r="AB36" s="14">
        <f ca="1">VLOOKUP($M36,LAST!$B:$Q,6,0)</f>
        <v>98.394000000000005</v>
      </c>
      <c r="AC36" s="14">
        <f ca="1">VLOOKUP($M36,LAST!$B:$Q,7,0)</f>
        <v>1480.5</v>
      </c>
    </row>
    <row r="37" spans="12:29" ht="16.5" customHeight="1" x14ac:dyDescent="0.25">
      <c r="L37" s="32">
        <f t="shared" si="1"/>
        <v>37</v>
      </c>
      <c r="M37" s="9">
        <f t="shared" ca="1" si="11"/>
        <v>46132</v>
      </c>
      <c r="N37" s="12">
        <f t="shared" ca="1" si="2"/>
        <v>3.8517310132317739E-3</v>
      </c>
      <c r="O37" s="12">
        <f t="shared" ca="1" si="3"/>
        <v>4.3841480254072085E-3</v>
      </c>
      <c r="P37" s="12">
        <f t="shared" ca="1" si="4"/>
        <v>1.5037593984962516E-2</v>
      </c>
      <c r="Q37" s="12">
        <f t="shared" ca="1" si="5"/>
        <v>9.4637223974758378E-4</v>
      </c>
      <c r="R37" s="12">
        <f t="shared" ca="1" si="6"/>
        <v>6.2487922502363347E-4</v>
      </c>
      <c r="S37" s="12">
        <f t="shared" ca="1" si="7"/>
        <v>-1.0193887744924801E-5</v>
      </c>
      <c r="T37" s="12">
        <f t="shared" ca="1" si="8"/>
        <v>8.388974490669332E-3</v>
      </c>
      <c r="U37" s="18"/>
      <c r="V37" s="22">
        <f t="shared" ca="1" si="9"/>
        <v>46132</v>
      </c>
      <c r="W37" s="14">
        <f ca="1">VLOOKUP($M37,LAST!$B:$Q,2,0)</f>
        <v>221.53</v>
      </c>
      <c r="X37" s="14">
        <f ca="1">VLOOKUP($M37,LAST!$B:$Q,3,0)*100</f>
        <v>290.95</v>
      </c>
      <c r="Y37" s="14">
        <f ca="1">VLOOKUP($M37,LAST!$B:$Q,16,0)*100</f>
        <v>270</v>
      </c>
      <c r="Z37" s="14">
        <f ca="1">VLOOKUP($M37,LAST!$B:$Q,4,0)</f>
        <v>95.19</v>
      </c>
      <c r="AA37" s="14">
        <f ca="1">VLOOKUP($M37,LAST!$B:$Q,5,0)</f>
        <v>95.277900000000002</v>
      </c>
      <c r="AB37" s="14">
        <f ca="1">VLOOKUP($M37,LAST!$B:$Q,6,0)</f>
        <v>98.096999999999994</v>
      </c>
      <c r="AC37" s="14">
        <f ca="1">VLOOKUP($M37,LAST!$B:$Q,7,0)</f>
        <v>1472.5</v>
      </c>
    </row>
    <row r="38" spans="12:29" ht="16.5" customHeight="1" x14ac:dyDescent="0.25">
      <c r="L38" s="32">
        <f t="shared" si="1"/>
        <v>38</v>
      </c>
      <c r="M38" s="9">
        <f t="shared" ca="1" si="11"/>
        <v>46129</v>
      </c>
      <c r="N38" s="12">
        <f t="shared" ca="1" si="2"/>
        <v>-3.612064294744366E-3</v>
      </c>
      <c r="O38" s="12">
        <f t="shared" ca="1" si="3"/>
        <v>-1.2746234067207429E-2</v>
      </c>
      <c r="P38" s="12">
        <f t="shared" ca="1" si="4"/>
        <v>-2.2058823529411797E-2</v>
      </c>
      <c r="Q38" s="12">
        <f t="shared" ca="1" si="5"/>
        <v>1.0526315789474161E-3</v>
      </c>
      <c r="R38" s="12">
        <f t="shared" ca="1" si="6"/>
        <v>1.5314579985021837E-3</v>
      </c>
      <c r="S38" s="12">
        <f t="shared" ca="1" si="7"/>
        <v>-1.1912640635340921E-3</v>
      </c>
      <c r="T38" s="12">
        <f t="shared" ca="1" si="8"/>
        <v>-1.3111208731794721E-2</v>
      </c>
      <c r="U38" s="18"/>
      <c r="V38" s="22">
        <f t="shared" ca="1" si="9"/>
        <v>46129</v>
      </c>
      <c r="W38" s="14">
        <f ca="1">VLOOKUP($M38,LAST!$B:$Q,2,0)</f>
        <v>220.68</v>
      </c>
      <c r="X38" s="14">
        <f ca="1">VLOOKUP($M38,LAST!$B:$Q,3,0)*100</f>
        <v>289.68</v>
      </c>
      <c r="Y38" s="14">
        <f ca="1">VLOOKUP($M38,LAST!$B:$Q,16,0)*100</f>
        <v>266</v>
      </c>
      <c r="Z38" s="14">
        <f ca="1">VLOOKUP($M38,LAST!$B:$Q,4,0)</f>
        <v>95.1</v>
      </c>
      <c r="AA38" s="14">
        <f ca="1">VLOOKUP($M38,LAST!$B:$Q,5,0)</f>
        <v>95.218400000000003</v>
      </c>
      <c r="AB38" s="14">
        <f ca="1">VLOOKUP($M38,LAST!$B:$Q,6,0)</f>
        <v>98.097999999999999</v>
      </c>
      <c r="AC38" s="14">
        <f ca="1">VLOOKUP($M38,LAST!$B:$Q,7,0)</f>
        <v>1460.25</v>
      </c>
    </row>
    <row r="39" spans="12:29" ht="16.5" customHeight="1" x14ac:dyDescent="0.25">
      <c r="L39" s="32">
        <f t="shared" si="1"/>
        <v>39</v>
      </c>
      <c r="M39" s="9">
        <f t="shared" ca="1" si="11"/>
        <v>46128</v>
      </c>
      <c r="N39" s="12">
        <f t="shared" ca="1" si="2"/>
        <v>-3.8231457742995412E-3</v>
      </c>
      <c r="O39" s="12">
        <f t="shared" ca="1" si="3"/>
        <v>2.9052876234747504E-3</v>
      </c>
      <c r="P39" s="12">
        <f t="shared" ca="1" si="4"/>
        <v>1.1152416356877248E-2</v>
      </c>
      <c r="Q39" s="12">
        <f t="shared" ca="1" si="5"/>
        <v>9.4826677905390788E-4</v>
      </c>
      <c r="R39" s="12">
        <f t="shared" ca="1" si="6"/>
        <v>8.2215113053685229E-4</v>
      </c>
      <c r="S39" s="12">
        <f t="shared" ca="1" si="7"/>
        <v>1.631737290296309E-3</v>
      </c>
      <c r="T39" s="12">
        <f t="shared" ca="1" si="8"/>
        <v>2.5747874106447632E-3</v>
      </c>
      <c r="U39" s="18"/>
      <c r="V39" s="22">
        <f t="shared" ca="1" si="9"/>
        <v>46128</v>
      </c>
      <c r="W39" s="14">
        <f ca="1">VLOOKUP($M39,LAST!$B:$Q,2,0)</f>
        <v>221.48</v>
      </c>
      <c r="X39" s="14">
        <f ca="1">VLOOKUP($M39,LAST!$B:$Q,3,0)*100</f>
        <v>293.42</v>
      </c>
      <c r="Y39" s="14">
        <f ca="1">VLOOKUP($M39,LAST!$B:$Q,16,0)*100</f>
        <v>272</v>
      </c>
      <c r="Z39" s="14">
        <f ca="1">VLOOKUP($M39,LAST!$B:$Q,4,0)</f>
        <v>95</v>
      </c>
      <c r="AA39" s="14">
        <f ca="1">VLOOKUP($M39,LAST!$B:$Q,5,0)</f>
        <v>95.072800000000001</v>
      </c>
      <c r="AB39" s="14">
        <f ca="1">VLOOKUP($M39,LAST!$B:$Q,6,0)</f>
        <v>98.215000000000003</v>
      </c>
      <c r="AC39" s="14">
        <f ca="1">VLOOKUP($M39,LAST!$B:$Q,7,0)</f>
        <v>1479.65</v>
      </c>
    </row>
    <row r="40" spans="12:29" ht="16.5" customHeight="1" x14ac:dyDescent="0.25">
      <c r="L40" s="32">
        <f t="shared" si="1"/>
        <v>40</v>
      </c>
      <c r="M40" s="9">
        <f t="shared" ca="1" si="11"/>
        <v>46127</v>
      </c>
      <c r="N40" s="12">
        <f t="shared" ca="1" si="2"/>
        <v>-1.5629150801381386E-2</v>
      </c>
      <c r="O40" s="12">
        <f t="shared" ca="1" si="3"/>
        <v>-3.0752408938705678E-4</v>
      </c>
      <c r="P40" s="12">
        <f t="shared" ca="1" si="4"/>
        <v>3.7313432835821558E-3</v>
      </c>
      <c r="Q40" s="12">
        <f t="shared" ca="1" si="5"/>
        <v>6.3257775434899521E-4</v>
      </c>
      <c r="R40" s="12">
        <f t="shared" ca="1" si="6"/>
        <v>9.3144501471442709E-4</v>
      </c>
      <c r="S40" s="12">
        <f t="shared" ca="1" si="7"/>
        <v>-7.0319187966239038E-4</v>
      </c>
      <c r="T40" s="12">
        <f t="shared" ca="1" si="8"/>
        <v>2.2750424448216844E-3</v>
      </c>
      <c r="U40" s="18"/>
      <c r="V40" s="22">
        <f t="shared" ca="1" si="9"/>
        <v>46127</v>
      </c>
      <c r="W40" s="14">
        <f ca="1">VLOOKUP($M40,LAST!$B:$Q,2,0)</f>
        <v>222.33</v>
      </c>
      <c r="X40" s="14">
        <f ca="1">VLOOKUP($M40,LAST!$B:$Q,3,0)*100</f>
        <v>292.57</v>
      </c>
      <c r="Y40" s="14">
        <f ca="1">VLOOKUP($M40,LAST!$B:$Q,16,0)*100</f>
        <v>269</v>
      </c>
      <c r="Z40" s="14">
        <f ca="1">VLOOKUP($M40,LAST!$B:$Q,4,0)</f>
        <v>94.91</v>
      </c>
      <c r="AA40" s="14">
        <f ca="1">VLOOKUP($M40,LAST!$B:$Q,5,0)</f>
        <v>94.994699999999995</v>
      </c>
      <c r="AB40" s="14">
        <f ca="1">VLOOKUP($M40,LAST!$B:$Q,6,0)</f>
        <v>98.055000000000007</v>
      </c>
      <c r="AC40" s="14">
        <f ca="1">VLOOKUP($M40,LAST!$B:$Q,7,0)</f>
        <v>1475.85</v>
      </c>
    </row>
    <row r="41" spans="12:29" ht="16.5" customHeight="1" x14ac:dyDescent="0.25">
      <c r="L41" s="32">
        <f t="shared" si="1"/>
        <v>41</v>
      </c>
      <c r="M41" s="9">
        <f t="shared" ca="1" si="11"/>
        <v>46126</v>
      </c>
      <c r="N41" s="12">
        <f t="shared" ca="1" si="2"/>
        <v>-2.3983406075796188E-2</v>
      </c>
      <c r="O41" s="12">
        <f t="shared" ca="1" si="3"/>
        <v>-3.0156415694591598E-2</v>
      </c>
      <c r="P41" s="12">
        <f t="shared" ca="1" si="4"/>
        <v>-3.9426523297491078E-2</v>
      </c>
      <c r="Q41" s="12">
        <f t="shared" ca="1" si="5"/>
        <v>1.4781966001478075E-3</v>
      </c>
      <c r="R41" s="12">
        <f t="shared" ca="1" si="6"/>
        <v>1.2364290830908509E-3</v>
      </c>
      <c r="S41" s="12">
        <f t="shared" ca="1" si="7"/>
        <v>-2.4601996624850075E-3</v>
      </c>
      <c r="T41" s="12">
        <f t="shared" ca="1" si="8"/>
        <v>-6.6448544540762544E-3</v>
      </c>
      <c r="U41" s="18"/>
      <c r="V41" s="22">
        <f t="shared" ca="1" si="9"/>
        <v>46126</v>
      </c>
      <c r="W41" s="14">
        <f ca="1">VLOOKUP($M41,LAST!$B:$Q,2,0)</f>
        <v>225.86</v>
      </c>
      <c r="X41" s="14">
        <f ca="1">VLOOKUP($M41,LAST!$B:$Q,3,0)*100</f>
        <v>292.66000000000003</v>
      </c>
      <c r="Y41" s="14">
        <f ca="1">VLOOKUP($M41,LAST!$B:$Q,16,0)*100</f>
        <v>268</v>
      </c>
      <c r="Z41" s="14">
        <f ca="1">VLOOKUP($M41,LAST!$B:$Q,4,0)</f>
        <v>94.85</v>
      </c>
      <c r="AA41" s="14">
        <f ca="1">VLOOKUP($M41,LAST!$B:$Q,5,0)</f>
        <v>94.906300000000002</v>
      </c>
      <c r="AB41" s="14">
        <f ca="1">VLOOKUP($M41,LAST!$B:$Q,6,0)</f>
        <v>98.123999999999995</v>
      </c>
      <c r="AC41" s="14">
        <f ca="1">VLOOKUP($M41,LAST!$B:$Q,7,0)</f>
        <v>1472.5</v>
      </c>
    </row>
    <row r="42" spans="12:29" ht="16.5" customHeight="1" x14ac:dyDescent="0.25">
      <c r="L42" s="32">
        <f t="shared" si="1"/>
        <v>42</v>
      </c>
      <c r="M42" s="9">
        <f t="shared" ca="1" si="11"/>
        <v>46125</v>
      </c>
      <c r="N42" s="12">
        <f t="shared" ca="1" si="2"/>
        <v>3.0775899436497056E-3</v>
      </c>
      <c r="O42" s="12">
        <f t="shared" ca="1" si="3"/>
        <v>-3.3127940104693554E-4</v>
      </c>
      <c r="P42" s="12">
        <f t="shared" ca="1" si="4"/>
        <v>3.597122302158251E-3</v>
      </c>
      <c r="Q42" s="12">
        <f t="shared" ca="1" si="5"/>
        <v>-9.493670886076E-4</v>
      </c>
      <c r="R42" s="12">
        <f t="shared" ca="1" si="6"/>
        <v>-6.5365609887491072E-4</v>
      </c>
      <c r="S42" s="12">
        <f t="shared" ca="1" si="7"/>
        <v>-2.878864673086734E-3</v>
      </c>
      <c r="T42" s="12">
        <f t="shared" ca="1" si="8"/>
        <v>-8.762174367271669E-4</v>
      </c>
      <c r="U42" s="18"/>
      <c r="V42" s="22">
        <f t="shared" ca="1" si="9"/>
        <v>46125</v>
      </c>
      <c r="W42" s="14">
        <f ca="1">VLOOKUP($M42,LAST!$B:$Q,2,0)</f>
        <v>231.41</v>
      </c>
      <c r="X42" s="14">
        <f ca="1">VLOOKUP($M42,LAST!$B:$Q,3,0)*100</f>
        <v>301.76</v>
      </c>
      <c r="Y42" s="14">
        <f ca="1">VLOOKUP($M42,LAST!$B:$Q,16,0)*100</f>
        <v>279</v>
      </c>
      <c r="Z42" s="14">
        <f ca="1">VLOOKUP($M42,LAST!$B:$Q,4,0)</f>
        <v>94.71</v>
      </c>
      <c r="AA42" s="14">
        <f ca="1">VLOOKUP($M42,LAST!$B:$Q,5,0)</f>
        <v>94.789100000000005</v>
      </c>
      <c r="AB42" s="14">
        <f ca="1">VLOOKUP($M42,LAST!$B:$Q,6,0)</f>
        <v>98.366</v>
      </c>
      <c r="AC42" s="14">
        <f ca="1">VLOOKUP($M42,LAST!$B:$Q,7,0)</f>
        <v>1482.35</v>
      </c>
    </row>
    <row r="43" spans="12:29" ht="16.5" customHeight="1" x14ac:dyDescent="0.25">
      <c r="L43" s="32">
        <f t="shared" si="1"/>
        <v>43</v>
      </c>
      <c r="M43" s="9">
        <f t="shared" ca="1" si="11"/>
        <v>46122</v>
      </c>
      <c r="N43" s="12">
        <f t="shared" ca="1" si="2"/>
        <v>-2.7853862036998023E-2</v>
      </c>
      <c r="O43" s="12">
        <f t="shared" ca="1" si="3"/>
        <v>5.3287151135683608E-3</v>
      </c>
      <c r="P43" s="12">
        <f t="shared" ca="1" si="4"/>
        <v>2.9629629629629672E-2</v>
      </c>
      <c r="Q43" s="12">
        <f t="shared" ca="1" si="5"/>
        <v>-9.4846664558967397E-4</v>
      </c>
      <c r="R43" s="12">
        <f t="shared" ca="1" si="6"/>
        <v>-1.0857946435538501E-4</v>
      </c>
      <c r="S43" s="12">
        <f t="shared" ca="1" si="7"/>
        <v>-1.7101974316680035E-3</v>
      </c>
      <c r="T43" s="12">
        <f t="shared" ca="1" si="8"/>
        <v>6.751713374499646E-3</v>
      </c>
      <c r="U43" s="18"/>
      <c r="V43" s="22">
        <f t="shared" ca="1" si="9"/>
        <v>46122</v>
      </c>
      <c r="W43" s="14">
        <f ca="1">VLOOKUP($M43,LAST!$B:$Q,2,0)</f>
        <v>230.7</v>
      </c>
      <c r="X43" s="14">
        <f ca="1">VLOOKUP($M43,LAST!$B:$Q,3,0)*100</f>
        <v>301.86</v>
      </c>
      <c r="Y43" s="14">
        <f ca="1">VLOOKUP($M43,LAST!$B:$Q,16,0)*100</f>
        <v>278</v>
      </c>
      <c r="Z43" s="14">
        <f ca="1">VLOOKUP($M43,LAST!$B:$Q,4,0)</f>
        <v>94.8</v>
      </c>
      <c r="AA43" s="14">
        <f ca="1">VLOOKUP($M43,LAST!$B:$Q,5,0)</f>
        <v>94.851100000000002</v>
      </c>
      <c r="AB43" s="14">
        <f ca="1">VLOOKUP($M43,LAST!$B:$Q,6,0)</f>
        <v>98.65</v>
      </c>
      <c r="AC43" s="14">
        <f ca="1">VLOOKUP($M43,LAST!$B:$Q,7,0)</f>
        <v>1483.65</v>
      </c>
    </row>
    <row r="44" spans="12:29" ht="16.5" customHeight="1" x14ac:dyDescent="0.25">
      <c r="L44" s="32">
        <f t="shared" si="1"/>
        <v>44</v>
      </c>
      <c r="M44" s="9">
        <f t="shared" ca="1" si="11"/>
        <v>46121</v>
      </c>
      <c r="N44" s="12">
        <f t="shared" ca="1" si="2"/>
        <v>-3.8618142131553457E-3</v>
      </c>
      <c r="O44" s="12">
        <f t="shared" ca="1" si="3"/>
        <v>-2.1763211051019749E-2</v>
      </c>
      <c r="P44" s="12">
        <f t="shared" ca="1" si="4"/>
        <v>-3.2258064516129004E-2</v>
      </c>
      <c r="Q44" s="12">
        <f t="shared" ca="1" si="5"/>
        <v>2.1081479919882185E-4</v>
      </c>
      <c r="R44" s="12">
        <f t="shared" ca="1" si="6"/>
        <v>5.2103109311074647E-4</v>
      </c>
      <c r="S44" s="12">
        <f t="shared" ca="1" si="7"/>
        <v>-3.1674618946263555E-3</v>
      </c>
      <c r="T44" s="12">
        <f t="shared" ca="1" si="8"/>
        <v>-2.8418702212599234E-3</v>
      </c>
      <c r="U44" s="18"/>
      <c r="V44" s="22">
        <f t="shared" ca="1" si="9"/>
        <v>46121</v>
      </c>
      <c r="W44" s="14">
        <f ca="1">VLOOKUP($M44,LAST!$B:$Q,2,0)</f>
        <v>237.31</v>
      </c>
      <c r="X44" s="14">
        <f ca="1">VLOOKUP($M44,LAST!$B:$Q,3,0)*100</f>
        <v>300.26</v>
      </c>
      <c r="Y44" s="14">
        <f ca="1">VLOOKUP($M44,LAST!$B:$Q,16,0)*100</f>
        <v>270</v>
      </c>
      <c r="Z44" s="14">
        <f ca="1">VLOOKUP($M44,LAST!$B:$Q,4,0)</f>
        <v>94.89</v>
      </c>
      <c r="AA44" s="14">
        <f ca="1">VLOOKUP($M44,LAST!$B:$Q,5,0)</f>
        <v>94.861400000000003</v>
      </c>
      <c r="AB44" s="14">
        <f ca="1">VLOOKUP($M44,LAST!$B:$Q,6,0)</f>
        <v>98.819000000000003</v>
      </c>
      <c r="AC44" s="14">
        <f ca="1">VLOOKUP($M44,LAST!$B:$Q,7,0)</f>
        <v>1473.7</v>
      </c>
    </row>
    <row r="45" spans="12:29" ht="16.5" customHeight="1" x14ac:dyDescent="0.25">
      <c r="L45" s="32">
        <f t="shared" si="1"/>
        <v>45</v>
      </c>
      <c r="M45" s="9">
        <f t="shared" ca="1" si="11"/>
        <v>46120</v>
      </c>
      <c r="N45" s="12">
        <f t="shared" ca="1" si="2"/>
        <v>-7.39358600583091E-2</v>
      </c>
      <c r="O45" s="12">
        <f t="shared" ca="1" si="3"/>
        <v>-5.2742030058945066E-2</v>
      </c>
      <c r="P45" s="12">
        <f t="shared" ca="1" si="4"/>
        <v>-5.7432432432432456E-2</v>
      </c>
      <c r="Q45" s="12">
        <f t="shared" ca="1" si="5"/>
        <v>2.324352879027991E-3</v>
      </c>
      <c r="R45" s="12">
        <f t="shared" ca="1" si="6"/>
        <v>1.7062773043987622E-3</v>
      </c>
      <c r="S45" s="12">
        <f t="shared" ca="1" si="7"/>
        <v>-7.2603096396884892E-3</v>
      </c>
      <c r="T45" s="12">
        <f t="shared" ca="1" si="8"/>
        <v>-1.6012517061153808E-2</v>
      </c>
      <c r="U45" s="18"/>
      <c r="V45" s="22">
        <f t="shared" ca="1" si="9"/>
        <v>46120</v>
      </c>
      <c r="W45" s="14">
        <f ca="1">VLOOKUP($M45,LAST!$B:$Q,2,0)</f>
        <v>238.23</v>
      </c>
      <c r="X45" s="14">
        <f ca="1">VLOOKUP($M45,LAST!$B:$Q,3,0)*100</f>
        <v>306.94</v>
      </c>
      <c r="Y45" s="14">
        <f ca="1">VLOOKUP($M45,LAST!$B:$Q,16,0)*100</f>
        <v>279</v>
      </c>
      <c r="Z45" s="14">
        <f ca="1">VLOOKUP($M45,LAST!$B:$Q,4,0)</f>
        <v>94.87</v>
      </c>
      <c r="AA45" s="14">
        <f ca="1">VLOOKUP($M45,LAST!$B:$Q,5,0)</f>
        <v>94.811999999999998</v>
      </c>
      <c r="AB45" s="14">
        <f ca="1">VLOOKUP($M45,LAST!$B:$Q,6,0)</f>
        <v>99.132999999999996</v>
      </c>
      <c r="AC45" s="14">
        <f ca="1">VLOOKUP($M45,LAST!$B:$Q,7,0)</f>
        <v>1477.9</v>
      </c>
    </row>
    <row r="46" spans="12:29" ht="16.5" customHeight="1" x14ac:dyDescent="0.25">
      <c r="L46" s="32">
        <f t="shared" si="1"/>
        <v>46</v>
      </c>
      <c r="M46" s="9">
        <f t="shared" ca="1" si="11"/>
        <v>46119</v>
      </c>
      <c r="N46" s="12">
        <f t="shared" ca="1" si="2"/>
        <v>1.6919002253231508E-2</v>
      </c>
      <c r="O46" s="12">
        <f t="shared" ca="1" si="3"/>
        <v>1.9790346021828498E-3</v>
      </c>
      <c r="P46" s="12">
        <f t="shared" ca="1" si="4"/>
        <v>1.7182130584192379E-2</v>
      </c>
      <c r="Q46" s="12">
        <f t="shared" ca="1" si="5"/>
        <v>-1.0564124234091476E-4</v>
      </c>
      <c r="R46" s="12">
        <f t="shared" ca="1" si="6"/>
        <v>3.1695654103547355E-6</v>
      </c>
      <c r="S46" s="12">
        <f t="shared" ca="1" si="7"/>
        <v>-1.2302337444113354E-3</v>
      </c>
      <c r="T46" s="12">
        <f t="shared" ca="1" si="8"/>
        <v>-3.6485455570666181E-3</v>
      </c>
      <c r="U46" s="18"/>
      <c r="V46" s="22">
        <f t="shared" ca="1" si="9"/>
        <v>46119</v>
      </c>
      <c r="W46" s="14">
        <f ca="1">VLOOKUP($M46,LAST!$B:$Q,2,0)</f>
        <v>257.25</v>
      </c>
      <c r="X46" s="14">
        <f ca="1">VLOOKUP($M46,LAST!$B:$Q,3,0)*100</f>
        <v>324.02999999999997</v>
      </c>
      <c r="Y46" s="14">
        <f ca="1">VLOOKUP($M46,LAST!$B:$Q,16,0)*100</f>
        <v>296</v>
      </c>
      <c r="Z46" s="14">
        <f ca="1">VLOOKUP($M46,LAST!$B:$Q,4,0)</f>
        <v>94.65</v>
      </c>
      <c r="AA46" s="14">
        <f ca="1">VLOOKUP($M46,LAST!$B:$Q,5,0)</f>
        <v>94.650499999999994</v>
      </c>
      <c r="AB46" s="14">
        <f ca="1">VLOOKUP($M46,LAST!$B:$Q,6,0)</f>
        <v>99.858000000000004</v>
      </c>
      <c r="AC46" s="14">
        <f ca="1">VLOOKUP($M46,LAST!$B:$Q,7,0)</f>
        <v>1501.95</v>
      </c>
    </row>
    <row r="47" spans="12:29" ht="16.5" customHeight="1" x14ac:dyDescent="0.25">
      <c r="L47" s="32">
        <f t="shared" si="1"/>
        <v>47</v>
      </c>
      <c r="M47" s="9">
        <f t="shared" ca="1" si="11"/>
        <v>46118</v>
      </c>
      <c r="N47" s="12">
        <f t="shared" ca="1" si="2"/>
        <v>9.1002611379287224E-4</v>
      </c>
      <c r="O47" s="12">
        <f t="shared" ca="1" si="3"/>
        <v>-1.1795263559969293E-2</v>
      </c>
      <c r="P47" s="12">
        <f t="shared" ca="1" si="4"/>
        <v>-2.6755852842809347E-2</v>
      </c>
      <c r="Q47" s="12">
        <f t="shared" ca="1" si="5"/>
        <v>2.1132713440397133E-4</v>
      </c>
      <c r="R47" s="12">
        <f t="shared" ca="1" si="6"/>
        <v>1.7961193257143293E-5</v>
      </c>
      <c r="S47" s="12">
        <f t="shared" ca="1" si="7"/>
        <v>-4.6986843683782809E-4</v>
      </c>
      <c r="T47" s="12">
        <f t="shared" ca="1" si="8"/>
        <v>-2.1843455237464671E-3</v>
      </c>
      <c r="U47" s="18"/>
      <c r="V47" s="22">
        <f t="shared" ca="1" si="9"/>
        <v>46118</v>
      </c>
      <c r="W47" s="14">
        <f ca="1">VLOOKUP($M47,LAST!$B:$Q,2,0)</f>
        <v>252.97</v>
      </c>
      <c r="X47" s="14">
        <f ca="1">VLOOKUP($M47,LAST!$B:$Q,3,0)*100</f>
        <v>323.39000000000004</v>
      </c>
      <c r="Y47" s="14">
        <f ca="1">VLOOKUP($M47,LAST!$B:$Q,16,0)*100</f>
        <v>291</v>
      </c>
      <c r="Z47" s="14">
        <f ca="1">VLOOKUP($M47,LAST!$B:$Q,4,0)</f>
        <v>94.66</v>
      </c>
      <c r="AA47" s="14">
        <f ca="1">VLOOKUP($M47,LAST!$B:$Q,5,0)</f>
        <v>94.650199999999998</v>
      </c>
      <c r="AB47" s="14">
        <f ca="1">VLOOKUP($M47,LAST!$B:$Q,6,0)</f>
        <v>99.980999999999995</v>
      </c>
      <c r="AC47" s="14">
        <f ca="1">VLOOKUP($M47,LAST!$B:$Q,7,0)</f>
        <v>1507.45</v>
      </c>
    </row>
    <row r="48" spans="12:29" ht="16.5" customHeight="1" x14ac:dyDescent="0.25">
      <c r="L48" s="32">
        <f t="shared" si="1"/>
        <v>48</v>
      </c>
      <c r="M48" s="9">
        <f t="shared" ca="1" si="11"/>
        <v>46115</v>
      </c>
      <c r="N48" s="12">
        <f t="shared" ca="1" si="2"/>
        <v>-1.0337536220534016E-2</v>
      </c>
      <c r="O48" s="12">
        <f t="shared" ca="1" si="3"/>
        <v>-9.9534095722152438E-3</v>
      </c>
      <c r="P48" s="12">
        <f t="shared" ca="1" si="4"/>
        <v>-1.6447368421052655E-2</v>
      </c>
      <c r="Q48" s="12">
        <f t="shared" ca="1" si="5"/>
        <v>1.05674733171357E-4</v>
      </c>
      <c r="R48" s="12">
        <f t="shared" ca="1" si="6"/>
        <v>4.965988263361254E-5</v>
      </c>
      <c r="S48" s="12">
        <f t="shared" ca="1" si="7"/>
        <v>0</v>
      </c>
      <c r="T48" s="12">
        <f t="shared" ca="1" si="8"/>
        <v>-5.6231807356432739E-4</v>
      </c>
      <c r="U48" s="18"/>
      <c r="V48" s="22">
        <f t="shared" ca="1" si="9"/>
        <v>46115</v>
      </c>
      <c r="W48" s="14">
        <f ca="1">VLOOKUP($M48,LAST!$B:$Q,2,0)</f>
        <v>252.74</v>
      </c>
      <c r="X48" s="14">
        <f ca="1">VLOOKUP($M48,LAST!$B:$Q,3,0)*100</f>
        <v>327.25</v>
      </c>
      <c r="Y48" s="14">
        <f ca="1">VLOOKUP($M48,LAST!$B:$Q,16,0)*100</f>
        <v>299</v>
      </c>
      <c r="Z48" s="14">
        <f ca="1">VLOOKUP($M48,LAST!$B:$Q,4,0)</f>
        <v>94.64</v>
      </c>
      <c r="AA48" s="14">
        <f ca="1">VLOOKUP($M48,LAST!$B:$Q,5,0)</f>
        <v>94.648499999999999</v>
      </c>
      <c r="AB48" s="14">
        <f ca="1">VLOOKUP($M48,LAST!$B:$Q,6,0)</f>
        <v>100.02800000000001</v>
      </c>
      <c r="AC48" s="14">
        <f ca="1">VLOOKUP($M48,LAST!$B:$Q,7,0)</f>
        <v>1510.75</v>
      </c>
    </row>
    <row r="49" spans="12:29" ht="16.5" customHeight="1" x14ac:dyDescent="0.25">
      <c r="L49" s="32">
        <f t="shared" si="1"/>
        <v>49</v>
      </c>
      <c r="M49" s="9">
        <f t="shared" ca="1" si="11"/>
        <v>46114</v>
      </c>
      <c r="N49" s="12">
        <f t="shared" ca="1" si="2"/>
        <v>1.6397357319111627E-2</v>
      </c>
      <c r="O49" s="12">
        <f t="shared" ca="1" si="3"/>
        <v>8.1434714978498857E-3</v>
      </c>
      <c r="P49" s="12">
        <f t="shared" ca="1" si="4"/>
        <v>9.966777408637828E-3</v>
      </c>
      <c r="Q49" s="12">
        <f t="shared" ca="1" si="5"/>
        <v>-7.3917634635700669E-4</v>
      </c>
      <c r="R49" s="12">
        <f t="shared" ca="1" si="6"/>
        <v>1.8810897639109925E-4</v>
      </c>
      <c r="S49" s="12">
        <f t="shared" ca="1" si="7"/>
        <v>3.7832033797955411E-3</v>
      </c>
      <c r="T49" s="12">
        <f t="shared" ca="1" si="8"/>
        <v>-5.950413223141382E-4</v>
      </c>
      <c r="U49" s="18"/>
      <c r="V49" s="22">
        <f t="shared" ca="1" si="9"/>
        <v>46114</v>
      </c>
      <c r="W49" s="14">
        <f ca="1">VLOOKUP($M49,LAST!$B:$Q,2,0)</f>
        <v>255.38</v>
      </c>
      <c r="X49" s="14">
        <f ca="1">VLOOKUP($M49,LAST!$B:$Q,3,0)*100</f>
        <v>330.54</v>
      </c>
      <c r="Y49" s="14">
        <f ca="1">VLOOKUP($M49,LAST!$B:$Q,16,0)*100</f>
        <v>304</v>
      </c>
      <c r="Z49" s="14">
        <f ca="1">VLOOKUP($M49,LAST!$B:$Q,4,0)</f>
        <v>94.63</v>
      </c>
      <c r="AA49" s="14">
        <f ca="1">VLOOKUP($M49,LAST!$B:$Q,5,0)</f>
        <v>94.643799999999999</v>
      </c>
      <c r="AB49" s="14">
        <f ca="1">VLOOKUP($M49,LAST!$B:$Q,6,0)</f>
        <v>100.02800000000001</v>
      </c>
      <c r="AC49" s="14">
        <f ca="1">VLOOKUP($M49,LAST!$B:$Q,7,0)</f>
        <v>1511.6</v>
      </c>
    </row>
    <row r="50" spans="12:29" ht="16.5" customHeight="1" x14ac:dyDescent="0.25">
      <c r="L50" s="32">
        <f t="shared" si="1"/>
        <v>50</v>
      </c>
      <c r="M50" s="9">
        <f t="shared" ca="1" si="11"/>
        <v>46113</v>
      </c>
      <c r="N50" s="12">
        <f t="shared" ca="1" si="2"/>
        <v>-3.7428648048116964E-2</v>
      </c>
      <c r="O50" s="12">
        <f t="shared" ca="1" si="3"/>
        <v>-4.3776248250116612E-2</v>
      </c>
      <c r="P50" s="12">
        <f t="shared" ca="1" si="4"/>
        <v>-5.0473186119873836E-2</v>
      </c>
      <c r="Q50" s="12">
        <f t="shared" ca="1" si="5"/>
        <v>7.3972313219927699E-4</v>
      </c>
      <c r="R50" s="12">
        <f t="shared" ca="1" si="6"/>
        <v>1.5834642302205992E-3</v>
      </c>
      <c r="S50" s="12">
        <f t="shared" ca="1" si="7"/>
        <v>-3.1012094716940108E-3</v>
      </c>
      <c r="T50" s="12">
        <f t="shared" ca="1" si="8"/>
        <v>-4.5740234953437486E-3</v>
      </c>
      <c r="U50" s="18"/>
      <c r="V50" s="22">
        <f t="shared" ca="1" si="9"/>
        <v>46113</v>
      </c>
      <c r="W50" s="14">
        <f ca="1">VLOOKUP($M50,LAST!$B:$Q,2,0)</f>
        <v>251.26</v>
      </c>
      <c r="X50" s="14">
        <f ca="1">VLOOKUP($M50,LAST!$B:$Q,3,0)*100</f>
        <v>327.87</v>
      </c>
      <c r="Y50" s="14">
        <f ca="1">VLOOKUP($M50,LAST!$B:$Q,16,0)*100</f>
        <v>301</v>
      </c>
      <c r="Z50" s="14">
        <f ca="1">VLOOKUP($M50,LAST!$B:$Q,4,0)</f>
        <v>94.7</v>
      </c>
      <c r="AA50" s="14">
        <f ca="1">VLOOKUP($M50,LAST!$B:$Q,5,0)</f>
        <v>94.626000000000005</v>
      </c>
      <c r="AB50" s="14">
        <f ca="1">VLOOKUP($M50,LAST!$B:$Q,6,0)</f>
        <v>99.650999999999996</v>
      </c>
      <c r="AC50" s="14">
        <f ca="1">VLOOKUP($M50,LAST!$B:$Q,7,0)</f>
        <v>1512.5</v>
      </c>
    </row>
    <row r="51" spans="12:29" ht="16.5" customHeight="1" x14ac:dyDescent="0.25">
      <c r="L51" s="32">
        <f t="shared" si="1"/>
        <v>51</v>
      </c>
      <c r="M51" s="9">
        <f t="shared" ca="1" si="11"/>
        <v>46112</v>
      </c>
      <c r="N51" s="12">
        <f t="shared" ca="1" si="2"/>
        <v>-2.1407546160021607E-3</v>
      </c>
      <c r="O51" s="12">
        <f t="shared" ca="1" si="3"/>
        <v>-2.8916140360814468E-2</v>
      </c>
      <c r="P51" s="12">
        <f t="shared" ca="1" si="4"/>
        <v>-5.3731343283582089E-2</v>
      </c>
      <c r="Q51" s="12">
        <f t="shared" ca="1" si="5"/>
        <v>1.0568590150072943E-4</v>
      </c>
      <c r="R51" s="12">
        <f t="shared" ca="1" si="6"/>
        <v>2.466832745562364E-4</v>
      </c>
      <c r="S51" s="12">
        <f t="shared" ca="1" si="7"/>
        <v>-5.4522480573878651E-3</v>
      </c>
      <c r="T51" s="12">
        <f t="shared" ca="1" si="8"/>
        <v>-1.6450615253005285E-4</v>
      </c>
      <c r="U51" s="18"/>
      <c r="V51" s="22">
        <f t="shared" ca="1" si="9"/>
        <v>46112</v>
      </c>
      <c r="W51" s="14">
        <f ca="1">VLOOKUP($M51,LAST!$B:$Q,2,0)</f>
        <v>261.02999999999997</v>
      </c>
      <c r="X51" s="14">
        <f ca="1">VLOOKUP($M51,LAST!$B:$Q,3,0)*100</f>
        <v>342.88</v>
      </c>
      <c r="Y51" s="14">
        <f ca="1">VLOOKUP($M51,LAST!$B:$Q,16,0)*100</f>
        <v>317</v>
      </c>
      <c r="Z51" s="14">
        <f ca="1">VLOOKUP($M51,LAST!$B:$Q,4,0)</f>
        <v>94.63</v>
      </c>
      <c r="AA51" s="14">
        <f ca="1">VLOOKUP($M51,LAST!$B:$Q,5,0)</f>
        <v>94.476399999999998</v>
      </c>
      <c r="AB51" s="14">
        <f ca="1">VLOOKUP($M51,LAST!$B:$Q,6,0)</f>
        <v>99.960999999999999</v>
      </c>
      <c r="AC51" s="14">
        <f ca="1">VLOOKUP($M51,LAST!$B:$Q,7,0)</f>
        <v>1519.45</v>
      </c>
    </row>
    <row r="52" spans="12:29" ht="16.5" customHeight="1" x14ac:dyDescent="0.25">
      <c r="L52" s="32">
        <f t="shared" si="1"/>
        <v>52</v>
      </c>
      <c r="M52" s="9">
        <f t="shared" ca="1" si="11"/>
        <v>46111</v>
      </c>
      <c r="N52" s="12">
        <f t="shared" ca="1" si="2"/>
        <v>3.3625730994151892E-2</v>
      </c>
      <c r="O52" s="12">
        <f t="shared" ca="1" si="3"/>
        <v>2.4756210819596003E-2</v>
      </c>
      <c r="P52" s="12">
        <f t="shared" ca="1" si="4"/>
        <v>1.2084592145015005E-2</v>
      </c>
      <c r="Q52" s="12">
        <f t="shared" ca="1" si="5"/>
        <v>-7.3925440912447904E-4</v>
      </c>
      <c r="R52" s="12">
        <f t="shared" ca="1" si="6"/>
        <v>-1.1938751771248812E-3</v>
      </c>
      <c r="S52" s="12">
        <f t="shared" ca="1" si="7"/>
        <v>3.5746023504508173E-3</v>
      </c>
      <c r="T52" s="12">
        <f t="shared" ca="1" si="8"/>
        <v>5.9242098295548828E-3</v>
      </c>
      <c r="U52" s="18"/>
      <c r="V52" s="22">
        <f t="shared" ca="1" si="9"/>
        <v>46111</v>
      </c>
      <c r="W52" s="14">
        <f ca="1">VLOOKUP($M52,LAST!$B:$Q,2,0)</f>
        <v>261.58999999999997</v>
      </c>
      <c r="X52" s="14">
        <f ca="1">VLOOKUP($M52,LAST!$B:$Q,3,0)*100</f>
        <v>353.09</v>
      </c>
      <c r="Y52" s="14">
        <f ca="1">VLOOKUP($M52,LAST!$B:$Q,16,0)*100</f>
        <v>335</v>
      </c>
      <c r="Z52" s="14">
        <f ca="1">VLOOKUP($M52,LAST!$B:$Q,4,0)</f>
        <v>94.62</v>
      </c>
      <c r="AA52" s="14">
        <f ca="1">VLOOKUP($M52,LAST!$B:$Q,5,0)</f>
        <v>94.453100000000006</v>
      </c>
      <c r="AB52" s="14">
        <f ca="1">VLOOKUP($M52,LAST!$B:$Q,6,0)</f>
        <v>100.509</v>
      </c>
      <c r="AC52" s="14">
        <f ca="1">VLOOKUP($M52,LAST!$B:$Q,7,0)</f>
        <v>1519.7</v>
      </c>
    </row>
    <row r="53" spans="12:29" ht="16.5" customHeight="1" x14ac:dyDescent="0.25">
      <c r="L53" s="32">
        <f t="shared" si="1"/>
        <v>53</v>
      </c>
      <c r="M53" s="9">
        <f t="shared" ca="1" si="11"/>
        <v>46108</v>
      </c>
      <c r="N53" s="12">
        <f t="shared" ca="1" si="2"/>
        <v>4.0710584752035484E-2</v>
      </c>
      <c r="O53" s="12">
        <f t="shared" ca="1" si="3"/>
        <v>5.7256827247622155E-2</v>
      </c>
      <c r="P53" s="12">
        <f t="shared" ca="1" si="4"/>
        <v>7.4675324675324672E-2</v>
      </c>
      <c r="Q53" s="12">
        <f t="shared" ca="1" si="5"/>
        <v>-1.581611134542471E-3</v>
      </c>
      <c r="R53" s="12">
        <f t="shared" ca="1" si="6"/>
        <v>-6.9532651814718793E-4</v>
      </c>
      <c r="S53" s="12">
        <f t="shared" ca="1" si="7"/>
        <v>2.5125125125124992E-3</v>
      </c>
      <c r="T53" s="12">
        <f t="shared" ca="1" si="8"/>
        <v>2.4551275671014228E-3</v>
      </c>
      <c r="U53" s="18"/>
      <c r="V53" s="22">
        <f t="shared" ca="1" si="9"/>
        <v>46108</v>
      </c>
      <c r="W53" s="14">
        <f ca="1">VLOOKUP($M53,LAST!$B:$Q,2,0)</f>
        <v>253.08</v>
      </c>
      <c r="X53" s="14">
        <f ca="1">VLOOKUP($M53,LAST!$B:$Q,3,0)*100</f>
        <v>344.56</v>
      </c>
      <c r="Y53" s="14">
        <f ca="1">VLOOKUP($M53,LAST!$B:$Q,16,0)*100</f>
        <v>331</v>
      </c>
      <c r="Z53" s="14">
        <f ca="1">VLOOKUP($M53,LAST!$B:$Q,4,0)</f>
        <v>94.69</v>
      </c>
      <c r="AA53" s="14">
        <f ca="1">VLOOKUP($M53,LAST!$B:$Q,5,0)</f>
        <v>94.566000000000003</v>
      </c>
      <c r="AB53" s="14">
        <f ca="1">VLOOKUP($M53,LAST!$B:$Q,6,0)</f>
        <v>100.151</v>
      </c>
      <c r="AC53" s="14">
        <f ca="1">VLOOKUP($M53,LAST!$B:$Q,7,0)</f>
        <v>1510.75</v>
      </c>
    </row>
    <row r="54" spans="12:29" ht="16.5" customHeight="1" x14ac:dyDescent="0.25">
      <c r="L54" s="32">
        <f t="shared" si="1"/>
        <v>54</v>
      </c>
      <c r="M54" s="9">
        <f t="shared" ca="1" si="11"/>
        <v>46107</v>
      </c>
      <c r="N54" s="12">
        <f t="shared" ca="1" si="2"/>
        <v>-7.7525705891954289E-3</v>
      </c>
      <c r="O54" s="12">
        <f t="shared" ca="1" si="3"/>
        <v>3.0469976301130686E-3</v>
      </c>
      <c r="P54" s="12">
        <f t="shared" ca="1" si="4"/>
        <v>1.3157894736842035E-2</v>
      </c>
      <c r="Q54" s="12">
        <f t="shared" ca="1" si="5"/>
        <v>-5.269259142164362E-4</v>
      </c>
      <c r="R54" s="12">
        <f t="shared" ca="1" si="6"/>
        <v>7.3976378285767197E-5</v>
      </c>
      <c r="S54" s="12">
        <f t="shared" ca="1" si="7"/>
        <v>3.0221186959709101E-3</v>
      </c>
      <c r="T54" s="12">
        <f t="shared" ca="1" si="8"/>
        <v>3.8968824940046609E-3</v>
      </c>
      <c r="U54" s="18"/>
      <c r="V54" s="22">
        <f t="shared" ca="1" si="9"/>
        <v>46107</v>
      </c>
      <c r="W54" s="14">
        <f ca="1">VLOOKUP($M54,LAST!$B:$Q,2,0)</f>
        <v>243.18</v>
      </c>
      <c r="X54" s="14">
        <f ca="1">VLOOKUP($M54,LAST!$B:$Q,3,0)*100</f>
        <v>325.89999999999998</v>
      </c>
      <c r="Y54" s="14">
        <f ca="1">VLOOKUP($M54,LAST!$B:$Q,16,0)*100</f>
        <v>308</v>
      </c>
      <c r="Z54" s="14">
        <f ca="1">VLOOKUP($M54,LAST!$B:$Q,4,0)</f>
        <v>94.84</v>
      </c>
      <c r="AA54" s="14">
        <f ca="1">VLOOKUP($M54,LAST!$B:$Q,5,0)</f>
        <v>94.631799999999998</v>
      </c>
      <c r="AB54" s="14">
        <f ca="1">VLOOKUP($M54,LAST!$B:$Q,6,0)</f>
        <v>99.9</v>
      </c>
      <c r="AC54" s="14">
        <f ca="1">VLOOKUP($M54,LAST!$B:$Q,7,0)</f>
        <v>1507.05</v>
      </c>
    </row>
    <row r="55" spans="12:29" ht="16.5" customHeight="1" x14ac:dyDescent="0.25">
      <c r="L55" s="32">
        <f t="shared" si="1"/>
        <v>55</v>
      </c>
      <c r="M55" s="9">
        <f t="shared" ca="1" si="11"/>
        <v>46106</v>
      </c>
      <c r="N55" s="12">
        <f t="shared" ca="1" si="2"/>
        <v>-1.4357530665594198E-2</v>
      </c>
      <c r="O55" s="12">
        <f t="shared" ca="1" si="3"/>
        <v>-9.7830062172377108E-3</v>
      </c>
      <c r="P55" s="12">
        <f t="shared" ca="1" si="4"/>
        <v>-3.2786885245901232E-3</v>
      </c>
      <c r="Q55" s="12">
        <f t="shared" ca="1" si="5"/>
        <v>5.2720371151404599E-4</v>
      </c>
      <c r="R55" s="12">
        <f t="shared" ca="1" si="6"/>
        <v>3.6473084449450965E-4</v>
      </c>
      <c r="S55" s="12">
        <f t="shared" ca="1" si="7"/>
        <v>1.6593921596235184E-3</v>
      </c>
      <c r="T55" s="12">
        <f t="shared" ca="1" si="8"/>
        <v>9.6682780463419604E-4</v>
      </c>
      <c r="U55" s="18"/>
      <c r="V55" s="22">
        <f t="shared" ca="1" si="9"/>
        <v>46106</v>
      </c>
      <c r="W55" s="14">
        <f ca="1">VLOOKUP($M55,LAST!$B:$Q,2,0)</f>
        <v>245.08</v>
      </c>
      <c r="X55" s="14">
        <f ca="1">VLOOKUP($M55,LAST!$B:$Q,3,0)*100</f>
        <v>324.90999999999997</v>
      </c>
      <c r="Y55" s="14">
        <f ca="1">VLOOKUP($M55,LAST!$B:$Q,16,0)*100</f>
        <v>304</v>
      </c>
      <c r="Z55" s="14">
        <f ca="1">VLOOKUP($M55,LAST!$B:$Q,4,0)</f>
        <v>94.89</v>
      </c>
      <c r="AA55" s="14">
        <f ca="1">VLOOKUP($M55,LAST!$B:$Q,5,0)</f>
        <v>94.624799999999993</v>
      </c>
      <c r="AB55" s="14">
        <f ca="1">VLOOKUP($M55,LAST!$B:$Q,6,0)</f>
        <v>99.599000000000004</v>
      </c>
      <c r="AC55" s="14">
        <f ca="1">VLOOKUP($M55,LAST!$B:$Q,7,0)</f>
        <v>1501.2</v>
      </c>
    </row>
    <row r="56" spans="12:29" ht="16.5" customHeight="1" x14ac:dyDescent="0.25">
      <c r="L56" s="32">
        <f t="shared" si="1"/>
        <v>56</v>
      </c>
      <c r="M56" s="9">
        <f t="shared" ca="1" si="11"/>
        <v>46105</v>
      </c>
      <c r="N56" s="12">
        <f t="shared" ca="1" si="2"/>
        <v>-7.1077746276404508E-3</v>
      </c>
      <c r="O56" s="12">
        <f t="shared" ca="1" si="3"/>
        <v>-6.1487202786610906E-3</v>
      </c>
      <c r="P56" s="12">
        <f t="shared" ca="1" si="4"/>
        <v>-3.2679738562091387E-3</v>
      </c>
      <c r="Q56" s="12">
        <f t="shared" ca="1" si="5"/>
        <v>-2.1083702298119178E-4</v>
      </c>
      <c r="R56" s="12">
        <f t="shared" ca="1" si="6"/>
        <v>4.569151248425829E-4</v>
      </c>
      <c r="S56" s="12">
        <f t="shared" ca="1" si="7"/>
        <v>4.8913592723596189E-3</v>
      </c>
      <c r="T56" s="12">
        <f t="shared" ca="1" si="8"/>
        <v>7.6594886955354546E-3</v>
      </c>
      <c r="U56" s="18"/>
      <c r="V56" s="22">
        <f t="shared" ca="1" si="9"/>
        <v>46105</v>
      </c>
      <c r="W56" s="14">
        <f ca="1">VLOOKUP($M56,LAST!$B:$Q,2,0)</f>
        <v>248.65</v>
      </c>
      <c r="X56" s="14">
        <f ca="1">VLOOKUP($M56,LAST!$B:$Q,3,0)*100</f>
        <v>328.12</v>
      </c>
      <c r="Y56" s="14">
        <f ca="1">VLOOKUP($M56,LAST!$B:$Q,16,0)*100</f>
        <v>305</v>
      </c>
      <c r="Z56" s="14">
        <f ca="1">VLOOKUP($M56,LAST!$B:$Q,4,0)</f>
        <v>94.84</v>
      </c>
      <c r="AA56" s="14">
        <f ca="1">VLOOKUP($M56,LAST!$B:$Q,5,0)</f>
        <v>94.590299999999999</v>
      </c>
      <c r="AB56" s="14">
        <f ca="1">VLOOKUP($M56,LAST!$B:$Q,6,0)</f>
        <v>99.433999999999997</v>
      </c>
      <c r="AC56" s="14">
        <f ca="1">VLOOKUP($M56,LAST!$B:$Q,7,0)</f>
        <v>1499.75</v>
      </c>
    </row>
    <row r="57" spans="12:29" ht="16.5" customHeight="1" x14ac:dyDescent="0.25">
      <c r="L57" s="32">
        <f t="shared" si="1"/>
        <v>57</v>
      </c>
      <c r="M57" s="9">
        <f t="shared" ca="1" si="11"/>
        <v>46104</v>
      </c>
      <c r="N57" s="12">
        <f t="shared" ca="1" si="2"/>
        <v>6.9561720948934092E-3</v>
      </c>
      <c r="O57" s="12">
        <f t="shared" ca="1" si="3"/>
        <v>-3.0288345044926501E-5</v>
      </c>
      <c r="P57" s="12">
        <f t="shared" ca="1" si="4"/>
        <v>-1.9230769230769273E-2</v>
      </c>
      <c r="Q57" s="12">
        <f t="shared" ca="1" si="5"/>
        <v>6.3291139240506666E-4</v>
      </c>
      <c r="R57" s="12">
        <f t="shared" ca="1" si="6"/>
        <v>-8.8765744031304994E-4</v>
      </c>
      <c r="S57" s="12">
        <f t="shared" ca="1" si="7"/>
        <v>-6.9946912601484001E-3</v>
      </c>
      <c r="T57" s="12">
        <f t="shared" ca="1" si="8"/>
        <v>-1.0734463276836248E-2</v>
      </c>
      <c r="U57" s="18"/>
      <c r="V57" s="22">
        <f t="shared" ca="1" si="9"/>
        <v>46104</v>
      </c>
      <c r="W57" s="14">
        <f ca="1">VLOOKUP($M57,LAST!$B:$Q,2,0)</f>
        <v>250.43</v>
      </c>
      <c r="X57" s="14">
        <f ca="1">VLOOKUP($M57,LAST!$B:$Q,3,0)*100</f>
        <v>330.15</v>
      </c>
      <c r="Y57" s="14">
        <f ca="1">VLOOKUP($M57,LAST!$B:$Q,16,0)*100</f>
        <v>306</v>
      </c>
      <c r="Z57" s="14">
        <f ca="1">VLOOKUP($M57,LAST!$B:$Q,4,0)</f>
        <v>94.86</v>
      </c>
      <c r="AA57" s="14">
        <f ca="1">VLOOKUP($M57,LAST!$B:$Q,5,0)</f>
        <v>94.5471</v>
      </c>
      <c r="AB57" s="14">
        <f ca="1">VLOOKUP($M57,LAST!$B:$Q,6,0)</f>
        <v>98.95</v>
      </c>
      <c r="AC57" s="14">
        <f ca="1">VLOOKUP($M57,LAST!$B:$Q,7,0)</f>
        <v>1488.35</v>
      </c>
    </row>
    <row r="58" spans="12:29" ht="16.5" customHeight="1" x14ac:dyDescent="0.25">
      <c r="L58" s="32">
        <f t="shared" si="1"/>
        <v>58</v>
      </c>
      <c r="M58" s="9">
        <f t="shared" ca="1" si="11"/>
        <v>46101</v>
      </c>
      <c r="N58" s="12">
        <f t="shared" ca="1" si="2"/>
        <v>-3.8452295121365054E-3</v>
      </c>
      <c r="O58" s="12">
        <f t="shared" ca="1" si="3"/>
        <v>1.851008951600619E-3</v>
      </c>
      <c r="P58" s="12">
        <f t="shared" ca="1" si="4"/>
        <v>3.215434083601254E-3</v>
      </c>
      <c r="Q58" s="12">
        <f t="shared" ca="1" si="5"/>
        <v>0</v>
      </c>
      <c r="R58" s="12">
        <f t="shared" ca="1" si="6"/>
        <v>-5.629227201100484E-4</v>
      </c>
      <c r="S58" s="12">
        <f t="shared" ca="1" si="7"/>
        <v>4.1821186713963954E-3</v>
      </c>
      <c r="T58" s="12">
        <f t="shared" ca="1" si="8"/>
        <v>6.1189688032903256E-3</v>
      </c>
      <c r="U58" s="18"/>
      <c r="V58" s="22">
        <f t="shared" ca="1" si="9"/>
        <v>46101</v>
      </c>
      <c r="W58" s="14">
        <f ca="1">VLOOKUP($M58,LAST!$B:$Q,2,0)</f>
        <v>248.7</v>
      </c>
      <c r="X58" s="14">
        <f ca="1">VLOOKUP($M58,LAST!$B:$Q,3,0)*100</f>
        <v>330.16</v>
      </c>
      <c r="Y58" s="14">
        <f ca="1">VLOOKUP($M58,LAST!$B:$Q,16,0)*100</f>
        <v>312</v>
      </c>
      <c r="Z58" s="14">
        <f ca="1">VLOOKUP($M58,LAST!$B:$Q,4,0)</f>
        <v>94.8</v>
      </c>
      <c r="AA58" s="14">
        <f ca="1">VLOOKUP($M58,LAST!$B:$Q,5,0)</f>
        <v>94.631100000000004</v>
      </c>
      <c r="AB58" s="14">
        <f ca="1">VLOOKUP($M58,LAST!$B:$Q,6,0)</f>
        <v>99.647000000000006</v>
      </c>
      <c r="AC58" s="14">
        <f ca="1">VLOOKUP($M58,LAST!$B:$Q,7,0)</f>
        <v>1504.5</v>
      </c>
    </row>
    <row r="59" spans="12:29" ht="16.5" customHeight="1" x14ac:dyDescent="0.25">
      <c r="L59" s="32">
        <f t="shared" si="1"/>
        <v>59</v>
      </c>
      <c r="M59" s="9">
        <f t="shared" ca="1" si="11"/>
        <v>46100</v>
      </c>
      <c r="N59" s="12">
        <f t="shared" ca="1" si="2"/>
        <v>3.9081033836933399E-2</v>
      </c>
      <c r="O59" s="12">
        <f t="shared" ca="1" si="3"/>
        <v>1.9237311724863204E-2</v>
      </c>
      <c r="P59" s="12">
        <f t="shared" ca="1" si="4"/>
        <v>1.6339869281045694E-2</v>
      </c>
      <c r="Q59" s="12">
        <f t="shared" ca="1" si="5"/>
        <v>-1.2642225031606058E-3</v>
      </c>
      <c r="R59" s="12">
        <f t="shared" ca="1" si="6"/>
        <v>-1.0666188393794185E-3</v>
      </c>
      <c r="S59" s="12">
        <f t="shared" ca="1" si="7"/>
        <v>-8.5326619107567447E-3</v>
      </c>
      <c r="T59" s="12">
        <f t="shared" ca="1" si="8"/>
        <v>-3.4986005597761327E-3</v>
      </c>
      <c r="U59" s="18"/>
      <c r="V59" s="22">
        <f t="shared" ca="1" si="9"/>
        <v>46100</v>
      </c>
      <c r="W59" s="14">
        <f ca="1">VLOOKUP($M59,LAST!$B:$Q,2,0)</f>
        <v>249.66</v>
      </c>
      <c r="X59" s="14">
        <f ca="1">VLOOKUP($M59,LAST!$B:$Q,3,0)*100</f>
        <v>329.55</v>
      </c>
      <c r="Y59" s="14">
        <f ca="1">VLOOKUP($M59,LAST!$B:$Q,16,0)*100</f>
        <v>311</v>
      </c>
      <c r="Z59" s="14">
        <f ca="1">VLOOKUP($M59,LAST!$B:$Q,4,0)</f>
        <v>94.8</v>
      </c>
      <c r="AA59" s="14">
        <f ca="1">VLOOKUP($M59,LAST!$B:$Q,5,0)</f>
        <v>94.684399999999997</v>
      </c>
      <c r="AB59" s="14">
        <f ca="1">VLOOKUP($M59,LAST!$B:$Q,6,0)</f>
        <v>99.231999999999999</v>
      </c>
      <c r="AC59" s="14">
        <f ca="1">VLOOKUP($M59,LAST!$B:$Q,7,0)</f>
        <v>1495.35</v>
      </c>
    </row>
    <row r="60" spans="12:29" ht="16.5" customHeight="1" x14ac:dyDescent="0.25">
      <c r="L60" s="32">
        <f t="shared" si="1"/>
        <v>60</v>
      </c>
      <c r="M60" s="9">
        <f t="shared" ca="1" si="11"/>
        <v>46099</v>
      </c>
      <c r="N60" s="12">
        <f t="shared" ca="1" si="2"/>
        <v>-1.5609636184857445E-2</v>
      </c>
      <c r="O60" s="12">
        <f t="shared" ca="1" si="3"/>
        <v>-1.4087513340448221E-2</v>
      </c>
      <c r="P60" s="12">
        <f t="shared" ca="1" si="4"/>
        <v>-1.2903225806451646E-2</v>
      </c>
      <c r="Q60" s="12">
        <f t="shared" ca="1" si="5"/>
        <v>3.1615554852981731E-4</v>
      </c>
      <c r="R60" s="12">
        <f t="shared" ca="1" si="6"/>
        <v>3.9684256854233269E-4</v>
      </c>
      <c r="S60" s="12">
        <f t="shared" ca="1" si="7"/>
        <v>5.1318101933215399E-3</v>
      </c>
      <c r="T60" s="12">
        <f t="shared" ca="1" si="8"/>
        <v>8.2983369729547896E-3</v>
      </c>
      <c r="U60" s="18"/>
      <c r="V60" s="22">
        <f t="shared" ca="1" si="9"/>
        <v>46099</v>
      </c>
      <c r="W60" s="14">
        <f ca="1">VLOOKUP($M60,LAST!$B:$Q,2,0)</f>
        <v>240.27</v>
      </c>
      <c r="X60" s="14">
        <f ca="1">VLOOKUP($M60,LAST!$B:$Q,3,0)*100</f>
        <v>323.33</v>
      </c>
      <c r="Y60" s="14">
        <f ca="1">VLOOKUP($M60,LAST!$B:$Q,16,0)*100</f>
        <v>306</v>
      </c>
      <c r="Z60" s="14">
        <f ca="1">VLOOKUP($M60,LAST!$B:$Q,4,0)</f>
        <v>94.92</v>
      </c>
      <c r="AA60" s="14">
        <f ca="1">VLOOKUP($M60,LAST!$B:$Q,5,0)</f>
        <v>94.785499999999999</v>
      </c>
      <c r="AB60" s="14">
        <f ca="1">VLOOKUP($M60,LAST!$B:$Q,6,0)</f>
        <v>100.086</v>
      </c>
      <c r="AC60" s="14">
        <f ca="1">VLOOKUP($M60,LAST!$B:$Q,7,0)</f>
        <v>1500.6</v>
      </c>
    </row>
    <row r="61" spans="12:29" ht="16.5" customHeight="1" x14ac:dyDescent="0.25">
      <c r="L61" s="32">
        <f t="shared" si="1"/>
        <v>61</v>
      </c>
      <c r="M61" s="9">
        <f t="shared" ca="1" si="11"/>
        <v>46098</v>
      </c>
      <c r="N61" s="12">
        <f t="shared" ca="1" si="2"/>
        <v>-5.986560781918171E-3</v>
      </c>
      <c r="O61" s="12">
        <f t="shared" ca="1" si="3"/>
        <v>-6.0313996484209209E-3</v>
      </c>
      <c r="P61" s="12">
        <f t="shared" ca="1" si="4"/>
        <v>-9.5846645367412275E-3</v>
      </c>
      <c r="Q61" s="12">
        <f t="shared" ca="1" si="5"/>
        <v>4.2171850289940416E-4</v>
      </c>
      <c r="R61" s="12">
        <f t="shared" ca="1" si="6"/>
        <v>1.9740481287700007E-4</v>
      </c>
      <c r="S61" s="12">
        <f t="shared" ca="1" si="7"/>
        <v>-1.3739569961489506E-3</v>
      </c>
      <c r="T61" s="12">
        <f t="shared" ca="1" si="8"/>
        <v>-2.9477774428031678E-3</v>
      </c>
      <c r="U61" s="18"/>
      <c r="V61" s="22">
        <f t="shared" ca="1" si="9"/>
        <v>46098</v>
      </c>
      <c r="W61" s="14">
        <f ca="1">VLOOKUP($M61,LAST!$B:$Q,2,0)</f>
        <v>244.08</v>
      </c>
      <c r="X61" s="14">
        <f ca="1">VLOOKUP($M61,LAST!$B:$Q,3,0)*100</f>
        <v>327.95</v>
      </c>
      <c r="Y61" s="14">
        <f ca="1">VLOOKUP($M61,LAST!$B:$Q,16,0)*100</f>
        <v>310</v>
      </c>
      <c r="Z61" s="14">
        <f ca="1">VLOOKUP($M61,LAST!$B:$Q,4,0)</f>
        <v>94.89</v>
      </c>
      <c r="AA61" s="14">
        <f ca="1">VLOOKUP($M61,LAST!$B:$Q,5,0)</f>
        <v>94.747900000000001</v>
      </c>
      <c r="AB61" s="14">
        <f ca="1">VLOOKUP($M61,LAST!$B:$Q,6,0)</f>
        <v>99.575000000000003</v>
      </c>
      <c r="AC61" s="14">
        <f ca="1">VLOOKUP($M61,LAST!$B:$Q,7,0)</f>
        <v>1488.25</v>
      </c>
    </row>
    <row r="62" spans="12:29" ht="16.5" customHeight="1" x14ac:dyDescent="0.25">
      <c r="L62" s="32">
        <f t="shared" si="1"/>
        <v>62</v>
      </c>
      <c r="M62" s="9">
        <f t="shared" ca="1" si="11"/>
        <v>46097</v>
      </c>
      <c r="N62" s="12">
        <f t="shared" ca="1" si="2"/>
        <v>2.6632661593778861E-2</v>
      </c>
      <c r="O62" s="12">
        <f t="shared" ca="1" si="3"/>
        <v>1.5137529998153987E-2</v>
      </c>
      <c r="P62" s="12">
        <f t="shared" ca="1" si="4"/>
        <v>6.4308681672025081E-3</v>
      </c>
      <c r="Q62" s="12">
        <f t="shared" ca="1" si="5"/>
        <v>1.0554089709762238E-3</v>
      </c>
      <c r="R62" s="12">
        <f t="shared" ca="1" si="6"/>
        <v>1.7843511349635577E-4</v>
      </c>
      <c r="S62" s="12">
        <f t="shared" ca="1" si="7"/>
        <v>-6.4765548713655585E-3</v>
      </c>
      <c r="T62" s="12">
        <f t="shared" ca="1" si="8"/>
        <v>-4.4022011005502293E-3</v>
      </c>
      <c r="U62" s="18"/>
      <c r="V62" s="22">
        <f t="shared" ca="1" si="9"/>
        <v>46097</v>
      </c>
      <c r="W62" s="14">
        <f ca="1">VLOOKUP($M62,LAST!$B:$Q,2,0)</f>
        <v>245.55</v>
      </c>
      <c r="X62" s="14">
        <f ca="1">VLOOKUP($M62,LAST!$B:$Q,3,0)*100</f>
        <v>329.94</v>
      </c>
      <c r="Y62" s="14">
        <f ca="1">VLOOKUP($M62,LAST!$B:$Q,16,0)*100</f>
        <v>313</v>
      </c>
      <c r="Z62" s="14">
        <f ca="1">VLOOKUP($M62,LAST!$B:$Q,4,0)</f>
        <v>94.85</v>
      </c>
      <c r="AA62" s="14">
        <f ca="1">VLOOKUP($M62,LAST!$B:$Q,5,0)</f>
        <v>94.729200000000006</v>
      </c>
      <c r="AB62" s="14">
        <f ca="1">VLOOKUP($M62,LAST!$B:$Q,6,0)</f>
        <v>99.712000000000003</v>
      </c>
      <c r="AC62" s="14">
        <f ca="1">VLOOKUP($M62,LAST!$B:$Q,7,0)</f>
        <v>1492.65</v>
      </c>
    </row>
    <row r="63" spans="12:29" ht="16.5" customHeight="1" x14ac:dyDescent="0.25">
      <c r="L63" s="32">
        <f t="shared" si="1"/>
        <v>63</v>
      </c>
      <c r="M63" s="9">
        <f t="shared" ca="1" si="11"/>
        <v>46094</v>
      </c>
      <c r="N63" s="12">
        <f t="shared" ca="1" si="2"/>
        <v>2.4369352006509803E-2</v>
      </c>
      <c r="O63" s="12">
        <f t="shared" ca="1" si="3"/>
        <v>3.2760319023863227E-2</v>
      </c>
      <c r="P63" s="12">
        <f t="shared" ca="1" si="4"/>
        <v>4.3624161073825496E-2</v>
      </c>
      <c r="Q63" s="12">
        <f t="shared" ca="1" si="5"/>
        <v>-1.3701517706575794E-3</v>
      </c>
      <c r="R63" s="12">
        <f t="shared" ca="1" si="6"/>
        <v>-5.624403792093835E-4</v>
      </c>
      <c r="S63" s="12">
        <f t="shared" ca="1" si="7"/>
        <v>6.246302850439589E-3</v>
      </c>
      <c r="T63" s="12">
        <f t="shared" ca="1" si="8"/>
        <v>7.3912313119435247E-3</v>
      </c>
      <c r="U63" s="18"/>
      <c r="V63" s="22">
        <f t="shared" ca="1" si="9"/>
        <v>46094</v>
      </c>
      <c r="W63" s="14">
        <f ca="1">VLOOKUP($M63,LAST!$B:$Q,2,0)</f>
        <v>239.18</v>
      </c>
      <c r="X63" s="14">
        <f ca="1">VLOOKUP($M63,LAST!$B:$Q,3,0)*100</f>
        <v>325.02</v>
      </c>
      <c r="Y63" s="14">
        <f ca="1">VLOOKUP($M63,LAST!$B:$Q,16,0)*100</f>
        <v>311</v>
      </c>
      <c r="Z63" s="14">
        <f ca="1">VLOOKUP($M63,LAST!$B:$Q,4,0)</f>
        <v>94.75</v>
      </c>
      <c r="AA63" s="14">
        <f ca="1">VLOOKUP($M63,LAST!$B:$Q,5,0)</f>
        <v>94.712299999999999</v>
      </c>
      <c r="AB63" s="14">
        <f ca="1">VLOOKUP($M63,LAST!$B:$Q,6,0)</f>
        <v>100.36199999999999</v>
      </c>
      <c r="AC63" s="14">
        <f ca="1">VLOOKUP($M63,LAST!$B:$Q,7,0)</f>
        <v>1499.25</v>
      </c>
    </row>
    <row r="64" spans="12:29" ht="16.5" customHeight="1" x14ac:dyDescent="0.25">
      <c r="L64" s="32">
        <f t="shared" si="1"/>
        <v>64</v>
      </c>
      <c r="M64" s="9">
        <f t="shared" ca="1" si="11"/>
        <v>46093</v>
      </c>
      <c r="N64" s="12">
        <f t="shared" ca="1" si="2"/>
        <v>1.4335983318128465E-2</v>
      </c>
      <c r="O64" s="12">
        <f t="shared" ca="1" si="3"/>
        <v>1.404865474464323E-2</v>
      </c>
      <c r="P64" s="12">
        <f t="shared" ca="1" si="4"/>
        <v>1.3605442176870763E-2</v>
      </c>
      <c r="Q64" s="12">
        <f t="shared" ca="1" si="5"/>
        <v>-9.4766768453202754E-4</v>
      </c>
      <c r="R64" s="12">
        <f t="shared" ca="1" si="6"/>
        <v>-8.546674868659121E-5</v>
      </c>
      <c r="S64" s="12">
        <f t="shared" ca="1" si="7"/>
        <v>5.1193679394545555E-3</v>
      </c>
      <c r="T64" s="12">
        <f t="shared" ca="1" si="8"/>
        <v>8.0604192772717465E-3</v>
      </c>
      <c r="U64" s="18"/>
      <c r="V64" s="22">
        <f t="shared" ca="1" si="9"/>
        <v>46093</v>
      </c>
      <c r="W64" s="14">
        <f ca="1">VLOOKUP($M64,LAST!$B:$Q,2,0)</f>
        <v>233.49</v>
      </c>
      <c r="X64" s="14">
        <f ca="1">VLOOKUP($M64,LAST!$B:$Q,3,0)*100</f>
        <v>314.70999999999998</v>
      </c>
      <c r="Y64" s="14">
        <f ca="1">VLOOKUP($M64,LAST!$B:$Q,16,0)*100</f>
        <v>298</v>
      </c>
      <c r="Z64" s="14">
        <f ca="1">VLOOKUP($M64,LAST!$B:$Q,4,0)</f>
        <v>94.88</v>
      </c>
      <c r="AA64" s="14">
        <f ca="1">VLOOKUP($M64,LAST!$B:$Q,5,0)</f>
        <v>94.765600000000006</v>
      </c>
      <c r="AB64" s="14">
        <f ca="1">VLOOKUP($M64,LAST!$B:$Q,6,0)</f>
        <v>99.739000000000004</v>
      </c>
      <c r="AC64" s="14">
        <f ca="1">VLOOKUP($M64,LAST!$B:$Q,7,0)</f>
        <v>1488.25</v>
      </c>
    </row>
    <row r="65" spans="12:29" ht="16.5" customHeight="1" x14ac:dyDescent="0.25">
      <c r="L65" s="32">
        <f t="shared" si="1"/>
        <v>65</v>
      </c>
      <c r="M65" s="9">
        <f t="shared" ca="1" si="11"/>
        <v>46092</v>
      </c>
      <c r="N65" s="12">
        <f t="shared" ca="1" si="2"/>
        <v>-1.2441546183877494E-2</v>
      </c>
      <c r="O65" s="12">
        <f t="shared" ca="1" si="3"/>
        <v>-1.9616670954464288E-3</v>
      </c>
      <c r="P65" s="12">
        <f t="shared" ca="1" si="4"/>
        <v>6.8493150684931781E-3</v>
      </c>
      <c r="Q65" s="12">
        <f t="shared" ca="1" si="5"/>
        <v>9.4856661045539248E-4</v>
      </c>
      <c r="R65" s="12">
        <f t="shared" ca="1" si="6"/>
        <v>3.6098987222854539E-4</v>
      </c>
      <c r="S65" s="12">
        <f t="shared" ca="1" si="7"/>
        <v>4.0981118329184163E-3</v>
      </c>
      <c r="T65" s="12">
        <f t="shared" ca="1" si="8"/>
        <v>7.0256812523445955E-3</v>
      </c>
      <c r="U65" s="18"/>
      <c r="V65" s="22">
        <f t="shared" ca="1" si="9"/>
        <v>46092</v>
      </c>
      <c r="W65" s="14">
        <f ca="1">VLOOKUP($M65,LAST!$B:$Q,2,0)</f>
        <v>230.19</v>
      </c>
      <c r="X65" s="14">
        <f ca="1">VLOOKUP($M65,LAST!$B:$Q,3,0)*100</f>
        <v>310.34999999999997</v>
      </c>
      <c r="Y65" s="14">
        <f ca="1">VLOOKUP($M65,LAST!$B:$Q,16,0)*100</f>
        <v>294</v>
      </c>
      <c r="Z65" s="14">
        <f ca="1">VLOOKUP($M65,LAST!$B:$Q,4,0)</f>
        <v>94.97</v>
      </c>
      <c r="AA65" s="14">
        <f ca="1">VLOOKUP($M65,LAST!$B:$Q,5,0)</f>
        <v>94.773700000000005</v>
      </c>
      <c r="AB65" s="14">
        <f ca="1">VLOOKUP($M65,LAST!$B:$Q,6,0)</f>
        <v>99.230999999999995</v>
      </c>
      <c r="AC65" s="14">
        <f ca="1">VLOOKUP($M65,LAST!$B:$Q,7,0)</f>
        <v>1476.35</v>
      </c>
    </row>
    <row r="66" spans="12:29" ht="16.5" customHeight="1" x14ac:dyDescent="0.25">
      <c r="L66" s="32">
        <f t="shared" si="1"/>
        <v>66</v>
      </c>
      <c r="M66" s="9">
        <f t="shared" ca="1" si="11"/>
        <v>46091</v>
      </c>
      <c r="N66" s="12">
        <f t="shared" ca="1" si="2"/>
        <v>-5.6888529233259155E-2</v>
      </c>
      <c r="O66" s="12">
        <f t="shared" ca="1" si="3"/>
        <v>-3.6470114337062043E-2</v>
      </c>
      <c r="P66" s="12">
        <f t="shared" ca="1" si="4"/>
        <v>-2.9900332225913595E-2</v>
      </c>
      <c r="Q66" s="12">
        <f t="shared" ca="1" si="5"/>
        <v>2.7478334390191872E-3</v>
      </c>
      <c r="R66" s="12">
        <f t="shared" ca="1" si="6"/>
        <v>3.1883216996475561E-3</v>
      </c>
      <c r="S66" s="12">
        <f t="shared" ca="1" si="7"/>
        <v>-3.5190320141165188E-3</v>
      </c>
      <c r="T66" s="12">
        <f t="shared" ca="1" si="8"/>
        <v>-7.0102953129234091E-3</v>
      </c>
      <c r="U66" s="18"/>
      <c r="V66" s="22">
        <f t="shared" ca="1" si="9"/>
        <v>46091</v>
      </c>
      <c r="W66" s="14">
        <f ca="1">VLOOKUP($M66,LAST!$B:$Q,2,0)</f>
        <v>233.09</v>
      </c>
      <c r="X66" s="14">
        <f ca="1">VLOOKUP($M66,LAST!$B:$Q,3,0)*100</f>
        <v>310.95999999999998</v>
      </c>
      <c r="Y66" s="14">
        <f ca="1">VLOOKUP($M66,LAST!$B:$Q,16,0)*100</f>
        <v>292</v>
      </c>
      <c r="Z66" s="14">
        <f ca="1">VLOOKUP($M66,LAST!$B:$Q,4,0)</f>
        <v>94.88</v>
      </c>
      <c r="AA66" s="14">
        <f ca="1">VLOOKUP($M66,LAST!$B:$Q,5,0)</f>
        <v>94.739500000000007</v>
      </c>
      <c r="AB66" s="14">
        <f ca="1">VLOOKUP($M66,LAST!$B:$Q,6,0)</f>
        <v>98.825999999999993</v>
      </c>
      <c r="AC66" s="14">
        <f ca="1">VLOOKUP($M66,LAST!$B:$Q,7,0)</f>
        <v>1466.05</v>
      </c>
    </row>
    <row r="67" spans="12:29" ht="16.5" customHeight="1" x14ac:dyDescent="0.25">
      <c r="L67" s="32">
        <f t="shared" si="1"/>
        <v>67</v>
      </c>
      <c r="M67" s="9">
        <f t="shared" ca="1" si="11"/>
        <v>46090</v>
      </c>
      <c r="N67" s="12">
        <f t="shared" ca="1" si="2"/>
        <v>3.4489975304508036E-2</v>
      </c>
      <c r="O67" s="12">
        <f t="shared" ca="1" si="3"/>
        <v>3.3132722965618866E-2</v>
      </c>
      <c r="P67" s="12">
        <f t="shared" ca="1" si="4"/>
        <v>1.6891891891891886E-2</v>
      </c>
      <c r="Q67" s="12">
        <f t="shared" ca="1" si="5"/>
        <v>0</v>
      </c>
      <c r="R67" s="12">
        <f t="shared" ca="1" si="6"/>
        <v>-3.7786165326604282E-3</v>
      </c>
      <c r="S67" s="12">
        <f t="shared" ca="1" si="7"/>
        <v>1.9093609197260442E-3</v>
      </c>
      <c r="T67" s="12">
        <f t="shared" ca="1" si="8"/>
        <v>-7.9290417954576142E-3</v>
      </c>
      <c r="U67" s="18"/>
      <c r="V67" s="22">
        <f t="shared" ca="1" si="9"/>
        <v>46090</v>
      </c>
      <c r="W67" s="14">
        <f ca="1">VLOOKUP($M67,LAST!$B:$Q,2,0)</f>
        <v>247.15</v>
      </c>
      <c r="X67" s="14">
        <f ca="1">VLOOKUP($M67,LAST!$B:$Q,3,0)*100</f>
        <v>322.73</v>
      </c>
      <c r="Y67" s="14">
        <f ca="1">VLOOKUP($M67,LAST!$B:$Q,16,0)*100</f>
        <v>301</v>
      </c>
      <c r="Z67" s="14">
        <f ca="1">VLOOKUP($M67,LAST!$B:$Q,4,0)</f>
        <v>94.62</v>
      </c>
      <c r="AA67" s="14">
        <f ca="1">VLOOKUP($M67,LAST!$B:$Q,5,0)</f>
        <v>94.438400000000001</v>
      </c>
      <c r="AB67" s="14">
        <f ca="1">VLOOKUP($M67,LAST!$B:$Q,6,0)</f>
        <v>99.174999999999997</v>
      </c>
      <c r="AC67" s="14">
        <f ca="1">VLOOKUP($M67,LAST!$B:$Q,7,0)</f>
        <v>1476.4</v>
      </c>
    </row>
    <row r="68" spans="12:29" ht="16.5" customHeight="1" x14ac:dyDescent="0.25">
      <c r="L68" s="32">
        <f t="shared" si="1"/>
        <v>68</v>
      </c>
      <c r="M68" s="9">
        <f t="shared" ca="1" si="11"/>
        <v>46087</v>
      </c>
      <c r="N68" s="12">
        <f t="shared" ca="1" si="2"/>
        <v>2.7172277397996547E-2</v>
      </c>
      <c r="O68" s="12">
        <f t="shared" ca="1" si="3"/>
        <v>3.649877231402221E-2</v>
      </c>
      <c r="P68" s="12">
        <f t="shared" ca="1" si="4"/>
        <v>4.5936395759717419E-2</v>
      </c>
      <c r="Q68" s="12">
        <f t="shared" ca="1" si="5"/>
        <v>-1.0557432432432012E-3</v>
      </c>
      <c r="R68" s="12">
        <f t="shared" ca="1" si="6"/>
        <v>6.3293809864362061E-6</v>
      </c>
      <c r="S68" s="12">
        <f t="shared" ca="1" si="7"/>
        <v>-3.332762769717057E-3</v>
      </c>
      <c r="T68" s="12">
        <f t="shared" ca="1" si="8"/>
        <v>3.5740778204869095E-3</v>
      </c>
      <c r="U68" s="18"/>
      <c r="V68" s="22">
        <f t="shared" ca="1" si="9"/>
        <v>46087</v>
      </c>
      <c r="W68" s="14">
        <f ca="1">VLOOKUP($M68,LAST!$B:$Q,2,0)</f>
        <v>238.91</v>
      </c>
      <c r="X68" s="14">
        <f ca="1">VLOOKUP($M68,LAST!$B:$Q,3,0)*100</f>
        <v>312.38</v>
      </c>
      <c r="Y68" s="14">
        <f ca="1">VLOOKUP($M68,LAST!$B:$Q,16,0)*100</f>
        <v>296</v>
      </c>
      <c r="Z68" s="14">
        <f ca="1">VLOOKUP($M68,LAST!$B:$Q,4,0)</f>
        <v>94.62</v>
      </c>
      <c r="AA68" s="14">
        <f ca="1">VLOOKUP($M68,LAST!$B:$Q,5,0)</f>
        <v>94.796599999999998</v>
      </c>
      <c r="AB68" s="14">
        <f ca="1">VLOOKUP($M68,LAST!$B:$Q,6,0)</f>
        <v>98.986000000000004</v>
      </c>
      <c r="AC68" s="14">
        <f ca="1">VLOOKUP($M68,LAST!$B:$Q,7,0)</f>
        <v>1488.2</v>
      </c>
    </row>
    <row r="69" spans="12:29" ht="16.5" customHeight="1" x14ac:dyDescent="0.25">
      <c r="L69" s="32">
        <f t="shared" si="1"/>
        <v>69</v>
      </c>
      <c r="M69" s="9">
        <f t="shared" ca="1" si="11"/>
        <v>46086</v>
      </c>
      <c r="N69" s="12">
        <f t="shared" ca="1" si="2"/>
        <v>-2.3163042079525908E-3</v>
      </c>
      <c r="O69" s="12">
        <f t="shared" ca="1" si="3"/>
        <v>-4.9853081976954927E-3</v>
      </c>
      <c r="P69" s="12">
        <f t="shared" ca="1" si="4"/>
        <v>7.1174377224199059E-3</v>
      </c>
      <c r="Q69" s="12">
        <f t="shared" ca="1" si="5"/>
        <v>1.5861266786507677E-3</v>
      </c>
      <c r="R69" s="12">
        <f t="shared" ca="1" si="6"/>
        <v>1.374306904598388E-3</v>
      </c>
      <c r="S69" s="12">
        <f t="shared" ca="1" si="7"/>
        <v>5.5482995676778835E-3</v>
      </c>
      <c r="T69" s="12">
        <f t="shared" ca="1" si="8"/>
        <v>1.3394382559967388E-2</v>
      </c>
      <c r="U69" s="18"/>
      <c r="V69" s="22">
        <f t="shared" ca="1" si="9"/>
        <v>46086</v>
      </c>
      <c r="W69" s="14">
        <f ca="1">VLOOKUP($M69,LAST!$B:$Q,2,0)</f>
        <v>232.59</v>
      </c>
      <c r="X69" s="14">
        <f ca="1">VLOOKUP($M69,LAST!$B:$Q,3,0)*100</f>
        <v>301.38</v>
      </c>
      <c r="Y69" s="14">
        <f ca="1">VLOOKUP($M69,LAST!$B:$Q,16,0)*100</f>
        <v>283</v>
      </c>
      <c r="Z69" s="14">
        <f ca="1">VLOOKUP($M69,LAST!$B:$Q,4,0)</f>
        <v>94.72</v>
      </c>
      <c r="AA69" s="14">
        <f ca="1">VLOOKUP($M69,LAST!$B:$Q,5,0)</f>
        <v>94.796000000000006</v>
      </c>
      <c r="AB69" s="14">
        <f ca="1">VLOOKUP($M69,LAST!$B:$Q,6,0)</f>
        <v>99.316999999999993</v>
      </c>
      <c r="AC69" s="14">
        <f ca="1">VLOOKUP($M69,LAST!$B:$Q,7,0)</f>
        <v>1482.9</v>
      </c>
    </row>
    <row r="70" spans="12:29" ht="16.5" customHeight="1" x14ac:dyDescent="0.25">
      <c r="L70" s="32">
        <f t="shared" ref="L70:L133" si="25">ROW(M70)</f>
        <v>70</v>
      </c>
      <c r="M70" s="9">
        <f t="shared" ca="1" si="11"/>
        <v>46085</v>
      </c>
      <c r="N70" s="12">
        <f t="shared" ref="N70:N133" ca="1" si="26">W70/W71-1</f>
        <v>-3.8163214786698596E-2</v>
      </c>
      <c r="O70" s="12">
        <f t="shared" ref="O70:O133" ca="1" si="27">X70/X71-1</f>
        <v>-3.5013380909901914E-2</v>
      </c>
      <c r="P70" s="12">
        <f t="shared" ref="P70:P133" ca="1" si="28">Y70/Y71-1</f>
        <v>-4.7457627118644097E-2</v>
      </c>
      <c r="Q70" s="12">
        <f t="shared" ref="Q70:Q133" ca="1" si="29">Z70/Z71-1</f>
        <v>4.2476372517785688E-3</v>
      </c>
      <c r="R70" s="12">
        <f t="shared" ref="R70:R133" ca="1" si="30">AA70/AA71-1</f>
        <v>1.6273048636099574E-3</v>
      </c>
      <c r="S70" s="12">
        <f t="shared" ref="S70:S133" ca="1" si="31">AB70/AB71-1</f>
        <v>-2.8570851673868081E-3</v>
      </c>
      <c r="T70" s="12">
        <f t="shared" ref="T70:T133" ca="1" si="32">AC70/AC71-1</f>
        <v>-1.7622771978114238E-2</v>
      </c>
      <c r="U70" s="18"/>
      <c r="V70" s="22">
        <f t="shared" ref="V70:V133" ca="1" si="33">M70</f>
        <v>46085</v>
      </c>
      <c r="W70" s="14">
        <f ca="1">VLOOKUP($M70,LAST!$B:$Q,2,0)</f>
        <v>233.13</v>
      </c>
      <c r="X70" s="14">
        <f ca="1">VLOOKUP($M70,LAST!$B:$Q,3,0)*100</f>
        <v>302.89</v>
      </c>
      <c r="Y70" s="14">
        <f ca="1">VLOOKUP($M70,LAST!$B:$Q,16,0)*100</f>
        <v>281</v>
      </c>
      <c r="Z70" s="14">
        <f ca="1">VLOOKUP($M70,LAST!$B:$Q,4,0)</f>
        <v>94.57</v>
      </c>
      <c r="AA70" s="14">
        <f ca="1">VLOOKUP($M70,LAST!$B:$Q,5,0)</f>
        <v>94.665899999999993</v>
      </c>
      <c r="AB70" s="14">
        <f ca="1">VLOOKUP($M70,LAST!$B:$Q,6,0)</f>
        <v>98.769000000000005</v>
      </c>
      <c r="AC70" s="14">
        <f ca="1">VLOOKUP($M70,LAST!$B:$Q,7,0)</f>
        <v>1463.3</v>
      </c>
    </row>
    <row r="71" spans="12:29" ht="16.5" customHeight="1" x14ac:dyDescent="0.25">
      <c r="L71" s="32">
        <f t="shared" si="25"/>
        <v>71</v>
      </c>
      <c r="M71" s="9">
        <f t="shared" ref="M71:M134" ca="1" si="34">WORKDAY(M70,-1)</f>
        <v>46084</v>
      </c>
      <c r="N71" s="12">
        <f t="shared" ca="1" si="26"/>
        <v>2.9083343947692519E-2</v>
      </c>
      <c r="O71" s="12">
        <f t="shared" ca="1" si="27"/>
        <v>2.2277227722772297E-2</v>
      </c>
      <c r="P71" s="12">
        <f t="shared" ca="1" si="28"/>
        <v>2.076124567474058E-2</v>
      </c>
      <c r="Q71" s="12">
        <f t="shared" ca="1" si="29"/>
        <v>-7.4278438030550564E-4</v>
      </c>
      <c r="R71" s="12">
        <f t="shared" ca="1" si="30"/>
        <v>-3.686415395870557E-3</v>
      </c>
      <c r="S71" s="12">
        <f t="shared" ca="1" si="31"/>
        <v>6.8204226425834236E-3</v>
      </c>
      <c r="T71" s="12">
        <f t="shared" ca="1" si="32"/>
        <v>3.4266074156367177E-2</v>
      </c>
      <c r="U71" s="18"/>
      <c r="V71" s="22">
        <f t="shared" ca="1" si="33"/>
        <v>46084</v>
      </c>
      <c r="W71" s="14">
        <f ca="1">VLOOKUP($M71,LAST!$B:$Q,2,0)</f>
        <v>242.38</v>
      </c>
      <c r="X71" s="14">
        <f ca="1">VLOOKUP($M71,LAST!$B:$Q,3,0)*100</f>
        <v>313.88</v>
      </c>
      <c r="Y71" s="14">
        <f ca="1">VLOOKUP($M71,LAST!$B:$Q,16,0)*100</f>
        <v>295</v>
      </c>
      <c r="Z71" s="14">
        <f ca="1">VLOOKUP($M71,LAST!$B:$Q,4,0)</f>
        <v>94.17</v>
      </c>
      <c r="AA71" s="14">
        <f ca="1">VLOOKUP($M71,LAST!$B:$Q,5,0)</f>
        <v>94.512100000000004</v>
      </c>
      <c r="AB71" s="14">
        <f ca="1">VLOOKUP($M71,LAST!$B:$Q,6,0)</f>
        <v>99.052000000000007</v>
      </c>
      <c r="AC71" s="14">
        <f ca="1">VLOOKUP($M71,LAST!$B:$Q,7,0)</f>
        <v>1489.55</v>
      </c>
    </row>
    <row r="72" spans="12:29" ht="16.5" customHeight="1" x14ac:dyDescent="0.25">
      <c r="L72" s="32">
        <f t="shared" si="25"/>
        <v>72</v>
      </c>
      <c r="M72" s="9">
        <f t="shared" ca="1" si="34"/>
        <v>46083</v>
      </c>
      <c r="N72" s="12">
        <f t="shared" ca="1" si="26"/>
        <v>-2.2451919003643184E-3</v>
      </c>
      <c r="O72" s="12">
        <f t="shared" ca="1" si="27"/>
        <v>-2.5987525987526405E-3</v>
      </c>
      <c r="P72" s="12">
        <f t="shared" ca="1" si="28"/>
        <v>-6.8728522336769515E-3</v>
      </c>
      <c r="Q72" s="12">
        <f t="shared" ca="1" si="29"/>
        <v>-3.4894786930316224E-3</v>
      </c>
      <c r="R72" s="12">
        <f t="shared" ca="1" si="30"/>
        <v>-3.7712308957381646E-3</v>
      </c>
      <c r="S72" s="12">
        <f t="shared" ca="1" si="31"/>
        <v>7.9194328333742625E-3</v>
      </c>
      <c r="T72" s="12">
        <f t="shared" ca="1" si="32"/>
        <v>0</v>
      </c>
      <c r="U72" s="18"/>
      <c r="V72" s="22">
        <f t="shared" ca="1" si="33"/>
        <v>46083</v>
      </c>
      <c r="W72" s="14">
        <f ca="1">VLOOKUP($M72,LAST!$B:$Q,2,0)</f>
        <v>235.53</v>
      </c>
      <c r="X72" s="14">
        <f ca="1">VLOOKUP($M72,LAST!$B:$Q,3,0)*100</f>
        <v>307.03999999999996</v>
      </c>
      <c r="Y72" s="14">
        <f ca="1">VLOOKUP($M72,LAST!$B:$Q,16,0)*100</f>
        <v>289</v>
      </c>
      <c r="Z72" s="14">
        <f ca="1">VLOOKUP($M72,LAST!$B:$Q,4,0)</f>
        <v>94.24</v>
      </c>
      <c r="AA72" s="14">
        <f ca="1">VLOOKUP($M72,LAST!$B:$Q,5,0)</f>
        <v>94.861800000000002</v>
      </c>
      <c r="AB72" s="14">
        <f ca="1">VLOOKUP($M72,LAST!$B:$Q,6,0)</f>
        <v>98.381</v>
      </c>
      <c r="AC72" s="14">
        <f ca="1">VLOOKUP($M72,LAST!$B:$Q,7,0)</f>
        <v>1440.2</v>
      </c>
    </row>
    <row r="73" spans="12:29" ht="16.5" customHeight="1" x14ac:dyDescent="0.25">
      <c r="L73" s="32">
        <f t="shared" si="25"/>
        <v>73</v>
      </c>
      <c r="M73" s="9">
        <f t="shared" ca="1" si="34"/>
        <v>46080</v>
      </c>
      <c r="N73" s="12">
        <f t="shared" ca="1" si="26"/>
        <v>2.9660647300008725E-2</v>
      </c>
      <c r="O73" s="12">
        <f t="shared" ca="1" si="27"/>
        <v>2.6441265713047279E-2</v>
      </c>
      <c r="P73" s="12">
        <f t="shared" ca="1" si="28"/>
        <v>3.1914893617021267E-2</v>
      </c>
      <c r="Q73" s="12">
        <f t="shared" ca="1" si="29"/>
        <v>-1.689010873007657E-3</v>
      </c>
      <c r="R73" s="12">
        <f t="shared" ca="1" si="30"/>
        <v>-2.7297476348309146E-4</v>
      </c>
      <c r="S73" s="12">
        <f t="shared" ca="1" si="31"/>
        <v>-1.8713378531766134E-3</v>
      </c>
      <c r="T73" s="12">
        <f t="shared" ca="1" si="32"/>
        <v>4.7089190414733029E-3</v>
      </c>
      <c r="U73" s="18"/>
      <c r="V73" s="22">
        <f t="shared" ca="1" si="33"/>
        <v>46080</v>
      </c>
      <c r="W73" s="14">
        <f ca="1">VLOOKUP($M73,LAST!$B:$Q,2,0)</f>
        <v>236.06</v>
      </c>
      <c r="X73" s="14">
        <f ca="1">VLOOKUP($M73,LAST!$B:$Q,3,0)*100</f>
        <v>307.83999999999997</v>
      </c>
      <c r="Y73" s="14">
        <f ca="1">VLOOKUP($M73,LAST!$B:$Q,16,0)*100</f>
        <v>291</v>
      </c>
      <c r="Z73" s="14">
        <f ca="1">VLOOKUP($M73,LAST!$B:$Q,4,0)</f>
        <v>94.57</v>
      </c>
      <c r="AA73" s="14">
        <f ca="1">VLOOKUP($M73,LAST!$B:$Q,5,0)</f>
        <v>95.2209</v>
      </c>
      <c r="AB73" s="14">
        <f ca="1">VLOOKUP($M73,LAST!$B:$Q,6,0)</f>
        <v>97.608000000000004</v>
      </c>
      <c r="AC73" s="14">
        <f ca="1">VLOOKUP($M73,LAST!$B:$Q,7,0)</f>
        <v>1440.2</v>
      </c>
    </row>
    <row r="74" spans="12:29" ht="16.5" customHeight="1" x14ac:dyDescent="0.25">
      <c r="L74" s="32">
        <f t="shared" si="25"/>
        <v>74</v>
      </c>
      <c r="M74" s="9">
        <f t="shared" ca="1" si="34"/>
        <v>46079</v>
      </c>
      <c r="N74" s="12">
        <f t="shared" ca="1" si="26"/>
        <v>2.3116744019992863E-2</v>
      </c>
      <c r="O74" s="12">
        <f t="shared" ca="1" si="27"/>
        <v>1.6471784443314652E-2</v>
      </c>
      <c r="P74" s="12">
        <f t="shared" ca="1" si="28"/>
        <v>1.8050541516245522E-2</v>
      </c>
      <c r="Q74" s="12">
        <f t="shared" ca="1" si="29"/>
        <v>2.1117094287825822E-4</v>
      </c>
      <c r="R74" s="12">
        <f t="shared" ca="1" si="30"/>
        <v>3.5604381754605896E-4</v>
      </c>
      <c r="S74" s="12">
        <f t="shared" ca="1" si="31"/>
        <v>9.3142272262025649E-4</v>
      </c>
      <c r="T74" s="12">
        <f t="shared" ca="1" si="32"/>
        <v>4.4847762867454843E-3</v>
      </c>
      <c r="U74" s="18"/>
      <c r="V74" s="22">
        <f t="shared" ca="1" si="33"/>
        <v>46079</v>
      </c>
      <c r="W74" s="14">
        <f ca="1">VLOOKUP($M74,LAST!$B:$Q,2,0)</f>
        <v>229.26</v>
      </c>
      <c r="X74" s="14">
        <f ca="1">VLOOKUP($M74,LAST!$B:$Q,3,0)*100</f>
        <v>299.90999999999997</v>
      </c>
      <c r="Y74" s="14">
        <f ca="1">VLOOKUP($M74,LAST!$B:$Q,16,0)*100</f>
        <v>282</v>
      </c>
      <c r="Z74" s="14">
        <f ca="1">VLOOKUP($M74,LAST!$B:$Q,4,0)</f>
        <v>94.73</v>
      </c>
      <c r="AA74" s="14">
        <f ca="1">VLOOKUP($M74,LAST!$B:$Q,5,0)</f>
        <v>95.246899999999997</v>
      </c>
      <c r="AB74" s="14">
        <f ca="1">VLOOKUP($M74,LAST!$B:$Q,6,0)</f>
        <v>97.790999999999997</v>
      </c>
      <c r="AC74" s="14">
        <f ca="1">VLOOKUP($M74,LAST!$B:$Q,7,0)</f>
        <v>1433.45</v>
      </c>
    </row>
    <row r="75" spans="12:29" ht="16.5" customHeight="1" x14ac:dyDescent="0.25">
      <c r="L75" s="32">
        <f t="shared" si="25"/>
        <v>75</v>
      </c>
      <c r="M75" s="9">
        <f t="shared" ca="1" si="34"/>
        <v>46078</v>
      </c>
      <c r="N75" s="12">
        <f t="shared" ca="1" si="26"/>
        <v>-7.0016839493042271E-3</v>
      </c>
      <c r="O75" s="12">
        <f t="shared" ca="1" si="27"/>
        <v>-1.0032210441551448E-2</v>
      </c>
      <c r="P75" s="12">
        <f t="shared" ca="1" si="28"/>
        <v>-1.4234875444839812E-2</v>
      </c>
      <c r="Q75" s="12">
        <f t="shared" ca="1" si="29"/>
        <v>-1.8969332911793479E-3</v>
      </c>
      <c r="R75" s="12">
        <f t="shared" ca="1" si="30"/>
        <v>-9.8104536416721011E-4</v>
      </c>
      <c r="S75" s="12">
        <f t="shared" ca="1" si="31"/>
        <v>-1.4615250963277981E-3</v>
      </c>
      <c r="T75" s="12">
        <f t="shared" ca="1" si="32"/>
        <v>-9.3714206379508225E-3</v>
      </c>
      <c r="U75" s="18"/>
      <c r="V75" s="22">
        <f t="shared" ca="1" si="33"/>
        <v>46078</v>
      </c>
      <c r="W75" s="14">
        <f ca="1">VLOOKUP($M75,LAST!$B:$Q,2,0)</f>
        <v>224.08</v>
      </c>
      <c r="X75" s="14">
        <f ca="1">VLOOKUP($M75,LAST!$B:$Q,3,0)*100</f>
        <v>295.05</v>
      </c>
      <c r="Y75" s="14">
        <f ca="1">VLOOKUP($M75,LAST!$B:$Q,16,0)*100</f>
        <v>277</v>
      </c>
      <c r="Z75" s="14">
        <f ca="1">VLOOKUP($M75,LAST!$B:$Q,4,0)</f>
        <v>94.71</v>
      </c>
      <c r="AA75" s="14">
        <f ca="1">VLOOKUP($M75,LAST!$B:$Q,5,0)</f>
        <v>95.212999999999994</v>
      </c>
      <c r="AB75" s="14">
        <f ca="1">VLOOKUP($M75,LAST!$B:$Q,6,0)</f>
        <v>97.7</v>
      </c>
      <c r="AC75" s="14">
        <f ca="1">VLOOKUP($M75,LAST!$B:$Q,7,0)</f>
        <v>1427.05</v>
      </c>
    </row>
    <row r="76" spans="12:29" ht="16.5" customHeight="1" x14ac:dyDescent="0.25">
      <c r="L76" s="32">
        <f t="shared" si="25"/>
        <v>76</v>
      </c>
      <c r="M76" s="9">
        <f t="shared" ca="1" si="34"/>
        <v>46077</v>
      </c>
      <c r="N76" s="12">
        <f t="shared" ca="1" si="26"/>
        <v>2.04262877442285E-3</v>
      </c>
      <c r="O76" s="12">
        <f t="shared" ca="1" si="27"/>
        <v>5.2278323046308639E-3</v>
      </c>
      <c r="P76" s="12">
        <f t="shared" ca="1" si="28"/>
        <v>3.5714285714285587E-3</v>
      </c>
      <c r="Q76" s="12">
        <f t="shared" ca="1" si="29"/>
        <v>-3.0468585837361006E-3</v>
      </c>
      <c r="R76" s="12">
        <f t="shared" ca="1" si="30"/>
        <v>-2.2090192896589977E-3</v>
      </c>
      <c r="S76" s="12">
        <f t="shared" ca="1" si="31"/>
        <v>1.4021656807157168E-3</v>
      </c>
      <c r="T76" s="12">
        <f t="shared" ca="1" si="32"/>
        <v>-1.6632592951939529E-3</v>
      </c>
      <c r="U76" s="18"/>
      <c r="V76" s="22">
        <f t="shared" ca="1" si="33"/>
        <v>46077</v>
      </c>
      <c r="W76" s="14">
        <f ca="1">VLOOKUP($M76,LAST!$B:$Q,2,0)</f>
        <v>225.66</v>
      </c>
      <c r="X76" s="14">
        <f ca="1">VLOOKUP($M76,LAST!$B:$Q,3,0)*100</f>
        <v>298.04000000000002</v>
      </c>
      <c r="Y76" s="14">
        <f ca="1">VLOOKUP($M76,LAST!$B:$Q,16,0)*100</f>
        <v>281</v>
      </c>
      <c r="Z76" s="14">
        <f ca="1">VLOOKUP($M76,LAST!$B:$Q,4,0)</f>
        <v>94.89</v>
      </c>
      <c r="AA76" s="14">
        <f ca="1">VLOOKUP($M76,LAST!$B:$Q,5,0)</f>
        <v>95.3065</v>
      </c>
      <c r="AB76" s="14">
        <f ca="1">VLOOKUP($M76,LAST!$B:$Q,6,0)</f>
        <v>97.843000000000004</v>
      </c>
      <c r="AC76" s="14">
        <f ca="1">VLOOKUP($M76,LAST!$B:$Q,7,0)</f>
        <v>1440.55</v>
      </c>
    </row>
    <row r="77" spans="12:29" ht="16.5" customHeight="1" x14ac:dyDescent="0.25">
      <c r="L77" s="32">
        <f t="shared" si="25"/>
        <v>77</v>
      </c>
      <c r="M77" s="9">
        <f t="shared" ca="1" si="34"/>
        <v>46076</v>
      </c>
      <c r="N77" s="12">
        <f t="shared" ca="1" si="26"/>
        <v>1.4323033960904397E-2</v>
      </c>
      <c r="O77" s="12">
        <f t="shared" ca="1" si="27"/>
        <v>2.3296748809277235E-2</v>
      </c>
      <c r="P77" s="12">
        <f t="shared" ca="1" si="28"/>
        <v>3.7037037037036979E-2</v>
      </c>
      <c r="Q77" s="12">
        <f t="shared" ca="1" si="29"/>
        <v>-1.9922407465660097E-3</v>
      </c>
      <c r="R77" s="12">
        <f t="shared" ca="1" si="30"/>
        <v>2.2828252999862464E-4</v>
      </c>
      <c r="S77" s="12">
        <f t="shared" ca="1" si="31"/>
        <v>-9.2028303816105161E-4</v>
      </c>
      <c r="T77" s="12">
        <f t="shared" ca="1" si="32"/>
        <v>-2.5921061726688066E-3</v>
      </c>
      <c r="U77" s="18"/>
      <c r="V77" s="22">
        <f t="shared" ca="1" si="33"/>
        <v>46076</v>
      </c>
      <c r="W77" s="14">
        <f ca="1">VLOOKUP($M77,LAST!$B:$Q,2,0)</f>
        <v>225.2</v>
      </c>
      <c r="X77" s="14">
        <f ca="1">VLOOKUP($M77,LAST!$B:$Q,3,0)*100</f>
        <v>296.49</v>
      </c>
      <c r="Y77" s="14">
        <f ca="1">VLOOKUP($M77,LAST!$B:$Q,16,0)*100</f>
        <v>280</v>
      </c>
      <c r="Z77" s="14">
        <f ca="1">VLOOKUP($M77,LAST!$B:$Q,4,0)</f>
        <v>95.18</v>
      </c>
      <c r="AA77" s="14">
        <f ca="1">VLOOKUP($M77,LAST!$B:$Q,5,0)</f>
        <v>95.517499999999998</v>
      </c>
      <c r="AB77" s="14">
        <f ca="1">VLOOKUP($M77,LAST!$B:$Q,6,0)</f>
        <v>97.706000000000003</v>
      </c>
      <c r="AC77" s="14">
        <f ca="1">VLOOKUP($M77,LAST!$B:$Q,7,0)</f>
        <v>1442.95</v>
      </c>
    </row>
    <row r="78" spans="12:29" ht="16.5" customHeight="1" x14ac:dyDescent="0.25">
      <c r="L78" s="32">
        <f t="shared" si="25"/>
        <v>78</v>
      </c>
      <c r="M78" s="9">
        <f t="shared" ca="1" si="34"/>
        <v>46073</v>
      </c>
      <c r="N78" s="12">
        <f t="shared" ca="1" si="26"/>
        <v>-4.9300824668340182E-3</v>
      </c>
      <c r="O78" s="12">
        <f t="shared" ca="1" si="27"/>
        <v>-4.2956802639265712E-3</v>
      </c>
      <c r="P78" s="12">
        <f t="shared" ca="1" si="28"/>
        <v>-7.3529411764705621E-3</v>
      </c>
      <c r="Q78" s="12">
        <f t="shared" ca="1" si="29"/>
        <v>-6.2873310279787376E-4</v>
      </c>
      <c r="R78" s="12">
        <f t="shared" ca="1" si="30"/>
        <v>-1.518162458040706E-4</v>
      </c>
      <c r="S78" s="12">
        <f t="shared" ca="1" si="31"/>
        <v>-1.3173346949194586E-3</v>
      </c>
      <c r="T78" s="12">
        <f t="shared" ca="1" si="32"/>
        <v>-2.4478538183071441E-3</v>
      </c>
      <c r="U78" s="18"/>
      <c r="V78" s="22">
        <f t="shared" ca="1" si="33"/>
        <v>46073</v>
      </c>
      <c r="W78" s="14">
        <f ca="1">VLOOKUP($M78,LAST!$B:$Q,2,0)</f>
        <v>222.02</v>
      </c>
      <c r="X78" s="14">
        <f ca="1">VLOOKUP($M78,LAST!$B:$Q,3,0)*100</f>
        <v>289.74</v>
      </c>
      <c r="Y78" s="14">
        <f ca="1">VLOOKUP($M78,LAST!$B:$Q,16,0)*100</f>
        <v>270</v>
      </c>
      <c r="Z78" s="14">
        <f ca="1">VLOOKUP($M78,LAST!$B:$Q,4,0)</f>
        <v>95.37</v>
      </c>
      <c r="AA78" s="14">
        <f ca="1">VLOOKUP($M78,LAST!$B:$Q,5,0)</f>
        <v>95.495699999999999</v>
      </c>
      <c r="AB78" s="14">
        <f ca="1">VLOOKUP($M78,LAST!$B:$Q,6,0)</f>
        <v>97.796000000000006</v>
      </c>
      <c r="AC78" s="14">
        <f ca="1">VLOOKUP($M78,LAST!$B:$Q,7,0)</f>
        <v>1446.7</v>
      </c>
    </row>
    <row r="79" spans="12:29" ht="16.5" customHeight="1" x14ac:dyDescent="0.25">
      <c r="L79" s="32">
        <f t="shared" si="25"/>
        <v>79</v>
      </c>
      <c r="M79" s="9">
        <f t="shared" ca="1" si="34"/>
        <v>46072</v>
      </c>
      <c r="N79" s="12">
        <f t="shared" ca="1" si="26"/>
        <v>1.4135721103586185E-2</v>
      </c>
      <c r="O79" s="12">
        <f t="shared" ca="1" si="27"/>
        <v>6.6768145021796066E-3</v>
      </c>
      <c r="P79" s="12">
        <f t="shared" ca="1" si="28"/>
        <v>7.4074074074073071E-3</v>
      </c>
      <c r="Q79" s="12">
        <f t="shared" ca="1" si="29"/>
        <v>-5.2366987850860358E-4</v>
      </c>
      <c r="R79" s="12">
        <f t="shared" ca="1" si="30"/>
        <v>1.9268670189487302E-4</v>
      </c>
      <c r="S79" s="12">
        <f t="shared" ca="1" si="31"/>
        <v>2.2721922561230734E-3</v>
      </c>
      <c r="T79" s="12">
        <f t="shared" ca="1" si="32"/>
        <v>4.2587078457170247E-3</v>
      </c>
      <c r="U79" s="18"/>
      <c r="V79" s="22">
        <f t="shared" ca="1" si="33"/>
        <v>46072</v>
      </c>
      <c r="W79" s="14">
        <f ca="1">VLOOKUP($M79,LAST!$B:$Q,2,0)</f>
        <v>223.12</v>
      </c>
      <c r="X79" s="14">
        <f ca="1">VLOOKUP($M79,LAST!$B:$Q,3,0)*100</f>
        <v>290.99</v>
      </c>
      <c r="Y79" s="14">
        <f ca="1">VLOOKUP($M79,LAST!$B:$Q,16,0)*100</f>
        <v>272</v>
      </c>
      <c r="Z79" s="14">
        <f ca="1">VLOOKUP($M79,LAST!$B:$Q,4,0)</f>
        <v>95.43</v>
      </c>
      <c r="AA79" s="14">
        <f ca="1">VLOOKUP($M79,LAST!$B:$Q,5,0)</f>
        <v>95.510199999999998</v>
      </c>
      <c r="AB79" s="14">
        <f ca="1">VLOOKUP($M79,LAST!$B:$Q,6,0)</f>
        <v>97.924999999999997</v>
      </c>
      <c r="AC79" s="14">
        <f ca="1">VLOOKUP($M79,LAST!$B:$Q,7,0)</f>
        <v>1450.25</v>
      </c>
    </row>
    <row r="80" spans="12:29" ht="16.5" customHeight="1" x14ac:dyDescent="0.25">
      <c r="L80" s="32">
        <f t="shared" si="25"/>
        <v>80</v>
      </c>
      <c r="M80" s="9">
        <f t="shared" ca="1" si="34"/>
        <v>46071</v>
      </c>
      <c r="N80" s="12">
        <f t="shared" ca="1" si="26"/>
        <v>-8.7407073665239921E-3</v>
      </c>
      <c r="O80" s="12">
        <f t="shared" ca="1" si="27"/>
        <v>-1.8538639141654101E-2</v>
      </c>
      <c r="P80" s="12">
        <f t="shared" ca="1" si="28"/>
        <v>-2.877697841726623E-2</v>
      </c>
      <c r="Q80" s="12">
        <f t="shared" ca="1" si="29"/>
        <v>3.143006809849247E-4</v>
      </c>
      <c r="R80" s="12">
        <f t="shared" ca="1" si="30"/>
        <v>-3.8627135091340303E-4</v>
      </c>
      <c r="S80" s="12">
        <f t="shared" ca="1" si="31"/>
        <v>5.640471411661796E-3</v>
      </c>
      <c r="T80" s="12">
        <f t="shared" ca="1" si="32"/>
        <v>0</v>
      </c>
      <c r="U80" s="18"/>
      <c r="V80" s="22">
        <f t="shared" ca="1" si="33"/>
        <v>46071</v>
      </c>
      <c r="W80" s="14">
        <f ca="1">VLOOKUP($M80,LAST!$B:$Q,2,0)</f>
        <v>220.01</v>
      </c>
      <c r="X80" s="14">
        <f ca="1">VLOOKUP($M80,LAST!$B:$Q,3,0)*100</f>
        <v>289.06</v>
      </c>
      <c r="Y80" s="14">
        <f ca="1">VLOOKUP($M80,LAST!$B:$Q,16,0)*100</f>
        <v>270</v>
      </c>
      <c r="Z80" s="14">
        <f ca="1">VLOOKUP($M80,LAST!$B:$Q,4,0)</f>
        <v>95.48</v>
      </c>
      <c r="AA80" s="14">
        <f ca="1">VLOOKUP($M80,LAST!$B:$Q,5,0)</f>
        <v>95.491799999999998</v>
      </c>
      <c r="AB80" s="14">
        <f ca="1">VLOOKUP($M80,LAST!$B:$Q,6,0)</f>
        <v>97.703000000000003</v>
      </c>
      <c r="AC80" s="14">
        <f ca="1">VLOOKUP($M80,LAST!$B:$Q,7,0)</f>
        <v>1444.1</v>
      </c>
    </row>
    <row r="81" spans="12:29" ht="16.5" customHeight="1" x14ac:dyDescent="0.25">
      <c r="L81" s="32">
        <f t="shared" si="25"/>
        <v>81</v>
      </c>
      <c r="M81" s="9">
        <f t="shared" ca="1" si="34"/>
        <v>46070</v>
      </c>
      <c r="N81" s="12">
        <f t="shared" ca="1" si="26"/>
        <v>-1.456289126670518E-2</v>
      </c>
      <c r="O81" s="12">
        <f t="shared" ca="1" si="27"/>
        <v>-4.7310083806435532E-3</v>
      </c>
      <c r="P81" s="12">
        <f t="shared" ca="1" si="28"/>
        <v>-7.1428571428571175E-3</v>
      </c>
      <c r="Q81" s="12">
        <f t="shared" ca="1" si="29"/>
        <v>-3.1420192710518435E-4</v>
      </c>
      <c r="R81" s="12">
        <f t="shared" ca="1" si="30"/>
        <v>-7.5417778930730872E-4</v>
      </c>
      <c r="S81" s="12">
        <f t="shared" ca="1" si="31"/>
        <v>2.4763968425940419E-3</v>
      </c>
      <c r="T81" s="12">
        <f t="shared" ca="1" si="32"/>
        <v>0</v>
      </c>
      <c r="U81" s="18"/>
      <c r="V81" s="22">
        <f t="shared" ca="1" si="33"/>
        <v>46070</v>
      </c>
      <c r="W81" s="14">
        <f ca="1">VLOOKUP($M81,LAST!$B:$Q,2,0)</f>
        <v>221.95</v>
      </c>
      <c r="X81" s="14">
        <f ca="1">VLOOKUP($M81,LAST!$B:$Q,3,0)*100</f>
        <v>294.52</v>
      </c>
      <c r="Y81" s="14">
        <f ca="1">VLOOKUP($M81,LAST!$B:$Q,16,0)*100</f>
        <v>278</v>
      </c>
      <c r="Z81" s="14">
        <f ca="1">VLOOKUP($M81,LAST!$B:$Q,4,0)</f>
        <v>95.45</v>
      </c>
      <c r="AA81" s="14">
        <f ca="1">VLOOKUP($M81,LAST!$B:$Q,5,0)</f>
        <v>95.528700000000001</v>
      </c>
      <c r="AB81" s="14">
        <f ca="1">VLOOKUP($M81,LAST!$B:$Q,6,0)</f>
        <v>97.155000000000001</v>
      </c>
      <c r="AC81" s="14">
        <f ca="1">VLOOKUP($M81,LAST!$B:$Q,7,0)</f>
        <v>1444.1</v>
      </c>
    </row>
    <row r="82" spans="12:29" ht="16.5" customHeight="1" x14ac:dyDescent="0.25">
      <c r="L82" s="32">
        <f t="shared" si="25"/>
        <v>82</v>
      </c>
      <c r="M82" s="9">
        <f t="shared" ca="1" si="34"/>
        <v>46069</v>
      </c>
      <c r="N82" s="12">
        <f t="shared" ca="1" si="26"/>
        <v>0</v>
      </c>
      <c r="O82" s="12">
        <f t="shared" ca="1" si="27"/>
        <v>-7.0914800932020405E-4</v>
      </c>
      <c r="P82" s="12">
        <f t="shared" ca="1" si="28"/>
        <v>0</v>
      </c>
      <c r="Q82" s="12">
        <f t="shared" ca="1" si="29"/>
        <v>1.1534025374855261E-3</v>
      </c>
      <c r="R82" s="12">
        <f t="shared" ca="1" si="30"/>
        <v>1.1393624596824914E-3</v>
      </c>
      <c r="S82" s="12">
        <f t="shared" ca="1" si="31"/>
        <v>0</v>
      </c>
      <c r="T82" s="12">
        <f t="shared" ca="1" si="32"/>
        <v>0</v>
      </c>
      <c r="U82" s="18"/>
      <c r="V82" s="22">
        <f t="shared" ca="1" si="33"/>
        <v>46069</v>
      </c>
      <c r="W82" s="14">
        <f ca="1">VLOOKUP($M82,LAST!$B:$Q,2,0)</f>
        <v>225.23</v>
      </c>
      <c r="X82" s="14">
        <f ca="1">VLOOKUP($M82,LAST!$B:$Q,3,0)*100</f>
        <v>295.92</v>
      </c>
      <c r="Y82" s="14">
        <f ca="1">VLOOKUP($M82,LAST!$B:$Q,16,0)*100</f>
        <v>280</v>
      </c>
      <c r="Z82" s="14">
        <f ca="1">VLOOKUP($M82,LAST!$B:$Q,4,0)</f>
        <v>95.48</v>
      </c>
      <c r="AA82" s="14">
        <f ca="1">VLOOKUP($M82,LAST!$B:$Q,5,0)</f>
        <v>95.600800000000007</v>
      </c>
      <c r="AB82" s="14">
        <f ca="1">VLOOKUP($M82,LAST!$B:$Q,6,0)</f>
        <v>96.915000000000006</v>
      </c>
      <c r="AC82" s="14">
        <f ca="1">VLOOKUP($M82,LAST!$B:$Q,7,0)</f>
        <v>1444.1</v>
      </c>
    </row>
    <row r="83" spans="12:29" ht="16.5" customHeight="1" x14ac:dyDescent="0.25">
      <c r="L83" s="32">
        <f t="shared" si="25"/>
        <v>83</v>
      </c>
      <c r="M83" s="9">
        <f t="shared" ca="1" si="34"/>
        <v>46066</v>
      </c>
      <c r="N83" s="12">
        <f t="shared" ca="1" si="26"/>
        <v>1.1042779548413151E-2</v>
      </c>
      <c r="O83" s="12">
        <f t="shared" ca="1" si="27"/>
        <v>1.5918213317781094E-2</v>
      </c>
      <c r="P83" s="12">
        <f t="shared" ca="1" si="28"/>
        <v>1.8181818181818077E-2</v>
      </c>
      <c r="Q83" s="12">
        <f t="shared" ca="1" si="29"/>
        <v>-1.0474494605634543E-3</v>
      </c>
      <c r="R83" s="12">
        <f t="shared" ca="1" si="30"/>
        <v>-3.9150251126873759E-4</v>
      </c>
      <c r="S83" s="12">
        <f t="shared" ca="1" si="31"/>
        <v>-1.0317255609992859E-4</v>
      </c>
      <c r="T83" s="12">
        <f t="shared" ca="1" si="32"/>
        <v>3.4743937182961648E-3</v>
      </c>
      <c r="U83" s="18"/>
      <c r="V83" s="22">
        <f t="shared" ca="1" si="33"/>
        <v>46066</v>
      </c>
      <c r="W83" s="14">
        <f ca="1">VLOOKUP($M83,LAST!$B:$Q,2,0)</f>
        <v>225.23</v>
      </c>
      <c r="X83" s="14">
        <f ca="1">VLOOKUP($M83,LAST!$B:$Q,3,0)*100</f>
        <v>296.13</v>
      </c>
      <c r="Y83" s="14">
        <f ca="1">VLOOKUP($M83,LAST!$B:$Q,16,0)*100</f>
        <v>280</v>
      </c>
      <c r="Z83" s="14">
        <f ca="1">VLOOKUP($M83,LAST!$B:$Q,4,0)</f>
        <v>95.37</v>
      </c>
      <c r="AA83" s="14">
        <f ca="1">VLOOKUP($M83,LAST!$B:$Q,5,0)</f>
        <v>95.492000000000004</v>
      </c>
      <c r="AB83" s="14">
        <f ca="1">VLOOKUP($M83,LAST!$B:$Q,6,0)</f>
        <v>96.915000000000006</v>
      </c>
      <c r="AC83" s="14">
        <f ca="1">VLOOKUP($M83,LAST!$B:$Q,7,0)</f>
        <v>1444.1</v>
      </c>
    </row>
    <row r="84" spans="12:29" ht="16.5" customHeight="1" x14ac:dyDescent="0.25">
      <c r="L84" s="32">
        <f t="shared" si="25"/>
        <v>84</v>
      </c>
      <c r="M84" s="9">
        <f t="shared" ca="1" si="34"/>
        <v>46065</v>
      </c>
      <c r="N84" s="12">
        <f t="shared" ca="1" si="26"/>
        <v>1.3373970795614865E-2</v>
      </c>
      <c r="O84" s="12">
        <f t="shared" ca="1" si="27"/>
        <v>2.894560344523267E-2</v>
      </c>
      <c r="P84" s="12">
        <f t="shared" ca="1" si="28"/>
        <v>4.5627376425855459E-2</v>
      </c>
      <c r="Q84" s="12">
        <f t="shared" ca="1" si="29"/>
        <v>-2.0944601528949391E-4</v>
      </c>
      <c r="R84" s="12">
        <f t="shared" ca="1" si="30"/>
        <v>1.5180877538467641E-4</v>
      </c>
      <c r="S84" s="12">
        <f t="shared" ca="1" si="31"/>
        <v>9.3975256624734271E-4</v>
      </c>
      <c r="T84" s="12">
        <f t="shared" ca="1" si="32"/>
        <v>-5.4595715272979239E-3</v>
      </c>
      <c r="U84" s="18"/>
      <c r="V84" s="22">
        <f t="shared" ca="1" si="33"/>
        <v>46065</v>
      </c>
      <c r="W84" s="14">
        <f ca="1">VLOOKUP($M84,LAST!$B:$Q,2,0)</f>
        <v>222.77</v>
      </c>
      <c r="X84" s="14">
        <f ca="1">VLOOKUP($M84,LAST!$B:$Q,3,0)*100</f>
        <v>291.49</v>
      </c>
      <c r="Y84" s="14">
        <f ca="1">VLOOKUP($M84,LAST!$B:$Q,16,0)*100</f>
        <v>275</v>
      </c>
      <c r="Z84" s="14">
        <f ca="1">VLOOKUP($M84,LAST!$B:$Q,4,0)</f>
        <v>95.47</v>
      </c>
      <c r="AA84" s="14">
        <f ca="1">VLOOKUP($M84,LAST!$B:$Q,5,0)</f>
        <v>95.529399999999995</v>
      </c>
      <c r="AB84" s="14">
        <f ca="1">VLOOKUP($M84,LAST!$B:$Q,6,0)</f>
        <v>96.924999999999997</v>
      </c>
      <c r="AC84" s="14">
        <f ca="1">VLOOKUP($M84,LAST!$B:$Q,7,0)</f>
        <v>1439.1</v>
      </c>
    </row>
    <row r="85" spans="12:29" ht="16.5" customHeight="1" x14ac:dyDescent="0.25">
      <c r="L85" s="32">
        <f t="shared" si="25"/>
        <v>85</v>
      </c>
      <c r="M85" s="9">
        <f t="shared" ca="1" si="34"/>
        <v>46064</v>
      </c>
      <c r="N85" s="12">
        <f t="shared" ca="1" si="26"/>
        <v>-1.2975933908045967E-2</v>
      </c>
      <c r="O85" s="12">
        <f t="shared" ca="1" si="27"/>
        <v>-7.9492926180136925E-3</v>
      </c>
      <c r="P85" s="12">
        <f t="shared" ca="1" si="28"/>
        <v>-7.547169811320753E-3</v>
      </c>
      <c r="Q85" s="12">
        <f t="shared" ca="1" si="29"/>
        <v>-1.0471204188489125E-4</v>
      </c>
      <c r="R85" s="12">
        <f t="shared" ca="1" si="30"/>
        <v>-1.4236589080740547E-4</v>
      </c>
      <c r="S85" s="12">
        <f t="shared" ca="1" si="31"/>
        <v>3.6157398320235679E-4</v>
      </c>
      <c r="T85" s="12">
        <f t="shared" ca="1" si="32"/>
        <v>-7.3062806572222749E-3</v>
      </c>
      <c r="U85" s="18"/>
      <c r="V85" s="22">
        <f t="shared" ca="1" si="33"/>
        <v>46064</v>
      </c>
      <c r="W85" s="14">
        <f ca="1">VLOOKUP($M85,LAST!$B:$Q,2,0)</f>
        <v>219.83</v>
      </c>
      <c r="X85" s="14">
        <f ca="1">VLOOKUP($M85,LAST!$B:$Q,3,0)*100</f>
        <v>283.29000000000002</v>
      </c>
      <c r="Y85" s="14">
        <f ca="1">VLOOKUP($M85,LAST!$B:$Q,16,0)*100</f>
        <v>263</v>
      </c>
      <c r="Z85" s="14">
        <f ca="1">VLOOKUP($M85,LAST!$B:$Q,4,0)</f>
        <v>95.49</v>
      </c>
      <c r="AA85" s="14">
        <f ca="1">VLOOKUP($M85,LAST!$B:$Q,5,0)</f>
        <v>95.514899999999997</v>
      </c>
      <c r="AB85" s="14">
        <f ca="1">VLOOKUP($M85,LAST!$B:$Q,6,0)</f>
        <v>96.834000000000003</v>
      </c>
      <c r="AC85" s="14">
        <f ca="1">VLOOKUP($M85,LAST!$B:$Q,7,0)</f>
        <v>1447</v>
      </c>
    </row>
    <row r="86" spans="12:29" ht="16.5" customHeight="1" x14ac:dyDescent="0.25">
      <c r="L86" s="32">
        <f t="shared" si="25"/>
        <v>86</v>
      </c>
      <c r="M86" s="9">
        <f t="shared" ca="1" si="34"/>
        <v>46063</v>
      </c>
      <c r="N86" s="12">
        <f t="shared" ca="1" si="26"/>
        <v>5.2809749492213065E-3</v>
      </c>
      <c r="O86" s="12">
        <f t="shared" ca="1" si="27"/>
        <v>2.9502669289127592E-3</v>
      </c>
      <c r="P86" s="12">
        <f t="shared" ca="1" si="28"/>
        <v>3.7878787878788955E-3</v>
      </c>
      <c r="Q86" s="12">
        <f t="shared" ca="1" si="29"/>
        <v>-2.0938023450578491E-4</v>
      </c>
      <c r="R86" s="12">
        <f t="shared" ca="1" si="30"/>
        <v>-6.5800898407175623E-4</v>
      </c>
      <c r="S86" s="12">
        <f t="shared" ca="1" si="31"/>
        <v>-1.7559081143603272E-4</v>
      </c>
      <c r="T86" s="12">
        <f t="shared" ca="1" si="32"/>
        <v>-4.4572447370216928E-4</v>
      </c>
      <c r="U86" s="18"/>
      <c r="V86" s="22">
        <f t="shared" ca="1" si="33"/>
        <v>46063</v>
      </c>
      <c r="W86" s="14">
        <f ca="1">VLOOKUP($M86,LAST!$B:$Q,2,0)</f>
        <v>222.72</v>
      </c>
      <c r="X86" s="14">
        <f ca="1">VLOOKUP($M86,LAST!$B:$Q,3,0)*100</f>
        <v>285.56</v>
      </c>
      <c r="Y86" s="14">
        <f ca="1">VLOOKUP($M86,LAST!$B:$Q,16,0)*100</f>
        <v>265</v>
      </c>
      <c r="Z86" s="14">
        <f ca="1">VLOOKUP($M86,LAST!$B:$Q,4,0)</f>
        <v>95.5</v>
      </c>
      <c r="AA86" s="14">
        <f ca="1">VLOOKUP($M86,LAST!$B:$Q,5,0)</f>
        <v>95.528499999999994</v>
      </c>
      <c r="AB86" s="14">
        <f ca="1">VLOOKUP($M86,LAST!$B:$Q,6,0)</f>
        <v>96.799000000000007</v>
      </c>
      <c r="AC86" s="14">
        <f ca="1">VLOOKUP($M86,LAST!$B:$Q,7,0)</f>
        <v>1457.65</v>
      </c>
    </row>
    <row r="87" spans="12:29" ht="16.5" customHeight="1" x14ac:dyDescent="0.25">
      <c r="L87" s="32">
        <f t="shared" si="25"/>
        <v>87</v>
      </c>
      <c r="M87" s="9">
        <f t="shared" ca="1" si="34"/>
        <v>46062</v>
      </c>
      <c r="N87" s="12">
        <f t="shared" ca="1" si="26"/>
        <v>-6.9920666935592291E-3</v>
      </c>
      <c r="O87" s="12">
        <f t="shared" ca="1" si="27"/>
        <v>-1.7530327466517281E-3</v>
      </c>
      <c r="P87" s="12">
        <f t="shared" ca="1" si="28"/>
        <v>-7.5187969924812581E-3</v>
      </c>
      <c r="Q87" s="12">
        <f t="shared" ca="1" si="29"/>
        <v>1.2578616352201255E-3</v>
      </c>
      <c r="R87" s="12">
        <f t="shared" ca="1" si="30"/>
        <v>2.0612796465879768E-4</v>
      </c>
      <c r="S87" s="12">
        <f t="shared" ca="1" si="31"/>
        <v>-8.3680722706461763E-3</v>
      </c>
      <c r="T87" s="12">
        <f t="shared" ca="1" si="32"/>
        <v>-3.6552454480238694E-3</v>
      </c>
      <c r="U87" s="18"/>
      <c r="V87" s="22">
        <f t="shared" ca="1" si="33"/>
        <v>46062</v>
      </c>
      <c r="W87" s="14">
        <f ca="1">VLOOKUP($M87,LAST!$B:$Q,2,0)</f>
        <v>221.55</v>
      </c>
      <c r="X87" s="14">
        <f ca="1">VLOOKUP($M87,LAST!$B:$Q,3,0)*100</f>
        <v>284.71999999999997</v>
      </c>
      <c r="Y87" s="14">
        <f ca="1">VLOOKUP($M87,LAST!$B:$Q,16,0)*100</f>
        <v>264</v>
      </c>
      <c r="Z87" s="14">
        <f ca="1">VLOOKUP($M87,LAST!$B:$Q,4,0)</f>
        <v>95.52</v>
      </c>
      <c r="AA87" s="14">
        <f ca="1">VLOOKUP($M87,LAST!$B:$Q,5,0)</f>
        <v>95.591399999999993</v>
      </c>
      <c r="AB87" s="14">
        <f ca="1">VLOOKUP($M87,LAST!$B:$Q,6,0)</f>
        <v>96.816000000000003</v>
      </c>
      <c r="AC87" s="14">
        <f ca="1">VLOOKUP($M87,LAST!$B:$Q,7,0)</f>
        <v>1458.3</v>
      </c>
    </row>
    <row r="88" spans="12:29" ht="16.5" customHeight="1" x14ac:dyDescent="0.25">
      <c r="L88" s="32">
        <f t="shared" si="25"/>
        <v>88</v>
      </c>
      <c r="M88" s="9">
        <f t="shared" ca="1" si="34"/>
        <v>46059</v>
      </c>
      <c r="N88" s="12">
        <f t="shared" ca="1" si="26"/>
        <v>-1.3180591799725749E-2</v>
      </c>
      <c r="O88" s="12">
        <f t="shared" ca="1" si="27"/>
        <v>-1.7363742851236874E-2</v>
      </c>
      <c r="P88" s="12">
        <f t="shared" ca="1" si="28"/>
        <v>-3.2727272727272716E-2</v>
      </c>
      <c r="Q88" s="12">
        <f t="shared" ca="1" si="29"/>
        <v>1.0483279169726245E-4</v>
      </c>
      <c r="R88" s="12">
        <f t="shared" ca="1" si="30"/>
        <v>-5.1766763019078788E-4</v>
      </c>
      <c r="S88" s="12">
        <f t="shared" ca="1" si="31"/>
        <v>-1.9524860974812208E-3</v>
      </c>
      <c r="T88" s="12">
        <f t="shared" ca="1" si="32"/>
        <v>3.4162339437093792E-5</v>
      </c>
      <c r="U88" s="18"/>
      <c r="V88" s="22">
        <f t="shared" ca="1" si="33"/>
        <v>46059</v>
      </c>
      <c r="W88" s="14">
        <f ca="1">VLOOKUP($M88,LAST!$B:$Q,2,0)</f>
        <v>223.11</v>
      </c>
      <c r="X88" s="14">
        <f ca="1">VLOOKUP($M88,LAST!$B:$Q,3,0)*100</f>
        <v>285.21999999999997</v>
      </c>
      <c r="Y88" s="14">
        <f ca="1">VLOOKUP($M88,LAST!$B:$Q,16,0)*100</f>
        <v>266</v>
      </c>
      <c r="Z88" s="14">
        <f ca="1">VLOOKUP($M88,LAST!$B:$Q,4,0)</f>
        <v>95.4</v>
      </c>
      <c r="AA88" s="14">
        <f ca="1">VLOOKUP($M88,LAST!$B:$Q,5,0)</f>
        <v>95.571700000000007</v>
      </c>
      <c r="AB88" s="14">
        <f ca="1">VLOOKUP($M88,LAST!$B:$Q,6,0)</f>
        <v>97.632999999999996</v>
      </c>
      <c r="AC88" s="14">
        <f ca="1">VLOOKUP($M88,LAST!$B:$Q,7,0)</f>
        <v>1463.65</v>
      </c>
    </row>
    <row r="89" spans="12:29" ht="16.5" customHeight="1" x14ac:dyDescent="0.25">
      <c r="L89" s="32">
        <f t="shared" si="25"/>
        <v>89</v>
      </c>
      <c r="M89" s="9">
        <f t="shared" ca="1" si="34"/>
        <v>46058</v>
      </c>
      <c r="N89" s="12">
        <f t="shared" ca="1" si="26"/>
        <v>3.3082019648160932E-2</v>
      </c>
      <c r="O89" s="12">
        <f t="shared" ca="1" si="27"/>
        <v>3.2843468668825482E-2</v>
      </c>
      <c r="P89" s="12">
        <f t="shared" ca="1" si="28"/>
        <v>4.1666666666666741E-2</v>
      </c>
      <c r="Q89" s="12">
        <f t="shared" ca="1" si="29"/>
        <v>-1.6745159602301607E-3</v>
      </c>
      <c r="R89" s="12">
        <f t="shared" ca="1" si="30"/>
        <v>-8.5785965583207169E-4</v>
      </c>
      <c r="S89" s="12">
        <f t="shared" ca="1" si="31"/>
        <v>2.1307982297984474E-3</v>
      </c>
      <c r="T89" s="12">
        <f t="shared" ca="1" si="32"/>
        <v>2.9466182416226783E-3</v>
      </c>
      <c r="U89" s="18"/>
      <c r="V89" s="22">
        <f t="shared" ca="1" si="33"/>
        <v>46058</v>
      </c>
      <c r="W89" s="14">
        <f ca="1">VLOOKUP($M89,LAST!$B:$Q,2,0)</f>
        <v>226.09</v>
      </c>
      <c r="X89" s="14">
        <f ca="1">VLOOKUP($M89,LAST!$B:$Q,3,0)*100</f>
        <v>290.26</v>
      </c>
      <c r="Y89" s="14">
        <f ca="1">VLOOKUP($M89,LAST!$B:$Q,16,0)*100</f>
        <v>275</v>
      </c>
      <c r="Z89" s="14">
        <f ca="1">VLOOKUP($M89,LAST!$B:$Q,4,0)</f>
        <v>95.39</v>
      </c>
      <c r="AA89" s="14">
        <f ca="1">VLOOKUP($M89,LAST!$B:$Q,5,0)</f>
        <v>95.621200000000002</v>
      </c>
      <c r="AB89" s="14">
        <f ca="1">VLOOKUP($M89,LAST!$B:$Q,6,0)</f>
        <v>97.823999999999998</v>
      </c>
      <c r="AC89" s="14">
        <f ca="1">VLOOKUP($M89,LAST!$B:$Q,7,0)</f>
        <v>1463.6</v>
      </c>
    </row>
    <row r="90" spans="12:29" ht="16.5" customHeight="1" x14ac:dyDescent="0.25">
      <c r="L90" s="32">
        <f t="shared" si="25"/>
        <v>90</v>
      </c>
      <c r="M90" s="9">
        <f t="shared" ca="1" si="34"/>
        <v>46057</v>
      </c>
      <c r="N90" s="12">
        <f t="shared" ca="1" si="26"/>
        <v>-1.0042068123218839E-2</v>
      </c>
      <c r="O90" s="12">
        <f t="shared" ca="1" si="27"/>
        <v>7.492650749264973E-3</v>
      </c>
      <c r="P90" s="12">
        <f t="shared" ca="1" si="28"/>
        <v>1.538461538461533E-2</v>
      </c>
      <c r="Q90" s="12">
        <f t="shared" ca="1" si="29"/>
        <v>-2.5054807391169387E-3</v>
      </c>
      <c r="R90" s="12">
        <f t="shared" ca="1" si="30"/>
        <v>-8.7798603991762203E-4</v>
      </c>
      <c r="S90" s="12">
        <f t="shared" ca="1" si="31"/>
        <v>1.8370844750967841E-3</v>
      </c>
      <c r="T90" s="12">
        <f t="shared" ca="1" si="32"/>
        <v>8.1868112888181521E-3</v>
      </c>
      <c r="U90" s="18"/>
      <c r="V90" s="22">
        <f t="shared" ca="1" si="33"/>
        <v>46057</v>
      </c>
      <c r="W90" s="14">
        <f ca="1">VLOOKUP($M90,LAST!$B:$Q,2,0)</f>
        <v>218.85</v>
      </c>
      <c r="X90" s="14">
        <f ca="1">VLOOKUP($M90,LAST!$B:$Q,3,0)*100</f>
        <v>281.02999999999997</v>
      </c>
      <c r="Y90" s="14">
        <f ca="1">VLOOKUP($M90,LAST!$B:$Q,16,0)*100</f>
        <v>264</v>
      </c>
      <c r="Z90" s="14">
        <f ca="1">VLOOKUP($M90,LAST!$B:$Q,4,0)</f>
        <v>95.55</v>
      </c>
      <c r="AA90" s="14">
        <f ca="1">VLOOKUP($M90,LAST!$B:$Q,5,0)</f>
        <v>95.703299999999999</v>
      </c>
      <c r="AB90" s="14">
        <f ca="1">VLOOKUP($M90,LAST!$B:$Q,6,0)</f>
        <v>97.616</v>
      </c>
      <c r="AC90" s="14">
        <f ca="1">VLOOKUP($M90,LAST!$B:$Q,7,0)</f>
        <v>1459.3</v>
      </c>
    </row>
    <row r="91" spans="12:29" ht="16.5" customHeight="1" x14ac:dyDescent="0.25">
      <c r="L91" s="32">
        <f t="shared" si="25"/>
        <v>91</v>
      </c>
      <c r="M91" s="9">
        <f t="shared" ca="1" si="34"/>
        <v>46056</v>
      </c>
      <c r="N91" s="12">
        <f t="shared" ca="1" si="26"/>
        <v>5.9610484164542843E-3</v>
      </c>
      <c r="O91" s="12">
        <f t="shared" ca="1" si="27"/>
        <v>1.3641585295807168E-3</v>
      </c>
      <c r="P91" s="12">
        <f t="shared" ca="1" si="28"/>
        <v>3.8610038610038533E-3</v>
      </c>
      <c r="Q91" s="12">
        <f t="shared" ca="1" si="29"/>
        <v>-1.1470281543274341E-3</v>
      </c>
      <c r="R91" s="12">
        <f t="shared" ca="1" si="30"/>
        <v>2.6001827437682756E-4</v>
      </c>
      <c r="S91" s="12">
        <f t="shared" ca="1" si="31"/>
        <v>-1.997295968534929E-3</v>
      </c>
      <c r="T91" s="12">
        <f t="shared" ca="1" si="32"/>
        <v>-3.0306161104796114E-3</v>
      </c>
      <c r="U91" s="18"/>
      <c r="V91" s="22">
        <f t="shared" ca="1" si="33"/>
        <v>46056</v>
      </c>
      <c r="W91" s="14">
        <f ca="1">VLOOKUP($M91,LAST!$B:$Q,2,0)</f>
        <v>221.07</v>
      </c>
      <c r="X91" s="14">
        <f ca="1">VLOOKUP($M91,LAST!$B:$Q,3,0)*100</f>
        <v>278.94</v>
      </c>
      <c r="Y91" s="14">
        <f ca="1">VLOOKUP($M91,LAST!$B:$Q,16,0)*100</f>
        <v>260</v>
      </c>
      <c r="Z91" s="14">
        <f ca="1">VLOOKUP($M91,LAST!$B:$Q,4,0)</f>
        <v>95.79</v>
      </c>
      <c r="AA91" s="14">
        <f ca="1">VLOOKUP($M91,LAST!$B:$Q,5,0)</f>
        <v>95.787400000000005</v>
      </c>
      <c r="AB91" s="14">
        <f ca="1">VLOOKUP($M91,LAST!$B:$Q,6,0)</f>
        <v>97.436999999999998</v>
      </c>
      <c r="AC91" s="14">
        <f ca="1">VLOOKUP($M91,LAST!$B:$Q,7,0)</f>
        <v>1447.45</v>
      </c>
    </row>
    <row r="92" spans="12:29" ht="16.5" customHeight="1" x14ac:dyDescent="0.25">
      <c r="L92" s="32">
        <f t="shared" si="25"/>
        <v>92</v>
      </c>
      <c r="M92" s="9">
        <f t="shared" ca="1" si="34"/>
        <v>46055</v>
      </c>
      <c r="N92" s="12">
        <f t="shared" ca="1" si="26"/>
        <v>-1.2802659359417934E-2</v>
      </c>
      <c r="O92" s="12">
        <f t="shared" ca="1" si="27"/>
        <v>-1.5410716810405845E-2</v>
      </c>
      <c r="P92" s="12">
        <f t="shared" ca="1" si="28"/>
        <v>-2.2641509433962259E-2</v>
      </c>
      <c r="Q92" s="12">
        <f t="shared" ca="1" si="29"/>
        <v>1.6711928138710697E-3</v>
      </c>
      <c r="R92" s="12">
        <f t="shared" ca="1" si="30"/>
        <v>-1.2598648565496084E-3</v>
      </c>
      <c r="S92" s="12">
        <f t="shared" ca="1" si="31"/>
        <v>6.6088606159335761E-3</v>
      </c>
      <c r="T92" s="12">
        <f t="shared" ca="1" si="32"/>
        <v>7.494535234724653E-3</v>
      </c>
      <c r="U92" s="18"/>
      <c r="V92" s="22">
        <f t="shared" ca="1" si="33"/>
        <v>46055</v>
      </c>
      <c r="W92" s="14">
        <f ca="1">VLOOKUP($M92,LAST!$B:$Q,2,0)</f>
        <v>219.76</v>
      </c>
      <c r="X92" s="14">
        <f ca="1">VLOOKUP($M92,LAST!$B:$Q,3,0)*100</f>
        <v>278.56</v>
      </c>
      <c r="Y92" s="14">
        <f ca="1">VLOOKUP($M92,LAST!$B:$Q,16,0)*100</f>
        <v>259</v>
      </c>
      <c r="Z92" s="14">
        <f ca="1">VLOOKUP($M92,LAST!$B:$Q,4,0)</f>
        <v>95.9</v>
      </c>
      <c r="AA92" s="14">
        <f ca="1">VLOOKUP($M92,LAST!$B:$Q,5,0)</f>
        <v>95.762500000000003</v>
      </c>
      <c r="AB92" s="14">
        <f ca="1">VLOOKUP($M92,LAST!$B:$Q,6,0)</f>
        <v>97.632000000000005</v>
      </c>
      <c r="AC92" s="14">
        <f ca="1">VLOOKUP($M92,LAST!$B:$Q,7,0)</f>
        <v>1451.85</v>
      </c>
    </row>
    <row r="93" spans="12:29" ht="16.5" customHeight="1" x14ac:dyDescent="0.25">
      <c r="L93" s="32">
        <f t="shared" si="25"/>
        <v>93</v>
      </c>
      <c r="M93" s="9">
        <f t="shared" ca="1" si="34"/>
        <v>46052</v>
      </c>
      <c r="N93" s="12">
        <f t="shared" ca="1" si="26"/>
        <v>-8.1536268044910543E-3</v>
      </c>
      <c r="O93" s="12">
        <f t="shared" ca="1" si="27"/>
        <v>2.0897531257746405E-3</v>
      </c>
      <c r="P93" s="12">
        <f t="shared" ca="1" si="28"/>
        <v>3.7878787878788955E-3</v>
      </c>
      <c r="Q93" s="12">
        <f t="shared" ca="1" si="29"/>
        <v>-2.604437962287709E-3</v>
      </c>
      <c r="R93" s="12">
        <f t="shared" ca="1" si="30"/>
        <v>-1.7532224833083365E-3</v>
      </c>
      <c r="S93" s="12">
        <f t="shared" ca="1" si="31"/>
        <v>7.3533230165241381E-3</v>
      </c>
      <c r="T93" s="12">
        <f t="shared" ca="1" si="32"/>
        <v>4.6010666108962095E-3</v>
      </c>
      <c r="U93" s="18"/>
      <c r="V93" s="22">
        <f t="shared" ca="1" si="33"/>
        <v>46052</v>
      </c>
      <c r="W93" s="14">
        <f ca="1">VLOOKUP($M93,LAST!$B:$Q,2,0)</f>
        <v>222.61</v>
      </c>
      <c r="X93" s="14">
        <f ca="1">VLOOKUP($M93,LAST!$B:$Q,3,0)*100</f>
        <v>282.92</v>
      </c>
      <c r="Y93" s="14">
        <f ca="1">VLOOKUP($M93,LAST!$B:$Q,16,0)*100</f>
        <v>265</v>
      </c>
      <c r="Z93" s="14">
        <f ca="1">VLOOKUP($M93,LAST!$B:$Q,4,0)</f>
        <v>95.74</v>
      </c>
      <c r="AA93" s="14">
        <f ca="1">VLOOKUP($M93,LAST!$B:$Q,5,0)</f>
        <v>95.883300000000006</v>
      </c>
      <c r="AB93" s="14">
        <f ca="1">VLOOKUP($M93,LAST!$B:$Q,6,0)</f>
        <v>96.991</v>
      </c>
      <c r="AC93" s="14">
        <f ca="1">VLOOKUP($M93,LAST!$B:$Q,7,0)</f>
        <v>1441.05</v>
      </c>
    </row>
    <row r="94" spans="12:29" ht="16.5" customHeight="1" x14ac:dyDescent="0.25">
      <c r="L94" s="32">
        <f t="shared" si="25"/>
        <v>94</v>
      </c>
      <c r="M94" s="9">
        <f t="shared" ca="1" si="34"/>
        <v>46051</v>
      </c>
      <c r="N94" s="12">
        <f t="shared" ca="1" si="26"/>
        <v>9.036550824978562E-3</v>
      </c>
      <c r="O94" s="12">
        <f t="shared" ca="1" si="27"/>
        <v>1.6196954972465205E-2</v>
      </c>
      <c r="P94" s="12">
        <f t="shared" ca="1" si="28"/>
        <v>1.9305019305019266E-2</v>
      </c>
      <c r="Q94" s="12">
        <f t="shared" ca="1" si="29"/>
        <v>-1.6640665626626028E-3</v>
      </c>
      <c r="R94" s="12">
        <f t="shared" ca="1" si="30"/>
        <v>-9.8495627501393734E-4</v>
      </c>
      <c r="S94" s="12">
        <f t="shared" ca="1" si="31"/>
        <v>-1.6900649067871365E-3</v>
      </c>
      <c r="T94" s="12">
        <f t="shared" ca="1" si="32"/>
        <v>-1.2532637075717279E-3</v>
      </c>
      <c r="U94" s="18"/>
      <c r="V94" s="22">
        <f t="shared" ca="1" si="33"/>
        <v>46051</v>
      </c>
      <c r="W94" s="14">
        <f ca="1">VLOOKUP($M94,LAST!$B:$Q,2,0)</f>
        <v>224.44</v>
      </c>
      <c r="X94" s="14">
        <f ca="1">VLOOKUP($M94,LAST!$B:$Q,3,0)*100</f>
        <v>282.33000000000004</v>
      </c>
      <c r="Y94" s="14">
        <f ca="1">VLOOKUP($M94,LAST!$B:$Q,16,0)*100</f>
        <v>264</v>
      </c>
      <c r="Z94" s="14">
        <f ca="1">VLOOKUP($M94,LAST!$B:$Q,4,0)</f>
        <v>95.99</v>
      </c>
      <c r="AA94" s="14">
        <f ca="1">VLOOKUP($M94,LAST!$B:$Q,5,0)</f>
        <v>96.051699999999997</v>
      </c>
      <c r="AB94" s="14">
        <f ca="1">VLOOKUP($M94,LAST!$B:$Q,6,0)</f>
        <v>96.283000000000001</v>
      </c>
      <c r="AC94" s="14">
        <f ca="1">VLOOKUP($M94,LAST!$B:$Q,7,0)</f>
        <v>1434.45</v>
      </c>
    </row>
    <row r="95" spans="12:29" ht="16.5" customHeight="1" x14ac:dyDescent="0.25">
      <c r="L95" s="32">
        <f t="shared" si="25"/>
        <v>95</v>
      </c>
      <c r="M95" s="9">
        <f t="shared" ca="1" si="34"/>
        <v>46050</v>
      </c>
      <c r="N95" s="12">
        <f t="shared" ca="1" si="26"/>
        <v>2.9760562745186903E-3</v>
      </c>
      <c r="O95" s="12">
        <f t="shared" ca="1" si="27"/>
        <v>3.7573611763430659E-3</v>
      </c>
      <c r="P95" s="12">
        <f t="shared" ca="1" si="28"/>
        <v>3.8759689922480689E-3</v>
      </c>
      <c r="Q95" s="12">
        <f t="shared" ca="1" si="29"/>
        <v>-1.5576323987538387E-3</v>
      </c>
      <c r="R95" s="12">
        <f t="shared" ca="1" si="30"/>
        <v>-6.4339563218551721E-4</v>
      </c>
      <c r="S95" s="12">
        <f t="shared" ca="1" si="31"/>
        <v>2.3800367918351828E-3</v>
      </c>
      <c r="T95" s="12">
        <f t="shared" ca="1" si="32"/>
        <v>-1.3211417446025164E-3</v>
      </c>
      <c r="U95" s="18"/>
      <c r="V95" s="22">
        <f t="shared" ca="1" si="33"/>
        <v>46050</v>
      </c>
      <c r="W95" s="14">
        <f ca="1">VLOOKUP($M95,LAST!$B:$Q,2,0)</f>
        <v>222.43</v>
      </c>
      <c r="X95" s="14">
        <f ca="1">VLOOKUP($M95,LAST!$B:$Q,3,0)*100</f>
        <v>277.83000000000004</v>
      </c>
      <c r="Y95" s="14">
        <f ca="1">VLOOKUP($M95,LAST!$B:$Q,16,0)*100</f>
        <v>259</v>
      </c>
      <c r="Z95" s="14">
        <f ca="1">VLOOKUP($M95,LAST!$B:$Q,4,0)</f>
        <v>96.15</v>
      </c>
      <c r="AA95" s="14">
        <f ca="1">VLOOKUP($M95,LAST!$B:$Q,5,0)</f>
        <v>96.1464</v>
      </c>
      <c r="AB95" s="14">
        <f ca="1">VLOOKUP($M95,LAST!$B:$Q,6,0)</f>
        <v>96.445999999999998</v>
      </c>
      <c r="AC95" s="14">
        <f ca="1">VLOOKUP($M95,LAST!$B:$Q,7,0)</f>
        <v>1436.25</v>
      </c>
    </row>
    <row r="96" spans="12:29" ht="16.5" customHeight="1" x14ac:dyDescent="0.25">
      <c r="L96" s="32">
        <f t="shared" si="25"/>
        <v>96</v>
      </c>
      <c r="M96" s="9">
        <f t="shared" ca="1" si="34"/>
        <v>46049</v>
      </c>
      <c r="N96" s="12">
        <f t="shared" ca="1" si="26"/>
        <v>-4.6229802513465534E-3</v>
      </c>
      <c r="O96" s="12">
        <f t="shared" ca="1" si="27"/>
        <v>5.4222093695788232E-4</v>
      </c>
      <c r="P96" s="12">
        <f t="shared" ca="1" si="28"/>
        <v>3.8910505836575737E-3</v>
      </c>
      <c r="Q96" s="12">
        <f t="shared" ca="1" si="29"/>
        <v>-5.1894135962637922E-4</v>
      </c>
      <c r="R96" s="12">
        <f t="shared" ca="1" si="30"/>
        <v>-3.5639103681739392E-4</v>
      </c>
      <c r="S96" s="12">
        <f t="shared" ca="1" si="31"/>
        <v>-8.4810387469085313E-3</v>
      </c>
      <c r="T96" s="12">
        <f t="shared" ca="1" si="32"/>
        <v>-2.6353202260827047E-3</v>
      </c>
      <c r="U96" s="18"/>
      <c r="V96" s="22">
        <f t="shared" ca="1" si="33"/>
        <v>46049</v>
      </c>
      <c r="W96" s="14">
        <f ca="1">VLOOKUP($M96,LAST!$B:$Q,2,0)</f>
        <v>221.77</v>
      </c>
      <c r="X96" s="14">
        <f ca="1">VLOOKUP($M96,LAST!$B:$Q,3,0)*100</f>
        <v>276.79000000000002</v>
      </c>
      <c r="Y96" s="14">
        <f ca="1">VLOOKUP($M96,LAST!$B:$Q,16,0)*100</f>
        <v>258</v>
      </c>
      <c r="Z96" s="14">
        <f ca="1">VLOOKUP($M96,LAST!$B:$Q,4,0)</f>
        <v>96.3</v>
      </c>
      <c r="AA96" s="14">
        <f ca="1">VLOOKUP($M96,LAST!$B:$Q,5,0)</f>
        <v>96.208299999999994</v>
      </c>
      <c r="AB96" s="14">
        <f ca="1">VLOOKUP($M96,LAST!$B:$Q,6,0)</f>
        <v>96.216999999999999</v>
      </c>
      <c r="AC96" s="14">
        <f ca="1">VLOOKUP($M96,LAST!$B:$Q,7,0)</f>
        <v>1438.15</v>
      </c>
    </row>
    <row r="97" spans="12:29" ht="16.5" customHeight="1" x14ac:dyDescent="0.25">
      <c r="L97" s="32">
        <f t="shared" si="25"/>
        <v>97</v>
      </c>
      <c r="M97" s="9">
        <f t="shared" ca="1" si="34"/>
        <v>46048</v>
      </c>
      <c r="N97" s="12">
        <f t="shared" ca="1" si="26"/>
        <v>-6.2000981310494918E-3</v>
      </c>
      <c r="O97" s="12">
        <f t="shared" ca="1" si="27"/>
        <v>-1.2275254531014523E-3</v>
      </c>
      <c r="P97" s="12">
        <f t="shared" ca="1" si="28"/>
        <v>3.90625E-3</v>
      </c>
      <c r="Q97" s="12">
        <f t="shared" ca="1" si="29"/>
        <v>-1.0368066355626038E-3</v>
      </c>
      <c r="R97" s="12">
        <f t="shared" ca="1" si="30"/>
        <v>-7.5170015054770722E-4</v>
      </c>
      <c r="S97" s="12">
        <f t="shared" ca="1" si="31"/>
        <v>-5.7275176999763699E-3</v>
      </c>
      <c r="T97" s="12">
        <f t="shared" ca="1" si="32"/>
        <v>-1.5061475409836045E-2</v>
      </c>
      <c r="U97" s="18"/>
      <c r="V97" s="22">
        <f t="shared" ca="1" si="33"/>
        <v>46048</v>
      </c>
      <c r="W97" s="14">
        <f ca="1">VLOOKUP($M97,LAST!$B:$Q,2,0)</f>
        <v>222.8</v>
      </c>
      <c r="X97" s="14">
        <f ca="1">VLOOKUP($M97,LAST!$B:$Q,3,0)*100</f>
        <v>276.64</v>
      </c>
      <c r="Y97" s="14">
        <f ca="1">VLOOKUP($M97,LAST!$B:$Q,16,0)*100</f>
        <v>257</v>
      </c>
      <c r="Z97" s="14">
        <f ca="1">VLOOKUP($M97,LAST!$B:$Q,4,0)</f>
        <v>96.35</v>
      </c>
      <c r="AA97" s="14">
        <f ca="1">VLOOKUP($M97,LAST!$B:$Q,5,0)</f>
        <v>96.242599999999996</v>
      </c>
      <c r="AB97" s="14">
        <f ca="1">VLOOKUP($M97,LAST!$B:$Q,6,0)</f>
        <v>97.04</v>
      </c>
      <c r="AC97" s="14">
        <f ca="1">VLOOKUP($M97,LAST!$B:$Q,7,0)</f>
        <v>1441.95</v>
      </c>
    </row>
    <row r="98" spans="12:29" ht="16.5" customHeight="1" x14ac:dyDescent="0.25">
      <c r="L98" s="32">
        <f t="shared" si="25"/>
        <v>98</v>
      </c>
      <c r="M98" s="9">
        <f t="shared" ca="1" si="34"/>
        <v>46045</v>
      </c>
      <c r="N98" s="12">
        <f t="shared" ca="1" si="26"/>
        <v>-2.6755852842808014E-4</v>
      </c>
      <c r="O98" s="12">
        <f t="shared" ca="1" si="27"/>
        <v>9.6598986621951877E-3</v>
      </c>
      <c r="P98" s="12">
        <f t="shared" ca="1" si="28"/>
        <v>2.4000000000000021E-2</v>
      </c>
      <c r="Q98" s="12">
        <f t="shared" ca="1" si="29"/>
        <v>-8.2875789909875319E-4</v>
      </c>
      <c r="R98" s="12">
        <f t="shared" ca="1" si="30"/>
        <v>-1.2249965741628621E-4</v>
      </c>
      <c r="S98" s="12">
        <f t="shared" ca="1" si="31"/>
        <v>-7.7267967344115673E-3</v>
      </c>
      <c r="T98" s="12">
        <f t="shared" ca="1" si="32"/>
        <v>-7.849025697028722E-4</v>
      </c>
      <c r="U98" s="18"/>
      <c r="V98" s="22">
        <f t="shared" ca="1" si="33"/>
        <v>46045</v>
      </c>
      <c r="W98" s="14">
        <f ca="1">VLOOKUP($M98,LAST!$B:$Q,2,0)</f>
        <v>224.19</v>
      </c>
      <c r="X98" s="14">
        <f ca="1">VLOOKUP($M98,LAST!$B:$Q,3,0)*100</f>
        <v>276.98</v>
      </c>
      <c r="Y98" s="14">
        <f ca="1">VLOOKUP($M98,LAST!$B:$Q,16,0)*100</f>
        <v>256</v>
      </c>
      <c r="Z98" s="14">
        <f ca="1">VLOOKUP($M98,LAST!$B:$Q,4,0)</f>
        <v>96.45</v>
      </c>
      <c r="AA98" s="14">
        <f ca="1">VLOOKUP($M98,LAST!$B:$Q,5,0)</f>
        <v>96.314999999999998</v>
      </c>
      <c r="AB98" s="14">
        <f ca="1">VLOOKUP($M98,LAST!$B:$Q,6,0)</f>
        <v>97.599000000000004</v>
      </c>
      <c r="AC98" s="14">
        <f ca="1">VLOOKUP($M98,LAST!$B:$Q,7,0)</f>
        <v>1464</v>
      </c>
    </row>
    <row r="99" spans="12:29" ht="16.5" customHeight="1" x14ac:dyDescent="0.25">
      <c r="L99" s="32">
        <f t="shared" si="25"/>
        <v>99</v>
      </c>
      <c r="M99" s="9">
        <f t="shared" ca="1" si="34"/>
        <v>46044</v>
      </c>
      <c r="N99" s="12">
        <f t="shared" ca="1" si="26"/>
        <v>-1.2027491408934665E-2</v>
      </c>
      <c r="O99" s="12">
        <f t="shared" ca="1" si="27"/>
        <v>-1.9864946943442319E-2</v>
      </c>
      <c r="P99" s="12">
        <f t="shared" ca="1" si="28"/>
        <v>-1.5748031496062964E-2</v>
      </c>
      <c r="Q99" s="12">
        <f t="shared" ca="1" si="29"/>
        <v>0</v>
      </c>
      <c r="R99" s="12">
        <f t="shared" ca="1" si="30"/>
        <v>-1.5571747866371943E-5</v>
      </c>
      <c r="S99" s="12">
        <f t="shared" ca="1" si="31"/>
        <v>-4.070432660665646E-3</v>
      </c>
      <c r="T99" s="12">
        <f t="shared" ca="1" si="32"/>
        <v>-4.7753862946398051E-4</v>
      </c>
      <c r="U99" s="18"/>
      <c r="V99" s="22">
        <f t="shared" ca="1" si="33"/>
        <v>46044</v>
      </c>
      <c r="W99" s="14">
        <f ca="1">VLOOKUP($M99,LAST!$B:$Q,2,0)</f>
        <v>224.25</v>
      </c>
      <c r="X99" s="14">
        <f ca="1">VLOOKUP($M99,LAST!$B:$Q,3,0)*100</f>
        <v>274.33</v>
      </c>
      <c r="Y99" s="14">
        <f ca="1">VLOOKUP($M99,LAST!$B:$Q,16,0)*100</f>
        <v>250</v>
      </c>
      <c r="Z99" s="14">
        <f ca="1">VLOOKUP($M99,LAST!$B:$Q,4,0)</f>
        <v>96.53</v>
      </c>
      <c r="AA99" s="14">
        <f ca="1">VLOOKUP($M99,LAST!$B:$Q,5,0)</f>
        <v>96.326800000000006</v>
      </c>
      <c r="AB99" s="14">
        <f ca="1">VLOOKUP($M99,LAST!$B:$Q,6,0)</f>
        <v>98.358999999999995</v>
      </c>
      <c r="AC99" s="14">
        <f ca="1">VLOOKUP($M99,LAST!$B:$Q,7,0)</f>
        <v>1465.15</v>
      </c>
    </row>
    <row r="100" spans="12:29" ht="16.5" customHeight="1" x14ac:dyDescent="0.25">
      <c r="L100" s="32">
        <f t="shared" si="25"/>
        <v>100</v>
      </c>
      <c r="M100" s="9">
        <f t="shared" ca="1" si="34"/>
        <v>46043</v>
      </c>
      <c r="N100" s="12">
        <f t="shared" ca="1" si="26"/>
        <v>-6.4346684175968782E-3</v>
      </c>
      <c r="O100" s="12">
        <f t="shared" ca="1" si="27"/>
        <v>-2.0610259640282735E-2</v>
      </c>
      <c r="P100" s="12">
        <f t="shared" ca="1" si="28"/>
        <v>-2.6819923371647514E-2</v>
      </c>
      <c r="Q100" s="12">
        <f t="shared" ca="1" si="29"/>
        <v>-3.1068765534381093E-4</v>
      </c>
      <c r="R100" s="12">
        <f t="shared" ca="1" si="30"/>
        <v>9.4477528883141204E-5</v>
      </c>
      <c r="S100" s="12">
        <f t="shared" ca="1" si="31"/>
        <v>1.2165326791089281E-3</v>
      </c>
      <c r="T100" s="12">
        <f t="shared" ca="1" si="32"/>
        <v>-7.9185137558797081E-3</v>
      </c>
      <c r="U100" s="18"/>
      <c r="V100" s="22">
        <f t="shared" ca="1" si="33"/>
        <v>46043</v>
      </c>
      <c r="W100" s="14">
        <f ca="1">VLOOKUP($M100,LAST!$B:$Q,2,0)</f>
        <v>226.98</v>
      </c>
      <c r="X100" s="14">
        <f ca="1">VLOOKUP($M100,LAST!$B:$Q,3,0)*100</f>
        <v>279.89000000000004</v>
      </c>
      <c r="Y100" s="14">
        <f ca="1">VLOOKUP($M100,LAST!$B:$Q,16,0)*100</f>
        <v>254</v>
      </c>
      <c r="Z100" s="14">
        <f ca="1">VLOOKUP($M100,LAST!$B:$Q,4,0)</f>
        <v>96.53</v>
      </c>
      <c r="AA100" s="14">
        <f ca="1">VLOOKUP($M100,LAST!$B:$Q,5,0)</f>
        <v>96.328299999999999</v>
      </c>
      <c r="AB100" s="14">
        <f ca="1">VLOOKUP($M100,LAST!$B:$Q,6,0)</f>
        <v>98.760999999999996</v>
      </c>
      <c r="AC100" s="14">
        <f ca="1">VLOOKUP($M100,LAST!$B:$Q,7,0)</f>
        <v>1465.85</v>
      </c>
    </row>
    <row r="101" spans="12:29" ht="16.5" customHeight="1" x14ac:dyDescent="0.25">
      <c r="L101" s="32">
        <f t="shared" si="25"/>
        <v>101</v>
      </c>
      <c r="M101" s="9">
        <f t="shared" ca="1" si="34"/>
        <v>46042</v>
      </c>
      <c r="N101" s="12">
        <f t="shared" ca="1" si="26"/>
        <v>9.233080049478648E-3</v>
      </c>
      <c r="O101" s="12">
        <f t="shared" ca="1" si="27"/>
        <v>2.5109405265801188E-2</v>
      </c>
      <c r="P101" s="12">
        <f t="shared" ca="1" si="28"/>
        <v>3.984063745019939E-2</v>
      </c>
      <c r="Q101" s="12">
        <f t="shared" ca="1" si="29"/>
        <v>-1.1378917968345448E-3</v>
      </c>
      <c r="R101" s="12">
        <f t="shared" ca="1" si="30"/>
        <v>-3.3211833376245448E-4</v>
      </c>
      <c r="S101" s="12">
        <f t="shared" ca="1" si="31"/>
        <v>-7.5659251657560489E-3</v>
      </c>
      <c r="T101" s="12">
        <f t="shared" ca="1" si="32"/>
        <v>2.9527559055118058E-3</v>
      </c>
      <c r="U101" s="18"/>
      <c r="V101" s="22">
        <f t="shared" ca="1" si="33"/>
        <v>46042</v>
      </c>
      <c r="W101" s="14">
        <f ca="1">VLOOKUP($M101,LAST!$B:$Q,2,0)</f>
        <v>228.45</v>
      </c>
      <c r="X101" s="14">
        <f ca="1">VLOOKUP($M101,LAST!$B:$Q,3,0)*100</f>
        <v>285.78000000000003</v>
      </c>
      <c r="Y101" s="14">
        <f ca="1">VLOOKUP($M101,LAST!$B:$Q,16,0)*100</f>
        <v>261</v>
      </c>
      <c r="Z101" s="14">
        <f ca="1">VLOOKUP($M101,LAST!$B:$Q,4,0)</f>
        <v>96.56</v>
      </c>
      <c r="AA101" s="14">
        <f ca="1">VLOOKUP($M101,LAST!$B:$Q,5,0)</f>
        <v>96.319199999999995</v>
      </c>
      <c r="AB101" s="14">
        <f ca="1">VLOOKUP($M101,LAST!$B:$Q,6,0)</f>
        <v>98.641000000000005</v>
      </c>
      <c r="AC101" s="14">
        <f ca="1">VLOOKUP($M101,LAST!$B:$Q,7,0)</f>
        <v>1477.55</v>
      </c>
    </row>
    <row r="102" spans="12:29" ht="16.5" customHeight="1" x14ac:dyDescent="0.25">
      <c r="L102" s="32">
        <f t="shared" si="25"/>
        <v>102</v>
      </c>
      <c r="M102" s="9">
        <f t="shared" ca="1" si="34"/>
        <v>46041</v>
      </c>
      <c r="N102" s="12">
        <f t="shared" ca="1" si="26"/>
        <v>0</v>
      </c>
      <c r="O102" s="12">
        <f t="shared" ca="1" si="27"/>
        <v>6.5350037910243408E-3</v>
      </c>
      <c r="P102" s="12">
        <f t="shared" ca="1" si="28"/>
        <v>0</v>
      </c>
      <c r="Q102" s="12">
        <f t="shared" ca="1" si="29"/>
        <v>-2.0684662322878467E-4</v>
      </c>
      <c r="R102" s="12">
        <f t="shared" ca="1" si="30"/>
        <v>-1.1030753408750593E-3</v>
      </c>
      <c r="S102" s="12">
        <f t="shared" ca="1" si="31"/>
        <v>0</v>
      </c>
      <c r="T102" s="12">
        <f t="shared" ca="1" si="32"/>
        <v>-1.1187578397802156E-3</v>
      </c>
      <c r="U102" s="18"/>
      <c r="V102" s="22">
        <f t="shared" ca="1" si="33"/>
        <v>46041</v>
      </c>
      <c r="W102" s="14">
        <f ca="1">VLOOKUP($M102,LAST!$B:$Q,2,0)</f>
        <v>226.36</v>
      </c>
      <c r="X102" s="14">
        <f ca="1">VLOOKUP($M102,LAST!$B:$Q,3,0)*100</f>
        <v>278.77999999999997</v>
      </c>
      <c r="Y102" s="14">
        <f ca="1">VLOOKUP($M102,LAST!$B:$Q,16,0)*100</f>
        <v>250.99999999999997</v>
      </c>
      <c r="Z102" s="14">
        <f ca="1">VLOOKUP($M102,LAST!$B:$Q,4,0)</f>
        <v>96.67</v>
      </c>
      <c r="AA102" s="14">
        <f ca="1">VLOOKUP($M102,LAST!$B:$Q,5,0)</f>
        <v>96.351200000000006</v>
      </c>
      <c r="AB102" s="14">
        <f ca="1">VLOOKUP($M102,LAST!$B:$Q,6,0)</f>
        <v>99.393000000000001</v>
      </c>
      <c r="AC102" s="14">
        <f ca="1">VLOOKUP($M102,LAST!$B:$Q,7,0)</f>
        <v>1473.2</v>
      </c>
    </row>
    <row r="103" spans="12:29" ht="16.5" customHeight="1" x14ac:dyDescent="0.25">
      <c r="L103" s="32">
        <f t="shared" si="25"/>
        <v>103</v>
      </c>
      <c r="M103" s="9">
        <f t="shared" ca="1" si="34"/>
        <v>46038</v>
      </c>
      <c r="N103" s="12">
        <f t="shared" ca="1" si="26"/>
        <v>-1.2993808319525568E-2</v>
      </c>
      <c r="O103" s="12">
        <f t="shared" ca="1" si="27"/>
        <v>-1.0114367405289593E-2</v>
      </c>
      <c r="P103" s="12">
        <f t="shared" ca="1" si="28"/>
        <v>-7.905138339920903E-3</v>
      </c>
      <c r="Q103" s="12">
        <f t="shared" ca="1" si="29"/>
        <v>-4.1352217512669043E-4</v>
      </c>
      <c r="R103" s="12">
        <f t="shared" ca="1" si="30"/>
        <v>-2.8398196610868176E-4</v>
      </c>
      <c r="S103" s="12">
        <f t="shared" ca="1" si="31"/>
        <v>7.249222218865814E-4</v>
      </c>
      <c r="T103" s="12">
        <f t="shared" ca="1" si="32"/>
        <v>4.0506501463679623E-3</v>
      </c>
      <c r="U103" s="18"/>
      <c r="V103" s="22">
        <f t="shared" ca="1" si="33"/>
        <v>46038</v>
      </c>
      <c r="W103" s="14">
        <f ca="1">VLOOKUP($M103,LAST!$B:$Q,2,0)</f>
        <v>226.36</v>
      </c>
      <c r="X103" s="14">
        <f ca="1">VLOOKUP($M103,LAST!$B:$Q,3,0)*100</f>
        <v>276.96999999999997</v>
      </c>
      <c r="Y103" s="14">
        <f ca="1">VLOOKUP($M103,LAST!$B:$Q,16,0)*100</f>
        <v>250.99999999999997</v>
      </c>
      <c r="Z103" s="14">
        <f ca="1">VLOOKUP($M103,LAST!$B:$Q,4,0)</f>
        <v>96.69</v>
      </c>
      <c r="AA103" s="14">
        <f ca="1">VLOOKUP($M103,LAST!$B:$Q,5,0)</f>
        <v>96.457599999999999</v>
      </c>
      <c r="AB103" s="14">
        <f ca="1">VLOOKUP($M103,LAST!$B:$Q,6,0)</f>
        <v>99.393000000000001</v>
      </c>
      <c r="AC103" s="14">
        <f ca="1">VLOOKUP($M103,LAST!$B:$Q,7,0)</f>
        <v>1474.85</v>
      </c>
    </row>
    <row r="104" spans="12:29" ht="16.5" customHeight="1" x14ac:dyDescent="0.25">
      <c r="L104" s="32">
        <f t="shared" si="25"/>
        <v>104</v>
      </c>
      <c r="M104" s="9">
        <f t="shared" ca="1" si="34"/>
        <v>46037</v>
      </c>
      <c r="N104" s="12">
        <f t="shared" ca="1" si="26"/>
        <v>-2.2920927062031304E-2</v>
      </c>
      <c r="O104" s="12">
        <f t="shared" ca="1" si="27"/>
        <v>-1.7625166771996326E-2</v>
      </c>
      <c r="P104" s="12">
        <f t="shared" ca="1" si="28"/>
        <v>-2.6923076923077049E-2</v>
      </c>
      <c r="Q104" s="12">
        <f t="shared" ca="1" si="29"/>
        <v>-2.0671834625318741E-4</v>
      </c>
      <c r="R104" s="12">
        <f t="shared" ca="1" si="30"/>
        <v>-5.4797131489281448E-4</v>
      </c>
      <c r="S104" s="12">
        <f t="shared" ca="1" si="31"/>
        <v>2.6853768108625609E-3</v>
      </c>
      <c r="T104" s="12">
        <f t="shared" ca="1" si="32"/>
        <v>3.4498070157462646E-3</v>
      </c>
      <c r="U104" s="18"/>
      <c r="V104" s="22">
        <f t="shared" ca="1" si="33"/>
        <v>46037</v>
      </c>
      <c r="W104" s="14">
        <f ca="1">VLOOKUP($M104,LAST!$B:$Q,2,0)</f>
        <v>229.34</v>
      </c>
      <c r="X104" s="14">
        <f ca="1">VLOOKUP($M104,LAST!$B:$Q,3,0)*100</f>
        <v>279.8</v>
      </c>
      <c r="Y104" s="14">
        <f ca="1">VLOOKUP($M104,LAST!$B:$Q,16,0)*100</f>
        <v>252.99999999999997</v>
      </c>
      <c r="Z104" s="14">
        <f ca="1">VLOOKUP($M104,LAST!$B:$Q,4,0)</f>
        <v>96.73</v>
      </c>
      <c r="AA104" s="14">
        <f ca="1">VLOOKUP($M104,LAST!$B:$Q,5,0)</f>
        <v>96.484999999999999</v>
      </c>
      <c r="AB104" s="14">
        <f ca="1">VLOOKUP($M104,LAST!$B:$Q,6,0)</f>
        <v>99.320999999999998</v>
      </c>
      <c r="AC104" s="14">
        <f ca="1">VLOOKUP($M104,LAST!$B:$Q,7,0)</f>
        <v>1468.9</v>
      </c>
    </row>
    <row r="105" spans="12:29" ht="16.5" customHeight="1" x14ac:dyDescent="0.25">
      <c r="L105" s="32">
        <f t="shared" si="25"/>
        <v>105</v>
      </c>
      <c r="M105" s="9">
        <f t="shared" ca="1" si="34"/>
        <v>46036</v>
      </c>
      <c r="N105" s="12">
        <f t="shared" ca="1" si="26"/>
        <v>1.2990375900910678E-2</v>
      </c>
      <c r="O105" s="12">
        <f t="shared" ca="1" si="27"/>
        <v>7.1428571428571175E-3</v>
      </c>
      <c r="P105" s="12">
        <f t="shared" ca="1" si="28"/>
        <v>7.7519379844961378E-3</v>
      </c>
      <c r="Q105" s="12">
        <f t="shared" ca="1" si="29"/>
        <v>-1.0334849111204303E-4</v>
      </c>
      <c r="R105" s="12">
        <f t="shared" ca="1" si="30"/>
        <v>-4.9696694859191481E-4</v>
      </c>
      <c r="S105" s="12">
        <f t="shared" ca="1" si="31"/>
        <v>-7.9690116408082101E-4</v>
      </c>
      <c r="T105" s="12">
        <f t="shared" ca="1" si="32"/>
        <v>-8.0973031576094812E-3</v>
      </c>
      <c r="U105" s="18"/>
      <c r="V105" s="22">
        <f t="shared" ca="1" si="33"/>
        <v>46036</v>
      </c>
      <c r="W105" s="14">
        <f ca="1">VLOOKUP($M105,LAST!$B:$Q,2,0)</f>
        <v>234.72</v>
      </c>
      <c r="X105" s="14">
        <f ca="1">VLOOKUP($M105,LAST!$B:$Q,3,0)*100</f>
        <v>284.82</v>
      </c>
      <c r="Y105" s="14">
        <f ca="1">VLOOKUP($M105,LAST!$B:$Q,16,0)*100</f>
        <v>260</v>
      </c>
      <c r="Z105" s="14">
        <f ca="1">VLOOKUP($M105,LAST!$B:$Q,4,0)</f>
        <v>96.75</v>
      </c>
      <c r="AA105" s="14">
        <f ca="1">VLOOKUP($M105,LAST!$B:$Q,5,0)</f>
        <v>96.537899999999993</v>
      </c>
      <c r="AB105" s="14">
        <f ca="1">VLOOKUP($M105,LAST!$B:$Q,6,0)</f>
        <v>99.055000000000007</v>
      </c>
      <c r="AC105" s="14">
        <f ca="1">VLOOKUP($M105,LAST!$B:$Q,7,0)</f>
        <v>1463.85</v>
      </c>
    </row>
    <row r="106" spans="12:29" ht="16.5" customHeight="1" x14ac:dyDescent="0.25">
      <c r="L106" s="32">
        <f t="shared" si="25"/>
        <v>106</v>
      </c>
      <c r="M106" s="9">
        <f t="shared" ca="1" si="34"/>
        <v>46035</v>
      </c>
      <c r="N106" s="12">
        <f t="shared" ca="1" si="26"/>
        <v>4.682825304600513E-3</v>
      </c>
      <c r="O106" s="12">
        <f t="shared" ca="1" si="27"/>
        <v>-6.0077039968886581E-4</v>
      </c>
      <c r="P106" s="12">
        <f t="shared" ca="1" si="28"/>
        <v>-3.8610038610038533E-3</v>
      </c>
      <c r="Q106" s="12">
        <f t="shared" ca="1" si="29"/>
        <v>2.0673971469920005E-4</v>
      </c>
      <c r="R106" s="12">
        <f t="shared" ca="1" si="30"/>
        <v>-4.1810562962674158E-4</v>
      </c>
      <c r="S106" s="12">
        <f t="shared" ca="1" si="31"/>
        <v>2.7513099067386637E-3</v>
      </c>
      <c r="T106" s="12">
        <f t="shared" ca="1" si="32"/>
        <v>5.1421760599352773E-3</v>
      </c>
      <c r="U106" s="18"/>
      <c r="V106" s="22">
        <f t="shared" ca="1" si="33"/>
        <v>46035</v>
      </c>
      <c r="W106" s="14">
        <f ca="1">VLOOKUP($M106,LAST!$B:$Q,2,0)</f>
        <v>231.71</v>
      </c>
      <c r="X106" s="14">
        <f ca="1">VLOOKUP($M106,LAST!$B:$Q,3,0)*100</f>
        <v>282.8</v>
      </c>
      <c r="Y106" s="14">
        <f ca="1">VLOOKUP($M106,LAST!$B:$Q,16,0)*100</f>
        <v>258</v>
      </c>
      <c r="Z106" s="14">
        <f ca="1">VLOOKUP($M106,LAST!$B:$Q,4,0)</f>
        <v>96.76</v>
      </c>
      <c r="AA106" s="14">
        <f ca="1">VLOOKUP($M106,LAST!$B:$Q,5,0)</f>
        <v>96.585899999999995</v>
      </c>
      <c r="AB106" s="14">
        <f ca="1">VLOOKUP($M106,LAST!$B:$Q,6,0)</f>
        <v>99.134</v>
      </c>
      <c r="AC106" s="14">
        <f ca="1">VLOOKUP($M106,LAST!$B:$Q,7,0)</f>
        <v>1475.8</v>
      </c>
    </row>
    <row r="107" spans="12:29" ht="16.5" customHeight="1" x14ac:dyDescent="0.25">
      <c r="L107" s="32">
        <f t="shared" si="25"/>
        <v>107</v>
      </c>
      <c r="M107" s="9">
        <f t="shared" ca="1" si="34"/>
        <v>46034</v>
      </c>
      <c r="N107" s="12">
        <f t="shared" ca="1" si="26"/>
        <v>2.0420576989919059E-3</v>
      </c>
      <c r="O107" s="12">
        <f t="shared" ca="1" si="27"/>
        <v>3.2262639154787554E-3</v>
      </c>
      <c r="P107" s="12">
        <f t="shared" ca="1" si="28"/>
        <v>7.7821011673151474E-3</v>
      </c>
      <c r="Q107" s="12">
        <f t="shared" ca="1" si="29"/>
        <v>-2.0669698222419708E-4</v>
      </c>
      <c r="R107" s="12">
        <f t="shared" ca="1" si="30"/>
        <v>-3.0624100546372546E-4</v>
      </c>
      <c r="S107" s="12">
        <f t="shared" ca="1" si="31"/>
        <v>-2.7337011893113772E-3</v>
      </c>
      <c r="T107" s="12">
        <f t="shared" ca="1" si="32"/>
        <v>6.0641359462791922E-3</v>
      </c>
      <c r="U107" s="18"/>
      <c r="V107" s="22">
        <f t="shared" ca="1" si="33"/>
        <v>46034</v>
      </c>
      <c r="W107" s="14">
        <f ca="1">VLOOKUP($M107,LAST!$B:$Q,2,0)</f>
        <v>230.63</v>
      </c>
      <c r="X107" s="14">
        <f ca="1">VLOOKUP($M107,LAST!$B:$Q,3,0)*100</f>
        <v>282.96999999999997</v>
      </c>
      <c r="Y107" s="14">
        <f ca="1">VLOOKUP($M107,LAST!$B:$Q,16,0)*100</f>
        <v>259</v>
      </c>
      <c r="Z107" s="14">
        <f ca="1">VLOOKUP($M107,LAST!$B:$Q,4,0)</f>
        <v>96.74</v>
      </c>
      <c r="AA107" s="14">
        <f ca="1">VLOOKUP($M107,LAST!$B:$Q,5,0)</f>
        <v>96.626300000000001</v>
      </c>
      <c r="AB107" s="14">
        <f ca="1">VLOOKUP($M107,LAST!$B:$Q,6,0)</f>
        <v>98.861999999999995</v>
      </c>
      <c r="AC107" s="14">
        <f ca="1">VLOOKUP($M107,LAST!$B:$Q,7,0)</f>
        <v>1468.25</v>
      </c>
    </row>
    <row r="108" spans="12:29" ht="16.5" customHeight="1" x14ac:dyDescent="0.25">
      <c r="L108" s="32">
        <f t="shared" si="25"/>
        <v>108</v>
      </c>
      <c r="M108" s="9">
        <f t="shared" ca="1" si="34"/>
        <v>46031</v>
      </c>
      <c r="N108" s="12">
        <f t="shared" ca="1" si="26"/>
        <v>-2.8593709383935018E-3</v>
      </c>
      <c r="O108" s="12">
        <f t="shared" ca="1" si="27"/>
        <v>-1.3776223776223784E-2</v>
      </c>
      <c r="P108" s="12">
        <f t="shared" ca="1" si="28"/>
        <v>-3.8759689922480689E-3</v>
      </c>
      <c r="Q108" s="12">
        <f t="shared" ca="1" si="29"/>
        <v>0</v>
      </c>
      <c r="R108" s="12">
        <f t="shared" ca="1" si="30"/>
        <v>1.2415330035597805E-5</v>
      </c>
      <c r="S108" s="12">
        <f t="shared" ca="1" si="31"/>
        <v>2.0114419714152287E-3</v>
      </c>
      <c r="T108" s="12">
        <f t="shared" ca="1" si="32"/>
        <v>4.7158445492410106E-3</v>
      </c>
      <c r="U108" s="18"/>
      <c r="V108" s="22">
        <f t="shared" ca="1" si="33"/>
        <v>46031</v>
      </c>
      <c r="W108" s="14">
        <f ca="1">VLOOKUP($M108,LAST!$B:$Q,2,0)</f>
        <v>230.16</v>
      </c>
      <c r="X108" s="14">
        <f ca="1">VLOOKUP($M108,LAST!$B:$Q,3,0)*100</f>
        <v>282.06</v>
      </c>
      <c r="Y108" s="14">
        <f ca="1">VLOOKUP($M108,LAST!$B:$Q,16,0)*100</f>
        <v>257</v>
      </c>
      <c r="Z108" s="14">
        <f ca="1">VLOOKUP($M108,LAST!$B:$Q,4,0)</f>
        <v>96.76</v>
      </c>
      <c r="AA108" s="14">
        <f ca="1">VLOOKUP($M108,LAST!$B:$Q,5,0)</f>
        <v>96.655900000000003</v>
      </c>
      <c r="AB108" s="14">
        <f ca="1">VLOOKUP($M108,LAST!$B:$Q,6,0)</f>
        <v>99.132999999999996</v>
      </c>
      <c r="AC108" s="14">
        <f ca="1">VLOOKUP($M108,LAST!$B:$Q,7,0)</f>
        <v>1459.4</v>
      </c>
    </row>
    <row r="109" spans="12:29" ht="16.5" customHeight="1" x14ac:dyDescent="0.25">
      <c r="L109" s="32">
        <f t="shared" si="25"/>
        <v>109</v>
      </c>
      <c r="M109" s="9">
        <f t="shared" ca="1" si="34"/>
        <v>46030</v>
      </c>
      <c r="N109" s="12">
        <f t="shared" ca="1" si="26"/>
        <v>1.0153172866520732E-2</v>
      </c>
      <c r="O109" s="12">
        <f t="shared" ca="1" si="27"/>
        <v>-7.3924964425780004E-3</v>
      </c>
      <c r="P109" s="12">
        <f t="shared" ca="1" si="28"/>
        <v>-1.1494252873563204E-2</v>
      </c>
      <c r="Q109" s="12">
        <f t="shared" ca="1" si="29"/>
        <v>1.0335917312676024E-4</v>
      </c>
      <c r="R109" s="12">
        <f t="shared" ca="1" si="30"/>
        <v>2.0692644902897683E-5</v>
      </c>
      <c r="S109" s="12">
        <f t="shared" ca="1" si="31"/>
        <v>2.5333387377892702E-3</v>
      </c>
      <c r="T109" s="12">
        <f t="shared" ca="1" si="32"/>
        <v>2.969100638701816E-3</v>
      </c>
      <c r="U109" s="18"/>
      <c r="V109" s="22">
        <f t="shared" ca="1" si="33"/>
        <v>46030</v>
      </c>
      <c r="W109" s="14">
        <f ca="1">VLOOKUP($M109,LAST!$B:$Q,2,0)</f>
        <v>230.82</v>
      </c>
      <c r="X109" s="14">
        <f ca="1">VLOOKUP($M109,LAST!$B:$Q,3,0)*100</f>
        <v>286</v>
      </c>
      <c r="Y109" s="14">
        <f ca="1">VLOOKUP($M109,LAST!$B:$Q,16,0)*100</f>
        <v>258</v>
      </c>
      <c r="Z109" s="14">
        <f ca="1">VLOOKUP($M109,LAST!$B:$Q,4,0)</f>
        <v>96.76</v>
      </c>
      <c r="AA109" s="14">
        <f ca="1">VLOOKUP($M109,LAST!$B:$Q,5,0)</f>
        <v>96.654700000000005</v>
      </c>
      <c r="AB109" s="14">
        <f ca="1">VLOOKUP($M109,LAST!$B:$Q,6,0)</f>
        <v>98.933999999999997</v>
      </c>
      <c r="AC109" s="14">
        <f ca="1">VLOOKUP($M109,LAST!$B:$Q,7,0)</f>
        <v>1452.55</v>
      </c>
    </row>
    <row r="110" spans="12:29" ht="16.5" customHeight="1" x14ac:dyDescent="0.25">
      <c r="L110" s="32">
        <f t="shared" si="25"/>
        <v>110</v>
      </c>
      <c r="M110" s="9">
        <f t="shared" ca="1" si="34"/>
        <v>46029</v>
      </c>
      <c r="N110" s="12">
        <f t="shared" ca="1" si="26"/>
        <v>2.5447525447526154E-3</v>
      </c>
      <c r="O110" s="12">
        <f t="shared" ca="1" si="27"/>
        <v>3.6575170684129965E-3</v>
      </c>
      <c r="P110" s="12">
        <f t="shared" ca="1" si="28"/>
        <v>7.7220077220077066E-3</v>
      </c>
      <c r="Q110" s="12">
        <f t="shared" ca="1" si="29"/>
        <v>3.1017369727037725E-4</v>
      </c>
      <c r="R110" s="12">
        <f t="shared" ca="1" si="30"/>
        <v>-5.6901535513742552E-5</v>
      </c>
      <c r="S110" s="12">
        <f t="shared" ca="1" si="31"/>
        <v>1.0549807263136035E-3</v>
      </c>
      <c r="T110" s="12">
        <f t="shared" ca="1" si="32"/>
        <v>5.1813471502581976E-4</v>
      </c>
      <c r="U110" s="18"/>
      <c r="V110" s="22">
        <f t="shared" ca="1" si="33"/>
        <v>46029</v>
      </c>
      <c r="W110" s="14">
        <f ca="1">VLOOKUP($M110,LAST!$B:$Q,2,0)</f>
        <v>228.5</v>
      </c>
      <c r="X110" s="14">
        <f ca="1">VLOOKUP($M110,LAST!$B:$Q,3,0)*100</f>
        <v>288.13</v>
      </c>
      <c r="Y110" s="14">
        <f ca="1">VLOOKUP($M110,LAST!$B:$Q,16,0)*100</f>
        <v>261</v>
      </c>
      <c r="Z110" s="14">
        <f ca="1">VLOOKUP($M110,LAST!$B:$Q,4,0)</f>
        <v>96.75</v>
      </c>
      <c r="AA110" s="14">
        <f ca="1">VLOOKUP($M110,LAST!$B:$Q,5,0)</f>
        <v>96.652699999999996</v>
      </c>
      <c r="AB110" s="14">
        <f ca="1">VLOOKUP($M110,LAST!$B:$Q,6,0)</f>
        <v>98.683999999999997</v>
      </c>
      <c r="AC110" s="14">
        <f ca="1">VLOOKUP($M110,LAST!$B:$Q,7,0)</f>
        <v>1448.25</v>
      </c>
    </row>
    <row r="111" spans="12:29" ht="16.5" customHeight="1" x14ac:dyDescent="0.25">
      <c r="L111" s="32">
        <f t="shared" si="25"/>
        <v>111</v>
      </c>
      <c r="M111" s="9">
        <f t="shared" ca="1" si="34"/>
        <v>46028</v>
      </c>
      <c r="N111" s="12">
        <f t="shared" ca="1" si="26"/>
        <v>7.0249385317877611E-4</v>
      </c>
      <c r="O111" s="12">
        <f t="shared" ca="1" si="27"/>
        <v>-3.609607108149504E-3</v>
      </c>
      <c r="P111" s="12">
        <f t="shared" ca="1" si="28"/>
        <v>-1.1450381679389277E-2</v>
      </c>
      <c r="Q111" s="12">
        <f t="shared" ca="1" si="29"/>
        <v>3.1026993484339904E-4</v>
      </c>
      <c r="R111" s="12">
        <f t="shared" ca="1" si="30"/>
        <v>-3.4139755745621336E-5</v>
      </c>
      <c r="S111" s="12">
        <f t="shared" ca="1" si="31"/>
        <v>3.154574132492094E-3</v>
      </c>
      <c r="T111" s="12">
        <f t="shared" ca="1" si="32"/>
        <v>1.4182434535956467E-3</v>
      </c>
      <c r="U111" s="18"/>
      <c r="V111" s="22">
        <f t="shared" ca="1" si="33"/>
        <v>46028</v>
      </c>
      <c r="W111" s="14">
        <f ca="1">VLOOKUP($M111,LAST!$B:$Q,2,0)</f>
        <v>227.92</v>
      </c>
      <c r="X111" s="14">
        <f ca="1">VLOOKUP($M111,LAST!$B:$Q,3,0)*100</f>
        <v>287.08</v>
      </c>
      <c r="Y111" s="14">
        <f ca="1">VLOOKUP($M111,LAST!$B:$Q,16,0)*100</f>
        <v>259</v>
      </c>
      <c r="Z111" s="14">
        <f ca="1">VLOOKUP($M111,LAST!$B:$Q,4,0)</f>
        <v>96.72</v>
      </c>
      <c r="AA111" s="14">
        <f ca="1">VLOOKUP($M111,LAST!$B:$Q,5,0)</f>
        <v>96.658199999999994</v>
      </c>
      <c r="AB111" s="14">
        <f ca="1">VLOOKUP($M111,LAST!$B:$Q,6,0)</f>
        <v>98.58</v>
      </c>
      <c r="AC111" s="14">
        <f ca="1">VLOOKUP($M111,LAST!$B:$Q,7,0)</f>
        <v>1447.5</v>
      </c>
    </row>
    <row r="112" spans="12:29" ht="16.5" customHeight="1" x14ac:dyDescent="0.25">
      <c r="L112" s="32">
        <f t="shared" si="25"/>
        <v>112</v>
      </c>
      <c r="M112" s="9">
        <f t="shared" ca="1" si="34"/>
        <v>46027</v>
      </c>
      <c r="N112" s="12">
        <f t="shared" ca="1" si="26"/>
        <v>-9.1791012311307485E-3</v>
      </c>
      <c r="O112" s="12">
        <f t="shared" ca="1" si="27"/>
        <v>-9.0455717970765459E-3</v>
      </c>
      <c r="P112" s="12">
        <f t="shared" ca="1" si="28"/>
        <v>-2.2388059701492491E-2</v>
      </c>
      <c r="Q112" s="12">
        <f t="shared" ca="1" si="29"/>
        <v>6.209251785160852E-4</v>
      </c>
      <c r="R112" s="12">
        <f t="shared" ca="1" si="30"/>
        <v>-3.5173056611048636E-5</v>
      </c>
      <c r="S112" s="12">
        <f t="shared" ca="1" si="31"/>
        <v>-1.5646590262539117E-3</v>
      </c>
      <c r="T112" s="12">
        <f t="shared" ca="1" si="32"/>
        <v>5.1913892157551267E-4</v>
      </c>
      <c r="U112" s="18"/>
      <c r="V112" s="22">
        <f t="shared" ca="1" si="33"/>
        <v>46027</v>
      </c>
      <c r="W112" s="14">
        <f ca="1">VLOOKUP($M112,LAST!$B:$Q,2,0)</f>
        <v>227.76</v>
      </c>
      <c r="X112" s="14">
        <f ca="1">VLOOKUP($M112,LAST!$B:$Q,3,0)*100</f>
        <v>288.12</v>
      </c>
      <c r="Y112" s="14">
        <f ca="1">VLOOKUP($M112,LAST!$B:$Q,16,0)*100</f>
        <v>262</v>
      </c>
      <c r="Z112" s="14">
        <f ca="1">VLOOKUP($M112,LAST!$B:$Q,4,0)</f>
        <v>96.69</v>
      </c>
      <c r="AA112" s="14">
        <f ca="1">VLOOKUP($M112,LAST!$B:$Q,5,0)</f>
        <v>96.661500000000004</v>
      </c>
      <c r="AB112" s="14">
        <f ca="1">VLOOKUP($M112,LAST!$B:$Q,6,0)</f>
        <v>98.27</v>
      </c>
      <c r="AC112" s="14">
        <f ca="1">VLOOKUP($M112,LAST!$B:$Q,7,0)</f>
        <v>1445.45</v>
      </c>
    </row>
    <row r="113" spans="12:29" ht="16.5" customHeight="1" x14ac:dyDescent="0.25">
      <c r="L113" s="32">
        <f t="shared" si="25"/>
        <v>113</v>
      </c>
      <c r="M113" s="9">
        <f t="shared" ca="1" si="34"/>
        <v>46024</v>
      </c>
      <c r="N113" s="12">
        <f t="shared" ca="1" si="26"/>
        <v>-6.7836156239198253E-3</v>
      </c>
      <c r="O113" s="12">
        <f t="shared" ca="1" si="27"/>
        <v>-1.7193947730398396E-4</v>
      </c>
      <c r="P113" s="12">
        <f t="shared" ca="1" si="28"/>
        <v>7.5187969924812581E-3</v>
      </c>
      <c r="Q113" s="12">
        <f t="shared" ca="1" si="29"/>
        <v>-1.0347682119216106E-4</v>
      </c>
      <c r="R113" s="12">
        <f t="shared" ca="1" si="30"/>
        <v>3.5174293798512224E-5</v>
      </c>
      <c r="S113" s="12">
        <f t="shared" ca="1" si="31"/>
        <v>1.0374077012265115E-3</v>
      </c>
      <c r="T113" s="12">
        <f t="shared" ca="1" si="32"/>
        <v>3.4380968918215071E-3</v>
      </c>
      <c r="U113" s="18"/>
      <c r="V113" s="22">
        <f t="shared" ca="1" si="33"/>
        <v>46024</v>
      </c>
      <c r="W113" s="14">
        <f ca="1">VLOOKUP($M113,LAST!$B:$Q,2,0)</f>
        <v>229.87</v>
      </c>
      <c r="X113" s="14">
        <f ca="1">VLOOKUP($M113,LAST!$B:$Q,3,0)*100</f>
        <v>290.75</v>
      </c>
      <c r="Y113" s="14">
        <f ca="1">VLOOKUP($M113,LAST!$B:$Q,16,0)*100</f>
        <v>268</v>
      </c>
      <c r="Z113" s="14">
        <f ca="1">VLOOKUP($M113,LAST!$B:$Q,4,0)</f>
        <v>96.63</v>
      </c>
      <c r="AA113" s="14">
        <f ca="1">VLOOKUP($M113,LAST!$B:$Q,5,0)</f>
        <v>96.664900000000003</v>
      </c>
      <c r="AB113" s="14">
        <f ca="1">VLOOKUP($M113,LAST!$B:$Q,6,0)</f>
        <v>98.424000000000007</v>
      </c>
      <c r="AC113" s="14">
        <f ca="1">VLOOKUP($M113,LAST!$B:$Q,7,0)</f>
        <v>1444.7</v>
      </c>
    </row>
    <row r="114" spans="12:29" ht="16.5" customHeight="1" x14ac:dyDescent="0.25">
      <c r="L114" s="32">
        <f t="shared" si="25"/>
        <v>114</v>
      </c>
      <c r="M114" s="9">
        <f t="shared" ca="1" si="34"/>
        <v>46023</v>
      </c>
      <c r="N114" s="12">
        <f t="shared" ca="1" si="26"/>
        <v>0</v>
      </c>
      <c r="O114" s="12">
        <f t="shared" ca="1" si="27"/>
        <v>0</v>
      </c>
      <c r="P114" s="12">
        <f t="shared" ca="1" si="28"/>
        <v>0</v>
      </c>
      <c r="Q114" s="12">
        <f t="shared" ca="1" si="29"/>
        <v>0</v>
      </c>
      <c r="R114" s="12">
        <f t="shared" ca="1" si="30"/>
        <v>0</v>
      </c>
      <c r="S114" s="12">
        <f t="shared" ca="1" si="31"/>
        <v>0</v>
      </c>
      <c r="T114" s="12">
        <f t="shared" ca="1" si="32"/>
        <v>0</v>
      </c>
      <c r="U114" s="18"/>
      <c r="V114" s="22">
        <f t="shared" ca="1" si="33"/>
        <v>46023</v>
      </c>
      <c r="W114" s="14">
        <f ca="1">VLOOKUP($M114,LAST!$B:$Q,2,0)</f>
        <v>231.44</v>
      </c>
      <c r="X114" s="14">
        <f ca="1">VLOOKUP($M114,LAST!$B:$Q,3,0)*100</f>
        <v>290.8</v>
      </c>
      <c r="Y114" s="14">
        <f ca="1">VLOOKUP($M114,LAST!$B:$Q,16,0)*100</f>
        <v>266</v>
      </c>
      <c r="Z114" s="14">
        <f ca="1">VLOOKUP($M114,LAST!$B:$Q,4,0)</f>
        <v>96.64</v>
      </c>
      <c r="AA114" s="14">
        <f ca="1">VLOOKUP($M114,LAST!$B:$Q,5,0)</f>
        <v>96.661500000000004</v>
      </c>
      <c r="AB114" s="14">
        <f ca="1">VLOOKUP($M114,LAST!$B:$Q,6,0)</f>
        <v>98.322000000000003</v>
      </c>
      <c r="AC114" s="14">
        <f ca="1">VLOOKUP($M114,LAST!$B:$Q,7,0)</f>
        <v>1439.75</v>
      </c>
    </row>
    <row r="115" spans="12:29" ht="16.5" customHeight="1" x14ac:dyDescent="0.25">
      <c r="L115" s="32">
        <f t="shared" si="25"/>
        <v>115</v>
      </c>
      <c r="M115" s="9">
        <f t="shared" ca="1" si="34"/>
        <v>46022</v>
      </c>
      <c r="N115" s="12">
        <f t="shared" ca="1" si="26"/>
        <v>-1.4435974960609887E-2</v>
      </c>
      <c r="O115" s="12">
        <f t="shared" ca="1" si="27"/>
        <v>-3.085361672951592E-3</v>
      </c>
      <c r="P115" s="12">
        <f t="shared" ca="1" si="28"/>
        <v>-3.7453183520599342E-3</v>
      </c>
      <c r="Q115" s="12">
        <f t="shared" ca="1" si="29"/>
        <v>1.0348752975275488E-4</v>
      </c>
      <c r="R115" s="12">
        <f t="shared" ca="1" si="30"/>
        <v>-4.363845437144187E-4</v>
      </c>
      <c r="S115" s="12">
        <f t="shared" ca="1" si="31"/>
        <v>8.5506626763587334E-4</v>
      </c>
      <c r="T115" s="12">
        <f t="shared" ca="1" si="32"/>
        <v>0</v>
      </c>
      <c r="U115" s="18"/>
      <c r="V115" s="22">
        <f t="shared" ca="1" si="33"/>
        <v>46022</v>
      </c>
      <c r="W115" s="14">
        <f ca="1">VLOOKUP($M115,LAST!$B:$Q,2,0)</f>
        <v>231.44</v>
      </c>
      <c r="X115" s="14">
        <f ca="1">VLOOKUP($M115,LAST!$B:$Q,3,0)*100</f>
        <v>290.8</v>
      </c>
      <c r="Y115" s="14">
        <f ca="1">VLOOKUP($M115,LAST!$B:$Q,16,0)*100</f>
        <v>266</v>
      </c>
      <c r="Z115" s="14">
        <f ca="1">VLOOKUP($M115,LAST!$B:$Q,4,0)</f>
        <v>96.64</v>
      </c>
      <c r="AA115" s="14">
        <f ca="1">VLOOKUP($M115,LAST!$B:$Q,5,0)</f>
        <v>96.661500000000004</v>
      </c>
      <c r="AB115" s="14">
        <f ca="1">VLOOKUP($M115,LAST!$B:$Q,6,0)</f>
        <v>98.322000000000003</v>
      </c>
      <c r="AC115" s="14">
        <f ca="1">VLOOKUP($M115,LAST!$B:$Q,7,0)</f>
        <v>1439.75</v>
      </c>
    </row>
    <row r="116" spans="12:29" ht="16.5" customHeight="1" x14ac:dyDescent="0.25">
      <c r="L116" s="32">
        <f t="shared" si="25"/>
        <v>116</v>
      </c>
      <c r="M116" s="9">
        <f t="shared" ca="1" si="34"/>
        <v>46021</v>
      </c>
      <c r="N116" s="12">
        <f t="shared" ca="1" si="26"/>
        <v>-1.0634677556576877E-3</v>
      </c>
      <c r="O116" s="12">
        <f t="shared" ca="1" si="27"/>
        <v>-7.1139249123525206E-3</v>
      </c>
      <c r="P116" s="12">
        <f t="shared" ca="1" si="28"/>
        <v>-1.4760147601476037E-2</v>
      </c>
      <c r="Q116" s="12">
        <f t="shared" ca="1" si="29"/>
        <v>-1.0347682119216106E-4</v>
      </c>
      <c r="R116" s="12">
        <f t="shared" ca="1" si="30"/>
        <v>2.6886974398454555E-5</v>
      </c>
      <c r="S116" s="12">
        <f t="shared" ca="1" si="31"/>
        <v>2.050246335567163E-3</v>
      </c>
      <c r="T116" s="12">
        <f t="shared" ca="1" si="32"/>
        <v>4.0097629009763214E-3</v>
      </c>
      <c r="U116" s="18"/>
      <c r="V116" s="22">
        <f t="shared" ca="1" si="33"/>
        <v>46021</v>
      </c>
      <c r="W116" s="14">
        <f ca="1">VLOOKUP($M116,LAST!$B:$Q,2,0)</f>
        <v>234.83</v>
      </c>
      <c r="X116" s="14">
        <f ca="1">VLOOKUP($M116,LAST!$B:$Q,3,0)*100</f>
        <v>291.7</v>
      </c>
      <c r="Y116" s="14">
        <f ca="1">VLOOKUP($M116,LAST!$B:$Q,16,0)*100</f>
        <v>267</v>
      </c>
      <c r="Z116" s="14">
        <f ca="1">VLOOKUP($M116,LAST!$B:$Q,4,0)</f>
        <v>96.63</v>
      </c>
      <c r="AA116" s="14">
        <f ca="1">VLOOKUP($M116,LAST!$B:$Q,5,0)</f>
        <v>96.703699999999998</v>
      </c>
      <c r="AB116" s="14">
        <f ca="1">VLOOKUP($M116,LAST!$B:$Q,6,0)</f>
        <v>98.238</v>
      </c>
      <c r="AC116" s="14">
        <f ca="1">VLOOKUP($M116,LAST!$B:$Q,7,0)</f>
        <v>1439.75</v>
      </c>
    </row>
    <row r="117" spans="12:29" ht="16.5" customHeight="1" x14ac:dyDescent="0.25">
      <c r="L117" s="32">
        <f t="shared" si="25"/>
        <v>117</v>
      </c>
      <c r="M117" s="9">
        <f t="shared" ca="1" si="34"/>
        <v>46020</v>
      </c>
      <c r="N117" s="12">
        <f t="shared" ca="1" si="26"/>
        <v>4.100461301896452E-3</v>
      </c>
      <c r="O117" s="12">
        <f t="shared" ca="1" si="27"/>
        <v>2.5593775593775181E-3</v>
      </c>
      <c r="P117" s="12">
        <f t="shared" ca="1" si="28"/>
        <v>0</v>
      </c>
      <c r="Q117" s="12">
        <f t="shared" ca="1" si="29"/>
        <v>1.0358400662937584E-3</v>
      </c>
      <c r="R117" s="12">
        <f t="shared" ca="1" si="30"/>
        <v>2.5031832836996948E-4</v>
      </c>
      <c r="S117" s="12">
        <f t="shared" ca="1" si="31"/>
        <v>1.5302687151863559E-4</v>
      </c>
      <c r="T117" s="12">
        <f t="shared" ca="1" si="32"/>
        <v>-5.7546973583858518E-3</v>
      </c>
      <c r="U117" s="18"/>
      <c r="V117" s="22">
        <f t="shared" ca="1" si="33"/>
        <v>46020</v>
      </c>
      <c r="W117" s="14">
        <f ca="1">VLOOKUP($M117,LAST!$B:$Q,2,0)</f>
        <v>235.08</v>
      </c>
      <c r="X117" s="14">
        <f ca="1">VLOOKUP($M117,LAST!$B:$Q,3,0)*100</f>
        <v>293.79000000000002</v>
      </c>
      <c r="Y117" s="14">
        <f ca="1">VLOOKUP($M117,LAST!$B:$Q,16,0)*100</f>
        <v>271</v>
      </c>
      <c r="Z117" s="14">
        <f ca="1">VLOOKUP($M117,LAST!$B:$Q,4,0)</f>
        <v>96.64</v>
      </c>
      <c r="AA117" s="14">
        <f ca="1">VLOOKUP($M117,LAST!$B:$Q,5,0)</f>
        <v>96.701099999999997</v>
      </c>
      <c r="AB117" s="14">
        <f ca="1">VLOOKUP($M117,LAST!$B:$Q,6,0)</f>
        <v>98.037000000000006</v>
      </c>
      <c r="AC117" s="14">
        <f ca="1">VLOOKUP($M117,LAST!$B:$Q,7,0)</f>
        <v>1434</v>
      </c>
    </row>
    <row r="118" spans="12:29" ht="16.5" customHeight="1" x14ac:dyDescent="0.25">
      <c r="L118" s="32">
        <f t="shared" si="25"/>
        <v>118</v>
      </c>
      <c r="M118" s="9">
        <f t="shared" ca="1" si="34"/>
        <v>46017</v>
      </c>
      <c r="N118" s="12">
        <f t="shared" ca="1" si="26"/>
        <v>-1.6630420877573604E-3</v>
      </c>
      <c r="O118" s="12">
        <f t="shared" ca="1" si="27"/>
        <v>9.02141725776473E-3</v>
      </c>
      <c r="P118" s="12">
        <f t="shared" ca="1" si="28"/>
        <v>1.4981273408239737E-2</v>
      </c>
      <c r="Q118" s="12">
        <f t="shared" ca="1" si="29"/>
        <v>-2.0712510356246661E-4</v>
      </c>
      <c r="R118" s="12">
        <f t="shared" ca="1" si="30"/>
        <v>-2.1096762784478251E-4</v>
      </c>
      <c r="S118" s="12">
        <f t="shared" ca="1" si="31"/>
        <v>4.6950273536383591E-4</v>
      </c>
      <c r="T118" s="12">
        <f t="shared" ca="1" si="32"/>
        <v>-3.1792107263806102E-3</v>
      </c>
      <c r="U118" s="18"/>
      <c r="V118" s="22">
        <f t="shared" ca="1" si="33"/>
        <v>46017</v>
      </c>
      <c r="W118" s="14">
        <f ca="1">VLOOKUP($M118,LAST!$B:$Q,2,0)</f>
        <v>234.12</v>
      </c>
      <c r="X118" s="14">
        <f ca="1">VLOOKUP($M118,LAST!$B:$Q,3,0)*100</f>
        <v>293.04000000000002</v>
      </c>
      <c r="Y118" s="14">
        <f ca="1">VLOOKUP($M118,LAST!$B:$Q,16,0)*100</f>
        <v>271</v>
      </c>
      <c r="Z118" s="14">
        <f ca="1">VLOOKUP($M118,LAST!$B:$Q,4,0)</f>
        <v>96.54</v>
      </c>
      <c r="AA118" s="14">
        <f ca="1">VLOOKUP($M118,LAST!$B:$Q,5,0)</f>
        <v>96.676900000000003</v>
      </c>
      <c r="AB118" s="14">
        <f ca="1">VLOOKUP($M118,LAST!$B:$Q,6,0)</f>
        <v>98.022000000000006</v>
      </c>
      <c r="AC118" s="14">
        <f ca="1">VLOOKUP($M118,LAST!$B:$Q,7,0)</f>
        <v>1442.3</v>
      </c>
    </row>
    <row r="119" spans="12:29" ht="16.5" customHeight="1" x14ac:dyDescent="0.25">
      <c r="L119" s="32">
        <f t="shared" si="25"/>
        <v>119</v>
      </c>
      <c r="M119" s="9">
        <f t="shared" ca="1" si="34"/>
        <v>46016</v>
      </c>
      <c r="N119" s="12">
        <f t="shared" ca="1" si="26"/>
        <v>0</v>
      </c>
      <c r="O119" s="12">
        <f t="shared" ca="1" si="27"/>
        <v>0</v>
      </c>
      <c r="P119" s="12">
        <f t="shared" ca="1" si="28"/>
        <v>0</v>
      </c>
      <c r="Q119" s="12">
        <f t="shared" ca="1" si="29"/>
        <v>0</v>
      </c>
      <c r="R119" s="12">
        <f t="shared" ca="1" si="30"/>
        <v>0</v>
      </c>
      <c r="S119" s="12">
        <f t="shared" ca="1" si="31"/>
        <v>0</v>
      </c>
      <c r="T119" s="12">
        <f t="shared" ca="1" si="32"/>
        <v>0</v>
      </c>
      <c r="U119" s="18"/>
      <c r="V119" s="22">
        <f t="shared" ca="1" si="33"/>
        <v>46016</v>
      </c>
      <c r="W119" s="14">
        <f ca="1">VLOOKUP($M119,LAST!$B:$Q,2,0)</f>
        <v>234.51</v>
      </c>
      <c r="X119" s="14">
        <f ca="1">VLOOKUP($M119,LAST!$B:$Q,3,0)*100</f>
        <v>290.42</v>
      </c>
      <c r="Y119" s="14">
        <f ca="1">VLOOKUP($M119,LAST!$B:$Q,16,0)*100</f>
        <v>267</v>
      </c>
      <c r="Z119" s="14">
        <f ca="1">VLOOKUP($M119,LAST!$B:$Q,4,0)</f>
        <v>96.56</v>
      </c>
      <c r="AA119" s="14">
        <f ca="1">VLOOKUP($M119,LAST!$B:$Q,5,0)</f>
        <v>96.697299999999998</v>
      </c>
      <c r="AB119" s="14">
        <f ca="1">VLOOKUP($M119,LAST!$B:$Q,6,0)</f>
        <v>97.975999999999999</v>
      </c>
      <c r="AC119" s="14">
        <f ca="1">VLOOKUP($M119,LAST!$B:$Q,7,0)</f>
        <v>1446.9</v>
      </c>
    </row>
    <row r="120" spans="12:29" ht="16.5" customHeight="1" x14ac:dyDescent="0.25">
      <c r="L120" s="32">
        <f t="shared" si="25"/>
        <v>120</v>
      </c>
      <c r="M120" s="9">
        <f t="shared" ca="1" si="34"/>
        <v>46015</v>
      </c>
      <c r="N120" s="12">
        <f t="shared" ca="1" si="26"/>
        <v>1.0949691770487435E-2</v>
      </c>
      <c r="O120" s="12">
        <f t="shared" ca="1" si="27"/>
        <v>8.9605734767017609E-4</v>
      </c>
      <c r="P120" s="12">
        <f t="shared" ca="1" si="28"/>
        <v>-3.7313432835820448E-3</v>
      </c>
      <c r="Q120" s="12">
        <f t="shared" ca="1" si="29"/>
        <v>0</v>
      </c>
      <c r="R120" s="12">
        <f t="shared" ca="1" si="30"/>
        <v>3.7230967477652754E-5</v>
      </c>
      <c r="S120" s="12">
        <f t="shared" ca="1" si="31"/>
        <v>3.4714422821680024E-4</v>
      </c>
      <c r="T120" s="12">
        <f t="shared" ca="1" si="32"/>
        <v>-2.3123923977990124E-2</v>
      </c>
      <c r="U120" s="18"/>
      <c r="V120" s="22">
        <f t="shared" ca="1" si="33"/>
        <v>46015</v>
      </c>
      <c r="W120" s="14">
        <f ca="1">VLOOKUP($M120,LAST!$B:$Q,2,0)</f>
        <v>234.51</v>
      </c>
      <c r="X120" s="14">
        <f ca="1">VLOOKUP($M120,LAST!$B:$Q,3,0)*100</f>
        <v>290.42</v>
      </c>
      <c r="Y120" s="14">
        <f ca="1">VLOOKUP($M120,LAST!$B:$Q,16,0)*100</f>
        <v>267</v>
      </c>
      <c r="Z120" s="14">
        <f ca="1">VLOOKUP($M120,LAST!$B:$Q,4,0)</f>
        <v>96.56</v>
      </c>
      <c r="AA120" s="14">
        <f ca="1">VLOOKUP($M120,LAST!$B:$Q,5,0)</f>
        <v>96.697299999999998</v>
      </c>
      <c r="AB120" s="14">
        <f ca="1">VLOOKUP($M120,LAST!$B:$Q,6,0)</f>
        <v>97.975999999999999</v>
      </c>
      <c r="AC120" s="14">
        <f ca="1">VLOOKUP($M120,LAST!$B:$Q,7,0)</f>
        <v>1446.9</v>
      </c>
    </row>
    <row r="121" spans="12:29" ht="16.5" customHeight="1" x14ac:dyDescent="0.25">
      <c r="L121" s="32">
        <f t="shared" si="25"/>
        <v>121</v>
      </c>
      <c r="M121" s="9">
        <f t="shared" ca="1" si="34"/>
        <v>46014</v>
      </c>
      <c r="N121" s="12">
        <f t="shared" ca="1" si="26"/>
        <v>6.4705374859808096E-4</v>
      </c>
      <c r="O121" s="12">
        <f t="shared" ca="1" si="27"/>
        <v>-6.3353994726206286E-3</v>
      </c>
      <c r="P121" s="12">
        <f t="shared" ca="1" si="28"/>
        <v>-1.1070110701106972E-2</v>
      </c>
      <c r="Q121" s="12">
        <f t="shared" ca="1" si="29"/>
        <v>1.0357327809429329E-4</v>
      </c>
      <c r="R121" s="12">
        <f t="shared" ca="1" si="30"/>
        <v>-9.2034753977676687E-5</v>
      </c>
      <c r="S121" s="12">
        <f t="shared" ca="1" si="31"/>
        <v>-3.4999898256110606E-3</v>
      </c>
      <c r="T121" s="12">
        <f t="shared" ca="1" si="32"/>
        <v>3.0391031269005886E-4</v>
      </c>
      <c r="U121" s="18"/>
      <c r="V121" s="22">
        <f t="shared" ca="1" si="33"/>
        <v>46014</v>
      </c>
      <c r="W121" s="14">
        <f ca="1">VLOOKUP($M121,LAST!$B:$Q,2,0)</f>
        <v>231.97</v>
      </c>
      <c r="X121" s="14">
        <f ca="1">VLOOKUP($M121,LAST!$B:$Q,3,0)*100</f>
        <v>290.16000000000003</v>
      </c>
      <c r="Y121" s="14">
        <f ca="1">VLOOKUP($M121,LAST!$B:$Q,16,0)*100</f>
        <v>268</v>
      </c>
      <c r="Z121" s="14">
        <f ca="1">VLOOKUP($M121,LAST!$B:$Q,4,0)</f>
        <v>96.56</v>
      </c>
      <c r="AA121" s="14">
        <f ca="1">VLOOKUP($M121,LAST!$B:$Q,5,0)</f>
        <v>96.693700000000007</v>
      </c>
      <c r="AB121" s="14">
        <f ca="1">VLOOKUP($M121,LAST!$B:$Q,6,0)</f>
        <v>97.941999999999993</v>
      </c>
      <c r="AC121" s="14">
        <f ca="1">VLOOKUP($M121,LAST!$B:$Q,7,0)</f>
        <v>1481.15</v>
      </c>
    </row>
    <row r="122" spans="12:29" ht="16.5" customHeight="1" x14ac:dyDescent="0.25">
      <c r="L122" s="32">
        <f t="shared" si="25"/>
        <v>122</v>
      </c>
      <c r="M122" s="9">
        <f t="shared" ca="1" si="34"/>
        <v>46013</v>
      </c>
      <c r="N122" s="12">
        <f t="shared" ca="1" si="26"/>
        <v>-5.9602932978860546E-3</v>
      </c>
      <c r="O122" s="12">
        <f t="shared" ca="1" si="27"/>
        <v>-9.5984262650928853E-3</v>
      </c>
      <c r="P122" s="12">
        <f t="shared" ca="1" si="28"/>
        <v>-1.4545454545454528E-2</v>
      </c>
      <c r="Q122" s="12">
        <f t="shared" ca="1" si="29"/>
        <v>6.2182609596850291E-4</v>
      </c>
      <c r="R122" s="12">
        <f t="shared" ca="1" si="30"/>
        <v>-6.7211875614647809E-5</v>
      </c>
      <c r="S122" s="12">
        <f t="shared" ca="1" si="31"/>
        <v>-3.1744743861500391E-3</v>
      </c>
      <c r="T122" s="12">
        <f t="shared" ca="1" si="32"/>
        <v>1.7929028111363099E-3</v>
      </c>
      <c r="U122" s="18"/>
      <c r="V122" s="22">
        <f t="shared" ca="1" si="33"/>
        <v>46013</v>
      </c>
      <c r="W122" s="14">
        <f ca="1">VLOOKUP($M122,LAST!$B:$Q,2,0)</f>
        <v>231.82</v>
      </c>
      <c r="X122" s="14">
        <f ca="1">VLOOKUP($M122,LAST!$B:$Q,3,0)*100</f>
        <v>292.01</v>
      </c>
      <c r="Y122" s="14">
        <f ca="1">VLOOKUP($M122,LAST!$B:$Q,16,0)*100</f>
        <v>271</v>
      </c>
      <c r="Z122" s="14">
        <f ca="1">VLOOKUP($M122,LAST!$B:$Q,4,0)</f>
        <v>96.55</v>
      </c>
      <c r="AA122" s="14">
        <f ca="1">VLOOKUP($M122,LAST!$B:$Q,5,0)</f>
        <v>96.702600000000004</v>
      </c>
      <c r="AB122" s="14">
        <f ca="1">VLOOKUP($M122,LAST!$B:$Q,6,0)</f>
        <v>98.286000000000001</v>
      </c>
      <c r="AC122" s="14">
        <f ca="1">VLOOKUP($M122,LAST!$B:$Q,7,0)</f>
        <v>1480.7</v>
      </c>
    </row>
    <row r="123" spans="12:29" ht="16.5" customHeight="1" x14ac:dyDescent="0.25">
      <c r="L123" s="32">
        <f t="shared" si="25"/>
        <v>123</v>
      </c>
      <c r="M123" s="9">
        <f t="shared" ca="1" si="34"/>
        <v>46010</v>
      </c>
      <c r="N123" s="12">
        <f t="shared" ca="1" si="26"/>
        <v>-1.2993059082444525E-2</v>
      </c>
      <c r="O123" s="12">
        <f t="shared" ca="1" si="27"/>
        <v>-1.1134961094714235E-2</v>
      </c>
      <c r="P123" s="12">
        <f t="shared" ca="1" si="28"/>
        <v>-1.0791366906474864E-2</v>
      </c>
      <c r="Q123" s="12">
        <f t="shared" ca="1" si="29"/>
        <v>-1.0362694300525277E-4</v>
      </c>
      <c r="R123" s="12">
        <f t="shared" ca="1" si="30"/>
        <v>1.3237321386672107E-4</v>
      </c>
      <c r="S123" s="12">
        <f t="shared" ca="1" si="31"/>
        <v>1.7474879860199799E-3</v>
      </c>
      <c r="T123" s="12">
        <f t="shared" ca="1" si="32"/>
        <v>2.4755832881171447E-3</v>
      </c>
      <c r="U123" s="18"/>
      <c r="V123" s="22">
        <f t="shared" ca="1" si="33"/>
        <v>46010</v>
      </c>
      <c r="W123" s="14">
        <f ca="1">VLOOKUP($M123,LAST!$B:$Q,2,0)</f>
        <v>233.21</v>
      </c>
      <c r="X123" s="14">
        <f ca="1">VLOOKUP($M123,LAST!$B:$Q,3,0)*100</f>
        <v>294.83999999999997</v>
      </c>
      <c r="Y123" s="14">
        <f ca="1">VLOOKUP($M123,LAST!$B:$Q,16,0)*100</f>
        <v>275</v>
      </c>
      <c r="Z123" s="14">
        <f ca="1">VLOOKUP($M123,LAST!$B:$Q,4,0)</f>
        <v>96.49</v>
      </c>
      <c r="AA123" s="14">
        <f ca="1">VLOOKUP($M123,LAST!$B:$Q,5,0)</f>
        <v>96.709100000000007</v>
      </c>
      <c r="AB123" s="14">
        <f ca="1">VLOOKUP($M123,LAST!$B:$Q,6,0)</f>
        <v>98.599000000000004</v>
      </c>
      <c r="AC123" s="14">
        <f ca="1">VLOOKUP($M123,LAST!$B:$Q,7,0)</f>
        <v>1478.05</v>
      </c>
    </row>
    <row r="124" spans="12:29" ht="16.5" customHeight="1" x14ac:dyDescent="0.25">
      <c r="L124" s="32">
        <f t="shared" si="25"/>
        <v>124</v>
      </c>
      <c r="M124" s="9">
        <f t="shared" ca="1" si="34"/>
        <v>46009</v>
      </c>
      <c r="N124" s="12">
        <f t="shared" ca="1" si="26"/>
        <v>8.7520812876233922E-3</v>
      </c>
      <c r="O124" s="12">
        <f t="shared" ca="1" si="27"/>
        <v>-8.5458717121670302E-3</v>
      </c>
      <c r="P124" s="12">
        <f t="shared" ca="1" si="28"/>
        <v>-1.7667844522968212E-2</v>
      </c>
      <c r="Q124" s="12">
        <f t="shared" ca="1" si="29"/>
        <v>-3.1078421216201857E-4</v>
      </c>
      <c r="R124" s="12">
        <f t="shared" ca="1" si="30"/>
        <v>-1.6647296520411192E-4</v>
      </c>
      <c r="S124" s="12">
        <f t="shared" ca="1" si="31"/>
        <v>5.9978854912179358E-4</v>
      </c>
      <c r="T124" s="12">
        <f t="shared" ca="1" si="32"/>
        <v>-1.3563000135619063E-4</v>
      </c>
      <c r="U124" s="18"/>
      <c r="V124" s="22">
        <f t="shared" ca="1" si="33"/>
        <v>46009</v>
      </c>
      <c r="W124" s="14">
        <f ca="1">VLOOKUP($M124,LAST!$B:$Q,2,0)</f>
        <v>236.28</v>
      </c>
      <c r="X124" s="14">
        <f ca="1">VLOOKUP($M124,LAST!$B:$Q,3,0)*100</f>
        <v>298.15999999999997</v>
      </c>
      <c r="Y124" s="14">
        <f ca="1">VLOOKUP($M124,LAST!$B:$Q,16,0)*100</f>
        <v>278</v>
      </c>
      <c r="Z124" s="14">
        <f ca="1">VLOOKUP($M124,LAST!$B:$Q,4,0)</f>
        <v>96.5</v>
      </c>
      <c r="AA124" s="14">
        <f ca="1">VLOOKUP($M124,LAST!$B:$Q,5,0)</f>
        <v>96.696299999999994</v>
      </c>
      <c r="AB124" s="14">
        <f ca="1">VLOOKUP($M124,LAST!$B:$Q,6,0)</f>
        <v>98.427000000000007</v>
      </c>
      <c r="AC124" s="14">
        <f ca="1">VLOOKUP($M124,LAST!$B:$Q,7,0)</f>
        <v>1474.4</v>
      </c>
    </row>
    <row r="125" spans="12:29" ht="16.5" customHeight="1" x14ac:dyDescent="0.25">
      <c r="L125" s="32">
        <f t="shared" si="25"/>
        <v>125</v>
      </c>
      <c r="M125" s="9">
        <f t="shared" ca="1" si="34"/>
        <v>46008</v>
      </c>
      <c r="N125" s="12">
        <f t="shared" ca="1" si="26"/>
        <v>5.0201664807345558E-3</v>
      </c>
      <c r="O125" s="12">
        <f t="shared" ca="1" si="27"/>
        <v>7.4369367860371849E-3</v>
      </c>
      <c r="P125" s="12">
        <f t="shared" ca="1" si="28"/>
        <v>7.1174377224199059E-3</v>
      </c>
      <c r="Q125" s="12">
        <f t="shared" ca="1" si="29"/>
        <v>-3.1068765534381093E-4</v>
      </c>
      <c r="R125" s="12">
        <f t="shared" ca="1" si="30"/>
        <v>-1.178613743463286E-4</v>
      </c>
      <c r="S125" s="12">
        <f t="shared" ca="1" si="31"/>
        <v>2.2619362989830805E-3</v>
      </c>
      <c r="T125" s="12">
        <f t="shared" ca="1" si="32"/>
        <v>9.5031224545194526E-4</v>
      </c>
      <c r="U125" s="18"/>
      <c r="V125" s="22">
        <f t="shared" ca="1" si="33"/>
        <v>46008</v>
      </c>
      <c r="W125" s="14">
        <f ca="1">VLOOKUP($M125,LAST!$B:$Q,2,0)</f>
        <v>234.23</v>
      </c>
      <c r="X125" s="14">
        <f ca="1">VLOOKUP($M125,LAST!$B:$Q,3,0)*100</f>
        <v>300.72999999999996</v>
      </c>
      <c r="Y125" s="14">
        <f ca="1">VLOOKUP($M125,LAST!$B:$Q,16,0)*100</f>
        <v>283</v>
      </c>
      <c r="Z125" s="14">
        <f ca="1">VLOOKUP($M125,LAST!$B:$Q,4,0)</f>
        <v>96.53</v>
      </c>
      <c r="AA125" s="14">
        <f ca="1">VLOOKUP($M125,LAST!$B:$Q,5,0)</f>
        <v>96.712400000000002</v>
      </c>
      <c r="AB125" s="14">
        <f ca="1">VLOOKUP($M125,LAST!$B:$Q,6,0)</f>
        <v>98.367999999999995</v>
      </c>
      <c r="AC125" s="14">
        <f ca="1">VLOOKUP($M125,LAST!$B:$Q,7,0)</f>
        <v>1474.6</v>
      </c>
    </row>
    <row r="126" spans="12:29" ht="16.5" customHeight="1" x14ac:dyDescent="0.25">
      <c r="L126" s="32">
        <f t="shared" si="25"/>
        <v>126</v>
      </c>
      <c r="M126" s="9">
        <f t="shared" ca="1" si="34"/>
        <v>46007</v>
      </c>
      <c r="N126" s="12">
        <f t="shared" ca="1" si="26"/>
        <v>1.2467961249402748E-2</v>
      </c>
      <c r="O126" s="12">
        <f t="shared" ca="1" si="27"/>
        <v>1.0015225850110054E-2</v>
      </c>
      <c r="P126" s="12">
        <f t="shared" ca="1" si="28"/>
        <v>1.8115942028985588E-2</v>
      </c>
      <c r="Q126" s="12">
        <f t="shared" ca="1" si="29"/>
        <v>-2.0708221163800999E-4</v>
      </c>
      <c r="R126" s="12">
        <f t="shared" ca="1" si="30"/>
        <v>4.96283046764745E-5</v>
      </c>
      <c r="S126" s="12">
        <f t="shared" ca="1" si="31"/>
        <v>-1.6580374126478059E-3</v>
      </c>
      <c r="T126" s="12">
        <f t="shared" ca="1" si="32"/>
        <v>3.508054902762181E-3</v>
      </c>
      <c r="U126" s="18"/>
      <c r="V126" s="22">
        <f t="shared" ca="1" si="33"/>
        <v>46007</v>
      </c>
      <c r="W126" s="14">
        <f ca="1">VLOOKUP($M126,LAST!$B:$Q,2,0)</f>
        <v>233.06</v>
      </c>
      <c r="X126" s="14">
        <f ca="1">VLOOKUP($M126,LAST!$B:$Q,3,0)*100</f>
        <v>298.51</v>
      </c>
      <c r="Y126" s="14">
        <f ca="1">VLOOKUP($M126,LAST!$B:$Q,16,0)*100</f>
        <v>281</v>
      </c>
      <c r="Z126" s="14">
        <f ca="1">VLOOKUP($M126,LAST!$B:$Q,4,0)</f>
        <v>96.56</v>
      </c>
      <c r="AA126" s="14">
        <f ca="1">VLOOKUP($M126,LAST!$B:$Q,5,0)</f>
        <v>96.723799999999997</v>
      </c>
      <c r="AB126" s="14">
        <f ca="1">VLOOKUP($M126,LAST!$B:$Q,6,0)</f>
        <v>98.146000000000001</v>
      </c>
      <c r="AC126" s="14">
        <f ca="1">VLOOKUP($M126,LAST!$B:$Q,7,0)</f>
        <v>1473.2</v>
      </c>
    </row>
    <row r="127" spans="12:29" ht="16.5" customHeight="1" x14ac:dyDescent="0.25">
      <c r="L127" s="32">
        <f t="shared" si="25"/>
        <v>127</v>
      </c>
      <c r="M127" s="9">
        <f t="shared" ca="1" si="34"/>
        <v>46006</v>
      </c>
      <c r="N127" s="12">
        <f t="shared" ca="1" si="26"/>
        <v>-8.0582607946221296E-3</v>
      </c>
      <c r="O127" s="12">
        <f t="shared" ca="1" si="27"/>
        <v>1.0151597184604455E-4</v>
      </c>
      <c r="P127" s="12">
        <f t="shared" ca="1" si="28"/>
        <v>3.6363636363636598E-3</v>
      </c>
      <c r="Q127" s="12">
        <f t="shared" ca="1" si="29"/>
        <v>0</v>
      </c>
      <c r="R127" s="12">
        <f t="shared" ca="1" si="30"/>
        <v>-3.1017594214199917E-6</v>
      </c>
      <c r="S127" s="12">
        <f t="shared" ca="1" si="31"/>
        <v>-9.1464344149838617E-4</v>
      </c>
      <c r="T127" s="12">
        <f t="shared" ca="1" si="32"/>
        <v>-6.5976451481932763E-3</v>
      </c>
      <c r="U127" s="18"/>
      <c r="V127" s="22">
        <f t="shared" ca="1" si="33"/>
        <v>46006</v>
      </c>
      <c r="W127" s="14">
        <f ca="1">VLOOKUP($M127,LAST!$B:$Q,2,0)</f>
        <v>230.19</v>
      </c>
      <c r="X127" s="14">
        <f ca="1">VLOOKUP($M127,LAST!$B:$Q,3,0)*100</f>
        <v>295.54999999999995</v>
      </c>
      <c r="Y127" s="14">
        <f ca="1">VLOOKUP($M127,LAST!$B:$Q,16,0)*100</f>
        <v>276</v>
      </c>
      <c r="Z127" s="14">
        <f ca="1">VLOOKUP($M127,LAST!$B:$Q,4,0)</f>
        <v>96.58</v>
      </c>
      <c r="AA127" s="14">
        <f ca="1">VLOOKUP($M127,LAST!$B:$Q,5,0)</f>
        <v>96.718999999999994</v>
      </c>
      <c r="AB127" s="14">
        <f ca="1">VLOOKUP($M127,LAST!$B:$Q,6,0)</f>
        <v>98.308999999999997</v>
      </c>
      <c r="AC127" s="14">
        <f ca="1">VLOOKUP($M127,LAST!$B:$Q,7,0)</f>
        <v>1468.05</v>
      </c>
    </row>
    <row r="128" spans="12:29" ht="16.5" customHeight="1" x14ac:dyDescent="0.25">
      <c r="L128" s="32">
        <f t="shared" si="25"/>
        <v>128</v>
      </c>
      <c r="M128" s="9">
        <f t="shared" ca="1" si="34"/>
        <v>46003</v>
      </c>
      <c r="N128" s="12">
        <f t="shared" ca="1" si="26"/>
        <v>-1.6069535721857098E-2</v>
      </c>
      <c r="O128" s="12">
        <f t="shared" ca="1" si="27"/>
        <v>2.6804193668781284E-3</v>
      </c>
      <c r="P128" s="12">
        <f t="shared" ca="1" si="28"/>
        <v>1.4760147601476037E-2</v>
      </c>
      <c r="Q128" s="12">
        <f t="shared" ca="1" si="29"/>
        <v>-2.0703933747412417E-4</v>
      </c>
      <c r="R128" s="12">
        <f t="shared" ca="1" si="30"/>
        <v>-2.7701375042499254E-4</v>
      </c>
      <c r="S128" s="12">
        <f t="shared" ca="1" si="31"/>
        <v>5.3891363146441051E-4</v>
      </c>
      <c r="T128" s="12">
        <f t="shared" ca="1" si="32"/>
        <v>3.8038310012225018E-3</v>
      </c>
      <c r="U128" s="18"/>
      <c r="V128" s="22">
        <f t="shared" ca="1" si="33"/>
        <v>46003</v>
      </c>
      <c r="W128" s="14">
        <f ca="1">VLOOKUP($M128,LAST!$B:$Q,2,0)</f>
        <v>232.06</v>
      </c>
      <c r="X128" s="14">
        <f ca="1">VLOOKUP($M128,LAST!$B:$Q,3,0)*100</f>
        <v>295.52</v>
      </c>
      <c r="Y128" s="14">
        <f ca="1">VLOOKUP($M128,LAST!$B:$Q,16,0)*100</f>
        <v>275</v>
      </c>
      <c r="Z128" s="14">
        <f ca="1">VLOOKUP($M128,LAST!$B:$Q,4,0)</f>
        <v>96.58</v>
      </c>
      <c r="AA128" s="14">
        <f ca="1">VLOOKUP($M128,LAST!$B:$Q,5,0)</f>
        <v>96.719300000000004</v>
      </c>
      <c r="AB128" s="14">
        <f ca="1">VLOOKUP($M128,LAST!$B:$Q,6,0)</f>
        <v>98.399000000000001</v>
      </c>
      <c r="AC128" s="14">
        <f ca="1">VLOOKUP($M128,LAST!$B:$Q,7,0)</f>
        <v>1477.8</v>
      </c>
    </row>
    <row r="129" spans="12:29" ht="16.5" customHeight="1" x14ac:dyDescent="0.25">
      <c r="L129" s="32">
        <f t="shared" si="25"/>
        <v>129</v>
      </c>
      <c r="M129" s="9">
        <f t="shared" ca="1" si="34"/>
        <v>46002</v>
      </c>
      <c r="N129" s="12">
        <f t="shared" ca="1" si="26"/>
        <v>-1.3303769401330379E-2</v>
      </c>
      <c r="O129" s="12">
        <f t="shared" ca="1" si="27"/>
        <v>-7.2085424596626257E-3</v>
      </c>
      <c r="P129" s="12">
        <f t="shared" ca="1" si="28"/>
        <v>-1.4545454545454528E-2</v>
      </c>
      <c r="Q129" s="12">
        <f t="shared" ca="1" si="29"/>
        <v>-1.035089535245115E-4</v>
      </c>
      <c r="R129" s="12">
        <f t="shared" ca="1" si="30"/>
        <v>-1.8808589531482678E-4</v>
      </c>
      <c r="S129" s="12">
        <f t="shared" ca="1" si="31"/>
        <v>-4.4540724394144249E-3</v>
      </c>
      <c r="T129" s="12">
        <f t="shared" ca="1" si="32"/>
        <v>8.1577158395651495E-4</v>
      </c>
      <c r="U129" s="18"/>
      <c r="V129" s="22">
        <f t="shared" ca="1" si="33"/>
        <v>46002</v>
      </c>
      <c r="W129" s="14">
        <f ca="1">VLOOKUP($M129,LAST!$B:$Q,2,0)</f>
        <v>235.85</v>
      </c>
      <c r="X129" s="14">
        <f ca="1">VLOOKUP($M129,LAST!$B:$Q,3,0)*100</f>
        <v>294.72999999999996</v>
      </c>
      <c r="Y129" s="14">
        <f ca="1">VLOOKUP($M129,LAST!$B:$Q,16,0)*100</f>
        <v>271</v>
      </c>
      <c r="Z129" s="14">
        <f ca="1">VLOOKUP($M129,LAST!$B:$Q,4,0)</f>
        <v>96.6</v>
      </c>
      <c r="AA129" s="14">
        <f ca="1">VLOOKUP($M129,LAST!$B:$Q,5,0)</f>
        <v>96.746099999999998</v>
      </c>
      <c r="AB129" s="14">
        <f ca="1">VLOOKUP($M129,LAST!$B:$Q,6,0)</f>
        <v>98.346000000000004</v>
      </c>
      <c r="AC129" s="14">
        <f ca="1">VLOOKUP($M129,LAST!$B:$Q,7,0)</f>
        <v>1472.2</v>
      </c>
    </row>
    <row r="130" spans="12:29" ht="16.5" customHeight="1" x14ac:dyDescent="0.25">
      <c r="L130" s="32">
        <f t="shared" si="25"/>
        <v>130</v>
      </c>
      <c r="M130" s="9">
        <f t="shared" ca="1" si="34"/>
        <v>46001</v>
      </c>
      <c r="N130" s="12">
        <f t="shared" ca="1" si="26"/>
        <v>7.4177097821046534E-3</v>
      </c>
      <c r="O130" s="12">
        <f t="shared" ca="1" si="27"/>
        <v>9.3499252005984079E-3</v>
      </c>
      <c r="P130" s="12">
        <f t="shared" ca="1" si="28"/>
        <v>1.4760147601476037E-2</v>
      </c>
      <c r="Q130" s="12">
        <f t="shared" ca="1" si="29"/>
        <v>1.035196687371176E-4</v>
      </c>
      <c r="R130" s="12">
        <f t="shared" ca="1" si="30"/>
        <v>2.7703837705139733E-4</v>
      </c>
      <c r="S130" s="12">
        <f t="shared" ca="1" si="31"/>
        <v>-4.3741181213464708E-3</v>
      </c>
      <c r="T130" s="12">
        <f t="shared" ca="1" si="32"/>
        <v>8.8453425869228219E-4</v>
      </c>
      <c r="U130" s="18"/>
      <c r="V130" s="22">
        <f t="shared" ca="1" si="33"/>
        <v>46001</v>
      </c>
      <c r="W130" s="14">
        <f ca="1">VLOOKUP($M130,LAST!$B:$Q,2,0)</f>
        <v>239.03</v>
      </c>
      <c r="X130" s="14">
        <f ca="1">VLOOKUP($M130,LAST!$B:$Q,3,0)*100</f>
        <v>296.87</v>
      </c>
      <c r="Y130" s="14">
        <f ca="1">VLOOKUP($M130,LAST!$B:$Q,16,0)*100</f>
        <v>275</v>
      </c>
      <c r="Z130" s="14">
        <f ca="1">VLOOKUP($M130,LAST!$B:$Q,4,0)</f>
        <v>96.61</v>
      </c>
      <c r="AA130" s="14">
        <f ca="1">VLOOKUP($M130,LAST!$B:$Q,5,0)</f>
        <v>96.764300000000006</v>
      </c>
      <c r="AB130" s="14">
        <f ca="1">VLOOKUP($M130,LAST!$B:$Q,6,0)</f>
        <v>98.786000000000001</v>
      </c>
      <c r="AC130" s="14">
        <f ca="1">VLOOKUP($M130,LAST!$B:$Q,7,0)</f>
        <v>1471</v>
      </c>
    </row>
    <row r="131" spans="12:29" ht="16.5" customHeight="1" x14ac:dyDescent="0.25">
      <c r="L131" s="32">
        <f t="shared" si="25"/>
        <v>131</v>
      </c>
      <c r="M131" s="9">
        <f t="shared" ca="1" si="34"/>
        <v>46000</v>
      </c>
      <c r="N131" s="12">
        <f t="shared" ca="1" si="26"/>
        <v>5.9354729300038489E-3</v>
      </c>
      <c r="O131" s="12">
        <f t="shared" ca="1" si="27"/>
        <v>3.7540099651900416E-3</v>
      </c>
      <c r="P131" s="12">
        <f t="shared" ca="1" si="28"/>
        <v>0</v>
      </c>
      <c r="Q131" s="12">
        <f t="shared" ca="1" si="29"/>
        <v>1.0353038616828236E-4</v>
      </c>
      <c r="R131" s="12">
        <f t="shared" ca="1" si="30"/>
        <v>8.3698371347629141E-4</v>
      </c>
      <c r="S131" s="12">
        <f t="shared" ca="1" si="31"/>
        <v>1.3422547861978718E-3</v>
      </c>
      <c r="T131" s="12">
        <f t="shared" ca="1" si="32"/>
        <v>2.0416496529196415E-4</v>
      </c>
      <c r="U131" s="18"/>
      <c r="V131" s="22">
        <f t="shared" ca="1" si="33"/>
        <v>46000</v>
      </c>
      <c r="W131" s="14">
        <f ca="1">VLOOKUP($M131,LAST!$B:$Q,2,0)</f>
        <v>237.27</v>
      </c>
      <c r="X131" s="14">
        <f ca="1">VLOOKUP($M131,LAST!$B:$Q,3,0)*100</f>
        <v>294.12</v>
      </c>
      <c r="Y131" s="14">
        <f ca="1">VLOOKUP($M131,LAST!$B:$Q,16,0)*100</f>
        <v>271</v>
      </c>
      <c r="Z131" s="14">
        <f ca="1">VLOOKUP($M131,LAST!$B:$Q,4,0)</f>
        <v>96.6</v>
      </c>
      <c r="AA131" s="14">
        <f ca="1">VLOOKUP($M131,LAST!$B:$Q,5,0)</f>
        <v>96.737499999999997</v>
      </c>
      <c r="AB131" s="14">
        <f ca="1">VLOOKUP($M131,LAST!$B:$Q,6,0)</f>
        <v>99.22</v>
      </c>
      <c r="AC131" s="14">
        <f ca="1">VLOOKUP($M131,LAST!$B:$Q,7,0)</f>
        <v>1469.7</v>
      </c>
    </row>
    <row r="132" spans="12:29" ht="16.5" customHeight="1" x14ac:dyDescent="0.25">
      <c r="L132" s="32">
        <f t="shared" si="25"/>
        <v>132</v>
      </c>
      <c r="M132" s="9">
        <f t="shared" ca="1" si="34"/>
        <v>45999</v>
      </c>
      <c r="N132" s="12">
        <f t="shared" ca="1" si="26"/>
        <v>9.9768776226771827E-3</v>
      </c>
      <c r="O132" s="12">
        <f t="shared" ca="1" si="27"/>
        <v>1.2788607769943283E-2</v>
      </c>
      <c r="P132" s="12">
        <f t="shared" ca="1" si="28"/>
        <v>2.6515151515151603E-2</v>
      </c>
      <c r="Q132" s="12">
        <f t="shared" ca="1" si="29"/>
        <v>5.1792003314687918E-4</v>
      </c>
      <c r="R132" s="12">
        <f t="shared" ca="1" si="30"/>
        <v>2.2761509046675954E-5</v>
      </c>
      <c r="S132" s="12">
        <f t="shared" ca="1" si="31"/>
        <v>9.5967350897030457E-4</v>
      </c>
      <c r="T132" s="12">
        <f t="shared" ca="1" si="32"/>
        <v>-1.8002105906728127E-3</v>
      </c>
      <c r="U132" s="18"/>
      <c r="V132" s="22">
        <f t="shared" ca="1" si="33"/>
        <v>45999</v>
      </c>
      <c r="W132" s="14">
        <f ca="1">VLOOKUP($M132,LAST!$B:$Q,2,0)</f>
        <v>235.87</v>
      </c>
      <c r="X132" s="14">
        <f ca="1">VLOOKUP($M132,LAST!$B:$Q,3,0)*100</f>
        <v>293.02000000000004</v>
      </c>
      <c r="Y132" s="14">
        <f ca="1">VLOOKUP($M132,LAST!$B:$Q,16,0)*100</f>
        <v>271</v>
      </c>
      <c r="Z132" s="14">
        <f ca="1">VLOOKUP($M132,LAST!$B:$Q,4,0)</f>
        <v>96.59</v>
      </c>
      <c r="AA132" s="14">
        <f ca="1">VLOOKUP($M132,LAST!$B:$Q,5,0)</f>
        <v>96.656599999999997</v>
      </c>
      <c r="AB132" s="14">
        <f ca="1">VLOOKUP($M132,LAST!$B:$Q,6,0)</f>
        <v>99.087000000000003</v>
      </c>
      <c r="AC132" s="14">
        <f ca="1">VLOOKUP($M132,LAST!$B:$Q,7,0)</f>
        <v>1469.4</v>
      </c>
    </row>
    <row r="133" spans="12:29" ht="16.5" customHeight="1" x14ac:dyDescent="0.25">
      <c r="L133" s="32">
        <f t="shared" si="25"/>
        <v>133</v>
      </c>
      <c r="M133" s="9">
        <f t="shared" ca="1" si="34"/>
        <v>45996</v>
      </c>
      <c r="N133" s="12">
        <f t="shared" ca="1" si="26"/>
        <v>-8.7436332767402147E-3</v>
      </c>
      <c r="O133" s="12">
        <f t="shared" ca="1" si="27"/>
        <v>-1.0533515731873888E-2</v>
      </c>
      <c r="P133" s="12">
        <f t="shared" ca="1" si="28"/>
        <v>-1.1235955056179803E-2</v>
      </c>
      <c r="Q133" s="12">
        <f t="shared" ca="1" si="29"/>
        <v>6.2189054726369264E-4</v>
      </c>
      <c r="R133" s="12">
        <f t="shared" ca="1" si="30"/>
        <v>-2.0692238135167074E-6</v>
      </c>
      <c r="S133" s="12">
        <f t="shared" ca="1" si="31"/>
        <v>3.0306397680535113E-5</v>
      </c>
      <c r="T133" s="12">
        <f t="shared" ca="1" si="32"/>
        <v>-9.8405157787584407E-4</v>
      </c>
      <c r="U133" s="18"/>
      <c r="V133" s="22">
        <f t="shared" ca="1" si="33"/>
        <v>45996</v>
      </c>
      <c r="W133" s="14">
        <f ca="1">VLOOKUP($M133,LAST!$B:$Q,2,0)</f>
        <v>233.54</v>
      </c>
      <c r="X133" s="14">
        <f ca="1">VLOOKUP($M133,LAST!$B:$Q,3,0)*100</f>
        <v>289.32000000000005</v>
      </c>
      <c r="Y133" s="14">
        <f ca="1">VLOOKUP($M133,LAST!$B:$Q,16,0)*100</f>
        <v>264</v>
      </c>
      <c r="Z133" s="14">
        <f ca="1">VLOOKUP($M133,LAST!$B:$Q,4,0)</f>
        <v>96.54</v>
      </c>
      <c r="AA133" s="14">
        <f ca="1">VLOOKUP($M133,LAST!$B:$Q,5,0)</f>
        <v>96.654399999999995</v>
      </c>
      <c r="AB133" s="14">
        <f ca="1">VLOOKUP($M133,LAST!$B:$Q,6,0)</f>
        <v>98.992000000000004</v>
      </c>
      <c r="AC133" s="14">
        <f ca="1">VLOOKUP($M133,LAST!$B:$Q,7,0)</f>
        <v>1472.05</v>
      </c>
    </row>
    <row r="134" spans="12:29" ht="16.5" customHeight="1" x14ac:dyDescent="0.25">
      <c r="L134" s="32">
        <f t="shared" ref="L134:L197" si="35">ROW(M134)</f>
        <v>134</v>
      </c>
      <c r="M134" s="9">
        <f t="shared" ca="1" si="34"/>
        <v>45995</v>
      </c>
      <c r="N134" s="12">
        <f t="shared" ref="N134:N197" ca="1" si="36">W134/W135-1</f>
        <v>-1.0416666666666741E-2</v>
      </c>
      <c r="O134" s="12">
        <f t="shared" ref="O134:O197" ca="1" si="37">X134/X135-1</f>
        <v>-9.2501609460238221E-3</v>
      </c>
      <c r="P134" s="12">
        <f t="shared" ref="P134:P197" ca="1" si="38">Y134/Y135-1</f>
        <v>-7.4349442379182396E-3</v>
      </c>
      <c r="Q134" s="12">
        <f t="shared" ref="Q134:Q197" ca="1" si="39">Z134/Z135-1</f>
        <v>3.1104199066867011E-4</v>
      </c>
      <c r="R134" s="12">
        <f t="shared" ref="R134:R197" ca="1" si="40">AA134/AA135-1</f>
        <v>1.8419484088894045E-4</v>
      </c>
      <c r="S134" s="12">
        <f t="shared" ref="S134:S197" ca="1" si="41">AB134/AB135-1</f>
        <v>1.3656503530459219E-3</v>
      </c>
      <c r="T134" s="12">
        <f t="shared" ref="T134:T197" ca="1" si="42">AC134/AC135-1</f>
        <v>4.6020112493607712E-3</v>
      </c>
      <c r="U134" s="18"/>
      <c r="V134" s="22">
        <f t="shared" ref="V134:V197" ca="1" si="43">M134</f>
        <v>45995</v>
      </c>
      <c r="W134" s="14">
        <f ca="1">VLOOKUP($M134,LAST!$B:$Q,2,0)</f>
        <v>235.6</v>
      </c>
      <c r="X134" s="14">
        <f ca="1">VLOOKUP($M134,LAST!$B:$Q,3,0)*100</f>
        <v>292.39999999999998</v>
      </c>
      <c r="Y134" s="14">
        <f ca="1">VLOOKUP($M134,LAST!$B:$Q,16,0)*100</f>
        <v>267</v>
      </c>
      <c r="Z134" s="14">
        <f ca="1">VLOOKUP($M134,LAST!$B:$Q,4,0)</f>
        <v>96.48</v>
      </c>
      <c r="AA134" s="14">
        <f ca="1">VLOOKUP($M134,LAST!$B:$Q,5,0)</f>
        <v>96.654600000000002</v>
      </c>
      <c r="AB134" s="14">
        <f ca="1">VLOOKUP($M134,LAST!$B:$Q,6,0)</f>
        <v>98.989000000000004</v>
      </c>
      <c r="AC134" s="14">
        <f ca="1">VLOOKUP($M134,LAST!$B:$Q,7,0)</f>
        <v>1473.5</v>
      </c>
    </row>
    <row r="135" spans="12:29" ht="16.5" customHeight="1" x14ac:dyDescent="0.25">
      <c r="L135" s="32">
        <f t="shared" si="35"/>
        <v>135</v>
      </c>
      <c r="M135" s="9">
        <f t="shared" ref="M135:M198" ca="1" si="44">WORKDAY(M134,-1)</f>
        <v>45994</v>
      </c>
      <c r="N135" s="12">
        <f t="shared" ca="1" si="36"/>
        <v>-6.758448060074973E-3</v>
      </c>
      <c r="O135" s="12">
        <f t="shared" ca="1" si="37"/>
        <v>-9.2319054652880705E-3</v>
      </c>
      <c r="P135" s="12">
        <f t="shared" ca="1" si="38"/>
        <v>-1.1029411764705843E-2</v>
      </c>
      <c r="Q135" s="12">
        <f t="shared" ca="1" si="39"/>
        <v>1.0369141435084828E-4</v>
      </c>
      <c r="R135" s="12">
        <f t="shared" ca="1" si="40"/>
        <v>-3.1241271581827768E-4</v>
      </c>
      <c r="S135" s="12">
        <f t="shared" ca="1" si="41"/>
        <v>-5.0625522107149434E-3</v>
      </c>
      <c r="T135" s="12">
        <f t="shared" ca="1" si="42"/>
        <v>-1.5316541865214583E-3</v>
      </c>
      <c r="U135" s="18"/>
      <c r="V135" s="22">
        <f t="shared" ca="1" si="43"/>
        <v>45994</v>
      </c>
      <c r="W135" s="14">
        <f ca="1">VLOOKUP($M135,LAST!$B:$Q,2,0)</f>
        <v>238.08</v>
      </c>
      <c r="X135" s="14">
        <f ca="1">VLOOKUP($M135,LAST!$B:$Q,3,0)*100</f>
        <v>295.13</v>
      </c>
      <c r="Y135" s="14">
        <f ca="1">VLOOKUP($M135,LAST!$B:$Q,16,0)*100</f>
        <v>269</v>
      </c>
      <c r="Z135" s="14">
        <f ca="1">VLOOKUP($M135,LAST!$B:$Q,4,0)</f>
        <v>96.45</v>
      </c>
      <c r="AA135" s="14">
        <f ca="1">VLOOKUP($M135,LAST!$B:$Q,5,0)</f>
        <v>96.636799999999994</v>
      </c>
      <c r="AB135" s="14">
        <f ca="1">VLOOKUP($M135,LAST!$B:$Q,6,0)</f>
        <v>98.853999999999999</v>
      </c>
      <c r="AC135" s="14">
        <f ca="1">VLOOKUP($M135,LAST!$B:$Q,7,0)</f>
        <v>1466.75</v>
      </c>
    </row>
    <row r="136" spans="12:29" ht="16.5" customHeight="1" x14ac:dyDescent="0.25">
      <c r="L136" s="32">
        <f t="shared" si="35"/>
        <v>136</v>
      </c>
      <c r="M136" s="9">
        <f t="shared" ca="1" si="44"/>
        <v>45993</v>
      </c>
      <c r="N136" s="12">
        <f t="shared" ca="1" si="36"/>
        <v>-3.1606088330700111E-3</v>
      </c>
      <c r="O136" s="12">
        <f t="shared" ca="1" si="37"/>
        <v>-4.2786468779250075E-3</v>
      </c>
      <c r="P136" s="12">
        <f t="shared" ca="1" si="38"/>
        <v>-7.2992700729926918E-3</v>
      </c>
      <c r="Q136" s="12">
        <f t="shared" ca="1" si="39"/>
        <v>-2.0733982998133449E-4</v>
      </c>
      <c r="R136" s="12">
        <f t="shared" ca="1" si="40"/>
        <v>-9.516302874945648E-5</v>
      </c>
      <c r="S136" s="12">
        <f t="shared" ca="1" si="41"/>
        <v>-5.7335988894924306E-4</v>
      </c>
      <c r="T136" s="12">
        <f t="shared" ca="1" si="42"/>
        <v>1.1927074459021636E-3</v>
      </c>
      <c r="U136" s="18"/>
      <c r="V136" s="22">
        <f t="shared" ca="1" si="43"/>
        <v>45993</v>
      </c>
      <c r="W136" s="14">
        <f ca="1">VLOOKUP($M136,LAST!$B:$Q,2,0)</f>
        <v>239.7</v>
      </c>
      <c r="X136" s="14">
        <f ca="1">VLOOKUP($M136,LAST!$B:$Q,3,0)*100</f>
        <v>297.88</v>
      </c>
      <c r="Y136" s="14">
        <f ca="1">VLOOKUP($M136,LAST!$B:$Q,16,0)*100</f>
        <v>272</v>
      </c>
      <c r="Z136" s="14">
        <f ca="1">VLOOKUP($M136,LAST!$B:$Q,4,0)</f>
        <v>96.44</v>
      </c>
      <c r="AA136" s="14">
        <f ca="1">VLOOKUP($M136,LAST!$B:$Q,5,0)</f>
        <v>96.667000000000002</v>
      </c>
      <c r="AB136" s="14">
        <f ca="1">VLOOKUP($M136,LAST!$B:$Q,6,0)</f>
        <v>99.356999999999999</v>
      </c>
      <c r="AC136" s="14">
        <f ca="1">VLOOKUP($M136,LAST!$B:$Q,7,0)</f>
        <v>1469</v>
      </c>
    </row>
    <row r="137" spans="12:29" ht="16.5" customHeight="1" x14ac:dyDescent="0.25">
      <c r="L137" s="32">
        <f t="shared" si="35"/>
        <v>137</v>
      </c>
      <c r="M137" s="9">
        <f t="shared" ca="1" si="44"/>
        <v>45992</v>
      </c>
      <c r="N137" s="12">
        <f t="shared" ca="1" si="36"/>
        <v>-1.6121112929623593E-2</v>
      </c>
      <c r="O137" s="12">
        <f t="shared" ca="1" si="37"/>
        <v>3.4212115113705366E-3</v>
      </c>
      <c r="P137" s="12">
        <f t="shared" ca="1" si="38"/>
        <v>1.8587360594795488E-2</v>
      </c>
      <c r="Q137" s="12">
        <f t="shared" ca="1" si="39"/>
        <v>1.0368066355614936E-4</v>
      </c>
      <c r="R137" s="12">
        <f t="shared" ca="1" si="40"/>
        <v>-8.9983027339424204E-5</v>
      </c>
      <c r="S137" s="12">
        <f t="shared" ca="1" si="41"/>
        <v>-4.5244774228581086E-4</v>
      </c>
      <c r="T137" s="12">
        <f t="shared" ca="1" si="42"/>
        <v>-3.4076194370569191E-5</v>
      </c>
      <c r="U137" s="18"/>
      <c r="V137" s="22">
        <f t="shared" ca="1" si="43"/>
        <v>45992</v>
      </c>
      <c r="W137" s="14">
        <f ca="1">VLOOKUP($M137,LAST!$B:$Q,2,0)</f>
        <v>240.46</v>
      </c>
      <c r="X137" s="14">
        <f ca="1">VLOOKUP($M137,LAST!$B:$Q,3,0)*100</f>
        <v>299.16000000000003</v>
      </c>
      <c r="Y137" s="14">
        <f ca="1">VLOOKUP($M137,LAST!$B:$Q,16,0)*100</f>
        <v>274</v>
      </c>
      <c r="Z137" s="14">
        <f ca="1">VLOOKUP($M137,LAST!$B:$Q,4,0)</f>
        <v>96.46</v>
      </c>
      <c r="AA137" s="14">
        <f ca="1">VLOOKUP($M137,LAST!$B:$Q,5,0)</f>
        <v>96.676199999999994</v>
      </c>
      <c r="AB137" s="14">
        <f ca="1">VLOOKUP($M137,LAST!$B:$Q,6,0)</f>
        <v>99.414000000000001</v>
      </c>
      <c r="AC137" s="14">
        <f ca="1">VLOOKUP($M137,LAST!$B:$Q,7,0)</f>
        <v>1467.25</v>
      </c>
    </row>
    <row r="138" spans="12:29" ht="16.5" customHeight="1" x14ac:dyDescent="0.25">
      <c r="L138" s="32">
        <f t="shared" si="35"/>
        <v>138</v>
      </c>
      <c r="M138" s="9">
        <f t="shared" ca="1" si="44"/>
        <v>45989</v>
      </c>
      <c r="N138" s="12">
        <f t="shared" ca="1" si="36"/>
        <v>-1.6182271958779415E-2</v>
      </c>
      <c r="O138" s="12">
        <f t="shared" ca="1" si="37"/>
        <v>-2.2171203673335471E-2</v>
      </c>
      <c r="P138" s="12">
        <f t="shared" ca="1" si="38"/>
        <v>-3.5842293906810041E-2</v>
      </c>
      <c r="Q138" s="12">
        <f t="shared" ca="1" si="39"/>
        <v>1.0369141435084828E-4</v>
      </c>
      <c r="R138" s="12">
        <f t="shared" ca="1" si="40"/>
        <v>-3.0812275693348212E-4</v>
      </c>
      <c r="S138" s="12">
        <f t="shared" ca="1" si="41"/>
        <v>-7.7358945507155497E-4</v>
      </c>
      <c r="T138" s="12">
        <f t="shared" ca="1" si="42"/>
        <v>3.1791611116807061E-3</v>
      </c>
      <c r="U138" s="18"/>
      <c r="V138" s="22">
        <f t="shared" ca="1" si="43"/>
        <v>45989</v>
      </c>
      <c r="W138" s="14">
        <f ca="1">VLOOKUP($M138,LAST!$B:$Q,2,0)</f>
        <v>244.4</v>
      </c>
      <c r="X138" s="14">
        <f ca="1">VLOOKUP($M138,LAST!$B:$Q,3,0)*100</f>
        <v>298.14</v>
      </c>
      <c r="Y138" s="14">
        <f ca="1">VLOOKUP($M138,LAST!$B:$Q,16,0)*100</f>
        <v>269</v>
      </c>
      <c r="Z138" s="14">
        <f ca="1">VLOOKUP($M138,LAST!$B:$Q,4,0)</f>
        <v>96.45</v>
      </c>
      <c r="AA138" s="14">
        <f ca="1">VLOOKUP($M138,LAST!$B:$Q,5,0)</f>
        <v>96.684899999999999</v>
      </c>
      <c r="AB138" s="14">
        <f ca="1">VLOOKUP($M138,LAST!$B:$Q,6,0)</f>
        <v>99.459000000000003</v>
      </c>
      <c r="AC138" s="14">
        <f ca="1">VLOOKUP($M138,LAST!$B:$Q,7,0)</f>
        <v>1467.3</v>
      </c>
    </row>
    <row r="139" spans="12:29" ht="16.5" customHeight="1" x14ac:dyDescent="0.25">
      <c r="L139" s="32">
        <f t="shared" si="35"/>
        <v>139</v>
      </c>
      <c r="M139" s="9">
        <f t="shared" ca="1" si="44"/>
        <v>45988</v>
      </c>
      <c r="N139" s="12">
        <f t="shared" ca="1" si="36"/>
        <v>0</v>
      </c>
      <c r="O139" s="12">
        <f t="shared" ca="1" si="37"/>
        <v>-1.8006220330659684E-3</v>
      </c>
      <c r="P139" s="12">
        <f t="shared" ca="1" si="38"/>
        <v>0</v>
      </c>
      <c r="Q139" s="12">
        <f t="shared" ca="1" si="39"/>
        <v>0</v>
      </c>
      <c r="R139" s="12">
        <f t="shared" ca="1" si="40"/>
        <v>1.3753678850547679E-4</v>
      </c>
      <c r="S139" s="12">
        <f t="shared" ca="1" si="41"/>
        <v>-5.9239921682807672E-4</v>
      </c>
      <c r="T139" s="12">
        <f t="shared" ca="1" si="42"/>
        <v>-4.25488460752943E-3</v>
      </c>
      <c r="U139" s="18"/>
      <c r="V139" s="22">
        <f t="shared" ca="1" si="43"/>
        <v>45988</v>
      </c>
      <c r="W139" s="14">
        <f ca="1">VLOOKUP($M139,LAST!$B:$Q,2,0)</f>
        <v>248.42</v>
      </c>
      <c r="X139" s="14">
        <f ca="1">VLOOKUP($M139,LAST!$B:$Q,3,0)*100</f>
        <v>304.89999999999998</v>
      </c>
      <c r="Y139" s="14">
        <f ca="1">VLOOKUP($M139,LAST!$B:$Q,16,0)*100</f>
        <v>279</v>
      </c>
      <c r="Z139" s="14">
        <f ca="1">VLOOKUP($M139,LAST!$B:$Q,4,0)</f>
        <v>96.44</v>
      </c>
      <c r="AA139" s="14">
        <f ca="1">VLOOKUP($M139,LAST!$B:$Q,5,0)</f>
        <v>96.714699999999993</v>
      </c>
      <c r="AB139" s="14">
        <f ca="1">VLOOKUP($M139,LAST!$B:$Q,6,0)</f>
        <v>99.536000000000001</v>
      </c>
      <c r="AC139" s="14">
        <f ca="1">VLOOKUP($M139,LAST!$B:$Q,7,0)</f>
        <v>1462.65</v>
      </c>
    </row>
    <row r="140" spans="12:29" ht="16.5" customHeight="1" x14ac:dyDescent="0.25">
      <c r="L140" s="32">
        <f t="shared" si="35"/>
        <v>140</v>
      </c>
      <c r="M140" s="9">
        <f t="shared" ca="1" si="44"/>
        <v>45987</v>
      </c>
      <c r="N140" s="12">
        <f t="shared" ca="1" si="36"/>
        <v>-5.0066087235149936E-3</v>
      </c>
      <c r="O140" s="12">
        <f t="shared" ca="1" si="37"/>
        <v>-2.1495386981035258E-2</v>
      </c>
      <c r="P140" s="12">
        <f t="shared" ca="1" si="38"/>
        <v>-3.7931034482758585E-2</v>
      </c>
      <c r="Q140" s="12">
        <f t="shared" ca="1" si="39"/>
        <v>1.0370216737509708E-4</v>
      </c>
      <c r="R140" s="12">
        <f t="shared" ca="1" si="40"/>
        <v>5.3776673747174542E-5</v>
      </c>
      <c r="S140" s="12">
        <f t="shared" ca="1" si="41"/>
        <v>-6.9232621608605882E-4</v>
      </c>
      <c r="T140" s="12">
        <f t="shared" ca="1" si="42"/>
        <v>4.0863583736294729E-4</v>
      </c>
      <c r="U140" s="18"/>
      <c r="V140" s="22">
        <f t="shared" ca="1" si="43"/>
        <v>45987</v>
      </c>
      <c r="W140" s="14">
        <f ca="1">VLOOKUP($M140,LAST!$B:$Q,2,0)</f>
        <v>248.42</v>
      </c>
      <c r="X140" s="14">
        <f ca="1">VLOOKUP($M140,LAST!$B:$Q,3,0)*100</f>
        <v>305.45</v>
      </c>
      <c r="Y140" s="14">
        <f ca="1">VLOOKUP($M140,LAST!$B:$Q,16,0)*100</f>
        <v>279</v>
      </c>
      <c r="Z140" s="14">
        <f ca="1">VLOOKUP($M140,LAST!$B:$Q,4,0)</f>
        <v>96.44</v>
      </c>
      <c r="AA140" s="14">
        <f ca="1">VLOOKUP($M140,LAST!$B:$Q,5,0)</f>
        <v>96.701400000000007</v>
      </c>
      <c r="AB140" s="14">
        <f ca="1">VLOOKUP($M140,LAST!$B:$Q,6,0)</f>
        <v>99.594999999999999</v>
      </c>
      <c r="AC140" s="14">
        <f ca="1">VLOOKUP($M140,LAST!$B:$Q,7,0)</f>
        <v>1468.9</v>
      </c>
    </row>
    <row r="141" spans="12:29" ht="16.5" customHeight="1" x14ac:dyDescent="0.25">
      <c r="L141" s="32">
        <f t="shared" si="35"/>
        <v>141</v>
      </c>
      <c r="M141" s="9">
        <f t="shared" ca="1" si="44"/>
        <v>45986</v>
      </c>
      <c r="N141" s="12">
        <f t="shared" ca="1" si="36"/>
        <v>1.0768794785636304E-2</v>
      </c>
      <c r="O141" s="12">
        <f t="shared" ca="1" si="37"/>
        <v>-8.0396580762021053E-3</v>
      </c>
      <c r="P141" s="12">
        <f t="shared" ca="1" si="38"/>
        <v>-2.3569023569023573E-2</v>
      </c>
      <c r="Q141" s="12">
        <f t="shared" ca="1" si="39"/>
        <v>1.0371292263022802E-4</v>
      </c>
      <c r="R141" s="12">
        <f t="shared" ca="1" si="40"/>
        <v>0</v>
      </c>
      <c r="S141" s="12">
        <f t="shared" ca="1" si="41"/>
        <v>-4.7732220247248547E-3</v>
      </c>
      <c r="T141" s="12">
        <f t="shared" ca="1" si="42"/>
        <v>-5.4863180709835424E-3</v>
      </c>
      <c r="U141" s="18"/>
      <c r="V141" s="22">
        <f t="shared" ca="1" si="43"/>
        <v>45986</v>
      </c>
      <c r="W141" s="14">
        <f ca="1">VLOOKUP($M141,LAST!$B:$Q,2,0)</f>
        <v>249.67</v>
      </c>
      <c r="X141" s="14">
        <f ca="1">VLOOKUP($M141,LAST!$B:$Q,3,0)*100</f>
        <v>312.15999999999997</v>
      </c>
      <c r="Y141" s="14">
        <f ca="1">VLOOKUP($M141,LAST!$B:$Q,16,0)*100</f>
        <v>290</v>
      </c>
      <c r="Z141" s="14">
        <f ca="1">VLOOKUP($M141,LAST!$B:$Q,4,0)</f>
        <v>96.43</v>
      </c>
      <c r="AA141" s="14">
        <f ca="1">VLOOKUP($M141,LAST!$B:$Q,5,0)</f>
        <v>96.696200000000005</v>
      </c>
      <c r="AB141" s="14">
        <f ca="1">VLOOKUP($M141,LAST!$B:$Q,6,0)</f>
        <v>99.664000000000001</v>
      </c>
      <c r="AC141" s="14">
        <f ca="1">VLOOKUP($M141,LAST!$B:$Q,7,0)</f>
        <v>1468.3</v>
      </c>
    </row>
    <row r="142" spans="12:29" ht="16.5" customHeight="1" x14ac:dyDescent="0.25">
      <c r="L142" s="32">
        <f t="shared" si="35"/>
        <v>142</v>
      </c>
      <c r="M142" s="9">
        <f t="shared" ca="1" si="44"/>
        <v>45985</v>
      </c>
      <c r="N142" s="12">
        <f t="shared" ca="1" si="36"/>
        <v>2.8346966874548407E-4</v>
      </c>
      <c r="O142" s="12">
        <f t="shared" ca="1" si="37"/>
        <v>-1.2055379399114607E-2</v>
      </c>
      <c r="P142" s="12">
        <f t="shared" ca="1" si="38"/>
        <v>-1.3289036544850474E-2</v>
      </c>
      <c r="Q142" s="12">
        <f t="shared" ca="1" si="39"/>
        <v>1.0372368011624111E-4</v>
      </c>
      <c r="R142" s="12">
        <f t="shared" ca="1" si="40"/>
        <v>-3.7228618880225106E-5</v>
      </c>
      <c r="S142" s="12">
        <f t="shared" ca="1" si="41"/>
        <v>-3.7931722898798537E-4</v>
      </c>
      <c r="T142" s="12">
        <f t="shared" ca="1" si="42"/>
        <v>3.2958445176856088E-3</v>
      </c>
      <c r="U142" s="18"/>
      <c r="V142" s="22">
        <f t="shared" ca="1" si="43"/>
        <v>45985</v>
      </c>
      <c r="W142" s="14">
        <f ca="1">VLOOKUP($M142,LAST!$B:$Q,2,0)</f>
        <v>247.01</v>
      </c>
      <c r="X142" s="14">
        <f ca="1">VLOOKUP($M142,LAST!$B:$Q,3,0)*100</f>
        <v>314.69</v>
      </c>
      <c r="Y142" s="14">
        <f ca="1">VLOOKUP($M142,LAST!$B:$Q,16,0)*100</f>
        <v>297</v>
      </c>
      <c r="Z142" s="14">
        <f ca="1">VLOOKUP($M142,LAST!$B:$Q,4,0)</f>
        <v>96.42</v>
      </c>
      <c r="AA142" s="14">
        <f ca="1">VLOOKUP($M142,LAST!$B:$Q,5,0)</f>
        <v>96.696200000000005</v>
      </c>
      <c r="AB142" s="14">
        <f ca="1">VLOOKUP($M142,LAST!$B:$Q,6,0)</f>
        <v>100.142</v>
      </c>
      <c r="AC142" s="14">
        <f ca="1">VLOOKUP($M142,LAST!$B:$Q,7,0)</f>
        <v>1476.4</v>
      </c>
    </row>
    <row r="143" spans="12:29" ht="16.5" customHeight="1" x14ac:dyDescent="0.25">
      <c r="L143" s="32">
        <f t="shared" si="35"/>
        <v>143</v>
      </c>
      <c r="M143" s="9">
        <f t="shared" ca="1" si="44"/>
        <v>45982</v>
      </c>
      <c r="N143" s="12">
        <f t="shared" ca="1" si="36"/>
        <v>1.5712405396512086E-2</v>
      </c>
      <c r="O143" s="12">
        <f t="shared" ca="1" si="37"/>
        <v>6.7001675041875597E-3</v>
      </c>
      <c r="P143" s="12">
        <f t="shared" ca="1" si="38"/>
        <v>-3.3112582781457123E-3</v>
      </c>
      <c r="Q143" s="12">
        <f t="shared" ca="1" si="39"/>
        <v>-4.1472265422504151E-4</v>
      </c>
      <c r="R143" s="12">
        <f t="shared" ca="1" si="40"/>
        <v>-4.6204176981645695E-4</v>
      </c>
      <c r="S143" s="12">
        <f t="shared" ca="1" si="41"/>
        <v>2.1965294834158655E-4</v>
      </c>
      <c r="T143" s="12">
        <f t="shared" ca="1" si="42"/>
        <v>-4.0756716367229551E-4</v>
      </c>
      <c r="U143" s="18"/>
      <c r="V143" s="22">
        <f t="shared" ca="1" si="43"/>
        <v>45982</v>
      </c>
      <c r="W143" s="14">
        <f ca="1">VLOOKUP($M143,LAST!$B:$Q,2,0)</f>
        <v>246.94</v>
      </c>
      <c r="X143" s="14">
        <f ca="1">VLOOKUP($M143,LAST!$B:$Q,3,0)*100</f>
        <v>318.52999999999997</v>
      </c>
      <c r="Y143" s="14">
        <f ca="1">VLOOKUP($M143,LAST!$B:$Q,16,0)*100</f>
        <v>301</v>
      </c>
      <c r="Z143" s="14">
        <f ca="1">VLOOKUP($M143,LAST!$B:$Q,4,0)</f>
        <v>96.41</v>
      </c>
      <c r="AA143" s="14">
        <f ca="1">VLOOKUP($M143,LAST!$B:$Q,5,0)</f>
        <v>96.699799999999996</v>
      </c>
      <c r="AB143" s="14">
        <f ca="1">VLOOKUP($M143,LAST!$B:$Q,6,0)</f>
        <v>100.18</v>
      </c>
      <c r="AC143" s="14">
        <f ca="1">VLOOKUP($M143,LAST!$B:$Q,7,0)</f>
        <v>1471.55</v>
      </c>
    </row>
    <row r="144" spans="12:29" ht="16.5" customHeight="1" x14ac:dyDescent="0.25">
      <c r="L144" s="32">
        <f t="shared" si="35"/>
        <v>144</v>
      </c>
      <c r="M144" s="9">
        <f t="shared" ca="1" si="44"/>
        <v>45981</v>
      </c>
      <c r="N144" s="12">
        <f t="shared" ca="1" si="36"/>
        <v>1.5072439564110196E-2</v>
      </c>
      <c r="O144" s="12">
        <f t="shared" ca="1" si="37"/>
        <v>3.4886302369097066E-3</v>
      </c>
      <c r="P144" s="12">
        <f t="shared" ca="1" si="38"/>
        <v>6.6666666666665986E-3</v>
      </c>
      <c r="Q144" s="12">
        <f t="shared" ca="1" si="39"/>
        <v>-1.0366991499055622E-4</v>
      </c>
      <c r="R144" s="12">
        <f t="shared" ca="1" si="40"/>
        <v>-2.790778441141839E-5</v>
      </c>
      <c r="S144" s="12">
        <f t="shared" ca="1" si="41"/>
        <v>-6.9840763060213806E-4</v>
      </c>
      <c r="T144" s="12">
        <f t="shared" ca="1" si="42"/>
        <v>2.6220799564122821E-3</v>
      </c>
      <c r="U144" s="18"/>
      <c r="V144" s="22">
        <f t="shared" ca="1" si="43"/>
        <v>45981</v>
      </c>
      <c r="W144" s="14">
        <f ca="1">VLOOKUP($M144,LAST!$B:$Q,2,0)</f>
        <v>243.12</v>
      </c>
      <c r="X144" s="14">
        <f ca="1">VLOOKUP($M144,LAST!$B:$Q,3,0)*100</f>
        <v>316.40999999999997</v>
      </c>
      <c r="Y144" s="14">
        <f ca="1">VLOOKUP($M144,LAST!$B:$Q,16,0)*100</f>
        <v>302</v>
      </c>
      <c r="Z144" s="14">
        <f ca="1">VLOOKUP($M144,LAST!$B:$Q,4,0)</f>
        <v>96.45</v>
      </c>
      <c r="AA144" s="14">
        <f ca="1">VLOOKUP($M144,LAST!$B:$Q,5,0)</f>
        <v>96.744500000000002</v>
      </c>
      <c r="AB144" s="14">
        <f ca="1">VLOOKUP($M144,LAST!$B:$Q,6,0)</f>
        <v>100.158</v>
      </c>
      <c r="AC144" s="14">
        <f ca="1">VLOOKUP($M144,LAST!$B:$Q,7,0)</f>
        <v>1472.15</v>
      </c>
    </row>
    <row r="145" spans="12:29" ht="16.5" customHeight="1" x14ac:dyDescent="0.25">
      <c r="L145" s="32">
        <f t="shared" si="35"/>
        <v>145</v>
      </c>
      <c r="M145" s="9">
        <f t="shared" ca="1" si="44"/>
        <v>45980</v>
      </c>
      <c r="N145" s="12">
        <f t="shared" ca="1" si="36"/>
        <v>-9.7163648391632718E-3</v>
      </c>
      <c r="O145" s="12">
        <f t="shared" ca="1" si="37"/>
        <v>-7.3978467543915905E-3</v>
      </c>
      <c r="P145" s="12">
        <f t="shared" ca="1" si="38"/>
        <v>-1.3157894736842146E-2</v>
      </c>
      <c r="Q145" s="12">
        <f t="shared" ca="1" si="39"/>
        <v>-2.0729684908804558E-4</v>
      </c>
      <c r="R145" s="12">
        <f t="shared" ca="1" si="40"/>
        <v>-2.9552842756142006E-4</v>
      </c>
      <c r="S145" s="12">
        <f t="shared" ca="1" si="41"/>
        <v>6.8106479156202493E-3</v>
      </c>
      <c r="T145" s="12">
        <f t="shared" ca="1" si="42"/>
        <v>4.1374593947682836E-3</v>
      </c>
      <c r="U145" s="18"/>
      <c r="V145" s="22">
        <f t="shared" ca="1" si="43"/>
        <v>45980</v>
      </c>
      <c r="W145" s="14">
        <f ca="1">VLOOKUP($M145,LAST!$B:$Q,2,0)</f>
        <v>239.51</v>
      </c>
      <c r="X145" s="14">
        <f ca="1">VLOOKUP($M145,LAST!$B:$Q,3,0)*100</f>
        <v>315.31</v>
      </c>
      <c r="Y145" s="14">
        <f ca="1">VLOOKUP($M145,LAST!$B:$Q,16,0)*100</f>
        <v>300</v>
      </c>
      <c r="Z145" s="14">
        <f ca="1">VLOOKUP($M145,LAST!$B:$Q,4,0)</f>
        <v>96.46</v>
      </c>
      <c r="AA145" s="14">
        <f ca="1">VLOOKUP($M145,LAST!$B:$Q,5,0)</f>
        <v>96.747200000000007</v>
      </c>
      <c r="AB145" s="14">
        <f ca="1">VLOOKUP($M145,LAST!$B:$Q,6,0)</f>
        <v>100.22799999999999</v>
      </c>
      <c r="AC145" s="14">
        <f ca="1">VLOOKUP($M145,LAST!$B:$Q,7,0)</f>
        <v>1468.3</v>
      </c>
    </row>
    <row r="146" spans="12:29" ht="16.5" customHeight="1" x14ac:dyDescent="0.25">
      <c r="L146" s="32">
        <f t="shared" si="35"/>
        <v>146</v>
      </c>
      <c r="M146" s="9">
        <f t="shared" ca="1" si="44"/>
        <v>45979</v>
      </c>
      <c r="N146" s="12">
        <f t="shared" ca="1" si="36"/>
        <v>1.0360096917035655E-2</v>
      </c>
      <c r="O146" s="12">
        <f t="shared" ca="1" si="37"/>
        <v>2.1611886537595826E-2</v>
      </c>
      <c r="P146" s="12">
        <f t="shared" ca="1" si="38"/>
        <v>2.7027027027026973E-2</v>
      </c>
      <c r="Q146" s="12">
        <f t="shared" ca="1" si="39"/>
        <v>-5.179736869366236E-4</v>
      </c>
      <c r="R146" s="12">
        <f t="shared" ca="1" si="40"/>
        <v>-7.5272048050201157E-4</v>
      </c>
      <c r="S146" s="12">
        <f t="shared" ca="1" si="41"/>
        <v>-3.8157207695699302E-4</v>
      </c>
      <c r="T146" s="12">
        <f t="shared" ca="1" si="42"/>
        <v>1.095402731660533E-3</v>
      </c>
      <c r="U146" s="18"/>
      <c r="V146" s="22">
        <f t="shared" ca="1" si="43"/>
        <v>45979</v>
      </c>
      <c r="W146" s="14">
        <f ca="1">VLOOKUP($M146,LAST!$B:$Q,2,0)</f>
        <v>241.86</v>
      </c>
      <c r="X146" s="14">
        <f ca="1">VLOOKUP($M146,LAST!$B:$Q,3,0)*100</f>
        <v>317.66000000000003</v>
      </c>
      <c r="Y146" s="14">
        <f ca="1">VLOOKUP($M146,LAST!$B:$Q,16,0)*100</f>
        <v>304</v>
      </c>
      <c r="Z146" s="14">
        <f ca="1">VLOOKUP($M146,LAST!$B:$Q,4,0)</f>
        <v>96.48</v>
      </c>
      <c r="AA146" s="14">
        <f ca="1">VLOOKUP($M146,LAST!$B:$Q,5,0)</f>
        <v>96.775800000000004</v>
      </c>
      <c r="AB146" s="14">
        <f ca="1">VLOOKUP($M146,LAST!$B:$Q,6,0)</f>
        <v>99.55</v>
      </c>
      <c r="AC146" s="14">
        <f ca="1">VLOOKUP($M146,LAST!$B:$Q,7,0)</f>
        <v>1462.25</v>
      </c>
    </row>
    <row r="147" spans="12:29" ht="16.5" customHeight="1" x14ac:dyDescent="0.25">
      <c r="L147" s="32">
        <f t="shared" si="35"/>
        <v>147</v>
      </c>
      <c r="M147" s="9">
        <f t="shared" ca="1" si="44"/>
        <v>45978</v>
      </c>
      <c r="N147" s="12">
        <f t="shared" ca="1" si="36"/>
        <v>2.8487641390868568E-3</v>
      </c>
      <c r="O147" s="12">
        <f t="shared" ca="1" si="37"/>
        <v>8.3341440477349149E-3</v>
      </c>
      <c r="P147" s="12">
        <f t="shared" ca="1" si="38"/>
        <v>1.7182130584192379E-2</v>
      </c>
      <c r="Q147" s="12">
        <f t="shared" ca="1" si="39"/>
        <v>2.0723241114906088E-4</v>
      </c>
      <c r="R147" s="12">
        <f t="shared" ca="1" si="40"/>
        <v>-2.9005912664337163E-4</v>
      </c>
      <c r="S147" s="12">
        <f t="shared" ca="1" si="41"/>
        <v>2.9104019174410745E-3</v>
      </c>
      <c r="T147" s="12">
        <f t="shared" ca="1" si="42"/>
        <v>6.4078271953700305E-3</v>
      </c>
      <c r="U147" s="18"/>
      <c r="V147" s="22">
        <f t="shared" ca="1" si="43"/>
        <v>45978</v>
      </c>
      <c r="W147" s="14">
        <f ca="1">VLOOKUP($M147,LAST!$B:$Q,2,0)</f>
        <v>239.38</v>
      </c>
      <c r="X147" s="14">
        <f ca="1">VLOOKUP($M147,LAST!$B:$Q,3,0)*100</f>
        <v>310.94</v>
      </c>
      <c r="Y147" s="14">
        <f ca="1">VLOOKUP($M147,LAST!$B:$Q,16,0)*100</f>
        <v>296</v>
      </c>
      <c r="Z147" s="14">
        <f ca="1">VLOOKUP($M147,LAST!$B:$Q,4,0)</f>
        <v>96.53</v>
      </c>
      <c r="AA147" s="14">
        <f ca="1">VLOOKUP($M147,LAST!$B:$Q,5,0)</f>
        <v>96.848699999999994</v>
      </c>
      <c r="AB147" s="14">
        <f ca="1">VLOOKUP($M147,LAST!$B:$Q,6,0)</f>
        <v>99.587999999999994</v>
      </c>
      <c r="AC147" s="14">
        <f ca="1">VLOOKUP($M147,LAST!$B:$Q,7,0)</f>
        <v>1460.65</v>
      </c>
    </row>
    <row r="148" spans="12:29" ht="16.5" customHeight="1" x14ac:dyDescent="0.25">
      <c r="L148" s="32">
        <f t="shared" si="35"/>
        <v>148</v>
      </c>
      <c r="M148" s="9">
        <f t="shared" ca="1" si="44"/>
        <v>45975</v>
      </c>
      <c r="N148" s="12">
        <f t="shared" ca="1" si="36"/>
        <v>1.1743981209630938E-3</v>
      </c>
      <c r="O148" s="12">
        <f t="shared" ca="1" si="37"/>
        <v>2.2425897035880382E-3</v>
      </c>
      <c r="P148" s="12">
        <f t="shared" ca="1" si="38"/>
        <v>0</v>
      </c>
      <c r="Q148" s="12">
        <f t="shared" ca="1" si="39"/>
        <v>-8.2824308934670299E-4</v>
      </c>
      <c r="R148" s="12">
        <f t="shared" ca="1" si="40"/>
        <v>7.1229556343199718E-5</v>
      </c>
      <c r="S148" s="12">
        <f t="shared" ca="1" si="41"/>
        <v>1.4421719310984127E-3</v>
      </c>
      <c r="T148" s="12">
        <f t="shared" ca="1" si="42"/>
        <v>-9.9931787175989717E-3</v>
      </c>
      <c r="U148" s="18"/>
      <c r="V148" s="22">
        <f t="shared" ca="1" si="43"/>
        <v>45975</v>
      </c>
      <c r="W148" s="14">
        <f ca="1">VLOOKUP($M148,LAST!$B:$Q,2,0)</f>
        <v>238.7</v>
      </c>
      <c r="X148" s="14">
        <f ca="1">VLOOKUP($M148,LAST!$B:$Q,3,0)*100</f>
        <v>308.37</v>
      </c>
      <c r="Y148" s="14">
        <f ca="1">VLOOKUP($M148,LAST!$B:$Q,16,0)*100</f>
        <v>291</v>
      </c>
      <c r="Z148" s="14">
        <f ca="1">VLOOKUP($M148,LAST!$B:$Q,4,0)</f>
        <v>96.51</v>
      </c>
      <c r="AA148" s="14">
        <f ca="1">VLOOKUP($M148,LAST!$B:$Q,5,0)</f>
        <v>96.876800000000003</v>
      </c>
      <c r="AB148" s="14">
        <f ca="1">VLOOKUP($M148,LAST!$B:$Q,6,0)</f>
        <v>99.299000000000007</v>
      </c>
      <c r="AC148" s="14">
        <f ca="1">VLOOKUP($M148,LAST!$B:$Q,7,0)</f>
        <v>1451.35</v>
      </c>
    </row>
    <row r="149" spans="12:29" ht="16.5" customHeight="1" x14ac:dyDescent="0.25">
      <c r="L149" s="32">
        <f t="shared" si="35"/>
        <v>149</v>
      </c>
      <c r="M149" s="9">
        <f t="shared" ca="1" si="44"/>
        <v>45974</v>
      </c>
      <c r="N149" s="12">
        <f t="shared" ca="1" si="36"/>
        <v>-1.4386109962794658E-2</v>
      </c>
      <c r="O149" s="12">
        <f t="shared" ca="1" si="37"/>
        <v>1.3739250766037436E-2</v>
      </c>
      <c r="P149" s="12">
        <f t="shared" ca="1" si="38"/>
        <v>2.8268551236749095E-2</v>
      </c>
      <c r="Q149" s="12">
        <f t="shared" ca="1" si="39"/>
        <v>-1.0351966873700658E-4</v>
      </c>
      <c r="R149" s="12">
        <f t="shared" ca="1" si="40"/>
        <v>2.0547237996915158E-4</v>
      </c>
      <c r="S149" s="12">
        <f t="shared" ca="1" si="41"/>
        <v>-3.4072063922809814E-3</v>
      </c>
      <c r="T149" s="12">
        <f t="shared" ca="1" si="42"/>
        <v>-3.4329220624723655E-3</v>
      </c>
      <c r="U149" s="18"/>
      <c r="V149" s="22">
        <f t="shared" ca="1" si="43"/>
        <v>45974</v>
      </c>
      <c r="W149" s="14">
        <f ca="1">VLOOKUP($M149,LAST!$B:$Q,2,0)</f>
        <v>238.42</v>
      </c>
      <c r="X149" s="14">
        <f ca="1">VLOOKUP($M149,LAST!$B:$Q,3,0)*100</f>
        <v>307.68</v>
      </c>
      <c r="Y149" s="14">
        <f ca="1">VLOOKUP($M149,LAST!$B:$Q,16,0)*100</f>
        <v>291</v>
      </c>
      <c r="Z149" s="14">
        <f ca="1">VLOOKUP($M149,LAST!$B:$Q,4,0)</f>
        <v>96.59</v>
      </c>
      <c r="AA149" s="14">
        <f ca="1">VLOOKUP($M149,LAST!$B:$Q,5,0)</f>
        <v>96.869900000000001</v>
      </c>
      <c r="AB149" s="14">
        <f ca="1">VLOOKUP($M149,LAST!$B:$Q,6,0)</f>
        <v>99.156000000000006</v>
      </c>
      <c r="AC149" s="14">
        <f ca="1">VLOOKUP($M149,LAST!$B:$Q,7,0)</f>
        <v>1466</v>
      </c>
    </row>
    <row r="150" spans="12:29" ht="16.5" customHeight="1" x14ac:dyDescent="0.25">
      <c r="L150" s="32">
        <f t="shared" si="35"/>
        <v>150</v>
      </c>
      <c r="M150" s="9">
        <f t="shared" ca="1" si="44"/>
        <v>45973</v>
      </c>
      <c r="N150" s="12">
        <f t="shared" ca="1" si="36"/>
        <v>6.1977455180732832E-3</v>
      </c>
      <c r="O150" s="12">
        <f t="shared" ca="1" si="37"/>
        <v>-1.9401512660308651E-3</v>
      </c>
      <c r="P150" s="12">
        <f t="shared" ca="1" si="38"/>
        <v>-3.5211267605633756E-3</v>
      </c>
      <c r="Q150" s="12">
        <f t="shared" ca="1" si="39"/>
        <v>0</v>
      </c>
      <c r="R150" s="12">
        <f t="shared" ca="1" si="40"/>
        <v>6.7572733678700203E-4</v>
      </c>
      <c r="S150" s="12">
        <f t="shared" ca="1" si="41"/>
        <v>5.229126233119441E-4</v>
      </c>
      <c r="T150" s="12">
        <f t="shared" ca="1" si="42"/>
        <v>6.0181227560265338E-3</v>
      </c>
      <c r="U150" s="18"/>
      <c r="V150" s="22">
        <f t="shared" ca="1" si="43"/>
        <v>45973</v>
      </c>
      <c r="W150" s="14">
        <f ca="1">VLOOKUP($M150,LAST!$B:$Q,2,0)</f>
        <v>241.9</v>
      </c>
      <c r="X150" s="14">
        <f ca="1">VLOOKUP($M150,LAST!$B:$Q,3,0)*100</f>
        <v>303.51</v>
      </c>
      <c r="Y150" s="14">
        <f ca="1">VLOOKUP($M150,LAST!$B:$Q,16,0)*100</f>
        <v>283</v>
      </c>
      <c r="Z150" s="14">
        <f ca="1">VLOOKUP($M150,LAST!$B:$Q,4,0)</f>
        <v>96.6</v>
      </c>
      <c r="AA150" s="14">
        <f ca="1">VLOOKUP($M150,LAST!$B:$Q,5,0)</f>
        <v>96.85</v>
      </c>
      <c r="AB150" s="14">
        <f ca="1">VLOOKUP($M150,LAST!$B:$Q,6,0)</f>
        <v>99.495000000000005</v>
      </c>
      <c r="AC150" s="14">
        <f ca="1">VLOOKUP($M150,LAST!$B:$Q,7,0)</f>
        <v>1471.05</v>
      </c>
    </row>
    <row r="151" spans="12:29" ht="16.5" customHeight="1" x14ac:dyDescent="0.25">
      <c r="L151" s="32">
        <f t="shared" si="35"/>
        <v>151</v>
      </c>
      <c r="M151" s="9">
        <f t="shared" ca="1" si="44"/>
        <v>45972</v>
      </c>
      <c r="N151" s="12">
        <f t="shared" ca="1" si="36"/>
        <v>0</v>
      </c>
      <c r="O151" s="12">
        <f t="shared" ca="1" si="37"/>
        <v>9.8661492419438446E-5</v>
      </c>
      <c r="P151" s="12">
        <f t="shared" ca="1" si="38"/>
        <v>0</v>
      </c>
      <c r="Q151" s="12">
        <f t="shared" ca="1" si="39"/>
        <v>0</v>
      </c>
      <c r="R151" s="12">
        <f t="shared" ca="1" si="40"/>
        <v>6.2238690547578024E-4</v>
      </c>
      <c r="S151" s="12">
        <f t="shared" ca="1" si="41"/>
        <v>-1.4660253642471144E-3</v>
      </c>
      <c r="T151" s="12">
        <f t="shared" ca="1" si="42"/>
        <v>3.9822856946685192E-3</v>
      </c>
      <c r="U151" s="18"/>
      <c r="V151" s="22">
        <f t="shared" ca="1" si="43"/>
        <v>45972</v>
      </c>
      <c r="W151" s="14">
        <f ca="1">VLOOKUP($M151,LAST!$B:$Q,2,0)</f>
        <v>240.41</v>
      </c>
      <c r="X151" s="14">
        <f ca="1">VLOOKUP($M151,LAST!$B:$Q,3,0)*100</f>
        <v>304.09999999999997</v>
      </c>
      <c r="Y151" s="14">
        <f ca="1">VLOOKUP($M151,LAST!$B:$Q,16,0)*100</f>
        <v>284</v>
      </c>
      <c r="Z151" s="14">
        <f ca="1">VLOOKUP($M151,LAST!$B:$Q,4,0)</f>
        <v>96.6</v>
      </c>
      <c r="AA151" s="14">
        <f ca="1">VLOOKUP($M151,LAST!$B:$Q,5,0)</f>
        <v>96.784599999999998</v>
      </c>
      <c r="AB151" s="14">
        <f ca="1">VLOOKUP($M151,LAST!$B:$Q,6,0)</f>
        <v>99.442999999999998</v>
      </c>
      <c r="AC151" s="14">
        <f ca="1">VLOOKUP($M151,LAST!$B:$Q,7,0)</f>
        <v>1462.25</v>
      </c>
    </row>
    <row r="152" spans="12:29" ht="16.5" customHeight="1" x14ac:dyDescent="0.25">
      <c r="L152" s="32">
        <f t="shared" si="35"/>
        <v>152</v>
      </c>
      <c r="M152" s="9">
        <f t="shared" ca="1" si="44"/>
        <v>45971</v>
      </c>
      <c r="N152" s="12">
        <f t="shared" ca="1" si="36"/>
        <v>-1.608414504379152E-2</v>
      </c>
      <c r="O152" s="12">
        <f t="shared" ca="1" si="37"/>
        <v>-2.8902657128257569E-2</v>
      </c>
      <c r="P152" s="12">
        <f t="shared" ca="1" si="38"/>
        <v>-4.0540540540540571E-2</v>
      </c>
      <c r="Q152" s="12">
        <f t="shared" ca="1" si="39"/>
        <v>2.0708221163800999E-4</v>
      </c>
      <c r="R152" s="12">
        <f t="shared" ca="1" si="40"/>
        <v>2.4715487510396095E-4</v>
      </c>
      <c r="S152" s="12">
        <f t="shared" ca="1" si="41"/>
        <v>-1.4055801532075751E-4</v>
      </c>
      <c r="T152" s="12">
        <f t="shared" ca="1" si="42"/>
        <v>-3.4212597078244755E-3</v>
      </c>
      <c r="U152" s="18"/>
      <c r="V152" s="22">
        <f t="shared" ca="1" si="43"/>
        <v>45971</v>
      </c>
      <c r="W152" s="14">
        <f ca="1">VLOOKUP($M152,LAST!$B:$Q,2,0)</f>
        <v>240.41</v>
      </c>
      <c r="X152" s="14">
        <f ca="1">VLOOKUP($M152,LAST!$B:$Q,3,0)*100</f>
        <v>304.07</v>
      </c>
      <c r="Y152" s="14">
        <f ca="1">VLOOKUP($M152,LAST!$B:$Q,16,0)*100</f>
        <v>284</v>
      </c>
      <c r="Z152" s="14">
        <f ca="1">VLOOKUP($M152,LAST!$B:$Q,4,0)</f>
        <v>96.6</v>
      </c>
      <c r="AA152" s="14">
        <f ca="1">VLOOKUP($M152,LAST!$B:$Q,5,0)</f>
        <v>96.724400000000003</v>
      </c>
      <c r="AB152" s="14">
        <f ca="1">VLOOKUP($M152,LAST!$B:$Q,6,0)</f>
        <v>99.588999999999999</v>
      </c>
      <c r="AC152" s="14">
        <f ca="1">VLOOKUP($M152,LAST!$B:$Q,7,0)</f>
        <v>1456.45</v>
      </c>
    </row>
    <row r="153" spans="12:29" ht="16.5" customHeight="1" x14ac:dyDescent="0.25">
      <c r="L153" s="32">
        <f t="shared" si="35"/>
        <v>153</v>
      </c>
      <c r="M153" s="9">
        <f t="shared" ca="1" si="44"/>
        <v>45968</v>
      </c>
      <c r="N153" s="12">
        <f t="shared" ca="1" si="36"/>
        <v>3.3260789225146858E-3</v>
      </c>
      <c r="O153" s="12">
        <f t="shared" ca="1" si="37"/>
        <v>7.0109989065414435E-3</v>
      </c>
      <c r="P153" s="12">
        <f t="shared" ca="1" si="38"/>
        <v>6.8027210884353817E-3</v>
      </c>
      <c r="Q153" s="12">
        <f t="shared" ca="1" si="39"/>
        <v>-3.1052686057342349E-4</v>
      </c>
      <c r="R153" s="12">
        <f t="shared" ca="1" si="40"/>
        <v>2.8956221295839413E-5</v>
      </c>
      <c r="S153" s="12">
        <f t="shared" ca="1" si="41"/>
        <v>-1.3034802923806987E-3</v>
      </c>
      <c r="T153" s="12">
        <f t="shared" ca="1" si="42"/>
        <v>8.0355911160161497E-3</v>
      </c>
      <c r="U153" s="18"/>
      <c r="V153" s="22">
        <f t="shared" ca="1" si="43"/>
        <v>45968</v>
      </c>
      <c r="W153" s="14">
        <f ca="1">VLOOKUP($M153,LAST!$B:$Q,2,0)</f>
        <v>244.34</v>
      </c>
      <c r="X153" s="14">
        <f ca="1">VLOOKUP($M153,LAST!$B:$Q,3,0)*100</f>
        <v>313.12</v>
      </c>
      <c r="Y153" s="14">
        <f ca="1">VLOOKUP($M153,LAST!$B:$Q,16,0)*100</f>
        <v>296</v>
      </c>
      <c r="Z153" s="14">
        <f ca="1">VLOOKUP($M153,LAST!$B:$Q,4,0)</f>
        <v>96.58</v>
      </c>
      <c r="AA153" s="14">
        <f ca="1">VLOOKUP($M153,LAST!$B:$Q,5,0)</f>
        <v>96.700500000000005</v>
      </c>
      <c r="AB153" s="14">
        <f ca="1">VLOOKUP($M153,LAST!$B:$Q,6,0)</f>
        <v>99.602999999999994</v>
      </c>
      <c r="AC153" s="14">
        <f ca="1">VLOOKUP($M153,LAST!$B:$Q,7,0)</f>
        <v>1461.45</v>
      </c>
    </row>
    <row r="154" spans="12:29" ht="16.5" customHeight="1" x14ac:dyDescent="0.25">
      <c r="L154" s="32">
        <f t="shared" si="35"/>
        <v>154</v>
      </c>
      <c r="M154" s="9">
        <f t="shared" ca="1" si="44"/>
        <v>45967</v>
      </c>
      <c r="N154" s="12">
        <f t="shared" ca="1" si="36"/>
        <v>2.4785389665039625E-2</v>
      </c>
      <c r="O154" s="12">
        <f t="shared" ca="1" si="37"/>
        <v>1.804014013030808E-2</v>
      </c>
      <c r="P154" s="12">
        <f t="shared" ca="1" si="38"/>
        <v>2.4390243902439046E-2</v>
      </c>
      <c r="Q154" s="12">
        <f t="shared" ca="1" si="39"/>
        <v>1.035196687371176E-4</v>
      </c>
      <c r="R154" s="12">
        <f t="shared" ca="1" si="40"/>
        <v>6.0327361303991189E-4</v>
      </c>
      <c r="S154" s="12">
        <f t="shared" ca="1" si="41"/>
        <v>-4.7004111612309885E-3</v>
      </c>
      <c r="T154" s="12">
        <f t="shared" ca="1" si="42"/>
        <v>5.8974536876430506E-3</v>
      </c>
      <c r="U154" s="18"/>
      <c r="V154" s="22">
        <f t="shared" ca="1" si="43"/>
        <v>45967</v>
      </c>
      <c r="W154" s="14">
        <f ca="1">VLOOKUP($M154,LAST!$B:$Q,2,0)</f>
        <v>243.53</v>
      </c>
      <c r="X154" s="14">
        <f ca="1">VLOOKUP($M154,LAST!$B:$Q,3,0)*100</f>
        <v>310.94</v>
      </c>
      <c r="Y154" s="14">
        <f ca="1">VLOOKUP($M154,LAST!$B:$Q,16,0)*100</f>
        <v>294</v>
      </c>
      <c r="Z154" s="14">
        <f ca="1">VLOOKUP($M154,LAST!$B:$Q,4,0)</f>
        <v>96.61</v>
      </c>
      <c r="AA154" s="14">
        <f ca="1">VLOOKUP($M154,LAST!$B:$Q,5,0)</f>
        <v>96.697699999999998</v>
      </c>
      <c r="AB154" s="14">
        <f ca="1">VLOOKUP($M154,LAST!$B:$Q,6,0)</f>
        <v>99.733000000000004</v>
      </c>
      <c r="AC154" s="14">
        <f ca="1">VLOOKUP($M154,LAST!$B:$Q,7,0)</f>
        <v>1449.8</v>
      </c>
    </row>
    <row r="155" spans="12:29" ht="16.5" customHeight="1" x14ac:dyDescent="0.25">
      <c r="L155" s="32">
        <f t="shared" si="35"/>
        <v>155</v>
      </c>
      <c r="M155" s="9">
        <f t="shared" ca="1" si="44"/>
        <v>45966</v>
      </c>
      <c r="N155" s="12">
        <f t="shared" ca="1" si="36"/>
        <v>-2.048555294505594E-2</v>
      </c>
      <c r="O155" s="12">
        <f t="shared" ca="1" si="37"/>
        <v>-2.2561443932411662E-2</v>
      </c>
      <c r="P155" s="12">
        <f t="shared" ca="1" si="38"/>
        <v>-3.0405405405405372E-2</v>
      </c>
      <c r="Q155" s="12">
        <f t="shared" ca="1" si="39"/>
        <v>0</v>
      </c>
      <c r="R155" s="12">
        <f t="shared" ca="1" si="40"/>
        <v>-2.7000325866000097E-4</v>
      </c>
      <c r="S155" s="12">
        <f t="shared" ca="1" si="41"/>
        <v>-1.9955300127727504E-4</v>
      </c>
      <c r="T155" s="12">
        <f t="shared" ca="1" si="42"/>
        <v>6.2482643710071173E-4</v>
      </c>
      <c r="U155" s="18"/>
      <c r="V155" s="22">
        <f t="shared" ca="1" si="43"/>
        <v>45966</v>
      </c>
      <c r="W155" s="14">
        <f ca="1">VLOOKUP($M155,LAST!$B:$Q,2,0)</f>
        <v>237.64</v>
      </c>
      <c r="X155" s="14">
        <f ca="1">VLOOKUP($M155,LAST!$B:$Q,3,0)*100</f>
        <v>305.43</v>
      </c>
      <c r="Y155" s="14">
        <f ca="1">VLOOKUP($M155,LAST!$B:$Q,16,0)*100</f>
        <v>287</v>
      </c>
      <c r="Z155" s="14">
        <f ca="1">VLOOKUP($M155,LAST!$B:$Q,4,0)</f>
        <v>96.6</v>
      </c>
      <c r="AA155" s="14">
        <f ca="1">VLOOKUP($M155,LAST!$B:$Q,5,0)</f>
        <v>96.639399999999995</v>
      </c>
      <c r="AB155" s="14">
        <f ca="1">VLOOKUP($M155,LAST!$B:$Q,6,0)</f>
        <v>100.20399999999999</v>
      </c>
      <c r="AC155" s="14">
        <f ca="1">VLOOKUP($M155,LAST!$B:$Q,7,0)</f>
        <v>1441.3</v>
      </c>
    </row>
    <row r="156" spans="12:29" ht="16.5" customHeight="1" x14ac:dyDescent="0.25">
      <c r="L156" s="32">
        <f t="shared" si="35"/>
        <v>156</v>
      </c>
      <c r="M156" s="9">
        <f t="shared" ca="1" si="44"/>
        <v>45965</v>
      </c>
      <c r="N156" s="12">
        <f t="shared" ca="1" si="36"/>
        <v>2.0398721399730979E-2</v>
      </c>
      <c r="O156" s="12">
        <f t="shared" ca="1" si="37"/>
        <v>2.7421582166107905E-2</v>
      </c>
      <c r="P156" s="12">
        <f t="shared" ca="1" si="38"/>
        <v>3.4965034965035002E-2</v>
      </c>
      <c r="Q156" s="12">
        <f t="shared" ca="1" si="39"/>
        <v>-7.2411296162211425E-4</v>
      </c>
      <c r="R156" s="12">
        <f t="shared" ca="1" si="40"/>
        <v>3.4978169689647842E-4</v>
      </c>
      <c r="S156" s="12">
        <f t="shared" ca="1" si="41"/>
        <v>3.5144633684780491E-3</v>
      </c>
      <c r="T156" s="12">
        <f t="shared" ca="1" si="42"/>
        <v>6.6040043327859621E-3</v>
      </c>
      <c r="U156" s="18"/>
      <c r="V156" s="22">
        <f t="shared" ca="1" si="43"/>
        <v>45965</v>
      </c>
      <c r="W156" s="14">
        <f ca="1">VLOOKUP($M156,LAST!$B:$Q,2,0)</f>
        <v>242.61</v>
      </c>
      <c r="X156" s="14">
        <f ca="1">VLOOKUP($M156,LAST!$B:$Q,3,0)*100</f>
        <v>312.48</v>
      </c>
      <c r="Y156" s="14">
        <f ca="1">VLOOKUP($M156,LAST!$B:$Q,16,0)*100</f>
        <v>296</v>
      </c>
      <c r="Z156" s="14">
        <f ca="1">VLOOKUP($M156,LAST!$B:$Q,4,0)</f>
        <v>96.6</v>
      </c>
      <c r="AA156" s="14">
        <f ca="1">VLOOKUP($M156,LAST!$B:$Q,5,0)</f>
        <v>96.665499999999994</v>
      </c>
      <c r="AB156" s="14">
        <f ca="1">VLOOKUP($M156,LAST!$B:$Q,6,0)</f>
        <v>100.224</v>
      </c>
      <c r="AC156" s="14">
        <f ca="1">VLOOKUP($M156,LAST!$B:$Q,7,0)</f>
        <v>1440.4</v>
      </c>
    </row>
    <row r="157" spans="12:29" ht="16.5" customHeight="1" x14ac:dyDescent="0.25">
      <c r="L157" s="32">
        <f t="shared" si="35"/>
        <v>157</v>
      </c>
      <c r="M157" s="9">
        <f t="shared" ca="1" si="44"/>
        <v>45964</v>
      </c>
      <c r="N157" s="12">
        <f t="shared" ca="1" si="36"/>
        <v>7.7138255488682361E-3</v>
      </c>
      <c r="O157" s="12">
        <f t="shared" ca="1" si="37"/>
        <v>2.6373046746226425E-3</v>
      </c>
      <c r="P157" s="12">
        <f t="shared" ca="1" si="38"/>
        <v>1.7793594306049876E-2</v>
      </c>
      <c r="Q157" s="12">
        <f t="shared" ca="1" si="39"/>
        <v>0</v>
      </c>
      <c r="R157" s="12">
        <f t="shared" ca="1" si="40"/>
        <v>4.9675607930899091E-5</v>
      </c>
      <c r="S157" s="12">
        <f t="shared" ca="1" si="41"/>
        <v>6.9135505590955937E-4</v>
      </c>
      <c r="T157" s="12">
        <f t="shared" ca="1" si="42"/>
        <v>6.6433566433565794E-4</v>
      </c>
      <c r="U157" s="18"/>
      <c r="V157" s="22">
        <f t="shared" ca="1" si="43"/>
        <v>45964</v>
      </c>
      <c r="W157" s="14">
        <f ca="1">VLOOKUP($M157,LAST!$B:$Q,2,0)</f>
        <v>237.76</v>
      </c>
      <c r="X157" s="14">
        <f ca="1">VLOOKUP($M157,LAST!$B:$Q,3,0)*100</f>
        <v>304.14</v>
      </c>
      <c r="Y157" s="14">
        <f ca="1">VLOOKUP($M157,LAST!$B:$Q,16,0)*100</f>
        <v>286</v>
      </c>
      <c r="Z157" s="14">
        <f ca="1">VLOOKUP($M157,LAST!$B:$Q,4,0)</f>
        <v>96.67</v>
      </c>
      <c r="AA157" s="14">
        <f ca="1">VLOOKUP($M157,LAST!$B:$Q,5,0)</f>
        <v>96.631699999999995</v>
      </c>
      <c r="AB157" s="14">
        <f ca="1">VLOOKUP($M157,LAST!$B:$Q,6,0)</f>
        <v>99.873000000000005</v>
      </c>
      <c r="AC157" s="14">
        <f ca="1">VLOOKUP($M157,LAST!$B:$Q,7,0)</f>
        <v>1430.95</v>
      </c>
    </row>
    <row r="158" spans="12:29" ht="16.5" customHeight="1" x14ac:dyDescent="0.25">
      <c r="L158" s="32">
        <f t="shared" si="35"/>
        <v>158</v>
      </c>
      <c r="M158" s="9">
        <f t="shared" ca="1" si="44"/>
        <v>45961</v>
      </c>
      <c r="N158" s="12">
        <f t="shared" ca="1" si="36"/>
        <v>-1.6588862954318051E-2</v>
      </c>
      <c r="O158" s="12">
        <f t="shared" ca="1" si="37"/>
        <v>4.7697913216295795E-3</v>
      </c>
      <c r="P158" s="12">
        <f t="shared" ca="1" si="38"/>
        <v>1.0791366906474753E-2</v>
      </c>
      <c r="Q158" s="12">
        <f t="shared" ca="1" si="39"/>
        <v>-1.0343400910228784E-4</v>
      </c>
      <c r="R158" s="12">
        <f t="shared" ca="1" si="40"/>
        <v>2.4533348791755394E-4</v>
      </c>
      <c r="S158" s="12">
        <f t="shared" ca="1" si="41"/>
        <v>2.7932399573982192E-3</v>
      </c>
      <c r="T158" s="12">
        <f t="shared" ca="1" si="42"/>
        <v>-2.7964205816566334E-4</v>
      </c>
      <c r="U158" s="18"/>
      <c r="V158" s="22">
        <f t="shared" ca="1" si="43"/>
        <v>45961</v>
      </c>
      <c r="W158" s="14">
        <f ca="1">VLOOKUP($M158,LAST!$B:$Q,2,0)</f>
        <v>235.94</v>
      </c>
      <c r="X158" s="14">
        <f ca="1">VLOOKUP($M158,LAST!$B:$Q,3,0)*100</f>
        <v>303.33999999999997</v>
      </c>
      <c r="Y158" s="14">
        <f ca="1">VLOOKUP($M158,LAST!$B:$Q,16,0)*100</f>
        <v>281</v>
      </c>
      <c r="Z158" s="14">
        <f ca="1">VLOOKUP($M158,LAST!$B:$Q,4,0)</f>
        <v>96.67</v>
      </c>
      <c r="AA158" s="14">
        <f ca="1">VLOOKUP($M158,LAST!$B:$Q,5,0)</f>
        <v>96.626900000000006</v>
      </c>
      <c r="AB158" s="14">
        <f ca="1">VLOOKUP($M158,LAST!$B:$Q,6,0)</f>
        <v>99.804000000000002</v>
      </c>
      <c r="AC158" s="14">
        <f ca="1">VLOOKUP($M158,LAST!$B:$Q,7,0)</f>
        <v>1430</v>
      </c>
    </row>
    <row r="159" spans="12:29" ht="16.5" customHeight="1" x14ac:dyDescent="0.25">
      <c r="L159" s="32">
        <f t="shared" si="35"/>
        <v>159</v>
      </c>
      <c r="M159" s="9">
        <f t="shared" ca="1" si="44"/>
        <v>45960</v>
      </c>
      <c r="N159" s="12">
        <f t="shared" ca="1" si="36"/>
        <v>1.7256730973076007E-2</v>
      </c>
      <c r="O159" s="12">
        <f t="shared" ca="1" si="37"/>
        <v>2.0070279767536281E-2</v>
      </c>
      <c r="P159" s="12">
        <f t="shared" ca="1" si="38"/>
        <v>4.1198501872659277E-2</v>
      </c>
      <c r="Q159" s="12">
        <f t="shared" ca="1" si="39"/>
        <v>0</v>
      </c>
      <c r="R159" s="12">
        <f t="shared" ca="1" si="40"/>
        <v>2.8371496793200279E-4</v>
      </c>
      <c r="S159" s="12">
        <f t="shared" ca="1" si="41"/>
        <v>3.084055633944649E-3</v>
      </c>
      <c r="T159" s="12">
        <f t="shared" ca="1" si="42"/>
        <v>6.5442263035677684E-3</v>
      </c>
      <c r="U159" s="18"/>
      <c r="V159" s="22">
        <f t="shared" ca="1" si="43"/>
        <v>45960</v>
      </c>
      <c r="W159" s="14">
        <f ca="1">VLOOKUP($M159,LAST!$B:$Q,2,0)</f>
        <v>239.92</v>
      </c>
      <c r="X159" s="14">
        <f ca="1">VLOOKUP($M159,LAST!$B:$Q,3,0)*100</f>
        <v>301.90000000000003</v>
      </c>
      <c r="Y159" s="14">
        <f ca="1">VLOOKUP($M159,LAST!$B:$Q,16,0)*100</f>
        <v>278</v>
      </c>
      <c r="Z159" s="14">
        <f ca="1">VLOOKUP($M159,LAST!$B:$Q,4,0)</f>
        <v>96.68</v>
      </c>
      <c r="AA159" s="14">
        <f ca="1">VLOOKUP($M159,LAST!$B:$Q,5,0)</f>
        <v>96.603200000000001</v>
      </c>
      <c r="AB159" s="14">
        <f ca="1">VLOOKUP($M159,LAST!$B:$Q,6,0)</f>
        <v>99.525999999999996</v>
      </c>
      <c r="AC159" s="14">
        <f ca="1">VLOOKUP($M159,LAST!$B:$Q,7,0)</f>
        <v>1430.4</v>
      </c>
    </row>
    <row r="160" spans="12:29" ht="16.5" customHeight="1" x14ac:dyDescent="0.25">
      <c r="L160" s="32">
        <f t="shared" si="35"/>
        <v>160</v>
      </c>
      <c r="M160" s="9">
        <f t="shared" ca="1" si="44"/>
        <v>45959</v>
      </c>
      <c r="N160" s="12">
        <f t="shared" ca="1" si="36"/>
        <v>-3.6363636363636376E-2</v>
      </c>
      <c r="O160" s="12">
        <f t="shared" ca="1" si="37"/>
        <v>-2.29763633962764E-2</v>
      </c>
      <c r="P160" s="12">
        <f t="shared" ca="1" si="38"/>
        <v>-2.1978021978022011E-2</v>
      </c>
      <c r="Q160" s="12">
        <f t="shared" ca="1" si="39"/>
        <v>2.0691082143597939E-4</v>
      </c>
      <c r="R160" s="12">
        <f t="shared" ca="1" si="40"/>
        <v>-3.7572933411034182E-4</v>
      </c>
      <c r="S160" s="12">
        <f t="shared" ca="1" si="41"/>
        <v>5.6047107948959951E-3</v>
      </c>
      <c r="T160" s="12">
        <f t="shared" ca="1" si="42"/>
        <v>-8.3042568039078946E-3</v>
      </c>
      <c r="U160" s="18"/>
      <c r="V160" s="22">
        <f t="shared" ca="1" si="43"/>
        <v>45959</v>
      </c>
      <c r="W160" s="14">
        <f ca="1">VLOOKUP($M160,LAST!$B:$Q,2,0)</f>
        <v>235.85</v>
      </c>
      <c r="X160" s="14">
        <f ca="1">VLOOKUP($M160,LAST!$B:$Q,3,0)*100</f>
        <v>295.95999999999998</v>
      </c>
      <c r="Y160" s="14">
        <f ca="1">VLOOKUP($M160,LAST!$B:$Q,16,0)*100</f>
        <v>267</v>
      </c>
      <c r="Z160" s="14">
        <f ca="1">VLOOKUP($M160,LAST!$B:$Q,4,0)</f>
        <v>96.68</v>
      </c>
      <c r="AA160" s="14">
        <f ca="1">VLOOKUP($M160,LAST!$B:$Q,5,0)</f>
        <v>96.575800000000001</v>
      </c>
      <c r="AB160" s="14">
        <f ca="1">VLOOKUP($M160,LAST!$B:$Q,6,0)</f>
        <v>99.22</v>
      </c>
      <c r="AC160" s="14">
        <f ca="1">VLOOKUP($M160,LAST!$B:$Q,7,0)</f>
        <v>1421.1</v>
      </c>
    </row>
    <row r="161" spans="12:29" ht="16.5" customHeight="1" x14ac:dyDescent="0.25">
      <c r="L161" s="32">
        <f t="shared" si="35"/>
        <v>161</v>
      </c>
      <c r="M161" s="9">
        <f t="shared" ca="1" si="44"/>
        <v>45958</v>
      </c>
      <c r="N161" s="12">
        <f t="shared" ca="1" si="36"/>
        <v>-1.8352365415986727E-3</v>
      </c>
      <c r="O161" s="12">
        <f t="shared" ca="1" si="37"/>
        <v>-1.9110378912684522E-3</v>
      </c>
      <c r="P161" s="12">
        <f t="shared" ca="1" si="38"/>
        <v>3.6764705882352811E-3</v>
      </c>
      <c r="Q161" s="12">
        <f t="shared" ca="1" si="39"/>
        <v>3.104625892580426E-4</v>
      </c>
      <c r="R161" s="12">
        <f t="shared" ca="1" si="40"/>
        <v>2.1119827065874119E-4</v>
      </c>
      <c r="S161" s="12">
        <f t="shared" ca="1" si="41"/>
        <v>-1.1742911229665198E-3</v>
      </c>
      <c r="T161" s="12">
        <f t="shared" ca="1" si="42"/>
        <v>6.9788540721482661E-5</v>
      </c>
      <c r="U161" s="18"/>
      <c r="V161" s="22">
        <f t="shared" ca="1" si="43"/>
        <v>45958</v>
      </c>
      <c r="W161" s="14">
        <f ca="1">VLOOKUP($M161,LAST!$B:$Q,2,0)</f>
        <v>244.75</v>
      </c>
      <c r="X161" s="14">
        <f ca="1">VLOOKUP($M161,LAST!$B:$Q,3,0)*100</f>
        <v>302.92</v>
      </c>
      <c r="Y161" s="14">
        <f ca="1">VLOOKUP($M161,LAST!$B:$Q,16,0)*100</f>
        <v>273</v>
      </c>
      <c r="Z161" s="14">
        <f ca="1">VLOOKUP($M161,LAST!$B:$Q,4,0)</f>
        <v>96.66</v>
      </c>
      <c r="AA161" s="14">
        <f ca="1">VLOOKUP($M161,LAST!$B:$Q,5,0)</f>
        <v>96.612099999999998</v>
      </c>
      <c r="AB161" s="14">
        <f ca="1">VLOOKUP($M161,LAST!$B:$Q,6,0)</f>
        <v>98.667000000000002</v>
      </c>
      <c r="AC161" s="14">
        <f ca="1">VLOOKUP($M161,LAST!$B:$Q,7,0)</f>
        <v>1433</v>
      </c>
    </row>
    <row r="162" spans="12:29" ht="16.5" customHeight="1" x14ac:dyDescent="0.25">
      <c r="L162" s="32">
        <f t="shared" si="35"/>
        <v>162</v>
      </c>
      <c r="M162" s="9">
        <f t="shared" ca="1" si="44"/>
        <v>45957</v>
      </c>
      <c r="N162" s="12">
        <f t="shared" ca="1" si="36"/>
        <v>-3.5898242440923323E-2</v>
      </c>
      <c r="O162" s="12">
        <f t="shared" ca="1" si="37"/>
        <v>-5.2628293170183471E-2</v>
      </c>
      <c r="P162" s="12">
        <f t="shared" ca="1" si="38"/>
        <v>-3.2028469750889688E-2</v>
      </c>
      <c r="Q162" s="12">
        <f t="shared" ca="1" si="39"/>
        <v>8.285862247539022E-4</v>
      </c>
      <c r="R162" s="12">
        <f t="shared" ca="1" si="40"/>
        <v>5.7491386650809773E-4</v>
      </c>
      <c r="S162" s="12">
        <f t="shared" ca="1" si="41"/>
        <v>-1.707898779206074E-3</v>
      </c>
      <c r="T162" s="12">
        <f t="shared" ca="1" si="42"/>
        <v>-4.3774319066147704E-3</v>
      </c>
      <c r="U162" s="18"/>
      <c r="V162" s="22">
        <f t="shared" ca="1" si="43"/>
        <v>45957</v>
      </c>
      <c r="W162" s="14">
        <f ca="1">VLOOKUP($M162,LAST!$B:$Q,2,0)</f>
        <v>245.2</v>
      </c>
      <c r="X162" s="14">
        <f ca="1">VLOOKUP($M162,LAST!$B:$Q,3,0)*100</f>
        <v>303.5</v>
      </c>
      <c r="Y162" s="14">
        <f ca="1">VLOOKUP($M162,LAST!$B:$Q,16,0)*100</f>
        <v>272</v>
      </c>
      <c r="Z162" s="14">
        <f ca="1">VLOOKUP($M162,LAST!$B:$Q,4,0)</f>
        <v>96.63</v>
      </c>
      <c r="AA162" s="14">
        <f ca="1">VLOOKUP($M162,LAST!$B:$Q,5,0)</f>
        <v>96.591700000000003</v>
      </c>
      <c r="AB162" s="14">
        <f ca="1">VLOOKUP($M162,LAST!$B:$Q,6,0)</f>
        <v>98.783000000000001</v>
      </c>
      <c r="AC162" s="14">
        <f ca="1">VLOOKUP($M162,LAST!$B:$Q,7,0)</f>
        <v>1432.9</v>
      </c>
    </row>
    <row r="163" spans="12:29" ht="16.5" customHeight="1" x14ac:dyDescent="0.25">
      <c r="L163" s="32">
        <f t="shared" si="35"/>
        <v>163</v>
      </c>
      <c r="M163" s="9">
        <f t="shared" ca="1" si="44"/>
        <v>45954</v>
      </c>
      <c r="N163" s="12">
        <f t="shared" ca="1" si="36"/>
        <v>-3.135656332065917E-3</v>
      </c>
      <c r="O163" s="12">
        <f t="shared" ca="1" si="37"/>
        <v>-1.5791090629800442E-2</v>
      </c>
      <c r="P163" s="12">
        <f t="shared" ca="1" si="38"/>
        <v>-2.430555555555558E-2</v>
      </c>
      <c r="Q163" s="12">
        <f t="shared" ca="1" si="39"/>
        <v>1.0358400662924261E-4</v>
      </c>
      <c r="R163" s="12">
        <f t="shared" ca="1" si="40"/>
        <v>1.8856586336224446E-4</v>
      </c>
      <c r="S163" s="12">
        <f t="shared" ca="1" si="41"/>
        <v>1.6172070833664343E-4</v>
      </c>
      <c r="T163" s="12">
        <f t="shared" ca="1" si="42"/>
        <v>1.2522610268539403E-3</v>
      </c>
      <c r="U163" s="18"/>
      <c r="V163" s="22">
        <f t="shared" ca="1" si="43"/>
        <v>45954</v>
      </c>
      <c r="W163" s="14">
        <f ca="1">VLOOKUP($M163,LAST!$B:$Q,2,0)</f>
        <v>254.33</v>
      </c>
      <c r="X163" s="14">
        <f ca="1">VLOOKUP($M163,LAST!$B:$Q,3,0)*100</f>
        <v>320.35999999999996</v>
      </c>
      <c r="Y163" s="14">
        <f ca="1">VLOOKUP($M163,LAST!$B:$Q,16,0)*100</f>
        <v>281</v>
      </c>
      <c r="Z163" s="14">
        <f ca="1">VLOOKUP($M163,LAST!$B:$Q,4,0)</f>
        <v>96.55</v>
      </c>
      <c r="AA163" s="14">
        <f ca="1">VLOOKUP($M163,LAST!$B:$Q,5,0)</f>
        <v>96.536199999999994</v>
      </c>
      <c r="AB163" s="14">
        <f ca="1">VLOOKUP($M163,LAST!$B:$Q,6,0)</f>
        <v>98.951999999999998</v>
      </c>
      <c r="AC163" s="14">
        <f ca="1">VLOOKUP($M163,LAST!$B:$Q,7,0)</f>
        <v>1439.2</v>
      </c>
    </row>
    <row r="164" spans="12:29" ht="16.5" customHeight="1" x14ac:dyDescent="0.25">
      <c r="L164" s="32">
        <f t="shared" si="35"/>
        <v>164</v>
      </c>
      <c r="M164" s="9">
        <f t="shared" ca="1" si="44"/>
        <v>45953</v>
      </c>
      <c r="N164" s="12">
        <f t="shared" ca="1" si="36"/>
        <v>-1.9296559677109304E-2</v>
      </c>
      <c r="O164" s="12">
        <f t="shared" ca="1" si="37"/>
        <v>-1.0698437784937065E-2</v>
      </c>
      <c r="P164" s="12">
        <f t="shared" ca="1" si="38"/>
        <v>-1.0309278350515427E-2</v>
      </c>
      <c r="Q164" s="12">
        <f t="shared" ca="1" si="39"/>
        <v>1.0359473738730252E-4</v>
      </c>
      <c r="R164" s="12">
        <f t="shared" ca="1" si="40"/>
        <v>-3.7077774256422114E-4</v>
      </c>
      <c r="S164" s="12">
        <f t="shared" ca="1" si="41"/>
        <v>3.943496769365229E-4</v>
      </c>
      <c r="T164" s="12">
        <f t="shared" ca="1" si="42"/>
        <v>4.4022080916779061E-3</v>
      </c>
      <c r="U164" s="18"/>
      <c r="V164" s="22">
        <f t="shared" ca="1" si="43"/>
        <v>45953</v>
      </c>
      <c r="W164" s="14">
        <f ca="1">VLOOKUP($M164,LAST!$B:$Q,2,0)</f>
        <v>255.13</v>
      </c>
      <c r="X164" s="14">
        <f ca="1">VLOOKUP($M164,LAST!$B:$Q,3,0)*100</f>
        <v>325.5</v>
      </c>
      <c r="Y164" s="14">
        <f ca="1">VLOOKUP($M164,LAST!$B:$Q,16,0)*100</f>
        <v>288</v>
      </c>
      <c r="Z164" s="14">
        <f ca="1">VLOOKUP($M164,LAST!$B:$Q,4,0)</f>
        <v>96.54</v>
      </c>
      <c r="AA164" s="14">
        <f ca="1">VLOOKUP($M164,LAST!$B:$Q,5,0)</f>
        <v>96.518000000000001</v>
      </c>
      <c r="AB164" s="14">
        <f ca="1">VLOOKUP($M164,LAST!$B:$Q,6,0)</f>
        <v>98.936000000000007</v>
      </c>
      <c r="AC164" s="14">
        <f ca="1">VLOOKUP($M164,LAST!$B:$Q,7,0)</f>
        <v>1437.4</v>
      </c>
    </row>
    <row r="165" spans="12:29" ht="16.5" customHeight="1" x14ac:dyDescent="0.25">
      <c r="L165" s="32">
        <f t="shared" si="35"/>
        <v>165</v>
      </c>
      <c r="M165" s="9">
        <f t="shared" ca="1" si="44"/>
        <v>45952</v>
      </c>
      <c r="N165" s="12">
        <f t="shared" ca="1" si="36"/>
        <v>7.1232240331384755E-3</v>
      </c>
      <c r="O165" s="12">
        <f t="shared" ca="1" si="37"/>
        <v>9.542511736368775E-3</v>
      </c>
      <c r="P165" s="12">
        <f t="shared" ca="1" si="38"/>
        <v>1.0416666666666741E-2</v>
      </c>
      <c r="Q165" s="12">
        <f t="shared" ca="1" si="39"/>
        <v>2.0723241114906088E-4</v>
      </c>
      <c r="R165" s="12">
        <f t="shared" ca="1" si="40"/>
        <v>3.1287685084269157E-4</v>
      </c>
      <c r="S165" s="12">
        <f t="shared" ca="1" si="41"/>
        <v>-3.739866982027662E-4</v>
      </c>
      <c r="T165" s="12">
        <f t="shared" ca="1" si="42"/>
        <v>-8.7269173037318737E-4</v>
      </c>
      <c r="U165" s="18"/>
      <c r="V165" s="22">
        <f t="shared" ca="1" si="43"/>
        <v>45952</v>
      </c>
      <c r="W165" s="14">
        <f ca="1">VLOOKUP($M165,LAST!$B:$Q,2,0)</f>
        <v>260.14999999999998</v>
      </c>
      <c r="X165" s="14">
        <f ca="1">VLOOKUP($M165,LAST!$B:$Q,3,0)*100</f>
        <v>329.02</v>
      </c>
      <c r="Y165" s="14">
        <f ca="1">VLOOKUP($M165,LAST!$B:$Q,16,0)*100</f>
        <v>291</v>
      </c>
      <c r="Z165" s="14">
        <f ca="1">VLOOKUP($M165,LAST!$B:$Q,4,0)</f>
        <v>96.53</v>
      </c>
      <c r="AA165" s="14">
        <f ca="1">VLOOKUP($M165,LAST!$B:$Q,5,0)</f>
        <v>96.553799999999995</v>
      </c>
      <c r="AB165" s="14">
        <f ca="1">VLOOKUP($M165,LAST!$B:$Q,6,0)</f>
        <v>98.897000000000006</v>
      </c>
      <c r="AC165" s="14">
        <f ca="1">VLOOKUP($M165,LAST!$B:$Q,7,0)</f>
        <v>1431.1</v>
      </c>
    </row>
    <row r="166" spans="12:29" ht="16.5" customHeight="1" x14ac:dyDescent="0.25">
      <c r="L166" s="32">
        <f t="shared" si="35"/>
        <v>166</v>
      </c>
      <c r="M166" s="9">
        <f t="shared" ca="1" si="44"/>
        <v>45951</v>
      </c>
      <c r="N166" s="12">
        <f t="shared" ca="1" si="36"/>
        <v>-9.5475460122699252E-3</v>
      </c>
      <c r="O166" s="12">
        <f t="shared" ca="1" si="37"/>
        <v>-5.310544788646232E-3</v>
      </c>
      <c r="P166" s="12">
        <f t="shared" ca="1" si="38"/>
        <v>0</v>
      </c>
      <c r="Q166" s="12">
        <f t="shared" ca="1" si="39"/>
        <v>3.1094527363184632E-4</v>
      </c>
      <c r="R166" s="12">
        <f t="shared" ca="1" si="40"/>
        <v>2.4974222664364554E-4</v>
      </c>
      <c r="S166" s="12">
        <f t="shared" ca="1" si="41"/>
        <v>3.5299129693870945E-3</v>
      </c>
      <c r="T166" s="12">
        <f t="shared" ca="1" si="42"/>
        <v>8.4131230639254984E-3</v>
      </c>
      <c r="U166" s="18"/>
      <c r="V166" s="22">
        <f t="shared" ca="1" si="43"/>
        <v>45951</v>
      </c>
      <c r="W166" s="14">
        <f ca="1">VLOOKUP($M166,LAST!$B:$Q,2,0)</f>
        <v>258.31</v>
      </c>
      <c r="X166" s="14">
        <f ca="1">VLOOKUP($M166,LAST!$B:$Q,3,0)*100</f>
        <v>325.91000000000003</v>
      </c>
      <c r="Y166" s="14">
        <f ca="1">VLOOKUP($M166,LAST!$B:$Q,16,0)*100</f>
        <v>288</v>
      </c>
      <c r="Z166" s="14">
        <f ca="1">VLOOKUP($M166,LAST!$B:$Q,4,0)</f>
        <v>96.51</v>
      </c>
      <c r="AA166" s="14">
        <f ca="1">VLOOKUP($M166,LAST!$B:$Q,5,0)</f>
        <v>96.523600000000002</v>
      </c>
      <c r="AB166" s="14">
        <f ca="1">VLOOKUP($M166,LAST!$B:$Q,6,0)</f>
        <v>98.933999999999997</v>
      </c>
      <c r="AC166" s="14">
        <f ca="1">VLOOKUP($M166,LAST!$B:$Q,7,0)</f>
        <v>1432.35</v>
      </c>
    </row>
    <row r="167" spans="12:29" ht="16.5" customHeight="1" x14ac:dyDescent="0.25">
      <c r="L167" s="32">
        <f t="shared" si="35"/>
        <v>167</v>
      </c>
      <c r="M167" s="9">
        <f t="shared" ca="1" si="44"/>
        <v>45950</v>
      </c>
      <c r="N167" s="12">
        <f t="shared" ca="1" si="36"/>
        <v>-8.4404227815374488E-3</v>
      </c>
      <c r="O167" s="12">
        <f t="shared" ca="1" si="37"/>
        <v>-1.0479584440686196E-2</v>
      </c>
      <c r="P167" s="12">
        <f t="shared" ca="1" si="38"/>
        <v>-1.7064846416382284E-2</v>
      </c>
      <c r="Q167" s="12">
        <f t="shared" ca="1" si="39"/>
        <v>2.0733982998155653E-4</v>
      </c>
      <c r="R167" s="12">
        <f t="shared" ca="1" si="40"/>
        <v>1.3697564012762342E-3</v>
      </c>
      <c r="S167" s="12">
        <f t="shared" ca="1" si="41"/>
        <v>1.5543567705951222E-3</v>
      </c>
      <c r="T167" s="12">
        <f t="shared" ca="1" si="42"/>
        <v>-1.2305312379143896E-3</v>
      </c>
      <c r="U167" s="18"/>
      <c r="V167" s="22">
        <f t="shared" ca="1" si="43"/>
        <v>45950</v>
      </c>
      <c r="W167" s="14">
        <f ca="1">VLOOKUP($M167,LAST!$B:$Q,2,0)</f>
        <v>260.8</v>
      </c>
      <c r="X167" s="14">
        <f ca="1">VLOOKUP($M167,LAST!$B:$Q,3,0)*100</f>
        <v>327.64999999999998</v>
      </c>
      <c r="Y167" s="14">
        <f ca="1">VLOOKUP($M167,LAST!$B:$Q,16,0)*100</f>
        <v>288</v>
      </c>
      <c r="Z167" s="14">
        <f ca="1">VLOOKUP($M167,LAST!$B:$Q,4,0)</f>
        <v>96.48</v>
      </c>
      <c r="AA167" s="14">
        <f ca="1">VLOOKUP($M167,LAST!$B:$Q,5,0)</f>
        <v>96.499499999999998</v>
      </c>
      <c r="AB167" s="14">
        <f ca="1">VLOOKUP($M167,LAST!$B:$Q,6,0)</f>
        <v>98.585999999999999</v>
      </c>
      <c r="AC167" s="14">
        <f ca="1">VLOOKUP($M167,LAST!$B:$Q,7,0)</f>
        <v>1420.4</v>
      </c>
    </row>
    <row r="168" spans="12:29" ht="16.5" customHeight="1" x14ac:dyDescent="0.25">
      <c r="L168" s="32">
        <f t="shared" si="35"/>
        <v>168</v>
      </c>
      <c r="M168" s="9">
        <f t="shared" ca="1" si="44"/>
        <v>45947</v>
      </c>
      <c r="N168" s="12">
        <f t="shared" ca="1" si="36"/>
        <v>-4.5416698206042216E-3</v>
      </c>
      <c r="O168" s="12">
        <f t="shared" ca="1" si="37"/>
        <v>8.9584983850325983E-3</v>
      </c>
      <c r="P168" s="12">
        <f t="shared" ca="1" si="38"/>
        <v>3.424657534246478E-3</v>
      </c>
      <c r="Q168" s="12">
        <f t="shared" ca="1" si="39"/>
        <v>-5.1808102787287424E-4</v>
      </c>
      <c r="R168" s="12">
        <f t="shared" ca="1" si="40"/>
        <v>-4.6052406393815026E-4</v>
      </c>
      <c r="S168" s="12">
        <f t="shared" ca="1" si="41"/>
        <v>9.8641392775800085E-4</v>
      </c>
      <c r="T168" s="12">
        <f t="shared" ca="1" si="42"/>
        <v>3.6698542644413301E-3</v>
      </c>
      <c r="U168" s="18"/>
      <c r="V168" s="22">
        <f t="shared" ca="1" si="43"/>
        <v>45947</v>
      </c>
      <c r="W168" s="14">
        <f ca="1">VLOOKUP($M168,LAST!$B:$Q,2,0)</f>
        <v>263.02</v>
      </c>
      <c r="X168" s="14">
        <f ca="1">VLOOKUP($M168,LAST!$B:$Q,3,0)*100</f>
        <v>331.12</v>
      </c>
      <c r="Y168" s="14">
        <f ca="1">VLOOKUP($M168,LAST!$B:$Q,16,0)*100</f>
        <v>293</v>
      </c>
      <c r="Z168" s="14">
        <f ca="1">VLOOKUP($M168,LAST!$B:$Q,4,0)</f>
        <v>96.46</v>
      </c>
      <c r="AA168" s="14">
        <f ca="1">VLOOKUP($M168,LAST!$B:$Q,5,0)</f>
        <v>96.367500000000007</v>
      </c>
      <c r="AB168" s="14">
        <f ca="1">VLOOKUP($M168,LAST!$B:$Q,6,0)</f>
        <v>98.433000000000007</v>
      </c>
      <c r="AC168" s="14">
        <f ca="1">VLOOKUP($M168,LAST!$B:$Q,7,0)</f>
        <v>1422.15</v>
      </c>
    </row>
    <row r="169" spans="12:29" ht="16.5" customHeight="1" x14ac:dyDescent="0.25">
      <c r="L169" s="32">
        <f t="shared" si="35"/>
        <v>169</v>
      </c>
      <c r="M169" s="9">
        <f t="shared" ca="1" si="44"/>
        <v>45946</v>
      </c>
      <c r="N169" s="12">
        <f t="shared" ca="1" si="36"/>
        <v>9.0895203177514539E-3</v>
      </c>
      <c r="O169" s="12">
        <f t="shared" ca="1" si="37"/>
        <v>1.7707073526219697E-2</v>
      </c>
      <c r="P169" s="12">
        <f t="shared" ca="1" si="38"/>
        <v>3.5460992907801359E-2</v>
      </c>
      <c r="Q169" s="12">
        <f t="shared" ca="1" si="39"/>
        <v>3.1094527363184632E-4</v>
      </c>
      <c r="R169" s="12">
        <f t="shared" ca="1" si="40"/>
        <v>1.0996199613730884E-3</v>
      </c>
      <c r="S169" s="12">
        <f t="shared" ca="1" si="41"/>
        <v>-4.6258338141367261E-3</v>
      </c>
      <c r="T169" s="12">
        <f t="shared" ca="1" si="42"/>
        <v>-3.9015817223198024E-3</v>
      </c>
      <c r="U169" s="18"/>
      <c r="V169" s="22">
        <f t="shared" ca="1" si="43"/>
        <v>45946</v>
      </c>
      <c r="W169" s="14">
        <f ca="1">VLOOKUP($M169,LAST!$B:$Q,2,0)</f>
        <v>264.22000000000003</v>
      </c>
      <c r="X169" s="14">
        <f ca="1">VLOOKUP($M169,LAST!$B:$Q,3,0)*100</f>
        <v>328.18</v>
      </c>
      <c r="Y169" s="14">
        <f ca="1">VLOOKUP($M169,LAST!$B:$Q,16,0)*100</f>
        <v>292</v>
      </c>
      <c r="Z169" s="14">
        <f ca="1">VLOOKUP($M169,LAST!$B:$Q,4,0)</f>
        <v>96.51</v>
      </c>
      <c r="AA169" s="14">
        <f ca="1">VLOOKUP($M169,LAST!$B:$Q,5,0)</f>
        <v>96.411900000000003</v>
      </c>
      <c r="AB169" s="14">
        <f ca="1">VLOOKUP($M169,LAST!$B:$Q,6,0)</f>
        <v>98.335999999999999</v>
      </c>
      <c r="AC169" s="14">
        <f ca="1">VLOOKUP($M169,LAST!$B:$Q,7,0)</f>
        <v>1416.95</v>
      </c>
    </row>
    <row r="170" spans="12:29" ht="16.5" customHeight="1" x14ac:dyDescent="0.25">
      <c r="L170" s="32">
        <f t="shared" si="35"/>
        <v>170</v>
      </c>
      <c r="M170" s="9">
        <f t="shared" ca="1" si="44"/>
        <v>45945</v>
      </c>
      <c r="N170" s="12">
        <f t="shared" ca="1" si="36"/>
        <v>-2.5312686122692107E-2</v>
      </c>
      <c r="O170" s="12">
        <f t="shared" ca="1" si="37"/>
        <v>-3.73167746365346E-2</v>
      </c>
      <c r="P170" s="12">
        <f t="shared" ca="1" si="38"/>
        <v>-5.3691275167785268E-2</v>
      </c>
      <c r="Q170" s="12">
        <f t="shared" ca="1" si="39"/>
        <v>1.3492475350287414E-3</v>
      </c>
      <c r="R170" s="12">
        <f t="shared" ca="1" si="40"/>
        <v>3.6355704209989348E-4</v>
      </c>
      <c r="S170" s="12">
        <f t="shared" ca="1" si="41"/>
        <v>-2.5644391046674153E-3</v>
      </c>
      <c r="T170" s="12">
        <f t="shared" ca="1" si="42"/>
        <v>-4.2002100105005269E-3</v>
      </c>
      <c r="U170" s="18"/>
      <c r="V170" s="22">
        <f t="shared" ca="1" si="43"/>
        <v>45945</v>
      </c>
      <c r="W170" s="14">
        <f ca="1">VLOOKUP($M170,LAST!$B:$Q,2,0)</f>
        <v>261.83999999999997</v>
      </c>
      <c r="X170" s="14">
        <f ca="1">VLOOKUP($M170,LAST!$B:$Q,3,0)*100</f>
        <v>322.46999999999997</v>
      </c>
      <c r="Y170" s="14">
        <f ca="1">VLOOKUP($M170,LAST!$B:$Q,16,0)*100</f>
        <v>282</v>
      </c>
      <c r="Z170" s="14">
        <f ca="1">VLOOKUP($M170,LAST!$B:$Q,4,0)</f>
        <v>96.48</v>
      </c>
      <c r="AA170" s="14">
        <f ca="1">VLOOKUP($M170,LAST!$B:$Q,5,0)</f>
        <v>96.305999999999997</v>
      </c>
      <c r="AB170" s="14">
        <f ca="1">VLOOKUP($M170,LAST!$B:$Q,6,0)</f>
        <v>98.793000000000006</v>
      </c>
      <c r="AC170" s="14">
        <f ca="1">VLOOKUP($M170,LAST!$B:$Q,7,0)</f>
        <v>1422.5</v>
      </c>
    </row>
    <row r="171" spans="12:29" ht="16.5" customHeight="1" x14ac:dyDescent="0.25">
      <c r="L171" s="32">
        <f t="shared" si="35"/>
        <v>171</v>
      </c>
      <c r="M171" s="9">
        <f t="shared" ca="1" si="44"/>
        <v>45944</v>
      </c>
      <c r="N171" s="12">
        <f t="shared" ca="1" si="36"/>
        <v>1.3085944865557808E-2</v>
      </c>
      <c r="O171" s="12">
        <f t="shared" ca="1" si="37"/>
        <v>-1.10335778612769E-3</v>
      </c>
      <c r="P171" s="12">
        <f t="shared" ca="1" si="38"/>
        <v>-1.9736842105263164E-2</v>
      </c>
      <c r="Q171" s="12">
        <f t="shared" ca="1" si="39"/>
        <v>-2.0714655618850886E-3</v>
      </c>
      <c r="R171" s="12">
        <f t="shared" ca="1" si="40"/>
        <v>-1.2138440469768863E-3</v>
      </c>
      <c r="S171" s="12">
        <f t="shared" ca="1" si="41"/>
        <v>-2.2363477016995592E-3</v>
      </c>
      <c r="T171" s="12">
        <f t="shared" ca="1" si="42"/>
        <v>2.4561403508771562E-3</v>
      </c>
      <c r="U171" s="18"/>
      <c r="V171" s="22">
        <f t="shared" ca="1" si="43"/>
        <v>45944</v>
      </c>
      <c r="W171" s="14">
        <f ca="1">VLOOKUP($M171,LAST!$B:$Q,2,0)</f>
        <v>268.64</v>
      </c>
      <c r="X171" s="14">
        <f ca="1">VLOOKUP($M171,LAST!$B:$Q,3,0)*100</f>
        <v>334.96999999999997</v>
      </c>
      <c r="Y171" s="14">
        <f ca="1">VLOOKUP($M171,LAST!$B:$Q,16,0)*100</f>
        <v>298</v>
      </c>
      <c r="Z171" s="14">
        <f ca="1">VLOOKUP($M171,LAST!$B:$Q,4,0)</f>
        <v>96.35</v>
      </c>
      <c r="AA171" s="14">
        <f ca="1">VLOOKUP($M171,LAST!$B:$Q,5,0)</f>
        <v>96.271000000000001</v>
      </c>
      <c r="AB171" s="14">
        <f ca="1">VLOOKUP($M171,LAST!$B:$Q,6,0)</f>
        <v>99.046999999999997</v>
      </c>
      <c r="AC171" s="14">
        <f ca="1">VLOOKUP($M171,LAST!$B:$Q,7,0)</f>
        <v>1428.5</v>
      </c>
    </row>
    <row r="172" spans="12:29" ht="16.5" customHeight="1" x14ac:dyDescent="0.25">
      <c r="L172" s="32">
        <f t="shared" si="35"/>
        <v>172</v>
      </c>
      <c r="M172" s="9">
        <f t="shared" ca="1" si="44"/>
        <v>45943</v>
      </c>
      <c r="N172" s="12">
        <f t="shared" ca="1" si="36"/>
        <v>0</v>
      </c>
      <c r="O172" s="12">
        <f t="shared" ca="1" si="37"/>
        <v>3.4711831946856453E-3</v>
      </c>
      <c r="P172" s="12">
        <f t="shared" ca="1" si="38"/>
        <v>0</v>
      </c>
      <c r="Q172" s="12">
        <f t="shared" ca="1" si="39"/>
        <v>2.0718947477460503E-4</v>
      </c>
      <c r="R172" s="12">
        <f t="shared" ca="1" si="40"/>
        <v>-1.0985138972370301E-3</v>
      </c>
      <c r="S172" s="12">
        <f t="shared" ca="1" si="41"/>
        <v>2.9400472832348257E-3</v>
      </c>
      <c r="T172" s="12">
        <f t="shared" ca="1" si="42"/>
        <v>-2.1048200378859239E-4</v>
      </c>
      <c r="U172" s="18"/>
      <c r="V172" s="22">
        <f t="shared" ca="1" si="43"/>
        <v>45943</v>
      </c>
      <c r="W172" s="14">
        <f ca="1">VLOOKUP($M172,LAST!$B:$Q,2,0)</f>
        <v>265.17</v>
      </c>
      <c r="X172" s="14">
        <f ca="1">VLOOKUP($M172,LAST!$B:$Q,3,0)*100</f>
        <v>335.34000000000003</v>
      </c>
      <c r="Y172" s="14">
        <f ca="1">VLOOKUP($M172,LAST!$B:$Q,16,0)*100</f>
        <v>304</v>
      </c>
      <c r="Z172" s="14">
        <f ca="1">VLOOKUP($M172,LAST!$B:$Q,4,0)</f>
        <v>96.55</v>
      </c>
      <c r="AA172" s="14">
        <f ca="1">VLOOKUP($M172,LAST!$B:$Q,5,0)</f>
        <v>96.388000000000005</v>
      </c>
      <c r="AB172" s="14">
        <f ca="1">VLOOKUP($M172,LAST!$B:$Q,6,0)</f>
        <v>99.269000000000005</v>
      </c>
      <c r="AC172" s="14">
        <f ca="1">VLOOKUP($M172,LAST!$B:$Q,7,0)</f>
        <v>1425</v>
      </c>
    </row>
    <row r="173" spans="12:29" ht="16.5" customHeight="1" x14ac:dyDescent="0.25">
      <c r="L173" s="32">
        <f t="shared" si="35"/>
        <v>173</v>
      </c>
      <c r="M173" s="9">
        <f t="shared" ca="1" si="44"/>
        <v>45940</v>
      </c>
      <c r="N173" s="12">
        <f t="shared" ca="1" si="36"/>
        <v>4.4593263738428313E-2</v>
      </c>
      <c r="O173" s="12">
        <f t="shared" ca="1" si="37"/>
        <v>6.1225785963798129E-2</v>
      </c>
      <c r="P173" s="12">
        <f t="shared" ca="1" si="38"/>
        <v>7.8014184397163122E-2</v>
      </c>
      <c r="Q173" s="12">
        <f t="shared" ca="1" si="39"/>
        <v>-2.0676108756332301E-3</v>
      </c>
      <c r="R173" s="12">
        <f t="shared" ca="1" si="40"/>
        <v>-1.4621985961651429E-3</v>
      </c>
      <c r="S173" s="12">
        <f t="shared" ca="1" si="41"/>
        <v>-5.6259920834254018E-3</v>
      </c>
      <c r="T173" s="12">
        <f t="shared" ca="1" si="42"/>
        <v>1.3474597361965435E-2</v>
      </c>
      <c r="U173" s="18"/>
      <c r="V173" s="22">
        <f t="shared" ca="1" si="43"/>
        <v>45940</v>
      </c>
      <c r="W173" s="14">
        <f ca="1">VLOOKUP($M173,LAST!$B:$Q,2,0)</f>
        <v>265.17</v>
      </c>
      <c r="X173" s="14">
        <f ca="1">VLOOKUP($M173,LAST!$B:$Q,3,0)*100</f>
        <v>334.18</v>
      </c>
      <c r="Y173" s="14">
        <f ca="1">VLOOKUP($M173,LAST!$B:$Q,16,0)*100</f>
        <v>304</v>
      </c>
      <c r="Z173" s="14">
        <f ca="1">VLOOKUP($M173,LAST!$B:$Q,4,0)</f>
        <v>96.53</v>
      </c>
      <c r="AA173" s="14">
        <f ca="1">VLOOKUP($M173,LAST!$B:$Q,5,0)</f>
        <v>96.494</v>
      </c>
      <c r="AB173" s="14">
        <f ca="1">VLOOKUP($M173,LAST!$B:$Q,6,0)</f>
        <v>98.977999999999994</v>
      </c>
      <c r="AC173" s="14">
        <f ca="1">VLOOKUP($M173,LAST!$B:$Q,7,0)</f>
        <v>1425.3</v>
      </c>
    </row>
    <row r="174" spans="12:29" ht="16.5" customHeight="1" x14ac:dyDescent="0.25">
      <c r="L174" s="32">
        <f t="shared" si="35"/>
        <v>174</v>
      </c>
      <c r="M174" s="9">
        <f t="shared" ca="1" si="44"/>
        <v>45939</v>
      </c>
      <c r="N174" s="12">
        <f t="shared" ca="1" si="36"/>
        <v>-9.9067826358282263E-3</v>
      </c>
      <c r="O174" s="12">
        <f t="shared" ca="1" si="37"/>
        <v>9.0684782260390673E-3</v>
      </c>
      <c r="P174" s="12">
        <f t="shared" ca="1" si="38"/>
        <v>3.2967032967033072E-2</v>
      </c>
      <c r="Q174" s="12">
        <f t="shared" ca="1" si="39"/>
        <v>-1.4452358831423817E-3</v>
      </c>
      <c r="R174" s="12">
        <f t="shared" ca="1" si="40"/>
        <v>-1.2763696945393699E-3</v>
      </c>
      <c r="S174" s="12">
        <f t="shared" ca="1" si="41"/>
        <v>6.2983369559721503E-3</v>
      </c>
      <c r="T174" s="12">
        <f t="shared" ca="1" si="42"/>
        <v>0</v>
      </c>
      <c r="U174" s="18"/>
      <c r="V174" s="22">
        <f t="shared" ca="1" si="43"/>
        <v>45939</v>
      </c>
      <c r="W174" s="14">
        <f ca="1">VLOOKUP($M174,LAST!$B:$Q,2,0)</f>
        <v>253.85</v>
      </c>
      <c r="X174" s="14">
        <f ca="1">VLOOKUP($M174,LAST!$B:$Q,3,0)*100</f>
        <v>314.89999999999998</v>
      </c>
      <c r="Y174" s="14">
        <f ca="1">VLOOKUP($M174,LAST!$B:$Q,16,0)*100</f>
        <v>282</v>
      </c>
      <c r="Z174" s="14">
        <f ca="1">VLOOKUP($M174,LAST!$B:$Q,4,0)</f>
        <v>96.73</v>
      </c>
      <c r="AA174" s="14">
        <f ca="1">VLOOKUP($M174,LAST!$B:$Q,5,0)</f>
        <v>96.635300000000001</v>
      </c>
      <c r="AB174" s="14">
        <f ca="1">VLOOKUP($M174,LAST!$B:$Q,6,0)</f>
        <v>99.537999999999997</v>
      </c>
      <c r="AC174" s="14">
        <f ca="1">VLOOKUP($M174,LAST!$B:$Q,7,0)</f>
        <v>1406.35</v>
      </c>
    </row>
    <row r="175" spans="12:29" ht="16.5" customHeight="1" x14ac:dyDescent="0.25">
      <c r="L175" s="32">
        <f t="shared" si="35"/>
        <v>175</v>
      </c>
      <c r="M175" s="9">
        <f t="shared" ca="1" si="44"/>
        <v>45938</v>
      </c>
      <c r="N175" s="12">
        <f t="shared" ca="1" si="36"/>
        <v>-2.451171115088302E-3</v>
      </c>
      <c r="O175" s="12">
        <f t="shared" ca="1" si="37"/>
        <v>8.4340464034124984E-3</v>
      </c>
      <c r="P175" s="12">
        <f t="shared" ca="1" si="38"/>
        <v>7.3800738007379074E-3</v>
      </c>
      <c r="Q175" s="12">
        <f t="shared" ca="1" si="39"/>
        <v>-6.1900340451870317E-4</v>
      </c>
      <c r="R175" s="12">
        <f t="shared" ca="1" si="40"/>
        <v>-1.8619899256545613E-3</v>
      </c>
      <c r="S175" s="12">
        <f t="shared" ca="1" si="41"/>
        <v>3.4186126721986732E-3</v>
      </c>
      <c r="T175" s="12">
        <f t="shared" ca="1" si="42"/>
        <v>0</v>
      </c>
      <c r="U175" s="18"/>
      <c r="V175" s="22">
        <f t="shared" ca="1" si="43"/>
        <v>45938</v>
      </c>
      <c r="W175" s="14">
        <f ca="1">VLOOKUP($M175,LAST!$B:$Q,2,0)</f>
        <v>256.39</v>
      </c>
      <c r="X175" s="14">
        <f ca="1">VLOOKUP($M175,LAST!$B:$Q,3,0)*100</f>
        <v>312.07</v>
      </c>
      <c r="Y175" s="14">
        <f ca="1">VLOOKUP($M175,LAST!$B:$Q,16,0)*100</f>
        <v>273</v>
      </c>
      <c r="Z175" s="14">
        <f ca="1">VLOOKUP($M175,LAST!$B:$Q,4,0)</f>
        <v>96.87</v>
      </c>
      <c r="AA175" s="14">
        <f ca="1">VLOOKUP($M175,LAST!$B:$Q,5,0)</f>
        <v>96.758799999999994</v>
      </c>
      <c r="AB175" s="14">
        <f ca="1">VLOOKUP($M175,LAST!$B:$Q,6,0)</f>
        <v>98.915000000000006</v>
      </c>
      <c r="AC175" s="14">
        <f ca="1">VLOOKUP($M175,LAST!$B:$Q,7,0)</f>
        <v>1406.35</v>
      </c>
    </row>
    <row r="176" spans="12:29" ht="16.5" customHeight="1" x14ac:dyDescent="0.25">
      <c r="L176" s="32">
        <f t="shared" si="35"/>
        <v>176</v>
      </c>
      <c r="M176" s="9">
        <f t="shared" ca="1" si="44"/>
        <v>45937</v>
      </c>
      <c r="N176" s="12">
        <f t="shared" ca="1" si="36"/>
        <v>1.6813704157929932E-2</v>
      </c>
      <c r="O176" s="12">
        <f t="shared" ca="1" si="37"/>
        <v>1.5921998621187594E-2</v>
      </c>
      <c r="P176" s="12">
        <f t="shared" ca="1" si="38"/>
        <v>2.2641509433962259E-2</v>
      </c>
      <c r="Q176" s="12">
        <f t="shared" ca="1" si="39"/>
        <v>-3.094059405939209E-4</v>
      </c>
      <c r="R176" s="12">
        <f t="shared" ca="1" si="40"/>
        <v>-1.2219510209885431E-3</v>
      </c>
      <c r="S176" s="12">
        <f t="shared" ca="1" si="41"/>
        <v>4.7906388877563266E-3</v>
      </c>
      <c r="T176" s="12">
        <f t="shared" ca="1" si="42"/>
        <v>0</v>
      </c>
      <c r="U176" s="18"/>
      <c r="V176" s="22">
        <f t="shared" ca="1" si="43"/>
        <v>45937</v>
      </c>
      <c r="W176" s="14">
        <f ca="1">VLOOKUP($M176,LAST!$B:$Q,2,0)</f>
        <v>257.02</v>
      </c>
      <c r="X176" s="14">
        <f ca="1">VLOOKUP($M176,LAST!$B:$Q,3,0)*100</f>
        <v>309.45999999999998</v>
      </c>
      <c r="Y176" s="14">
        <f ca="1">VLOOKUP($M176,LAST!$B:$Q,16,0)*100</f>
        <v>271</v>
      </c>
      <c r="Z176" s="14">
        <f ca="1">VLOOKUP($M176,LAST!$B:$Q,4,0)</f>
        <v>96.93</v>
      </c>
      <c r="AA176" s="14">
        <f ca="1">VLOOKUP($M176,LAST!$B:$Q,5,0)</f>
        <v>96.939300000000003</v>
      </c>
      <c r="AB176" s="14">
        <f ca="1">VLOOKUP($M176,LAST!$B:$Q,6,0)</f>
        <v>98.578000000000003</v>
      </c>
      <c r="AC176" s="14">
        <f ca="1">VLOOKUP($M176,LAST!$B:$Q,7,0)</f>
        <v>1406.35</v>
      </c>
    </row>
    <row r="177" spans="12:29" ht="16.5" customHeight="1" x14ac:dyDescent="0.25">
      <c r="L177" s="32">
        <f t="shared" si="35"/>
        <v>177</v>
      </c>
      <c r="M177" s="9">
        <f t="shared" ca="1" si="44"/>
        <v>45936</v>
      </c>
      <c r="N177" s="12">
        <f t="shared" ca="1" si="36"/>
        <v>-7.6165050449530369E-3</v>
      </c>
      <c r="O177" s="12">
        <f t="shared" ca="1" si="37"/>
        <v>-5.6797780316629742E-3</v>
      </c>
      <c r="P177" s="12">
        <f t="shared" ca="1" si="38"/>
        <v>-1.1194029850746245E-2</v>
      </c>
      <c r="Q177" s="12">
        <f t="shared" ca="1" si="39"/>
        <v>-1.0312467773543332E-4</v>
      </c>
      <c r="R177" s="12">
        <f t="shared" ca="1" si="40"/>
        <v>-1.2184040758909109E-3</v>
      </c>
      <c r="S177" s="12">
        <f t="shared" ca="1" si="41"/>
        <v>3.9397071313815868E-3</v>
      </c>
      <c r="T177" s="12">
        <f t="shared" ca="1" si="42"/>
        <v>0</v>
      </c>
      <c r="U177" s="18"/>
      <c r="V177" s="22">
        <f t="shared" ca="1" si="43"/>
        <v>45936</v>
      </c>
      <c r="W177" s="14">
        <f ca="1">VLOOKUP($M177,LAST!$B:$Q,2,0)</f>
        <v>252.77</v>
      </c>
      <c r="X177" s="14">
        <f ca="1">VLOOKUP($M177,LAST!$B:$Q,3,0)*100</f>
        <v>304.61</v>
      </c>
      <c r="Y177" s="14">
        <f ca="1">VLOOKUP($M177,LAST!$B:$Q,16,0)*100</f>
        <v>265</v>
      </c>
      <c r="Z177" s="14">
        <f ca="1">VLOOKUP($M177,LAST!$B:$Q,4,0)</f>
        <v>96.96</v>
      </c>
      <c r="AA177" s="14">
        <f ca="1">VLOOKUP($M177,LAST!$B:$Q,5,0)</f>
        <v>97.057900000000004</v>
      </c>
      <c r="AB177" s="14">
        <f ca="1">VLOOKUP($M177,LAST!$B:$Q,6,0)</f>
        <v>98.108000000000004</v>
      </c>
      <c r="AC177" s="14">
        <f ca="1">VLOOKUP($M177,LAST!$B:$Q,7,0)</f>
        <v>1406.35</v>
      </c>
    </row>
    <row r="178" spans="12:29" ht="16.5" customHeight="1" x14ac:dyDescent="0.25">
      <c r="L178" s="32">
        <f t="shared" si="35"/>
        <v>178</v>
      </c>
      <c r="M178" s="9">
        <f t="shared" ca="1" si="44"/>
        <v>45933</v>
      </c>
      <c r="N178" s="12">
        <f t="shared" ca="1" si="36"/>
        <v>-2.0120027698699694E-2</v>
      </c>
      <c r="O178" s="12">
        <f t="shared" ca="1" si="37"/>
        <v>-1.2252136063195418E-2</v>
      </c>
      <c r="P178" s="12">
        <f t="shared" ca="1" si="38"/>
        <v>-3.7174721189591198E-3</v>
      </c>
      <c r="Q178" s="12">
        <f t="shared" ca="1" si="39"/>
        <v>-3.0927835051552943E-4</v>
      </c>
      <c r="R178" s="12">
        <f t="shared" ca="1" si="40"/>
        <v>-4.3715824511314505E-4</v>
      </c>
      <c r="S178" s="12">
        <f t="shared" ca="1" si="41"/>
        <v>-1.257077448235E-3</v>
      </c>
      <c r="T178" s="12">
        <f t="shared" ca="1" si="42"/>
        <v>0</v>
      </c>
      <c r="U178" s="18"/>
      <c r="V178" s="22">
        <f t="shared" ca="1" si="43"/>
        <v>45933</v>
      </c>
      <c r="W178" s="14">
        <f ca="1">VLOOKUP($M178,LAST!$B:$Q,2,0)</f>
        <v>254.71</v>
      </c>
      <c r="X178" s="14">
        <f ca="1">VLOOKUP($M178,LAST!$B:$Q,3,0)*100</f>
        <v>306.34999999999997</v>
      </c>
      <c r="Y178" s="14">
        <f ca="1">VLOOKUP($M178,LAST!$B:$Q,16,0)*100</f>
        <v>268</v>
      </c>
      <c r="Z178" s="14">
        <f ca="1">VLOOKUP($M178,LAST!$B:$Q,4,0)</f>
        <v>96.97</v>
      </c>
      <c r="AA178" s="14">
        <f ca="1">VLOOKUP($M178,LAST!$B:$Q,5,0)</f>
        <v>97.176299999999998</v>
      </c>
      <c r="AB178" s="14">
        <f ca="1">VLOOKUP($M178,LAST!$B:$Q,6,0)</f>
        <v>97.722999999999999</v>
      </c>
      <c r="AC178" s="14">
        <f ca="1">VLOOKUP($M178,LAST!$B:$Q,7,0)</f>
        <v>1406.35</v>
      </c>
    </row>
    <row r="179" spans="12:29" ht="16.5" customHeight="1" x14ac:dyDescent="0.25">
      <c r="L179" s="32">
        <f t="shared" si="35"/>
        <v>179</v>
      </c>
      <c r="M179" s="9">
        <f t="shared" ca="1" si="44"/>
        <v>45932</v>
      </c>
      <c r="N179" s="12">
        <f t="shared" ca="1" si="36"/>
        <v>-7.8625954198473513E-3</v>
      </c>
      <c r="O179" s="12">
        <f t="shared" ca="1" si="37"/>
        <v>-6.3116749967959684E-3</v>
      </c>
      <c r="P179" s="12">
        <f t="shared" ca="1" si="38"/>
        <v>-3.7037037037036535E-3</v>
      </c>
      <c r="Q179" s="12">
        <f t="shared" ca="1" si="39"/>
        <v>-2.0614306328592402E-4</v>
      </c>
      <c r="R179" s="12">
        <f t="shared" ca="1" si="40"/>
        <v>-2.3755191949148546E-4</v>
      </c>
      <c r="S179" s="12">
        <f t="shared" ca="1" si="41"/>
        <v>1.4328700386874171E-3</v>
      </c>
      <c r="T179" s="12">
        <f t="shared" ca="1" si="42"/>
        <v>2.3162996222649834E-3</v>
      </c>
      <c r="U179" s="18"/>
      <c r="V179" s="22">
        <f t="shared" ca="1" si="43"/>
        <v>45932</v>
      </c>
      <c r="W179" s="14">
        <f ca="1">VLOOKUP($M179,LAST!$B:$Q,2,0)</f>
        <v>259.94</v>
      </c>
      <c r="X179" s="14">
        <f ca="1">VLOOKUP($M179,LAST!$B:$Q,3,0)*100</f>
        <v>310.15000000000003</v>
      </c>
      <c r="Y179" s="14">
        <f ca="1">VLOOKUP($M179,LAST!$B:$Q,16,0)*100</f>
        <v>269</v>
      </c>
      <c r="Z179" s="14">
        <f ca="1">VLOOKUP($M179,LAST!$B:$Q,4,0)</f>
        <v>97</v>
      </c>
      <c r="AA179" s="14">
        <f ca="1">VLOOKUP($M179,LAST!$B:$Q,5,0)</f>
        <v>97.218800000000002</v>
      </c>
      <c r="AB179" s="14">
        <f ca="1">VLOOKUP($M179,LAST!$B:$Q,6,0)</f>
        <v>97.846000000000004</v>
      </c>
      <c r="AC179" s="14">
        <f ca="1">VLOOKUP($M179,LAST!$B:$Q,7,0)</f>
        <v>1406.35</v>
      </c>
    </row>
    <row r="180" spans="12:29" ht="16.5" customHeight="1" x14ac:dyDescent="0.25">
      <c r="L180" s="32">
        <f t="shared" si="35"/>
        <v>180</v>
      </c>
      <c r="M180" s="9">
        <f t="shared" ca="1" si="44"/>
        <v>45931</v>
      </c>
      <c r="N180" s="12">
        <f t="shared" ca="1" si="36"/>
        <v>1.4520813165537216E-2</v>
      </c>
      <c r="O180" s="12">
        <f t="shared" ca="1" si="37"/>
        <v>1.5189461701089702E-2</v>
      </c>
      <c r="P180" s="12">
        <f t="shared" ca="1" si="38"/>
        <v>1.1235955056179803E-2</v>
      </c>
      <c r="Q180" s="12">
        <f t="shared" ca="1" si="39"/>
        <v>-4.1211621677317289E-4</v>
      </c>
      <c r="R180" s="12">
        <f t="shared" ca="1" si="40"/>
        <v>-7.1830959863039556E-4</v>
      </c>
      <c r="S180" s="12">
        <f t="shared" ca="1" si="41"/>
        <v>-7.0570186653029499E-4</v>
      </c>
      <c r="T180" s="12">
        <f t="shared" ca="1" si="42"/>
        <v>-4.9864653084485955E-4</v>
      </c>
      <c r="U180" s="18"/>
      <c r="V180" s="22">
        <f t="shared" ca="1" si="43"/>
        <v>45931</v>
      </c>
      <c r="W180" s="14">
        <f ca="1">VLOOKUP($M180,LAST!$B:$Q,2,0)</f>
        <v>262</v>
      </c>
      <c r="X180" s="14">
        <f ca="1">VLOOKUP($M180,LAST!$B:$Q,3,0)*100</f>
        <v>312.12</v>
      </c>
      <c r="Y180" s="14">
        <f ca="1">VLOOKUP($M180,LAST!$B:$Q,16,0)*100</f>
        <v>270</v>
      </c>
      <c r="Z180" s="14">
        <f ca="1">VLOOKUP($M180,LAST!$B:$Q,4,0)</f>
        <v>97.02</v>
      </c>
      <c r="AA180" s="14">
        <f ca="1">VLOOKUP($M180,LAST!$B:$Q,5,0)</f>
        <v>97.241900000000001</v>
      </c>
      <c r="AB180" s="14">
        <f ca="1">VLOOKUP($M180,LAST!$B:$Q,6,0)</f>
        <v>97.706000000000003</v>
      </c>
      <c r="AC180" s="14">
        <f ca="1">VLOOKUP($M180,LAST!$B:$Q,7,0)</f>
        <v>1403.1</v>
      </c>
    </row>
    <row r="181" spans="12:29" ht="16.5" customHeight="1" x14ac:dyDescent="0.25">
      <c r="L181" s="32">
        <f t="shared" si="35"/>
        <v>181</v>
      </c>
      <c r="M181" s="9">
        <f t="shared" ca="1" si="44"/>
        <v>45930</v>
      </c>
      <c r="N181" s="12">
        <f t="shared" ca="1" si="36"/>
        <v>-2.5876718677584343E-3</v>
      </c>
      <c r="O181" s="12">
        <f t="shared" ca="1" si="37"/>
        <v>1.1548331907613285E-2</v>
      </c>
      <c r="P181" s="12">
        <f t="shared" ca="1" si="38"/>
        <v>3.759398496240518E-3</v>
      </c>
      <c r="Q181" s="12">
        <f t="shared" ca="1" si="39"/>
        <v>-2.0601565718991743E-4</v>
      </c>
      <c r="R181" s="12">
        <f t="shared" ca="1" si="40"/>
        <v>-1.7469313096318828E-5</v>
      </c>
      <c r="S181" s="12">
        <f t="shared" ca="1" si="41"/>
        <v>-1.3380180989929213E-3</v>
      </c>
      <c r="T181" s="12">
        <f t="shared" ca="1" si="42"/>
        <v>2.4278777492143799E-3</v>
      </c>
      <c r="U181" s="18"/>
      <c r="V181" s="22">
        <f t="shared" ca="1" si="43"/>
        <v>45930</v>
      </c>
      <c r="W181" s="14">
        <f ca="1">VLOOKUP($M181,LAST!$B:$Q,2,0)</f>
        <v>258.25</v>
      </c>
      <c r="X181" s="14">
        <f ca="1">VLOOKUP($M181,LAST!$B:$Q,3,0)*100</f>
        <v>307.45</v>
      </c>
      <c r="Y181" s="14">
        <f ca="1">VLOOKUP($M181,LAST!$B:$Q,16,0)*100</f>
        <v>267</v>
      </c>
      <c r="Z181" s="14">
        <f ca="1">VLOOKUP($M181,LAST!$B:$Q,4,0)</f>
        <v>97.06</v>
      </c>
      <c r="AA181" s="14">
        <f ca="1">VLOOKUP($M181,LAST!$B:$Q,5,0)</f>
        <v>97.311800000000005</v>
      </c>
      <c r="AB181" s="14">
        <f ca="1">VLOOKUP($M181,LAST!$B:$Q,6,0)</f>
        <v>97.775000000000006</v>
      </c>
      <c r="AC181" s="14">
        <f ca="1">VLOOKUP($M181,LAST!$B:$Q,7,0)</f>
        <v>1403.8</v>
      </c>
    </row>
    <row r="182" spans="12:29" ht="16.5" customHeight="1" x14ac:dyDescent="0.25">
      <c r="L182" s="32">
        <f t="shared" si="35"/>
        <v>182</v>
      </c>
      <c r="M182" s="9">
        <f t="shared" ca="1" si="44"/>
        <v>45929</v>
      </c>
      <c r="N182" s="12">
        <f t="shared" ca="1" si="36"/>
        <v>1.0498380361394055E-2</v>
      </c>
      <c r="O182" s="12">
        <f t="shared" ca="1" si="37"/>
        <v>8.4607983012043864E-3</v>
      </c>
      <c r="P182" s="12">
        <f t="shared" ca="1" si="38"/>
        <v>0</v>
      </c>
      <c r="Q182" s="12">
        <f t="shared" ca="1" si="39"/>
        <v>3.0911901081909221E-4</v>
      </c>
      <c r="R182" s="12">
        <f t="shared" ca="1" si="40"/>
        <v>-2.7943090608550936E-4</v>
      </c>
      <c r="S182" s="12">
        <f t="shared" ca="1" si="41"/>
        <v>-2.5063167332300962E-3</v>
      </c>
      <c r="T182" s="12">
        <f t="shared" ca="1" si="42"/>
        <v>-7.1605813541296692E-3</v>
      </c>
      <c r="U182" s="18"/>
      <c r="V182" s="22">
        <f t="shared" ca="1" si="43"/>
        <v>45929</v>
      </c>
      <c r="W182" s="14">
        <f ca="1">VLOOKUP($M182,LAST!$B:$Q,2,0)</f>
        <v>258.92</v>
      </c>
      <c r="X182" s="14">
        <f ca="1">VLOOKUP($M182,LAST!$B:$Q,3,0)*100</f>
        <v>303.94</v>
      </c>
      <c r="Y182" s="14">
        <f ca="1">VLOOKUP($M182,LAST!$B:$Q,16,0)*100</f>
        <v>266</v>
      </c>
      <c r="Z182" s="14">
        <f ca="1">VLOOKUP($M182,LAST!$B:$Q,4,0)</f>
        <v>97.08</v>
      </c>
      <c r="AA182" s="14">
        <f ca="1">VLOOKUP($M182,LAST!$B:$Q,5,0)</f>
        <v>97.313500000000005</v>
      </c>
      <c r="AB182" s="14">
        <f ca="1">VLOOKUP($M182,LAST!$B:$Q,6,0)</f>
        <v>97.906000000000006</v>
      </c>
      <c r="AC182" s="14">
        <f ca="1">VLOOKUP($M182,LAST!$B:$Q,7,0)</f>
        <v>1400.4</v>
      </c>
    </row>
    <row r="183" spans="12:29" ht="16.5" customHeight="1" x14ac:dyDescent="0.25">
      <c r="L183" s="32">
        <f t="shared" si="35"/>
        <v>183</v>
      </c>
      <c r="M183" s="9">
        <f t="shared" ca="1" si="44"/>
        <v>45926</v>
      </c>
      <c r="N183" s="12">
        <f t="shared" ca="1" si="36"/>
        <v>5.0205922729948949E-3</v>
      </c>
      <c r="O183" s="12">
        <f t="shared" ca="1" si="37"/>
        <v>7.4878823332775735E-3</v>
      </c>
      <c r="P183" s="12">
        <f t="shared" ca="1" si="38"/>
        <v>0</v>
      </c>
      <c r="Q183" s="12">
        <f t="shared" ca="1" si="39"/>
        <v>-7.2075782537073252E-4</v>
      </c>
      <c r="R183" s="12">
        <f t="shared" ca="1" si="40"/>
        <v>-2.0850237774883151E-4</v>
      </c>
      <c r="S183" s="12">
        <f t="shared" ca="1" si="41"/>
        <v>-4.0688766450538427E-3</v>
      </c>
      <c r="T183" s="12">
        <f t="shared" ca="1" si="42"/>
        <v>8.869966294127174E-4</v>
      </c>
      <c r="U183" s="18"/>
      <c r="V183" s="22">
        <f t="shared" ca="1" si="43"/>
        <v>45926</v>
      </c>
      <c r="W183" s="14">
        <f ca="1">VLOOKUP($M183,LAST!$B:$Q,2,0)</f>
        <v>256.23</v>
      </c>
      <c r="X183" s="14">
        <f ca="1">VLOOKUP($M183,LAST!$B:$Q,3,0)*100</f>
        <v>301.39</v>
      </c>
      <c r="Y183" s="14">
        <f ca="1">VLOOKUP($M183,LAST!$B:$Q,16,0)*100</f>
        <v>266</v>
      </c>
      <c r="Z183" s="14">
        <f ca="1">VLOOKUP($M183,LAST!$B:$Q,4,0)</f>
        <v>97.05</v>
      </c>
      <c r="AA183" s="14">
        <f ca="1">VLOOKUP($M183,LAST!$B:$Q,5,0)</f>
        <v>97.340699999999998</v>
      </c>
      <c r="AB183" s="14">
        <f ca="1">VLOOKUP($M183,LAST!$B:$Q,6,0)</f>
        <v>98.152000000000001</v>
      </c>
      <c r="AC183" s="14">
        <f ca="1">VLOOKUP($M183,LAST!$B:$Q,7,0)</f>
        <v>1410.5</v>
      </c>
    </row>
    <row r="184" spans="12:29" ht="16.5" customHeight="1" x14ac:dyDescent="0.25">
      <c r="L184" s="32">
        <f t="shared" si="35"/>
        <v>184</v>
      </c>
      <c r="M184" s="9">
        <f t="shared" ca="1" si="44"/>
        <v>45925</v>
      </c>
      <c r="N184" s="12">
        <f t="shared" ca="1" si="36"/>
        <v>9.0236276566271201E-3</v>
      </c>
      <c r="O184" s="12">
        <f t="shared" ca="1" si="37"/>
        <v>1.5927460436052421E-2</v>
      </c>
      <c r="P184" s="12">
        <f t="shared" ca="1" si="38"/>
        <v>1.9157088122605304E-2</v>
      </c>
      <c r="Q184" s="12">
        <f t="shared" ca="1" si="39"/>
        <v>-3.0880082346884663E-4</v>
      </c>
      <c r="R184" s="12">
        <f t="shared" ca="1" si="40"/>
        <v>-2.7518847329943696E-4</v>
      </c>
      <c r="S184" s="12">
        <f t="shared" ca="1" si="41"/>
        <v>6.9477792649657033E-3</v>
      </c>
      <c r="T184" s="12">
        <f t="shared" ca="1" si="42"/>
        <v>3.5248878444777976E-3</v>
      </c>
      <c r="U184" s="18"/>
      <c r="V184" s="22">
        <f t="shared" ca="1" si="43"/>
        <v>45925</v>
      </c>
      <c r="W184" s="14">
        <f ca="1">VLOOKUP($M184,LAST!$B:$Q,2,0)</f>
        <v>254.95</v>
      </c>
      <c r="X184" s="14">
        <f ca="1">VLOOKUP($M184,LAST!$B:$Q,3,0)*100</f>
        <v>299.14999999999998</v>
      </c>
      <c r="Y184" s="14">
        <f ca="1">VLOOKUP($M184,LAST!$B:$Q,16,0)*100</f>
        <v>266</v>
      </c>
      <c r="Z184" s="14">
        <f ca="1">VLOOKUP($M184,LAST!$B:$Q,4,0)</f>
        <v>97.12</v>
      </c>
      <c r="AA184" s="14">
        <f ca="1">VLOOKUP($M184,LAST!$B:$Q,5,0)</f>
        <v>97.361000000000004</v>
      </c>
      <c r="AB184" s="14">
        <f ca="1">VLOOKUP($M184,LAST!$B:$Q,6,0)</f>
        <v>98.552999999999997</v>
      </c>
      <c r="AC184" s="14">
        <f ca="1">VLOOKUP($M184,LAST!$B:$Q,7,0)</f>
        <v>1409.25</v>
      </c>
    </row>
    <row r="185" spans="12:29" ht="16.5" customHeight="1" x14ac:dyDescent="0.25">
      <c r="L185" s="32">
        <f t="shared" si="35"/>
        <v>185</v>
      </c>
      <c r="M185" s="9">
        <f t="shared" ca="1" si="44"/>
        <v>45924</v>
      </c>
      <c r="N185" s="12">
        <f t="shared" ca="1" si="36"/>
        <v>-2.15690830235441E-2</v>
      </c>
      <c r="O185" s="12">
        <f t="shared" ca="1" si="37"/>
        <v>-1.3996785427270453E-2</v>
      </c>
      <c r="P185" s="12">
        <f t="shared" ca="1" si="38"/>
        <v>-3.8167938931297218E-3</v>
      </c>
      <c r="Q185" s="12">
        <f t="shared" ca="1" si="39"/>
        <v>-2.0582484305853299E-4</v>
      </c>
      <c r="R185" s="12">
        <f t="shared" ca="1" si="40"/>
        <v>-4.3124691966434092E-5</v>
      </c>
      <c r="S185" s="12">
        <f t="shared" ca="1" si="41"/>
        <v>6.2613094258925361E-3</v>
      </c>
      <c r="T185" s="12">
        <f t="shared" ca="1" si="42"/>
        <v>6.9553993976767536E-3</v>
      </c>
      <c r="U185" s="18"/>
      <c r="V185" s="22">
        <f t="shared" ca="1" si="43"/>
        <v>45924</v>
      </c>
      <c r="W185" s="14">
        <f ca="1">VLOOKUP($M185,LAST!$B:$Q,2,0)</f>
        <v>252.67</v>
      </c>
      <c r="X185" s="14">
        <f ca="1">VLOOKUP($M185,LAST!$B:$Q,3,0)*100</f>
        <v>294.45999999999998</v>
      </c>
      <c r="Y185" s="14">
        <f ca="1">VLOOKUP($M185,LAST!$B:$Q,16,0)*100</f>
        <v>261</v>
      </c>
      <c r="Z185" s="14">
        <f ca="1">VLOOKUP($M185,LAST!$B:$Q,4,0)</f>
        <v>97.15</v>
      </c>
      <c r="AA185" s="14">
        <f ca="1">VLOOKUP($M185,LAST!$B:$Q,5,0)</f>
        <v>97.387799999999999</v>
      </c>
      <c r="AB185" s="14">
        <f ca="1">VLOOKUP($M185,LAST!$B:$Q,6,0)</f>
        <v>97.873000000000005</v>
      </c>
      <c r="AC185" s="14">
        <f ca="1">VLOOKUP($M185,LAST!$B:$Q,7,0)</f>
        <v>1404.3</v>
      </c>
    </row>
    <row r="186" spans="12:29" ht="16.5" customHeight="1" x14ac:dyDescent="0.25">
      <c r="L186" s="32">
        <f t="shared" si="35"/>
        <v>186</v>
      </c>
      <c r="M186" s="9">
        <f t="shared" ca="1" si="44"/>
        <v>45923</v>
      </c>
      <c r="N186" s="12">
        <f t="shared" ca="1" si="36"/>
        <v>-3.8708678485699366E-4</v>
      </c>
      <c r="O186" s="12">
        <f t="shared" ca="1" si="37"/>
        <v>-4.6660445273962736E-3</v>
      </c>
      <c r="P186" s="12">
        <f t="shared" ca="1" si="38"/>
        <v>1.158301158301156E-2</v>
      </c>
      <c r="Q186" s="12">
        <f t="shared" ca="1" si="39"/>
        <v>-1.0290183165262423E-4</v>
      </c>
      <c r="R186" s="12">
        <f t="shared" ca="1" si="40"/>
        <v>-1.6220466944127931E-4</v>
      </c>
      <c r="S186" s="12">
        <f t="shared" ca="1" si="41"/>
        <v>-7.9103358297116788E-4</v>
      </c>
      <c r="T186" s="12">
        <f t="shared" ca="1" si="42"/>
        <v>2.407906558849815E-3</v>
      </c>
      <c r="U186" s="18"/>
      <c r="V186" s="22">
        <f t="shared" ca="1" si="43"/>
        <v>45923</v>
      </c>
      <c r="W186" s="14">
        <f ca="1">VLOOKUP($M186,LAST!$B:$Q,2,0)</f>
        <v>258.24</v>
      </c>
      <c r="X186" s="14">
        <f ca="1">VLOOKUP($M186,LAST!$B:$Q,3,0)*100</f>
        <v>298.64000000000004</v>
      </c>
      <c r="Y186" s="14">
        <f ca="1">VLOOKUP($M186,LAST!$B:$Q,16,0)*100</f>
        <v>262</v>
      </c>
      <c r="Z186" s="14">
        <f ca="1">VLOOKUP($M186,LAST!$B:$Q,4,0)</f>
        <v>97.17</v>
      </c>
      <c r="AA186" s="14">
        <f ca="1">VLOOKUP($M186,LAST!$B:$Q,5,0)</f>
        <v>97.391999999999996</v>
      </c>
      <c r="AB186" s="14">
        <f ca="1">VLOOKUP($M186,LAST!$B:$Q,6,0)</f>
        <v>97.263999999999996</v>
      </c>
      <c r="AC186" s="14">
        <f ca="1">VLOOKUP($M186,LAST!$B:$Q,7,0)</f>
        <v>1394.6</v>
      </c>
    </row>
    <row r="187" spans="12:29" ht="16.5" customHeight="1" x14ac:dyDescent="0.25">
      <c r="L187" s="32">
        <f t="shared" si="35"/>
        <v>187</v>
      </c>
      <c r="M187" s="9">
        <f t="shared" ca="1" si="44"/>
        <v>45922</v>
      </c>
      <c r="N187" s="12">
        <f t="shared" ca="1" si="36"/>
        <v>-2.8943016087806472E-2</v>
      </c>
      <c r="O187" s="12">
        <f t="shared" ca="1" si="37"/>
        <v>-2.8965338684099784E-2</v>
      </c>
      <c r="P187" s="12">
        <f t="shared" ca="1" si="38"/>
        <v>-1.1450381679389277E-2</v>
      </c>
      <c r="Q187" s="12">
        <f t="shared" ca="1" si="39"/>
        <v>-2.0576131687233268E-4</v>
      </c>
      <c r="R187" s="12">
        <f t="shared" ca="1" si="40"/>
        <v>7.7001816216171193E-5</v>
      </c>
      <c r="S187" s="12">
        <f t="shared" ca="1" si="41"/>
        <v>-3.103109254024905E-3</v>
      </c>
      <c r="T187" s="12">
        <f t="shared" ca="1" si="42"/>
        <v>-4.2585170340682099E-3</v>
      </c>
      <c r="U187" s="18"/>
      <c r="V187" s="22">
        <f t="shared" ca="1" si="43"/>
        <v>45922</v>
      </c>
      <c r="W187" s="14">
        <f ca="1">VLOOKUP($M187,LAST!$B:$Q,2,0)</f>
        <v>258.33999999999997</v>
      </c>
      <c r="X187" s="14">
        <f ca="1">VLOOKUP($M187,LAST!$B:$Q,3,0)*100</f>
        <v>300.04000000000002</v>
      </c>
      <c r="Y187" s="14">
        <f ca="1">VLOOKUP($M187,LAST!$B:$Q,16,0)*100</f>
        <v>259</v>
      </c>
      <c r="Z187" s="14">
        <f ca="1">VLOOKUP($M187,LAST!$B:$Q,4,0)</f>
        <v>97.18</v>
      </c>
      <c r="AA187" s="14">
        <f ca="1">VLOOKUP($M187,LAST!$B:$Q,5,0)</f>
        <v>97.407799999999995</v>
      </c>
      <c r="AB187" s="14">
        <f ca="1">VLOOKUP($M187,LAST!$B:$Q,6,0)</f>
        <v>97.340999999999994</v>
      </c>
      <c r="AC187" s="14">
        <f ca="1">VLOOKUP($M187,LAST!$B:$Q,7,0)</f>
        <v>1391.25</v>
      </c>
    </row>
    <row r="188" spans="12:29" ht="16.5" customHeight="1" x14ac:dyDescent="0.25">
      <c r="L188" s="32">
        <f t="shared" si="35"/>
        <v>188</v>
      </c>
      <c r="M188" s="9">
        <f t="shared" ca="1" si="44"/>
        <v>45919</v>
      </c>
      <c r="N188" s="12">
        <f t="shared" ca="1" si="36"/>
        <v>1.167433547552954E-2</v>
      </c>
      <c r="O188" s="12">
        <f t="shared" ca="1" si="37"/>
        <v>6.9740915756886235E-3</v>
      </c>
      <c r="P188" s="12">
        <f t="shared" ca="1" si="38"/>
        <v>0</v>
      </c>
      <c r="Q188" s="12">
        <f t="shared" ca="1" si="39"/>
        <v>-1.0287007509501844E-4</v>
      </c>
      <c r="R188" s="12">
        <f t="shared" ca="1" si="40"/>
        <v>-2.5558069164854924E-4</v>
      </c>
      <c r="S188" s="12">
        <f t="shared" ca="1" si="41"/>
        <v>3.0406377121257044E-3</v>
      </c>
      <c r="T188" s="12">
        <f t="shared" ca="1" si="42"/>
        <v>6.5919815568604712E-3</v>
      </c>
      <c r="U188" s="18"/>
      <c r="V188" s="22">
        <f t="shared" ca="1" si="43"/>
        <v>45919</v>
      </c>
      <c r="W188" s="14">
        <f ca="1">VLOOKUP($M188,LAST!$B:$Q,2,0)</f>
        <v>266.04000000000002</v>
      </c>
      <c r="X188" s="14">
        <f ca="1">VLOOKUP($M188,LAST!$B:$Q,3,0)*100</f>
        <v>308.99</v>
      </c>
      <c r="Y188" s="14">
        <f ca="1">VLOOKUP($M188,LAST!$B:$Q,16,0)*100</f>
        <v>262</v>
      </c>
      <c r="Z188" s="14">
        <f ca="1">VLOOKUP($M188,LAST!$B:$Q,4,0)</f>
        <v>97.2</v>
      </c>
      <c r="AA188" s="14">
        <f ca="1">VLOOKUP($M188,LAST!$B:$Q,5,0)</f>
        <v>97.400300000000001</v>
      </c>
      <c r="AB188" s="14">
        <f ca="1">VLOOKUP($M188,LAST!$B:$Q,6,0)</f>
        <v>97.644000000000005</v>
      </c>
      <c r="AC188" s="14">
        <f ca="1">VLOOKUP($M188,LAST!$B:$Q,7,0)</f>
        <v>1397.2</v>
      </c>
    </row>
    <row r="189" spans="12:29" ht="16.5" customHeight="1" x14ac:dyDescent="0.25">
      <c r="L189" s="32">
        <f t="shared" si="35"/>
        <v>189</v>
      </c>
      <c r="M189" s="9">
        <f t="shared" ca="1" si="44"/>
        <v>45918</v>
      </c>
      <c r="N189" s="12">
        <f t="shared" ca="1" si="36"/>
        <v>6.0446076743565502E-3</v>
      </c>
      <c r="O189" s="12">
        <f t="shared" ca="1" si="37"/>
        <v>-2.3733662786917797E-3</v>
      </c>
      <c r="P189" s="12">
        <f t="shared" ca="1" si="38"/>
        <v>-2.2388059701492491E-2</v>
      </c>
      <c r="Q189" s="12">
        <f t="shared" ca="1" si="39"/>
        <v>-3.0851501439732587E-4</v>
      </c>
      <c r="R189" s="12">
        <f t="shared" ca="1" si="40"/>
        <v>-2.7500718302342353E-4</v>
      </c>
      <c r="S189" s="12">
        <f t="shared" ca="1" si="41"/>
        <v>4.9033270364291504E-3</v>
      </c>
      <c r="T189" s="12">
        <f t="shared" ca="1" si="42"/>
        <v>7.0008705745792099E-3</v>
      </c>
      <c r="U189" s="18"/>
      <c r="V189" s="22">
        <f t="shared" ca="1" si="43"/>
        <v>45918</v>
      </c>
      <c r="W189" s="14">
        <f ca="1">VLOOKUP($M189,LAST!$B:$Q,2,0)</f>
        <v>262.97000000000003</v>
      </c>
      <c r="X189" s="14">
        <f ca="1">VLOOKUP($M189,LAST!$B:$Q,3,0)*100</f>
        <v>306.84999999999997</v>
      </c>
      <c r="Y189" s="14">
        <f ca="1">VLOOKUP($M189,LAST!$B:$Q,16,0)*100</f>
        <v>262</v>
      </c>
      <c r="Z189" s="14">
        <f ca="1">VLOOKUP($M189,LAST!$B:$Q,4,0)</f>
        <v>97.21</v>
      </c>
      <c r="AA189" s="14">
        <f ca="1">VLOOKUP($M189,LAST!$B:$Q,5,0)</f>
        <v>97.425200000000004</v>
      </c>
      <c r="AB189" s="14">
        <f ca="1">VLOOKUP($M189,LAST!$B:$Q,6,0)</f>
        <v>97.347999999999999</v>
      </c>
      <c r="AC189" s="14">
        <f ca="1">VLOOKUP($M189,LAST!$B:$Q,7,0)</f>
        <v>1388.05</v>
      </c>
    </row>
    <row r="190" spans="12:29" ht="16.5" customHeight="1" x14ac:dyDescent="0.25">
      <c r="L190" s="32">
        <f t="shared" si="35"/>
        <v>190</v>
      </c>
      <c r="M190" s="9">
        <f t="shared" ca="1" si="44"/>
        <v>45917</v>
      </c>
      <c r="N190" s="12">
        <f t="shared" ca="1" si="36"/>
        <v>-7.9699419332802668E-3</v>
      </c>
      <c r="O190" s="12">
        <f t="shared" ca="1" si="37"/>
        <v>-1.7849608931295169E-3</v>
      </c>
      <c r="P190" s="12">
        <f t="shared" ca="1" si="38"/>
        <v>-3.7174721189591198E-3</v>
      </c>
      <c r="Q190" s="12">
        <f t="shared" ca="1" si="39"/>
        <v>-1.0282776349623823E-4</v>
      </c>
      <c r="R190" s="12">
        <f t="shared" ca="1" si="40"/>
        <v>2.3093621541714349E-4</v>
      </c>
      <c r="S190" s="12">
        <f t="shared" ca="1" si="41"/>
        <v>2.4836236068424E-3</v>
      </c>
      <c r="T190" s="12">
        <f t="shared" ca="1" si="42"/>
        <v>-8.3360516110320138E-4</v>
      </c>
      <c r="U190" s="18"/>
      <c r="V190" s="22">
        <f t="shared" ca="1" si="43"/>
        <v>45917</v>
      </c>
      <c r="W190" s="14">
        <f ca="1">VLOOKUP($M190,LAST!$B:$Q,2,0)</f>
        <v>261.39</v>
      </c>
      <c r="X190" s="14">
        <f ca="1">VLOOKUP($M190,LAST!$B:$Q,3,0)*100</f>
        <v>307.58</v>
      </c>
      <c r="Y190" s="14">
        <f ca="1">VLOOKUP($M190,LAST!$B:$Q,16,0)*100</f>
        <v>268</v>
      </c>
      <c r="Z190" s="14">
        <f ca="1">VLOOKUP($M190,LAST!$B:$Q,4,0)</f>
        <v>97.24</v>
      </c>
      <c r="AA190" s="14">
        <f ca="1">VLOOKUP($M190,LAST!$B:$Q,5,0)</f>
        <v>97.451999999999998</v>
      </c>
      <c r="AB190" s="14">
        <f ca="1">VLOOKUP($M190,LAST!$B:$Q,6,0)</f>
        <v>96.873000000000005</v>
      </c>
      <c r="AC190" s="14">
        <f ca="1">VLOOKUP($M190,LAST!$B:$Q,7,0)</f>
        <v>1378.4</v>
      </c>
    </row>
    <row r="191" spans="12:29" ht="16.5" customHeight="1" x14ac:dyDescent="0.25">
      <c r="L191" s="32">
        <f t="shared" si="35"/>
        <v>191</v>
      </c>
      <c r="M191" s="9">
        <f t="shared" ca="1" si="44"/>
        <v>45916</v>
      </c>
      <c r="N191" s="12">
        <f t="shared" ca="1" si="36"/>
        <v>-8.2429990966575994E-3</v>
      </c>
      <c r="O191" s="12">
        <f t="shared" ca="1" si="37"/>
        <v>4.2207792207782369E-4</v>
      </c>
      <c r="P191" s="12">
        <f t="shared" ca="1" si="38"/>
        <v>7.4906367041198685E-3</v>
      </c>
      <c r="Q191" s="12">
        <f t="shared" ca="1" si="39"/>
        <v>0</v>
      </c>
      <c r="R191" s="12">
        <f t="shared" ca="1" si="40"/>
        <v>4.1483081782267561E-4</v>
      </c>
      <c r="S191" s="12">
        <f t="shared" ca="1" si="41"/>
        <v>-6.8755010174509357E-3</v>
      </c>
      <c r="T191" s="12">
        <f t="shared" ca="1" si="42"/>
        <v>-4.8690759575849007E-3</v>
      </c>
      <c r="U191" s="18"/>
      <c r="V191" s="22">
        <f t="shared" ca="1" si="43"/>
        <v>45916</v>
      </c>
      <c r="W191" s="14">
        <f ca="1">VLOOKUP($M191,LAST!$B:$Q,2,0)</f>
        <v>263.49</v>
      </c>
      <c r="X191" s="14">
        <f ca="1">VLOOKUP($M191,LAST!$B:$Q,3,0)*100</f>
        <v>308.13</v>
      </c>
      <c r="Y191" s="14">
        <f ca="1">VLOOKUP($M191,LAST!$B:$Q,16,0)*100</f>
        <v>269</v>
      </c>
      <c r="Z191" s="14">
        <f ca="1">VLOOKUP($M191,LAST!$B:$Q,4,0)</f>
        <v>97.25</v>
      </c>
      <c r="AA191" s="14">
        <f ca="1">VLOOKUP($M191,LAST!$B:$Q,5,0)</f>
        <v>97.429500000000004</v>
      </c>
      <c r="AB191" s="14">
        <f ca="1">VLOOKUP($M191,LAST!$B:$Q,6,0)</f>
        <v>96.632999999999996</v>
      </c>
      <c r="AC191" s="14">
        <f ca="1">VLOOKUP($M191,LAST!$B:$Q,7,0)</f>
        <v>1379.55</v>
      </c>
    </row>
    <row r="192" spans="12:29" ht="16.5" customHeight="1" x14ac:dyDescent="0.25">
      <c r="L192" s="32">
        <f t="shared" si="35"/>
        <v>192</v>
      </c>
      <c r="M192" s="9">
        <f t="shared" ca="1" si="44"/>
        <v>45915</v>
      </c>
      <c r="N192" s="12">
        <f t="shared" ca="1" si="36"/>
        <v>6.1349693251533388E-3</v>
      </c>
      <c r="O192" s="12">
        <f t="shared" ca="1" si="37"/>
        <v>1.3329432036153221E-3</v>
      </c>
      <c r="P192" s="12">
        <f t="shared" ca="1" si="38"/>
        <v>-1.1111111111111072E-2</v>
      </c>
      <c r="Q192" s="12">
        <f t="shared" ca="1" si="39"/>
        <v>1.0283833813251597E-4</v>
      </c>
      <c r="R192" s="12">
        <f t="shared" ca="1" si="40"/>
        <v>1.4685524386193194E-4</v>
      </c>
      <c r="S192" s="12">
        <f t="shared" ca="1" si="41"/>
        <v>-2.5422860071757647E-3</v>
      </c>
      <c r="T192" s="12">
        <f t="shared" ca="1" si="42"/>
        <v>-5.2025402748376859E-3</v>
      </c>
      <c r="U192" s="18"/>
      <c r="V192" s="22">
        <f t="shared" ca="1" si="43"/>
        <v>45915</v>
      </c>
      <c r="W192" s="14">
        <f ca="1">VLOOKUP($M192,LAST!$B:$Q,2,0)</f>
        <v>265.68</v>
      </c>
      <c r="X192" s="14">
        <f ca="1">VLOOKUP($M192,LAST!$B:$Q,3,0)*100</f>
        <v>308</v>
      </c>
      <c r="Y192" s="14">
        <f ca="1">VLOOKUP($M192,LAST!$B:$Q,16,0)*100</f>
        <v>267</v>
      </c>
      <c r="Z192" s="14">
        <f ca="1">VLOOKUP($M192,LAST!$B:$Q,4,0)</f>
        <v>97.25</v>
      </c>
      <c r="AA192" s="14">
        <f ca="1">VLOOKUP($M192,LAST!$B:$Q,5,0)</f>
        <v>97.389099999999999</v>
      </c>
      <c r="AB192" s="14">
        <f ca="1">VLOOKUP($M192,LAST!$B:$Q,6,0)</f>
        <v>97.302000000000007</v>
      </c>
      <c r="AC192" s="14">
        <f ca="1">VLOOKUP($M192,LAST!$B:$Q,7,0)</f>
        <v>1386.3</v>
      </c>
    </row>
    <row r="193" spans="12:29" ht="16.5" customHeight="1" x14ac:dyDescent="0.25">
      <c r="L193" s="32">
        <f t="shared" si="35"/>
        <v>193</v>
      </c>
      <c r="M193" s="9">
        <f t="shared" ca="1" si="44"/>
        <v>45912</v>
      </c>
      <c r="N193" s="12">
        <f t="shared" ca="1" si="36"/>
        <v>-2.7945619335347782E-3</v>
      </c>
      <c r="O193" s="12">
        <f t="shared" ca="1" si="37"/>
        <v>4.8676902972883962E-3</v>
      </c>
      <c r="P193" s="12">
        <f t="shared" ca="1" si="38"/>
        <v>7.4626865671640896E-3</v>
      </c>
      <c r="Q193" s="12">
        <f t="shared" ca="1" si="39"/>
        <v>-1.0282776349623823E-4</v>
      </c>
      <c r="R193" s="12">
        <f t="shared" ca="1" si="40"/>
        <v>4.3150921374901507E-4</v>
      </c>
      <c r="S193" s="12">
        <f t="shared" ca="1" si="41"/>
        <v>1.948098553279376E-4</v>
      </c>
      <c r="T193" s="12">
        <f t="shared" ca="1" si="42"/>
        <v>3.1312985891158718E-3</v>
      </c>
      <c r="U193" s="18"/>
      <c r="V193" s="22">
        <f t="shared" ca="1" si="43"/>
        <v>45912</v>
      </c>
      <c r="W193" s="14">
        <f ca="1">VLOOKUP($M193,LAST!$B:$Q,2,0)</f>
        <v>264.06</v>
      </c>
      <c r="X193" s="14">
        <f ca="1">VLOOKUP($M193,LAST!$B:$Q,3,0)*100</f>
        <v>307.58999999999997</v>
      </c>
      <c r="Y193" s="14">
        <f ca="1">VLOOKUP($M193,LAST!$B:$Q,16,0)*100</f>
        <v>270</v>
      </c>
      <c r="Z193" s="14">
        <f ca="1">VLOOKUP($M193,LAST!$B:$Q,4,0)</f>
        <v>97.24</v>
      </c>
      <c r="AA193" s="14">
        <f ca="1">VLOOKUP($M193,LAST!$B:$Q,5,0)</f>
        <v>97.374799999999993</v>
      </c>
      <c r="AB193" s="14">
        <f ca="1">VLOOKUP($M193,LAST!$B:$Q,6,0)</f>
        <v>97.55</v>
      </c>
      <c r="AC193" s="14">
        <f ca="1">VLOOKUP($M193,LAST!$B:$Q,7,0)</f>
        <v>1393.55</v>
      </c>
    </row>
    <row r="194" spans="12:29" ht="16.5" customHeight="1" x14ac:dyDescent="0.25">
      <c r="L194" s="32">
        <f t="shared" si="35"/>
        <v>194</v>
      </c>
      <c r="M194" s="9">
        <f t="shared" ca="1" si="44"/>
        <v>45911</v>
      </c>
      <c r="N194" s="12">
        <f t="shared" ca="1" si="36"/>
        <v>-1.4844302243387064E-2</v>
      </c>
      <c r="O194" s="12">
        <f t="shared" ca="1" si="37"/>
        <v>-1.6609374498024132E-2</v>
      </c>
      <c r="P194" s="12">
        <f t="shared" ca="1" si="38"/>
        <v>-2.1897810218978075E-2</v>
      </c>
      <c r="Q194" s="12">
        <f t="shared" ca="1" si="39"/>
        <v>2.0569782988788532E-4</v>
      </c>
      <c r="R194" s="12">
        <f t="shared" ca="1" si="40"/>
        <v>-2.9067050392805882E-4</v>
      </c>
      <c r="S194" s="12">
        <f t="shared" ca="1" si="41"/>
        <v>-2.5465330333400704E-3</v>
      </c>
      <c r="T194" s="12">
        <f t="shared" ca="1" si="42"/>
        <v>5.0414115952479577E-4</v>
      </c>
      <c r="U194" s="18"/>
      <c r="V194" s="22">
        <f t="shared" ca="1" si="43"/>
        <v>45911</v>
      </c>
      <c r="W194" s="14">
        <f ca="1">VLOOKUP($M194,LAST!$B:$Q,2,0)</f>
        <v>264.8</v>
      </c>
      <c r="X194" s="14">
        <f ca="1">VLOOKUP($M194,LAST!$B:$Q,3,0)*100</f>
        <v>306.10000000000002</v>
      </c>
      <c r="Y194" s="14">
        <f ca="1">VLOOKUP($M194,LAST!$B:$Q,16,0)*100</f>
        <v>268</v>
      </c>
      <c r="Z194" s="14">
        <f ca="1">VLOOKUP($M194,LAST!$B:$Q,4,0)</f>
        <v>97.25</v>
      </c>
      <c r="AA194" s="14">
        <f ca="1">VLOOKUP($M194,LAST!$B:$Q,5,0)</f>
        <v>97.332800000000006</v>
      </c>
      <c r="AB194" s="14">
        <f ca="1">VLOOKUP($M194,LAST!$B:$Q,6,0)</f>
        <v>97.531000000000006</v>
      </c>
      <c r="AC194" s="14">
        <f ca="1">VLOOKUP($M194,LAST!$B:$Q,7,0)</f>
        <v>1389.2</v>
      </c>
    </row>
    <row r="195" spans="12:29" ht="16.5" customHeight="1" x14ac:dyDescent="0.25">
      <c r="L195" s="32">
        <f t="shared" si="35"/>
        <v>195</v>
      </c>
      <c r="M195" s="9">
        <f t="shared" ca="1" si="44"/>
        <v>45910</v>
      </c>
      <c r="N195" s="12">
        <f t="shared" ca="1" si="36"/>
        <v>-1.1183460250892008E-2</v>
      </c>
      <c r="O195" s="12">
        <f t="shared" ca="1" si="37"/>
        <v>-1.0584869675778763E-2</v>
      </c>
      <c r="P195" s="12">
        <f t="shared" ca="1" si="38"/>
        <v>-7.2463768115942351E-3</v>
      </c>
      <c r="Q195" s="12">
        <f t="shared" ca="1" si="39"/>
        <v>0</v>
      </c>
      <c r="R195" s="12">
        <f t="shared" ca="1" si="40"/>
        <v>2.5581438354893571E-4</v>
      </c>
      <c r="S195" s="12">
        <f t="shared" ca="1" si="41"/>
        <v>-8.180962899329014E-5</v>
      </c>
      <c r="T195" s="12">
        <f t="shared" ca="1" si="42"/>
        <v>3.6011379595857207E-5</v>
      </c>
      <c r="U195" s="18"/>
      <c r="V195" s="22">
        <f t="shared" ca="1" si="43"/>
        <v>45910</v>
      </c>
      <c r="W195" s="14">
        <f ca="1">VLOOKUP($M195,LAST!$B:$Q,2,0)</f>
        <v>268.79000000000002</v>
      </c>
      <c r="X195" s="14">
        <f ca="1">VLOOKUP($M195,LAST!$B:$Q,3,0)*100</f>
        <v>311.27</v>
      </c>
      <c r="Y195" s="14">
        <f ca="1">VLOOKUP($M195,LAST!$B:$Q,16,0)*100</f>
        <v>274</v>
      </c>
      <c r="Z195" s="14">
        <f ca="1">VLOOKUP($M195,LAST!$B:$Q,4,0)</f>
        <v>97.23</v>
      </c>
      <c r="AA195" s="14">
        <f ca="1">VLOOKUP($M195,LAST!$B:$Q,5,0)</f>
        <v>97.361099999999993</v>
      </c>
      <c r="AB195" s="14">
        <f ca="1">VLOOKUP($M195,LAST!$B:$Q,6,0)</f>
        <v>97.78</v>
      </c>
      <c r="AC195" s="14">
        <f ca="1">VLOOKUP($M195,LAST!$B:$Q,7,0)</f>
        <v>1388.5</v>
      </c>
    </row>
    <row r="196" spans="12:29" ht="16.5" customHeight="1" x14ac:dyDescent="0.25">
      <c r="L196" s="32">
        <f t="shared" si="35"/>
        <v>196</v>
      </c>
      <c r="M196" s="9">
        <f t="shared" ca="1" si="44"/>
        <v>45909</v>
      </c>
      <c r="N196" s="12">
        <f t="shared" ca="1" si="36"/>
        <v>-1.42515230635335E-2</v>
      </c>
      <c r="O196" s="12">
        <f t="shared" ca="1" si="37"/>
        <v>-2.8210085898128234E-3</v>
      </c>
      <c r="P196" s="12">
        <f t="shared" ca="1" si="38"/>
        <v>7.2992700729928028E-3</v>
      </c>
      <c r="Q196" s="12">
        <f t="shared" ca="1" si="39"/>
        <v>0</v>
      </c>
      <c r="R196" s="12">
        <f t="shared" ca="1" si="40"/>
        <v>-2.8765448586876019E-5</v>
      </c>
      <c r="S196" s="12">
        <f t="shared" ca="1" si="41"/>
        <v>3.4272579883842802E-3</v>
      </c>
      <c r="T196" s="12">
        <f t="shared" ca="1" si="42"/>
        <v>7.9287850938847271E-4</v>
      </c>
      <c r="U196" s="18"/>
      <c r="V196" s="22">
        <f t="shared" ca="1" si="43"/>
        <v>45909</v>
      </c>
      <c r="W196" s="14">
        <f ca="1">VLOOKUP($M196,LAST!$B:$Q,2,0)</f>
        <v>271.83</v>
      </c>
      <c r="X196" s="14">
        <f ca="1">VLOOKUP($M196,LAST!$B:$Q,3,0)*100</f>
        <v>314.59999999999997</v>
      </c>
      <c r="Y196" s="14">
        <f ca="1">VLOOKUP($M196,LAST!$B:$Q,16,0)*100</f>
        <v>276</v>
      </c>
      <c r="Z196" s="14">
        <f ca="1">VLOOKUP($M196,LAST!$B:$Q,4,0)</f>
        <v>97.23</v>
      </c>
      <c r="AA196" s="14">
        <f ca="1">VLOOKUP($M196,LAST!$B:$Q,5,0)</f>
        <v>97.336200000000005</v>
      </c>
      <c r="AB196" s="14">
        <f ca="1">VLOOKUP($M196,LAST!$B:$Q,6,0)</f>
        <v>97.787999999999997</v>
      </c>
      <c r="AC196" s="14">
        <f ca="1">VLOOKUP($M196,LAST!$B:$Q,7,0)</f>
        <v>1388.45</v>
      </c>
    </row>
    <row r="197" spans="12:29" ht="16.5" customHeight="1" x14ac:dyDescent="0.25">
      <c r="L197" s="32">
        <f t="shared" si="35"/>
        <v>197</v>
      </c>
      <c r="M197" s="9">
        <f t="shared" ca="1" si="44"/>
        <v>45908</v>
      </c>
      <c r="N197" s="12">
        <f t="shared" ca="1" si="36"/>
        <v>1.9407785294443869E-2</v>
      </c>
      <c r="O197" s="12">
        <f t="shared" ca="1" si="37"/>
        <v>1.7053513862024472E-2</v>
      </c>
      <c r="P197" s="12">
        <f t="shared" ca="1" si="38"/>
        <v>7.3529411764705621E-3</v>
      </c>
      <c r="Q197" s="12">
        <f t="shared" ca="1" si="39"/>
        <v>4.1156497582073293E-4</v>
      </c>
      <c r="R197" s="12">
        <f t="shared" ca="1" si="40"/>
        <v>-7.8071550521530142E-5</v>
      </c>
      <c r="S197" s="12">
        <f t="shared" ca="1" si="41"/>
        <v>-3.2116848048442392E-3</v>
      </c>
      <c r="T197" s="12">
        <f t="shared" ca="1" si="42"/>
        <v>2.8840261004359213E-4</v>
      </c>
      <c r="U197" s="18"/>
      <c r="V197" s="22">
        <f t="shared" ca="1" si="43"/>
        <v>45908</v>
      </c>
      <c r="W197" s="14">
        <f ca="1">VLOOKUP($M197,LAST!$B:$Q,2,0)</f>
        <v>275.76</v>
      </c>
      <c r="X197" s="14">
        <f ca="1">VLOOKUP($M197,LAST!$B:$Q,3,0)*100</f>
        <v>315.49</v>
      </c>
      <c r="Y197" s="14">
        <f ca="1">VLOOKUP($M197,LAST!$B:$Q,16,0)*100</f>
        <v>274</v>
      </c>
      <c r="Z197" s="14">
        <f ca="1">VLOOKUP($M197,LAST!$B:$Q,4,0)</f>
        <v>97.23</v>
      </c>
      <c r="AA197" s="14">
        <f ca="1">VLOOKUP($M197,LAST!$B:$Q,5,0)</f>
        <v>97.338999999999999</v>
      </c>
      <c r="AB197" s="14">
        <f ca="1">VLOOKUP($M197,LAST!$B:$Q,6,0)</f>
        <v>97.453999999999994</v>
      </c>
      <c r="AC197" s="14">
        <f ca="1">VLOOKUP($M197,LAST!$B:$Q,7,0)</f>
        <v>1387.35</v>
      </c>
    </row>
    <row r="198" spans="12:29" ht="16.5" customHeight="1" x14ac:dyDescent="0.25">
      <c r="L198" s="32">
        <f t="shared" ref="L198:L261" si="45">ROW(M198)</f>
        <v>198</v>
      </c>
      <c r="M198" s="9">
        <f t="shared" ca="1" si="44"/>
        <v>45905</v>
      </c>
      <c r="N198" s="12">
        <f t="shared" ref="N198:N261" ca="1" si="46">W198/W199-1</f>
        <v>-5.1487624581664226E-3</v>
      </c>
      <c r="O198" s="12">
        <f t="shared" ref="O198:O261" ca="1" si="47">X198/X199-1</f>
        <v>-4.2692517574550726E-3</v>
      </c>
      <c r="P198" s="12">
        <f t="shared" ref="P198:P261" ca="1" si="48">Y198/Y199-1</f>
        <v>-1.0909090909090868E-2</v>
      </c>
      <c r="Q198" s="12">
        <f t="shared" ref="Q198:Q261" ca="1" si="49">Z198/Z199-1</f>
        <v>1.0290183165251321E-4</v>
      </c>
      <c r="R198" s="12">
        <f t="shared" ref="R198:R261" ca="1" si="50">AA198/AA199-1</f>
        <v>1.6849857495393472E-4</v>
      </c>
      <c r="S198" s="12">
        <f t="shared" ref="S198:S261" ca="1" si="51">AB198/AB199-1</f>
        <v>-5.8873173558928737E-3</v>
      </c>
      <c r="T198" s="12">
        <f t="shared" ref="T198:T261" ca="1" si="52">AC198/AC199-1</f>
        <v>-5.9843761198308254E-3</v>
      </c>
      <c r="U198" s="18"/>
      <c r="V198" s="22">
        <f t="shared" ref="V198:V261" ca="1" si="53">M198</f>
        <v>45905</v>
      </c>
      <c r="W198" s="14">
        <f ca="1">VLOOKUP($M198,LAST!$B:$Q,2,0)</f>
        <v>270.51</v>
      </c>
      <c r="X198" s="14">
        <f ca="1">VLOOKUP($M198,LAST!$B:$Q,3,0)*100</f>
        <v>310.2</v>
      </c>
      <c r="Y198" s="14">
        <f ca="1">VLOOKUP($M198,LAST!$B:$Q,16,0)*100</f>
        <v>272</v>
      </c>
      <c r="Z198" s="14">
        <f ca="1">VLOOKUP($M198,LAST!$B:$Q,4,0)</f>
        <v>97.19</v>
      </c>
      <c r="AA198" s="14">
        <f ca="1">VLOOKUP($M198,LAST!$B:$Q,5,0)</f>
        <v>97.346599999999995</v>
      </c>
      <c r="AB198" s="14">
        <f ca="1">VLOOKUP($M198,LAST!$B:$Q,6,0)</f>
        <v>97.768000000000001</v>
      </c>
      <c r="AC198" s="14">
        <f ca="1">VLOOKUP($M198,LAST!$B:$Q,7,0)</f>
        <v>1386.95</v>
      </c>
    </row>
    <row r="199" spans="12:29" ht="16.5" customHeight="1" x14ac:dyDescent="0.25">
      <c r="L199" s="32">
        <f t="shared" si="45"/>
        <v>199</v>
      </c>
      <c r="M199" s="9">
        <f t="shared" ref="M199:M262" ca="1" si="54">WORKDAY(M198,-1)</f>
        <v>45904</v>
      </c>
      <c r="N199" s="12">
        <f t="shared" ca="1" si="46"/>
        <v>1.6946030576534543E-3</v>
      </c>
      <c r="O199" s="12">
        <f t="shared" ca="1" si="47"/>
        <v>-7.5501752150366475E-3</v>
      </c>
      <c r="P199" s="12">
        <f t="shared" ca="1" si="48"/>
        <v>-1.7857142857142905E-2</v>
      </c>
      <c r="Q199" s="12">
        <f t="shared" ca="1" si="49"/>
        <v>2.0584602717188538E-4</v>
      </c>
      <c r="R199" s="12">
        <f t="shared" ca="1" si="50"/>
        <v>-1.8284915971555904E-4</v>
      </c>
      <c r="S199" s="12">
        <f t="shared" ca="1" si="51"/>
        <v>2.0888100914999708E-3</v>
      </c>
      <c r="T199" s="12">
        <f t="shared" ca="1" si="52"/>
        <v>4.2825781840429844E-3</v>
      </c>
      <c r="U199" s="18"/>
      <c r="V199" s="22">
        <f t="shared" ca="1" si="53"/>
        <v>45904</v>
      </c>
      <c r="W199" s="14">
        <f ca="1">VLOOKUP($M199,LAST!$B:$Q,2,0)</f>
        <v>271.91000000000003</v>
      </c>
      <c r="X199" s="14">
        <f ca="1">VLOOKUP($M199,LAST!$B:$Q,3,0)*100</f>
        <v>311.52999999999997</v>
      </c>
      <c r="Y199" s="14">
        <f ca="1">VLOOKUP($M199,LAST!$B:$Q,16,0)*100</f>
        <v>275</v>
      </c>
      <c r="Z199" s="14">
        <f ca="1">VLOOKUP($M199,LAST!$B:$Q,4,0)</f>
        <v>97.18</v>
      </c>
      <c r="AA199" s="14">
        <f ca="1">VLOOKUP($M199,LAST!$B:$Q,5,0)</f>
        <v>97.330200000000005</v>
      </c>
      <c r="AB199" s="14">
        <f ca="1">VLOOKUP($M199,LAST!$B:$Q,6,0)</f>
        <v>98.346999999999994</v>
      </c>
      <c r="AC199" s="14">
        <f ca="1">VLOOKUP($M199,LAST!$B:$Q,7,0)</f>
        <v>1395.3</v>
      </c>
    </row>
    <row r="200" spans="12:29" ht="16.5" customHeight="1" x14ac:dyDescent="0.25">
      <c r="L200" s="32">
        <f t="shared" si="45"/>
        <v>200</v>
      </c>
      <c r="M200" s="9">
        <f t="shared" ca="1" si="54"/>
        <v>45903</v>
      </c>
      <c r="N200" s="12">
        <f t="shared" ca="1" si="46"/>
        <v>8.1111971389580262E-4</v>
      </c>
      <c r="O200" s="12">
        <f t="shared" ca="1" si="47"/>
        <v>3.1858294306852386E-5</v>
      </c>
      <c r="P200" s="12">
        <f t="shared" ca="1" si="48"/>
        <v>-3.558718861209953E-3</v>
      </c>
      <c r="Q200" s="12">
        <f t="shared" ca="1" si="49"/>
        <v>0</v>
      </c>
      <c r="R200" s="12">
        <f t="shared" ca="1" si="50"/>
        <v>-1.191459291123298E-4</v>
      </c>
      <c r="S200" s="12">
        <f t="shared" ca="1" si="51"/>
        <v>-2.5915424250739783E-3</v>
      </c>
      <c r="T200" s="12">
        <f t="shared" ca="1" si="52"/>
        <v>-4.5853483790078142E-3</v>
      </c>
      <c r="U200" s="18"/>
      <c r="V200" s="22">
        <f t="shared" ca="1" si="53"/>
        <v>45903</v>
      </c>
      <c r="W200" s="14">
        <f ca="1">VLOOKUP($M200,LAST!$B:$Q,2,0)</f>
        <v>271.45</v>
      </c>
      <c r="X200" s="14">
        <f ca="1">VLOOKUP($M200,LAST!$B:$Q,3,0)*100</f>
        <v>313.89999999999998</v>
      </c>
      <c r="Y200" s="14">
        <f ca="1">VLOOKUP($M200,LAST!$B:$Q,16,0)*100</f>
        <v>280</v>
      </c>
      <c r="Z200" s="14">
        <f ca="1">VLOOKUP($M200,LAST!$B:$Q,4,0)</f>
        <v>97.16</v>
      </c>
      <c r="AA200" s="14">
        <f ca="1">VLOOKUP($M200,LAST!$B:$Q,5,0)</f>
        <v>97.347999999999999</v>
      </c>
      <c r="AB200" s="14">
        <f ca="1">VLOOKUP($M200,LAST!$B:$Q,6,0)</f>
        <v>98.141999999999996</v>
      </c>
      <c r="AC200" s="14">
        <f ca="1">VLOOKUP($M200,LAST!$B:$Q,7,0)</f>
        <v>1389.35</v>
      </c>
    </row>
    <row r="201" spans="12:29" ht="16.5" customHeight="1" x14ac:dyDescent="0.25">
      <c r="L201" s="32">
        <f t="shared" si="45"/>
        <v>201</v>
      </c>
      <c r="M201" s="9">
        <f t="shared" ca="1" si="54"/>
        <v>45902</v>
      </c>
      <c r="N201" s="12">
        <f t="shared" ca="1" si="46"/>
        <v>6.8676219466925481E-3</v>
      </c>
      <c r="O201" s="12">
        <f t="shared" ca="1" si="47"/>
        <v>1.935504822524603E-2</v>
      </c>
      <c r="P201" s="12">
        <f t="shared" ca="1" si="48"/>
        <v>3.6900369003689981E-2</v>
      </c>
      <c r="Q201" s="12">
        <f t="shared" ca="1" si="49"/>
        <v>-3.0867373186538316E-4</v>
      </c>
      <c r="R201" s="12">
        <f t="shared" ca="1" si="50"/>
        <v>-3.8707438501894842E-4</v>
      </c>
      <c r="S201" s="12">
        <f t="shared" ca="1" si="51"/>
        <v>6.4027165519429108E-3</v>
      </c>
      <c r="T201" s="12">
        <f t="shared" ca="1" si="52"/>
        <v>1.6505794969321474E-3</v>
      </c>
      <c r="U201" s="18"/>
      <c r="V201" s="22">
        <f t="shared" ca="1" si="53"/>
        <v>45902</v>
      </c>
      <c r="W201" s="14">
        <f ca="1">VLOOKUP($M201,LAST!$B:$Q,2,0)</f>
        <v>271.23</v>
      </c>
      <c r="X201" s="14">
        <f ca="1">VLOOKUP($M201,LAST!$B:$Q,3,0)*100</f>
        <v>313.89</v>
      </c>
      <c r="Y201" s="14">
        <f ca="1">VLOOKUP($M201,LAST!$B:$Q,16,0)*100</f>
        <v>281</v>
      </c>
      <c r="Z201" s="14">
        <f ca="1">VLOOKUP($M201,LAST!$B:$Q,4,0)</f>
        <v>97.16</v>
      </c>
      <c r="AA201" s="14">
        <f ca="1">VLOOKUP($M201,LAST!$B:$Q,5,0)</f>
        <v>97.3596</v>
      </c>
      <c r="AB201" s="14">
        <f ca="1">VLOOKUP($M201,LAST!$B:$Q,6,0)</f>
        <v>98.397000000000006</v>
      </c>
      <c r="AC201" s="14">
        <f ca="1">VLOOKUP($M201,LAST!$B:$Q,7,0)</f>
        <v>1395.75</v>
      </c>
    </row>
    <row r="202" spans="12:29" ht="16.5" customHeight="1" x14ac:dyDescent="0.25">
      <c r="L202" s="32">
        <f t="shared" si="45"/>
        <v>202</v>
      </c>
      <c r="M202" s="9">
        <f t="shared" ca="1" si="54"/>
        <v>45901</v>
      </c>
      <c r="N202" s="12">
        <f t="shared" ca="1" si="46"/>
        <v>0</v>
      </c>
      <c r="O202" s="12">
        <f t="shared" ca="1" si="47"/>
        <v>1.2681277232229338E-3</v>
      </c>
      <c r="P202" s="12">
        <f t="shared" ca="1" si="48"/>
        <v>-3.6764705882352811E-3</v>
      </c>
      <c r="Q202" s="12">
        <f t="shared" ca="1" si="49"/>
        <v>1.0290183165251321E-4</v>
      </c>
      <c r="R202" s="12">
        <f t="shared" ca="1" si="50"/>
        <v>1.4170778417299523E-4</v>
      </c>
      <c r="S202" s="12">
        <f t="shared" ca="1" si="51"/>
        <v>0</v>
      </c>
      <c r="T202" s="12">
        <f t="shared" ca="1" si="52"/>
        <v>2.5541405856535082E-3</v>
      </c>
      <c r="U202" s="18"/>
      <c r="V202" s="22">
        <f t="shared" ca="1" si="53"/>
        <v>45901</v>
      </c>
      <c r="W202" s="14">
        <f ca="1">VLOOKUP($M202,LAST!$B:$Q,2,0)</f>
        <v>269.38</v>
      </c>
      <c r="X202" s="14">
        <f ca="1">VLOOKUP($M202,LAST!$B:$Q,3,0)*100</f>
        <v>307.93</v>
      </c>
      <c r="Y202" s="14">
        <f ca="1">VLOOKUP($M202,LAST!$B:$Q,16,0)*100</f>
        <v>271</v>
      </c>
      <c r="Z202" s="14">
        <f ca="1">VLOOKUP($M202,LAST!$B:$Q,4,0)</f>
        <v>97.19</v>
      </c>
      <c r="AA202" s="14">
        <f ca="1">VLOOKUP($M202,LAST!$B:$Q,5,0)</f>
        <v>97.397300000000001</v>
      </c>
      <c r="AB202" s="14">
        <f ca="1">VLOOKUP($M202,LAST!$B:$Q,6,0)</f>
        <v>97.771000000000001</v>
      </c>
      <c r="AC202" s="14">
        <f ca="1">VLOOKUP($M202,LAST!$B:$Q,7,0)</f>
        <v>1393.45</v>
      </c>
    </row>
    <row r="203" spans="12:29" ht="16.5" customHeight="1" x14ac:dyDescent="0.25">
      <c r="L203" s="32">
        <f t="shared" si="45"/>
        <v>203</v>
      </c>
      <c r="M203" s="9">
        <f t="shared" ca="1" si="54"/>
        <v>45898</v>
      </c>
      <c r="N203" s="12">
        <f t="shared" ca="1" si="46"/>
        <v>-4.0668441289559709E-3</v>
      </c>
      <c r="O203" s="12">
        <f t="shared" ca="1" si="47"/>
        <v>6.2493865131041382E-3</v>
      </c>
      <c r="P203" s="12">
        <f t="shared" ca="1" si="48"/>
        <v>1.4925373134328401E-2</v>
      </c>
      <c r="Q203" s="12">
        <f t="shared" ca="1" si="49"/>
        <v>-3.0861022528527737E-4</v>
      </c>
      <c r="R203" s="12">
        <f t="shared" ca="1" si="50"/>
        <v>-4.4546218754781819E-4</v>
      </c>
      <c r="S203" s="12">
        <f t="shared" ca="1" si="51"/>
        <v>-4.2939077627723865E-4</v>
      </c>
      <c r="T203" s="12">
        <f t="shared" ca="1" si="52"/>
        <v>3.6466043253782221E-3</v>
      </c>
      <c r="U203" s="18"/>
      <c r="V203" s="22">
        <f t="shared" ca="1" si="53"/>
        <v>45898</v>
      </c>
      <c r="W203" s="14">
        <f ca="1">VLOOKUP($M203,LAST!$B:$Q,2,0)</f>
        <v>269.38</v>
      </c>
      <c r="X203" s="14">
        <f ca="1">VLOOKUP($M203,LAST!$B:$Q,3,0)*100</f>
        <v>307.54000000000002</v>
      </c>
      <c r="Y203" s="14">
        <f ca="1">VLOOKUP($M203,LAST!$B:$Q,16,0)*100</f>
        <v>272</v>
      </c>
      <c r="Z203" s="14">
        <f ca="1">VLOOKUP($M203,LAST!$B:$Q,4,0)</f>
        <v>97.18</v>
      </c>
      <c r="AA203" s="14">
        <f ca="1">VLOOKUP($M203,LAST!$B:$Q,5,0)</f>
        <v>97.383499999999998</v>
      </c>
      <c r="AB203" s="14">
        <f ca="1">VLOOKUP($M203,LAST!$B:$Q,6,0)</f>
        <v>97.771000000000001</v>
      </c>
      <c r="AC203" s="14">
        <f ca="1">VLOOKUP($M203,LAST!$B:$Q,7,0)</f>
        <v>1389.9</v>
      </c>
    </row>
    <row r="204" spans="12:29" ht="16.5" customHeight="1" x14ac:dyDescent="0.25">
      <c r="L204" s="32">
        <f t="shared" si="45"/>
        <v>204</v>
      </c>
      <c r="M204" s="9">
        <f t="shared" ca="1" si="54"/>
        <v>45897</v>
      </c>
      <c r="N204" s="12">
        <f t="shared" ca="1" si="46"/>
        <v>-6.7202820315080958E-3</v>
      </c>
      <c r="O204" s="12">
        <f t="shared" ca="1" si="47"/>
        <v>-8.7247016087181883E-3</v>
      </c>
      <c r="P204" s="12">
        <f t="shared" ca="1" si="48"/>
        <v>-7.4074074074074181E-3</v>
      </c>
      <c r="Q204" s="12">
        <f t="shared" ca="1" si="49"/>
        <v>2.0578248791025544E-4</v>
      </c>
      <c r="R204" s="12">
        <f t="shared" ca="1" si="50"/>
        <v>-2.3294092536041422E-4</v>
      </c>
      <c r="S204" s="12">
        <f t="shared" ca="1" si="51"/>
        <v>-4.2654124928739323E-3</v>
      </c>
      <c r="T204" s="12">
        <f t="shared" ca="1" si="52"/>
        <v>-7.0624507062451158E-3</v>
      </c>
      <c r="U204" s="18"/>
      <c r="V204" s="22">
        <f t="shared" ca="1" si="53"/>
        <v>45897</v>
      </c>
      <c r="W204" s="14">
        <f ca="1">VLOOKUP($M204,LAST!$B:$Q,2,0)</f>
        <v>270.48</v>
      </c>
      <c r="X204" s="14">
        <f ca="1">VLOOKUP($M204,LAST!$B:$Q,3,0)*100</f>
        <v>305.63</v>
      </c>
      <c r="Y204" s="14">
        <f ca="1">VLOOKUP($M204,LAST!$B:$Q,16,0)*100</f>
        <v>268</v>
      </c>
      <c r="Z204" s="14">
        <f ca="1">VLOOKUP($M204,LAST!$B:$Q,4,0)</f>
        <v>97.21</v>
      </c>
      <c r="AA204" s="14">
        <f ca="1">VLOOKUP($M204,LAST!$B:$Q,5,0)</f>
        <v>97.426900000000003</v>
      </c>
      <c r="AB204" s="14">
        <f ca="1">VLOOKUP($M204,LAST!$B:$Q,6,0)</f>
        <v>97.813000000000002</v>
      </c>
      <c r="AC204" s="14">
        <f ca="1">VLOOKUP($M204,LAST!$B:$Q,7,0)</f>
        <v>1384.85</v>
      </c>
    </row>
    <row r="205" spans="12:29" ht="16.5" customHeight="1" x14ac:dyDescent="0.25">
      <c r="L205" s="32">
        <f t="shared" si="45"/>
        <v>205</v>
      </c>
      <c r="M205" s="9">
        <f t="shared" ca="1" si="54"/>
        <v>45896</v>
      </c>
      <c r="N205" s="12">
        <f t="shared" ca="1" si="46"/>
        <v>9.4154279571487809E-3</v>
      </c>
      <c r="O205" s="12">
        <f t="shared" ca="1" si="47"/>
        <v>2.1777994474241336E-3</v>
      </c>
      <c r="P205" s="12">
        <f t="shared" ca="1" si="48"/>
        <v>-7.3529411764705621E-3</v>
      </c>
      <c r="Q205" s="12">
        <f t="shared" ca="1" si="49"/>
        <v>0</v>
      </c>
      <c r="R205" s="12">
        <f t="shared" ca="1" si="50"/>
        <v>-2.2775818236653311E-4</v>
      </c>
      <c r="S205" s="12">
        <f t="shared" ca="1" si="51"/>
        <v>7.1264952914207313E-5</v>
      </c>
      <c r="T205" s="12">
        <f t="shared" ca="1" si="52"/>
        <v>5.3803938448293565E-4</v>
      </c>
      <c r="U205" s="18"/>
      <c r="V205" s="22">
        <f t="shared" ca="1" si="53"/>
        <v>45896</v>
      </c>
      <c r="W205" s="14">
        <f ca="1">VLOOKUP($M205,LAST!$B:$Q,2,0)</f>
        <v>272.31</v>
      </c>
      <c r="X205" s="14">
        <f ca="1">VLOOKUP($M205,LAST!$B:$Q,3,0)*100</f>
        <v>308.32</v>
      </c>
      <c r="Y205" s="14">
        <f ca="1">VLOOKUP($M205,LAST!$B:$Q,16,0)*100</f>
        <v>270</v>
      </c>
      <c r="Z205" s="14">
        <f ca="1">VLOOKUP($M205,LAST!$B:$Q,4,0)</f>
        <v>97.19</v>
      </c>
      <c r="AA205" s="14">
        <f ca="1">VLOOKUP($M205,LAST!$B:$Q,5,0)</f>
        <v>97.449600000000004</v>
      </c>
      <c r="AB205" s="14">
        <f ca="1">VLOOKUP($M205,LAST!$B:$Q,6,0)</f>
        <v>98.231999999999999</v>
      </c>
      <c r="AC205" s="14">
        <f ca="1">VLOOKUP($M205,LAST!$B:$Q,7,0)</f>
        <v>1394.7</v>
      </c>
    </row>
    <row r="206" spans="12:29" ht="16.5" customHeight="1" x14ac:dyDescent="0.25">
      <c r="L206" s="32">
        <f t="shared" si="45"/>
        <v>206</v>
      </c>
      <c r="M206" s="9">
        <f t="shared" ca="1" si="54"/>
        <v>45895</v>
      </c>
      <c r="N206" s="12">
        <f t="shared" ca="1" si="46"/>
        <v>1.5738544372905672E-2</v>
      </c>
      <c r="O206" s="12">
        <f t="shared" ca="1" si="47"/>
        <v>9.9468189875910884E-3</v>
      </c>
      <c r="P206" s="12">
        <f t="shared" ca="1" si="48"/>
        <v>-3.66300366300365E-3</v>
      </c>
      <c r="Q206" s="12">
        <f t="shared" ca="1" si="49"/>
        <v>1.0290183165251321E-4</v>
      </c>
      <c r="R206" s="12">
        <f t="shared" ca="1" si="50"/>
        <v>-3.4562152904193955E-4</v>
      </c>
      <c r="S206" s="12">
        <f t="shared" ca="1" si="51"/>
        <v>-2.082698364319957E-3</v>
      </c>
      <c r="T206" s="12">
        <f t="shared" ca="1" si="52"/>
        <v>2.4450756894753845E-3</v>
      </c>
      <c r="U206" s="18"/>
      <c r="V206" s="22">
        <f t="shared" ca="1" si="53"/>
        <v>45895</v>
      </c>
      <c r="W206" s="14">
        <f ca="1">VLOOKUP($M206,LAST!$B:$Q,2,0)</f>
        <v>269.77</v>
      </c>
      <c r="X206" s="14">
        <f ca="1">VLOOKUP($M206,LAST!$B:$Q,3,0)*100</f>
        <v>307.64999999999998</v>
      </c>
      <c r="Y206" s="14">
        <f ca="1">VLOOKUP($M206,LAST!$B:$Q,16,0)*100</f>
        <v>272</v>
      </c>
      <c r="Z206" s="14">
        <f ca="1">VLOOKUP($M206,LAST!$B:$Q,4,0)</f>
        <v>97.19</v>
      </c>
      <c r="AA206" s="14">
        <f ca="1">VLOOKUP($M206,LAST!$B:$Q,5,0)</f>
        <v>97.471800000000002</v>
      </c>
      <c r="AB206" s="14">
        <f ca="1">VLOOKUP($M206,LAST!$B:$Q,6,0)</f>
        <v>98.224999999999994</v>
      </c>
      <c r="AC206" s="14">
        <f ca="1">VLOOKUP($M206,LAST!$B:$Q,7,0)</f>
        <v>1393.95</v>
      </c>
    </row>
    <row r="207" spans="12:29" ht="16.5" customHeight="1" x14ac:dyDescent="0.25">
      <c r="L207" s="32">
        <f t="shared" si="45"/>
        <v>207</v>
      </c>
      <c r="M207" s="9">
        <f t="shared" ca="1" si="54"/>
        <v>45894</v>
      </c>
      <c r="N207" s="12">
        <f t="shared" ca="1" si="46"/>
        <v>-3.8631760558098804E-3</v>
      </c>
      <c r="O207" s="12">
        <f t="shared" ca="1" si="47"/>
        <v>-1.0299229994476855E-2</v>
      </c>
      <c r="P207" s="12">
        <f t="shared" ca="1" si="48"/>
        <v>-2.1505376344086002E-2</v>
      </c>
      <c r="Q207" s="12">
        <f t="shared" ca="1" si="49"/>
        <v>3.0880082346884663E-4</v>
      </c>
      <c r="R207" s="12">
        <f t="shared" ca="1" si="50"/>
        <v>-6.5633015047361631E-5</v>
      </c>
      <c r="S207" s="12">
        <f t="shared" ca="1" si="51"/>
        <v>7.3068893528185352E-3</v>
      </c>
      <c r="T207" s="12">
        <f t="shared" ca="1" si="52"/>
        <v>5.4591467823572604E-3</v>
      </c>
      <c r="U207" s="18"/>
      <c r="V207" s="22">
        <f t="shared" ca="1" si="53"/>
        <v>45894</v>
      </c>
      <c r="W207" s="14">
        <f ca="1">VLOOKUP($M207,LAST!$B:$Q,2,0)</f>
        <v>265.58999999999997</v>
      </c>
      <c r="X207" s="14">
        <f ca="1">VLOOKUP($M207,LAST!$B:$Q,3,0)*100</f>
        <v>304.62</v>
      </c>
      <c r="Y207" s="14">
        <f ca="1">VLOOKUP($M207,LAST!$B:$Q,16,0)*100</f>
        <v>273</v>
      </c>
      <c r="Z207" s="14">
        <f ca="1">VLOOKUP($M207,LAST!$B:$Q,4,0)</f>
        <v>97.18</v>
      </c>
      <c r="AA207" s="14">
        <f ca="1">VLOOKUP($M207,LAST!$B:$Q,5,0)</f>
        <v>97.505499999999998</v>
      </c>
      <c r="AB207" s="14">
        <f ca="1">VLOOKUP($M207,LAST!$B:$Q,6,0)</f>
        <v>98.43</v>
      </c>
      <c r="AC207" s="14">
        <f ca="1">VLOOKUP($M207,LAST!$B:$Q,7,0)</f>
        <v>1390.55</v>
      </c>
    </row>
    <row r="208" spans="12:29" ht="16.5" customHeight="1" x14ac:dyDescent="0.25">
      <c r="L208" s="32">
        <f t="shared" si="45"/>
        <v>208</v>
      </c>
      <c r="M208" s="9">
        <f t="shared" ca="1" si="54"/>
        <v>45891</v>
      </c>
      <c r="N208" s="12">
        <f t="shared" ca="1" si="46"/>
        <v>7.9770141015462759E-3</v>
      </c>
      <c r="O208" s="12">
        <f t="shared" ca="1" si="47"/>
        <v>-7.4492099322799321E-3</v>
      </c>
      <c r="P208" s="12">
        <f t="shared" ca="1" si="48"/>
        <v>-2.7874564459930307E-2</v>
      </c>
      <c r="Q208" s="12">
        <f t="shared" ca="1" si="49"/>
        <v>-1.0292301358572065E-4</v>
      </c>
      <c r="R208" s="12">
        <f t="shared" ca="1" si="50"/>
        <v>-6.8704841948208362E-5</v>
      </c>
      <c r="S208" s="12">
        <f t="shared" ca="1" si="51"/>
        <v>-9.1564505825449949E-3</v>
      </c>
      <c r="T208" s="12">
        <f t="shared" ca="1" si="52"/>
        <v>-1.1542722367151592E-2</v>
      </c>
      <c r="U208" s="18"/>
      <c r="V208" s="22">
        <f t="shared" ca="1" si="53"/>
        <v>45891</v>
      </c>
      <c r="W208" s="14">
        <f ca="1">VLOOKUP($M208,LAST!$B:$Q,2,0)</f>
        <v>266.62</v>
      </c>
      <c r="X208" s="14">
        <f ca="1">VLOOKUP($M208,LAST!$B:$Q,3,0)*100</f>
        <v>307.79000000000002</v>
      </c>
      <c r="Y208" s="14">
        <f ca="1">VLOOKUP($M208,LAST!$B:$Q,16,0)*100</f>
        <v>279</v>
      </c>
      <c r="Z208" s="14">
        <f ca="1">VLOOKUP($M208,LAST!$B:$Q,4,0)</f>
        <v>97.15</v>
      </c>
      <c r="AA208" s="14">
        <f ca="1">VLOOKUP($M208,LAST!$B:$Q,5,0)</f>
        <v>97.511899999999997</v>
      </c>
      <c r="AB208" s="14">
        <f ca="1">VLOOKUP($M208,LAST!$B:$Q,6,0)</f>
        <v>97.715999999999994</v>
      </c>
      <c r="AC208" s="14">
        <f ca="1">VLOOKUP($M208,LAST!$B:$Q,7,0)</f>
        <v>1383</v>
      </c>
    </row>
    <row r="209" spans="12:29" ht="16.5" customHeight="1" x14ac:dyDescent="0.25">
      <c r="L209" s="32">
        <f t="shared" si="45"/>
        <v>209</v>
      </c>
      <c r="M209" s="9">
        <f t="shared" ca="1" si="54"/>
        <v>45890</v>
      </c>
      <c r="N209" s="12">
        <f t="shared" ca="1" si="46"/>
        <v>6.052581804425472E-4</v>
      </c>
      <c r="O209" s="12">
        <f t="shared" ca="1" si="47"/>
        <v>-4.8348106365825316E-4</v>
      </c>
      <c r="P209" s="12">
        <f t="shared" ca="1" si="48"/>
        <v>0</v>
      </c>
      <c r="Q209" s="12">
        <f t="shared" ca="1" si="49"/>
        <v>-1.0291242152937752E-4</v>
      </c>
      <c r="R209" s="12">
        <f t="shared" ca="1" si="50"/>
        <v>-2.7986824664072429E-4</v>
      </c>
      <c r="S209" s="12">
        <f t="shared" ca="1" si="51"/>
        <v>4.0827546885500166E-3</v>
      </c>
      <c r="T209" s="12">
        <f t="shared" ca="1" si="52"/>
        <v>1.2523257478174177E-3</v>
      </c>
      <c r="U209" s="18"/>
      <c r="V209" s="22">
        <f t="shared" ca="1" si="53"/>
        <v>45890</v>
      </c>
      <c r="W209" s="14">
        <f ca="1">VLOOKUP($M209,LAST!$B:$Q,2,0)</f>
        <v>264.51</v>
      </c>
      <c r="X209" s="14">
        <f ca="1">VLOOKUP($M209,LAST!$B:$Q,3,0)*100</f>
        <v>310.10000000000002</v>
      </c>
      <c r="Y209" s="14">
        <f ca="1">VLOOKUP($M209,LAST!$B:$Q,16,0)*100</f>
        <v>287</v>
      </c>
      <c r="Z209" s="14">
        <f ca="1">VLOOKUP($M209,LAST!$B:$Q,4,0)</f>
        <v>97.16</v>
      </c>
      <c r="AA209" s="14">
        <f ca="1">VLOOKUP($M209,LAST!$B:$Q,5,0)</f>
        <v>97.518600000000006</v>
      </c>
      <c r="AB209" s="14">
        <f ca="1">VLOOKUP($M209,LAST!$B:$Q,6,0)</f>
        <v>98.619</v>
      </c>
      <c r="AC209" s="14">
        <f ca="1">VLOOKUP($M209,LAST!$B:$Q,7,0)</f>
        <v>1399.15</v>
      </c>
    </row>
    <row r="210" spans="12:29" ht="16.5" customHeight="1" x14ac:dyDescent="0.25">
      <c r="L210" s="32">
        <f t="shared" si="45"/>
        <v>210</v>
      </c>
      <c r="M210" s="9">
        <f t="shared" ca="1" si="54"/>
        <v>45889</v>
      </c>
      <c r="N210" s="12">
        <f t="shared" ca="1" si="46"/>
        <v>1.7709335899903866E-2</v>
      </c>
      <c r="O210" s="12">
        <f t="shared" ca="1" si="47"/>
        <v>1.4386136995259147E-2</v>
      </c>
      <c r="P210" s="12">
        <f t="shared" ca="1" si="48"/>
        <v>7.0175438596491446E-3</v>
      </c>
      <c r="Q210" s="12">
        <f t="shared" ca="1" si="49"/>
        <v>-1.0290183165262423E-4</v>
      </c>
      <c r="R210" s="12">
        <f t="shared" ca="1" si="50"/>
        <v>-4.9695474330480049E-4</v>
      </c>
      <c r="S210" s="12">
        <f t="shared" ca="1" si="51"/>
        <v>-4.7829847860370034E-4</v>
      </c>
      <c r="T210" s="12">
        <f t="shared" ca="1" si="52"/>
        <v>4.2761148442271857E-3</v>
      </c>
      <c r="U210" s="18"/>
      <c r="V210" s="22">
        <f t="shared" ca="1" si="53"/>
        <v>45889</v>
      </c>
      <c r="W210" s="14">
        <f ca="1">VLOOKUP($M210,LAST!$B:$Q,2,0)</f>
        <v>264.35000000000002</v>
      </c>
      <c r="X210" s="14">
        <f ca="1">VLOOKUP($M210,LAST!$B:$Q,3,0)*100</f>
        <v>310.25</v>
      </c>
      <c r="Y210" s="14">
        <f ca="1">VLOOKUP($M210,LAST!$B:$Q,16,0)*100</f>
        <v>287</v>
      </c>
      <c r="Z210" s="14">
        <f ca="1">VLOOKUP($M210,LAST!$B:$Q,4,0)</f>
        <v>97.17</v>
      </c>
      <c r="AA210" s="14">
        <f ca="1">VLOOKUP($M210,LAST!$B:$Q,5,0)</f>
        <v>97.545900000000003</v>
      </c>
      <c r="AB210" s="14">
        <f ca="1">VLOOKUP($M210,LAST!$B:$Q,6,0)</f>
        <v>98.218000000000004</v>
      </c>
      <c r="AC210" s="14">
        <f ca="1">VLOOKUP($M210,LAST!$B:$Q,7,0)</f>
        <v>1397.4</v>
      </c>
    </row>
    <row r="211" spans="12:29" ht="16.5" customHeight="1" x14ac:dyDescent="0.25">
      <c r="L211" s="32">
        <f t="shared" si="45"/>
        <v>211</v>
      </c>
      <c r="M211" s="9">
        <f t="shared" ca="1" si="54"/>
        <v>45888</v>
      </c>
      <c r="N211" s="12">
        <f t="shared" ca="1" si="46"/>
        <v>4.6412686134209569E-3</v>
      </c>
      <c r="O211" s="12">
        <f t="shared" ca="1" si="47"/>
        <v>8.8732022694286705E-3</v>
      </c>
      <c r="P211" s="12">
        <f t="shared" ca="1" si="48"/>
        <v>1.0638297872340496E-2</v>
      </c>
      <c r="Q211" s="12">
        <f t="shared" ca="1" si="49"/>
        <v>1.029124215292665E-4</v>
      </c>
      <c r="R211" s="12">
        <f t="shared" ca="1" si="50"/>
        <v>-3.5337896872755792E-4</v>
      </c>
      <c r="S211" s="12">
        <f t="shared" ca="1" si="51"/>
        <v>9.9829881732138581E-4</v>
      </c>
      <c r="T211" s="12">
        <f t="shared" ca="1" si="52"/>
        <v>2.5217046723584602E-3</v>
      </c>
      <c r="U211" s="18"/>
      <c r="V211" s="22">
        <f t="shared" ca="1" si="53"/>
        <v>45888</v>
      </c>
      <c r="W211" s="14">
        <f ca="1">VLOOKUP($M211,LAST!$B:$Q,2,0)</f>
        <v>259.75</v>
      </c>
      <c r="X211" s="14">
        <f ca="1">VLOOKUP($M211,LAST!$B:$Q,3,0)*100</f>
        <v>305.85000000000002</v>
      </c>
      <c r="Y211" s="14">
        <f ca="1">VLOOKUP($M211,LAST!$B:$Q,16,0)*100</f>
        <v>285</v>
      </c>
      <c r="Z211" s="14">
        <f ca="1">VLOOKUP($M211,LAST!$B:$Q,4,0)</f>
        <v>97.18</v>
      </c>
      <c r="AA211" s="14">
        <f ca="1">VLOOKUP($M211,LAST!$B:$Q,5,0)</f>
        <v>97.594399999999993</v>
      </c>
      <c r="AB211" s="14">
        <f ca="1">VLOOKUP($M211,LAST!$B:$Q,6,0)</f>
        <v>98.265000000000001</v>
      </c>
      <c r="AC211" s="14">
        <f ca="1">VLOOKUP($M211,LAST!$B:$Q,7,0)</f>
        <v>1391.45</v>
      </c>
    </row>
    <row r="212" spans="12:29" ht="16.5" customHeight="1" x14ac:dyDescent="0.25">
      <c r="L212" s="32">
        <f t="shared" si="45"/>
        <v>212</v>
      </c>
      <c r="M212" s="9">
        <f t="shared" ca="1" si="54"/>
        <v>45887</v>
      </c>
      <c r="N212" s="12">
        <f t="shared" ca="1" si="46"/>
        <v>-3.8528221922558004E-3</v>
      </c>
      <c r="O212" s="12">
        <f t="shared" ca="1" si="47"/>
        <v>2.3474954537938686E-3</v>
      </c>
      <c r="P212" s="12">
        <f t="shared" ca="1" si="48"/>
        <v>1.0752688172043001E-2</v>
      </c>
      <c r="Q212" s="12">
        <f t="shared" ca="1" si="49"/>
        <v>0</v>
      </c>
      <c r="R212" s="12">
        <f t="shared" ca="1" si="50"/>
        <v>-2.3558042920757138E-5</v>
      </c>
      <c r="S212" s="12">
        <f t="shared" ca="1" si="51"/>
        <v>3.2191472836529123E-3</v>
      </c>
      <c r="T212" s="12">
        <f t="shared" ca="1" si="52"/>
        <v>-1.7261840543747464E-3</v>
      </c>
      <c r="U212" s="18"/>
      <c r="V212" s="22">
        <f t="shared" ca="1" si="53"/>
        <v>45887</v>
      </c>
      <c r="W212" s="14">
        <f ca="1">VLOOKUP($M212,LAST!$B:$Q,2,0)</f>
        <v>258.55</v>
      </c>
      <c r="X212" s="14">
        <f ca="1">VLOOKUP($M212,LAST!$B:$Q,3,0)*100</f>
        <v>303.16000000000003</v>
      </c>
      <c r="Y212" s="14">
        <f ca="1">VLOOKUP($M212,LAST!$B:$Q,16,0)*100</f>
        <v>282</v>
      </c>
      <c r="Z212" s="14">
        <f ca="1">VLOOKUP($M212,LAST!$B:$Q,4,0)</f>
        <v>97.17</v>
      </c>
      <c r="AA212" s="14">
        <f ca="1">VLOOKUP($M212,LAST!$B:$Q,5,0)</f>
        <v>97.628900000000002</v>
      </c>
      <c r="AB212" s="14">
        <f ca="1">VLOOKUP($M212,LAST!$B:$Q,6,0)</f>
        <v>98.167000000000002</v>
      </c>
      <c r="AC212" s="14">
        <f ca="1">VLOOKUP($M212,LAST!$B:$Q,7,0)</f>
        <v>1387.95</v>
      </c>
    </row>
    <row r="213" spans="12:29" ht="16.5" customHeight="1" x14ac:dyDescent="0.25">
      <c r="L213" s="32">
        <f t="shared" si="45"/>
        <v>213</v>
      </c>
      <c r="M213" s="9">
        <f t="shared" ca="1" si="54"/>
        <v>45884</v>
      </c>
      <c r="N213" s="12">
        <f t="shared" ca="1" si="46"/>
        <v>-8.1018076202851175E-3</v>
      </c>
      <c r="O213" s="12">
        <f t="shared" ca="1" si="47"/>
        <v>-6.7975830815707461E-3</v>
      </c>
      <c r="P213" s="12">
        <f t="shared" ca="1" si="48"/>
        <v>-7.1174377224199059E-3</v>
      </c>
      <c r="Q213" s="12">
        <f t="shared" ca="1" si="49"/>
        <v>-2.0578248791025544E-4</v>
      </c>
      <c r="R213" s="12">
        <f t="shared" ca="1" si="50"/>
        <v>-4.3614561939842034E-4</v>
      </c>
      <c r="S213" s="12">
        <f t="shared" ca="1" si="51"/>
        <v>-4.0914364809575554E-3</v>
      </c>
      <c r="T213" s="12">
        <f t="shared" ca="1" si="52"/>
        <v>0</v>
      </c>
      <c r="U213" s="18"/>
      <c r="V213" s="22">
        <f t="shared" ca="1" si="53"/>
        <v>45884</v>
      </c>
      <c r="W213" s="14">
        <f ca="1">VLOOKUP($M213,LAST!$B:$Q,2,0)</f>
        <v>259.55</v>
      </c>
      <c r="X213" s="14">
        <f ca="1">VLOOKUP($M213,LAST!$B:$Q,3,0)*100</f>
        <v>302.45000000000005</v>
      </c>
      <c r="Y213" s="14">
        <f ca="1">VLOOKUP($M213,LAST!$B:$Q,16,0)*100</f>
        <v>279</v>
      </c>
      <c r="Z213" s="14">
        <f ca="1">VLOOKUP($M213,LAST!$B:$Q,4,0)</f>
        <v>97.17</v>
      </c>
      <c r="AA213" s="14">
        <f ca="1">VLOOKUP($M213,LAST!$B:$Q,5,0)</f>
        <v>97.631200000000007</v>
      </c>
      <c r="AB213" s="14">
        <f ca="1">VLOOKUP($M213,LAST!$B:$Q,6,0)</f>
        <v>97.852000000000004</v>
      </c>
      <c r="AC213" s="14">
        <f ca="1">VLOOKUP($M213,LAST!$B:$Q,7,0)</f>
        <v>1390.35</v>
      </c>
    </row>
    <row r="214" spans="12:29" ht="16.5" customHeight="1" x14ac:dyDescent="0.25">
      <c r="L214" s="32">
        <f t="shared" si="45"/>
        <v>214</v>
      </c>
      <c r="M214" s="9">
        <f t="shared" ca="1" si="54"/>
        <v>45883</v>
      </c>
      <c r="N214" s="12">
        <f t="shared" ca="1" si="46"/>
        <v>-1.4685393681515113E-2</v>
      </c>
      <c r="O214" s="12">
        <f t="shared" ca="1" si="47"/>
        <v>-5.3241874897927977E-3</v>
      </c>
      <c r="P214" s="12">
        <f t="shared" ca="1" si="48"/>
        <v>3.5714285714285587E-3</v>
      </c>
      <c r="Q214" s="12">
        <f t="shared" ca="1" si="49"/>
        <v>-1.0288065843622185E-4</v>
      </c>
      <c r="R214" s="12">
        <f t="shared" ca="1" si="50"/>
        <v>-1.5764281005470338E-4</v>
      </c>
      <c r="S214" s="12">
        <f t="shared" ca="1" si="51"/>
        <v>4.2313982011448203E-3</v>
      </c>
      <c r="T214" s="12">
        <f t="shared" ca="1" si="52"/>
        <v>7.7921136561323046E-3</v>
      </c>
      <c r="U214" s="18"/>
      <c r="V214" s="22">
        <f t="shared" ca="1" si="53"/>
        <v>45883</v>
      </c>
      <c r="W214" s="14">
        <f ca="1">VLOOKUP($M214,LAST!$B:$Q,2,0)</f>
        <v>261.67</v>
      </c>
      <c r="X214" s="14">
        <f ca="1">VLOOKUP($M214,LAST!$B:$Q,3,0)*100</f>
        <v>304.52</v>
      </c>
      <c r="Y214" s="14">
        <f ca="1">VLOOKUP($M214,LAST!$B:$Q,16,0)*100</f>
        <v>281</v>
      </c>
      <c r="Z214" s="14">
        <f ca="1">VLOOKUP($M214,LAST!$B:$Q,4,0)</f>
        <v>97.19</v>
      </c>
      <c r="AA214" s="14">
        <f ca="1">VLOOKUP($M214,LAST!$B:$Q,5,0)</f>
        <v>97.6738</v>
      </c>
      <c r="AB214" s="14">
        <f ca="1">VLOOKUP($M214,LAST!$B:$Q,6,0)</f>
        <v>98.254000000000005</v>
      </c>
      <c r="AC214" s="14">
        <f ca="1">VLOOKUP($M214,LAST!$B:$Q,7,0)</f>
        <v>1390.35</v>
      </c>
    </row>
    <row r="215" spans="12:29" ht="16.5" customHeight="1" x14ac:dyDescent="0.25">
      <c r="L215" s="32">
        <f t="shared" si="45"/>
        <v>215</v>
      </c>
      <c r="M215" s="9">
        <f t="shared" ca="1" si="54"/>
        <v>45882</v>
      </c>
      <c r="N215" s="12">
        <f t="shared" ca="1" si="46"/>
        <v>-4.3489671203089664E-3</v>
      </c>
      <c r="O215" s="12">
        <f t="shared" ca="1" si="47"/>
        <v>-8.0997894054752884E-3</v>
      </c>
      <c r="P215" s="12">
        <f t="shared" ca="1" si="48"/>
        <v>-1.4084507042253502E-2</v>
      </c>
      <c r="Q215" s="12">
        <f t="shared" ca="1" si="49"/>
        <v>-3.0854674483182798E-4</v>
      </c>
      <c r="R215" s="12">
        <f t="shared" ca="1" si="50"/>
        <v>-9.2128066201402348E-6</v>
      </c>
      <c r="S215" s="12">
        <f t="shared" ca="1" si="51"/>
        <v>-2.6198558569577868E-3</v>
      </c>
      <c r="T215" s="12">
        <f t="shared" ca="1" si="52"/>
        <v>-3.1431771379024642E-3</v>
      </c>
      <c r="U215" s="18"/>
      <c r="V215" s="22">
        <f t="shared" ca="1" si="53"/>
        <v>45882</v>
      </c>
      <c r="W215" s="14">
        <f ca="1">VLOOKUP($M215,LAST!$B:$Q,2,0)</f>
        <v>265.57</v>
      </c>
      <c r="X215" s="14">
        <f ca="1">VLOOKUP($M215,LAST!$B:$Q,3,0)*100</f>
        <v>306.15000000000003</v>
      </c>
      <c r="Y215" s="14">
        <f ca="1">VLOOKUP($M215,LAST!$B:$Q,16,0)*100</f>
        <v>280</v>
      </c>
      <c r="Z215" s="14">
        <f ca="1">VLOOKUP($M215,LAST!$B:$Q,4,0)</f>
        <v>97.2</v>
      </c>
      <c r="AA215" s="14">
        <f ca="1">VLOOKUP($M215,LAST!$B:$Q,5,0)</f>
        <v>97.6892</v>
      </c>
      <c r="AB215" s="14">
        <f ca="1">VLOOKUP($M215,LAST!$B:$Q,6,0)</f>
        <v>97.84</v>
      </c>
      <c r="AC215" s="14">
        <f ca="1">VLOOKUP($M215,LAST!$B:$Q,7,0)</f>
        <v>1379.6</v>
      </c>
    </row>
    <row r="216" spans="12:29" ht="16.5" customHeight="1" x14ac:dyDescent="0.25">
      <c r="L216" s="32">
        <f t="shared" si="45"/>
        <v>216</v>
      </c>
      <c r="M216" s="9">
        <f t="shared" ca="1" si="54"/>
        <v>45881</v>
      </c>
      <c r="N216" s="12">
        <f t="shared" ca="1" si="46"/>
        <v>-1.0241567405098517E-2</v>
      </c>
      <c r="O216" s="12">
        <f t="shared" ca="1" si="47"/>
        <v>-8.0984670758750266E-3</v>
      </c>
      <c r="P216" s="12">
        <f t="shared" ca="1" si="48"/>
        <v>-6.9930069930069783E-3</v>
      </c>
      <c r="Q216" s="12">
        <f t="shared" ca="1" si="49"/>
        <v>-3.0845157310299687E-4</v>
      </c>
      <c r="R216" s="12">
        <f t="shared" ca="1" si="50"/>
        <v>-1.5863983231256817E-4</v>
      </c>
      <c r="S216" s="12">
        <f t="shared" ca="1" si="51"/>
        <v>-4.2935444579781379E-3</v>
      </c>
      <c r="T216" s="12">
        <f t="shared" ca="1" si="52"/>
        <v>-4.9609950749540666E-3</v>
      </c>
      <c r="U216" s="18"/>
      <c r="V216" s="22">
        <f t="shared" ca="1" si="53"/>
        <v>45881</v>
      </c>
      <c r="W216" s="14">
        <f ca="1">VLOOKUP($M216,LAST!$B:$Q,2,0)</f>
        <v>266.73</v>
      </c>
      <c r="X216" s="14">
        <f ca="1">VLOOKUP($M216,LAST!$B:$Q,3,0)*100</f>
        <v>308.64999999999998</v>
      </c>
      <c r="Y216" s="14">
        <f ca="1">VLOOKUP($M216,LAST!$B:$Q,16,0)*100</f>
        <v>284</v>
      </c>
      <c r="Z216" s="14">
        <f ca="1">VLOOKUP($M216,LAST!$B:$Q,4,0)</f>
        <v>97.23</v>
      </c>
      <c r="AA216" s="14">
        <f ca="1">VLOOKUP($M216,LAST!$B:$Q,5,0)</f>
        <v>97.690100000000001</v>
      </c>
      <c r="AB216" s="14">
        <f ca="1">VLOOKUP($M216,LAST!$B:$Q,6,0)</f>
        <v>98.096999999999994</v>
      </c>
      <c r="AC216" s="14">
        <f ca="1">VLOOKUP($M216,LAST!$B:$Q,7,0)</f>
        <v>1383.95</v>
      </c>
    </row>
    <row r="217" spans="12:29" ht="16.5" customHeight="1" x14ac:dyDescent="0.25">
      <c r="L217" s="32">
        <f t="shared" si="45"/>
        <v>217</v>
      </c>
      <c r="M217" s="9">
        <f t="shared" ca="1" si="54"/>
        <v>45880</v>
      </c>
      <c r="N217" s="12">
        <f t="shared" ca="1" si="46"/>
        <v>-6.1220726535127223E-3</v>
      </c>
      <c r="O217" s="12">
        <f t="shared" ca="1" si="47"/>
        <v>6.1097176667312958E-4</v>
      </c>
      <c r="P217" s="12">
        <f t="shared" ca="1" si="48"/>
        <v>1.0600706713780994E-2</v>
      </c>
      <c r="Q217" s="12">
        <f t="shared" ca="1" si="49"/>
        <v>-1.0280662074624303E-4</v>
      </c>
      <c r="R217" s="12">
        <f t="shared" ca="1" si="50"/>
        <v>3.6654114168355179E-4</v>
      </c>
      <c r="S217" s="12">
        <f t="shared" ca="1" si="51"/>
        <v>3.4630270930942064E-3</v>
      </c>
      <c r="T217" s="12">
        <f t="shared" ca="1" si="52"/>
        <v>2.0533141210374861E-3</v>
      </c>
      <c r="U217" s="18"/>
      <c r="V217" s="22">
        <f t="shared" ca="1" si="53"/>
        <v>45880</v>
      </c>
      <c r="W217" s="14">
        <f ca="1">VLOOKUP($M217,LAST!$B:$Q,2,0)</f>
        <v>269.49</v>
      </c>
      <c r="X217" s="14">
        <f ca="1">VLOOKUP($M217,LAST!$B:$Q,3,0)*100</f>
        <v>311.17</v>
      </c>
      <c r="Y217" s="14">
        <f ca="1">VLOOKUP($M217,LAST!$B:$Q,16,0)*100</f>
        <v>286</v>
      </c>
      <c r="Z217" s="14">
        <f ca="1">VLOOKUP($M217,LAST!$B:$Q,4,0)</f>
        <v>97.26</v>
      </c>
      <c r="AA217" s="14">
        <f ca="1">VLOOKUP($M217,LAST!$B:$Q,5,0)</f>
        <v>97.705600000000004</v>
      </c>
      <c r="AB217" s="14">
        <f ca="1">VLOOKUP($M217,LAST!$B:$Q,6,0)</f>
        <v>98.52</v>
      </c>
      <c r="AC217" s="14">
        <f ca="1">VLOOKUP($M217,LAST!$B:$Q,7,0)</f>
        <v>1390.85</v>
      </c>
    </row>
    <row r="218" spans="12:29" ht="16.5" customHeight="1" x14ac:dyDescent="0.25">
      <c r="L218" s="32">
        <f t="shared" si="45"/>
        <v>218</v>
      </c>
      <c r="M218" s="9">
        <f t="shared" ca="1" si="54"/>
        <v>45877</v>
      </c>
      <c r="N218" s="12">
        <f t="shared" ca="1" si="46"/>
        <v>-1.3605442176870763E-2</v>
      </c>
      <c r="O218" s="12">
        <f t="shared" ca="1" si="47"/>
        <v>-1.2009149828440591E-2</v>
      </c>
      <c r="P218" s="12">
        <f t="shared" ca="1" si="48"/>
        <v>-1.0489510489510523E-2</v>
      </c>
      <c r="Q218" s="12">
        <f t="shared" ca="1" si="49"/>
        <v>-2.0557097337869923E-4</v>
      </c>
      <c r="R218" s="12">
        <f t="shared" ca="1" si="50"/>
        <v>-7.8877181782743833E-4</v>
      </c>
      <c r="S218" s="12">
        <f t="shared" ca="1" si="51"/>
        <v>-2.2357723577235422E-3</v>
      </c>
      <c r="T218" s="12">
        <f t="shared" ca="1" si="52"/>
        <v>1.0818608005769281E-3</v>
      </c>
      <c r="U218" s="18"/>
      <c r="V218" s="22">
        <f t="shared" ca="1" si="53"/>
        <v>45877</v>
      </c>
      <c r="W218" s="14">
        <f ca="1">VLOOKUP($M218,LAST!$B:$Q,2,0)</f>
        <v>271.14999999999998</v>
      </c>
      <c r="X218" s="14">
        <f ca="1">VLOOKUP($M218,LAST!$B:$Q,3,0)*100</f>
        <v>310.98</v>
      </c>
      <c r="Y218" s="14">
        <f ca="1">VLOOKUP($M218,LAST!$B:$Q,16,0)*100</f>
        <v>283</v>
      </c>
      <c r="Z218" s="14">
        <f ca="1">VLOOKUP($M218,LAST!$B:$Q,4,0)</f>
        <v>97.27</v>
      </c>
      <c r="AA218" s="14">
        <f ca="1">VLOOKUP($M218,LAST!$B:$Q,5,0)</f>
        <v>97.669799999999995</v>
      </c>
      <c r="AB218" s="14">
        <f ca="1">VLOOKUP($M218,LAST!$B:$Q,6,0)</f>
        <v>98.18</v>
      </c>
      <c r="AC218" s="14">
        <f ca="1">VLOOKUP($M218,LAST!$B:$Q,7,0)</f>
        <v>1388</v>
      </c>
    </row>
    <row r="219" spans="12:29" ht="16.5" customHeight="1" x14ac:dyDescent="0.25">
      <c r="L219" s="32">
        <f t="shared" si="45"/>
        <v>219</v>
      </c>
      <c r="M219" s="9">
        <f t="shared" ca="1" si="54"/>
        <v>45876</v>
      </c>
      <c r="N219" s="12">
        <f t="shared" ca="1" si="46"/>
        <v>-1.3316582914572939E-2</v>
      </c>
      <c r="O219" s="12">
        <f t="shared" ca="1" si="47"/>
        <v>-8.3800642681621795E-3</v>
      </c>
      <c r="P219" s="12">
        <f t="shared" ca="1" si="48"/>
        <v>-6.9444444444444198E-3</v>
      </c>
      <c r="Q219" s="12">
        <f t="shared" ca="1" si="49"/>
        <v>-2.0552872263890354E-4</v>
      </c>
      <c r="R219" s="12">
        <f t="shared" ca="1" si="50"/>
        <v>1.2892096224148553E-4</v>
      </c>
      <c r="S219" s="12">
        <f t="shared" ca="1" si="51"/>
        <v>2.2714077635290764E-3</v>
      </c>
      <c r="T219" s="12">
        <f t="shared" ca="1" si="52"/>
        <v>2.8857946757088193E-4</v>
      </c>
      <c r="U219" s="18"/>
      <c r="V219" s="22">
        <f t="shared" ca="1" si="53"/>
        <v>45876</v>
      </c>
      <c r="W219" s="14">
        <f ca="1">VLOOKUP($M219,LAST!$B:$Q,2,0)</f>
        <v>274.89</v>
      </c>
      <c r="X219" s="14">
        <f ca="1">VLOOKUP($M219,LAST!$B:$Q,3,0)*100</f>
        <v>314.76</v>
      </c>
      <c r="Y219" s="14">
        <f ca="1">VLOOKUP($M219,LAST!$B:$Q,16,0)*100</f>
        <v>286</v>
      </c>
      <c r="Z219" s="14">
        <f ca="1">VLOOKUP($M219,LAST!$B:$Q,4,0)</f>
        <v>97.29</v>
      </c>
      <c r="AA219" s="14">
        <f ca="1">VLOOKUP($M219,LAST!$B:$Q,5,0)</f>
        <v>97.746899999999997</v>
      </c>
      <c r="AB219" s="14">
        <f ca="1">VLOOKUP($M219,LAST!$B:$Q,6,0)</f>
        <v>98.4</v>
      </c>
      <c r="AC219" s="14">
        <f ca="1">VLOOKUP($M219,LAST!$B:$Q,7,0)</f>
        <v>1386.5</v>
      </c>
    </row>
    <row r="220" spans="12:29" ht="16.5" customHeight="1" x14ac:dyDescent="0.25">
      <c r="L220" s="32">
        <f t="shared" si="45"/>
        <v>220</v>
      </c>
      <c r="M220" s="9">
        <f t="shared" ca="1" si="54"/>
        <v>45875</v>
      </c>
      <c r="N220" s="12">
        <f t="shared" ca="1" si="46"/>
        <v>-4.110813226094634E-3</v>
      </c>
      <c r="O220" s="12">
        <f t="shared" ca="1" si="47"/>
        <v>-6.136890224810454E-3</v>
      </c>
      <c r="P220" s="12">
        <f t="shared" ca="1" si="48"/>
        <v>-3.4602076124568004E-3</v>
      </c>
      <c r="Q220" s="12">
        <f t="shared" ca="1" si="49"/>
        <v>2.0557097337858821E-4</v>
      </c>
      <c r="R220" s="12">
        <f t="shared" ca="1" si="50"/>
        <v>-7.9801845877969235E-5</v>
      </c>
      <c r="S220" s="12">
        <f t="shared" ca="1" si="51"/>
        <v>-6.1245975987527235E-3</v>
      </c>
      <c r="T220" s="12">
        <f t="shared" ca="1" si="52"/>
        <v>-2.5244329041806957E-4</v>
      </c>
      <c r="U220" s="18"/>
      <c r="V220" s="22">
        <f t="shared" ca="1" si="53"/>
        <v>45875</v>
      </c>
      <c r="W220" s="14">
        <f ca="1">VLOOKUP($M220,LAST!$B:$Q,2,0)</f>
        <v>278.60000000000002</v>
      </c>
      <c r="X220" s="14">
        <f ca="1">VLOOKUP($M220,LAST!$B:$Q,3,0)*100</f>
        <v>317.42</v>
      </c>
      <c r="Y220" s="14">
        <f ca="1">VLOOKUP($M220,LAST!$B:$Q,16,0)*100</f>
        <v>288</v>
      </c>
      <c r="Z220" s="14">
        <f ca="1">VLOOKUP($M220,LAST!$B:$Q,4,0)</f>
        <v>97.31</v>
      </c>
      <c r="AA220" s="14">
        <f ca="1">VLOOKUP($M220,LAST!$B:$Q,5,0)</f>
        <v>97.734300000000005</v>
      </c>
      <c r="AB220" s="14">
        <f ca="1">VLOOKUP($M220,LAST!$B:$Q,6,0)</f>
        <v>98.177000000000007</v>
      </c>
      <c r="AC220" s="14">
        <f ca="1">VLOOKUP($M220,LAST!$B:$Q,7,0)</f>
        <v>1386.1</v>
      </c>
    </row>
    <row r="221" spans="12:29" ht="16.5" customHeight="1" x14ac:dyDescent="0.25">
      <c r="L221" s="32">
        <f t="shared" si="45"/>
        <v>221</v>
      </c>
      <c r="M221" s="9">
        <f t="shared" ca="1" si="54"/>
        <v>45874</v>
      </c>
      <c r="N221" s="12">
        <f t="shared" ca="1" si="46"/>
        <v>-8.5412531896796873E-3</v>
      </c>
      <c r="O221" s="12">
        <f t="shared" ca="1" si="47"/>
        <v>-1.0962467484206706E-2</v>
      </c>
      <c r="P221" s="12">
        <f t="shared" ca="1" si="48"/>
        <v>-1.3651877133105783E-2</v>
      </c>
      <c r="Q221" s="12">
        <f t="shared" ca="1" si="49"/>
        <v>0</v>
      </c>
      <c r="R221" s="12">
        <f t="shared" ca="1" si="50"/>
        <v>-2.2809938996204426E-4</v>
      </c>
      <c r="S221" s="12">
        <f t="shared" ca="1" si="51"/>
        <v>-2.0246193715656169E-5</v>
      </c>
      <c r="T221" s="12">
        <f t="shared" ca="1" si="52"/>
        <v>1.0107938341576972E-3</v>
      </c>
      <c r="U221" s="18"/>
      <c r="V221" s="22">
        <f t="shared" ca="1" si="53"/>
        <v>45874</v>
      </c>
      <c r="W221" s="14">
        <f ca="1">VLOOKUP($M221,LAST!$B:$Q,2,0)</f>
        <v>279.75</v>
      </c>
      <c r="X221" s="14">
        <f ca="1">VLOOKUP($M221,LAST!$B:$Q,3,0)*100</f>
        <v>319.38</v>
      </c>
      <c r="Y221" s="14">
        <f ca="1">VLOOKUP($M221,LAST!$B:$Q,16,0)*100</f>
        <v>289</v>
      </c>
      <c r="Z221" s="14">
        <f ca="1">VLOOKUP($M221,LAST!$B:$Q,4,0)</f>
        <v>97.29</v>
      </c>
      <c r="AA221" s="14">
        <f ca="1">VLOOKUP($M221,LAST!$B:$Q,5,0)</f>
        <v>97.742099999999994</v>
      </c>
      <c r="AB221" s="14">
        <f ca="1">VLOOKUP($M221,LAST!$B:$Q,6,0)</f>
        <v>98.781999999999996</v>
      </c>
      <c r="AC221" s="14">
        <f ca="1">VLOOKUP($M221,LAST!$B:$Q,7,0)</f>
        <v>1386.45</v>
      </c>
    </row>
    <row r="222" spans="12:29" ht="16.5" customHeight="1" x14ac:dyDescent="0.25">
      <c r="L222" s="32">
        <f t="shared" si="45"/>
        <v>222</v>
      </c>
      <c r="M222" s="9">
        <f t="shared" ca="1" si="54"/>
        <v>45873</v>
      </c>
      <c r="N222" s="12">
        <f t="shared" ca="1" si="46"/>
        <v>-1.4012649823531453E-2</v>
      </c>
      <c r="O222" s="12">
        <f t="shared" ca="1" si="47"/>
        <v>-1.3623312358726825E-2</v>
      </c>
      <c r="P222" s="12">
        <f t="shared" ca="1" si="48"/>
        <v>-2.6578073089700949E-2</v>
      </c>
      <c r="Q222" s="12">
        <f t="shared" ca="1" si="49"/>
        <v>-2.0552872263890354E-4</v>
      </c>
      <c r="R222" s="12">
        <f t="shared" ca="1" si="50"/>
        <v>2.3326812738888592E-4</v>
      </c>
      <c r="S222" s="12">
        <f t="shared" ca="1" si="51"/>
        <v>-3.6009320059309236E-3</v>
      </c>
      <c r="T222" s="12">
        <f t="shared" ca="1" si="52"/>
        <v>-3.0590945080256615E-3</v>
      </c>
      <c r="U222" s="18"/>
      <c r="V222" s="22">
        <f t="shared" ca="1" si="53"/>
        <v>45873</v>
      </c>
      <c r="W222" s="14">
        <f ca="1">VLOOKUP($M222,LAST!$B:$Q,2,0)</f>
        <v>282.16000000000003</v>
      </c>
      <c r="X222" s="14">
        <f ca="1">VLOOKUP($M222,LAST!$B:$Q,3,0)*100</f>
        <v>322.92</v>
      </c>
      <c r="Y222" s="14">
        <f ca="1">VLOOKUP($M222,LAST!$B:$Q,16,0)*100</f>
        <v>293</v>
      </c>
      <c r="Z222" s="14">
        <f ca="1">VLOOKUP($M222,LAST!$B:$Q,4,0)</f>
        <v>97.29</v>
      </c>
      <c r="AA222" s="14">
        <f ca="1">VLOOKUP($M222,LAST!$B:$Q,5,0)</f>
        <v>97.764399999999995</v>
      </c>
      <c r="AB222" s="14">
        <f ca="1">VLOOKUP($M222,LAST!$B:$Q,6,0)</f>
        <v>98.784000000000006</v>
      </c>
      <c r="AC222" s="14">
        <f ca="1">VLOOKUP($M222,LAST!$B:$Q,7,0)</f>
        <v>1385.05</v>
      </c>
    </row>
    <row r="223" spans="12:29" ht="16.5" customHeight="1" x14ac:dyDescent="0.25">
      <c r="L223" s="32">
        <f t="shared" si="45"/>
        <v>223</v>
      </c>
      <c r="M223" s="9">
        <f t="shared" ca="1" si="54"/>
        <v>45870</v>
      </c>
      <c r="N223" s="12">
        <f t="shared" ca="1" si="46"/>
        <v>5.3722659989690058E-2</v>
      </c>
      <c r="O223" s="12">
        <f t="shared" ca="1" si="47"/>
        <v>6.5932992543873858E-2</v>
      </c>
      <c r="P223" s="12">
        <f t="shared" ca="1" si="48"/>
        <v>8.2733812949640217E-2</v>
      </c>
      <c r="Q223" s="12">
        <f t="shared" ca="1" si="49"/>
        <v>-1.026588645929527E-3</v>
      </c>
      <c r="R223" s="12">
        <f t="shared" ca="1" si="50"/>
        <v>-8.5933503836232994E-5</v>
      </c>
      <c r="S223" s="12">
        <f t="shared" ca="1" si="51"/>
        <v>-8.2726472471190693E-3</v>
      </c>
      <c r="T223" s="12">
        <f t="shared" ca="1" si="52"/>
        <v>-2.9424429453137613E-3</v>
      </c>
      <c r="U223" s="18"/>
      <c r="V223" s="22">
        <f t="shared" ca="1" si="53"/>
        <v>45870</v>
      </c>
      <c r="W223" s="14">
        <f ca="1">VLOOKUP($M223,LAST!$B:$Q,2,0)</f>
        <v>286.17</v>
      </c>
      <c r="X223" s="14">
        <f ca="1">VLOOKUP($M223,LAST!$B:$Q,3,0)*100</f>
        <v>327.38</v>
      </c>
      <c r="Y223" s="14">
        <f ca="1">VLOOKUP($M223,LAST!$B:$Q,16,0)*100</f>
        <v>301</v>
      </c>
      <c r="Z223" s="14">
        <f ca="1">VLOOKUP($M223,LAST!$B:$Q,4,0)</f>
        <v>97.31</v>
      </c>
      <c r="AA223" s="14">
        <f ca="1">VLOOKUP($M223,LAST!$B:$Q,5,0)</f>
        <v>97.741600000000005</v>
      </c>
      <c r="AB223" s="14">
        <f ca="1">VLOOKUP($M223,LAST!$B:$Q,6,0)</f>
        <v>99.141000000000005</v>
      </c>
      <c r="AC223" s="14">
        <f ca="1">VLOOKUP($M223,LAST!$B:$Q,7,0)</f>
        <v>1389.3</v>
      </c>
    </row>
    <row r="224" spans="12:29" ht="16.5" customHeight="1" x14ac:dyDescent="0.25">
      <c r="L224" s="32">
        <f t="shared" si="45"/>
        <v>224</v>
      </c>
      <c r="M224" s="9">
        <f t="shared" ca="1" si="54"/>
        <v>45869</v>
      </c>
      <c r="N224" s="12">
        <f t="shared" ca="1" si="46"/>
        <v>-6.8385445236789355E-3</v>
      </c>
      <c r="O224" s="12">
        <f t="shared" ca="1" si="47"/>
        <v>-2.3712076918078751E-3</v>
      </c>
      <c r="P224" s="12">
        <f t="shared" ca="1" si="48"/>
        <v>0</v>
      </c>
      <c r="Q224" s="12">
        <f t="shared" ca="1" si="49"/>
        <v>-4.1046690610579972E-4</v>
      </c>
      <c r="R224" s="12">
        <f t="shared" ca="1" si="50"/>
        <v>1.8520053329562636E-4</v>
      </c>
      <c r="S224" s="12">
        <f t="shared" ca="1" si="51"/>
        <v>1.5328357461303899E-3</v>
      </c>
      <c r="T224" s="12">
        <f t="shared" ca="1" si="52"/>
        <v>2.1216153043979169E-3</v>
      </c>
      <c r="U224" s="18"/>
      <c r="V224" s="22">
        <f t="shared" ca="1" si="53"/>
        <v>45869</v>
      </c>
      <c r="W224" s="14">
        <f ca="1">VLOOKUP($M224,LAST!$B:$Q,2,0)</f>
        <v>271.58</v>
      </c>
      <c r="X224" s="14">
        <f ca="1">VLOOKUP($M224,LAST!$B:$Q,3,0)*100</f>
        <v>307.13</v>
      </c>
      <c r="Y224" s="14">
        <f ca="1">VLOOKUP($M224,LAST!$B:$Q,16,0)*100</f>
        <v>278</v>
      </c>
      <c r="Z224" s="14">
        <f ca="1">VLOOKUP($M224,LAST!$B:$Q,4,0)</f>
        <v>97.41</v>
      </c>
      <c r="AA224" s="14">
        <f ca="1">VLOOKUP($M224,LAST!$B:$Q,5,0)</f>
        <v>97.75</v>
      </c>
      <c r="AB224" s="14">
        <f ca="1">VLOOKUP($M224,LAST!$B:$Q,6,0)</f>
        <v>99.968000000000004</v>
      </c>
      <c r="AC224" s="14">
        <f ca="1">VLOOKUP($M224,LAST!$B:$Q,7,0)</f>
        <v>1393.4</v>
      </c>
    </row>
    <row r="225" spans="12:29" ht="16.5" customHeight="1" x14ac:dyDescent="0.25">
      <c r="L225" s="32">
        <f t="shared" si="45"/>
        <v>225</v>
      </c>
      <c r="M225" s="9">
        <f t="shared" ca="1" si="54"/>
        <v>45868</v>
      </c>
      <c r="N225" s="12">
        <f t="shared" ca="1" si="46"/>
        <v>-1.2958417557031643E-2</v>
      </c>
      <c r="O225" s="12">
        <f t="shared" ca="1" si="47"/>
        <v>-3.9794234688925734E-3</v>
      </c>
      <c r="P225" s="12">
        <f t="shared" ca="1" si="48"/>
        <v>3.6101083032491488E-3</v>
      </c>
      <c r="Q225" s="12">
        <f t="shared" ca="1" si="49"/>
        <v>-4.1029849215290515E-4</v>
      </c>
      <c r="R225" s="12">
        <f t="shared" ca="1" si="50"/>
        <v>7.6746442034814066E-5</v>
      </c>
      <c r="S225" s="12">
        <f t="shared" ca="1" si="51"/>
        <v>9.3946564731104409E-3</v>
      </c>
      <c r="T225" s="12">
        <f t="shared" ca="1" si="52"/>
        <v>4.676931932652284E-4</v>
      </c>
      <c r="U225" s="18"/>
      <c r="V225" s="22">
        <f t="shared" ca="1" si="53"/>
        <v>45868</v>
      </c>
      <c r="W225" s="14">
        <f ca="1">VLOOKUP($M225,LAST!$B:$Q,2,0)</f>
        <v>273.45</v>
      </c>
      <c r="X225" s="14">
        <f ca="1">VLOOKUP($M225,LAST!$B:$Q,3,0)*100</f>
        <v>307.85999999999996</v>
      </c>
      <c r="Y225" s="14">
        <f ca="1">VLOOKUP($M225,LAST!$B:$Q,16,0)*100</f>
        <v>278</v>
      </c>
      <c r="Z225" s="14">
        <f ca="1">VLOOKUP($M225,LAST!$B:$Q,4,0)</f>
        <v>97.45</v>
      </c>
      <c r="AA225" s="14">
        <f ca="1">VLOOKUP($M225,LAST!$B:$Q,5,0)</f>
        <v>97.731899999999996</v>
      </c>
      <c r="AB225" s="14">
        <f ca="1">VLOOKUP($M225,LAST!$B:$Q,6,0)</f>
        <v>99.814999999999998</v>
      </c>
      <c r="AC225" s="14">
        <f ca="1">VLOOKUP($M225,LAST!$B:$Q,7,0)</f>
        <v>1390.45</v>
      </c>
    </row>
    <row r="226" spans="12:29" ht="16.5" customHeight="1" x14ac:dyDescent="0.25">
      <c r="L226" s="32">
        <f t="shared" si="45"/>
        <v>226</v>
      </c>
      <c r="M226" s="9">
        <f t="shared" ca="1" si="54"/>
        <v>45867</v>
      </c>
      <c r="N226" s="12">
        <f t="shared" ca="1" si="46"/>
        <v>1.8791600779612505E-2</v>
      </c>
      <c r="O226" s="12">
        <f t="shared" ca="1" si="47"/>
        <v>1.1784346459785766E-2</v>
      </c>
      <c r="P226" s="12">
        <f t="shared" ca="1" si="48"/>
        <v>1.46520146520146E-2</v>
      </c>
      <c r="Q226" s="12">
        <f t="shared" ca="1" si="49"/>
        <v>-2.0510716849564403E-4</v>
      </c>
      <c r="R226" s="12">
        <f t="shared" ca="1" si="50"/>
        <v>1.074565645216019E-4</v>
      </c>
      <c r="S226" s="12">
        <f t="shared" ca="1" si="51"/>
        <v>2.5548999330859967E-3</v>
      </c>
      <c r="T226" s="12">
        <f t="shared" ca="1" si="52"/>
        <v>3.5989347153253526E-4</v>
      </c>
      <c r="U226" s="18"/>
      <c r="V226" s="22">
        <f t="shared" ca="1" si="53"/>
        <v>45867</v>
      </c>
      <c r="W226" s="14">
        <f ca="1">VLOOKUP($M226,LAST!$B:$Q,2,0)</f>
        <v>277.04000000000002</v>
      </c>
      <c r="X226" s="14">
        <f ca="1">VLOOKUP($M226,LAST!$B:$Q,3,0)*100</f>
        <v>309.08999999999997</v>
      </c>
      <c r="Y226" s="14">
        <f ca="1">VLOOKUP($M226,LAST!$B:$Q,16,0)*100</f>
        <v>277</v>
      </c>
      <c r="Z226" s="14">
        <f ca="1">VLOOKUP($M226,LAST!$B:$Q,4,0)</f>
        <v>97.49</v>
      </c>
      <c r="AA226" s="14">
        <f ca="1">VLOOKUP($M226,LAST!$B:$Q,5,0)</f>
        <v>97.724400000000003</v>
      </c>
      <c r="AB226" s="14">
        <f ca="1">VLOOKUP($M226,LAST!$B:$Q,6,0)</f>
        <v>98.885999999999996</v>
      </c>
      <c r="AC226" s="14">
        <f ca="1">VLOOKUP($M226,LAST!$B:$Q,7,0)</f>
        <v>1389.8</v>
      </c>
    </row>
    <row r="227" spans="12:29" ht="16.5" customHeight="1" x14ac:dyDescent="0.25">
      <c r="L227" s="32">
        <f t="shared" si="45"/>
        <v>227</v>
      </c>
      <c r="M227" s="9">
        <f t="shared" ca="1" si="54"/>
        <v>45866</v>
      </c>
      <c r="N227" s="12">
        <f t="shared" ca="1" si="46"/>
        <v>-1.8480418696986134E-2</v>
      </c>
      <c r="O227" s="12">
        <f t="shared" ca="1" si="47"/>
        <v>-7.4403794918447286E-3</v>
      </c>
      <c r="P227" s="12">
        <f t="shared" ca="1" si="48"/>
        <v>-3.6496350364964014E-3</v>
      </c>
      <c r="Q227" s="12">
        <f t="shared" ca="1" si="49"/>
        <v>-2.0506510817175361E-4</v>
      </c>
      <c r="R227" s="12">
        <f t="shared" ca="1" si="50"/>
        <v>6.2431044399513524E-5</v>
      </c>
      <c r="S227" s="12">
        <f t="shared" ca="1" si="51"/>
        <v>1.0128526806288063E-2</v>
      </c>
      <c r="T227" s="12">
        <f t="shared" ca="1" si="52"/>
        <v>4.7006074631184003E-3</v>
      </c>
      <c r="U227" s="18"/>
      <c r="V227" s="22">
        <f t="shared" ca="1" si="53"/>
        <v>45866</v>
      </c>
      <c r="W227" s="14">
        <f ca="1">VLOOKUP($M227,LAST!$B:$Q,2,0)</f>
        <v>271.93</v>
      </c>
      <c r="X227" s="14">
        <f ca="1">VLOOKUP($M227,LAST!$B:$Q,3,0)*100</f>
        <v>305.49</v>
      </c>
      <c r="Y227" s="14">
        <f ca="1">VLOOKUP($M227,LAST!$B:$Q,16,0)*100</f>
        <v>273</v>
      </c>
      <c r="Z227" s="14">
        <f ca="1">VLOOKUP($M227,LAST!$B:$Q,4,0)</f>
        <v>97.51</v>
      </c>
      <c r="AA227" s="14">
        <f ca="1">VLOOKUP($M227,LAST!$B:$Q,5,0)</f>
        <v>97.713899999999995</v>
      </c>
      <c r="AB227" s="14">
        <f ca="1">VLOOKUP($M227,LAST!$B:$Q,6,0)</f>
        <v>98.634</v>
      </c>
      <c r="AC227" s="14">
        <f ca="1">VLOOKUP($M227,LAST!$B:$Q,7,0)</f>
        <v>1389.3</v>
      </c>
    </row>
    <row r="228" spans="12:29" ht="16.5" customHeight="1" x14ac:dyDescent="0.25">
      <c r="L228" s="32">
        <f t="shared" si="45"/>
        <v>228</v>
      </c>
      <c r="M228" s="9">
        <f t="shared" ca="1" si="54"/>
        <v>45863</v>
      </c>
      <c r="N228" s="12">
        <f t="shared" ca="1" si="46"/>
        <v>1.0116703399936089E-3</v>
      </c>
      <c r="O228" s="12">
        <f t="shared" ca="1" si="47"/>
        <v>5.8517555266557331E-4</v>
      </c>
      <c r="P228" s="12">
        <f t="shared" ca="1" si="48"/>
        <v>7.3529411764705621E-3</v>
      </c>
      <c r="Q228" s="12">
        <f t="shared" ca="1" si="49"/>
        <v>-2.0502306509473378E-4</v>
      </c>
      <c r="R228" s="12">
        <f t="shared" ca="1" si="50"/>
        <v>1.545663084345783E-4</v>
      </c>
      <c r="S228" s="12">
        <f t="shared" ca="1" si="51"/>
        <v>2.7521899421834028E-3</v>
      </c>
      <c r="T228" s="12">
        <f t="shared" ca="1" si="52"/>
        <v>7.871720116618075E-3</v>
      </c>
      <c r="U228" s="18"/>
      <c r="V228" s="22">
        <f t="shared" ca="1" si="53"/>
        <v>45863</v>
      </c>
      <c r="W228" s="14">
        <f ca="1">VLOOKUP($M228,LAST!$B:$Q,2,0)</f>
        <v>277.05</v>
      </c>
      <c r="X228" s="14">
        <f ca="1">VLOOKUP($M228,LAST!$B:$Q,3,0)*100</f>
        <v>307.77999999999997</v>
      </c>
      <c r="Y228" s="14">
        <f ca="1">VLOOKUP($M228,LAST!$B:$Q,16,0)*100</f>
        <v>274</v>
      </c>
      <c r="Z228" s="14">
        <f ca="1">VLOOKUP($M228,LAST!$B:$Q,4,0)</f>
        <v>97.53</v>
      </c>
      <c r="AA228" s="14">
        <f ca="1">VLOOKUP($M228,LAST!$B:$Q,5,0)</f>
        <v>97.707800000000006</v>
      </c>
      <c r="AB228" s="14">
        <f ca="1">VLOOKUP($M228,LAST!$B:$Q,6,0)</f>
        <v>97.644999999999996</v>
      </c>
      <c r="AC228" s="14">
        <f ca="1">VLOOKUP($M228,LAST!$B:$Q,7,0)</f>
        <v>1382.8</v>
      </c>
    </row>
    <row r="229" spans="12:29" ht="16.5" customHeight="1" x14ac:dyDescent="0.25">
      <c r="L229" s="32">
        <f t="shared" si="45"/>
        <v>229</v>
      </c>
      <c r="M229" s="9">
        <f t="shared" ca="1" si="54"/>
        <v>45862</v>
      </c>
      <c r="N229" s="12">
        <f t="shared" ca="1" si="46"/>
        <v>-1.0050790471421434E-2</v>
      </c>
      <c r="O229" s="12">
        <f t="shared" ca="1" si="47"/>
        <v>-1.4860363822700395E-2</v>
      </c>
      <c r="P229" s="12">
        <f t="shared" ca="1" si="48"/>
        <v>-3.66300366300365E-3</v>
      </c>
      <c r="Q229" s="12">
        <f t="shared" ca="1" si="49"/>
        <v>-1.0250102501030423E-4</v>
      </c>
      <c r="R229" s="12">
        <f t="shared" ca="1" si="50"/>
        <v>-2.8039267254131861E-4</v>
      </c>
      <c r="S229" s="12">
        <f t="shared" ca="1" si="51"/>
        <v>1.6767132306045873E-3</v>
      </c>
      <c r="T229" s="12">
        <f t="shared" ca="1" si="52"/>
        <v>-3.0156596301276206E-3</v>
      </c>
      <c r="U229" s="18"/>
      <c r="V229" s="22">
        <f t="shared" ca="1" si="53"/>
        <v>45862</v>
      </c>
      <c r="W229" s="14">
        <f ca="1">VLOOKUP($M229,LAST!$B:$Q,2,0)</f>
        <v>276.77</v>
      </c>
      <c r="X229" s="14">
        <f ca="1">VLOOKUP($M229,LAST!$B:$Q,3,0)*100</f>
        <v>307.60000000000002</v>
      </c>
      <c r="Y229" s="14">
        <f ca="1">VLOOKUP($M229,LAST!$B:$Q,16,0)*100</f>
        <v>272</v>
      </c>
      <c r="Z229" s="14">
        <f ca="1">VLOOKUP($M229,LAST!$B:$Q,4,0)</f>
        <v>97.55</v>
      </c>
      <c r="AA229" s="14">
        <f ca="1">VLOOKUP($M229,LAST!$B:$Q,5,0)</f>
        <v>97.692700000000002</v>
      </c>
      <c r="AB229" s="14">
        <f ca="1">VLOOKUP($M229,LAST!$B:$Q,6,0)</f>
        <v>97.376999999999995</v>
      </c>
      <c r="AC229" s="14">
        <f ca="1">VLOOKUP($M229,LAST!$B:$Q,7,0)</f>
        <v>1372</v>
      </c>
    </row>
    <row r="230" spans="12:29" ht="16.5" customHeight="1" x14ac:dyDescent="0.25">
      <c r="L230" s="32">
        <f t="shared" si="45"/>
        <v>230</v>
      </c>
      <c r="M230" s="9">
        <f t="shared" ca="1" si="54"/>
        <v>45861</v>
      </c>
      <c r="N230" s="12">
        <f t="shared" ca="1" si="46"/>
        <v>-1.4661309649679377E-2</v>
      </c>
      <c r="O230" s="12">
        <f t="shared" ca="1" si="47"/>
        <v>-1.8452736474804166E-2</v>
      </c>
      <c r="P230" s="12">
        <f t="shared" ca="1" si="48"/>
        <v>-2.5000000000000022E-2</v>
      </c>
      <c r="Q230" s="12">
        <f t="shared" ca="1" si="49"/>
        <v>0</v>
      </c>
      <c r="R230" s="12">
        <f t="shared" ca="1" si="50"/>
        <v>1.86280921865567E-4</v>
      </c>
      <c r="S230" s="12">
        <f t="shared" ca="1" si="51"/>
        <v>-1.8276655166749034E-3</v>
      </c>
      <c r="T230" s="12">
        <f t="shared" ca="1" si="52"/>
        <v>-3.4397856470418375E-3</v>
      </c>
      <c r="U230" s="18"/>
      <c r="V230" s="22">
        <f t="shared" ca="1" si="53"/>
        <v>45861</v>
      </c>
      <c r="W230" s="14">
        <f ca="1">VLOOKUP($M230,LAST!$B:$Q,2,0)</f>
        <v>279.58</v>
      </c>
      <c r="X230" s="14">
        <f ca="1">VLOOKUP($M230,LAST!$B:$Q,3,0)*100</f>
        <v>312.24</v>
      </c>
      <c r="Y230" s="14">
        <f ca="1">VLOOKUP($M230,LAST!$B:$Q,16,0)*100</f>
        <v>273</v>
      </c>
      <c r="Z230" s="14">
        <f ca="1">VLOOKUP($M230,LAST!$B:$Q,4,0)</f>
        <v>97.56</v>
      </c>
      <c r="AA230" s="14">
        <f ca="1">VLOOKUP($M230,LAST!$B:$Q,5,0)</f>
        <v>97.720100000000002</v>
      </c>
      <c r="AB230" s="14">
        <f ca="1">VLOOKUP($M230,LAST!$B:$Q,6,0)</f>
        <v>97.213999999999999</v>
      </c>
      <c r="AC230" s="14">
        <f ca="1">VLOOKUP($M230,LAST!$B:$Q,7,0)</f>
        <v>1376.15</v>
      </c>
    </row>
    <row r="231" spans="12:29" ht="16.5" customHeight="1" x14ac:dyDescent="0.25">
      <c r="L231" s="32">
        <f t="shared" si="45"/>
        <v>231</v>
      </c>
      <c r="M231" s="9">
        <f t="shared" ca="1" si="54"/>
        <v>45860</v>
      </c>
      <c r="N231" s="12">
        <f t="shared" ca="1" si="46"/>
        <v>8.0648026432657005E-3</v>
      </c>
      <c r="O231" s="12">
        <f t="shared" ca="1" si="47"/>
        <v>-7.2249795815804152E-4</v>
      </c>
      <c r="P231" s="12">
        <f t="shared" ca="1" si="48"/>
        <v>0</v>
      </c>
      <c r="Q231" s="12">
        <f t="shared" ca="1" si="49"/>
        <v>-2.0496003279357744E-4</v>
      </c>
      <c r="R231" s="12">
        <f t="shared" ca="1" si="50"/>
        <v>8.1888429062537682E-5</v>
      </c>
      <c r="S231" s="12">
        <f t="shared" ca="1" si="51"/>
        <v>-4.7111483551858235E-3</v>
      </c>
      <c r="T231" s="12">
        <f t="shared" ca="1" si="52"/>
        <v>-1.3018008244738422E-3</v>
      </c>
      <c r="U231" s="18"/>
      <c r="V231" s="22">
        <f t="shared" ca="1" si="53"/>
        <v>45860</v>
      </c>
      <c r="W231" s="14">
        <f ca="1">VLOOKUP($M231,LAST!$B:$Q,2,0)</f>
        <v>283.74</v>
      </c>
      <c r="X231" s="14">
        <f ca="1">VLOOKUP($M231,LAST!$B:$Q,3,0)*100</f>
        <v>318.10999999999996</v>
      </c>
      <c r="Y231" s="14">
        <f ca="1">VLOOKUP($M231,LAST!$B:$Q,16,0)*100</f>
        <v>280</v>
      </c>
      <c r="Z231" s="14">
        <f ca="1">VLOOKUP($M231,LAST!$B:$Q,4,0)</f>
        <v>97.56</v>
      </c>
      <c r="AA231" s="14">
        <f ca="1">VLOOKUP($M231,LAST!$B:$Q,5,0)</f>
        <v>97.701899999999995</v>
      </c>
      <c r="AB231" s="14">
        <f ca="1">VLOOKUP($M231,LAST!$B:$Q,6,0)</f>
        <v>97.391999999999996</v>
      </c>
      <c r="AC231" s="14">
        <f ca="1">VLOOKUP($M231,LAST!$B:$Q,7,0)</f>
        <v>1380.9</v>
      </c>
    </row>
    <row r="232" spans="12:29" ht="16.5" customHeight="1" x14ac:dyDescent="0.25">
      <c r="L232" s="32">
        <f t="shared" si="45"/>
        <v>232</v>
      </c>
      <c r="M232" s="9">
        <f t="shared" ca="1" si="54"/>
        <v>45859</v>
      </c>
      <c r="N232" s="12">
        <f t="shared" ca="1" si="46"/>
        <v>-7.3355669194145046E-3</v>
      </c>
      <c r="O232" s="12">
        <f t="shared" ca="1" si="47"/>
        <v>-2.8816638476477641E-3</v>
      </c>
      <c r="P232" s="12">
        <f t="shared" ca="1" si="48"/>
        <v>-1.0600706713780883E-2</v>
      </c>
      <c r="Q232" s="12">
        <f t="shared" ca="1" si="49"/>
        <v>1.0249051962696321E-4</v>
      </c>
      <c r="R232" s="12">
        <f t="shared" ca="1" si="50"/>
        <v>2.4982210413693196E-4</v>
      </c>
      <c r="S232" s="12">
        <f t="shared" ca="1" si="51"/>
        <v>-6.3869539611299819E-3</v>
      </c>
      <c r="T232" s="12">
        <f t="shared" ca="1" si="52"/>
        <v>-5.7167511595297427E-3</v>
      </c>
      <c r="U232" s="18"/>
      <c r="V232" s="22">
        <f t="shared" ca="1" si="53"/>
        <v>45859</v>
      </c>
      <c r="W232" s="14">
        <f ca="1">VLOOKUP($M232,LAST!$B:$Q,2,0)</f>
        <v>281.47000000000003</v>
      </c>
      <c r="X232" s="14">
        <f ca="1">VLOOKUP($M232,LAST!$B:$Q,3,0)*100</f>
        <v>318.33999999999997</v>
      </c>
      <c r="Y232" s="14">
        <f ca="1">VLOOKUP($M232,LAST!$B:$Q,16,0)*100</f>
        <v>280</v>
      </c>
      <c r="Z232" s="14">
        <f ca="1">VLOOKUP($M232,LAST!$B:$Q,4,0)</f>
        <v>97.58</v>
      </c>
      <c r="AA232" s="14">
        <f ca="1">VLOOKUP($M232,LAST!$B:$Q,5,0)</f>
        <v>97.693899999999999</v>
      </c>
      <c r="AB232" s="14">
        <f ca="1">VLOOKUP($M232,LAST!$B:$Q,6,0)</f>
        <v>97.852999999999994</v>
      </c>
      <c r="AC232" s="14">
        <f ca="1">VLOOKUP($M232,LAST!$B:$Q,7,0)</f>
        <v>1382.7</v>
      </c>
    </row>
    <row r="233" spans="12:29" ht="16.5" customHeight="1" x14ac:dyDescent="0.25">
      <c r="L233" s="32">
        <f t="shared" si="45"/>
        <v>233</v>
      </c>
      <c r="M233" s="9">
        <f t="shared" ca="1" si="54"/>
        <v>45856</v>
      </c>
      <c r="N233" s="12">
        <f t="shared" ca="1" si="46"/>
        <v>-2.4626209322778925E-3</v>
      </c>
      <c r="O233" s="12">
        <f t="shared" ca="1" si="47"/>
        <v>6.8956870611835974E-4</v>
      </c>
      <c r="P233" s="12">
        <f t="shared" ca="1" si="48"/>
        <v>7.1174377224199059E-3</v>
      </c>
      <c r="Q233" s="12">
        <f t="shared" ca="1" si="49"/>
        <v>-1.0248001639689974E-4</v>
      </c>
      <c r="R233" s="12">
        <f t="shared" ca="1" si="50"/>
        <v>-9.8281003817701773E-5</v>
      </c>
      <c r="S233" s="12">
        <f t="shared" ca="1" si="51"/>
        <v>-2.55231227338093E-3</v>
      </c>
      <c r="T233" s="12">
        <f t="shared" ca="1" si="52"/>
        <v>-1.0415918396665669E-3</v>
      </c>
      <c r="U233" s="18"/>
      <c r="V233" s="22">
        <f t="shared" ca="1" si="53"/>
        <v>45856</v>
      </c>
      <c r="W233" s="14">
        <f ca="1">VLOOKUP($M233,LAST!$B:$Q,2,0)</f>
        <v>283.55</v>
      </c>
      <c r="X233" s="14">
        <f ca="1">VLOOKUP($M233,LAST!$B:$Q,3,0)*100</f>
        <v>319.26</v>
      </c>
      <c r="Y233" s="14">
        <f ca="1">VLOOKUP($M233,LAST!$B:$Q,16,0)*100</f>
        <v>283</v>
      </c>
      <c r="Z233" s="14">
        <f ca="1">VLOOKUP($M233,LAST!$B:$Q,4,0)</f>
        <v>97.57</v>
      </c>
      <c r="AA233" s="14">
        <f ca="1">VLOOKUP($M233,LAST!$B:$Q,5,0)</f>
        <v>97.669499999999999</v>
      </c>
      <c r="AB233" s="14">
        <f ca="1">VLOOKUP($M233,LAST!$B:$Q,6,0)</f>
        <v>98.481999999999999</v>
      </c>
      <c r="AC233" s="14">
        <f ca="1">VLOOKUP($M233,LAST!$B:$Q,7,0)</f>
        <v>1390.65</v>
      </c>
    </row>
    <row r="234" spans="12:29" ht="16.5" customHeight="1" x14ac:dyDescent="0.25">
      <c r="L234" s="32">
        <f t="shared" si="45"/>
        <v>234</v>
      </c>
      <c r="M234" s="9">
        <f t="shared" ca="1" si="54"/>
        <v>45855</v>
      </c>
      <c r="N234" s="12">
        <f t="shared" ca="1" si="46"/>
        <v>-3.4008835285044281E-3</v>
      </c>
      <c r="O234" s="12">
        <f t="shared" ca="1" si="47"/>
        <v>-9.6846287558979283E-3</v>
      </c>
      <c r="P234" s="12">
        <f t="shared" ca="1" si="48"/>
        <v>-2.430555555555558E-2</v>
      </c>
      <c r="Q234" s="12">
        <f t="shared" ca="1" si="49"/>
        <v>1.0249051962696321E-4</v>
      </c>
      <c r="R234" s="12">
        <f t="shared" ca="1" si="50"/>
        <v>8.1901507296144871E-6</v>
      </c>
      <c r="S234" s="12">
        <f t="shared" ca="1" si="51"/>
        <v>3.4758923489714988E-3</v>
      </c>
      <c r="T234" s="12">
        <f t="shared" ca="1" si="52"/>
        <v>1.6909516100016564E-3</v>
      </c>
      <c r="U234" s="18"/>
      <c r="V234" s="22">
        <f t="shared" ca="1" si="53"/>
        <v>45855</v>
      </c>
      <c r="W234" s="14">
        <f ca="1">VLOOKUP($M234,LAST!$B:$Q,2,0)</f>
        <v>284.25</v>
      </c>
      <c r="X234" s="14">
        <f ca="1">VLOOKUP($M234,LAST!$B:$Q,3,0)*100</f>
        <v>319.03999999999996</v>
      </c>
      <c r="Y234" s="14">
        <f ca="1">VLOOKUP($M234,LAST!$B:$Q,16,0)*100</f>
        <v>281</v>
      </c>
      <c r="Z234" s="14">
        <f ca="1">VLOOKUP($M234,LAST!$B:$Q,4,0)</f>
        <v>97.58</v>
      </c>
      <c r="AA234" s="14">
        <f ca="1">VLOOKUP($M234,LAST!$B:$Q,5,0)</f>
        <v>97.679100000000005</v>
      </c>
      <c r="AB234" s="14">
        <f ca="1">VLOOKUP($M234,LAST!$B:$Q,6,0)</f>
        <v>98.733999999999995</v>
      </c>
      <c r="AC234" s="14">
        <f ca="1">VLOOKUP($M234,LAST!$B:$Q,7,0)</f>
        <v>1392.1</v>
      </c>
    </row>
    <row r="235" spans="12:29" ht="16.5" customHeight="1" x14ac:dyDescent="0.25">
      <c r="L235" s="32">
        <f t="shared" si="45"/>
        <v>235</v>
      </c>
      <c r="M235" s="9">
        <f t="shared" ca="1" si="54"/>
        <v>45854</v>
      </c>
      <c r="N235" s="12">
        <f t="shared" ca="1" si="46"/>
        <v>2.2550460689061858E-2</v>
      </c>
      <c r="O235" s="12">
        <f t="shared" ca="1" si="47"/>
        <v>1.756159191408746E-2</v>
      </c>
      <c r="P235" s="12">
        <f t="shared" ca="1" si="48"/>
        <v>2.1276595744680771E-2</v>
      </c>
      <c r="Q235" s="12">
        <f t="shared" ca="1" si="49"/>
        <v>1.025010250101932E-4</v>
      </c>
      <c r="R235" s="12">
        <f t="shared" ca="1" si="50"/>
        <v>4.5047858230118365E-5</v>
      </c>
      <c r="S235" s="12">
        <f t="shared" ca="1" si="51"/>
        <v>-2.2714366837024436E-3</v>
      </c>
      <c r="T235" s="12">
        <f t="shared" ca="1" si="52"/>
        <v>1.6216216216216051E-3</v>
      </c>
      <c r="U235" s="18"/>
      <c r="V235" s="22">
        <f t="shared" ca="1" si="53"/>
        <v>45854</v>
      </c>
      <c r="W235" s="14">
        <f ca="1">VLOOKUP($M235,LAST!$B:$Q,2,0)</f>
        <v>285.22000000000003</v>
      </c>
      <c r="X235" s="14">
        <f ca="1">VLOOKUP($M235,LAST!$B:$Q,3,0)*100</f>
        <v>322.16000000000003</v>
      </c>
      <c r="Y235" s="14">
        <f ca="1">VLOOKUP($M235,LAST!$B:$Q,16,0)*100</f>
        <v>288</v>
      </c>
      <c r="Z235" s="14">
        <f ca="1">VLOOKUP($M235,LAST!$B:$Q,4,0)</f>
        <v>97.57</v>
      </c>
      <c r="AA235" s="14">
        <f ca="1">VLOOKUP($M235,LAST!$B:$Q,5,0)</f>
        <v>97.678299999999993</v>
      </c>
      <c r="AB235" s="14">
        <f ca="1">VLOOKUP($M235,LAST!$B:$Q,6,0)</f>
        <v>98.391999999999996</v>
      </c>
      <c r="AC235" s="14">
        <f ca="1">VLOOKUP($M235,LAST!$B:$Q,7,0)</f>
        <v>1389.75</v>
      </c>
    </row>
    <row r="236" spans="12:29" ht="16.5" customHeight="1" x14ac:dyDescent="0.25">
      <c r="L236" s="32">
        <f t="shared" si="45"/>
        <v>236</v>
      </c>
      <c r="M236" s="9">
        <f t="shared" ca="1" si="54"/>
        <v>45853</v>
      </c>
      <c r="N236" s="12">
        <f t="shared" ca="1" si="46"/>
        <v>-1.4207457147905944E-2</v>
      </c>
      <c r="O236" s="12">
        <f t="shared" ca="1" si="47"/>
        <v>-7.1811596475274131E-3</v>
      </c>
      <c r="P236" s="12">
        <f t="shared" ca="1" si="48"/>
        <v>-7.0422535211267512E-3</v>
      </c>
      <c r="Q236" s="12">
        <f t="shared" ca="1" si="49"/>
        <v>4.1017227235440323E-4</v>
      </c>
      <c r="R236" s="12">
        <f t="shared" ca="1" si="50"/>
        <v>-1.1260696381931723E-4</v>
      </c>
      <c r="S236" s="12">
        <f t="shared" ca="1" si="51"/>
        <v>5.4546752174222668E-3</v>
      </c>
      <c r="T236" s="12">
        <f t="shared" ca="1" si="52"/>
        <v>3.2537960954446277E-3</v>
      </c>
      <c r="U236" s="18"/>
      <c r="V236" s="22">
        <f t="shared" ca="1" si="53"/>
        <v>45853</v>
      </c>
      <c r="W236" s="14">
        <f ca="1">VLOOKUP($M236,LAST!$B:$Q,2,0)</f>
        <v>278.93</v>
      </c>
      <c r="X236" s="14">
        <f ca="1">VLOOKUP($M236,LAST!$B:$Q,3,0)*100</f>
        <v>316.59999999999997</v>
      </c>
      <c r="Y236" s="14">
        <f ca="1">VLOOKUP($M236,LAST!$B:$Q,16,0)*100</f>
        <v>282</v>
      </c>
      <c r="Z236" s="14">
        <f ca="1">VLOOKUP($M236,LAST!$B:$Q,4,0)</f>
        <v>97.56</v>
      </c>
      <c r="AA236" s="14">
        <f ca="1">VLOOKUP($M236,LAST!$B:$Q,5,0)</f>
        <v>97.673900000000003</v>
      </c>
      <c r="AB236" s="14">
        <f ca="1">VLOOKUP($M236,LAST!$B:$Q,6,0)</f>
        <v>98.616</v>
      </c>
      <c r="AC236" s="14">
        <f ca="1">VLOOKUP($M236,LAST!$B:$Q,7,0)</f>
        <v>1387.5</v>
      </c>
    </row>
    <row r="237" spans="12:29" ht="16.5" customHeight="1" x14ac:dyDescent="0.25">
      <c r="L237" s="32">
        <f t="shared" si="45"/>
        <v>237</v>
      </c>
      <c r="M237" s="9">
        <f t="shared" ca="1" si="54"/>
        <v>45852</v>
      </c>
      <c r="N237" s="12">
        <f t="shared" ca="1" si="46"/>
        <v>9.7063126717338299E-3</v>
      </c>
      <c r="O237" s="12">
        <f t="shared" ca="1" si="47"/>
        <v>8.1246838644410957E-3</v>
      </c>
      <c r="P237" s="12">
        <f t="shared" ca="1" si="48"/>
        <v>3.5335689045936647E-3</v>
      </c>
      <c r="Q237" s="12">
        <f t="shared" ca="1" si="49"/>
        <v>6.1563718448587323E-4</v>
      </c>
      <c r="R237" s="12">
        <f t="shared" ca="1" si="50"/>
        <v>1.8942031241042656E-4</v>
      </c>
      <c r="S237" s="12">
        <f t="shared" ca="1" si="51"/>
        <v>2.3300256507210459E-3</v>
      </c>
      <c r="T237" s="12">
        <f t="shared" ca="1" si="52"/>
        <v>4.2479032785098791E-3</v>
      </c>
      <c r="U237" s="18"/>
      <c r="V237" s="22">
        <f t="shared" ca="1" si="53"/>
        <v>45852</v>
      </c>
      <c r="W237" s="14">
        <f ca="1">VLOOKUP($M237,LAST!$B:$Q,2,0)</f>
        <v>282.95</v>
      </c>
      <c r="X237" s="14">
        <f ca="1">VLOOKUP($M237,LAST!$B:$Q,3,0)*100</f>
        <v>318.89</v>
      </c>
      <c r="Y237" s="14">
        <f ca="1">VLOOKUP($M237,LAST!$B:$Q,16,0)*100</f>
        <v>284</v>
      </c>
      <c r="Z237" s="14">
        <f ca="1">VLOOKUP($M237,LAST!$B:$Q,4,0)</f>
        <v>97.52</v>
      </c>
      <c r="AA237" s="14">
        <f ca="1">VLOOKUP($M237,LAST!$B:$Q,5,0)</f>
        <v>97.684899999999999</v>
      </c>
      <c r="AB237" s="14">
        <f ca="1">VLOOKUP($M237,LAST!$B:$Q,6,0)</f>
        <v>98.081000000000003</v>
      </c>
      <c r="AC237" s="14">
        <f ca="1">VLOOKUP($M237,LAST!$B:$Q,7,0)</f>
        <v>1383</v>
      </c>
    </row>
    <row r="238" spans="12:29" ht="16.5" customHeight="1" x14ac:dyDescent="0.25">
      <c r="L238" s="32">
        <f t="shared" si="45"/>
        <v>238</v>
      </c>
      <c r="M238" s="9">
        <f t="shared" ca="1" si="54"/>
        <v>45849</v>
      </c>
      <c r="N238" s="12">
        <f t="shared" ca="1" si="46"/>
        <v>-8.4214995930788072E-3</v>
      </c>
      <c r="O238" s="12">
        <f t="shared" ca="1" si="47"/>
        <v>7.0678127984717953E-3</v>
      </c>
      <c r="P238" s="12">
        <f t="shared" ca="1" si="48"/>
        <v>1.4336917562723928E-2</v>
      </c>
      <c r="Q238" s="12">
        <f t="shared" ca="1" si="49"/>
        <v>3.0791337370406069E-4</v>
      </c>
      <c r="R238" s="12">
        <f t="shared" ca="1" si="50"/>
        <v>1.5975291549064075E-4</v>
      </c>
      <c r="S238" s="12">
        <f t="shared" ca="1" si="51"/>
        <v>2.0583295785032707E-3</v>
      </c>
      <c r="T238" s="12">
        <f t="shared" ca="1" si="52"/>
        <v>3.0225782957029601E-3</v>
      </c>
      <c r="U238" s="18"/>
      <c r="V238" s="22">
        <f t="shared" ca="1" si="53"/>
        <v>45849</v>
      </c>
      <c r="W238" s="14">
        <f ca="1">VLOOKUP($M238,LAST!$B:$Q,2,0)</f>
        <v>280.23</v>
      </c>
      <c r="X238" s="14">
        <f ca="1">VLOOKUP($M238,LAST!$B:$Q,3,0)*100</f>
        <v>316.32</v>
      </c>
      <c r="Y238" s="14">
        <f ca="1">VLOOKUP($M238,LAST!$B:$Q,16,0)*100</f>
        <v>283</v>
      </c>
      <c r="Z238" s="14">
        <f ca="1">VLOOKUP($M238,LAST!$B:$Q,4,0)</f>
        <v>97.46</v>
      </c>
      <c r="AA238" s="14">
        <f ca="1">VLOOKUP($M238,LAST!$B:$Q,5,0)</f>
        <v>97.666399999999996</v>
      </c>
      <c r="AB238" s="14">
        <f ca="1">VLOOKUP($M238,LAST!$B:$Q,6,0)</f>
        <v>97.852999999999994</v>
      </c>
      <c r="AC238" s="14">
        <f ca="1">VLOOKUP($M238,LAST!$B:$Q,7,0)</f>
        <v>1377.15</v>
      </c>
    </row>
    <row r="239" spans="12:29" ht="16.5" customHeight="1" x14ac:dyDescent="0.25">
      <c r="L239" s="32">
        <f t="shared" si="45"/>
        <v>239</v>
      </c>
      <c r="M239" s="9">
        <f t="shared" ca="1" si="54"/>
        <v>45848</v>
      </c>
      <c r="N239" s="12">
        <f t="shared" ca="1" si="46"/>
        <v>-4.9644391240052377E-3</v>
      </c>
      <c r="O239" s="12">
        <f t="shared" ca="1" si="47"/>
        <v>-7.5202224469160805E-3</v>
      </c>
      <c r="P239" s="12">
        <f t="shared" ca="1" si="48"/>
        <v>-7.1174377224199059E-3</v>
      </c>
      <c r="Q239" s="12">
        <f t="shared" ca="1" si="49"/>
        <v>4.1071978642581719E-4</v>
      </c>
      <c r="R239" s="12">
        <f t="shared" ca="1" si="50"/>
        <v>4.0979071987945481E-4</v>
      </c>
      <c r="S239" s="12">
        <f t="shared" ca="1" si="51"/>
        <v>9.943109015426721E-4</v>
      </c>
      <c r="T239" s="12">
        <f t="shared" ca="1" si="52"/>
        <v>-1.4182333903051125E-3</v>
      </c>
      <c r="U239" s="18"/>
      <c r="V239" s="22">
        <f t="shared" ca="1" si="53"/>
        <v>45848</v>
      </c>
      <c r="W239" s="14">
        <f ca="1">VLOOKUP($M239,LAST!$B:$Q,2,0)</f>
        <v>282.61</v>
      </c>
      <c r="X239" s="14">
        <f ca="1">VLOOKUP($M239,LAST!$B:$Q,3,0)*100</f>
        <v>314.10000000000002</v>
      </c>
      <c r="Y239" s="14">
        <f ca="1">VLOOKUP($M239,LAST!$B:$Q,16,0)*100</f>
        <v>279</v>
      </c>
      <c r="Z239" s="14">
        <f ca="1">VLOOKUP($M239,LAST!$B:$Q,4,0)</f>
        <v>97.43</v>
      </c>
      <c r="AA239" s="14">
        <f ca="1">VLOOKUP($M239,LAST!$B:$Q,5,0)</f>
        <v>97.650800000000004</v>
      </c>
      <c r="AB239" s="14">
        <f ca="1">VLOOKUP($M239,LAST!$B:$Q,6,0)</f>
        <v>97.652000000000001</v>
      </c>
      <c r="AC239" s="14">
        <f ca="1">VLOOKUP($M239,LAST!$B:$Q,7,0)</f>
        <v>1373</v>
      </c>
    </row>
    <row r="240" spans="12:29" ht="16.5" customHeight="1" x14ac:dyDescent="0.25">
      <c r="L240" s="32">
        <f t="shared" si="45"/>
        <v>240</v>
      </c>
      <c r="M240" s="9">
        <f t="shared" ca="1" si="54"/>
        <v>45847</v>
      </c>
      <c r="N240" s="12">
        <f t="shared" ca="1" si="46"/>
        <v>3.4269563681328385E-3</v>
      </c>
      <c r="O240" s="12">
        <f t="shared" ca="1" si="47"/>
        <v>4.3158161970042741E-3</v>
      </c>
      <c r="P240" s="12">
        <f t="shared" ca="1" si="48"/>
        <v>7.1684587813620748E-3</v>
      </c>
      <c r="Q240" s="12">
        <f t="shared" ca="1" si="49"/>
        <v>3.0813475760060882E-4</v>
      </c>
      <c r="R240" s="12">
        <f t="shared" ca="1" si="50"/>
        <v>-3.3806591465790348E-5</v>
      </c>
      <c r="S240" s="12">
        <f t="shared" ca="1" si="51"/>
        <v>3.9993436974450347E-4</v>
      </c>
      <c r="T240" s="12">
        <f t="shared" ca="1" si="52"/>
        <v>2.405861553603339E-3</v>
      </c>
      <c r="U240" s="18"/>
      <c r="V240" s="22">
        <f t="shared" ca="1" si="53"/>
        <v>45847</v>
      </c>
      <c r="W240" s="14">
        <f ca="1">VLOOKUP($M240,LAST!$B:$Q,2,0)</f>
        <v>284.02</v>
      </c>
      <c r="X240" s="14">
        <f ca="1">VLOOKUP($M240,LAST!$B:$Q,3,0)*100</f>
        <v>316.48</v>
      </c>
      <c r="Y240" s="14">
        <f ca="1">VLOOKUP($M240,LAST!$B:$Q,16,0)*100</f>
        <v>281</v>
      </c>
      <c r="Z240" s="14">
        <f ca="1">VLOOKUP($M240,LAST!$B:$Q,4,0)</f>
        <v>97.39</v>
      </c>
      <c r="AA240" s="14">
        <f ca="1">VLOOKUP($M240,LAST!$B:$Q,5,0)</f>
        <v>97.610799999999998</v>
      </c>
      <c r="AB240" s="14">
        <f ca="1">VLOOKUP($M240,LAST!$B:$Q,6,0)</f>
        <v>97.555000000000007</v>
      </c>
      <c r="AC240" s="14">
        <f ca="1">VLOOKUP($M240,LAST!$B:$Q,7,0)</f>
        <v>1374.95</v>
      </c>
    </row>
    <row r="241" spans="12:29" ht="16.5" customHeight="1" x14ac:dyDescent="0.25">
      <c r="L241" s="32">
        <f t="shared" si="45"/>
        <v>241</v>
      </c>
      <c r="M241" s="9">
        <f t="shared" ca="1" si="54"/>
        <v>45846</v>
      </c>
      <c r="N241" s="12">
        <f t="shared" ca="1" si="46"/>
        <v>2.4207555362570465E-2</v>
      </c>
      <c r="O241" s="12">
        <f t="shared" ca="1" si="47"/>
        <v>2.130704404515793E-3</v>
      </c>
      <c r="P241" s="12">
        <f t="shared" ca="1" si="48"/>
        <v>1.8248175182481674E-2</v>
      </c>
      <c r="Q241" s="12">
        <f t="shared" ca="1" si="49"/>
        <v>2.054653790835026E-4</v>
      </c>
      <c r="R241" s="12">
        <f t="shared" ca="1" si="50"/>
        <v>5.5322937402069172E-5</v>
      </c>
      <c r="S241" s="12">
        <f t="shared" ca="1" si="51"/>
        <v>3.6930652441524714E-4</v>
      </c>
      <c r="T241" s="12">
        <f t="shared" ca="1" si="52"/>
        <v>-4.5358879454241441E-3</v>
      </c>
      <c r="U241" s="18"/>
      <c r="V241" s="22">
        <f t="shared" ca="1" si="53"/>
        <v>45846</v>
      </c>
      <c r="W241" s="14">
        <f ca="1">VLOOKUP($M241,LAST!$B:$Q,2,0)</f>
        <v>283.05</v>
      </c>
      <c r="X241" s="14">
        <f ca="1">VLOOKUP($M241,LAST!$B:$Q,3,0)*100</f>
        <v>315.12</v>
      </c>
      <c r="Y241" s="14">
        <f ca="1">VLOOKUP($M241,LAST!$B:$Q,16,0)*100</f>
        <v>279</v>
      </c>
      <c r="Z241" s="14">
        <f ca="1">VLOOKUP($M241,LAST!$B:$Q,4,0)</f>
        <v>97.36</v>
      </c>
      <c r="AA241" s="14">
        <f ca="1">VLOOKUP($M241,LAST!$B:$Q,5,0)</f>
        <v>97.614099999999993</v>
      </c>
      <c r="AB241" s="14">
        <f ca="1">VLOOKUP($M241,LAST!$B:$Q,6,0)</f>
        <v>97.516000000000005</v>
      </c>
      <c r="AC241" s="14">
        <f ca="1">VLOOKUP($M241,LAST!$B:$Q,7,0)</f>
        <v>1371.65</v>
      </c>
    </row>
    <row r="242" spans="12:29" ht="16.5" customHeight="1" x14ac:dyDescent="0.25">
      <c r="L242" s="32">
        <f t="shared" si="45"/>
        <v>242</v>
      </c>
      <c r="M242" s="9">
        <f t="shared" ca="1" si="54"/>
        <v>45845</v>
      </c>
      <c r="N242" s="12">
        <f t="shared" ca="1" si="46"/>
        <v>-1.1163589523400574E-2</v>
      </c>
      <c r="O242" s="12">
        <f t="shared" ca="1" si="47"/>
        <v>1.0800732906875776E-2</v>
      </c>
      <c r="P242" s="12">
        <f t="shared" ca="1" si="48"/>
        <v>2.2388059701492491E-2</v>
      </c>
      <c r="Q242" s="12">
        <f t="shared" ca="1" si="49"/>
        <v>1.6464293064415436E-3</v>
      </c>
      <c r="R242" s="12">
        <f t="shared" ca="1" si="50"/>
        <v>-9.4245010392679518E-5</v>
      </c>
      <c r="S242" s="12">
        <f t="shared" ca="1" si="51"/>
        <v>3.0870549495780608E-3</v>
      </c>
      <c r="T242" s="12">
        <f t="shared" ca="1" si="52"/>
        <v>1.0783450704225483E-2</v>
      </c>
      <c r="U242" s="18"/>
      <c r="V242" s="22">
        <f t="shared" ca="1" si="53"/>
        <v>45845</v>
      </c>
      <c r="W242" s="14">
        <f ca="1">VLOOKUP($M242,LAST!$B:$Q,2,0)</f>
        <v>276.36</v>
      </c>
      <c r="X242" s="14">
        <f ca="1">VLOOKUP($M242,LAST!$B:$Q,3,0)*100</f>
        <v>314.45</v>
      </c>
      <c r="Y242" s="14">
        <f ca="1">VLOOKUP($M242,LAST!$B:$Q,16,0)*100</f>
        <v>274</v>
      </c>
      <c r="Z242" s="14">
        <f ca="1">VLOOKUP($M242,LAST!$B:$Q,4,0)</f>
        <v>97.34</v>
      </c>
      <c r="AA242" s="14">
        <f ca="1">VLOOKUP($M242,LAST!$B:$Q,5,0)</f>
        <v>97.608699999999999</v>
      </c>
      <c r="AB242" s="14">
        <f ca="1">VLOOKUP($M242,LAST!$B:$Q,6,0)</f>
        <v>97.48</v>
      </c>
      <c r="AC242" s="14">
        <f ca="1">VLOOKUP($M242,LAST!$B:$Q,7,0)</f>
        <v>1377.9</v>
      </c>
    </row>
    <row r="243" spans="12:29" ht="16.5" customHeight="1" x14ac:dyDescent="0.25">
      <c r="L243" s="32">
        <f t="shared" si="45"/>
        <v>243</v>
      </c>
      <c r="M243" s="9">
        <f t="shared" ca="1" si="54"/>
        <v>45842</v>
      </c>
      <c r="N243" s="12">
        <f t="shared" ca="1" si="46"/>
        <v>0</v>
      </c>
      <c r="O243" s="12">
        <f t="shared" ca="1" si="47"/>
        <v>5.145852764287806E-4</v>
      </c>
      <c r="P243" s="12">
        <f t="shared" ca="1" si="48"/>
        <v>0</v>
      </c>
      <c r="Q243" s="12">
        <f t="shared" ca="1" si="49"/>
        <v>-1.028912439550167E-4</v>
      </c>
      <c r="R243" s="12">
        <f t="shared" ca="1" si="50"/>
        <v>-8.0921231887409739E-5</v>
      </c>
      <c r="S243" s="12">
        <f t="shared" ca="1" si="51"/>
        <v>0</v>
      </c>
      <c r="T243" s="12">
        <f t="shared" ca="1" si="52"/>
        <v>-1.0991426687183559E-3</v>
      </c>
      <c r="U243" s="18"/>
      <c r="V243" s="22">
        <f t="shared" ca="1" si="53"/>
        <v>45842</v>
      </c>
      <c r="W243" s="14">
        <f ca="1">VLOOKUP($M243,LAST!$B:$Q,2,0)</f>
        <v>279.48</v>
      </c>
      <c r="X243" s="14">
        <f ca="1">VLOOKUP($M243,LAST!$B:$Q,3,0)*100</f>
        <v>311.08999999999997</v>
      </c>
      <c r="Y243" s="14">
        <f ca="1">VLOOKUP($M243,LAST!$B:$Q,16,0)*100</f>
        <v>268</v>
      </c>
      <c r="Z243" s="14">
        <f ca="1">VLOOKUP($M243,LAST!$B:$Q,4,0)</f>
        <v>97.18</v>
      </c>
      <c r="AA243" s="14">
        <f ca="1">VLOOKUP($M243,LAST!$B:$Q,5,0)</f>
        <v>97.617900000000006</v>
      </c>
      <c r="AB243" s="14">
        <f ca="1">VLOOKUP($M243,LAST!$B:$Q,6,0)</f>
        <v>97.18</v>
      </c>
      <c r="AC243" s="14">
        <f ca="1">VLOOKUP($M243,LAST!$B:$Q,7,0)</f>
        <v>1363.2</v>
      </c>
    </row>
    <row r="244" spans="12:29" ht="16.5" customHeight="1" x14ac:dyDescent="0.25">
      <c r="L244" s="32">
        <f t="shared" si="45"/>
        <v>244</v>
      </c>
      <c r="M244" s="9">
        <f t="shared" ca="1" si="54"/>
        <v>45841</v>
      </c>
      <c r="N244" s="12">
        <f t="shared" ca="1" si="46"/>
        <v>-3.0021170999201652E-2</v>
      </c>
      <c r="O244" s="12">
        <f t="shared" ca="1" si="47"/>
        <v>-2.4992160551897014E-2</v>
      </c>
      <c r="P244" s="12">
        <f t="shared" ca="1" si="48"/>
        <v>-3.2490974729241895E-2</v>
      </c>
      <c r="Q244" s="12">
        <f t="shared" ca="1" si="49"/>
        <v>2.0582484305853299E-4</v>
      </c>
      <c r="R244" s="12">
        <f t="shared" ca="1" si="50"/>
        <v>5.0194169486150741E-5</v>
      </c>
      <c r="S244" s="12">
        <f t="shared" ca="1" si="51"/>
        <v>4.1745887410102878E-3</v>
      </c>
      <c r="T244" s="12">
        <f t="shared" ca="1" si="52"/>
        <v>6.2304147465437332E-3</v>
      </c>
      <c r="U244" s="18"/>
      <c r="V244" s="22">
        <f t="shared" ca="1" si="53"/>
        <v>45841</v>
      </c>
      <c r="W244" s="14">
        <f ca="1">VLOOKUP($M244,LAST!$B:$Q,2,0)</f>
        <v>279.48</v>
      </c>
      <c r="X244" s="14">
        <f ca="1">VLOOKUP($M244,LAST!$B:$Q,3,0)*100</f>
        <v>310.93</v>
      </c>
      <c r="Y244" s="14">
        <f ca="1">VLOOKUP($M244,LAST!$B:$Q,16,0)*100</f>
        <v>268</v>
      </c>
      <c r="Z244" s="14">
        <f ca="1">VLOOKUP($M244,LAST!$B:$Q,4,0)</f>
        <v>97.19</v>
      </c>
      <c r="AA244" s="14">
        <f ca="1">VLOOKUP($M244,LAST!$B:$Q,5,0)</f>
        <v>97.625799999999998</v>
      </c>
      <c r="AB244" s="14">
        <f ca="1">VLOOKUP($M244,LAST!$B:$Q,6,0)</f>
        <v>97.18</v>
      </c>
      <c r="AC244" s="14">
        <f ca="1">VLOOKUP($M244,LAST!$B:$Q,7,0)</f>
        <v>1364.7</v>
      </c>
    </row>
    <row r="245" spans="12:29" ht="16.5" customHeight="1" x14ac:dyDescent="0.25">
      <c r="L245" s="32">
        <f t="shared" si="45"/>
        <v>245</v>
      </c>
      <c r="M245" s="9">
        <f t="shared" ca="1" si="54"/>
        <v>45840</v>
      </c>
      <c r="N245" s="12">
        <f t="shared" ca="1" si="46"/>
        <v>-4.4227911958814037E-3</v>
      </c>
      <c r="O245" s="12">
        <f t="shared" ca="1" si="47"/>
        <v>-1.0641268265442316E-2</v>
      </c>
      <c r="P245" s="12">
        <f t="shared" ca="1" si="48"/>
        <v>-1.4234875444839812E-2</v>
      </c>
      <c r="Q245" s="12">
        <f t="shared" ca="1" si="49"/>
        <v>6.178560395428967E-4</v>
      </c>
      <c r="R245" s="12">
        <f t="shared" ca="1" si="50"/>
        <v>-1.5977631316144159E-4</v>
      </c>
      <c r="S245" s="12">
        <f t="shared" ca="1" si="51"/>
        <v>-4.4412770220725317E-4</v>
      </c>
      <c r="T245" s="12">
        <f t="shared" ca="1" si="52"/>
        <v>-1.2518870356051925E-3</v>
      </c>
      <c r="U245" s="18"/>
      <c r="V245" s="22">
        <f t="shared" ca="1" si="53"/>
        <v>45840</v>
      </c>
      <c r="W245" s="14">
        <f ca="1">VLOOKUP($M245,LAST!$B:$Q,2,0)</f>
        <v>288.13</v>
      </c>
      <c r="X245" s="14">
        <f ca="1">VLOOKUP($M245,LAST!$B:$Q,3,0)*100</f>
        <v>318.89999999999998</v>
      </c>
      <c r="Y245" s="14">
        <f ca="1">VLOOKUP($M245,LAST!$B:$Q,16,0)*100</f>
        <v>277</v>
      </c>
      <c r="Z245" s="14">
        <f ca="1">VLOOKUP($M245,LAST!$B:$Q,4,0)</f>
        <v>97.17</v>
      </c>
      <c r="AA245" s="14">
        <f ca="1">VLOOKUP($M245,LAST!$B:$Q,5,0)</f>
        <v>97.620900000000006</v>
      </c>
      <c r="AB245" s="14">
        <f ca="1">VLOOKUP($M245,LAST!$B:$Q,6,0)</f>
        <v>96.775999999999996</v>
      </c>
      <c r="AC245" s="14">
        <f ca="1">VLOOKUP($M245,LAST!$B:$Q,7,0)</f>
        <v>1356.25</v>
      </c>
    </row>
    <row r="246" spans="12:29" ht="16.5" customHeight="1" x14ac:dyDescent="0.25">
      <c r="L246" s="32">
        <f t="shared" si="45"/>
        <v>246</v>
      </c>
      <c r="M246" s="9">
        <f t="shared" ca="1" si="54"/>
        <v>45839</v>
      </c>
      <c r="N246" s="12">
        <f t="shared" ca="1" si="46"/>
        <v>-2.0310754544531351E-2</v>
      </c>
      <c r="O246" s="12">
        <f t="shared" ca="1" si="47"/>
        <v>-2.8101914669078853E-2</v>
      </c>
      <c r="P246" s="12">
        <f t="shared" ca="1" si="48"/>
        <v>-3.1034482758620641E-2</v>
      </c>
      <c r="Q246" s="12">
        <f t="shared" ca="1" si="49"/>
        <v>4.1207376120322436E-4</v>
      </c>
      <c r="R246" s="12">
        <f t="shared" ca="1" si="50"/>
        <v>-5.9675642920609118E-4</v>
      </c>
      <c r="S246" s="12">
        <f t="shared" ca="1" si="51"/>
        <v>-5.7806451612896215E-4</v>
      </c>
      <c r="T246" s="12">
        <f t="shared" ca="1" si="52"/>
        <v>3.1024930747922674E-3</v>
      </c>
      <c r="U246" s="18"/>
      <c r="V246" s="22">
        <f t="shared" ca="1" si="53"/>
        <v>45839</v>
      </c>
      <c r="W246" s="14">
        <f ca="1">VLOOKUP($M246,LAST!$B:$Q,2,0)</f>
        <v>289.41000000000003</v>
      </c>
      <c r="X246" s="14">
        <f ca="1">VLOOKUP($M246,LAST!$B:$Q,3,0)*100</f>
        <v>322.33</v>
      </c>
      <c r="Y246" s="14">
        <f ca="1">VLOOKUP($M246,LAST!$B:$Q,16,0)*100</f>
        <v>281</v>
      </c>
      <c r="Z246" s="14">
        <f ca="1">VLOOKUP($M246,LAST!$B:$Q,4,0)</f>
        <v>97.11</v>
      </c>
      <c r="AA246" s="14">
        <f ca="1">VLOOKUP($M246,LAST!$B:$Q,5,0)</f>
        <v>97.636499999999998</v>
      </c>
      <c r="AB246" s="14">
        <f ca="1">VLOOKUP($M246,LAST!$B:$Q,6,0)</f>
        <v>96.819000000000003</v>
      </c>
      <c r="AC246" s="14">
        <f ca="1">VLOOKUP($M246,LAST!$B:$Q,7,0)</f>
        <v>1357.95</v>
      </c>
    </row>
    <row r="247" spans="12:29" ht="16.5" customHeight="1" x14ac:dyDescent="0.25">
      <c r="L247" s="32">
        <f t="shared" si="45"/>
        <v>247</v>
      </c>
      <c r="M247" s="9">
        <f t="shared" ca="1" si="54"/>
        <v>45838</v>
      </c>
      <c r="N247" s="12">
        <f t="shared" ca="1" si="46"/>
        <v>4.0787192821456486E-3</v>
      </c>
      <c r="O247" s="12">
        <f t="shared" ca="1" si="47"/>
        <v>-2.3463586318924756E-3</v>
      </c>
      <c r="P247" s="12">
        <f t="shared" ca="1" si="48"/>
        <v>-6.8493150684931781E-3</v>
      </c>
      <c r="Q247" s="12">
        <f t="shared" ca="1" si="49"/>
        <v>1.5476681799422298E-3</v>
      </c>
      <c r="R247" s="12">
        <f t="shared" ca="1" si="50"/>
        <v>2.149597666978309E-5</v>
      </c>
      <c r="S247" s="12">
        <f t="shared" ca="1" si="51"/>
        <v>-5.4003552324924931E-3</v>
      </c>
      <c r="T247" s="12">
        <f t="shared" ca="1" si="52"/>
        <v>-5.7287650104659305E-3</v>
      </c>
      <c r="U247" s="18"/>
      <c r="V247" s="22">
        <f t="shared" ca="1" si="53"/>
        <v>45838</v>
      </c>
      <c r="W247" s="14">
        <f ca="1">VLOOKUP($M247,LAST!$B:$Q,2,0)</f>
        <v>295.41000000000003</v>
      </c>
      <c r="X247" s="14">
        <f ca="1">VLOOKUP($M247,LAST!$B:$Q,3,0)*100</f>
        <v>331.65</v>
      </c>
      <c r="Y247" s="14">
        <f ca="1">VLOOKUP($M247,LAST!$B:$Q,16,0)*100</f>
        <v>290</v>
      </c>
      <c r="Z247" s="14">
        <f ca="1">VLOOKUP($M247,LAST!$B:$Q,4,0)</f>
        <v>97.07</v>
      </c>
      <c r="AA247" s="14">
        <f ca="1">VLOOKUP($M247,LAST!$B:$Q,5,0)</f>
        <v>97.694800000000001</v>
      </c>
      <c r="AB247" s="14">
        <f ca="1">VLOOKUP($M247,LAST!$B:$Q,6,0)</f>
        <v>96.875</v>
      </c>
      <c r="AC247" s="14">
        <f ca="1">VLOOKUP($M247,LAST!$B:$Q,7,0)</f>
        <v>1353.75</v>
      </c>
    </row>
    <row r="248" spans="12:29" ht="16.5" customHeight="1" x14ac:dyDescent="0.25">
      <c r="L248" s="32">
        <f t="shared" si="45"/>
        <v>248</v>
      </c>
      <c r="M248" s="9">
        <f t="shared" ca="1" si="54"/>
        <v>45835</v>
      </c>
      <c r="N248" s="12">
        <f t="shared" ca="1" si="46"/>
        <v>-1.3380281690140827E-2</v>
      </c>
      <c r="O248" s="12">
        <f t="shared" ca="1" si="47"/>
        <v>-1.0507203238480645E-2</v>
      </c>
      <c r="P248" s="12">
        <f t="shared" ca="1" si="48"/>
        <v>-3.4129692832765013E-3</v>
      </c>
      <c r="Q248" s="12">
        <f t="shared" ca="1" si="49"/>
        <v>4.1288191577204536E-4</v>
      </c>
      <c r="R248" s="12">
        <f t="shared" ca="1" si="50"/>
        <v>-2.3333043375928231E-4</v>
      </c>
      <c r="S248" s="12">
        <f t="shared" ca="1" si="51"/>
        <v>2.6145943775925939E-3</v>
      </c>
      <c r="T248" s="12">
        <f t="shared" ca="1" si="52"/>
        <v>5.9103838055483138E-3</v>
      </c>
      <c r="U248" s="18"/>
      <c r="V248" s="22">
        <f t="shared" ca="1" si="53"/>
        <v>45835</v>
      </c>
      <c r="W248" s="14">
        <f ca="1">VLOOKUP($M248,LAST!$B:$Q,2,0)</f>
        <v>294.20999999999998</v>
      </c>
      <c r="X248" s="14">
        <f ca="1">VLOOKUP($M248,LAST!$B:$Q,3,0)*100</f>
        <v>332.43</v>
      </c>
      <c r="Y248" s="14">
        <f ca="1">VLOOKUP($M248,LAST!$B:$Q,16,0)*100</f>
        <v>292</v>
      </c>
      <c r="Z248" s="14">
        <f ca="1">VLOOKUP($M248,LAST!$B:$Q,4,0)</f>
        <v>96.92</v>
      </c>
      <c r="AA248" s="14">
        <f ca="1">VLOOKUP($M248,LAST!$B:$Q,5,0)</f>
        <v>97.692700000000002</v>
      </c>
      <c r="AB248" s="14">
        <f ca="1">VLOOKUP($M248,LAST!$B:$Q,6,0)</f>
        <v>97.400999999999996</v>
      </c>
      <c r="AC248" s="14">
        <f ca="1">VLOOKUP($M248,LAST!$B:$Q,7,0)</f>
        <v>1361.55</v>
      </c>
    </row>
    <row r="249" spans="12:29" ht="16.5" customHeight="1" x14ac:dyDescent="0.25">
      <c r="L249" s="32">
        <f t="shared" si="45"/>
        <v>249</v>
      </c>
      <c r="M249" s="9">
        <f t="shared" ca="1" si="54"/>
        <v>45834</v>
      </c>
      <c r="N249" s="12">
        <f t="shared" ca="1" si="46"/>
        <v>4.9539985845716838E-3</v>
      </c>
      <c r="O249" s="12">
        <f t="shared" ca="1" si="47"/>
        <v>2.2075055187638082E-3</v>
      </c>
      <c r="P249" s="12">
        <f t="shared" ca="1" si="48"/>
        <v>-3.4013605442176909E-3</v>
      </c>
      <c r="Q249" s="12">
        <f t="shared" ca="1" si="49"/>
        <v>5.1636889393780194E-4</v>
      </c>
      <c r="R249" s="12">
        <f t="shared" ca="1" si="50"/>
        <v>-4.1838692914220044E-4</v>
      </c>
      <c r="S249" s="12">
        <f t="shared" ca="1" si="51"/>
        <v>-5.4464112040458756E-3</v>
      </c>
      <c r="T249" s="12">
        <f t="shared" ca="1" si="52"/>
        <v>-5.9121621621621712E-3</v>
      </c>
      <c r="U249" s="18"/>
      <c r="V249" s="22">
        <f t="shared" ca="1" si="53"/>
        <v>45834</v>
      </c>
      <c r="W249" s="14">
        <f ca="1">VLOOKUP($M249,LAST!$B:$Q,2,0)</f>
        <v>298.2</v>
      </c>
      <c r="X249" s="14">
        <f ca="1">VLOOKUP($M249,LAST!$B:$Q,3,0)*100</f>
        <v>335.96</v>
      </c>
      <c r="Y249" s="14">
        <f ca="1">VLOOKUP($M249,LAST!$B:$Q,16,0)*100</f>
        <v>293</v>
      </c>
      <c r="Z249" s="14">
        <f ca="1">VLOOKUP($M249,LAST!$B:$Q,4,0)</f>
        <v>96.88</v>
      </c>
      <c r="AA249" s="14">
        <f ca="1">VLOOKUP($M249,LAST!$B:$Q,5,0)</f>
        <v>97.715500000000006</v>
      </c>
      <c r="AB249" s="14">
        <f ca="1">VLOOKUP($M249,LAST!$B:$Q,6,0)</f>
        <v>97.147000000000006</v>
      </c>
      <c r="AC249" s="14">
        <f ca="1">VLOOKUP($M249,LAST!$B:$Q,7,0)</f>
        <v>1353.55</v>
      </c>
    </row>
    <row r="250" spans="12:29" ht="16.5" customHeight="1" x14ac:dyDescent="0.25">
      <c r="L250" s="32">
        <f t="shared" si="45"/>
        <v>250</v>
      </c>
      <c r="M250" s="9">
        <f t="shared" ca="1" si="54"/>
        <v>45833</v>
      </c>
      <c r="N250" s="12">
        <f t="shared" ca="1" si="46"/>
        <v>1.3836393088553223E-3</v>
      </c>
      <c r="O250" s="12">
        <f t="shared" ca="1" si="47"/>
        <v>1.3741187716571623E-3</v>
      </c>
      <c r="P250" s="12">
        <f t="shared" ca="1" si="48"/>
        <v>6.8493150684931781E-3</v>
      </c>
      <c r="Q250" s="12">
        <f t="shared" ca="1" si="49"/>
        <v>6.2002686783091399E-4</v>
      </c>
      <c r="R250" s="12">
        <f t="shared" ca="1" si="50"/>
        <v>-5.439138898432061E-4</v>
      </c>
      <c r="S250" s="12">
        <f t="shared" ca="1" si="51"/>
        <v>-1.8291810582681256E-3</v>
      </c>
      <c r="T250" s="12">
        <f t="shared" ca="1" si="52"/>
        <v>1.7288946109985659E-3</v>
      </c>
      <c r="U250" s="18"/>
      <c r="V250" s="22">
        <f t="shared" ca="1" si="53"/>
        <v>45833</v>
      </c>
      <c r="W250" s="14">
        <f ca="1">VLOOKUP($M250,LAST!$B:$Q,2,0)</f>
        <v>296.73</v>
      </c>
      <c r="X250" s="14">
        <f ca="1">VLOOKUP($M250,LAST!$B:$Q,3,0)*100</f>
        <v>335.21999999999997</v>
      </c>
      <c r="Y250" s="14">
        <f ca="1">VLOOKUP($M250,LAST!$B:$Q,16,0)*100</f>
        <v>294</v>
      </c>
      <c r="Z250" s="14">
        <f ca="1">VLOOKUP($M250,LAST!$B:$Q,4,0)</f>
        <v>96.83</v>
      </c>
      <c r="AA250" s="14">
        <f ca="1">VLOOKUP($M250,LAST!$B:$Q,5,0)</f>
        <v>97.756399999999999</v>
      </c>
      <c r="AB250" s="14">
        <f ca="1">VLOOKUP($M250,LAST!$B:$Q,6,0)</f>
        <v>97.679000000000002</v>
      </c>
      <c r="AC250" s="14">
        <f ca="1">VLOOKUP($M250,LAST!$B:$Q,7,0)</f>
        <v>1361.6</v>
      </c>
    </row>
    <row r="251" spans="12:29" ht="16.5" customHeight="1" x14ac:dyDescent="0.25">
      <c r="L251" s="32">
        <f t="shared" si="45"/>
        <v>251</v>
      </c>
      <c r="M251" s="9">
        <f t="shared" ca="1" si="54"/>
        <v>45832</v>
      </c>
      <c r="N251" s="12">
        <f t="shared" ca="1" si="46"/>
        <v>-9.7911445279866838E-3</v>
      </c>
      <c r="O251" s="12">
        <f t="shared" ca="1" si="47"/>
        <v>-2.4677330070215331E-2</v>
      </c>
      <c r="P251" s="12">
        <f t="shared" ca="1" si="48"/>
        <v>-3.3112582781456901E-2</v>
      </c>
      <c r="Q251" s="12">
        <f t="shared" ca="1" si="49"/>
        <v>7.2388831437431023E-4</v>
      </c>
      <c r="R251" s="12">
        <f t="shared" ca="1" si="50"/>
        <v>-1.7173278378845858E-4</v>
      </c>
      <c r="S251" s="12">
        <f t="shared" ca="1" si="51"/>
        <v>-5.6698097870264696E-3</v>
      </c>
      <c r="T251" s="12">
        <f t="shared" ca="1" si="52"/>
        <v>-1.6710673852497471E-2</v>
      </c>
      <c r="U251" s="18"/>
      <c r="V251" s="22">
        <f t="shared" ca="1" si="53"/>
        <v>45832</v>
      </c>
      <c r="W251" s="14">
        <f ca="1">VLOOKUP($M251,LAST!$B:$Q,2,0)</f>
        <v>296.32</v>
      </c>
      <c r="X251" s="14">
        <f ca="1">VLOOKUP($M251,LAST!$B:$Q,3,0)*100</f>
        <v>334.76</v>
      </c>
      <c r="Y251" s="14">
        <f ca="1">VLOOKUP($M251,LAST!$B:$Q,16,0)*100</f>
        <v>292</v>
      </c>
      <c r="Z251" s="14">
        <f ca="1">VLOOKUP($M251,LAST!$B:$Q,4,0)</f>
        <v>96.77</v>
      </c>
      <c r="AA251" s="14">
        <f ca="1">VLOOKUP($M251,LAST!$B:$Q,5,0)</f>
        <v>97.809600000000003</v>
      </c>
      <c r="AB251" s="14">
        <f ca="1">VLOOKUP($M251,LAST!$B:$Q,6,0)</f>
        <v>97.858000000000004</v>
      </c>
      <c r="AC251" s="14">
        <f ca="1">VLOOKUP($M251,LAST!$B:$Q,7,0)</f>
        <v>1359.25</v>
      </c>
    </row>
    <row r="252" spans="12:29" ht="16.5" customHeight="1" x14ac:dyDescent="0.25">
      <c r="L252" s="32">
        <f t="shared" si="45"/>
        <v>252</v>
      </c>
      <c r="M252" s="9">
        <f t="shared" ca="1" si="54"/>
        <v>45831</v>
      </c>
      <c r="N252" s="12">
        <f t="shared" ca="1" si="46"/>
        <v>1.1709601873537423E-3</v>
      </c>
      <c r="O252" s="12">
        <f t="shared" ca="1" si="47"/>
        <v>8.6100499559211841E-3</v>
      </c>
      <c r="P252" s="12">
        <f t="shared" ca="1" si="48"/>
        <v>1.0033444816053505E-2</v>
      </c>
      <c r="Q252" s="12">
        <f t="shared" ca="1" si="49"/>
        <v>-2.0678246484695517E-4</v>
      </c>
      <c r="R252" s="12">
        <f t="shared" ca="1" si="50"/>
        <v>-6.9768843461381902E-4</v>
      </c>
      <c r="S252" s="12">
        <f t="shared" ca="1" si="51"/>
        <v>-2.9481191810104557E-3</v>
      </c>
      <c r="T252" s="12">
        <f t="shared" ca="1" si="52"/>
        <v>8.462520517964478E-3</v>
      </c>
      <c r="U252" s="18"/>
      <c r="V252" s="22">
        <f t="shared" ca="1" si="53"/>
        <v>45831</v>
      </c>
      <c r="W252" s="14">
        <f ca="1">VLOOKUP($M252,LAST!$B:$Q,2,0)</f>
        <v>299.25</v>
      </c>
      <c r="X252" s="14">
        <f ca="1">VLOOKUP($M252,LAST!$B:$Q,3,0)*100</f>
        <v>343.23</v>
      </c>
      <c r="Y252" s="14">
        <f ca="1">VLOOKUP($M252,LAST!$B:$Q,16,0)*100</f>
        <v>302</v>
      </c>
      <c r="Z252" s="14">
        <f ca="1">VLOOKUP($M252,LAST!$B:$Q,4,0)</f>
        <v>96.7</v>
      </c>
      <c r="AA252" s="14">
        <f ca="1">VLOOKUP($M252,LAST!$B:$Q,5,0)</f>
        <v>97.826400000000007</v>
      </c>
      <c r="AB252" s="14">
        <f ca="1">VLOOKUP($M252,LAST!$B:$Q,6,0)</f>
        <v>98.415999999999997</v>
      </c>
      <c r="AC252" s="14">
        <f ca="1">VLOOKUP($M252,LAST!$B:$Q,7,0)</f>
        <v>1382.35</v>
      </c>
    </row>
    <row r="253" spans="12:29" ht="16.5" customHeight="1" x14ac:dyDescent="0.25">
      <c r="L253" s="32">
        <f t="shared" si="45"/>
        <v>253</v>
      </c>
      <c r="M253" s="9">
        <f t="shared" ca="1" si="54"/>
        <v>45828</v>
      </c>
      <c r="N253" s="12">
        <f t="shared" ca="1" si="46"/>
        <v>1.0719237141987525E-2</v>
      </c>
      <c r="O253" s="12">
        <f t="shared" ca="1" si="47"/>
        <v>-5.9589881404450429E-3</v>
      </c>
      <c r="P253" s="12">
        <f t="shared" ca="1" si="48"/>
        <v>-1.6447368421052655E-2</v>
      </c>
      <c r="Q253" s="12">
        <f t="shared" ca="1" si="49"/>
        <v>0</v>
      </c>
      <c r="R253" s="12">
        <f t="shared" ca="1" si="50"/>
        <v>-2.2365972674709411E-4</v>
      </c>
      <c r="S253" s="12">
        <f t="shared" ca="1" si="51"/>
        <v>-2.0019210353370287E-3</v>
      </c>
      <c r="T253" s="12">
        <f t="shared" ca="1" si="52"/>
        <v>-6.9187857712090794E-3</v>
      </c>
      <c r="U253" s="18"/>
      <c r="V253" s="22">
        <f t="shared" ca="1" si="53"/>
        <v>45828</v>
      </c>
      <c r="W253" s="14">
        <f ca="1">VLOOKUP($M253,LAST!$B:$Q,2,0)</f>
        <v>298.89999999999998</v>
      </c>
      <c r="X253" s="14">
        <f ca="1">VLOOKUP($M253,LAST!$B:$Q,3,0)*100</f>
        <v>340.3</v>
      </c>
      <c r="Y253" s="14">
        <f ca="1">VLOOKUP($M253,LAST!$B:$Q,16,0)*100</f>
        <v>299</v>
      </c>
      <c r="Z253" s="14">
        <f ca="1">VLOOKUP($M253,LAST!$B:$Q,4,0)</f>
        <v>96.72</v>
      </c>
      <c r="AA253" s="14">
        <f ca="1">VLOOKUP($M253,LAST!$B:$Q,5,0)</f>
        <v>97.8947</v>
      </c>
      <c r="AB253" s="14">
        <f ca="1">VLOOKUP($M253,LAST!$B:$Q,6,0)</f>
        <v>98.706999999999994</v>
      </c>
      <c r="AC253" s="14">
        <f ca="1">VLOOKUP($M253,LAST!$B:$Q,7,0)</f>
        <v>1370.75</v>
      </c>
    </row>
    <row r="254" spans="12:29" ht="16.5" customHeight="1" x14ac:dyDescent="0.25">
      <c r="L254" s="32">
        <f t="shared" si="45"/>
        <v>254</v>
      </c>
      <c r="M254" s="9">
        <f t="shared" ca="1" si="54"/>
        <v>45827</v>
      </c>
      <c r="N254" s="12">
        <f t="shared" ca="1" si="46"/>
        <v>0</v>
      </c>
      <c r="O254" s="12">
        <f t="shared" ca="1" si="47"/>
        <v>2.3423317912980579E-3</v>
      </c>
      <c r="P254" s="12">
        <f t="shared" ca="1" si="48"/>
        <v>0</v>
      </c>
      <c r="Q254" s="12">
        <f t="shared" ca="1" si="49"/>
        <v>0</v>
      </c>
      <c r="R254" s="12">
        <f t="shared" ca="1" si="50"/>
        <v>-6.3687116627031415E-4</v>
      </c>
      <c r="S254" s="12">
        <f t="shared" ca="1" si="51"/>
        <v>0</v>
      </c>
      <c r="T254" s="12">
        <f t="shared" ca="1" si="52"/>
        <v>5.1338066630255419E-3</v>
      </c>
      <c r="U254" s="18"/>
      <c r="V254" s="22">
        <f t="shared" ca="1" si="53"/>
        <v>45827</v>
      </c>
      <c r="W254" s="14">
        <f ca="1">VLOOKUP($M254,LAST!$B:$Q,2,0)</f>
        <v>295.73</v>
      </c>
      <c r="X254" s="14">
        <f ca="1">VLOOKUP($M254,LAST!$B:$Q,3,0)*100</f>
        <v>342.34</v>
      </c>
      <c r="Y254" s="14">
        <f ca="1">VLOOKUP($M254,LAST!$B:$Q,16,0)*100</f>
        <v>304</v>
      </c>
      <c r="Z254" s="14">
        <f ca="1">VLOOKUP($M254,LAST!$B:$Q,4,0)</f>
        <v>96.72</v>
      </c>
      <c r="AA254" s="14">
        <f ca="1">VLOOKUP($M254,LAST!$B:$Q,5,0)</f>
        <v>97.916600000000003</v>
      </c>
      <c r="AB254" s="14">
        <f ca="1">VLOOKUP($M254,LAST!$B:$Q,6,0)</f>
        <v>98.905000000000001</v>
      </c>
      <c r="AC254" s="14">
        <f ca="1">VLOOKUP($M254,LAST!$B:$Q,7,0)</f>
        <v>1380.3</v>
      </c>
    </row>
    <row r="255" spans="12:29" ht="16.5" customHeight="1" x14ac:dyDescent="0.25">
      <c r="L255" s="32">
        <f t="shared" si="45"/>
        <v>255</v>
      </c>
      <c r="M255" s="9">
        <f t="shared" ca="1" si="54"/>
        <v>45826</v>
      </c>
      <c r="N255" s="12">
        <f t="shared" ca="1" si="46"/>
        <v>-1.9910907127429489E-3</v>
      </c>
      <c r="O255" s="12">
        <f t="shared" ca="1" si="47"/>
        <v>3.2900534633688583E-3</v>
      </c>
      <c r="P255" s="12">
        <f t="shared" ca="1" si="48"/>
        <v>0</v>
      </c>
      <c r="Q255" s="12">
        <f t="shared" ca="1" si="49"/>
        <v>-1.0338054378167261E-4</v>
      </c>
      <c r="R255" s="12">
        <f t="shared" ca="1" si="50"/>
        <v>-4.641696718677979E-4</v>
      </c>
      <c r="S255" s="12">
        <f t="shared" ca="1" si="51"/>
        <v>8.6014976725357073E-4</v>
      </c>
      <c r="T255" s="12">
        <f t="shared" ca="1" si="52"/>
        <v>2.5493480952731851E-4</v>
      </c>
      <c r="U255" s="18"/>
      <c r="V255" s="22">
        <f t="shared" ca="1" si="53"/>
        <v>45826</v>
      </c>
      <c r="W255" s="14">
        <f ca="1">VLOOKUP($M255,LAST!$B:$Q,2,0)</f>
        <v>295.73</v>
      </c>
      <c r="X255" s="14">
        <f ca="1">VLOOKUP($M255,LAST!$B:$Q,3,0)*100</f>
        <v>341.54</v>
      </c>
      <c r="Y255" s="14">
        <f ca="1">VLOOKUP($M255,LAST!$B:$Q,16,0)*100</f>
        <v>304</v>
      </c>
      <c r="Z255" s="14">
        <f ca="1">VLOOKUP($M255,LAST!$B:$Q,4,0)</f>
        <v>96.72</v>
      </c>
      <c r="AA255" s="14">
        <f ca="1">VLOOKUP($M255,LAST!$B:$Q,5,0)</f>
        <v>97.978999999999999</v>
      </c>
      <c r="AB255" s="14">
        <f ca="1">VLOOKUP($M255,LAST!$B:$Q,6,0)</f>
        <v>98.905000000000001</v>
      </c>
      <c r="AC255" s="14">
        <f ca="1">VLOOKUP($M255,LAST!$B:$Q,7,0)</f>
        <v>1373.25</v>
      </c>
    </row>
    <row r="256" spans="12:29" ht="16.5" customHeight="1" x14ac:dyDescent="0.25">
      <c r="L256" s="32">
        <f t="shared" si="45"/>
        <v>256</v>
      </c>
      <c r="M256" s="9">
        <f t="shared" ca="1" si="54"/>
        <v>45825</v>
      </c>
      <c r="N256" s="12">
        <f t="shared" ca="1" si="46"/>
        <v>2.3628575376537064E-2</v>
      </c>
      <c r="O256" s="12">
        <f t="shared" ca="1" si="47"/>
        <v>1.3064309734249768E-2</v>
      </c>
      <c r="P256" s="12">
        <f t="shared" ca="1" si="48"/>
        <v>2.3569023569023573E-2</v>
      </c>
      <c r="Q256" s="12">
        <f t="shared" ca="1" si="49"/>
        <v>0</v>
      </c>
      <c r="R256" s="12">
        <f t="shared" ca="1" si="50"/>
        <v>-1.3566195895864386E-4</v>
      </c>
      <c r="S256" s="12">
        <f t="shared" ca="1" si="51"/>
        <v>8.3879262842097013E-3</v>
      </c>
      <c r="T256" s="12">
        <f t="shared" ca="1" si="52"/>
        <v>1.0153778235597155E-2</v>
      </c>
      <c r="U256" s="18"/>
      <c r="V256" s="22">
        <f t="shared" ca="1" si="53"/>
        <v>45825</v>
      </c>
      <c r="W256" s="14">
        <f ca="1">VLOOKUP($M256,LAST!$B:$Q,2,0)</f>
        <v>296.32</v>
      </c>
      <c r="X256" s="14">
        <f ca="1">VLOOKUP($M256,LAST!$B:$Q,3,0)*100</f>
        <v>340.42</v>
      </c>
      <c r="Y256" s="14">
        <f ca="1">VLOOKUP($M256,LAST!$B:$Q,16,0)*100</f>
        <v>304</v>
      </c>
      <c r="Z256" s="14">
        <f ca="1">VLOOKUP($M256,LAST!$B:$Q,4,0)</f>
        <v>96.73</v>
      </c>
      <c r="AA256" s="14">
        <f ca="1">VLOOKUP($M256,LAST!$B:$Q,5,0)</f>
        <v>98.024500000000003</v>
      </c>
      <c r="AB256" s="14">
        <f ca="1">VLOOKUP($M256,LAST!$B:$Q,6,0)</f>
        <v>98.82</v>
      </c>
      <c r="AC256" s="14">
        <f ca="1">VLOOKUP($M256,LAST!$B:$Q,7,0)</f>
        <v>1372.9</v>
      </c>
    </row>
    <row r="257" spans="12:29" ht="16.5" customHeight="1" x14ac:dyDescent="0.25">
      <c r="L257" s="32">
        <f t="shared" si="45"/>
        <v>257</v>
      </c>
      <c r="M257" s="9">
        <f t="shared" ca="1" si="54"/>
        <v>45824</v>
      </c>
      <c r="N257" s="12">
        <f t="shared" ca="1" si="46"/>
        <v>-1.6210705182667762E-2</v>
      </c>
      <c r="O257" s="12">
        <f t="shared" ca="1" si="47"/>
        <v>-1.8145161290322509E-2</v>
      </c>
      <c r="P257" s="12">
        <f t="shared" ca="1" si="48"/>
        <v>-3.5714285714285698E-2</v>
      </c>
      <c r="Q257" s="12">
        <f t="shared" ca="1" si="49"/>
        <v>1.6568292430363396E-3</v>
      </c>
      <c r="R257" s="12">
        <f t="shared" ca="1" si="50"/>
        <v>-1.2136702101073205E-4</v>
      </c>
      <c r="S257" s="12">
        <f t="shared" ca="1" si="51"/>
        <v>-1.8944023466144211E-3</v>
      </c>
      <c r="T257" s="12">
        <f t="shared" ca="1" si="52"/>
        <v>-3.0441958554924264E-3</v>
      </c>
      <c r="U257" s="18"/>
      <c r="V257" s="22">
        <f t="shared" ca="1" si="53"/>
        <v>45824</v>
      </c>
      <c r="W257" s="14">
        <f ca="1">VLOOKUP($M257,LAST!$B:$Q,2,0)</f>
        <v>289.48</v>
      </c>
      <c r="X257" s="14">
        <f ca="1">VLOOKUP($M257,LAST!$B:$Q,3,0)*100</f>
        <v>336.03000000000003</v>
      </c>
      <c r="Y257" s="14">
        <f ca="1">VLOOKUP($M257,LAST!$B:$Q,16,0)*100</f>
        <v>297</v>
      </c>
      <c r="Z257" s="14">
        <f ca="1">VLOOKUP($M257,LAST!$B:$Q,4,0)</f>
        <v>96.73</v>
      </c>
      <c r="AA257" s="14">
        <f ca="1">VLOOKUP($M257,LAST!$B:$Q,5,0)</f>
        <v>98.037800000000004</v>
      </c>
      <c r="AB257" s="14">
        <f ca="1">VLOOKUP($M257,LAST!$B:$Q,6,0)</f>
        <v>97.998000000000005</v>
      </c>
      <c r="AC257" s="14">
        <f ca="1">VLOOKUP($M257,LAST!$B:$Q,7,0)</f>
        <v>1359.1</v>
      </c>
    </row>
    <row r="258" spans="12:29" ht="16.5" customHeight="1" x14ac:dyDescent="0.25">
      <c r="L258" s="32">
        <f t="shared" si="45"/>
        <v>258</v>
      </c>
      <c r="M258" s="9">
        <f t="shared" ca="1" si="54"/>
        <v>45821</v>
      </c>
      <c r="N258" s="12">
        <f t="shared" ca="1" si="46"/>
        <v>-1.0185028008827812E-3</v>
      </c>
      <c r="O258" s="12">
        <f t="shared" ca="1" si="47"/>
        <v>6.5882352941177835E-3</v>
      </c>
      <c r="P258" s="12">
        <f t="shared" ca="1" si="48"/>
        <v>6.5359477124182774E-3</v>
      </c>
      <c r="Q258" s="12">
        <f t="shared" ca="1" si="49"/>
        <v>-8.2772891877924692E-4</v>
      </c>
      <c r="R258" s="12">
        <f t="shared" ca="1" si="50"/>
        <v>-1.4684272837861556E-4</v>
      </c>
      <c r="S258" s="12">
        <f t="shared" ca="1" si="51"/>
        <v>2.6858385841646015E-3</v>
      </c>
      <c r="T258" s="12">
        <f t="shared" ca="1" si="52"/>
        <v>5.1242350512423762E-3</v>
      </c>
      <c r="U258" s="18"/>
      <c r="V258" s="22">
        <f t="shared" ca="1" si="53"/>
        <v>45821</v>
      </c>
      <c r="W258" s="14">
        <f ca="1">VLOOKUP($M258,LAST!$B:$Q,2,0)</f>
        <v>294.25</v>
      </c>
      <c r="X258" s="14">
        <f ca="1">VLOOKUP($M258,LAST!$B:$Q,3,0)*100</f>
        <v>342.24</v>
      </c>
      <c r="Y258" s="14">
        <f ca="1">VLOOKUP($M258,LAST!$B:$Q,16,0)*100</f>
        <v>308</v>
      </c>
      <c r="Z258" s="14">
        <f ca="1">VLOOKUP($M258,LAST!$B:$Q,4,0)</f>
        <v>96.57</v>
      </c>
      <c r="AA258" s="14">
        <f ca="1">VLOOKUP($M258,LAST!$B:$Q,5,0)</f>
        <v>98.049700000000001</v>
      </c>
      <c r="AB258" s="14">
        <f ca="1">VLOOKUP($M258,LAST!$B:$Q,6,0)</f>
        <v>98.183999999999997</v>
      </c>
      <c r="AC258" s="14">
        <f ca="1">VLOOKUP($M258,LAST!$B:$Q,7,0)</f>
        <v>1363.25</v>
      </c>
    </row>
    <row r="259" spans="12:29" ht="16.5" customHeight="1" x14ac:dyDescent="0.25">
      <c r="L259" s="32">
        <f t="shared" si="45"/>
        <v>259</v>
      </c>
      <c r="M259" s="9">
        <f t="shared" ca="1" si="54"/>
        <v>45820</v>
      </c>
      <c r="N259" s="12">
        <f t="shared" ca="1" si="46"/>
        <v>1.2338465768490625E-2</v>
      </c>
      <c r="O259" s="12">
        <f t="shared" ca="1" si="47"/>
        <v>1.5107183376127153E-2</v>
      </c>
      <c r="P259" s="12">
        <f t="shared" ca="1" si="48"/>
        <v>1.3245033112582849E-2</v>
      </c>
      <c r="Q259" s="12">
        <f t="shared" ca="1" si="49"/>
        <v>-3.1030202730664147E-4</v>
      </c>
      <c r="R259" s="12">
        <f t="shared" ca="1" si="50"/>
        <v>2.0603015587927764E-4</v>
      </c>
      <c r="S259" s="12">
        <f t="shared" ca="1" si="51"/>
        <v>-7.1985481238149296E-3</v>
      </c>
      <c r="T259" s="12">
        <f t="shared" ca="1" si="52"/>
        <v>-9.3130272816916992E-3</v>
      </c>
      <c r="U259" s="18"/>
      <c r="V259" s="22">
        <f t="shared" ca="1" si="53"/>
        <v>45820</v>
      </c>
      <c r="W259" s="14">
        <f ca="1">VLOOKUP($M259,LAST!$B:$Q,2,0)</f>
        <v>294.55</v>
      </c>
      <c r="X259" s="14">
        <f ca="1">VLOOKUP($M259,LAST!$B:$Q,3,0)*100</f>
        <v>340</v>
      </c>
      <c r="Y259" s="14">
        <f ca="1">VLOOKUP($M259,LAST!$B:$Q,16,0)*100</f>
        <v>306</v>
      </c>
      <c r="Z259" s="14">
        <f ca="1">VLOOKUP($M259,LAST!$B:$Q,4,0)</f>
        <v>96.65</v>
      </c>
      <c r="AA259" s="14">
        <f ca="1">VLOOKUP($M259,LAST!$B:$Q,5,0)</f>
        <v>98.064099999999996</v>
      </c>
      <c r="AB259" s="14">
        <f ca="1">VLOOKUP($M259,LAST!$B:$Q,6,0)</f>
        <v>97.921000000000006</v>
      </c>
      <c r="AC259" s="14">
        <f ca="1">VLOOKUP($M259,LAST!$B:$Q,7,0)</f>
        <v>1356.3</v>
      </c>
    </row>
    <row r="260" spans="12:29" ht="16.5" customHeight="1" x14ac:dyDescent="0.25">
      <c r="L260" s="32">
        <f t="shared" si="45"/>
        <v>260</v>
      </c>
      <c r="M260" s="9">
        <f t="shared" ca="1" si="54"/>
        <v>45819</v>
      </c>
      <c r="N260" s="12">
        <f t="shared" ca="1" si="46"/>
        <v>1.721407422708765E-3</v>
      </c>
      <c r="O260" s="12">
        <f t="shared" ca="1" si="47"/>
        <v>9.5630864861639964E-4</v>
      </c>
      <c r="P260" s="12">
        <f t="shared" ca="1" si="48"/>
        <v>6.6666666666665986E-3</v>
      </c>
      <c r="Q260" s="12">
        <f t="shared" ca="1" si="49"/>
        <v>1.0344470880330192E-4</v>
      </c>
      <c r="R260" s="12">
        <f t="shared" ca="1" si="50"/>
        <v>-3.875664599994888E-5</v>
      </c>
      <c r="S260" s="12">
        <f t="shared" ca="1" si="51"/>
        <v>-4.7125068114391988E-3</v>
      </c>
      <c r="T260" s="12">
        <f t="shared" ca="1" si="52"/>
        <v>1.463004279287583E-3</v>
      </c>
      <c r="U260" s="18"/>
      <c r="V260" s="22">
        <f t="shared" ca="1" si="53"/>
        <v>45819</v>
      </c>
      <c r="W260" s="14">
        <f ca="1">VLOOKUP($M260,LAST!$B:$Q,2,0)</f>
        <v>290.95999999999998</v>
      </c>
      <c r="X260" s="14">
        <f ca="1">VLOOKUP($M260,LAST!$B:$Q,3,0)*100</f>
        <v>334.94</v>
      </c>
      <c r="Y260" s="14">
        <f ca="1">VLOOKUP($M260,LAST!$B:$Q,16,0)*100</f>
        <v>302</v>
      </c>
      <c r="Z260" s="14">
        <f ca="1">VLOOKUP($M260,LAST!$B:$Q,4,0)</f>
        <v>96.68</v>
      </c>
      <c r="AA260" s="14">
        <f ca="1">VLOOKUP($M260,LAST!$B:$Q,5,0)</f>
        <v>98.043899999999994</v>
      </c>
      <c r="AB260" s="14">
        <f ca="1">VLOOKUP($M260,LAST!$B:$Q,6,0)</f>
        <v>98.631</v>
      </c>
      <c r="AC260" s="14">
        <f ca="1">VLOOKUP($M260,LAST!$B:$Q,7,0)</f>
        <v>1369.05</v>
      </c>
    </row>
    <row r="261" spans="12:29" ht="16.5" customHeight="1" x14ac:dyDescent="0.25">
      <c r="L261" s="32">
        <f t="shared" si="45"/>
        <v>261</v>
      </c>
      <c r="M261" s="9">
        <f t="shared" ca="1" si="54"/>
        <v>45818</v>
      </c>
      <c r="N261" s="12">
        <f t="shared" ca="1" si="46"/>
        <v>-1.2477475946010341E-2</v>
      </c>
      <c r="O261" s="12">
        <f t="shared" ca="1" si="47"/>
        <v>-5.6755712715061968E-3</v>
      </c>
      <c r="P261" s="12">
        <f t="shared" ca="1" si="48"/>
        <v>-3.3222591362126463E-3</v>
      </c>
      <c r="Q261" s="12">
        <f t="shared" ca="1" si="49"/>
        <v>-1.0343400910228784E-4</v>
      </c>
      <c r="R261" s="12">
        <f t="shared" ca="1" si="50"/>
        <v>8.567992631536292E-5</v>
      </c>
      <c r="S261" s="12">
        <f t="shared" ca="1" si="51"/>
        <v>1.6070508090844093E-3</v>
      </c>
      <c r="T261" s="12">
        <f t="shared" ca="1" si="52"/>
        <v>8.9674514724333854E-3</v>
      </c>
      <c r="U261" s="18"/>
      <c r="V261" s="22">
        <f t="shared" ca="1" si="53"/>
        <v>45818</v>
      </c>
      <c r="W261" s="14">
        <f ca="1">VLOOKUP($M261,LAST!$B:$Q,2,0)</f>
        <v>290.45999999999998</v>
      </c>
      <c r="X261" s="14">
        <f ca="1">VLOOKUP($M261,LAST!$B:$Q,3,0)*100</f>
        <v>334.62</v>
      </c>
      <c r="Y261" s="14">
        <f ca="1">VLOOKUP($M261,LAST!$B:$Q,16,0)*100</f>
        <v>300</v>
      </c>
      <c r="Z261" s="14">
        <f ca="1">VLOOKUP($M261,LAST!$B:$Q,4,0)</f>
        <v>96.67</v>
      </c>
      <c r="AA261" s="14">
        <f ca="1">VLOOKUP($M261,LAST!$B:$Q,5,0)</f>
        <v>98.047700000000006</v>
      </c>
      <c r="AB261" s="14">
        <f ca="1">VLOOKUP($M261,LAST!$B:$Q,6,0)</f>
        <v>99.097999999999999</v>
      </c>
      <c r="AC261" s="14">
        <f ca="1">VLOOKUP($M261,LAST!$B:$Q,7,0)</f>
        <v>1367.05</v>
      </c>
    </row>
    <row r="262" spans="12:29" ht="16.5" customHeight="1" x14ac:dyDescent="0.25">
      <c r="L262" s="32">
        <f t="shared" ref="L262:L325" si="55">ROW(M262)</f>
        <v>262</v>
      </c>
      <c r="M262" s="9">
        <f t="shared" ca="1" si="54"/>
        <v>45817</v>
      </c>
      <c r="N262" s="12">
        <f t="shared" ref="N262:N325" ca="1" si="56">W262/W263-1</f>
        <v>1.0339378950261047E-2</v>
      </c>
      <c r="O262" s="12">
        <f t="shared" ref="O262:O325" ca="1" si="57">X262/X263-1</f>
        <v>1.1304477167930482E-3</v>
      </c>
      <c r="P262" s="12">
        <f t="shared" ref="P262:P325" ca="1" si="58">Y262/Y263-1</f>
        <v>3.3333333333334103E-3</v>
      </c>
      <c r="Q262" s="12">
        <f t="shared" ref="Q262:Q325" ca="1" si="59">Z262/Z263-1</f>
        <v>0</v>
      </c>
      <c r="R262" s="12">
        <f t="shared" ref="R262:R325" ca="1" si="60">AA262/AA263-1</f>
        <v>2.1097197364077225E-3</v>
      </c>
      <c r="S262" s="12">
        <f t="shared" ref="S262:S325" ca="1" si="61">AB262/AB263-1</f>
        <v>-2.5304970259099058E-3</v>
      </c>
      <c r="T262" s="12">
        <f t="shared" ref="T262:T325" ca="1" si="62">AC262/AC263-1</f>
        <v>-6.2695924764888389E-4</v>
      </c>
      <c r="U262" s="18"/>
      <c r="V262" s="22">
        <f t="shared" ref="V262:V325" ca="1" si="63">M262</f>
        <v>45817</v>
      </c>
      <c r="W262" s="14">
        <f ca="1">VLOOKUP($M262,LAST!$B:$Q,2,0)</f>
        <v>294.13</v>
      </c>
      <c r="X262" s="14">
        <f ca="1">VLOOKUP($M262,LAST!$B:$Q,3,0)*100</f>
        <v>336.53</v>
      </c>
      <c r="Y262" s="14">
        <f ca="1">VLOOKUP($M262,LAST!$B:$Q,16,0)*100</f>
        <v>301</v>
      </c>
      <c r="Z262" s="14">
        <f ca="1">VLOOKUP($M262,LAST!$B:$Q,4,0)</f>
        <v>96.68</v>
      </c>
      <c r="AA262" s="14">
        <f ca="1">VLOOKUP($M262,LAST!$B:$Q,5,0)</f>
        <v>98.039299999999997</v>
      </c>
      <c r="AB262" s="14">
        <f ca="1">VLOOKUP($M262,LAST!$B:$Q,6,0)</f>
        <v>98.938999999999993</v>
      </c>
      <c r="AC262" s="14">
        <f ca="1">VLOOKUP($M262,LAST!$B:$Q,7,0)</f>
        <v>1354.9</v>
      </c>
    </row>
    <row r="263" spans="12:29" ht="16.5" customHeight="1" x14ac:dyDescent="0.25">
      <c r="L263" s="32">
        <f t="shared" si="55"/>
        <v>263</v>
      </c>
      <c r="M263" s="9">
        <f t="shared" ref="M263:M326" ca="1" si="64">WORKDAY(M262,-1)</f>
        <v>45814</v>
      </c>
      <c r="N263" s="12">
        <f t="shared" ca="1" si="56"/>
        <v>-2.7102897436754425E-2</v>
      </c>
      <c r="O263" s="12">
        <f t="shared" ca="1" si="57"/>
        <v>-2.3472678151236215E-2</v>
      </c>
      <c r="P263" s="12">
        <f t="shared" ca="1" si="58"/>
        <v>-2.9126213592232997E-2</v>
      </c>
      <c r="Q263" s="12">
        <f t="shared" ca="1" si="59"/>
        <v>-1.0342331161439233E-4</v>
      </c>
      <c r="R263" s="12">
        <f t="shared" ca="1" si="60"/>
        <v>1.9526897022714707E-4</v>
      </c>
      <c r="S263" s="12">
        <f t="shared" ca="1" si="61"/>
        <v>4.5472498759380198E-3</v>
      </c>
      <c r="T263" s="12">
        <f t="shared" ca="1" si="62"/>
        <v>0</v>
      </c>
      <c r="U263" s="18"/>
      <c r="V263" s="22">
        <f t="shared" ca="1" si="63"/>
        <v>45814</v>
      </c>
      <c r="W263" s="14">
        <f ca="1">VLOOKUP($M263,LAST!$B:$Q,2,0)</f>
        <v>291.12</v>
      </c>
      <c r="X263" s="14">
        <f ca="1">VLOOKUP($M263,LAST!$B:$Q,3,0)*100</f>
        <v>336.15</v>
      </c>
      <c r="Y263" s="14">
        <f ca="1">VLOOKUP($M263,LAST!$B:$Q,16,0)*100</f>
        <v>300</v>
      </c>
      <c r="Z263" s="14">
        <f ca="1">VLOOKUP($M263,LAST!$B:$Q,4,0)</f>
        <v>96.68</v>
      </c>
      <c r="AA263" s="14">
        <f ca="1">VLOOKUP($M263,LAST!$B:$Q,5,0)</f>
        <v>97.832899999999995</v>
      </c>
      <c r="AB263" s="14">
        <f ca="1">VLOOKUP($M263,LAST!$B:$Q,6,0)</f>
        <v>99.19</v>
      </c>
      <c r="AC263" s="14">
        <f ca="1">VLOOKUP($M263,LAST!$B:$Q,7,0)</f>
        <v>1355.75</v>
      </c>
    </row>
    <row r="264" spans="12:29" ht="16.5" customHeight="1" x14ac:dyDescent="0.25">
      <c r="L264" s="32">
        <f t="shared" si="55"/>
        <v>264</v>
      </c>
      <c r="M264" s="9">
        <f t="shared" ca="1" si="64"/>
        <v>45813</v>
      </c>
      <c r="N264" s="12">
        <f t="shared" ca="1" si="56"/>
        <v>-9.5329515739299708E-3</v>
      </c>
      <c r="O264" s="12">
        <f t="shared" ca="1" si="57"/>
        <v>-9.2675205065476662E-3</v>
      </c>
      <c r="P264" s="12">
        <f t="shared" ca="1" si="58"/>
        <v>-9.6153846153845812E-3</v>
      </c>
      <c r="Q264" s="12">
        <f t="shared" ca="1" si="59"/>
        <v>0</v>
      </c>
      <c r="R264" s="12">
        <f t="shared" ca="1" si="60"/>
        <v>1.6258017810200087E-4</v>
      </c>
      <c r="S264" s="12">
        <f t="shared" ca="1" si="61"/>
        <v>-4.6564831404949381E-4</v>
      </c>
      <c r="T264" s="12">
        <f t="shared" ca="1" si="62"/>
        <v>-6.6673993479136051E-3</v>
      </c>
      <c r="U264" s="18"/>
      <c r="V264" s="22">
        <f t="shared" ca="1" si="63"/>
        <v>45813</v>
      </c>
      <c r="W264" s="14">
        <f ca="1">VLOOKUP($M264,LAST!$B:$Q,2,0)</f>
        <v>299.23</v>
      </c>
      <c r="X264" s="14">
        <f ca="1">VLOOKUP($M264,LAST!$B:$Q,3,0)*100</f>
        <v>344.23</v>
      </c>
      <c r="Y264" s="14">
        <f ca="1">VLOOKUP($M264,LAST!$B:$Q,16,0)*100</f>
        <v>309</v>
      </c>
      <c r="Z264" s="14">
        <f ca="1">VLOOKUP($M264,LAST!$B:$Q,4,0)</f>
        <v>96.69</v>
      </c>
      <c r="AA264" s="14">
        <f ca="1">VLOOKUP($M264,LAST!$B:$Q,5,0)</f>
        <v>97.813800000000001</v>
      </c>
      <c r="AB264" s="14">
        <f ca="1">VLOOKUP($M264,LAST!$B:$Q,6,0)</f>
        <v>98.741</v>
      </c>
      <c r="AC264" s="14">
        <f ca="1">VLOOKUP($M264,LAST!$B:$Q,7,0)</f>
        <v>1355.75</v>
      </c>
    </row>
    <row r="265" spans="12:29" ht="16.5" customHeight="1" x14ac:dyDescent="0.25">
      <c r="L265" s="32">
        <f t="shared" si="55"/>
        <v>265</v>
      </c>
      <c r="M265" s="9">
        <f t="shared" ca="1" si="64"/>
        <v>45812</v>
      </c>
      <c r="N265" s="12">
        <f t="shared" ca="1" si="56"/>
        <v>1.1788740413275933E-2</v>
      </c>
      <c r="O265" s="12">
        <f t="shared" ca="1" si="57"/>
        <v>4.5391465248063589E-3</v>
      </c>
      <c r="P265" s="12">
        <f t="shared" ca="1" si="58"/>
        <v>9.7087378640776656E-3</v>
      </c>
      <c r="Q265" s="12">
        <f t="shared" ca="1" si="59"/>
        <v>1.0343400910217682E-4</v>
      </c>
      <c r="R265" s="12">
        <f t="shared" ca="1" si="60"/>
        <v>-1.4108741592266938E-4</v>
      </c>
      <c r="S265" s="12">
        <f t="shared" ca="1" si="61"/>
        <v>-4.4342769609078125E-3</v>
      </c>
      <c r="T265" s="12">
        <f t="shared" ca="1" si="62"/>
        <v>-1.0368705361998409E-2</v>
      </c>
      <c r="U265" s="18"/>
      <c r="V265" s="22">
        <f t="shared" ca="1" si="63"/>
        <v>45812</v>
      </c>
      <c r="W265" s="14">
        <f ca="1">VLOOKUP($M265,LAST!$B:$Q,2,0)</f>
        <v>302.11</v>
      </c>
      <c r="X265" s="14">
        <f ca="1">VLOOKUP($M265,LAST!$B:$Q,3,0)*100</f>
        <v>347.45</v>
      </c>
      <c r="Y265" s="14">
        <f ca="1">VLOOKUP($M265,LAST!$B:$Q,16,0)*100</f>
        <v>312</v>
      </c>
      <c r="Z265" s="14">
        <f ca="1">VLOOKUP($M265,LAST!$B:$Q,4,0)</f>
        <v>96.69</v>
      </c>
      <c r="AA265" s="14">
        <f ca="1">VLOOKUP($M265,LAST!$B:$Q,5,0)</f>
        <v>97.797899999999998</v>
      </c>
      <c r="AB265" s="14">
        <f ca="1">VLOOKUP($M265,LAST!$B:$Q,6,0)</f>
        <v>98.787000000000006</v>
      </c>
      <c r="AC265" s="14">
        <f ca="1">VLOOKUP($M265,LAST!$B:$Q,7,0)</f>
        <v>1364.85</v>
      </c>
    </row>
    <row r="266" spans="12:29" ht="16.5" customHeight="1" x14ac:dyDescent="0.25">
      <c r="L266" s="32">
        <f t="shared" si="55"/>
        <v>266</v>
      </c>
      <c r="M266" s="9">
        <f t="shared" ca="1" si="64"/>
        <v>45811</v>
      </c>
      <c r="N266" s="12">
        <f t="shared" ca="1" si="56"/>
        <v>-1.7860667061377566E-2</v>
      </c>
      <c r="O266" s="12">
        <f t="shared" ca="1" si="57"/>
        <v>-1.6380389034239551E-2</v>
      </c>
      <c r="P266" s="12">
        <f t="shared" ca="1" si="58"/>
        <v>-2.2151898734177222E-2</v>
      </c>
      <c r="Q266" s="12">
        <f t="shared" ca="1" si="59"/>
        <v>0</v>
      </c>
      <c r="R266" s="12">
        <f t="shared" ca="1" si="60"/>
        <v>1.6871993717493261E-4</v>
      </c>
      <c r="S266" s="12">
        <f t="shared" ca="1" si="61"/>
        <v>5.2783012177577415E-3</v>
      </c>
      <c r="T266" s="12">
        <f t="shared" ca="1" si="62"/>
        <v>0</v>
      </c>
      <c r="U266" s="18"/>
      <c r="V266" s="22">
        <f t="shared" ca="1" si="63"/>
        <v>45811</v>
      </c>
      <c r="W266" s="14">
        <f ca="1">VLOOKUP($M266,LAST!$B:$Q,2,0)</f>
        <v>298.58999999999997</v>
      </c>
      <c r="X266" s="14">
        <f ca="1">VLOOKUP($M266,LAST!$B:$Q,3,0)*100</f>
        <v>345.88</v>
      </c>
      <c r="Y266" s="14">
        <f ca="1">VLOOKUP($M266,LAST!$B:$Q,16,0)*100</f>
        <v>309</v>
      </c>
      <c r="Z266" s="14">
        <f ca="1">VLOOKUP($M266,LAST!$B:$Q,4,0)</f>
        <v>96.68</v>
      </c>
      <c r="AA266" s="14">
        <f ca="1">VLOOKUP($M266,LAST!$B:$Q,5,0)</f>
        <v>97.811700000000002</v>
      </c>
      <c r="AB266" s="14">
        <f ca="1">VLOOKUP($M266,LAST!$B:$Q,6,0)</f>
        <v>99.227000000000004</v>
      </c>
      <c r="AC266" s="14">
        <f ca="1">VLOOKUP($M266,LAST!$B:$Q,7,0)</f>
        <v>1379.15</v>
      </c>
    </row>
    <row r="267" spans="12:29" ht="16.5" customHeight="1" x14ac:dyDescent="0.25">
      <c r="L267" s="32">
        <f t="shared" si="55"/>
        <v>267</v>
      </c>
      <c r="M267" s="9">
        <f t="shared" ca="1" si="64"/>
        <v>45810</v>
      </c>
      <c r="N267" s="12">
        <f t="shared" ca="1" si="56"/>
        <v>-7.5084878558370205E-3</v>
      </c>
      <c r="O267" s="12">
        <f t="shared" ca="1" si="57"/>
        <v>3.3670033670034627E-3</v>
      </c>
      <c r="P267" s="12">
        <f t="shared" ca="1" si="58"/>
        <v>6.3694267515923553E-3</v>
      </c>
      <c r="Q267" s="12">
        <f t="shared" ca="1" si="59"/>
        <v>1.0344470880330192E-4</v>
      </c>
      <c r="R267" s="12">
        <f t="shared" ca="1" si="60"/>
        <v>5.4531372932165034E-4</v>
      </c>
      <c r="S267" s="12">
        <f t="shared" ca="1" si="61"/>
        <v>-6.272085695013474E-3</v>
      </c>
      <c r="T267" s="12">
        <f t="shared" ca="1" si="62"/>
        <v>-2.4952987125703707E-3</v>
      </c>
      <c r="U267" s="18"/>
      <c r="V267" s="22">
        <f t="shared" ca="1" si="63"/>
        <v>45810</v>
      </c>
      <c r="W267" s="14">
        <f ca="1">VLOOKUP($M267,LAST!$B:$Q,2,0)</f>
        <v>304.02</v>
      </c>
      <c r="X267" s="14">
        <f ca="1">VLOOKUP($M267,LAST!$B:$Q,3,0)*100</f>
        <v>351.64</v>
      </c>
      <c r="Y267" s="14">
        <f ca="1">VLOOKUP($M267,LAST!$B:$Q,16,0)*100</f>
        <v>316</v>
      </c>
      <c r="Z267" s="14">
        <f ca="1">VLOOKUP($M267,LAST!$B:$Q,4,0)</f>
        <v>96.68</v>
      </c>
      <c r="AA267" s="14">
        <f ca="1">VLOOKUP($M267,LAST!$B:$Q,5,0)</f>
        <v>97.795199999999994</v>
      </c>
      <c r="AB267" s="14">
        <f ca="1">VLOOKUP($M267,LAST!$B:$Q,6,0)</f>
        <v>98.706000000000003</v>
      </c>
      <c r="AC267" s="14">
        <f ca="1">VLOOKUP($M267,LAST!$B:$Q,7,0)</f>
        <v>1379.15</v>
      </c>
    </row>
    <row r="268" spans="12:29" ht="16.5" customHeight="1" x14ac:dyDescent="0.25">
      <c r="L268" s="32">
        <f t="shared" si="55"/>
        <v>268</v>
      </c>
      <c r="M268" s="9">
        <f t="shared" ca="1" si="64"/>
        <v>45807</v>
      </c>
      <c r="N268" s="12">
        <f t="shared" ca="1" si="56"/>
        <v>1.1123947846179316E-2</v>
      </c>
      <c r="O268" s="12">
        <f t="shared" ca="1" si="57"/>
        <v>7.7060210477888358E-3</v>
      </c>
      <c r="P268" s="12">
        <f t="shared" ca="1" si="58"/>
        <v>9.6463022508037621E-3</v>
      </c>
      <c r="Q268" s="12">
        <f t="shared" ca="1" si="59"/>
        <v>-2.0684662322878467E-4</v>
      </c>
      <c r="R268" s="12">
        <f t="shared" ca="1" si="60"/>
        <v>4.6470446740665139E-4</v>
      </c>
      <c r="S268" s="12">
        <f t="shared" ca="1" si="61"/>
        <v>5.1370897882696553E-4</v>
      </c>
      <c r="T268" s="12">
        <f t="shared" ca="1" si="62"/>
        <v>8.5345393537090697E-3</v>
      </c>
      <c r="U268" s="18"/>
      <c r="V268" s="22">
        <f t="shared" ca="1" si="63"/>
        <v>45807</v>
      </c>
      <c r="W268" s="14">
        <f ca="1">VLOOKUP($M268,LAST!$B:$Q,2,0)</f>
        <v>306.32</v>
      </c>
      <c r="X268" s="14">
        <f ca="1">VLOOKUP($M268,LAST!$B:$Q,3,0)*100</f>
        <v>350.46</v>
      </c>
      <c r="Y268" s="14">
        <f ca="1">VLOOKUP($M268,LAST!$B:$Q,16,0)*100</f>
        <v>314</v>
      </c>
      <c r="Z268" s="14">
        <f ca="1">VLOOKUP($M268,LAST!$B:$Q,4,0)</f>
        <v>96.67</v>
      </c>
      <c r="AA268" s="14">
        <f ca="1">VLOOKUP($M268,LAST!$B:$Q,5,0)</f>
        <v>97.741900000000001</v>
      </c>
      <c r="AB268" s="14">
        <f ca="1">VLOOKUP($M268,LAST!$B:$Q,6,0)</f>
        <v>99.328999999999994</v>
      </c>
      <c r="AC268" s="14">
        <f ca="1">VLOOKUP($M268,LAST!$B:$Q,7,0)</f>
        <v>1382.6</v>
      </c>
    </row>
    <row r="269" spans="12:29" ht="16.5" customHeight="1" x14ac:dyDescent="0.25">
      <c r="L269" s="32">
        <f t="shared" si="55"/>
        <v>269</v>
      </c>
      <c r="M269" s="9">
        <f t="shared" ca="1" si="64"/>
        <v>45806</v>
      </c>
      <c r="N269" s="12">
        <f t="shared" ca="1" si="56"/>
        <v>7.683608302288425E-3</v>
      </c>
      <c r="O269" s="12">
        <f t="shared" ca="1" si="57"/>
        <v>2.3008340523444915E-4</v>
      </c>
      <c r="P269" s="12">
        <f t="shared" ca="1" si="58"/>
        <v>-3.2051282051281937E-3</v>
      </c>
      <c r="Q269" s="12">
        <f t="shared" ca="1" si="59"/>
        <v>8.2807162819586999E-4</v>
      </c>
      <c r="R269" s="12">
        <f t="shared" ca="1" si="60"/>
        <v>8.8105275559491325E-4</v>
      </c>
      <c r="S269" s="12">
        <f t="shared" ca="1" si="61"/>
        <v>-5.9774718397996862E-3</v>
      </c>
      <c r="T269" s="12">
        <f t="shared" ca="1" si="62"/>
        <v>-3.126817917393776E-3</v>
      </c>
      <c r="U269" s="18"/>
      <c r="V269" s="22">
        <f t="shared" ca="1" si="63"/>
        <v>45806</v>
      </c>
      <c r="W269" s="14">
        <f ca="1">VLOOKUP($M269,LAST!$B:$Q,2,0)</f>
        <v>302.95</v>
      </c>
      <c r="X269" s="14">
        <f ca="1">VLOOKUP($M269,LAST!$B:$Q,3,0)*100</f>
        <v>347.78</v>
      </c>
      <c r="Y269" s="14">
        <f ca="1">VLOOKUP($M269,LAST!$B:$Q,16,0)*100</f>
        <v>311</v>
      </c>
      <c r="Z269" s="14">
        <f ca="1">VLOOKUP($M269,LAST!$B:$Q,4,0)</f>
        <v>96.69</v>
      </c>
      <c r="AA269" s="14">
        <f ca="1">VLOOKUP($M269,LAST!$B:$Q,5,0)</f>
        <v>97.6965</v>
      </c>
      <c r="AB269" s="14">
        <f ca="1">VLOOKUP($M269,LAST!$B:$Q,6,0)</f>
        <v>99.278000000000006</v>
      </c>
      <c r="AC269" s="14">
        <f ca="1">VLOOKUP($M269,LAST!$B:$Q,7,0)</f>
        <v>1370.9</v>
      </c>
    </row>
    <row r="270" spans="12:29" ht="16.5" customHeight="1" x14ac:dyDescent="0.25">
      <c r="L270" s="32">
        <f t="shared" si="55"/>
        <v>270</v>
      </c>
      <c r="M270" s="9">
        <f t="shared" ca="1" si="64"/>
        <v>45805</v>
      </c>
      <c r="N270" s="12">
        <f t="shared" ca="1" si="56"/>
        <v>-1.6272041975227136E-3</v>
      </c>
      <c r="O270" s="12">
        <f t="shared" ca="1" si="57"/>
        <v>-1.2944983818770184E-2</v>
      </c>
      <c r="P270" s="12">
        <f t="shared" ca="1" si="58"/>
        <v>-1.2658227848101222E-2</v>
      </c>
      <c r="Q270" s="12">
        <f t="shared" ca="1" si="59"/>
        <v>2.0706077233656472E-4</v>
      </c>
      <c r="R270" s="12">
        <f t="shared" ca="1" si="60"/>
        <v>4.6738119959122137E-4</v>
      </c>
      <c r="S270" s="12">
        <f t="shared" ca="1" si="61"/>
        <v>3.557038213040542E-3</v>
      </c>
      <c r="T270" s="12">
        <f t="shared" ca="1" si="62"/>
        <v>-8.7183958151704211E-4</v>
      </c>
      <c r="U270" s="18"/>
      <c r="V270" s="22">
        <f t="shared" ca="1" si="63"/>
        <v>45805</v>
      </c>
      <c r="W270" s="14">
        <f ca="1">VLOOKUP($M270,LAST!$B:$Q,2,0)</f>
        <v>300.64</v>
      </c>
      <c r="X270" s="14">
        <f ca="1">VLOOKUP($M270,LAST!$B:$Q,3,0)*100</f>
        <v>347.7</v>
      </c>
      <c r="Y270" s="14">
        <f ca="1">VLOOKUP($M270,LAST!$B:$Q,16,0)*100</f>
        <v>312</v>
      </c>
      <c r="Z270" s="14">
        <f ca="1">VLOOKUP($M270,LAST!$B:$Q,4,0)</f>
        <v>96.61</v>
      </c>
      <c r="AA270" s="14">
        <f ca="1">VLOOKUP($M270,LAST!$B:$Q,5,0)</f>
        <v>97.610500000000002</v>
      </c>
      <c r="AB270" s="14">
        <f ca="1">VLOOKUP($M270,LAST!$B:$Q,6,0)</f>
        <v>99.875</v>
      </c>
      <c r="AC270" s="14">
        <f ca="1">VLOOKUP($M270,LAST!$B:$Q,7,0)</f>
        <v>1375.2</v>
      </c>
    </row>
    <row r="271" spans="12:29" ht="16.5" customHeight="1" x14ac:dyDescent="0.25">
      <c r="L271" s="32">
        <f t="shared" si="55"/>
        <v>271</v>
      </c>
      <c r="M271" s="9">
        <f t="shared" ca="1" si="64"/>
        <v>45804</v>
      </c>
      <c r="N271" s="12">
        <f t="shared" ca="1" si="56"/>
        <v>-2.6826521825528138E-3</v>
      </c>
      <c r="O271" s="12">
        <f t="shared" ca="1" si="57"/>
        <v>-2.1119324181626098E-2</v>
      </c>
      <c r="P271" s="12">
        <f t="shared" ca="1" si="58"/>
        <v>-4.2424242424242475E-2</v>
      </c>
      <c r="Q271" s="12">
        <f t="shared" ca="1" si="59"/>
        <v>1.03541105819005E-4</v>
      </c>
      <c r="R271" s="12">
        <f t="shared" ca="1" si="60"/>
        <v>1.9990691513904757E-4</v>
      </c>
      <c r="S271" s="12">
        <f t="shared" ca="1" si="61"/>
        <v>5.9332484282450526E-3</v>
      </c>
      <c r="T271" s="12">
        <f t="shared" ca="1" si="62"/>
        <v>4.3782837127845919E-3</v>
      </c>
      <c r="U271" s="18"/>
      <c r="V271" s="22">
        <f t="shared" ca="1" si="63"/>
        <v>45804</v>
      </c>
      <c r="W271" s="14">
        <f ca="1">VLOOKUP($M271,LAST!$B:$Q,2,0)</f>
        <v>301.13</v>
      </c>
      <c r="X271" s="14">
        <f ca="1">VLOOKUP($M271,LAST!$B:$Q,3,0)*100</f>
        <v>352.26</v>
      </c>
      <c r="Y271" s="14">
        <f ca="1">VLOOKUP($M271,LAST!$B:$Q,16,0)*100</f>
        <v>316</v>
      </c>
      <c r="Z271" s="14">
        <f ca="1">VLOOKUP($M271,LAST!$B:$Q,4,0)</f>
        <v>96.59</v>
      </c>
      <c r="AA271" s="14">
        <f ca="1">VLOOKUP($M271,LAST!$B:$Q,5,0)</f>
        <v>97.564899999999994</v>
      </c>
      <c r="AB271" s="14">
        <f ca="1">VLOOKUP($M271,LAST!$B:$Q,6,0)</f>
        <v>99.521000000000001</v>
      </c>
      <c r="AC271" s="14">
        <f ca="1">VLOOKUP($M271,LAST!$B:$Q,7,0)</f>
        <v>1376.4</v>
      </c>
    </row>
    <row r="272" spans="12:29" ht="16.5" customHeight="1" x14ac:dyDescent="0.25">
      <c r="L272" s="32">
        <f t="shared" si="55"/>
        <v>272</v>
      </c>
      <c r="M272" s="9">
        <f t="shared" ca="1" si="64"/>
        <v>45803</v>
      </c>
      <c r="N272" s="12">
        <f t="shared" ca="1" si="56"/>
        <v>0</v>
      </c>
      <c r="O272" s="12">
        <f t="shared" ca="1" si="57"/>
        <v>-2.2458202789255033E-3</v>
      </c>
      <c r="P272" s="12">
        <f t="shared" ca="1" si="58"/>
        <v>0</v>
      </c>
      <c r="Q272" s="12">
        <f t="shared" ca="1" si="59"/>
        <v>0</v>
      </c>
      <c r="R272" s="12">
        <f t="shared" ca="1" si="60"/>
        <v>1.3841625150345926E-4</v>
      </c>
      <c r="S272" s="12">
        <f t="shared" ca="1" si="61"/>
        <v>-1.7959480184034371E-3</v>
      </c>
      <c r="T272" s="12">
        <f t="shared" ca="1" si="62"/>
        <v>3.2210834553441092E-3</v>
      </c>
      <c r="U272" s="18"/>
      <c r="V272" s="22">
        <f t="shared" ca="1" si="63"/>
        <v>45803</v>
      </c>
      <c r="W272" s="14">
        <f ca="1">VLOOKUP($M272,LAST!$B:$Q,2,0)</f>
        <v>301.94</v>
      </c>
      <c r="X272" s="14">
        <f ca="1">VLOOKUP($M272,LAST!$B:$Q,3,0)*100</f>
        <v>359.85999999999996</v>
      </c>
      <c r="Y272" s="14">
        <f ca="1">VLOOKUP($M272,LAST!$B:$Q,16,0)*100</f>
        <v>330</v>
      </c>
      <c r="Z272" s="14">
        <f ca="1">VLOOKUP($M272,LAST!$B:$Q,4,0)</f>
        <v>96.58</v>
      </c>
      <c r="AA272" s="14">
        <f ca="1">VLOOKUP($M272,LAST!$B:$Q,5,0)</f>
        <v>97.545400000000001</v>
      </c>
      <c r="AB272" s="14">
        <f ca="1">VLOOKUP($M272,LAST!$B:$Q,6,0)</f>
        <v>98.933999999999997</v>
      </c>
      <c r="AC272" s="14">
        <f ca="1">VLOOKUP($M272,LAST!$B:$Q,7,0)</f>
        <v>1370.4</v>
      </c>
    </row>
    <row r="273" spans="12:29" ht="16.5" customHeight="1" x14ac:dyDescent="0.25">
      <c r="L273" s="32">
        <f t="shared" si="55"/>
        <v>273</v>
      </c>
      <c r="M273" s="9">
        <f t="shared" ca="1" si="64"/>
        <v>45800</v>
      </c>
      <c r="N273" s="12">
        <f t="shared" ca="1" si="56"/>
        <v>3.3562622536802422E-3</v>
      </c>
      <c r="O273" s="12">
        <f t="shared" ca="1" si="57"/>
        <v>1.9014522235407227E-2</v>
      </c>
      <c r="P273" s="12">
        <f t="shared" ca="1" si="58"/>
        <v>2.1671826625387025E-2</v>
      </c>
      <c r="Q273" s="12">
        <f t="shared" ca="1" si="59"/>
        <v>-3.1052686057342349E-4</v>
      </c>
      <c r="R273" s="12">
        <f t="shared" ca="1" si="60"/>
        <v>7.1776541170409658E-5</v>
      </c>
      <c r="S273" s="12">
        <f t="shared" ca="1" si="61"/>
        <v>-8.4833933573429388E-3</v>
      </c>
      <c r="T273" s="12">
        <f t="shared" ca="1" si="62"/>
        <v>-1.2292118582791001E-2</v>
      </c>
      <c r="U273" s="18"/>
      <c r="V273" s="22">
        <f t="shared" ca="1" si="63"/>
        <v>45800</v>
      </c>
      <c r="W273" s="14">
        <f ca="1">VLOOKUP($M273,LAST!$B:$Q,2,0)</f>
        <v>301.94</v>
      </c>
      <c r="X273" s="14">
        <f ca="1">VLOOKUP($M273,LAST!$B:$Q,3,0)*100</f>
        <v>360.67</v>
      </c>
      <c r="Y273" s="14">
        <f ca="1">VLOOKUP($M273,LAST!$B:$Q,16,0)*100</f>
        <v>330</v>
      </c>
      <c r="Z273" s="14">
        <f ca="1">VLOOKUP($M273,LAST!$B:$Q,4,0)</f>
        <v>96.58</v>
      </c>
      <c r="AA273" s="14">
        <f ca="1">VLOOKUP($M273,LAST!$B:$Q,5,0)</f>
        <v>97.531899999999993</v>
      </c>
      <c r="AB273" s="14">
        <f ca="1">VLOOKUP($M273,LAST!$B:$Q,6,0)</f>
        <v>99.111999999999995</v>
      </c>
      <c r="AC273" s="14">
        <f ca="1">VLOOKUP($M273,LAST!$B:$Q,7,0)</f>
        <v>1366</v>
      </c>
    </row>
    <row r="274" spans="12:29" ht="16.5" customHeight="1" x14ac:dyDescent="0.25">
      <c r="L274" s="32">
        <f t="shared" si="55"/>
        <v>274</v>
      </c>
      <c r="M274" s="9">
        <f t="shared" ca="1" si="64"/>
        <v>45799</v>
      </c>
      <c r="N274" s="12">
        <f t="shared" ca="1" si="56"/>
        <v>2.8961225466730633E-2</v>
      </c>
      <c r="O274" s="12">
        <f t="shared" ca="1" si="57"/>
        <v>1.3689998854393259E-2</v>
      </c>
      <c r="P274" s="12">
        <f t="shared" ca="1" si="58"/>
        <v>1.2539184952978122E-2</v>
      </c>
      <c r="Q274" s="12">
        <f t="shared" ca="1" si="59"/>
        <v>-4.1386445938962346E-4</v>
      </c>
      <c r="R274" s="12">
        <f t="shared" ca="1" si="60"/>
        <v>4.409324799059533E-5</v>
      </c>
      <c r="S274" s="12">
        <f t="shared" ca="1" si="61"/>
        <v>4.0277624323266092E-3</v>
      </c>
      <c r="T274" s="12">
        <f t="shared" ca="1" si="62"/>
        <v>8.4585095522822229E-3</v>
      </c>
      <c r="U274" s="18"/>
      <c r="V274" s="22">
        <f t="shared" ca="1" si="63"/>
        <v>45799</v>
      </c>
      <c r="W274" s="14">
        <f ca="1">VLOOKUP($M274,LAST!$B:$Q,2,0)</f>
        <v>300.93</v>
      </c>
      <c r="X274" s="14">
        <f ca="1">VLOOKUP($M274,LAST!$B:$Q,3,0)*100</f>
        <v>353.94</v>
      </c>
      <c r="Y274" s="14">
        <f ca="1">VLOOKUP($M274,LAST!$B:$Q,16,0)*100</f>
        <v>323</v>
      </c>
      <c r="Z274" s="14">
        <f ca="1">VLOOKUP($M274,LAST!$B:$Q,4,0)</f>
        <v>96.61</v>
      </c>
      <c r="AA274" s="14">
        <f ca="1">VLOOKUP($M274,LAST!$B:$Q,5,0)</f>
        <v>97.524900000000002</v>
      </c>
      <c r="AB274" s="14">
        <f ca="1">VLOOKUP($M274,LAST!$B:$Q,6,0)</f>
        <v>99.96</v>
      </c>
      <c r="AC274" s="14">
        <f ca="1">VLOOKUP($M274,LAST!$B:$Q,7,0)</f>
        <v>1383</v>
      </c>
    </row>
    <row r="275" spans="12:29" ht="16.5" customHeight="1" x14ac:dyDescent="0.25">
      <c r="L275" s="32">
        <f t="shared" si="55"/>
        <v>275</v>
      </c>
      <c r="M275" s="9">
        <f t="shared" ca="1" si="64"/>
        <v>45798</v>
      </c>
      <c r="N275" s="12">
        <f t="shared" ca="1" si="56"/>
        <v>-1.4655840436643031E-2</v>
      </c>
      <c r="O275" s="12">
        <f t="shared" ca="1" si="57"/>
        <v>8.0840743734842402E-3</v>
      </c>
      <c r="P275" s="12">
        <f t="shared" ca="1" si="58"/>
        <v>2.5723472668810254E-2</v>
      </c>
      <c r="Q275" s="12">
        <f t="shared" ca="1" si="59"/>
        <v>-1.0345541071787867E-4</v>
      </c>
      <c r="R275" s="12">
        <f t="shared" ca="1" si="60"/>
        <v>4.195745370574322E-4</v>
      </c>
      <c r="S275" s="12">
        <f t="shared" ca="1" si="61"/>
        <v>-5.5834115743422785E-3</v>
      </c>
      <c r="T275" s="12">
        <f t="shared" ca="1" si="62"/>
        <v>-1.6212338593974085E-2</v>
      </c>
      <c r="U275" s="18"/>
      <c r="V275" s="22">
        <f t="shared" ca="1" si="63"/>
        <v>45798</v>
      </c>
      <c r="W275" s="14">
        <f ca="1">VLOOKUP($M275,LAST!$B:$Q,2,0)</f>
        <v>292.45999999999998</v>
      </c>
      <c r="X275" s="14">
        <f ca="1">VLOOKUP($M275,LAST!$B:$Q,3,0)*100</f>
        <v>349.16</v>
      </c>
      <c r="Y275" s="14">
        <f ca="1">VLOOKUP($M275,LAST!$B:$Q,16,0)*100</f>
        <v>319</v>
      </c>
      <c r="Z275" s="14">
        <f ca="1">VLOOKUP($M275,LAST!$B:$Q,4,0)</f>
        <v>96.65</v>
      </c>
      <c r="AA275" s="14">
        <f ca="1">VLOOKUP($M275,LAST!$B:$Q,5,0)</f>
        <v>97.520600000000002</v>
      </c>
      <c r="AB275" s="14">
        <f ca="1">VLOOKUP($M275,LAST!$B:$Q,6,0)</f>
        <v>99.558999999999997</v>
      </c>
      <c r="AC275" s="14">
        <f ca="1">VLOOKUP($M275,LAST!$B:$Q,7,0)</f>
        <v>1371.4</v>
      </c>
    </row>
    <row r="276" spans="12:29" ht="16.5" customHeight="1" x14ac:dyDescent="0.25">
      <c r="L276" s="32">
        <f t="shared" si="55"/>
        <v>276</v>
      </c>
      <c r="M276" s="9">
        <f t="shared" ca="1" si="64"/>
        <v>45797</v>
      </c>
      <c r="N276" s="12">
        <f t="shared" ca="1" si="56"/>
        <v>-1.7120339095304415E-2</v>
      </c>
      <c r="O276" s="12">
        <f t="shared" ca="1" si="57"/>
        <v>-7.4222668004011449E-3</v>
      </c>
      <c r="P276" s="12">
        <f t="shared" ca="1" si="58"/>
        <v>-3.2051282051281937E-3</v>
      </c>
      <c r="Q276" s="12">
        <f t="shared" ca="1" si="59"/>
        <v>1.0346611484735035E-4</v>
      </c>
      <c r="R276" s="12">
        <f t="shared" ca="1" si="60"/>
        <v>8.3163327641933016E-4</v>
      </c>
      <c r="S276" s="12">
        <f t="shared" ca="1" si="61"/>
        <v>-3.0669348575070865E-3</v>
      </c>
      <c r="T276" s="12">
        <f t="shared" ca="1" si="62"/>
        <v>2.3729057309267443E-3</v>
      </c>
      <c r="U276" s="18"/>
      <c r="V276" s="22">
        <f t="shared" ca="1" si="63"/>
        <v>45797</v>
      </c>
      <c r="W276" s="14">
        <f ca="1">VLOOKUP($M276,LAST!$B:$Q,2,0)</f>
        <v>296.81</v>
      </c>
      <c r="X276" s="14">
        <f ca="1">VLOOKUP($M276,LAST!$B:$Q,3,0)*100</f>
        <v>346.36</v>
      </c>
      <c r="Y276" s="14">
        <f ca="1">VLOOKUP($M276,LAST!$B:$Q,16,0)*100</f>
        <v>311</v>
      </c>
      <c r="Z276" s="14">
        <f ca="1">VLOOKUP($M276,LAST!$B:$Q,4,0)</f>
        <v>96.66</v>
      </c>
      <c r="AA276" s="14">
        <f ca="1">VLOOKUP($M276,LAST!$B:$Q,5,0)</f>
        <v>97.479699999999994</v>
      </c>
      <c r="AB276" s="14">
        <f ca="1">VLOOKUP($M276,LAST!$B:$Q,6,0)</f>
        <v>100.11799999999999</v>
      </c>
      <c r="AC276" s="14">
        <f ca="1">VLOOKUP($M276,LAST!$B:$Q,7,0)</f>
        <v>1394</v>
      </c>
    </row>
    <row r="277" spans="12:29" ht="16.5" customHeight="1" x14ac:dyDescent="0.25">
      <c r="L277" s="32">
        <f t="shared" si="55"/>
        <v>277</v>
      </c>
      <c r="M277" s="9">
        <f t="shared" ca="1" si="64"/>
        <v>45796</v>
      </c>
      <c r="N277" s="12">
        <f t="shared" ca="1" si="56"/>
        <v>8.9879381202178088E-3</v>
      </c>
      <c r="O277" s="12">
        <f t="shared" ca="1" si="57"/>
        <v>1.0482726667245812E-2</v>
      </c>
      <c r="P277" s="12">
        <f t="shared" ca="1" si="58"/>
        <v>2.2950819672131084E-2</v>
      </c>
      <c r="Q277" s="12">
        <f t="shared" ca="1" si="59"/>
        <v>4.1403581409804602E-4</v>
      </c>
      <c r="R277" s="12">
        <f t="shared" ca="1" si="60"/>
        <v>2.947519769949114E-4</v>
      </c>
      <c r="S277" s="12">
        <f t="shared" ca="1" si="61"/>
        <v>-6.5880584022474098E-3</v>
      </c>
      <c r="T277" s="12">
        <f t="shared" ca="1" si="62"/>
        <v>-7.8830033886213569E-3</v>
      </c>
      <c r="U277" s="18"/>
      <c r="V277" s="22">
        <f t="shared" ca="1" si="63"/>
        <v>45796</v>
      </c>
      <c r="W277" s="14">
        <f ca="1">VLOOKUP($M277,LAST!$B:$Q,2,0)</f>
        <v>301.98</v>
      </c>
      <c r="X277" s="14">
        <f ca="1">VLOOKUP($M277,LAST!$B:$Q,3,0)*100</f>
        <v>348.95</v>
      </c>
      <c r="Y277" s="14">
        <f ca="1">VLOOKUP($M277,LAST!$B:$Q,16,0)*100</f>
        <v>312</v>
      </c>
      <c r="Z277" s="14">
        <f ca="1">VLOOKUP($M277,LAST!$B:$Q,4,0)</f>
        <v>96.65</v>
      </c>
      <c r="AA277" s="14">
        <f ca="1">VLOOKUP($M277,LAST!$B:$Q,5,0)</f>
        <v>97.398700000000005</v>
      </c>
      <c r="AB277" s="14">
        <f ca="1">VLOOKUP($M277,LAST!$B:$Q,6,0)</f>
        <v>100.426</v>
      </c>
      <c r="AC277" s="14">
        <f ca="1">VLOOKUP($M277,LAST!$B:$Q,7,0)</f>
        <v>1390.7</v>
      </c>
    </row>
    <row r="278" spans="12:29" ht="16.5" customHeight="1" x14ac:dyDescent="0.25">
      <c r="L278" s="32">
        <f t="shared" si="55"/>
        <v>278</v>
      </c>
      <c r="M278" s="9">
        <f t="shared" ca="1" si="64"/>
        <v>45793</v>
      </c>
      <c r="N278" s="12">
        <f t="shared" ca="1" si="56"/>
        <v>-1.3383880006593074E-2</v>
      </c>
      <c r="O278" s="12">
        <f t="shared" ca="1" si="57"/>
        <v>-5.5864313070522753E-3</v>
      </c>
      <c r="P278" s="12">
        <f t="shared" ca="1" si="58"/>
        <v>-1.2944983818770184E-2</v>
      </c>
      <c r="Q278" s="12">
        <f t="shared" ca="1" si="59"/>
        <v>4.1420731075914041E-4</v>
      </c>
      <c r="R278" s="12">
        <f t="shared" ca="1" si="60"/>
        <v>4.1714014470439764E-4</v>
      </c>
      <c r="S278" s="12">
        <f t="shared" ca="1" si="61"/>
        <v>2.1114404385451646E-3</v>
      </c>
      <c r="T278" s="12">
        <f t="shared" ca="1" si="62"/>
        <v>2.2880840870902475E-3</v>
      </c>
      <c r="U278" s="18"/>
      <c r="V278" s="22">
        <f t="shared" ca="1" si="63"/>
        <v>45793</v>
      </c>
      <c r="W278" s="14">
        <f ca="1">VLOOKUP($M278,LAST!$B:$Q,2,0)</f>
        <v>299.29000000000002</v>
      </c>
      <c r="X278" s="14">
        <f ca="1">VLOOKUP($M278,LAST!$B:$Q,3,0)*100</f>
        <v>345.33</v>
      </c>
      <c r="Y278" s="14">
        <f ca="1">VLOOKUP($M278,LAST!$B:$Q,16,0)*100</f>
        <v>305</v>
      </c>
      <c r="Z278" s="14">
        <f ca="1">VLOOKUP($M278,LAST!$B:$Q,4,0)</f>
        <v>96.61</v>
      </c>
      <c r="AA278" s="14">
        <f ca="1">VLOOKUP($M278,LAST!$B:$Q,5,0)</f>
        <v>97.37</v>
      </c>
      <c r="AB278" s="14">
        <f ca="1">VLOOKUP($M278,LAST!$B:$Q,6,0)</f>
        <v>101.092</v>
      </c>
      <c r="AC278" s="14">
        <f ca="1">VLOOKUP($M278,LAST!$B:$Q,7,0)</f>
        <v>1401.75</v>
      </c>
    </row>
    <row r="279" spans="12:29" ht="16.5" customHeight="1" x14ac:dyDescent="0.25">
      <c r="L279" s="32">
        <f t="shared" si="55"/>
        <v>279</v>
      </c>
      <c r="M279" s="9">
        <f t="shared" ca="1" si="64"/>
        <v>45792</v>
      </c>
      <c r="N279" s="12">
        <f t="shared" ca="1" si="56"/>
        <v>2.7817307040726602E-2</v>
      </c>
      <c r="O279" s="12">
        <f t="shared" ca="1" si="57"/>
        <v>2.5090769548661296E-2</v>
      </c>
      <c r="P279" s="12">
        <f t="shared" ca="1" si="58"/>
        <v>2.6578073089700949E-2</v>
      </c>
      <c r="Q279" s="12">
        <f t="shared" ca="1" si="59"/>
        <v>0</v>
      </c>
      <c r="R279" s="12">
        <f t="shared" ca="1" si="60"/>
        <v>5.9729848372547245E-4</v>
      </c>
      <c r="S279" s="12">
        <f t="shared" ca="1" si="61"/>
        <v>-1.5835469472184061E-3</v>
      </c>
      <c r="T279" s="12">
        <f t="shared" ca="1" si="62"/>
        <v>-3.5268970431066027E-3</v>
      </c>
      <c r="U279" s="18"/>
      <c r="V279" s="22">
        <f t="shared" ca="1" si="63"/>
        <v>45792</v>
      </c>
      <c r="W279" s="14">
        <f ca="1">VLOOKUP($M279,LAST!$B:$Q,2,0)</f>
        <v>303.35000000000002</v>
      </c>
      <c r="X279" s="14">
        <f ca="1">VLOOKUP($M279,LAST!$B:$Q,3,0)*100</f>
        <v>347.27000000000004</v>
      </c>
      <c r="Y279" s="14">
        <f ca="1">VLOOKUP($M279,LAST!$B:$Q,16,0)*100</f>
        <v>309</v>
      </c>
      <c r="Z279" s="14">
        <f ca="1">VLOOKUP($M279,LAST!$B:$Q,4,0)</f>
        <v>96.57</v>
      </c>
      <c r="AA279" s="14">
        <f ca="1">VLOOKUP($M279,LAST!$B:$Q,5,0)</f>
        <v>97.329400000000007</v>
      </c>
      <c r="AB279" s="14">
        <f ca="1">VLOOKUP($M279,LAST!$B:$Q,6,0)</f>
        <v>100.879</v>
      </c>
      <c r="AC279" s="14">
        <f ca="1">VLOOKUP($M279,LAST!$B:$Q,7,0)</f>
        <v>1398.55</v>
      </c>
    </row>
    <row r="280" spans="12:29" ht="16.5" customHeight="1" x14ac:dyDescent="0.25">
      <c r="L280" s="32">
        <f t="shared" si="55"/>
        <v>280</v>
      </c>
      <c r="M280" s="9">
        <f t="shared" ca="1" si="64"/>
        <v>45791</v>
      </c>
      <c r="N280" s="12">
        <f t="shared" ca="1" si="56"/>
        <v>-1.0560193100673909E-2</v>
      </c>
      <c r="O280" s="12">
        <f t="shared" ca="1" si="57"/>
        <v>-3.3831489762295996E-3</v>
      </c>
      <c r="P280" s="12">
        <f t="shared" ca="1" si="58"/>
        <v>6.6889632107023367E-3</v>
      </c>
      <c r="Q280" s="12">
        <f t="shared" ca="1" si="59"/>
        <v>7.2538860103610325E-4</v>
      </c>
      <c r="R280" s="12">
        <f t="shared" ca="1" si="60"/>
        <v>8.6842979866630365E-4</v>
      </c>
      <c r="S280" s="12">
        <f t="shared" ca="1" si="61"/>
        <v>3.5642505668143087E-4</v>
      </c>
      <c r="T280" s="12">
        <f t="shared" ca="1" si="62"/>
        <v>-8.6876677496821042E-3</v>
      </c>
      <c r="U280" s="18"/>
      <c r="V280" s="22">
        <f t="shared" ca="1" si="63"/>
        <v>45791</v>
      </c>
      <c r="W280" s="14">
        <f ca="1">VLOOKUP($M280,LAST!$B:$Q,2,0)</f>
        <v>295.14</v>
      </c>
      <c r="X280" s="14">
        <f ca="1">VLOOKUP($M280,LAST!$B:$Q,3,0)*100</f>
        <v>338.77000000000004</v>
      </c>
      <c r="Y280" s="14">
        <f ca="1">VLOOKUP($M280,LAST!$B:$Q,16,0)*100</f>
        <v>301</v>
      </c>
      <c r="Z280" s="14">
        <f ca="1">VLOOKUP($M280,LAST!$B:$Q,4,0)</f>
        <v>96.57</v>
      </c>
      <c r="AA280" s="14">
        <f ca="1">VLOOKUP($M280,LAST!$B:$Q,5,0)</f>
        <v>97.271299999999997</v>
      </c>
      <c r="AB280" s="14">
        <f ca="1">VLOOKUP($M280,LAST!$B:$Q,6,0)</f>
        <v>101.039</v>
      </c>
      <c r="AC280" s="14">
        <f ca="1">VLOOKUP($M280,LAST!$B:$Q,7,0)</f>
        <v>1403.5</v>
      </c>
    </row>
    <row r="281" spans="12:29" ht="16.5" customHeight="1" x14ac:dyDescent="0.25">
      <c r="L281" s="32">
        <f t="shared" si="55"/>
        <v>281</v>
      </c>
      <c r="M281" s="9">
        <f t="shared" ca="1" si="64"/>
        <v>45790</v>
      </c>
      <c r="N281" s="12">
        <f t="shared" ca="1" si="56"/>
        <v>-5.8988202359527842E-3</v>
      </c>
      <c r="O281" s="12">
        <f t="shared" ca="1" si="57"/>
        <v>-1.762903878388522E-2</v>
      </c>
      <c r="P281" s="12">
        <f t="shared" ca="1" si="58"/>
        <v>-1.9672131147540961E-2</v>
      </c>
      <c r="Q281" s="12">
        <f t="shared" ca="1" si="59"/>
        <v>1.7647669469531557E-3</v>
      </c>
      <c r="R281" s="12">
        <f t="shared" ca="1" si="60"/>
        <v>9.2278570052917175E-4</v>
      </c>
      <c r="S281" s="12">
        <f t="shared" ca="1" si="61"/>
        <v>-7.7121075175855536E-3</v>
      </c>
      <c r="T281" s="12">
        <f t="shared" ca="1" si="62"/>
        <v>-1.762673623351918E-3</v>
      </c>
      <c r="U281" s="18"/>
      <c r="V281" s="22">
        <f t="shared" ca="1" si="63"/>
        <v>45790</v>
      </c>
      <c r="W281" s="14">
        <f ca="1">VLOOKUP($M281,LAST!$B:$Q,2,0)</f>
        <v>298.29000000000002</v>
      </c>
      <c r="X281" s="14">
        <f ca="1">VLOOKUP($M281,LAST!$B:$Q,3,0)*100</f>
        <v>339.92</v>
      </c>
      <c r="Y281" s="14">
        <f ca="1">VLOOKUP($M281,LAST!$B:$Q,16,0)*100</f>
        <v>299</v>
      </c>
      <c r="Z281" s="14">
        <f ca="1">VLOOKUP($M281,LAST!$B:$Q,4,0)</f>
        <v>96.5</v>
      </c>
      <c r="AA281" s="14">
        <f ca="1">VLOOKUP($M281,LAST!$B:$Q,5,0)</f>
        <v>97.186899999999994</v>
      </c>
      <c r="AB281" s="14">
        <f ca="1">VLOOKUP($M281,LAST!$B:$Q,6,0)</f>
        <v>101.003</v>
      </c>
      <c r="AC281" s="14">
        <f ca="1">VLOOKUP($M281,LAST!$B:$Q,7,0)</f>
        <v>1415.8</v>
      </c>
    </row>
    <row r="282" spans="12:29" ht="16.5" customHeight="1" x14ac:dyDescent="0.25">
      <c r="L282" s="32">
        <f t="shared" si="55"/>
        <v>282</v>
      </c>
      <c r="M282" s="9">
        <f t="shared" ca="1" si="64"/>
        <v>45789</v>
      </c>
      <c r="N282" s="12">
        <f t="shared" ca="1" si="56"/>
        <v>-4.4972787167000816E-2</v>
      </c>
      <c r="O282" s="12">
        <f t="shared" ca="1" si="57"/>
        <v>-8.1955904592608264E-2</v>
      </c>
      <c r="P282" s="12">
        <f t="shared" ca="1" si="58"/>
        <v>-0.11078717201166177</v>
      </c>
      <c r="Q282" s="12">
        <f t="shared" ca="1" si="59"/>
        <v>2.0805159679599949E-3</v>
      </c>
      <c r="R282" s="12">
        <f t="shared" ca="1" si="60"/>
        <v>1.4852511466860729E-3</v>
      </c>
      <c r="S282" s="12">
        <f t="shared" ca="1" si="61"/>
        <v>1.4441044857931518E-2</v>
      </c>
      <c r="T282" s="12">
        <f t="shared" ca="1" si="62"/>
        <v>1.444817967241252E-2</v>
      </c>
      <c r="U282" s="18"/>
      <c r="V282" s="22">
        <f t="shared" ca="1" si="63"/>
        <v>45789</v>
      </c>
      <c r="W282" s="14">
        <f ca="1">VLOOKUP($M282,LAST!$B:$Q,2,0)</f>
        <v>300.06</v>
      </c>
      <c r="X282" s="14">
        <f ca="1">VLOOKUP($M282,LAST!$B:$Q,3,0)*100</f>
        <v>346.02</v>
      </c>
      <c r="Y282" s="14">
        <f ca="1">VLOOKUP($M282,LAST!$B:$Q,16,0)*100</f>
        <v>305</v>
      </c>
      <c r="Z282" s="14">
        <f ca="1">VLOOKUP($M282,LAST!$B:$Q,4,0)</f>
        <v>96.33</v>
      </c>
      <c r="AA282" s="14">
        <f ca="1">VLOOKUP($M282,LAST!$B:$Q,5,0)</f>
        <v>97.097300000000004</v>
      </c>
      <c r="AB282" s="14">
        <f ca="1">VLOOKUP($M282,LAST!$B:$Q,6,0)</f>
        <v>101.788</v>
      </c>
      <c r="AC282" s="14">
        <f ca="1">VLOOKUP($M282,LAST!$B:$Q,7,0)</f>
        <v>1418.3</v>
      </c>
    </row>
    <row r="283" spans="12:29" ht="16.5" customHeight="1" x14ac:dyDescent="0.25">
      <c r="L283" s="32">
        <f t="shared" si="55"/>
        <v>283</v>
      </c>
      <c r="M283" s="9">
        <f t="shared" ca="1" si="64"/>
        <v>45786</v>
      </c>
      <c r="N283" s="12">
        <f t="shared" ca="1" si="56"/>
        <v>2.5207402680280655E-3</v>
      </c>
      <c r="O283" s="12">
        <f t="shared" ca="1" si="57"/>
        <v>-1.6422535957408835E-3</v>
      </c>
      <c r="P283" s="12">
        <f t="shared" ca="1" si="58"/>
        <v>2.9239766081872176E-3</v>
      </c>
      <c r="Q283" s="12">
        <f t="shared" ca="1" si="59"/>
        <v>5.203996669442823E-4</v>
      </c>
      <c r="R283" s="12">
        <f t="shared" ca="1" si="60"/>
        <v>8.8264624570810746E-4</v>
      </c>
      <c r="S283" s="12">
        <f t="shared" ca="1" si="61"/>
        <v>-2.9908585055643533E-3</v>
      </c>
      <c r="T283" s="12">
        <f t="shared" ca="1" si="62"/>
        <v>-4.8756183494075289E-3</v>
      </c>
      <c r="U283" s="18"/>
      <c r="V283" s="22">
        <f t="shared" ca="1" si="63"/>
        <v>45786</v>
      </c>
      <c r="W283" s="14">
        <f ca="1">VLOOKUP($M283,LAST!$B:$Q,2,0)</f>
        <v>314.19</v>
      </c>
      <c r="X283" s="14">
        <f ca="1">VLOOKUP($M283,LAST!$B:$Q,3,0)*100</f>
        <v>376.90999999999997</v>
      </c>
      <c r="Y283" s="14">
        <f ca="1">VLOOKUP($M283,LAST!$B:$Q,16,0)*100</f>
        <v>343</v>
      </c>
      <c r="Z283" s="14">
        <f ca="1">VLOOKUP($M283,LAST!$B:$Q,4,0)</f>
        <v>96.13</v>
      </c>
      <c r="AA283" s="14">
        <f ca="1">VLOOKUP($M283,LAST!$B:$Q,5,0)</f>
        <v>96.953299999999999</v>
      </c>
      <c r="AB283" s="14">
        <f ca="1">VLOOKUP($M283,LAST!$B:$Q,6,0)</f>
        <v>100.339</v>
      </c>
      <c r="AC283" s="14">
        <f ca="1">VLOOKUP($M283,LAST!$B:$Q,7,0)</f>
        <v>1398.1</v>
      </c>
    </row>
    <row r="284" spans="12:29" ht="16.5" customHeight="1" x14ac:dyDescent="0.25">
      <c r="L284" s="32">
        <f t="shared" si="55"/>
        <v>284</v>
      </c>
      <c r="M284" s="9">
        <f t="shared" ca="1" si="64"/>
        <v>45785</v>
      </c>
      <c r="N284" s="12">
        <f t="shared" ca="1" si="56"/>
        <v>-2.5679288689921198E-2</v>
      </c>
      <c r="O284" s="12">
        <f t="shared" ca="1" si="57"/>
        <v>-3.0034427830018862E-2</v>
      </c>
      <c r="P284" s="12">
        <f t="shared" ca="1" si="58"/>
        <v>-3.9325842696629199E-2</v>
      </c>
      <c r="Q284" s="12">
        <f t="shared" ca="1" si="59"/>
        <v>9.3759766642365072E-4</v>
      </c>
      <c r="R284" s="12">
        <f t="shared" ca="1" si="60"/>
        <v>2.2509964273176308E-4</v>
      </c>
      <c r="S284" s="12">
        <f t="shared" ca="1" si="61"/>
        <v>1.0299757062260273E-2</v>
      </c>
      <c r="T284" s="12">
        <f t="shared" ca="1" si="62"/>
        <v>9.1944115217468259E-3</v>
      </c>
      <c r="U284" s="18"/>
      <c r="V284" s="22">
        <f t="shared" ca="1" si="63"/>
        <v>45785</v>
      </c>
      <c r="W284" s="14">
        <f ca="1">VLOOKUP($M284,LAST!$B:$Q,2,0)</f>
        <v>313.39999999999998</v>
      </c>
      <c r="X284" s="14">
        <f ca="1">VLOOKUP($M284,LAST!$B:$Q,3,0)*100</f>
        <v>377.53000000000003</v>
      </c>
      <c r="Y284" s="14">
        <f ca="1">VLOOKUP($M284,LAST!$B:$Q,16,0)*100</f>
        <v>342</v>
      </c>
      <c r="Z284" s="14">
        <f ca="1">VLOOKUP($M284,LAST!$B:$Q,4,0)</f>
        <v>96.08</v>
      </c>
      <c r="AA284" s="14">
        <f ca="1">VLOOKUP($M284,LAST!$B:$Q,5,0)</f>
        <v>96.867800000000003</v>
      </c>
      <c r="AB284" s="14">
        <f ca="1">VLOOKUP($M284,LAST!$B:$Q,6,0)</f>
        <v>100.64</v>
      </c>
      <c r="AC284" s="14">
        <f ca="1">VLOOKUP($M284,LAST!$B:$Q,7,0)</f>
        <v>1404.95</v>
      </c>
    </row>
    <row r="285" spans="12:29" ht="16.5" customHeight="1" x14ac:dyDescent="0.25">
      <c r="L285" s="32">
        <f t="shared" si="55"/>
        <v>285</v>
      </c>
      <c r="M285" s="9">
        <f t="shared" ca="1" si="64"/>
        <v>45784</v>
      </c>
      <c r="N285" s="12">
        <f t="shared" ca="1" si="56"/>
        <v>-1.5517399687815625E-2</v>
      </c>
      <c r="O285" s="12">
        <f t="shared" ca="1" si="57"/>
        <v>-4.399652120530062E-3</v>
      </c>
      <c r="P285" s="12">
        <f t="shared" ca="1" si="58"/>
        <v>-2.8011204481792618E-3</v>
      </c>
      <c r="Q285" s="12">
        <f t="shared" ca="1" si="59"/>
        <v>4.1688379364246408E-4</v>
      </c>
      <c r="R285" s="12">
        <f t="shared" ca="1" si="60"/>
        <v>5.2792037597026997E-4</v>
      </c>
      <c r="S285" s="12">
        <f t="shared" ca="1" si="61"/>
        <v>3.7888711985327728E-3</v>
      </c>
      <c r="T285" s="12">
        <f t="shared" ca="1" si="62"/>
        <v>-6.3878381271856854E-3</v>
      </c>
      <c r="U285" s="18"/>
      <c r="V285" s="22">
        <f t="shared" ca="1" si="63"/>
        <v>45784</v>
      </c>
      <c r="W285" s="14">
        <f ca="1">VLOOKUP($M285,LAST!$B:$Q,2,0)</f>
        <v>321.66000000000003</v>
      </c>
      <c r="X285" s="14">
        <f ca="1">VLOOKUP($M285,LAST!$B:$Q,3,0)*100</f>
        <v>389.21999999999997</v>
      </c>
      <c r="Y285" s="14">
        <f ca="1">VLOOKUP($M285,LAST!$B:$Q,16,0)*100</f>
        <v>356</v>
      </c>
      <c r="Z285" s="14">
        <f ca="1">VLOOKUP($M285,LAST!$B:$Q,4,0)</f>
        <v>95.99</v>
      </c>
      <c r="AA285" s="14">
        <f ca="1">VLOOKUP($M285,LAST!$B:$Q,5,0)</f>
        <v>96.846000000000004</v>
      </c>
      <c r="AB285" s="14">
        <f ca="1">VLOOKUP($M285,LAST!$B:$Q,6,0)</f>
        <v>99.614000000000004</v>
      </c>
      <c r="AC285" s="14">
        <f ca="1">VLOOKUP($M285,LAST!$B:$Q,7,0)</f>
        <v>1392.15</v>
      </c>
    </row>
    <row r="286" spans="12:29" ht="16.5" customHeight="1" x14ac:dyDescent="0.25">
      <c r="L286" s="32">
        <f t="shared" si="55"/>
        <v>286</v>
      </c>
      <c r="M286" s="9">
        <f t="shared" ca="1" si="64"/>
        <v>45783</v>
      </c>
      <c r="N286" s="12">
        <f t="shared" ca="1" si="56"/>
        <v>6.3759009425243818E-3</v>
      </c>
      <c r="O286" s="12">
        <f t="shared" ca="1" si="57"/>
        <v>8.5650895206645927E-3</v>
      </c>
      <c r="P286" s="12">
        <f t="shared" ca="1" si="58"/>
        <v>1.7094017094017033E-2</v>
      </c>
      <c r="Q286" s="12">
        <f t="shared" ca="1" si="59"/>
        <v>1.0423181154894934E-4</v>
      </c>
      <c r="R286" s="12">
        <f t="shared" ca="1" si="60"/>
        <v>-4.6487891453894647E-5</v>
      </c>
      <c r="S286" s="12">
        <f t="shared" ca="1" si="61"/>
        <v>-5.940038665344427E-3</v>
      </c>
      <c r="T286" s="12">
        <f t="shared" ca="1" si="62"/>
        <v>0</v>
      </c>
      <c r="U286" s="18"/>
      <c r="V286" s="22">
        <f t="shared" ca="1" si="63"/>
        <v>45783</v>
      </c>
      <c r="W286" s="14">
        <f ca="1">VLOOKUP($M286,LAST!$B:$Q,2,0)</f>
        <v>326.73</v>
      </c>
      <c r="X286" s="14">
        <f ca="1">VLOOKUP($M286,LAST!$B:$Q,3,0)*100</f>
        <v>390.94</v>
      </c>
      <c r="Y286" s="14">
        <f ca="1">VLOOKUP($M286,LAST!$B:$Q,16,0)*100</f>
        <v>357</v>
      </c>
      <c r="Z286" s="14">
        <f ca="1">VLOOKUP($M286,LAST!$B:$Q,4,0)</f>
        <v>95.95</v>
      </c>
      <c r="AA286" s="14">
        <f ca="1">VLOOKUP($M286,LAST!$B:$Q,5,0)</f>
        <v>96.794899999999998</v>
      </c>
      <c r="AB286" s="14">
        <f ca="1">VLOOKUP($M286,LAST!$B:$Q,6,0)</f>
        <v>99.238</v>
      </c>
      <c r="AC286" s="14">
        <f ca="1">VLOOKUP($M286,LAST!$B:$Q,7,0)</f>
        <v>1401.1</v>
      </c>
    </row>
    <row r="287" spans="12:29" ht="16.5" customHeight="1" x14ac:dyDescent="0.25">
      <c r="L287" s="32">
        <f t="shared" si="55"/>
        <v>287</v>
      </c>
      <c r="M287" s="9">
        <f t="shared" ca="1" si="64"/>
        <v>45782</v>
      </c>
      <c r="N287" s="12">
        <f t="shared" ca="1" si="56"/>
        <v>3.080240258745981E-5</v>
      </c>
      <c r="O287" s="12">
        <f t="shared" ca="1" si="57"/>
        <v>-1.0051287337954351E-3</v>
      </c>
      <c r="P287" s="12">
        <f t="shared" ca="1" si="58"/>
        <v>-2.8409090909090606E-3</v>
      </c>
      <c r="Q287" s="12">
        <f t="shared" ca="1" si="59"/>
        <v>5.2143080613209492E-4</v>
      </c>
      <c r="R287" s="12">
        <f t="shared" ca="1" si="60"/>
        <v>-8.2644457346514599E-6</v>
      </c>
      <c r="S287" s="12">
        <f t="shared" ca="1" si="61"/>
        <v>-1.9894031790462785E-3</v>
      </c>
      <c r="T287" s="12">
        <f t="shared" ca="1" si="62"/>
        <v>0</v>
      </c>
      <c r="U287" s="18"/>
      <c r="V287" s="22">
        <f t="shared" ca="1" si="63"/>
        <v>45782</v>
      </c>
      <c r="W287" s="14">
        <f ca="1">VLOOKUP($M287,LAST!$B:$Q,2,0)</f>
        <v>324.66000000000003</v>
      </c>
      <c r="X287" s="14">
        <f ca="1">VLOOKUP($M287,LAST!$B:$Q,3,0)*100</f>
        <v>387.62</v>
      </c>
      <c r="Y287" s="14">
        <f ca="1">VLOOKUP($M287,LAST!$B:$Q,16,0)*100</f>
        <v>351</v>
      </c>
      <c r="Z287" s="14">
        <f ca="1">VLOOKUP($M287,LAST!$B:$Q,4,0)</f>
        <v>95.94</v>
      </c>
      <c r="AA287" s="14">
        <f ca="1">VLOOKUP($M287,LAST!$B:$Q,5,0)</f>
        <v>96.799400000000006</v>
      </c>
      <c r="AB287" s="14">
        <f ca="1">VLOOKUP($M287,LAST!$B:$Q,6,0)</f>
        <v>99.831000000000003</v>
      </c>
      <c r="AC287" s="14">
        <f ca="1">VLOOKUP($M287,LAST!$B:$Q,7,0)</f>
        <v>1401.1</v>
      </c>
    </row>
    <row r="288" spans="12:29" ht="16.5" customHeight="1" x14ac:dyDescent="0.25">
      <c r="L288" s="32">
        <f t="shared" si="55"/>
        <v>288</v>
      </c>
      <c r="M288" s="9">
        <f t="shared" ca="1" si="64"/>
        <v>45779</v>
      </c>
      <c r="N288" s="12">
        <f t="shared" ca="1" si="56"/>
        <v>-1.8561625200278264E-2</v>
      </c>
      <c r="O288" s="12">
        <f t="shared" ca="1" si="57"/>
        <v>-3.2225076696680066E-2</v>
      </c>
      <c r="P288" s="12">
        <f t="shared" ca="1" si="58"/>
        <v>-4.3478260869565188E-2</v>
      </c>
      <c r="Q288" s="12">
        <f t="shared" ca="1" si="59"/>
        <v>7.3053642245879402E-4</v>
      </c>
      <c r="R288" s="12">
        <f t="shared" ca="1" si="60"/>
        <v>-3.3253332562244164E-4</v>
      </c>
      <c r="S288" s="12">
        <f t="shared" ca="1" si="61"/>
        <v>-2.1746069747027308E-3</v>
      </c>
      <c r="T288" s="12">
        <f t="shared" ca="1" si="62"/>
        <v>-1.6288703222635759E-2</v>
      </c>
      <c r="U288" s="18"/>
      <c r="V288" s="22">
        <f t="shared" ca="1" si="63"/>
        <v>45779</v>
      </c>
      <c r="W288" s="14">
        <f ca="1">VLOOKUP($M288,LAST!$B:$Q,2,0)</f>
        <v>324.64999999999998</v>
      </c>
      <c r="X288" s="14">
        <f ca="1">VLOOKUP($M288,LAST!$B:$Q,3,0)*100</f>
        <v>388.01</v>
      </c>
      <c r="Y288" s="14">
        <f ca="1">VLOOKUP($M288,LAST!$B:$Q,16,0)*100</f>
        <v>352</v>
      </c>
      <c r="Z288" s="14">
        <f ca="1">VLOOKUP($M288,LAST!$B:$Q,4,0)</f>
        <v>95.89</v>
      </c>
      <c r="AA288" s="14">
        <f ca="1">VLOOKUP($M288,LAST!$B:$Q,5,0)</f>
        <v>96.800200000000004</v>
      </c>
      <c r="AB288" s="14">
        <f ca="1">VLOOKUP($M288,LAST!$B:$Q,6,0)</f>
        <v>100.03</v>
      </c>
      <c r="AC288" s="14">
        <f ca="1">VLOOKUP($M288,LAST!$B:$Q,7,0)</f>
        <v>1401.1</v>
      </c>
    </row>
    <row r="289" spans="12:29" ht="16.5" customHeight="1" x14ac:dyDescent="0.25">
      <c r="L289" s="32">
        <f t="shared" si="55"/>
        <v>289</v>
      </c>
      <c r="M289" s="9">
        <f t="shared" ca="1" si="64"/>
        <v>45778</v>
      </c>
      <c r="N289" s="12">
        <f t="shared" ca="1" si="56"/>
        <v>-1.30385487528345E-2</v>
      </c>
      <c r="O289" s="12">
        <f t="shared" ca="1" si="57"/>
        <v>-2.5520744719636501E-2</v>
      </c>
      <c r="P289" s="12">
        <f t="shared" ca="1" si="58"/>
        <v>-4.166666666666663E-2</v>
      </c>
      <c r="Q289" s="12">
        <f t="shared" ca="1" si="59"/>
        <v>5.2208415996646274E-4</v>
      </c>
      <c r="R289" s="12">
        <f t="shared" ca="1" si="60"/>
        <v>1.3633659439471479E-4</v>
      </c>
      <c r="S289" s="12">
        <f t="shared" ca="1" si="61"/>
        <v>7.8417179394378866E-3</v>
      </c>
      <c r="T289" s="12">
        <f t="shared" ca="1" si="62"/>
        <v>0</v>
      </c>
      <c r="U289" s="18"/>
      <c r="V289" s="22">
        <f t="shared" ca="1" si="63"/>
        <v>45778</v>
      </c>
      <c r="W289" s="14">
        <f ca="1">VLOOKUP($M289,LAST!$B:$Q,2,0)</f>
        <v>330.79</v>
      </c>
      <c r="X289" s="14">
        <f ca="1">VLOOKUP($M289,LAST!$B:$Q,3,0)*100</f>
        <v>400.92999999999995</v>
      </c>
      <c r="Y289" s="14">
        <f ca="1">VLOOKUP($M289,LAST!$B:$Q,16,0)*100</f>
        <v>368</v>
      </c>
      <c r="Z289" s="14">
        <f ca="1">VLOOKUP($M289,LAST!$B:$Q,4,0)</f>
        <v>95.82</v>
      </c>
      <c r="AA289" s="14">
        <f ca="1">VLOOKUP($M289,LAST!$B:$Q,5,0)</f>
        <v>96.832400000000007</v>
      </c>
      <c r="AB289" s="14">
        <f ca="1">VLOOKUP($M289,LAST!$B:$Q,6,0)</f>
        <v>100.248</v>
      </c>
      <c r="AC289" s="14">
        <f ca="1">VLOOKUP($M289,LAST!$B:$Q,7,0)</f>
        <v>1424.3</v>
      </c>
    </row>
    <row r="290" spans="12:29" ht="16.5" customHeight="1" x14ac:dyDescent="0.25">
      <c r="L290" s="32">
        <f t="shared" si="55"/>
        <v>290</v>
      </c>
      <c r="M290" s="9">
        <f t="shared" ca="1" si="64"/>
        <v>45777</v>
      </c>
      <c r="N290" s="12">
        <f t="shared" ca="1" si="56"/>
        <v>1.6190649445152028E-2</v>
      </c>
      <c r="O290" s="12">
        <f t="shared" ca="1" si="57"/>
        <v>2.9913888054470705E-2</v>
      </c>
      <c r="P290" s="12">
        <f t="shared" ca="1" si="58"/>
        <v>3.7837837837837895E-2</v>
      </c>
      <c r="Q290" s="12">
        <f t="shared" ca="1" si="59"/>
        <v>-3.1315240083507057E-4</v>
      </c>
      <c r="R290" s="12">
        <f t="shared" ca="1" si="60"/>
        <v>2.0041363721823302E-4</v>
      </c>
      <c r="S290" s="12">
        <f t="shared" ca="1" si="61"/>
        <v>2.3277608150187312E-3</v>
      </c>
      <c r="T290" s="12">
        <f t="shared" ca="1" si="62"/>
        <v>-6.9374237406309991E-3</v>
      </c>
      <c r="U290" s="18"/>
      <c r="V290" s="22">
        <f t="shared" ca="1" si="63"/>
        <v>45777</v>
      </c>
      <c r="W290" s="14">
        <f ca="1">VLOOKUP($M290,LAST!$B:$Q,2,0)</f>
        <v>335.16</v>
      </c>
      <c r="X290" s="14">
        <f ca="1">VLOOKUP($M290,LAST!$B:$Q,3,0)*100</f>
        <v>411.43</v>
      </c>
      <c r="Y290" s="14">
        <f ca="1">VLOOKUP($M290,LAST!$B:$Q,16,0)*100</f>
        <v>384</v>
      </c>
      <c r="Z290" s="14">
        <f ca="1">VLOOKUP($M290,LAST!$B:$Q,4,0)</f>
        <v>95.77</v>
      </c>
      <c r="AA290" s="14">
        <f ca="1">VLOOKUP($M290,LAST!$B:$Q,5,0)</f>
        <v>96.819199999999995</v>
      </c>
      <c r="AB290" s="14">
        <f ca="1">VLOOKUP($M290,LAST!$B:$Q,6,0)</f>
        <v>99.468000000000004</v>
      </c>
      <c r="AC290" s="14">
        <f ca="1">VLOOKUP($M290,LAST!$B:$Q,7,0)</f>
        <v>1424.3</v>
      </c>
    </row>
    <row r="291" spans="12:29" ht="16.5" customHeight="1" x14ac:dyDescent="0.25">
      <c r="L291" s="32">
        <f t="shared" si="55"/>
        <v>291</v>
      </c>
      <c r="M291" s="9">
        <f t="shared" ca="1" si="64"/>
        <v>45776</v>
      </c>
      <c r="N291" s="12">
        <f t="shared" ca="1" si="56"/>
        <v>8.038142975029805E-3</v>
      </c>
      <c r="O291" s="12">
        <f t="shared" ca="1" si="57"/>
        <v>4.6525664562533375E-3</v>
      </c>
      <c r="P291" s="12">
        <f t="shared" ca="1" si="58"/>
        <v>5.4347826086955653E-3</v>
      </c>
      <c r="Q291" s="12">
        <f t="shared" ca="1" si="59"/>
        <v>2.0881186051369127E-4</v>
      </c>
      <c r="R291" s="12">
        <f t="shared" ca="1" si="60"/>
        <v>1.4051589999408698E-4</v>
      </c>
      <c r="S291" s="12">
        <f t="shared" ca="1" si="61"/>
        <v>2.292697707302116E-3</v>
      </c>
      <c r="T291" s="12">
        <f t="shared" ca="1" si="62"/>
        <v>-1.531553482543857E-3</v>
      </c>
      <c r="U291" s="18"/>
      <c r="V291" s="22">
        <f t="shared" ca="1" si="63"/>
        <v>45776</v>
      </c>
      <c r="W291" s="14">
        <f ca="1">VLOOKUP($M291,LAST!$B:$Q,2,0)</f>
        <v>329.82</v>
      </c>
      <c r="X291" s="14">
        <f ca="1">VLOOKUP($M291,LAST!$B:$Q,3,0)*100</f>
        <v>399.48</v>
      </c>
      <c r="Y291" s="14">
        <f ca="1">VLOOKUP($M291,LAST!$B:$Q,16,0)*100</f>
        <v>370</v>
      </c>
      <c r="Z291" s="14">
        <f ca="1">VLOOKUP($M291,LAST!$B:$Q,4,0)</f>
        <v>95.8</v>
      </c>
      <c r="AA291" s="14">
        <f ca="1">VLOOKUP($M291,LAST!$B:$Q,5,0)</f>
        <v>96.799800000000005</v>
      </c>
      <c r="AB291" s="14">
        <f ca="1">VLOOKUP($M291,LAST!$B:$Q,6,0)</f>
        <v>99.236999999999995</v>
      </c>
      <c r="AC291" s="14">
        <f ca="1">VLOOKUP($M291,LAST!$B:$Q,7,0)</f>
        <v>1434.25</v>
      </c>
    </row>
    <row r="292" spans="12:29" ht="16.5" customHeight="1" x14ac:dyDescent="0.25">
      <c r="L292" s="32">
        <f t="shared" si="55"/>
        <v>292</v>
      </c>
      <c r="M292" s="9">
        <f t="shared" ca="1" si="64"/>
        <v>45775</v>
      </c>
      <c r="N292" s="12">
        <f t="shared" ca="1" si="56"/>
        <v>1.0750362979209838E-2</v>
      </c>
      <c r="O292" s="12">
        <f t="shared" ca="1" si="57"/>
        <v>1.4207009131255388E-2</v>
      </c>
      <c r="P292" s="12">
        <f t="shared" ca="1" si="58"/>
        <v>2.2222222222222143E-2</v>
      </c>
      <c r="Q292" s="12">
        <f t="shared" ca="1" si="59"/>
        <v>1.6732901066722761E-3</v>
      </c>
      <c r="R292" s="12">
        <f t="shared" ca="1" si="60"/>
        <v>1.5553226078506288E-3</v>
      </c>
      <c r="S292" s="12">
        <f t="shared" ca="1" si="61"/>
        <v>-4.6345165927758059E-3</v>
      </c>
      <c r="T292" s="12">
        <f t="shared" ca="1" si="62"/>
        <v>-2.6038050270795754E-3</v>
      </c>
      <c r="U292" s="18"/>
      <c r="V292" s="22">
        <f t="shared" ca="1" si="63"/>
        <v>45775</v>
      </c>
      <c r="W292" s="14">
        <f ca="1">VLOOKUP($M292,LAST!$B:$Q,2,0)</f>
        <v>327.19</v>
      </c>
      <c r="X292" s="14">
        <f ca="1">VLOOKUP($M292,LAST!$B:$Q,3,0)*100</f>
        <v>397.63</v>
      </c>
      <c r="Y292" s="14">
        <f ca="1">VLOOKUP($M292,LAST!$B:$Q,16,0)*100</f>
        <v>368</v>
      </c>
      <c r="Z292" s="14">
        <f ca="1">VLOOKUP($M292,LAST!$B:$Q,4,0)</f>
        <v>95.78</v>
      </c>
      <c r="AA292" s="14">
        <f ca="1">VLOOKUP($M292,LAST!$B:$Q,5,0)</f>
        <v>96.786199999999994</v>
      </c>
      <c r="AB292" s="14">
        <f ca="1">VLOOKUP($M292,LAST!$B:$Q,6,0)</f>
        <v>99.01</v>
      </c>
      <c r="AC292" s="14">
        <f ca="1">VLOOKUP($M292,LAST!$B:$Q,7,0)</f>
        <v>1436.45</v>
      </c>
    </row>
    <row r="293" spans="12:29" ht="16.5" customHeight="1" x14ac:dyDescent="0.25">
      <c r="L293" s="32">
        <f t="shared" si="55"/>
        <v>293</v>
      </c>
      <c r="M293" s="9">
        <f t="shared" ca="1" si="64"/>
        <v>45772</v>
      </c>
      <c r="N293" s="12">
        <f t="shared" ca="1" si="56"/>
        <v>-3.8466272772033072E-3</v>
      </c>
      <c r="O293" s="12">
        <f t="shared" ca="1" si="57"/>
        <v>-1.6086530981002434E-2</v>
      </c>
      <c r="P293" s="12">
        <f t="shared" ca="1" si="58"/>
        <v>-2.1739130434782594E-2</v>
      </c>
      <c r="Q293" s="12">
        <f t="shared" ca="1" si="59"/>
        <v>7.3260073260073E-4</v>
      </c>
      <c r="R293" s="12">
        <f t="shared" ca="1" si="60"/>
        <v>7.6220222592060516E-4</v>
      </c>
      <c r="S293" s="12">
        <f t="shared" ca="1" si="61"/>
        <v>9.4589291284719046E-4</v>
      </c>
      <c r="T293" s="12">
        <f t="shared" ca="1" si="62"/>
        <v>4.9893583615365777E-3</v>
      </c>
      <c r="U293" s="18"/>
      <c r="V293" s="22">
        <f t="shared" ca="1" si="63"/>
        <v>45772</v>
      </c>
      <c r="W293" s="14">
        <f ca="1">VLOOKUP($M293,LAST!$B:$Q,2,0)</f>
        <v>323.70999999999998</v>
      </c>
      <c r="X293" s="14">
        <f ca="1">VLOOKUP($M293,LAST!$B:$Q,3,0)*100</f>
        <v>392.06</v>
      </c>
      <c r="Y293" s="14">
        <f ca="1">VLOOKUP($M293,LAST!$B:$Q,16,0)*100</f>
        <v>360</v>
      </c>
      <c r="Z293" s="14">
        <f ca="1">VLOOKUP($M293,LAST!$B:$Q,4,0)</f>
        <v>95.62</v>
      </c>
      <c r="AA293" s="14">
        <f ca="1">VLOOKUP($M293,LAST!$B:$Q,5,0)</f>
        <v>96.635900000000007</v>
      </c>
      <c r="AB293" s="14">
        <f ca="1">VLOOKUP($M293,LAST!$B:$Q,6,0)</f>
        <v>99.471000000000004</v>
      </c>
      <c r="AC293" s="14">
        <f ca="1">VLOOKUP($M293,LAST!$B:$Q,7,0)</f>
        <v>1440.2</v>
      </c>
    </row>
    <row r="294" spans="12:29" ht="16.5" customHeight="1" x14ac:dyDescent="0.25">
      <c r="L294" s="32">
        <f t="shared" si="55"/>
        <v>294</v>
      </c>
      <c r="M294" s="9">
        <f t="shared" ca="1" si="64"/>
        <v>45771</v>
      </c>
      <c r="N294" s="12">
        <f t="shared" ca="1" si="56"/>
        <v>1.3093901982790923E-2</v>
      </c>
      <c r="O294" s="12">
        <f t="shared" ca="1" si="57"/>
        <v>-2.9775309012659568E-3</v>
      </c>
      <c r="P294" s="12">
        <f t="shared" ca="1" si="58"/>
        <v>-8.0862533692722671E-3</v>
      </c>
      <c r="Q294" s="12">
        <f t="shared" ca="1" si="59"/>
        <v>8.379595684508967E-4</v>
      </c>
      <c r="R294" s="12">
        <f t="shared" ca="1" si="60"/>
        <v>9.0282269432973017E-4</v>
      </c>
      <c r="S294" s="12">
        <f t="shared" ca="1" si="61"/>
        <v>-4.6772965826689106E-3</v>
      </c>
      <c r="T294" s="12">
        <f t="shared" ca="1" si="62"/>
        <v>4.1692943732043464E-3</v>
      </c>
      <c r="U294" s="18"/>
      <c r="V294" s="22">
        <f t="shared" ca="1" si="63"/>
        <v>45771</v>
      </c>
      <c r="W294" s="14">
        <f ca="1">VLOOKUP($M294,LAST!$B:$Q,2,0)</f>
        <v>324.95999999999998</v>
      </c>
      <c r="X294" s="14">
        <f ca="1">VLOOKUP($M294,LAST!$B:$Q,3,0)*100</f>
        <v>398.47</v>
      </c>
      <c r="Y294" s="14">
        <f ca="1">VLOOKUP($M294,LAST!$B:$Q,16,0)*100</f>
        <v>368</v>
      </c>
      <c r="Z294" s="14">
        <f ca="1">VLOOKUP($M294,LAST!$B:$Q,4,0)</f>
        <v>95.55</v>
      </c>
      <c r="AA294" s="14">
        <f ca="1">VLOOKUP($M294,LAST!$B:$Q,5,0)</f>
        <v>96.562299999999993</v>
      </c>
      <c r="AB294" s="14">
        <f ca="1">VLOOKUP($M294,LAST!$B:$Q,6,0)</f>
        <v>99.376999999999995</v>
      </c>
      <c r="AC294" s="14">
        <f ca="1">VLOOKUP($M294,LAST!$B:$Q,7,0)</f>
        <v>1433.05</v>
      </c>
    </row>
    <row r="295" spans="12:29" ht="16.5" customHeight="1" x14ac:dyDescent="0.25">
      <c r="L295" s="32">
        <f t="shared" si="55"/>
        <v>295</v>
      </c>
      <c r="M295" s="9">
        <f t="shared" ca="1" si="64"/>
        <v>45770</v>
      </c>
      <c r="N295" s="12">
        <f t="shared" ca="1" si="56"/>
        <v>-2.8500469455129296E-2</v>
      </c>
      <c r="O295" s="12">
        <f t="shared" ca="1" si="57"/>
        <v>-5.3185188694890084E-2</v>
      </c>
      <c r="P295" s="12">
        <f t="shared" ca="1" si="58"/>
        <v>-6.5491183879093251E-2</v>
      </c>
      <c r="Q295" s="12">
        <f t="shared" ca="1" si="59"/>
        <v>4.1018090029449894E-3</v>
      </c>
      <c r="R295" s="12">
        <f t="shared" ca="1" si="60"/>
        <v>2.5095158972376908E-3</v>
      </c>
      <c r="S295" s="12">
        <f t="shared" ca="1" si="61"/>
        <v>9.3612891485876926E-3</v>
      </c>
      <c r="T295" s="12">
        <f t="shared" ca="1" si="62"/>
        <v>1.0170799284534571E-3</v>
      </c>
      <c r="U295" s="18"/>
      <c r="V295" s="22">
        <f t="shared" ca="1" si="63"/>
        <v>45770</v>
      </c>
      <c r="W295" s="14">
        <f ca="1">VLOOKUP($M295,LAST!$B:$Q,2,0)</f>
        <v>320.76</v>
      </c>
      <c r="X295" s="14">
        <f ca="1">VLOOKUP($M295,LAST!$B:$Q,3,0)*100</f>
        <v>399.65999999999997</v>
      </c>
      <c r="Y295" s="14">
        <f ca="1">VLOOKUP($M295,LAST!$B:$Q,16,0)*100</f>
        <v>371</v>
      </c>
      <c r="Z295" s="14">
        <f ca="1">VLOOKUP($M295,LAST!$B:$Q,4,0)</f>
        <v>95.47</v>
      </c>
      <c r="AA295" s="14">
        <f ca="1">VLOOKUP($M295,LAST!$B:$Q,5,0)</f>
        <v>96.475200000000001</v>
      </c>
      <c r="AB295" s="14">
        <f ca="1">VLOOKUP($M295,LAST!$B:$Q,6,0)</f>
        <v>99.843999999999994</v>
      </c>
      <c r="AC295" s="14">
        <f ca="1">VLOOKUP($M295,LAST!$B:$Q,7,0)</f>
        <v>1427.1</v>
      </c>
    </row>
    <row r="296" spans="12:29" ht="16.5" customHeight="1" x14ac:dyDescent="0.25">
      <c r="L296" s="32">
        <f t="shared" si="55"/>
        <v>296</v>
      </c>
      <c r="M296" s="9">
        <f t="shared" ca="1" si="64"/>
        <v>45769</v>
      </c>
      <c r="N296" s="12">
        <f t="shared" ca="1" si="56"/>
        <v>-6.8282998435806874E-3</v>
      </c>
      <c r="O296" s="12">
        <f t="shared" ca="1" si="57"/>
        <v>-2.228244504667265E-2</v>
      </c>
      <c r="P296" s="12">
        <f t="shared" ca="1" si="58"/>
        <v>-3.6407766990291246E-2</v>
      </c>
      <c r="Q296" s="12">
        <f t="shared" ca="1" si="59"/>
        <v>4.2087542087543284E-4</v>
      </c>
      <c r="R296" s="12">
        <f t="shared" ca="1" si="60"/>
        <v>6.1554778033690027E-4</v>
      </c>
      <c r="S296" s="12">
        <f t="shared" ca="1" si="61"/>
        <v>6.5121390341684737E-3</v>
      </c>
      <c r="T296" s="12">
        <f t="shared" ca="1" si="62"/>
        <v>3.7314746365333384E-3</v>
      </c>
      <c r="U296" s="18"/>
      <c r="V296" s="22">
        <f t="shared" ca="1" si="63"/>
        <v>45769</v>
      </c>
      <c r="W296" s="14">
        <f ca="1">VLOOKUP($M296,LAST!$B:$Q,2,0)</f>
        <v>330.17</v>
      </c>
      <c r="X296" s="14">
        <f ca="1">VLOOKUP($M296,LAST!$B:$Q,3,0)*100</f>
        <v>422.11</v>
      </c>
      <c r="Y296" s="14">
        <f ca="1">VLOOKUP($M296,LAST!$B:$Q,16,0)*100</f>
        <v>397</v>
      </c>
      <c r="Z296" s="14">
        <f ca="1">VLOOKUP($M296,LAST!$B:$Q,4,0)</f>
        <v>95.08</v>
      </c>
      <c r="AA296" s="14">
        <f ca="1">VLOOKUP($M296,LAST!$B:$Q,5,0)</f>
        <v>96.233699999999999</v>
      </c>
      <c r="AB296" s="14">
        <f ca="1">VLOOKUP($M296,LAST!$B:$Q,6,0)</f>
        <v>98.918000000000006</v>
      </c>
      <c r="AC296" s="14">
        <f ca="1">VLOOKUP($M296,LAST!$B:$Q,7,0)</f>
        <v>1425.65</v>
      </c>
    </row>
    <row r="297" spans="12:29" ht="16.5" customHeight="1" x14ac:dyDescent="0.25">
      <c r="L297" s="32">
        <f t="shared" si="55"/>
        <v>297</v>
      </c>
      <c r="M297" s="9">
        <f t="shared" ca="1" si="64"/>
        <v>45768</v>
      </c>
      <c r="N297" s="12">
        <f t="shared" ca="1" si="56"/>
        <v>-2.0712634707171773E-3</v>
      </c>
      <c r="O297" s="12">
        <f t="shared" ca="1" si="57"/>
        <v>1.9674067076051127E-2</v>
      </c>
      <c r="P297" s="12">
        <f t="shared" ca="1" si="58"/>
        <v>3.5175879396984966E-2</v>
      </c>
      <c r="Q297" s="12">
        <f t="shared" ca="1" si="59"/>
        <v>-7.359899064240949E-4</v>
      </c>
      <c r="R297" s="12">
        <f t="shared" ca="1" si="60"/>
        <v>2.7041503507585496E-4</v>
      </c>
      <c r="S297" s="12">
        <f t="shared" ca="1" si="61"/>
        <v>-9.5938728207195512E-3</v>
      </c>
      <c r="T297" s="12">
        <f t="shared" ca="1" si="62"/>
        <v>-2.4230931310578185E-3</v>
      </c>
      <c r="U297" s="18"/>
      <c r="V297" s="22">
        <f t="shared" ca="1" si="63"/>
        <v>45768</v>
      </c>
      <c r="W297" s="14">
        <f ca="1">VLOOKUP($M297,LAST!$B:$Q,2,0)</f>
        <v>332.44</v>
      </c>
      <c r="X297" s="14">
        <f ca="1">VLOOKUP($M297,LAST!$B:$Q,3,0)*100</f>
        <v>431.73</v>
      </c>
      <c r="Y297" s="14">
        <f ca="1">VLOOKUP($M297,LAST!$B:$Q,16,0)*100</f>
        <v>412</v>
      </c>
      <c r="Z297" s="14">
        <f ca="1">VLOOKUP($M297,LAST!$B:$Q,4,0)</f>
        <v>95.04</v>
      </c>
      <c r="AA297" s="14">
        <f ca="1">VLOOKUP($M297,LAST!$B:$Q,5,0)</f>
        <v>96.174499999999995</v>
      </c>
      <c r="AB297" s="14">
        <f ca="1">VLOOKUP($M297,LAST!$B:$Q,6,0)</f>
        <v>98.278000000000006</v>
      </c>
      <c r="AC297" s="14">
        <f ca="1">VLOOKUP($M297,LAST!$B:$Q,7,0)</f>
        <v>1420.35</v>
      </c>
    </row>
    <row r="298" spans="12:29" ht="16.5" customHeight="1" x14ac:dyDescent="0.25">
      <c r="L298" s="32">
        <f t="shared" si="55"/>
        <v>298</v>
      </c>
      <c r="M298" s="9">
        <f t="shared" ca="1" si="64"/>
        <v>45765</v>
      </c>
      <c r="N298" s="12">
        <f t="shared" ca="1" si="56"/>
        <v>0</v>
      </c>
      <c r="O298" s="12">
        <f t="shared" ca="1" si="57"/>
        <v>0</v>
      </c>
      <c r="P298" s="12">
        <f t="shared" ca="1" si="58"/>
        <v>0</v>
      </c>
      <c r="Q298" s="12">
        <f t="shared" ca="1" si="59"/>
        <v>0</v>
      </c>
      <c r="R298" s="12">
        <f t="shared" ca="1" si="60"/>
        <v>-4.7840371241281154E-5</v>
      </c>
      <c r="S298" s="12">
        <f t="shared" ca="1" si="61"/>
        <v>-1.4691676058605774E-3</v>
      </c>
      <c r="T298" s="12">
        <f t="shared" ca="1" si="62"/>
        <v>5.1180685468215081E-3</v>
      </c>
      <c r="U298" s="18"/>
      <c r="V298" s="22">
        <f t="shared" ca="1" si="63"/>
        <v>45765</v>
      </c>
      <c r="W298" s="14">
        <f ca="1">VLOOKUP($M298,LAST!$B:$Q,2,0)</f>
        <v>333.13</v>
      </c>
      <c r="X298" s="14">
        <f ca="1">VLOOKUP($M298,LAST!$B:$Q,3,0)*100</f>
        <v>423.4</v>
      </c>
      <c r="Y298" s="14">
        <f ca="1">VLOOKUP($M298,LAST!$B:$Q,16,0)*100</f>
        <v>398</v>
      </c>
      <c r="Z298" s="14">
        <f ca="1">VLOOKUP($M298,LAST!$B:$Q,4,0)</f>
        <v>95.11</v>
      </c>
      <c r="AA298" s="14">
        <f ca="1">VLOOKUP($M298,LAST!$B:$Q,5,0)</f>
        <v>96.148499999999999</v>
      </c>
      <c r="AB298" s="14">
        <f ca="1">VLOOKUP($M298,LAST!$B:$Q,6,0)</f>
        <v>99.23</v>
      </c>
      <c r="AC298" s="14">
        <f ca="1">VLOOKUP($M298,LAST!$B:$Q,7,0)</f>
        <v>1423.8</v>
      </c>
    </row>
    <row r="299" spans="12:29" ht="16.5" customHeight="1" x14ac:dyDescent="0.25">
      <c r="L299" s="32">
        <f t="shared" si="55"/>
        <v>299</v>
      </c>
      <c r="M299" s="9">
        <f t="shared" ca="1" si="64"/>
        <v>45764</v>
      </c>
      <c r="N299" s="12">
        <f t="shared" ca="1" si="56"/>
        <v>-2.4309521717482352E-2</v>
      </c>
      <c r="O299" s="12">
        <f t="shared" ca="1" si="57"/>
        <v>-2.3884175580966449E-2</v>
      </c>
      <c r="P299" s="12">
        <f t="shared" ca="1" si="58"/>
        <v>-3.398058252427183E-2</v>
      </c>
      <c r="Q299" s="12">
        <f t="shared" ca="1" si="59"/>
        <v>0</v>
      </c>
      <c r="R299" s="12">
        <f t="shared" ca="1" si="60"/>
        <v>4.4219888336960445E-4</v>
      </c>
      <c r="S299" s="12">
        <f t="shared" ca="1" si="61"/>
        <v>-4.024954719250573E-5</v>
      </c>
      <c r="T299" s="12">
        <f t="shared" ca="1" si="62"/>
        <v>4.5907196835925923E-4</v>
      </c>
      <c r="U299" s="18"/>
      <c r="V299" s="22">
        <f t="shared" ca="1" si="63"/>
        <v>45764</v>
      </c>
      <c r="W299" s="14">
        <f ca="1">VLOOKUP($M299,LAST!$B:$Q,2,0)</f>
        <v>333.13</v>
      </c>
      <c r="X299" s="14">
        <f ca="1">VLOOKUP($M299,LAST!$B:$Q,3,0)*100</f>
        <v>423.4</v>
      </c>
      <c r="Y299" s="14">
        <f ca="1">VLOOKUP($M299,LAST!$B:$Q,16,0)*100</f>
        <v>398</v>
      </c>
      <c r="Z299" s="14">
        <f ca="1">VLOOKUP($M299,LAST!$B:$Q,4,0)</f>
        <v>95.11</v>
      </c>
      <c r="AA299" s="14">
        <f ca="1">VLOOKUP($M299,LAST!$B:$Q,5,0)</f>
        <v>96.153099999999995</v>
      </c>
      <c r="AB299" s="14">
        <f ca="1">VLOOKUP($M299,LAST!$B:$Q,6,0)</f>
        <v>99.376000000000005</v>
      </c>
      <c r="AC299" s="14">
        <f ca="1">VLOOKUP($M299,LAST!$B:$Q,7,0)</f>
        <v>1416.55</v>
      </c>
    </row>
    <row r="300" spans="12:29" ht="16.5" customHeight="1" x14ac:dyDescent="0.25">
      <c r="L300" s="32">
        <f t="shared" si="55"/>
        <v>300</v>
      </c>
      <c r="M300" s="9">
        <f t="shared" ca="1" si="64"/>
        <v>45763</v>
      </c>
      <c r="N300" s="12">
        <f t="shared" ca="1" si="56"/>
        <v>1.2965050732807182E-2</v>
      </c>
      <c r="O300" s="12">
        <f t="shared" ca="1" si="57"/>
        <v>1.1850331249416701E-2</v>
      </c>
      <c r="P300" s="12">
        <f t="shared" ca="1" si="58"/>
        <v>1.7283950617283939E-2</v>
      </c>
      <c r="Q300" s="12">
        <f t="shared" ca="1" si="59"/>
        <v>1.0515247108311421E-4</v>
      </c>
      <c r="R300" s="12">
        <f t="shared" ca="1" si="60"/>
        <v>3.3410180217208207E-4</v>
      </c>
      <c r="S300" s="12">
        <f t="shared" ca="1" si="61"/>
        <v>-8.3320860150676301E-3</v>
      </c>
      <c r="T300" s="12">
        <f t="shared" ca="1" si="62"/>
        <v>-8.6469455627515845E-3</v>
      </c>
      <c r="U300" s="18"/>
      <c r="V300" s="22">
        <f t="shared" ca="1" si="63"/>
        <v>45763</v>
      </c>
      <c r="W300" s="14">
        <f ca="1">VLOOKUP($M300,LAST!$B:$Q,2,0)</f>
        <v>341.43</v>
      </c>
      <c r="X300" s="14">
        <f ca="1">VLOOKUP($M300,LAST!$B:$Q,3,0)*100</f>
        <v>433.76</v>
      </c>
      <c r="Y300" s="14">
        <f ca="1">VLOOKUP($M300,LAST!$B:$Q,16,0)*100</f>
        <v>412</v>
      </c>
      <c r="Z300" s="14">
        <f ca="1">VLOOKUP($M300,LAST!$B:$Q,4,0)</f>
        <v>95.11</v>
      </c>
      <c r="AA300" s="14">
        <f ca="1">VLOOKUP($M300,LAST!$B:$Q,5,0)</f>
        <v>96.110600000000005</v>
      </c>
      <c r="AB300" s="14">
        <f ca="1">VLOOKUP($M300,LAST!$B:$Q,6,0)</f>
        <v>99.38</v>
      </c>
      <c r="AC300" s="14">
        <f ca="1">VLOOKUP($M300,LAST!$B:$Q,7,0)</f>
        <v>1415.9</v>
      </c>
    </row>
    <row r="301" spans="12:29" ht="16.5" customHeight="1" x14ac:dyDescent="0.25">
      <c r="L301" s="32">
        <f t="shared" si="55"/>
        <v>301</v>
      </c>
      <c r="M301" s="9">
        <f t="shared" ca="1" si="64"/>
        <v>45762</v>
      </c>
      <c r="N301" s="12">
        <f t="shared" ca="1" si="56"/>
        <v>-5.0770411476473987E-3</v>
      </c>
      <c r="O301" s="12">
        <f t="shared" ca="1" si="57"/>
        <v>-1.1984880612150639E-2</v>
      </c>
      <c r="P301" s="12">
        <f t="shared" ca="1" si="58"/>
        <v>-9.7799511002445438E-3</v>
      </c>
      <c r="Q301" s="12">
        <f t="shared" ca="1" si="59"/>
        <v>7.3660949173937063E-4</v>
      </c>
      <c r="R301" s="12">
        <f t="shared" ca="1" si="60"/>
        <v>7.7496690245526523E-4</v>
      </c>
      <c r="S301" s="12">
        <f t="shared" ca="1" si="61"/>
        <v>5.770774789241262E-3</v>
      </c>
      <c r="T301" s="12">
        <f t="shared" ca="1" si="62"/>
        <v>2.7380910590797392E-3</v>
      </c>
      <c r="U301" s="18"/>
      <c r="V301" s="22">
        <f t="shared" ca="1" si="63"/>
        <v>45762</v>
      </c>
      <c r="W301" s="14">
        <f ca="1">VLOOKUP($M301,LAST!$B:$Q,2,0)</f>
        <v>337.06</v>
      </c>
      <c r="X301" s="14">
        <f ca="1">VLOOKUP($M301,LAST!$B:$Q,3,0)*100</f>
        <v>428.68000000000006</v>
      </c>
      <c r="Y301" s="14">
        <f ca="1">VLOOKUP($M301,LAST!$B:$Q,16,0)*100</f>
        <v>405</v>
      </c>
      <c r="Z301" s="14">
        <f ca="1">VLOOKUP($M301,LAST!$B:$Q,4,0)</f>
        <v>95.1</v>
      </c>
      <c r="AA301" s="14">
        <f ca="1">VLOOKUP($M301,LAST!$B:$Q,5,0)</f>
        <v>96.078500000000005</v>
      </c>
      <c r="AB301" s="14">
        <f ca="1">VLOOKUP($M301,LAST!$B:$Q,6,0)</f>
        <v>100.215</v>
      </c>
      <c r="AC301" s="14">
        <f ca="1">VLOOKUP($M301,LAST!$B:$Q,7,0)</f>
        <v>1428.25</v>
      </c>
    </row>
    <row r="302" spans="12:29" ht="16.5" customHeight="1" x14ac:dyDescent="0.25">
      <c r="L302" s="32">
        <f t="shared" si="55"/>
        <v>302</v>
      </c>
      <c r="M302" s="9">
        <f t="shared" ca="1" si="64"/>
        <v>45761</v>
      </c>
      <c r="N302" s="12">
        <f t="shared" ca="1" si="56"/>
        <v>-3.0283947790245125E-2</v>
      </c>
      <c r="O302" s="12">
        <f t="shared" ca="1" si="57"/>
        <v>-3.2360222128058225E-2</v>
      </c>
      <c r="P302" s="12">
        <f t="shared" ca="1" si="58"/>
        <v>-2.3866348448687513E-2</v>
      </c>
      <c r="Q302" s="12">
        <f t="shared" ca="1" si="59"/>
        <v>2.9551451187335154E-3</v>
      </c>
      <c r="R302" s="12">
        <f t="shared" ca="1" si="60"/>
        <v>1.5795068892163755E-3</v>
      </c>
      <c r="S302" s="12">
        <f t="shared" ca="1" si="61"/>
        <v>-4.6152924017502928E-3</v>
      </c>
      <c r="T302" s="12">
        <f t="shared" ca="1" si="62"/>
        <v>1.9344400675296303E-3</v>
      </c>
      <c r="U302" s="18"/>
      <c r="V302" s="22">
        <f t="shared" ca="1" si="63"/>
        <v>45761</v>
      </c>
      <c r="W302" s="14">
        <f ca="1">VLOOKUP($M302,LAST!$B:$Q,2,0)</f>
        <v>338.78</v>
      </c>
      <c r="X302" s="14">
        <f ca="1">VLOOKUP($M302,LAST!$B:$Q,3,0)*100</f>
        <v>433.88</v>
      </c>
      <c r="Y302" s="14">
        <f ca="1">VLOOKUP($M302,LAST!$B:$Q,16,0)*100</f>
        <v>409</v>
      </c>
      <c r="Z302" s="14">
        <f ca="1">VLOOKUP($M302,LAST!$B:$Q,4,0)</f>
        <v>95.03</v>
      </c>
      <c r="AA302" s="14">
        <f ca="1">VLOOKUP($M302,LAST!$B:$Q,5,0)</f>
        <v>96.004099999999994</v>
      </c>
      <c r="AB302" s="14">
        <f ca="1">VLOOKUP($M302,LAST!$B:$Q,6,0)</f>
        <v>99.64</v>
      </c>
      <c r="AC302" s="14">
        <f ca="1">VLOOKUP($M302,LAST!$B:$Q,7,0)</f>
        <v>1424.35</v>
      </c>
    </row>
    <row r="303" spans="12:29" ht="16.5" customHeight="1" x14ac:dyDescent="0.25">
      <c r="L303" s="32">
        <f t="shared" si="55"/>
        <v>303</v>
      </c>
      <c r="M303" s="9">
        <f t="shared" ca="1" si="64"/>
        <v>45758</v>
      </c>
      <c r="N303" s="12">
        <f t="shared" ca="1" si="56"/>
        <v>2.3046062842250192E-2</v>
      </c>
      <c r="O303" s="12">
        <f t="shared" ca="1" si="57"/>
        <v>-8.7323694566032728E-3</v>
      </c>
      <c r="P303" s="12">
        <f t="shared" ca="1" si="58"/>
        <v>-3.4562211981566726E-2</v>
      </c>
      <c r="Q303" s="12">
        <f t="shared" ca="1" si="59"/>
        <v>-2.1103724807425284E-4</v>
      </c>
      <c r="R303" s="12">
        <f t="shared" ca="1" si="60"/>
        <v>-4.9930605800462269E-3</v>
      </c>
      <c r="S303" s="12">
        <f t="shared" ca="1" si="61"/>
        <v>-7.5842445993238305E-3</v>
      </c>
      <c r="T303" s="12">
        <f t="shared" ca="1" si="62"/>
        <v>-2.4363461670441344E-2</v>
      </c>
      <c r="U303" s="18"/>
      <c r="V303" s="22">
        <f t="shared" ca="1" si="63"/>
        <v>45758</v>
      </c>
      <c r="W303" s="14">
        <f ca="1">VLOOKUP($M303,LAST!$B:$Q,2,0)</f>
        <v>349.36</v>
      </c>
      <c r="X303" s="14">
        <f ca="1">VLOOKUP($M303,LAST!$B:$Q,3,0)*100</f>
        <v>448.39000000000004</v>
      </c>
      <c r="Y303" s="14">
        <f ca="1">VLOOKUP($M303,LAST!$B:$Q,16,0)*100</f>
        <v>419.00000000000006</v>
      </c>
      <c r="Z303" s="14">
        <f ca="1">VLOOKUP($M303,LAST!$B:$Q,4,0)</f>
        <v>94.75</v>
      </c>
      <c r="AA303" s="14">
        <f ca="1">VLOOKUP($M303,LAST!$B:$Q,5,0)</f>
        <v>95.852699999999999</v>
      </c>
      <c r="AB303" s="14">
        <f ca="1">VLOOKUP($M303,LAST!$B:$Q,6,0)</f>
        <v>100.102</v>
      </c>
      <c r="AC303" s="14">
        <f ca="1">VLOOKUP($M303,LAST!$B:$Q,7,0)</f>
        <v>1421.6</v>
      </c>
    </row>
    <row r="304" spans="12:29" ht="16.5" customHeight="1" x14ac:dyDescent="0.25">
      <c r="L304" s="32">
        <f t="shared" si="55"/>
        <v>304</v>
      </c>
      <c r="M304" s="9">
        <f t="shared" ca="1" si="64"/>
        <v>45757</v>
      </c>
      <c r="N304" s="12">
        <f t="shared" ca="1" si="56"/>
        <v>-3.4111158252015272E-2</v>
      </c>
      <c r="O304" s="12">
        <f t="shared" ca="1" si="57"/>
        <v>-1.2422767067659435E-2</v>
      </c>
      <c r="P304" s="12">
        <f t="shared" ca="1" si="58"/>
        <v>1.8779342723004744E-2</v>
      </c>
      <c r="Q304" s="12">
        <f t="shared" ca="1" si="59"/>
        <v>3.8131553860820677E-3</v>
      </c>
      <c r="R304" s="12">
        <f t="shared" ca="1" si="60"/>
        <v>8.3286231656514165E-3</v>
      </c>
      <c r="S304" s="12">
        <f t="shared" ca="1" si="61"/>
        <v>-1.9757045675413032E-2</v>
      </c>
      <c r="T304" s="12">
        <f t="shared" ca="1" si="62"/>
        <v>-1.0155905030399759E-2</v>
      </c>
      <c r="U304" s="18"/>
      <c r="V304" s="22">
        <f t="shared" ca="1" si="63"/>
        <v>45757</v>
      </c>
      <c r="W304" s="14">
        <f ca="1">VLOOKUP($M304,LAST!$B:$Q,2,0)</f>
        <v>341.49</v>
      </c>
      <c r="X304" s="14">
        <f ca="1">VLOOKUP($M304,LAST!$B:$Q,3,0)*100</f>
        <v>452.34</v>
      </c>
      <c r="Y304" s="14">
        <f ca="1">VLOOKUP($M304,LAST!$B:$Q,16,0)*100</f>
        <v>434</v>
      </c>
      <c r="Z304" s="14">
        <f ca="1">VLOOKUP($M304,LAST!$B:$Q,4,0)</f>
        <v>94.77</v>
      </c>
      <c r="AA304" s="14">
        <f ca="1">VLOOKUP($M304,LAST!$B:$Q,5,0)</f>
        <v>96.333699999999993</v>
      </c>
      <c r="AB304" s="14">
        <f ca="1">VLOOKUP($M304,LAST!$B:$Q,6,0)</f>
        <v>100.867</v>
      </c>
      <c r="AC304" s="14">
        <f ca="1">VLOOKUP($M304,LAST!$B:$Q,7,0)</f>
        <v>1457.1</v>
      </c>
    </row>
    <row r="305" spans="12:29" ht="16.5" customHeight="1" x14ac:dyDescent="0.25">
      <c r="L305" s="32">
        <f t="shared" si="55"/>
        <v>305</v>
      </c>
      <c r="M305" s="9">
        <f t="shared" ca="1" si="64"/>
        <v>45756</v>
      </c>
      <c r="N305" s="12">
        <f t="shared" ca="1" si="56"/>
        <v>1.4548898071625294E-2</v>
      </c>
      <c r="O305" s="12">
        <f t="shared" ca="1" si="57"/>
        <v>-1.7103004291845414E-2</v>
      </c>
      <c r="P305" s="12">
        <f t="shared" ca="1" si="58"/>
        <v>-5.9602649006622488E-2</v>
      </c>
      <c r="Q305" s="12">
        <f t="shared" ca="1" si="59"/>
        <v>-4.1139240506329333E-3</v>
      </c>
      <c r="R305" s="12">
        <f t="shared" ca="1" si="60"/>
        <v>-7.3365536173126689E-3</v>
      </c>
      <c r="S305" s="12">
        <f t="shared" ca="1" si="61"/>
        <v>-5.3421397698016904E-4</v>
      </c>
      <c r="T305" s="12">
        <f t="shared" ca="1" si="62"/>
        <v>-5.808259885860978E-3</v>
      </c>
      <c r="U305" s="18"/>
      <c r="V305" s="22">
        <f t="shared" ca="1" si="63"/>
        <v>45756</v>
      </c>
      <c r="W305" s="14">
        <f ca="1">VLOOKUP($M305,LAST!$B:$Q,2,0)</f>
        <v>353.55</v>
      </c>
      <c r="X305" s="14">
        <f ca="1">VLOOKUP($M305,LAST!$B:$Q,3,0)*100</f>
        <v>458.03000000000003</v>
      </c>
      <c r="Y305" s="14">
        <f ca="1">VLOOKUP($M305,LAST!$B:$Q,16,0)*100</f>
        <v>426</v>
      </c>
      <c r="Z305" s="14">
        <f ca="1">VLOOKUP($M305,LAST!$B:$Q,4,0)</f>
        <v>94.41</v>
      </c>
      <c r="AA305" s="14">
        <f ca="1">VLOOKUP($M305,LAST!$B:$Q,5,0)</f>
        <v>95.537999999999997</v>
      </c>
      <c r="AB305" s="14">
        <f ca="1">VLOOKUP($M305,LAST!$B:$Q,6,0)</f>
        <v>102.9</v>
      </c>
      <c r="AC305" s="14">
        <f ca="1">VLOOKUP($M305,LAST!$B:$Q,7,0)</f>
        <v>1472.05</v>
      </c>
    </row>
    <row r="306" spans="12:29" ht="16.5" customHeight="1" x14ac:dyDescent="0.25">
      <c r="L306" s="32">
        <f t="shared" si="55"/>
        <v>306</v>
      </c>
      <c r="M306" s="9">
        <f t="shared" ca="1" si="64"/>
        <v>45755</v>
      </c>
      <c r="N306" s="12">
        <f t="shared" ca="1" si="56"/>
        <v>-1.3167955143997934E-2</v>
      </c>
      <c r="O306" s="12">
        <f t="shared" ca="1" si="57"/>
        <v>-1.0384590881097444E-2</v>
      </c>
      <c r="P306" s="12">
        <f t="shared" ca="1" si="58"/>
        <v>8.9086859688196629E-3</v>
      </c>
      <c r="Q306" s="12">
        <f t="shared" ca="1" si="59"/>
        <v>2.7501586629996577E-3</v>
      </c>
      <c r="R306" s="12">
        <f t="shared" ca="1" si="60"/>
        <v>7.2969400367779436E-3</v>
      </c>
      <c r="S306" s="12">
        <f t="shared" ca="1" si="61"/>
        <v>-2.9150848376849892E-3</v>
      </c>
      <c r="T306" s="12">
        <f t="shared" ca="1" si="62"/>
        <v>5.876358695652284E-3</v>
      </c>
      <c r="U306" s="18"/>
      <c r="V306" s="22">
        <f t="shared" ca="1" si="63"/>
        <v>45755</v>
      </c>
      <c r="W306" s="14">
        <f ca="1">VLOOKUP($M306,LAST!$B:$Q,2,0)</f>
        <v>348.48</v>
      </c>
      <c r="X306" s="14">
        <f ca="1">VLOOKUP($M306,LAST!$B:$Q,3,0)*100</f>
        <v>466</v>
      </c>
      <c r="Y306" s="14">
        <f ca="1">VLOOKUP($M306,LAST!$B:$Q,16,0)*100</f>
        <v>453</v>
      </c>
      <c r="Z306" s="14">
        <f ca="1">VLOOKUP($M306,LAST!$B:$Q,4,0)</f>
        <v>94.8</v>
      </c>
      <c r="AA306" s="14">
        <f ca="1">VLOOKUP($M306,LAST!$B:$Q,5,0)</f>
        <v>96.244100000000003</v>
      </c>
      <c r="AB306" s="14">
        <f ca="1">VLOOKUP($M306,LAST!$B:$Q,6,0)</f>
        <v>102.955</v>
      </c>
      <c r="AC306" s="14">
        <f ca="1">VLOOKUP($M306,LAST!$B:$Q,7,0)</f>
        <v>1480.65</v>
      </c>
    </row>
    <row r="307" spans="12:29" ht="16.5" customHeight="1" x14ac:dyDescent="0.25">
      <c r="L307" s="32">
        <f t="shared" si="55"/>
        <v>307</v>
      </c>
      <c r="M307" s="9">
        <f t="shared" ca="1" si="64"/>
        <v>45754</v>
      </c>
      <c r="N307" s="12">
        <f t="shared" ca="1" si="56"/>
        <v>1.9811130043030145E-2</v>
      </c>
      <c r="O307" s="12">
        <f t="shared" ca="1" si="57"/>
        <v>6.1926346886768791E-2</v>
      </c>
      <c r="P307" s="12">
        <f t="shared" ca="1" si="58"/>
        <v>5.1522248243559776E-2</v>
      </c>
      <c r="Q307" s="12">
        <f t="shared" ca="1" si="59"/>
        <v>-4.9468477002421185E-3</v>
      </c>
      <c r="R307" s="12">
        <f t="shared" ca="1" si="60"/>
        <v>-1.1267057619492649E-2</v>
      </c>
      <c r="S307" s="12">
        <f t="shared" ca="1" si="61"/>
        <v>2.2616308979548361E-3</v>
      </c>
      <c r="T307" s="12">
        <f t="shared" ca="1" si="62"/>
        <v>6.736654925965091E-3</v>
      </c>
      <c r="U307" s="18"/>
      <c r="V307" s="22">
        <f t="shared" ca="1" si="63"/>
        <v>45754</v>
      </c>
      <c r="W307" s="14">
        <f ca="1">VLOOKUP($M307,LAST!$B:$Q,2,0)</f>
        <v>353.13</v>
      </c>
      <c r="X307" s="14">
        <f ca="1">VLOOKUP($M307,LAST!$B:$Q,3,0)*100</f>
        <v>470.89</v>
      </c>
      <c r="Y307" s="14">
        <f ca="1">VLOOKUP($M307,LAST!$B:$Q,16,0)*100</f>
        <v>449</v>
      </c>
      <c r="Z307" s="14">
        <f ca="1">VLOOKUP($M307,LAST!$B:$Q,4,0)</f>
        <v>94.54</v>
      </c>
      <c r="AA307" s="14">
        <f ca="1">VLOOKUP($M307,LAST!$B:$Q,5,0)</f>
        <v>95.546899999999994</v>
      </c>
      <c r="AB307" s="14">
        <f ca="1">VLOOKUP($M307,LAST!$B:$Q,6,0)</f>
        <v>103.256</v>
      </c>
      <c r="AC307" s="14">
        <f ca="1">VLOOKUP($M307,LAST!$B:$Q,7,0)</f>
        <v>1472</v>
      </c>
    </row>
    <row r="308" spans="12:29" ht="16.5" customHeight="1" x14ac:dyDescent="0.25">
      <c r="L308" s="32">
        <f t="shared" si="55"/>
        <v>308</v>
      </c>
      <c r="M308" s="9">
        <f t="shared" ca="1" si="64"/>
        <v>45751</v>
      </c>
      <c r="N308" s="12">
        <f t="shared" ca="1" si="56"/>
        <v>4.3988181379642999E-2</v>
      </c>
      <c r="O308" s="12">
        <f t="shared" ca="1" si="57"/>
        <v>8.9321246959982226E-2</v>
      </c>
      <c r="P308" s="12">
        <f t="shared" ca="1" si="58"/>
        <v>0.1033591731266148</v>
      </c>
      <c r="Q308" s="12">
        <f t="shared" ca="1" si="59"/>
        <v>-5.3391959798994026E-3</v>
      </c>
      <c r="R308" s="12">
        <f t="shared" ca="1" si="60"/>
        <v>-5.1935244111088741E-3</v>
      </c>
      <c r="S308" s="12">
        <f t="shared" ca="1" si="61"/>
        <v>9.3169527392427121E-3</v>
      </c>
      <c r="T308" s="12">
        <f t="shared" ca="1" si="62"/>
        <v>7.5454796030871574E-3</v>
      </c>
      <c r="U308" s="18"/>
      <c r="V308" s="22">
        <f t="shared" ca="1" si="63"/>
        <v>45751</v>
      </c>
      <c r="W308" s="14">
        <f ca="1">VLOOKUP($M308,LAST!$B:$Q,2,0)</f>
        <v>346.27</v>
      </c>
      <c r="X308" s="14">
        <f ca="1">VLOOKUP($M308,LAST!$B:$Q,3,0)*100</f>
        <v>443.43000000000006</v>
      </c>
      <c r="Y308" s="14">
        <f ca="1">VLOOKUP($M308,LAST!$B:$Q,16,0)*100</f>
        <v>426.99999999999994</v>
      </c>
      <c r="Z308" s="14">
        <f ca="1">VLOOKUP($M308,LAST!$B:$Q,4,0)</f>
        <v>95.01</v>
      </c>
      <c r="AA308" s="14">
        <f ca="1">VLOOKUP($M308,LAST!$B:$Q,5,0)</f>
        <v>96.6357</v>
      </c>
      <c r="AB308" s="14">
        <f ca="1">VLOOKUP($M308,LAST!$B:$Q,6,0)</f>
        <v>103.023</v>
      </c>
      <c r="AC308" s="14">
        <f ca="1">VLOOKUP($M308,LAST!$B:$Q,7,0)</f>
        <v>1462.15</v>
      </c>
    </row>
    <row r="309" spans="12:29" ht="16.5" customHeight="1" x14ac:dyDescent="0.25">
      <c r="L309" s="32">
        <f t="shared" si="55"/>
        <v>309</v>
      </c>
      <c r="M309" s="9">
        <f t="shared" ca="1" si="64"/>
        <v>45750</v>
      </c>
      <c r="N309" s="12">
        <f t="shared" ca="1" si="56"/>
        <v>5.2785272179019183E-2</v>
      </c>
      <c r="O309" s="12">
        <f t="shared" ca="1" si="57"/>
        <v>0.11108988181346735</v>
      </c>
      <c r="P309" s="12">
        <f t="shared" ca="1" si="58"/>
        <v>0.15868263473053901</v>
      </c>
      <c r="Q309" s="12">
        <f t="shared" ca="1" si="59"/>
        <v>-6.5522620904837625E-3</v>
      </c>
      <c r="R309" s="12">
        <f t="shared" ca="1" si="60"/>
        <v>-2.9130399080310454E-3</v>
      </c>
      <c r="S309" s="12">
        <f t="shared" ca="1" si="61"/>
        <v>-1.6713709094762441E-2</v>
      </c>
      <c r="T309" s="12">
        <f t="shared" ca="1" si="62"/>
        <v>-7.8621726943324255E-3</v>
      </c>
      <c r="U309" s="18"/>
      <c r="V309" s="22">
        <f t="shared" ca="1" si="63"/>
        <v>45750</v>
      </c>
      <c r="W309" s="14">
        <f ca="1">VLOOKUP($M309,LAST!$B:$Q,2,0)</f>
        <v>331.68</v>
      </c>
      <c r="X309" s="14">
        <f ca="1">VLOOKUP($M309,LAST!$B:$Q,3,0)*100</f>
        <v>407.07000000000005</v>
      </c>
      <c r="Y309" s="14">
        <f ca="1">VLOOKUP($M309,LAST!$B:$Q,16,0)*100</f>
        <v>387</v>
      </c>
      <c r="Z309" s="14">
        <f ca="1">VLOOKUP($M309,LAST!$B:$Q,4,0)</f>
        <v>95.52</v>
      </c>
      <c r="AA309" s="14">
        <f ca="1">VLOOKUP($M309,LAST!$B:$Q,5,0)</f>
        <v>97.140199999999993</v>
      </c>
      <c r="AB309" s="14">
        <f ca="1">VLOOKUP($M309,LAST!$B:$Q,6,0)</f>
        <v>102.072</v>
      </c>
      <c r="AC309" s="14">
        <f ca="1">VLOOKUP($M309,LAST!$B:$Q,7,0)</f>
        <v>1451.2</v>
      </c>
    </row>
    <row r="310" spans="12:29" ht="16.5" customHeight="1" x14ac:dyDescent="0.25">
      <c r="L310" s="32">
        <f t="shared" si="55"/>
        <v>310</v>
      </c>
      <c r="M310" s="9">
        <f t="shared" ca="1" si="64"/>
        <v>45749</v>
      </c>
      <c r="N310" s="12">
        <f t="shared" ca="1" si="56"/>
        <v>-3.9204527490593888E-3</v>
      </c>
      <c r="O310" s="12">
        <f t="shared" ca="1" si="57"/>
        <v>-1.7748465106303124E-2</v>
      </c>
      <c r="P310" s="12">
        <f t="shared" ca="1" si="58"/>
        <v>-3.1884057971014457E-2</v>
      </c>
      <c r="Q310" s="12">
        <f t="shared" ca="1" si="59"/>
        <v>-1.0389610389609505E-3</v>
      </c>
      <c r="R310" s="12">
        <f t="shared" ca="1" si="60"/>
        <v>-1.3817308125970706E-3</v>
      </c>
      <c r="S310" s="12">
        <f t="shared" ca="1" si="61"/>
        <v>-4.3449069633608728E-3</v>
      </c>
      <c r="T310" s="12">
        <f t="shared" ca="1" si="62"/>
        <v>-6.4191828278368224E-3</v>
      </c>
      <c r="U310" s="18"/>
      <c r="V310" s="22">
        <f t="shared" ca="1" si="63"/>
        <v>45749</v>
      </c>
      <c r="W310" s="14">
        <f ca="1">VLOOKUP($M310,LAST!$B:$Q,2,0)</f>
        <v>315.05</v>
      </c>
      <c r="X310" s="14">
        <f ca="1">VLOOKUP($M310,LAST!$B:$Q,3,0)*100</f>
        <v>366.37</v>
      </c>
      <c r="Y310" s="14">
        <f ca="1">VLOOKUP($M310,LAST!$B:$Q,16,0)*100</f>
        <v>334</v>
      </c>
      <c r="Z310" s="14">
        <f ca="1">VLOOKUP($M310,LAST!$B:$Q,4,0)</f>
        <v>96.15</v>
      </c>
      <c r="AA310" s="14">
        <f ca="1">VLOOKUP($M310,LAST!$B:$Q,5,0)</f>
        <v>97.424000000000007</v>
      </c>
      <c r="AB310" s="14">
        <f ca="1">VLOOKUP($M310,LAST!$B:$Q,6,0)</f>
        <v>103.807</v>
      </c>
      <c r="AC310" s="14">
        <f ca="1">VLOOKUP($M310,LAST!$B:$Q,7,0)</f>
        <v>1462.7</v>
      </c>
    </row>
    <row r="311" spans="12:29" ht="16.5" customHeight="1" x14ac:dyDescent="0.25">
      <c r="L311" s="32">
        <f t="shared" si="55"/>
        <v>311</v>
      </c>
      <c r="M311" s="9">
        <f t="shared" ca="1" si="64"/>
        <v>45748</v>
      </c>
      <c r="N311" s="12">
        <f t="shared" ca="1" si="56"/>
        <v>-5.9712750243564594E-3</v>
      </c>
      <c r="O311" s="12">
        <f t="shared" ca="1" si="57"/>
        <v>-1.1423270606944036E-2</v>
      </c>
      <c r="P311" s="12">
        <f t="shared" ca="1" si="58"/>
        <v>-5.7636887608069065E-3</v>
      </c>
      <c r="Q311" s="12">
        <f t="shared" ca="1" si="59"/>
        <v>-6.2298826705431409E-4</v>
      </c>
      <c r="R311" s="12">
        <f t="shared" ca="1" si="60"/>
        <v>-7.3747219115272156E-4</v>
      </c>
      <c r="S311" s="12">
        <f t="shared" ca="1" si="61"/>
        <v>4.7980040303241545E-4</v>
      </c>
      <c r="T311" s="12">
        <f t="shared" ca="1" si="62"/>
        <v>-5.0919953832573306E-4</v>
      </c>
      <c r="U311" s="18"/>
      <c r="V311" s="22">
        <f t="shared" ca="1" si="63"/>
        <v>45748</v>
      </c>
      <c r="W311" s="14">
        <f ca="1">VLOOKUP($M311,LAST!$B:$Q,2,0)</f>
        <v>316.29000000000002</v>
      </c>
      <c r="X311" s="14">
        <f ca="1">VLOOKUP($M311,LAST!$B:$Q,3,0)*100</f>
        <v>372.99</v>
      </c>
      <c r="Y311" s="14">
        <f ca="1">VLOOKUP($M311,LAST!$B:$Q,16,0)*100</f>
        <v>345</v>
      </c>
      <c r="Z311" s="14">
        <f ca="1">VLOOKUP($M311,LAST!$B:$Q,4,0)</f>
        <v>96.25</v>
      </c>
      <c r="AA311" s="14">
        <f ca="1">VLOOKUP($M311,LAST!$B:$Q,5,0)</f>
        <v>97.558800000000005</v>
      </c>
      <c r="AB311" s="14">
        <f ca="1">VLOOKUP($M311,LAST!$B:$Q,6,0)</f>
        <v>104.26</v>
      </c>
      <c r="AC311" s="14">
        <f ca="1">VLOOKUP($M311,LAST!$B:$Q,7,0)</f>
        <v>1472.15</v>
      </c>
    </row>
    <row r="312" spans="12:29" ht="16.5" customHeight="1" x14ac:dyDescent="0.25">
      <c r="L312" s="32">
        <f t="shared" si="55"/>
        <v>312</v>
      </c>
      <c r="M312" s="9">
        <f t="shared" ca="1" si="64"/>
        <v>45747</v>
      </c>
      <c r="N312" s="12">
        <f t="shared" ca="1" si="56"/>
        <v>1.7166421584297709E-2</v>
      </c>
      <c r="O312" s="12">
        <f t="shared" ca="1" si="57"/>
        <v>2.0943825089295487E-2</v>
      </c>
      <c r="P312" s="12">
        <f t="shared" ca="1" si="58"/>
        <v>2.0588235294117574E-2</v>
      </c>
      <c r="Q312" s="12">
        <f t="shared" ca="1" si="59"/>
        <v>-1.6585466984554431E-3</v>
      </c>
      <c r="R312" s="12">
        <f t="shared" ca="1" si="60"/>
        <v>-1.7290406227409294E-3</v>
      </c>
      <c r="S312" s="12">
        <f t="shared" ca="1" si="61"/>
        <v>1.5954788358771843E-3</v>
      </c>
      <c r="T312" s="12">
        <f t="shared" ca="1" si="62"/>
        <v>2.3819245950729151E-3</v>
      </c>
      <c r="U312" s="18"/>
      <c r="V312" s="22">
        <f t="shared" ca="1" si="63"/>
        <v>45747</v>
      </c>
      <c r="W312" s="14">
        <f ca="1">VLOOKUP($M312,LAST!$B:$Q,2,0)</f>
        <v>318.19</v>
      </c>
      <c r="X312" s="14">
        <f ca="1">VLOOKUP($M312,LAST!$B:$Q,3,0)*100</f>
        <v>377.3</v>
      </c>
      <c r="Y312" s="14">
        <f ca="1">VLOOKUP($M312,LAST!$B:$Q,16,0)*100</f>
        <v>347</v>
      </c>
      <c r="Z312" s="14">
        <f ca="1">VLOOKUP($M312,LAST!$B:$Q,4,0)</f>
        <v>96.31</v>
      </c>
      <c r="AA312" s="14">
        <f ca="1">VLOOKUP($M312,LAST!$B:$Q,5,0)</f>
        <v>97.630799999999994</v>
      </c>
      <c r="AB312" s="14">
        <f ca="1">VLOOKUP($M312,LAST!$B:$Q,6,0)</f>
        <v>104.21</v>
      </c>
      <c r="AC312" s="14">
        <f ca="1">VLOOKUP($M312,LAST!$B:$Q,7,0)</f>
        <v>1472.9</v>
      </c>
    </row>
    <row r="313" spans="12:29" ht="16.5" customHeight="1" x14ac:dyDescent="0.25">
      <c r="L313" s="32">
        <f t="shared" si="55"/>
        <v>313</v>
      </c>
      <c r="M313" s="9">
        <f t="shared" ca="1" si="64"/>
        <v>45744</v>
      </c>
      <c r="N313" s="12">
        <f t="shared" ca="1" si="56"/>
        <v>2.9385632959294528E-2</v>
      </c>
      <c r="O313" s="12">
        <f t="shared" ca="1" si="57"/>
        <v>4.0047279993245644E-2</v>
      </c>
      <c r="P313" s="12">
        <f t="shared" ca="1" si="58"/>
        <v>5.5900621118012417E-2</v>
      </c>
      <c r="Q313" s="12">
        <f t="shared" ca="1" si="59"/>
        <v>-4.1446482229823278E-4</v>
      </c>
      <c r="R313" s="12">
        <f t="shared" ca="1" si="60"/>
        <v>-3.648978490448096E-4</v>
      </c>
      <c r="S313" s="12">
        <f t="shared" ca="1" si="61"/>
        <v>-2.7890928259931558E-3</v>
      </c>
      <c r="T313" s="12">
        <f t="shared" ca="1" si="62"/>
        <v>2.9691819391830521E-3</v>
      </c>
      <c r="U313" s="18"/>
      <c r="V313" s="22">
        <f t="shared" ca="1" si="63"/>
        <v>45744</v>
      </c>
      <c r="W313" s="14">
        <f ca="1">VLOOKUP($M313,LAST!$B:$Q,2,0)</f>
        <v>312.82</v>
      </c>
      <c r="X313" s="14">
        <f ca="1">VLOOKUP($M313,LAST!$B:$Q,3,0)*100</f>
        <v>369.56</v>
      </c>
      <c r="Y313" s="14">
        <f ca="1">VLOOKUP($M313,LAST!$B:$Q,16,0)*100</f>
        <v>340</v>
      </c>
      <c r="Z313" s="14">
        <f ca="1">VLOOKUP($M313,LAST!$B:$Q,4,0)</f>
        <v>96.47</v>
      </c>
      <c r="AA313" s="14">
        <f ca="1">VLOOKUP($M313,LAST!$B:$Q,5,0)</f>
        <v>97.799899999999994</v>
      </c>
      <c r="AB313" s="14">
        <f ca="1">VLOOKUP($M313,LAST!$B:$Q,6,0)</f>
        <v>104.044</v>
      </c>
      <c r="AC313" s="14">
        <f ca="1">VLOOKUP($M313,LAST!$B:$Q,7,0)</f>
        <v>1469.4</v>
      </c>
    </row>
    <row r="314" spans="12:29" ht="16.5" customHeight="1" x14ac:dyDescent="0.25">
      <c r="L314" s="32">
        <f t="shared" si="55"/>
        <v>314</v>
      </c>
      <c r="M314" s="9">
        <f t="shared" ca="1" si="64"/>
        <v>45743</v>
      </c>
      <c r="N314" s="12">
        <f t="shared" ca="1" si="56"/>
        <v>1.2932902236592048E-2</v>
      </c>
      <c r="O314" s="12">
        <f t="shared" ca="1" si="57"/>
        <v>2.0242333754450392E-2</v>
      </c>
      <c r="P314" s="12">
        <f t="shared" ca="1" si="58"/>
        <v>2.5477707006369421E-2</v>
      </c>
      <c r="Q314" s="12">
        <f t="shared" ca="1" si="59"/>
        <v>-3.1075201988817192E-4</v>
      </c>
      <c r="R314" s="12">
        <f t="shared" ca="1" si="60"/>
        <v>-2.3298970757756887E-4</v>
      </c>
      <c r="S314" s="12">
        <f t="shared" ca="1" si="61"/>
        <v>-2.027796110840141E-3</v>
      </c>
      <c r="T314" s="12">
        <f t="shared" ca="1" si="62"/>
        <v>-2.0435271278226308E-3</v>
      </c>
      <c r="U314" s="18"/>
      <c r="V314" s="22">
        <f t="shared" ca="1" si="63"/>
        <v>45743</v>
      </c>
      <c r="W314" s="14">
        <f ca="1">VLOOKUP($M314,LAST!$B:$Q,2,0)</f>
        <v>303.89</v>
      </c>
      <c r="X314" s="14">
        <f ca="1">VLOOKUP($M314,LAST!$B:$Q,3,0)*100</f>
        <v>355.33000000000004</v>
      </c>
      <c r="Y314" s="14">
        <f ca="1">VLOOKUP($M314,LAST!$B:$Q,16,0)*100</f>
        <v>322</v>
      </c>
      <c r="Z314" s="14">
        <f ca="1">VLOOKUP($M314,LAST!$B:$Q,4,0)</f>
        <v>96.51</v>
      </c>
      <c r="AA314" s="14">
        <f ca="1">VLOOKUP($M314,LAST!$B:$Q,5,0)</f>
        <v>97.835599999999999</v>
      </c>
      <c r="AB314" s="14">
        <f ca="1">VLOOKUP($M314,LAST!$B:$Q,6,0)</f>
        <v>104.33499999999999</v>
      </c>
      <c r="AC314" s="14">
        <f ca="1">VLOOKUP($M314,LAST!$B:$Q,7,0)</f>
        <v>1465.05</v>
      </c>
    </row>
    <row r="315" spans="12:29" ht="16.5" customHeight="1" x14ac:dyDescent="0.25">
      <c r="L315" s="32">
        <f t="shared" si="55"/>
        <v>315</v>
      </c>
      <c r="M315" s="9">
        <f t="shared" ca="1" si="64"/>
        <v>45742</v>
      </c>
      <c r="N315" s="12">
        <f t="shared" ca="1" si="56"/>
        <v>2.3387123717883984E-3</v>
      </c>
      <c r="O315" s="12">
        <f t="shared" ca="1" si="57"/>
        <v>1.4299443748725826E-2</v>
      </c>
      <c r="P315" s="12">
        <f t="shared" ca="1" si="58"/>
        <v>2.614379084967311E-2</v>
      </c>
      <c r="Q315" s="12">
        <f t="shared" ca="1" si="59"/>
        <v>0</v>
      </c>
      <c r="R315" s="12">
        <f t="shared" ca="1" si="60"/>
        <v>3.3222285713696564E-4</v>
      </c>
      <c r="S315" s="12">
        <f t="shared" ca="1" si="61"/>
        <v>3.484220225754342E-3</v>
      </c>
      <c r="T315" s="12">
        <f t="shared" ca="1" si="62"/>
        <v>3.3489389331236019E-3</v>
      </c>
      <c r="U315" s="18"/>
      <c r="V315" s="22">
        <f t="shared" ca="1" si="63"/>
        <v>45742</v>
      </c>
      <c r="W315" s="14">
        <f ca="1">VLOOKUP($M315,LAST!$B:$Q,2,0)</f>
        <v>300.01</v>
      </c>
      <c r="X315" s="14">
        <f ca="1">VLOOKUP($M315,LAST!$B:$Q,3,0)*100</f>
        <v>348.28000000000003</v>
      </c>
      <c r="Y315" s="14">
        <f ca="1">VLOOKUP($M315,LAST!$B:$Q,16,0)*100</f>
        <v>314</v>
      </c>
      <c r="Z315" s="14">
        <f ca="1">VLOOKUP($M315,LAST!$B:$Q,4,0)</f>
        <v>96.54</v>
      </c>
      <c r="AA315" s="14">
        <f ca="1">VLOOKUP($M315,LAST!$B:$Q,5,0)</f>
        <v>97.858400000000003</v>
      </c>
      <c r="AB315" s="14">
        <f ca="1">VLOOKUP($M315,LAST!$B:$Q,6,0)</f>
        <v>104.547</v>
      </c>
      <c r="AC315" s="14">
        <f ca="1">VLOOKUP($M315,LAST!$B:$Q,7,0)</f>
        <v>1468.05</v>
      </c>
    </row>
    <row r="316" spans="12:29" ht="16.5" customHeight="1" x14ac:dyDescent="0.25">
      <c r="L316" s="32">
        <f t="shared" si="55"/>
        <v>316</v>
      </c>
      <c r="M316" s="9">
        <f t="shared" ca="1" si="64"/>
        <v>45741</v>
      </c>
      <c r="N316" s="12">
        <f t="shared" ca="1" si="56"/>
        <v>6.0174506067589562E-4</v>
      </c>
      <c r="O316" s="12">
        <f t="shared" ca="1" si="57"/>
        <v>3.5070286699594444E-3</v>
      </c>
      <c r="P316" s="12">
        <f t="shared" ca="1" si="58"/>
        <v>1.3245033112582849E-2</v>
      </c>
      <c r="Q316" s="12">
        <f t="shared" ca="1" si="59"/>
        <v>3.1084861672359132E-4</v>
      </c>
      <c r="R316" s="12">
        <f t="shared" ca="1" si="60"/>
        <v>7.7135155318908133E-4</v>
      </c>
      <c r="S316" s="12">
        <f t="shared" ca="1" si="61"/>
        <v>-7.4811532485474785E-4</v>
      </c>
      <c r="T316" s="12">
        <f t="shared" ca="1" si="62"/>
        <v>-4.0839941462750273E-3</v>
      </c>
      <c r="U316" s="18"/>
      <c r="V316" s="22">
        <f t="shared" ca="1" si="63"/>
        <v>45741</v>
      </c>
      <c r="W316" s="14">
        <f ca="1">VLOOKUP($M316,LAST!$B:$Q,2,0)</f>
        <v>299.31</v>
      </c>
      <c r="X316" s="14">
        <f ca="1">VLOOKUP($M316,LAST!$B:$Q,3,0)*100</f>
        <v>343.37</v>
      </c>
      <c r="Y316" s="14">
        <f ca="1">VLOOKUP($M316,LAST!$B:$Q,16,0)*100</f>
        <v>306</v>
      </c>
      <c r="Z316" s="14">
        <f ca="1">VLOOKUP($M316,LAST!$B:$Q,4,0)</f>
        <v>96.54</v>
      </c>
      <c r="AA316" s="14">
        <f ca="1">VLOOKUP($M316,LAST!$B:$Q,5,0)</f>
        <v>97.825900000000004</v>
      </c>
      <c r="AB316" s="14">
        <f ca="1">VLOOKUP($M316,LAST!$B:$Q,6,0)</f>
        <v>104.184</v>
      </c>
      <c r="AC316" s="14">
        <f ca="1">VLOOKUP($M316,LAST!$B:$Q,7,0)</f>
        <v>1463.15</v>
      </c>
    </row>
    <row r="317" spans="12:29" ht="16.5" customHeight="1" x14ac:dyDescent="0.25">
      <c r="L317" s="32">
        <f t="shared" si="55"/>
        <v>317</v>
      </c>
      <c r="M317" s="9">
        <f t="shared" ca="1" si="64"/>
        <v>45740</v>
      </c>
      <c r="N317" s="12">
        <f t="shared" ca="1" si="56"/>
        <v>8.5980173983410957E-3</v>
      </c>
      <c r="O317" s="12">
        <f t="shared" ca="1" si="57"/>
        <v>-3.0020410477378356E-2</v>
      </c>
      <c r="P317" s="12">
        <f t="shared" ca="1" si="58"/>
        <v>-4.7318611987381742E-2</v>
      </c>
      <c r="Q317" s="12">
        <f t="shared" ca="1" si="59"/>
        <v>5.1834957495344725E-4</v>
      </c>
      <c r="R317" s="12">
        <f t="shared" ca="1" si="60"/>
        <v>1.1868355383581886E-4</v>
      </c>
      <c r="S317" s="12">
        <f t="shared" ca="1" si="61"/>
        <v>1.671662439474364E-3</v>
      </c>
      <c r="T317" s="12">
        <f t="shared" ca="1" si="62"/>
        <v>2.3196315879243645E-3</v>
      </c>
      <c r="U317" s="18"/>
      <c r="V317" s="22">
        <f t="shared" ca="1" si="63"/>
        <v>45740</v>
      </c>
      <c r="W317" s="14">
        <f ca="1">VLOOKUP($M317,LAST!$B:$Q,2,0)</f>
        <v>299.13</v>
      </c>
      <c r="X317" s="14">
        <f ca="1">VLOOKUP($M317,LAST!$B:$Q,3,0)*100</f>
        <v>342.17</v>
      </c>
      <c r="Y317" s="14">
        <f ca="1">VLOOKUP($M317,LAST!$B:$Q,16,0)*100</f>
        <v>302</v>
      </c>
      <c r="Z317" s="14">
        <f ca="1">VLOOKUP($M317,LAST!$B:$Q,4,0)</f>
        <v>96.51</v>
      </c>
      <c r="AA317" s="14">
        <f ca="1">VLOOKUP($M317,LAST!$B:$Q,5,0)</f>
        <v>97.750500000000002</v>
      </c>
      <c r="AB317" s="14">
        <f ca="1">VLOOKUP($M317,LAST!$B:$Q,6,0)</f>
        <v>104.262</v>
      </c>
      <c r="AC317" s="14">
        <f ca="1">VLOOKUP($M317,LAST!$B:$Q,7,0)</f>
        <v>1469.15</v>
      </c>
    </row>
    <row r="318" spans="12:29" ht="16.5" customHeight="1" x14ac:dyDescent="0.25">
      <c r="L318" s="32">
        <f t="shared" si="55"/>
        <v>318</v>
      </c>
      <c r="M318" s="9">
        <f t="shared" ca="1" si="64"/>
        <v>45737</v>
      </c>
      <c r="N318" s="12">
        <f t="shared" ca="1" si="56"/>
        <v>-1.2749242701641239E-2</v>
      </c>
      <c r="O318" s="12">
        <f t="shared" ca="1" si="57"/>
        <v>1.2717825050957421E-2</v>
      </c>
      <c r="P318" s="12">
        <f t="shared" ca="1" si="58"/>
        <v>9.5541401273886439E-3</v>
      </c>
      <c r="Q318" s="12">
        <f t="shared" ca="1" si="59"/>
        <v>1.0368066355614936E-4</v>
      </c>
      <c r="R318" s="12">
        <f t="shared" ca="1" si="60"/>
        <v>1.6986910868865834E-4</v>
      </c>
      <c r="S318" s="12">
        <f t="shared" ca="1" si="61"/>
        <v>2.2821157234884648E-3</v>
      </c>
      <c r="T318" s="12">
        <f t="shared" ca="1" si="62"/>
        <v>-1.3626298756600486E-3</v>
      </c>
      <c r="U318" s="18"/>
      <c r="V318" s="22">
        <f t="shared" ca="1" si="63"/>
        <v>45737</v>
      </c>
      <c r="W318" s="14">
        <f ca="1">VLOOKUP($M318,LAST!$B:$Q,2,0)</f>
        <v>296.58</v>
      </c>
      <c r="X318" s="14">
        <f ca="1">VLOOKUP($M318,LAST!$B:$Q,3,0)*100</f>
        <v>352.76</v>
      </c>
      <c r="Y318" s="14">
        <f ca="1">VLOOKUP($M318,LAST!$B:$Q,16,0)*100</f>
        <v>317</v>
      </c>
      <c r="Z318" s="14">
        <f ca="1">VLOOKUP($M318,LAST!$B:$Q,4,0)</f>
        <v>96.46</v>
      </c>
      <c r="AA318" s="14">
        <f ca="1">VLOOKUP($M318,LAST!$B:$Q,5,0)</f>
        <v>97.738900000000001</v>
      </c>
      <c r="AB318" s="14">
        <f ca="1">VLOOKUP($M318,LAST!$B:$Q,6,0)</f>
        <v>104.08799999999999</v>
      </c>
      <c r="AC318" s="14">
        <f ca="1">VLOOKUP($M318,LAST!$B:$Q,7,0)</f>
        <v>1465.75</v>
      </c>
    </row>
    <row r="319" spans="12:29" ht="16.5" customHeight="1" x14ac:dyDescent="0.25">
      <c r="L319" s="32">
        <f t="shared" si="55"/>
        <v>319</v>
      </c>
      <c r="M319" s="9">
        <f t="shared" ca="1" si="64"/>
        <v>45736</v>
      </c>
      <c r="N319" s="12">
        <f t="shared" ca="1" si="56"/>
        <v>-1.0572426058889306E-2</v>
      </c>
      <c r="O319" s="12">
        <f t="shared" ca="1" si="57"/>
        <v>-2.3771336922902009E-3</v>
      </c>
      <c r="P319" s="12">
        <f t="shared" ca="1" si="58"/>
        <v>0</v>
      </c>
      <c r="Q319" s="12">
        <f t="shared" ca="1" si="59"/>
        <v>5.1867219917012264E-4</v>
      </c>
      <c r="R319" s="12">
        <f t="shared" ca="1" si="60"/>
        <v>4.207565017628756E-4</v>
      </c>
      <c r="S319" s="12">
        <f t="shared" ca="1" si="61"/>
        <v>4.0898016011139404E-3</v>
      </c>
      <c r="T319" s="12">
        <f t="shared" ca="1" si="62"/>
        <v>2.9039972668261083E-3</v>
      </c>
      <c r="U319" s="18"/>
      <c r="V319" s="22">
        <f t="shared" ca="1" si="63"/>
        <v>45736</v>
      </c>
      <c r="W319" s="14">
        <f ca="1">VLOOKUP($M319,LAST!$B:$Q,2,0)</f>
        <v>300.41000000000003</v>
      </c>
      <c r="X319" s="14">
        <f ca="1">VLOOKUP($M319,LAST!$B:$Q,3,0)*100</f>
        <v>348.33</v>
      </c>
      <c r="Y319" s="14">
        <f ca="1">VLOOKUP($M319,LAST!$B:$Q,16,0)*100</f>
        <v>314</v>
      </c>
      <c r="Z319" s="14">
        <f ca="1">VLOOKUP($M319,LAST!$B:$Q,4,0)</f>
        <v>96.45</v>
      </c>
      <c r="AA319" s="14">
        <f ca="1">VLOOKUP($M319,LAST!$B:$Q,5,0)</f>
        <v>97.722300000000004</v>
      </c>
      <c r="AB319" s="14">
        <f ca="1">VLOOKUP($M319,LAST!$B:$Q,6,0)</f>
        <v>103.851</v>
      </c>
      <c r="AC319" s="14">
        <f ca="1">VLOOKUP($M319,LAST!$B:$Q,7,0)</f>
        <v>1467.75</v>
      </c>
    </row>
    <row r="320" spans="12:29" ht="16.5" customHeight="1" x14ac:dyDescent="0.25">
      <c r="L320" s="32">
        <f t="shared" si="55"/>
        <v>320</v>
      </c>
      <c r="M320" s="9">
        <f t="shared" ca="1" si="64"/>
        <v>45735</v>
      </c>
      <c r="N320" s="12">
        <f t="shared" ca="1" si="56"/>
        <v>2.9399134542331673E-3</v>
      </c>
      <c r="O320" s="12">
        <f t="shared" ca="1" si="57"/>
        <v>-5.9501779359429907E-3</v>
      </c>
      <c r="P320" s="12">
        <f t="shared" ca="1" si="58"/>
        <v>-1.5673981191222541E-2</v>
      </c>
      <c r="Q320" s="12">
        <f t="shared" ca="1" si="59"/>
        <v>-3.1110650212595736E-4</v>
      </c>
      <c r="R320" s="12">
        <f t="shared" ca="1" si="60"/>
        <v>4.168352271853859E-4</v>
      </c>
      <c r="S320" s="12">
        <f t="shared" ca="1" si="61"/>
        <v>1.782185889736887E-3</v>
      </c>
      <c r="T320" s="12">
        <f t="shared" ca="1" si="62"/>
        <v>8.302042784801289E-3</v>
      </c>
      <c r="U320" s="18"/>
      <c r="V320" s="22">
        <f t="shared" ca="1" si="63"/>
        <v>45735</v>
      </c>
      <c r="W320" s="14">
        <f ca="1">VLOOKUP($M320,LAST!$B:$Q,2,0)</f>
        <v>303.62</v>
      </c>
      <c r="X320" s="14">
        <f ca="1">VLOOKUP($M320,LAST!$B:$Q,3,0)*100</f>
        <v>349.16</v>
      </c>
      <c r="Y320" s="14">
        <f ca="1">VLOOKUP($M320,LAST!$B:$Q,16,0)*100</f>
        <v>314</v>
      </c>
      <c r="Z320" s="14">
        <f ca="1">VLOOKUP($M320,LAST!$B:$Q,4,0)</f>
        <v>96.4</v>
      </c>
      <c r="AA320" s="14">
        <f ca="1">VLOOKUP($M320,LAST!$B:$Q,5,0)</f>
        <v>97.681200000000004</v>
      </c>
      <c r="AB320" s="14">
        <f ca="1">VLOOKUP($M320,LAST!$B:$Q,6,0)</f>
        <v>103.428</v>
      </c>
      <c r="AC320" s="14">
        <f ca="1">VLOOKUP($M320,LAST!$B:$Q,7,0)</f>
        <v>1463.5</v>
      </c>
    </row>
    <row r="321" spans="12:29" ht="16.5" customHeight="1" x14ac:dyDescent="0.25">
      <c r="L321" s="32">
        <f t="shared" si="55"/>
        <v>321</v>
      </c>
      <c r="M321" s="9">
        <f t="shared" ca="1" si="64"/>
        <v>45734</v>
      </c>
      <c r="N321" s="12">
        <f t="shared" ca="1" si="56"/>
        <v>5.8811802232856536E-3</v>
      </c>
      <c r="O321" s="12">
        <f t="shared" ca="1" si="57"/>
        <v>6.2739930097976959E-3</v>
      </c>
      <c r="P321" s="12">
        <f t="shared" ca="1" si="58"/>
        <v>1.2698412698412653E-2</v>
      </c>
      <c r="Q321" s="12">
        <f t="shared" ca="1" si="59"/>
        <v>-3.1100974497189071E-4</v>
      </c>
      <c r="R321" s="12">
        <f t="shared" ca="1" si="60"/>
        <v>8.0915595815467256E-5</v>
      </c>
      <c r="S321" s="12">
        <f t="shared" ca="1" si="61"/>
        <v>-1.2189223178872277E-3</v>
      </c>
      <c r="T321" s="12">
        <f t="shared" ca="1" si="62"/>
        <v>4.7765740195908624E-3</v>
      </c>
      <c r="U321" s="18"/>
      <c r="V321" s="22">
        <f t="shared" ca="1" si="63"/>
        <v>45734</v>
      </c>
      <c r="W321" s="14">
        <f ca="1">VLOOKUP($M321,LAST!$B:$Q,2,0)</f>
        <v>302.73</v>
      </c>
      <c r="X321" s="14">
        <f ca="1">VLOOKUP($M321,LAST!$B:$Q,3,0)*100</f>
        <v>351.25</v>
      </c>
      <c r="Y321" s="14">
        <f ca="1">VLOOKUP($M321,LAST!$B:$Q,16,0)*100</f>
        <v>319</v>
      </c>
      <c r="Z321" s="14">
        <f ca="1">VLOOKUP($M321,LAST!$B:$Q,4,0)</f>
        <v>96.43</v>
      </c>
      <c r="AA321" s="14">
        <f ca="1">VLOOKUP($M321,LAST!$B:$Q,5,0)</f>
        <v>97.640500000000003</v>
      </c>
      <c r="AB321" s="14">
        <f ca="1">VLOOKUP($M321,LAST!$B:$Q,6,0)</f>
        <v>103.244</v>
      </c>
      <c r="AC321" s="14">
        <f ca="1">VLOOKUP($M321,LAST!$B:$Q,7,0)</f>
        <v>1451.45</v>
      </c>
    </row>
    <row r="322" spans="12:29" ht="16.5" customHeight="1" x14ac:dyDescent="0.25">
      <c r="L322" s="32">
        <f t="shared" si="55"/>
        <v>322</v>
      </c>
      <c r="M322" s="9">
        <f t="shared" ca="1" si="64"/>
        <v>45733</v>
      </c>
      <c r="N322" s="12">
        <f t="shared" ca="1" si="56"/>
        <v>-1.4267228507913732E-3</v>
      </c>
      <c r="O322" s="12">
        <f t="shared" ca="1" si="57"/>
        <v>-7.9295154185022865E-3</v>
      </c>
      <c r="P322" s="12">
        <f t="shared" ca="1" si="58"/>
        <v>-1.8691588785046731E-2</v>
      </c>
      <c r="Q322" s="12">
        <f t="shared" ca="1" si="59"/>
        <v>-4.1450777202078903E-4</v>
      </c>
      <c r="R322" s="12">
        <f t="shared" ca="1" si="60"/>
        <v>2.8584689056976309E-4</v>
      </c>
      <c r="S322" s="12">
        <f t="shared" ca="1" si="61"/>
        <v>-3.3552517402958282E-3</v>
      </c>
      <c r="T322" s="12">
        <f t="shared" ca="1" si="62"/>
        <v>-6.0549764337564094E-3</v>
      </c>
      <c r="U322" s="18"/>
      <c r="V322" s="22">
        <f t="shared" ca="1" si="63"/>
        <v>45733</v>
      </c>
      <c r="W322" s="14">
        <f ca="1">VLOOKUP($M322,LAST!$B:$Q,2,0)</f>
        <v>300.95999999999998</v>
      </c>
      <c r="X322" s="14">
        <f ca="1">VLOOKUP($M322,LAST!$B:$Q,3,0)*100</f>
        <v>349.06</v>
      </c>
      <c r="Y322" s="14">
        <f ca="1">VLOOKUP($M322,LAST!$B:$Q,16,0)*100</f>
        <v>315</v>
      </c>
      <c r="Z322" s="14">
        <f ca="1">VLOOKUP($M322,LAST!$B:$Q,4,0)</f>
        <v>96.46</v>
      </c>
      <c r="AA322" s="14">
        <f ca="1">VLOOKUP($M322,LAST!$B:$Q,5,0)</f>
        <v>97.632599999999996</v>
      </c>
      <c r="AB322" s="14">
        <f ca="1">VLOOKUP($M322,LAST!$B:$Q,6,0)</f>
        <v>103.37</v>
      </c>
      <c r="AC322" s="14">
        <f ca="1">VLOOKUP($M322,LAST!$B:$Q,7,0)</f>
        <v>1444.55</v>
      </c>
    </row>
    <row r="323" spans="12:29" ht="16.5" customHeight="1" x14ac:dyDescent="0.25">
      <c r="L323" s="32">
        <f t="shared" si="55"/>
        <v>323</v>
      </c>
      <c r="M323" s="9">
        <f t="shared" ca="1" si="64"/>
        <v>45730</v>
      </c>
      <c r="N323" s="12">
        <f t="shared" ca="1" si="56"/>
        <v>-1.7569593845752629E-2</v>
      </c>
      <c r="O323" s="12">
        <f t="shared" ca="1" si="57"/>
        <v>-2.3967377735859441E-2</v>
      </c>
      <c r="P323" s="12">
        <f t="shared" ca="1" si="58"/>
        <v>-4.179104477611939E-2</v>
      </c>
      <c r="Q323" s="12">
        <f t="shared" ca="1" si="59"/>
        <v>-9.3177347551509637E-4</v>
      </c>
      <c r="R323" s="12">
        <f t="shared" ca="1" si="60"/>
        <v>-3.0377285063345472E-3</v>
      </c>
      <c r="S323" s="12">
        <f t="shared" ca="1" si="61"/>
        <v>-1.0594444658473812E-3</v>
      </c>
      <c r="T323" s="12">
        <f t="shared" ca="1" si="62"/>
        <v>-1.3742398735698824E-3</v>
      </c>
      <c r="U323" s="18"/>
      <c r="V323" s="22">
        <f t="shared" ca="1" si="63"/>
        <v>45730</v>
      </c>
      <c r="W323" s="14">
        <f ca="1">VLOOKUP($M323,LAST!$B:$Q,2,0)</f>
        <v>301.39</v>
      </c>
      <c r="X323" s="14">
        <f ca="1">VLOOKUP($M323,LAST!$B:$Q,3,0)*100</f>
        <v>351.85</v>
      </c>
      <c r="Y323" s="14">
        <f ca="1">VLOOKUP($M323,LAST!$B:$Q,16,0)*100</f>
        <v>321</v>
      </c>
      <c r="Z323" s="14">
        <f ca="1">VLOOKUP($M323,LAST!$B:$Q,4,0)</f>
        <v>96.5</v>
      </c>
      <c r="AA323" s="14">
        <f ca="1">VLOOKUP($M323,LAST!$B:$Q,5,0)</f>
        <v>97.604699999999994</v>
      </c>
      <c r="AB323" s="14">
        <f ca="1">VLOOKUP($M323,LAST!$B:$Q,6,0)</f>
        <v>103.718</v>
      </c>
      <c r="AC323" s="14">
        <f ca="1">VLOOKUP($M323,LAST!$B:$Q,7,0)</f>
        <v>1453.35</v>
      </c>
    </row>
    <row r="324" spans="12:29" ht="16.5" customHeight="1" x14ac:dyDescent="0.25">
      <c r="L324" s="32">
        <f t="shared" si="55"/>
        <v>324</v>
      </c>
      <c r="M324" s="9">
        <f t="shared" ca="1" si="64"/>
        <v>45729</v>
      </c>
      <c r="N324" s="12">
        <f t="shared" ca="1" si="56"/>
        <v>2.4751979156228066E-2</v>
      </c>
      <c r="O324" s="12">
        <f t="shared" ca="1" si="57"/>
        <v>4.6536608024153825E-2</v>
      </c>
      <c r="P324" s="12">
        <f t="shared" ca="1" si="58"/>
        <v>7.0287539936102261E-2</v>
      </c>
      <c r="Q324" s="12">
        <f t="shared" ca="1" si="59"/>
        <v>-9.3090608191981339E-4</v>
      </c>
      <c r="R324" s="12">
        <f t="shared" ca="1" si="60"/>
        <v>-2.7238602620976993E-3</v>
      </c>
      <c r="S324" s="12">
        <f t="shared" ca="1" si="61"/>
        <v>2.0847006138284829E-3</v>
      </c>
      <c r="T324" s="12">
        <f t="shared" ca="1" si="62"/>
        <v>2.5488237522817148E-3</v>
      </c>
      <c r="U324" s="18"/>
      <c r="V324" s="22">
        <f t="shared" ca="1" si="63"/>
        <v>45729</v>
      </c>
      <c r="W324" s="14">
        <f ca="1">VLOOKUP($M324,LAST!$B:$Q,2,0)</f>
        <v>306.77999999999997</v>
      </c>
      <c r="X324" s="14">
        <f ca="1">VLOOKUP($M324,LAST!$B:$Q,3,0)*100</f>
        <v>360.49</v>
      </c>
      <c r="Y324" s="14">
        <f ca="1">VLOOKUP($M324,LAST!$B:$Q,16,0)*100</f>
        <v>335</v>
      </c>
      <c r="Z324" s="14">
        <f ca="1">VLOOKUP($M324,LAST!$B:$Q,4,0)</f>
        <v>96.59</v>
      </c>
      <c r="AA324" s="14">
        <f ca="1">VLOOKUP($M324,LAST!$B:$Q,5,0)</f>
        <v>97.902100000000004</v>
      </c>
      <c r="AB324" s="14">
        <f ca="1">VLOOKUP($M324,LAST!$B:$Q,6,0)</f>
        <v>103.828</v>
      </c>
      <c r="AC324" s="14">
        <f ca="1">VLOOKUP($M324,LAST!$B:$Q,7,0)</f>
        <v>1455.35</v>
      </c>
    </row>
    <row r="325" spans="12:29" ht="16.5" customHeight="1" x14ac:dyDescent="0.25">
      <c r="L325" s="32">
        <f t="shared" si="55"/>
        <v>325</v>
      </c>
      <c r="M325" s="9">
        <f t="shared" ca="1" si="64"/>
        <v>45728</v>
      </c>
      <c r="N325" s="12">
        <f t="shared" ca="1" si="56"/>
        <v>-6.8670382165605393E-3</v>
      </c>
      <c r="O325" s="12">
        <f t="shared" ca="1" si="57"/>
        <v>-9.0618796927591783E-3</v>
      </c>
      <c r="P325" s="12">
        <f t="shared" ca="1" si="58"/>
        <v>-9.493670886076E-3</v>
      </c>
      <c r="Q325" s="12">
        <f t="shared" ca="1" si="59"/>
        <v>-3.1020576982720982E-4</v>
      </c>
      <c r="R325" s="12">
        <f t="shared" ca="1" si="60"/>
        <v>-1.5368091732556044E-3</v>
      </c>
      <c r="S325" s="12">
        <f t="shared" ca="1" si="61"/>
        <v>1.8661947997948847E-3</v>
      </c>
      <c r="T325" s="12">
        <f t="shared" ca="1" si="62"/>
        <v>-1.7192174122339088E-3</v>
      </c>
      <c r="U325" s="18"/>
      <c r="V325" s="22">
        <f t="shared" ca="1" si="63"/>
        <v>45728</v>
      </c>
      <c r="W325" s="14">
        <f ca="1">VLOOKUP($M325,LAST!$B:$Q,2,0)</f>
        <v>299.37</v>
      </c>
      <c r="X325" s="14">
        <f ca="1">VLOOKUP($M325,LAST!$B:$Q,3,0)*100</f>
        <v>344.46</v>
      </c>
      <c r="Y325" s="14">
        <f ca="1">VLOOKUP($M325,LAST!$B:$Q,16,0)*100</f>
        <v>313</v>
      </c>
      <c r="Z325" s="14">
        <f ca="1">VLOOKUP($M325,LAST!$B:$Q,4,0)</f>
        <v>96.68</v>
      </c>
      <c r="AA325" s="14">
        <f ca="1">VLOOKUP($M325,LAST!$B:$Q,5,0)</f>
        <v>98.169499999999999</v>
      </c>
      <c r="AB325" s="14">
        <f ca="1">VLOOKUP($M325,LAST!$B:$Q,6,0)</f>
        <v>103.61199999999999</v>
      </c>
      <c r="AC325" s="14">
        <f ca="1">VLOOKUP($M325,LAST!$B:$Q,7,0)</f>
        <v>1451.65</v>
      </c>
    </row>
    <row r="326" spans="12:29" ht="16.5" customHeight="1" x14ac:dyDescent="0.25">
      <c r="L326" s="32">
        <f t="shared" ref="L326:L389" si="65">ROW(M326)</f>
        <v>326</v>
      </c>
      <c r="M326" s="9">
        <f t="shared" ca="1" si="64"/>
        <v>45727</v>
      </c>
      <c r="N326" s="12">
        <f t="shared" ref="N326:N389" ca="1" si="66">W326/W327-1</f>
        <v>-7.3108081406837444E-3</v>
      </c>
      <c r="O326" s="12">
        <f t="shared" ref="O326:O389" ca="1" si="67">X326/X327-1</f>
        <v>1.0053755629812589E-2</v>
      </c>
      <c r="P326" s="12">
        <f t="shared" ref="P326:P389" ca="1" si="68">Y326/Y327-1</f>
        <v>1.9354838709677358E-2</v>
      </c>
      <c r="Q326" s="12">
        <f t="shared" ref="Q326:Q389" ca="1" si="69">Z326/Z327-1</f>
        <v>-1.4455343314403457E-3</v>
      </c>
      <c r="R326" s="12">
        <f t="shared" ref="R326:R389" ca="1" si="70">AA326/AA327-1</f>
        <v>-1.4938908901090953E-3</v>
      </c>
      <c r="S326" s="12">
        <f t="shared" ref="S326:S389" ca="1" si="71">AB326/AB327-1</f>
        <v>-4.6294513955728034E-3</v>
      </c>
      <c r="T326" s="12">
        <f t="shared" ref="T326:T389" ca="1" si="72">AC326/AC327-1</f>
        <v>-6.5287609099018429E-4</v>
      </c>
      <c r="U326" s="18"/>
      <c r="V326" s="22">
        <f t="shared" ref="V326:V389" ca="1" si="73">M326</f>
        <v>45727</v>
      </c>
      <c r="W326" s="14">
        <f ca="1">VLOOKUP($M326,LAST!$B:$Q,2,0)</f>
        <v>301.44</v>
      </c>
      <c r="X326" s="14">
        <f ca="1">VLOOKUP($M326,LAST!$B:$Q,3,0)*100</f>
        <v>347.61</v>
      </c>
      <c r="Y326" s="14">
        <f ca="1">VLOOKUP($M326,LAST!$B:$Q,16,0)*100</f>
        <v>316</v>
      </c>
      <c r="Z326" s="14">
        <f ca="1">VLOOKUP($M326,LAST!$B:$Q,4,0)</f>
        <v>96.71</v>
      </c>
      <c r="AA326" s="14">
        <f ca="1">VLOOKUP($M326,LAST!$B:$Q,5,0)</f>
        <v>98.320599999999999</v>
      </c>
      <c r="AB326" s="14">
        <f ca="1">VLOOKUP($M326,LAST!$B:$Q,6,0)</f>
        <v>103.419</v>
      </c>
      <c r="AC326" s="14">
        <f ca="1">VLOOKUP($M326,LAST!$B:$Q,7,0)</f>
        <v>1454.15</v>
      </c>
    </row>
    <row r="327" spans="12:29" ht="16.5" customHeight="1" x14ac:dyDescent="0.25">
      <c r="L327" s="32">
        <f t="shared" si="65"/>
        <v>327</v>
      </c>
      <c r="M327" s="9">
        <f t="shared" ref="M327:M390" ca="1" si="74">WORKDAY(M326,-1)</f>
        <v>45726</v>
      </c>
      <c r="N327" s="12">
        <f t="shared" ca="1" si="66"/>
        <v>2.1426889569107654E-2</v>
      </c>
      <c r="O327" s="12">
        <f t="shared" ca="1" si="67"/>
        <v>4.4683240749172848E-2</v>
      </c>
      <c r="P327" s="12">
        <f t="shared" ca="1" si="68"/>
        <v>6.5292096219931262E-2</v>
      </c>
      <c r="Q327" s="12">
        <f t="shared" ca="1" si="69"/>
        <v>-6.1913115261580387E-4</v>
      </c>
      <c r="R327" s="12">
        <f t="shared" ca="1" si="70"/>
        <v>-4.0605962782613858E-4</v>
      </c>
      <c r="S327" s="12">
        <f t="shared" ca="1" si="71"/>
        <v>5.9708391918200654E-4</v>
      </c>
      <c r="T327" s="12">
        <f t="shared" ca="1" si="72"/>
        <v>3.8980302873503625E-3</v>
      </c>
      <c r="U327" s="18"/>
      <c r="V327" s="22">
        <f t="shared" ca="1" si="73"/>
        <v>45726</v>
      </c>
      <c r="W327" s="14">
        <f ca="1">VLOOKUP($M327,LAST!$B:$Q,2,0)</f>
        <v>303.66000000000003</v>
      </c>
      <c r="X327" s="14">
        <f ca="1">VLOOKUP($M327,LAST!$B:$Q,3,0)*100</f>
        <v>344.15</v>
      </c>
      <c r="Y327" s="14">
        <f ca="1">VLOOKUP($M327,LAST!$B:$Q,16,0)*100</f>
        <v>310</v>
      </c>
      <c r="Z327" s="14">
        <f ca="1">VLOOKUP($M327,LAST!$B:$Q,4,0)</f>
        <v>96.85</v>
      </c>
      <c r="AA327" s="14">
        <f ca="1">VLOOKUP($M327,LAST!$B:$Q,5,0)</f>
        <v>98.467699999999994</v>
      </c>
      <c r="AB327" s="14">
        <f ca="1">VLOOKUP($M327,LAST!$B:$Q,6,0)</f>
        <v>103.9</v>
      </c>
      <c r="AC327" s="14">
        <f ca="1">VLOOKUP($M327,LAST!$B:$Q,7,0)</f>
        <v>1455.1</v>
      </c>
    </row>
    <row r="328" spans="12:29" ht="16.5" customHeight="1" x14ac:dyDescent="0.25">
      <c r="L328" s="32">
        <f t="shared" si="65"/>
        <v>328</v>
      </c>
      <c r="M328" s="9">
        <f t="shared" ca="1" si="74"/>
        <v>45723</v>
      </c>
      <c r="N328" s="12">
        <f t="shared" ca="1" si="66"/>
        <v>-1.337448559670773E-2</v>
      </c>
      <c r="O328" s="12">
        <f t="shared" ca="1" si="67"/>
        <v>-5.2240608769175134E-3</v>
      </c>
      <c r="P328" s="12">
        <f t="shared" ca="1" si="68"/>
        <v>-1.0204081632653073E-2</v>
      </c>
      <c r="Q328" s="12">
        <f t="shared" ca="1" si="69"/>
        <v>-4.1258380608566458E-4</v>
      </c>
      <c r="R328" s="12">
        <f t="shared" ca="1" si="70"/>
        <v>-4.9717573741825394E-4</v>
      </c>
      <c r="S328" s="12">
        <f t="shared" ca="1" si="71"/>
        <v>-2.1525628951971632E-3</v>
      </c>
      <c r="T328" s="12">
        <f t="shared" ca="1" si="72"/>
        <v>1.3125626057821638E-3</v>
      </c>
      <c r="U328" s="18"/>
      <c r="V328" s="22">
        <f t="shared" ca="1" si="73"/>
        <v>45723</v>
      </c>
      <c r="W328" s="14">
        <f ca="1">VLOOKUP($M328,LAST!$B:$Q,2,0)</f>
        <v>297.29000000000002</v>
      </c>
      <c r="X328" s="14">
        <f ca="1">VLOOKUP($M328,LAST!$B:$Q,3,0)*100</f>
        <v>329.42999999999995</v>
      </c>
      <c r="Y328" s="14">
        <f ca="1">VLOOKUP($M328,LAST!$B:$Q,16,0)*100</f>
        <v>291</v>
      </c>
      <c r="Z328" s="14">
        <f ca="1">VLOOKUP($M328,LAST!$B:$Q,4,0)</f>
        <v>96.91</v>
      </c>
      <c r="AA328" s="14">
        <f ca="1">VLOOKUP($M328,LAST!$B:$Q,5,0)</f>
        <v>98.5077</v>
      </c>
      <c r="AB328" s="14">
        <f ca="1">VLOOKUP($M328,LAST!$B:$Q,6,0)</f>
        <v>103.83799999999999</v>
      </c>
      <c r="AC328" s="14">
        <f ca="1">VLOOKUP($M328,LAST!$B:$Q,7,0)</f>
        <v>1449.45</v>
      </c>
    </row>
    <row r="329" spans="12:29" ht="16.5" customHeight="1" x14ac:dyDescent="0.25">
      <c r="L329" s="32">
        <f t="shared" si="65"/>
        <v>329</v>
      </c>
      <c r="M329" s="9">
        <f t="shared" ca="1" si="74"/>
        <v>45722</v>
      </c>
      <c r="N329" s="12">
        <f t="shared" ca="1" si="66"/>
        <v>2.5176918889493693E-2</v>
      </c>
      <c r="O329" s="12">
        <f t="shared" ca="1" si="67"/>
        <v>2.8223678082404335E-2</v>
      </c>
      <c r="P329" s="12">
        <f t="shared" ca="1" si="68"/>
        <v>3.8869257950530089E-2</v>
      </c>
      <c r="Q329" s="12">
        <f t="shared" ca="1" si="69"/>
        <v>-1.0313531353123295E-4</v>
      </c>
      <c r="R329" s="12">
        <f t="shared" ca="1" si="70"/>
        <v>-2.5663914304829838E-4</v>
      </c>
      <c r="S329" s="12">
        <f t="shared" ca="1" si="71"/>
        <v>-2.0522459626376444E-3</v>
      </c>
      <c r="T329" s="12">
        <f t="shared" ca="1" si="72"/>
        <v>1.4181943964026722E-3</v>
      </c>
      <c r="U329" s="18"/>
      <c r="V329" s="22">
        <f t="shared" ca="1" si="73"/>
        <v>45722</v>
      </c>
      <c r="W329" s="14">
        <f ca="1">VLOOKUP($M329,LAST!$B:$Q,2,0)</f>
        <v>301.32</v>
      </c>
      <c r="X329" s="14">
        <f ca="1">VLOOKUP($M329,LAST!$B:$Q,3,0)*100</f>
        <v>331.15999999999997</v>
      </c>
      <c r="Y329" s="14">
        <f ca="1">VLOOKUP($M329,LAST!$B:$Q,16,0)*100</f>
        <v>294</v>
      </c>
      <c r="Z329" s="14">
        <f ca="1">VLOOKUP($M329,LAST!$B:$Q,4,0)</f>
        <v>96.95</v>
      </c>
      <c r="AA329" s="14">
        <f ca="1">VLOOKUP($M329,LAST!$B:$Q,5,0)</f>
        <v>98.556700000000006</v>
      </c>
      <c r="AB329" s="14">
        <f ca="1">VLOOKUP($M329,LAST!$B:$Q,6,0)</f>
        <v>104.062</v>
      </c>
      <c r="AC329" s="14">
        <f ca="1">VLOOKUP($M329,LAST!$B:$Q,7,0)</f>
        <v>1447.55</v>
      </c>
    </row>
    <row r="330" spans="12:29" ht="16.5" customHeight="1" x14ac:dyDescent="0.25">
      <c r="L330" s="32">
        <f t="shared" si="65"/>
        <v>330</v>
      </c>
      <c r="M330" s="9">
        <f t="shared" ca="1" si="74"/>
        <v>45721</v>
      </c>
      <c r="N330" s="12">
        <f t="shared" ca="1" si="66"/>
        <v>-1.3525759355596523E-2</v>
      </c>
      <c r="O330" s="12">
        <f t="shared" ca="1" si="67"/>
        <v>-2.8006639505054998E-2</v>
      </c>
      <c r="P330" s="12">
        <f t="shared" ca="1" si="68"/>
        <v>-3.082191780821919E-2</v>
      </c>
      <c r="Q330" s="12">
        <f t="shared" ca="1" si="69"/>
        <v>0</v>
      </c>
      <c r="R330" s="12">
        <f t="shared" ca="1" si="70"/>
        <v>-3.2753870381885264E-4</v>
      </c>
      <c r="S330" s="12">
        <f t="shared" ca="1" si="71"/>
        <v>-1.3873258749988127E-2</v>
      </c>
      <c r="T330" s="12">
        <f t="shared" ca="1" si="72"/>
        <v>-9.2189588402619149E-3</v>
      </c>
      <c r="U330" s="18"/>
      <c r="V330" s="22">
        <f t="shared" ca="1" si="73"/>
        <v>45721</v>
      </c>
      <c r="W330" s="14">
        <f ca="1">VLOOKUP($M330,LAST!$B:$Q,2,0)</f>
        <v>293.92</v>
      </c>
      <c r="X330" s="14">
        <f ca="1">VLOOKUP($M330,LAST!$B:$Q,3,0)*100</f>
        <v>322.07</v>
      </c>
      <c r="Y330" s="14">
        <f ca="1">VLOOKUP($M330,LAST!$B:$Q,16,0)*100</f>
        <v>283</v>
      </c>
      <c r="Z330" s="14">
        <f ca="1">VLOOKUP($M330,LAST!$B:$Q,4,0)</f>
        <v>96.96</v>
      </c>
      <c r="AA330" s="14">
        <f ca="1">VLOOKUP($M330,LAST!$B:$Q,5,0)</f>
        <v>98.581999999999994</v>
      </c>
      <c r="AB330" s="14">
        <f ca="1">VLOOKUP($M330,LAST!$B:$Q,6,0)</f>
        <v>104.276</v>
      </c>
      <c r="AC330" s="14">
        <f ca="1">VLOOKUP($M330,LAST!$B:$Q,7,0)</f>
        <v>1445.5</v>
      </c>
    </row>
    <row r="331" spans="12:29" ht="16.5" customHeight="1" x14ac:dyDescent="0.25">
      <c r="L331" s="32">
        <f t="shared" si="65"/>
        <v>331</v>
      </c>
      <c r="M331" s="9">
        <f t="shared" ca="1" si="74"/>
        <v>45720</v>
      </c>
      <c r="N331" s="12">
        <f t="shared" ca="1" si="66"/>
        <v>-1.3508591861735586E-2</v>
      </c>
      <c r="O331" s="12">
        <f t="shared" ca="1" si="67"/>
        <v>1.1570399316155777E-2</v>
      </c>
      <c r="P331" s="12">
        <f t="shared" ca="1" si="68"/>
        <v>1.388888888888884E-2</v>
      </c>
      <c r="Q331" s="12">
        <f t="shared" ca="1" si="69"/>
        <v>-1.7502316483064551E-3</v>
      </c>
      <c r="R331" s="12">
        <f t="shared" ca="1" si="70"/>
        <v>-6.4553395893707233E-4</v>
      </c>
      <c r="S331" s="12">
        <f t="shared" ca="1" si="71"/>
        <v>-9.4054165456640693E-3</v>
      </c>
      <c r="T331" s="12">
        <f t="shared" ca="1" si="72"/>
        <v>-8.9025851737711825E-4</v>
      </c>
      <c r="U331" s="18"/>
      <c r="V331" s="22">
        <f t="shared" ca="1" si="73"/>
        <v>45720</v>
      </c>
      <c r="W331" s="14">
        <f ca="1">VLOOKUP($M331,LAST!$B:$Q,2,0)</f>
        <v>297.95</v>
      </c>
      <c r="X331" s="14">
        <f ca="1">VLOOKUP($M331,LAST!$B:$Q,3,0)*100</f>
        <v>331.34999999999997</v>
      </c>
      <c r="Y331" s="14">
        <f ca="1">VLOOKUP($M331,LAST!$B:$Q,16,0)*100</f>
        <v>292</v>
      </c>
      <c r="Z331" s="14">
        <f ca="1">VLOOKUP($M331,LAST!$B:$Q,4,0)</f>
        <v>96.96</v>
      </c>
      <c r="AA331" s="14">
        <f ca="1">VLOOKUP($M331,LAST!$B:$Q,5,0)</f>
        <v>98.6143</v>
      </c>
      <c r="AB331" s="14">
        <f ca="1">VLOOKUP($M331,LAST!$B:$Q,6,0)</f>
        <v>105.74299999999999</v>
      </c>
      <c r="AC331" s="14">
        <f ca="1">VLOOKUP($M331,LAST!$B:$Q,7,0)</f>
        <v>1458.95</v>
      </c>
    </row>
    <row r="332" spans="12:29" ht="16.5" customHeight="1" x14ac:dyDescent="0.25">
      <c r="L332" s="32">
        <f t="shared" si="65"/>
        <v>332</v>
      </c>
      <c r="M332" s="9">
        <f t="shared" ca="1" si="74"/>
        <v>45719</v>
      </c>
      <c r="N332" s="12">
        <f t="shared" ca="1" si="66"/>
        <v>8.2454266257177E-3</v>
      </c>
      <c r="O332" s="12">
        <f t="shared" ca="1" si="67"/>
        <v>1.1362232925774984E-2</v>
      </c>
      <c r="P332" s="12">
        <f t="shared" ca="1" si="68"/>
        <v>2.857142857142847E-2</v>
      </c>
      <c r="Q332" s="12">
        <f t="shared" ca="1" si="69"/>
        <v>-2.0586721564597177E-4</v>
      </c>
      <c r="R332" s="12">
        <f t="shared" ca="1" si="70"/>
        <v>-1.4185546954159634E-4</v>
      </c>
      <c r="S332" s="12">
        <f t="shared" ca="1" si="71"/>
        <v>-8.0565725649079933E-3</v>
      </c>
      <c r="T332" s="12">
        <f t="shared" ca="1" si="72"/>
        <v>0</v>
      </c>
      <c r="U332" s="18"/>
      <c r="V332" s="22">
        <f t="shared" ca="1" si="73"/>
        <v>45719</v>
      </c>
      <c r="W332" s="14">
        <f ca="1">VLOOKUP($M332,LAST!$B:$Q,2,0)</f>
        <v>302.02999999999997</v>
      </c>
      <c r="X332" s="14">
        <f ca="1">VLOOKUP($M332,LAST!$B:$Q,3,0)*100</f>
        <v>327.56</v>
      </c>
      <c r="Y332" s="14">
        <f ca="1">VLOOKUP($M332,LAST!$B:$Q,16,0)*100</f>
        <v>288</v>
      </c>
      <c r="Z332" s="14">
        <f ca="1">VLOOKUP($M332,LAST!$B:$Q,4,0)</f>
        <v>97.13</v>
      </c>
      <c r="AA332" s="14">
        <f ca="1">VLOOKUP($M332,LAST!$B:$Q,5,0)</f>
        <v>98.677999999999997</v>
      </c>
      <c r="AB332" s="14">
        <f ca="1">VLOOKUP($M332,LAST!$B:$Q,6,0)</f>
        <v>106.747</v>
      </c>
      <c r="AC332" s="14">
        <f ca="1">VLOOKUP($M332,LAST!$B:$Q,7,0)</f>
        <v>1460.25</v>
      </c>
    </row>
    <row r="333" spans="12:29" ht="16.5" customHeight="1" x14ac:dyDescent="0.25">
      <c r="L333" s="32">
        <f t="shared" si="65"/>
        <v>333</v>
      </c>
      <c r="M333" s="9">
        <f t="shared" ca="1" si="74"/>
        <v>45716</v>
      </c>
      <c r="N333" s="12">
        <f t="shared" ca="1" si="66"/>
        <v>7.6017490750084349E-3</v>
      </c>
      <c r="O333" s="12">
        <f t="shared" ca="1" si="67"/>
        <v>1.5329634157810634E-2</v>
      </c>
      <c r="P333" s="12">
        <f t="shared" ca="1" si="68"/>
        <v>1.8181818181818077E-2</v>
      </c>
      <c r="Q333" s="12">
        <f t="shared" ca="1" si="69"/>
        <v>-8.2279131955154128E-4</v>
      </c>
      <c r="R333" s="12">
        <f t="shared" ca="1" si="70"/>
        <v>2.22920707102503E-5</v>
      </c>
      <c r="S333" s="12">
        <f t="shared" ca="1" si="71"/>
        <v>3.450076461154028E-3</v>
      </c>
      <c r="T333" s="12">
        <f t="shared" ca="1" si="72"/>
        <v>9.3312597200621017E-3</v>
      </c>
      <c r="U333" s="18"/>
      <c r="V333" s="22">
        <f t="shared" ca="1" si="73"/>
        <v>45716</v>
      </c>
      <c r="W333" s="14">
        <f ca="1">VLOOKUP($M333,LAST!$B:$Q,2,0)</f>
        <v>299.56</v>
      </c>
      <c r="X333" s="14">
        <f ca="1">VLOOKUP($M333,LAST!$B:$Q,3,0)*100</f>
        <v>323.88</v>
      </c>
      <c r="Y333" s="14">
        <f ca="1">VLOOKUP($M333,LAST!$B:$Q,16,0)*100</f>
        <v>280</v>
      </c>
      <c r="Z333" s="14">
        <f ca="1">VLOOKUP($M333,LAST!$B:$Q,4,0)</f>
        <v>97.15</v>
      </c>
      <c r="AA333" s="14">
        <f ca="1">VLOOKUP($M333,LAST!$B:$Q,5,0)</f>
        <v>98.691999999999993</v>
      </c>
      <c r="AB333" s="14">
        <f ca="1">VLOOKUP($M333,LAST!$B:$Q,6,0)</f>
        <v>107.614</v>
      </c>
      <c r="AC333" s="14">
        <f ca="1">VLOOKUP($M333,LAST!$B:$Q,7,0)</f>
        <v>1460.25</v>
      </c>
    </row>
    <row r="334" spans="12:29" ht="16.5" customHeight="1" x14ac:dyDescent="0.25">
      <c r="L334" s="32">
        <f t="shared" si="65"/>
        <v>334</v>
      </c>
      <c r="M334" s="9">
        <f t="shared" ca="1" si="74"/>
        <v>45715</v>
      </c>
      <c r="N334" s="12">
        <f t="shared" ca="1" si="66"/>
        <v>-5.0533784009905158E-3</v>
      </c>
      <c r="O334" s="12">
        <f t="shared" ca="1" si="67"/>
        <v>4.7562051152829632E-3</v>
      </c>
      <c r="P334" s="12">
        <f t="shared" ca="1" si="68"/>
        <v>3.6496350364962904E-3</v>
      </c>
      <c r="Q334" s="12">
        <f t="shared" ca="1" si="69"/>
        <v>-3.0845157310299687E-4</v>
      </c>
      <c r="R334" s="12">
        <f t="shared" ca="1" si="70"/>
        <v>-1.1955226662985208E-4</v>
      </c>
      <c r="S334" s="12">
        <f t="shared" ca="1" si="71"/>
        <v>7.7807848443842698E-3</v>
      </c>
      <c r="T334" s="12">
        <f t="shared" ca="1" si="72"/>
        <v>9.3135203013812173E-3</v>
      </c>
      <c r="U334" s="18"/>
      <c r="V334" s="22">
        <f t="shared" ca="1" si="73"/>
        <v>45715</v>
      </c>
      <c r="W334" s="14">
        <f ca="1">VLOOKUP($M334,LAST!$B:$Q,2,0)</f>
        <v>297.3</v>
      </c>
      <c r="X334" s="14">
        <f ca="1">VLOOKUP($M334,LAST!$B:$Q,3,0)*100</f>
        <v>318.99</v>
      </c>
      <c r="Y334" s="14">
        <f ca="1">VLOOKUP($M334,LAST!$B:$Q,16,0)*100</f>
        <v>275</v>
      </c>
      <c r="Z334" s="14">
        <f ca="1">VLOOKUP($M334,LAST!$B:$Q,4,0)</f>
        <v>97.23</v>
      </c>
      <c r="AA334" s="14">
        <f ca="1">VLOOKUP($M334,LAST!$B:$Q,5,0)</f>
        <v>98.689800000000005</v>
      </c>
      <c r="AB334" s="14">
        <f ca="1">VLOOKUP($M334,LAST!$B:$Q,6,0)</f>
        <v>107.244</v>
      </c>
      <c r="AC334" s="14">
        <f ca="1">VLOOKUP($M334,LAST!$B:$Q,7,0)</f>
        <v>1446.75</v>
      </c>
    </row>
    <row r="335" spans="12:29" ht="16.5" customHeight="1" x14ac:dyDescent="0.25">
      <c r="L335" s="32">
        <f t="shared" si="65"/>
        <v>335</v>
      </c>
      <c r="M335" s="9">
        <f t="shared" ca="1" si="74"/>
        <v>45714</v>
      </c>
      <c r="N335" s="12">
        <f t="shared" ca="1" si="66"/>
        <v>3.5600335852226106E-3</v>
      </c>
      <c r="O335" s="12">
        <f t="shared" ca="1" si="67"/>
        <v>-6.3223787167450141E-3</v>
      </c>
      <c r="P335" s="12">
        <f t="shared" ca="1" si="68"/>
        <v>-1.0830324909747335E-2</v>
      </c>
      <c r="Q335" s="12">
        <f t="shared" ca="1" si="69"/>
        <v>0</v>
      </c>
      <c r="R335" s="12">
        <f t="shared" ca="1" si="70"/>
        <v>3.2431468253646401E-4</v>
      </c>
      <c r="S335" s="12">
        <f t="shared" ca="1" si="71"/>
        <v>1.0159160176090865E-3</v>
      </c>
      <c r="T335" s="12">
        <f t="shared" ca="1" si="72"/>
        <v>-3.8355591199135119E-4</v>
      </c>
      <c r="U335" s="18"/>
      <c r="V335" s="22">
        <f t="shared" ca="1" si="73"/>
        <v>45714</v>
      </c>
      <c r="W335" s="14">
        <f ca="1">VLOOKUP($M335,LAST!$B:$Q,2,0)</f>
        <v>298.81</v>
      </c>
      <c r="X335" s="14">
        <f ca="1">VLOOKUP($M335,LAST!$B:$Q,3,0)*100</f>
        <v>317.47999999999996</v>
      </c>
      <c r="Y335" s="14">
        <f ca="1">VLOOKUP($M335,LAST!$B:$Q,16,0)*100</f>
        <v>274</v>
      </c>
      <c r="Z335" s="14">
        <f ca="1">VLOOKUP($M335,LAST!$B:$Q,4,0)</f>
        <v>97.26</v>
      </c>
      <c r="AA335" s="14">
        <f ca="1">VLOOKUP($M335,LAST!$B:$Q,5,0)</f>
        <v>98.701599999999999</v>
      </c>
      <c r="AB335" s="14">
        <f ca="1">VLOOKUP($M335,LAST!$B:$Q,6,0)</f>
        <v>106.416</v>
      </c>
      <c r="AC335" s="14">
        <f ca="1">VLOOKUP($M335,LAST!$B:$Q,7,0)</f>
        <v>1433.4</v>
      </c>
    </row>
    <row r="336" spans="12:29" ht="16.5" customHeight="1" x14ac:dyDescent="0.25">
      <c r="L336" s="32">
        <f t="shared" si="65"/>
        <v>336</v>
      </c>
      <c r="M336" s="9">
        <f t="shared" ca="1" si="74"/>
        <v>45713</v>
      </c>
      <c r="N336" s="12">
        <f t="shared" ca="1" si="66"/>
        <v>1.4203964847741668E-2</v>
      </c>
      <c r="O336" s="12">
        <f t="shared" ca="1" si="67"/>
        <v>1.6447682372029426E-2</v>
      </c>
      <c r="P336" s="12">
        <f t="shared" ca="1" si="68"/>
        <v>1.8382352941176405E-2</v>
      </c>
      <c r="Q336" s="12">
        <f t="shared" ca="1" si="69"/>
        <v>-1.0280662074624303E-4</v>
      </c>
      <c r="R336" s="12">
        <f t="shared" ca="1" si="70"/>
        <v>2.3822533278039515E-4</v>
      </c>
      <c r="S336" s="12">
        <f t="shared" ca="1" si="71"/>
        <v>-2.7017899358324771E-3</v>
      </c>
      <c r="T336" s="12">
        <f t="shared" ca="1" si="72"/>
        <v>2.6570639443415089E-3</v>
      </c>
      <c r="U336" s="18"/>
      <c r="V336" s="22">
        <f t="shared" ca="1" si="73"/>
        <v>45713</v>
      </c>
      <c r="W336" s="14">
        <f ca="1">VLOOKUP($M336,LAST!$B:$Q,2,0)</f>
        <v>297.75</v>
      </c>
      <c r="X336" s="14">
        <f ca="1">VLOOKUP($M336,LAST!$B:$Q,3,0)*100</f>
        <v>319.5</v>
      </c>
      <c r="Y336" s="14">
        <f ca="1">VLOOKUP($M336,LAST!$B:$Q,16,0)*100</f>
        <v>277</v>
      </c>
      <c r="Z336" s="14">
        <f ca="1">VLOOKUP($M336,LAST!$B:$Q,4,0)</f>
        <v>97.26</v>
      </c>
      <c r="AA336" s="14">
        <f ca="1">VLOOKUP($M336,LAST!$B:$Q,5,0)</f>
        <v>98.669600000000003</v>
      </c>
      <c r="AB336" s="14">
        <f ca="1">VLOOKUP($M336,LAST!$B:$Q,6,0)</f>
        <v>106.30800000000001</v>
      </c>
      <c r="AC336" s="14">
        <f ca="1">VLOOKUP($M336,LAST!$B:$Q,7,0)</f>
        <v>1433.95</v>
      </c>
    </row>
    <row r="337" spans="12:29" ht="16.5" customHeight="1" x14ac:dyDescent="0.25">
      <c r="L337" s="32">
        <f t="shared" si="65"/>
        <v>337</v>
      </c>
      <c r="M337" s="9">
        <f t="shared" ca="1" si="74"/>
        <v>45712</v>
      </c>
      <c r="N337" s="12">
        <f t="shared" ca="1" si="66"/>
        <v>6.2035164684510757E-3</v>
      </c>
      <c r="O337" s="12">
        <f t="shared" ca="1" si="67"/>
        <v>6.4034834950212893E-3</v>
      </c>
      <c r="P337" s="12">
        <f t="shared" ca="1" si="68"/>
        <v>3.6900369003689537E-3</v>
      </c>
      <c r="Q337" s="12">
        <f t="shared" ca="1" si="69"/>
        <v>-3.0832476875641834E-4</v>
      </c>
      <c r="R337" s="12">
        <f t="shared" ca="1" si="70"/>
        <v>-3.0410819764181696E-5</v>
      </c>
      <c r="S337" s="12">
        <f t="shared" ca="1" si="71"/>
        <v>-1.5007691441859539E-4</v>
      </c>
      <c r="T337" s="12">
        <f t="shared" ca="1" si="72"/>
        <v>-2.7195704473343962E-3</v>
      </c>
      <c r="U337" s="18"/>
      <c r="V337" s="22">
        <f t="shared" ca="1" si="73"/>
        <v>45712</v>
      </c>
      <c r="W337" s="14">
        <f ca="1">VLOOKUP($M337,LAST!$B:$Q,2,0)</f>
        <v>293.58</v>
      </c>
      <c r="X337" s="14">
        <f ca="1">VLOOKUP($M337,LAST!$B:$Q,3,0)*100</f>
        <v>314.33</v>
      </c>
      <c r="Y337" s="14">
        <f ca="1">VLOOKUP($M337,LAST!$B:$Q,16,0)*100</f>
        <v>272</v>
      </c>
      <c r="Z337" s="14">
        <f ca="1">VLOOKUP($M337,LAST!$B:$Q,4,0)</f>
        <v>97.27</v>
      </c>
      <c r="AA337" s="14">
        <f ca="1">VLOOKUP($M337,LAST!$B:$Q,5,0)</f>
        <v>98.646100000000004</v>
      </c>
      <c r="AB337" s="14">
        <f ca="1">VLOOKUP($M337,LAST!$B:$Q,6,0)</f>
        <v>106.596</v>
      </c>
      <c r="AC337" s="14">
        <f ca="1">VLOOKUP($M337,LAST!$B:$Q,7,0)</f>
        <v>1430.15</v>
      </c>
    </row>
    <row r="338" spans="12:29" ht="16.5" customHeight="1" x14ac:dyDescent="0.25">
      <c r="L338" s="32">
        <f t="shared" si="65"/>
        <v>338</v>
      </c>
      <c r="M338" s="9">
        <f t="shared" ca="1" si="74"/>
        <v>45709</v>
      </c>
      <c r="N338" s="12">
        <f t="shared" ca="1" si="66"/>
        <v>1.1124202938730177E-2</v>
      </c>
      <c r="O338" s="12">
        <f t="shared" ca="1" si="67"/>
        <v>2.2222949531976122E-2</v>
      </c>
      <c r="P338" s="12">
        <f t="shared" ca="1" si="68"/>
        <v>3.8314176245210829E-2</v>
      </c>
      <c r="Q338" s="12">
        <f t="shared" ca="1" si="69"/>
        <v>-3.0822973389499353E-4</v>
      </c>
      <c r="R338" s="12">
        <f t="shared" ca="1" si="70"/>
        <v>-3.0410727281937611E-6</v>
      </c>
      <c r="S338" s="12">
        <f t="shared" ca="1" si="71"/>
        <v>2.2562328432293999E-3</v>
      </c>
      <c r="T338" s="12">
        <f t="shared" ca="1" si="72"/>
        <v>-1.1492651668176812E-3</v>
      </c>
      <c r="U338" s="18"/>
      <c r="V338" s="22">
        <f t="shared" ca="1" si="73"/>
        <v>45709</v>
      </c>
      <c r="W338" s="14">
        <f ca="1">VLOOKUP($M338,LAST!$B:$Q,2,0)</f>
        <v>291.77</v>
      </c>
      <c r="X338" s="14">
        <f ca="1">VLOOKUP($M338,LAST!$B:$Q,3,0)*100</f>
        <v>312.33</v>
      </c>
      <c r="Y338" s="14">
        <f ca="1">VLOOKUP($M338,LAST!$B:$Q,16,0)*100</f>
        <v>271</v>
      </c>
      <c r="Z338" s="14">
        <f ca="1">VLOOKUP($M338,LAST!$B:$Q,4,0)</f>
        <v>97.3</v>
      </c>
      <c r="AA338" s="14">
        <f ca="1">VLOOKUP($M338,LAST!$B:$Q,5,0)</f>
        <v>98.649100000000004</v>
      </c>
      <c r="AB338" s="14">
        <f ca="1">VLOOKUP($M338,LAST!$B:$Q,6,0)</f>
        <v>106.61199999999999</v>
      </c>
      <c r="AC338" s="14">
        <f ca="1">VLOOKUP($M338,LAST!$B:$Q,7,0)</f>
        <v>1434.05</v>
      </c>
    </row>
    <row r="339" spans="12:29" ht="16.5" customHeight="1" x14ac:dyDescent="0.25">
      <c r="L339" s="32">
        <f t="shared" si="65"/>
        <v>339</v>
      </c>
      <c r="M339" s="9">
        <f t="shared" ca="1" si="74"/>
        <v>45708</v>
      </c>
      <c r="N339" s="12">
        <f t="shared" ca="1" si="66"/>
        <v>4.6304355394630736E-3</v>
      </c>
      <c r="O339" s="12">
        <f t="shared" ca="1" si="67"/>
        <v>3.273965426926484E-4</v>
      </c>
      <c r="P339" s="12">
        <f t="shared" ca="1" si="68"/>
        <v>-3.8167938931297218E-3</v>
      </c>
      <c r="Q339" s="12">
        <f t="shared" ca="1" si="69"/>
        <v>-3.0813475760071984E-4</v>
      </c>
      <c r="R339" s="12">
        <f t="shared" ca="1" si="70"/>
        <v>-1.6218791497268903E-5</v>
      </c>
      <c r="S339" s="12">
        <f t="shared" ca="1" si="71"/>
        <v>-7.4738973435474199E-3</v>
      </c>
      <c r="T339" s="12">
        <f t="shared" ca="1" si="72"/>
        <v>-4.3344082665834893E-3</v>
      </c>
      <c r="U339" s="18"/>
      <c r="V339" s="22">
        <f t="shared" ca="1" si="73"/>
        <v>45708</v>
      </c>
      <c r="W339" s="14">
        <f ca="1">VLOOKUP($M339,LAST!$B:$Q,2,0)</f>
        <v>288.56</v>
      </c>
      <c r="X339" s="14">
        <f ca="1">VLOOKUP($M339,LAST!$B:$Q,3,0)*100</f>
        <v>305.54000000000002</v>
      </c>
      <c r="Y339" s="14">
        <f ca="1">VLOOKUP($M339,LAST!$B:$Q,16,0)*100</f>
        <v>261</v>
      </c>
      <c r="Z339" s="14">
        <f ca="1">VLOOKUP($M339,LAST!$B:$Q,4,0)</f>
        <v>97.33</v>
      </c>
      <c r="AA339" s="14">
        <f ca="1">VLOOKUP($M339,LAST!$B:$Q,5,0)</f>
        <v>98.6494</v>
      </c>
      <c r="AB339" s="14">
        <f ca="1">VLOOKUP($M339,LAST!$B:$Q,6,0)</f>
        <v>106.372</v>
      </c>
      <c r="AC339" s="14">
        <f ca="1">VLOOKUP($M339,LAST!$B:$Q,7,0)</f>
        <v>1435.7</v>
      </c>
    </row>
    <row r="340" spans="12:29" ht="16.5" customHeight="1" x14ac:dyDescent="0.25">
      <c r="L340" s="32">
        <f t="shared" si="65"/>
        <v>340</v>
      </c>
      <c r="M340" s="9">
        <f t="shared" ca="1" si="74"/>
        <v>45707</v>
      </c>
      <c r="N340" s="12">
        <f t="shared" ca="1" si="66"/>
        <v>1.6167834147031712E-2</v>
      </c>
      <c r="O340" s="12">
        <f t="shared" ca="1" si="67"/>
        <v>1.4481201009698186E-2</v>
      </c>
      <c r="P340" s="12">
        <f t="shared" ca="1" si="68"/>
        <v>2.34375E-2</v>
      </c>
      <c r="Q340" s="12">
        <f t="shared" ca="1" si="69"/>
        <v>-2.0538098172107055E-4</v>
      </c>
      <c r="R340" s="12">
        <f t="shared" ca="1" si="70"/>
        <v>1.0036384428002698E-4</v>
      </c>
      <c r="S340" s="12">
        <f t="shared" ca="1" si="71"/>
        <v>1.1115885440993178E-3</v>
      </c>
      <c r="T340" s="12">
        <f t="shared" ca="1" si="72"/>
        <v>9.0237045777952218E-4</v>
      </c>
      <c r="U340" s="18"/>
      <c r="V340" s="22">
        <f t="shared" ca="1" si="73"/>
        <v>45707</v>
      </c>
      <c r="W340" s="14">
        <f ca="1">VLOOKUP($M340,LAST!$B:$Q,2,0)</f>
        <v>287.23</v>
      </c>
      <c r="X340" s="14">
        <f ca="1">VLOOKUP($M340,LAST!$B:$Q,3,0)*100</f>
        <v>305.44</v>
      </c>
      <c r="Y340" s="14">
        <f ca="1">VLOOKUP($M340,LAST!$B:$Q,16,0)*100</f>
        <v>262</v>
      </c>
      <c r="Z340" s="14">
        <f ca="1">VLOOKUP($M340,LAST!$B:$Q,4,0)</f>
        <v>97.36</v>
      </c>
      <c r="AA340" s="14">
        <f ca="1">VLOOKUP($M340,LAST!$B:$Q,5,0)</f>
        <v>98.650999999999996</v>
      </c>
      <c r="AB340" s="14">
        <f ca="1">VLOOKUP($M340,LAST!$B:$Q,6,0)</f>
        <v>107.173</v>
      </c>
      <c r="AC340" s="14">
        <f ca="1">VLOOKUP($M340,LAST!$B:$Q,7,0)</f>
        <v>1441.95</v>
      </c>
    </row>
    <row r="341" spans="12:29" ht="16.5" customHeight="1" x14ac:dyDescent="0.25">
      <c r="L341" s="32">
        <f t="shared" si="65"/>
        <v>341</v>
      </c>
      <c r="M341" s="9">
        <f t="shared" ca="1" si="74"/>
        <v>45706</v>
      </c>
      <c r="N341" s="12">
        <f t="shared" ca="1" si="66"/>
        <v>-1.0016811431773465E-2</v>
      </c>
      <c r="O341" s="12">
        <f t="shared" ca="1" si="67"/>
        <v>-9.3445643590417404E-3</v>
      </c>
      <c r="P341" s="12">
        <f t="shared" ca="1" si="68"/>
        <v>-1.538461538461533E-2</v>
      </c>
      <c r="Q341" s="12">
        <f t="shared" ca="1" si="69"/>
        <v>0</v>
      </c>
      <c r="R341" s="12">
        <f t="shared" ca="1" si="70"/>
        <v>3.9538835246544224E-5</v>
      </c>
      <c r="S341" s="12">
        <f t="shared" ca="1" si="71"/>
        <v>4.4944874501524623E-3</v>
      </c>
      <c r="T341" s="12">
        <f t="shared" ca="1" si="72"/>
        <v>-1.3517260501870743E-3</v>
      </c>
      <c r="U341" s="18"/>
      <c r="V341" s="22">
        <f t="shared" ca="1" si="73"/>
        <v>45706</v>
      </c>
      <c r="W341" s="14">
        <f ca="1">VLOOKUP($M341,LAST!$B:$Q,2,0)</f>
        <v>282.66000000000003</v>
      </c>
      <c r="X341" s="14">
        <f ca="1">VLOOKUP($M341,LAST!$B:$Q,3,0)*100</f>
        <v>301.08000000000004</v>
      </c>
      <c r="Y341" s="14">
        <f ca="1">VLOOKUP($M341,LAST!$B:$Q,16,0)*100</f>
        <v>256</v>
      </c>
      <c r="Z341" s="14">
        <f ca="1">VLOOKUP($M341,LAST!$B:$Q,4,0)</f>
        <v>97.38</v>
      </c>
      <c r="AA341" s="14">
        <f ca="1">VLOOKUP($M341,LAST!$B:$Q,5,0)</f>
        <v>98.641099999999994</v>
      </c>
      <c r="AB341" s="14">
        <f ca="1">VLOOKUP($M341,LAST!$B:$Q,6,0)</f>
        <v>107.054</v>
      </c>
      <c r="AC341" s="14">
        <f ca="1">VLOOKUP($M341,LAST!$B:$Q,7,0)</f>
        <v>1440.65</v>
      </c>
    </row>
    <row r="342" spans="12:29" ht="16.5" customHeight="1" x14ac:dyDescent="0.25">
      <c r="L342" s="32">
        <f t="shared" si="65"/>
        <v>342</v>
      </c>
      <c r="M342" s="9">
        <f t="shared" ca="1" si="74"/>
        <v>45705</v>
      </c>
      <c r="N342" s="12">
        <f t="shared" ca="1" si="66"/>
        <v>0</v>
      </c>
      <c r="O342" s="12">
        <f t="shared" ca="1" si="67"/>
        <v>-1.708054132177006E-3</v>
      </c>
      <c r="P342" s="12">
        <f t="shared" ca="1" si="68"/>
        <v>0</v>
      </c>
      <c r="Q342" s="12">
        <f t="shared" ca="1" si="69"/>
        <v>2.054231717336652E-4</v>
      </c>
      <c r="R342" s="12">
        <f t="shared" ca="1" si="70"/>
        <v>3.5699073041128848E-4</v>
      </c>
      <c r="S342" s="12">
        <f t="shared" ca="1" si="71"/>
        <v>-1.2651110486363581E-3</v>
      </c>
      <c r="T342" s="12">
        <f t="shared" ca="1" si="72"/>
        <v>1.075604593872459E-3</v>
      </c>
      <c r="U342" s="18"/>
      <c r="V342" s="22">
        <f t="shared" ca="1" si="73"/>
        <v>45705</v>
      </c>
      <c r="W342" s="14">
        <f ca="1">VLOOKUP($M342,LAST!$B:$Q,2,0)</f>
        <v>285.52</v>
      </c>
      <c r="X342" s="14">
        <f ca="1">VLOOKUP($M342,LAST!$B:$Q,3,0)*100</f>
        <v>303.92</v>
      </c>
      <c r="Y342" s="14">
        <f ca="1">VLOOKUP($M342,LAST!$B:$Q,16,0)*100</f>
        <v>260</v>
      </c>
      <c r="Z342" s="14">
        <f ca="1">VLOOKUP($M342,LAST!$B:$Q,4,0)</f>
        <v>97.38</v>
      </c>
      <c r="AA342" s="14">
        <f ca="1">VLOOKUP($M342,LAST!$B:$Q,5,0)</f>
        <v>98.637200000000007</v>
      </c>
      <c r="AB342" s="14">
        <f ca="1">VLOOKUP($M342,LAST!$B:$Q,6,0)</f>
        <v>106.575</v>
      </c>
      <c r="AC342" s="14">
        <f ca="1">VLOOKUP($M342,LAST!$B:$Q,7,0)</f>
        <v>1442.6</v>
      </c>
    </row>
    <row r="343" spans="12:29" ht="16.5" customHeight="1" x14ac:dyDescent="0.25">
      <c r="L343" s="32">
        <f t="shared" si="65"/>
        <v>343</v>
      </c>
      <c r="M343" s="9">
        <f t="shared" ca="1" si="74"/>
        <v>45702</v>
      </c>
      <c r="N343" s="12">
        <f t="shared" ca="1" si="66"/>
        <v>-7.1286990993497668E-3</v>
      </c>
      <c r="O343" s="12">
        <f t="shared" ca="1" si="67"/>
        <v>-6.6562255285826932E-3</v>
      </c>
      <c r="P343" s="12">
        <f t="shared" ca="1" si="68"/>
        <v>-7.6335877862595547E-3</v>
      </c>
      <c r="Q343" s="12">
        <f t="shared" ca="1" si="69"/>
        <v>-1.0270103728049484E-4</v>
      </c>
      <c r="R343" s="12">
        <f t="shared" ca="1" si="70"/>
        <v>3.3479085716603407E-4</v>
      </c>
      <c r="S343" s="12">
        <f t="shared" ca="1" si="71"/>
        <v>-5.619076905873599E-3</v>
      </c>
      <c r="T343" s="12">
        <f t="shared" ca="1" si="72"/>
        <v>-5.1089095239739146E-3</v>
      </c>
      <c r="U343" s="18"/>
      <c r="V343" s="22">
        <f t="shared" ca="1" si="73"/>
        <v>45702</v>
      </c>
      <c r="W343" s="14">
        <f ca="1">VLOOKUP($M343,LAST!$B:$Q,2,0)</f>
        <v>285.52</v>
      </c>
      <c r="X343" s="14">
        <f ca="1">VLOOKUP($M343,LAST!$B:$Q,3,0)*100</f>
        <v>304.44</v>
      </c>
      <c r="Y343" s="14">
        <f ca="1">VLOOKUP($M343,LAST!$B:$Q,16,0)*100</f>
        <v>260</v>
      </c>
      <c r="Z343" s="14">
        <f ca="1">VLOOKUP($M343,LAST!$B:$Q,4,0)</f>
        <v>97.36</v>
      </c>
      <c r="AA343" s="14">
        <f ca="1">VLOOKUP($M343,LAST!$B:$Q,5,0)</f>
        <v>98.602000000000004</v>
      </c>
      <c r="AB343" s="14">
        <f ca="1">VLOOKUP($M343,LAST!$B:$Q,6,0)</f>
        <v>106.71</v>
      </c>
      <c r="AC343" s="14">
        <f ca="1">VLOOKUP($M343,LAST!$B:$Q,7,0)</f>
        <v>1441.05</v>
      </c>
    </row>
    <row r="344" spans="12:29" ht="16.5" customHeight="1" x14ac:dyDescent="0.25">
      <c r="L344" s="32">
        <f t="shared" si="65"/>
        <v>344</v>
      </c>
      <c r="M344" s="9">
        <f t="shared" ca="1" si="74"/>
        <v>45701</v>
      </c>
      <c r="N344" s="12">
        <f t="shared" ca="1" si="66"/>
        <v>4.0501379141788529E-3</v>
      </c>
      <c r="O344" s="12">
        <f t="shared" ca="1" si="67"/>
        <v>1.2741350583160838E-3</v>
      </c>
      <c r="P344" s="12">
        <f t="shared" ca="1" si="68"/>
        <v>0</v>
      </c>
      <c r="Q344" s="12">
        <f t="shared" ca="1" si="69"/>
        <v>2.0544427324109549E-4</v>
      </c>
      <c r="R344" s="12">
        <f t="shared" ca="1" si="70"/>
        <v>2.4049853214713757E-4</v>
      </c>
      <c r="S344" s="12">
        <f t="shared" ca="1" si="71"/>
        <v>-5.7903611332431604E-3</v>
      </c>
      <c r="T344" s="12">
        <f t="shared" ca="1" si="72"/>
        <v>-4.6727366431884576E-3</v>
      </c>
      <c r="U344" s="18"/>
      <c r="V344" s="22">
        <f t="shared" ca="1" si="73"/>
        <v>45701</v>
      </c>
      <c r="W344" s="14">
        <f ca="1">VLOOKUP($M344,LAST!$B:$Q,2,0)</f>
        <v>287.57</v>
      </c>
      <c r="X344" s="14">
        <f ca="1">VLOOKUP($M344,LAST!$B:$Q,3,0)*100</f>
        <v>306.48</v>
      </c>
      <c r="Y344" s="14">
        <f ca="1">VLOOKUP($M344,LAST!$B:$Q,16,0)*100</f>
        <v>262</v>
      </c>
      <c r="Z344" s="14">
        <f ca="1">VLOOKUP($M344,LAST!$B:$Q,4,0)</f>
        <v>97.37</v>
      </c>
      <c r="AA344" s="14">
        <f ca="1">VLOOKUP($M344,LAST!$B:$Q,5,0)</f>
        <v>98.569000000000003</v>
      </c>
      <c r="AB344" s="14">
        <f ca="1">VLOOKUP($M344,LAST!$B:$Q,6,0)</f>
        <v>107.313</v>
      </c>
      <c r="AC344" s="14">
        <f ca="1">VLOOKUP($M344,LAST!$B:$Q,7,0)</f>
        <v>1448.45</v>
      </c>
    </row>
    <row r="345" spans="12:29" ht="16.5" customHeight="1" x14ac:dyDescent="0.25">
      <c r="L345" s="32">
        <f t="shared" si="65"/>
        <v>345</v>
      </c>
      <c r="M345" s="9">
        <f t="shared" ca="1" si="74"/>
        <v>45700</v>
      </c>
      <c r="N345" s="12">
        <f t="shared" ca="1" si="66"/>
        <v>-1.0878574388727635E-2</v>
      </c>
      <c r="O345" s="12">
        <f t="shared" ca="1" si="67"/>
        <v>-1.203924859595884E-2</v>
      </c>
      <c r="P345" s="12">
        <f t="shared" ca="1" si="68"/>
        <v>-3.8022813688213253E-3</v>
      </c>
      <c r="Q345" s="12">
        <f t="shared" ca="1" si="69"/>
        <v>-6.1595318755780504E-4</v>
      </c>
      <c r="R345" s="12">
        <f t="shared" ca="1" si="70"/>
        <v>2.0299354582009599E-4</v>
      </c>
      <c r="S345" s="12">
        <f t="shared" ca="1" si="71"/>
        <v>-2.3156081250053084E-4</v>
      </c>
      <c r="T345" s="12">
        <f t="shared" ca="1" si="72"/>
        <v>1.7553521029807229E-3</v>
      </c>
      <c r="U345" s="18"/>
      <c r="V345" s="22">
        <f t="shared" ca="1" si="73"/>
        <v>45700</v>
      </c>
      <c r="W345" s="14">
        <f ca="1">VLOOKUP($M345,LAST!$B:$Q,2,0)</f>
        <v>286.41000000000003</v>
      </c>
      <c r="X345" s="14">
        <f ca="1">VLOOKUP($M345,LAST!$B:$Q,3,0)*100</f>
        <v>306.09000000000003</v>
      </c>
      <c r="Y345" s="14">
        <f ca="1">VLOOKUP($M345,LAST!$B:$Q,16,0)*100</f>
        <v>262</v>
      </c>
      <c r="Z345" s="14">
        <f ca="1">VLOOKUP($M345,LAST!$B:$Q,4,0)</f>
        <v>97.35</v>
      </c>
      <c r="AA345" s="14">
        <f ca="1">VLOOKUP($M345,LAST!$B:$Q,5,0)</f>
        <v>98.545299999999997</v>
      </c>
      <c r="AB345" s="14">
        <f ca="1">VLOOKUP($M345,LAST!$B:$Q,6,0)</f>
        <v>107.938</v>
      </c>
      <c r="AC345" s="14">
        <f ca="1">VLOOKUP($M345,LAST!$B:$Q,7,0)</f>
        <v>1455.25</v>
      </c>
    </row>
    <row r="346" spans="12:29" ht="16.5" customHeight="1" x14ac:dyDescent="0.25">
      <c r="L346" s="32">
        <f t="shared" si="65"/>
        <v>346</v>
      </c>
      <c r="M346" s="9">
        <f t="shared" ca="1" si="74"/>
        <v>45699</v>
      </c>
      <c r="N346" s="12">
        <f t="shared" ca="1" si="66"/>
        <v>8.6035737921907884E-3</v>
      </c>
      <c r="O346" s="12">
        <f t="shared" ca="1" si="67"/>
        <v>0</v>
      </c>
      <c r="P346" s="12">
        <f t="shared" ca="1" si="68"/>
        <v>0</v>
      </c>
      <c r="Q346" s="12">
        <f t="shared" ca="1" si="69"/>
        <v>-4.1046690610579972E-4</v>
      </c>
      <c r="R346" s="12">
        <f t="shared" ca="1" si="70"/>
        <v>1.8881964374006799E-4</v>
      </c>
      <c r="S346" s="12">
        <f t="shared" ca="1" si="71"/>
        <v>-3.28658868711873E-3</v>
      </c>
      <c r="T346" s="12">
        <f t="shared" ca="1" si="72"/>
        <v>6.888475580353326E-4</v>
      </c>
      <c r="U346" s="18"/>
      <c r="V346" s="22">
        <f t="shared" ca="1" si="73"/>
        <v>45699</v>
      </c>
      <c r="W346" s="14">
        <f ca="1">VLOOKUP($M346,LAST!$B:$Q,2,0)</f>
        <v>289.56</v>
      </c>
      <c r="X346" s="14">
        <f ca="1">VLOOKUP($M346,LAST!$B:$Q,3,0)*100</f>
        <v>309.82</v>
      </c>
      <c r="Y346" s="14">
        <f ca="1">VLOOKUP($M346,LAST!$B:$Q,16,0)*100</f>
        <v>263</v>
      </c>
      <c r="Z346" s="14">
        <f ca="1">VLOOKUP($M346,LAST!$B:$Q,4,0)</f>
        <v>97.41</v>
      </c>
      <c r="AA346" s="14">
        <f ca="1">VLOOKUP($M346,LAST!$B:$Q,5,0)</f>
        <v>98.525300000000001</v>
      </c>
      <c r="AB346" s="14">
        <f ca="1">VLOOKUP($M346,LAST!$B:$Q,6,0)</f>
        <v>107.96299999999999</v>
      </c>
      <c r="AC346" s="14">
        <f ca="1">VLOOKUP($M346,LAST!$B:$Q,7,0)</f>
        <v>1452.7</v>
      </c>
    </row>
    <row r="347" spans="12:29" ht="16.5" customHeight="1" x14ac:dyDescent="0.25">
      <c r="L347" s="32">
        <f t="shared" si="65"/>
        <v>347</v>
      </c>
      <c r="M347" s="9">
        <f t="shared" ca="1" si="74"/>
        <v>45698</v>
      </c>
      <c r="N347" s="12">
        <f t="shared" ca="1" si="66"/>
        <v>3.4833495889508015E-5</v>
      </c>
      <c r="O347" s="12">
        <f t="shared" ca="1" si="67"/>
        <v>3.1406831795370849E-3</v>
      </c>
      <c r="P347" s="12">
        <f t="shared" ca="1" si="68"/>
        <v>-3.7878787878787845E-3</v>
      </c>
      <c r="Q347" s="12">
        <f t="shared" ca="1" si="69"/>
        <v>-2.0519134092533697E-4</v>
      </c>
      <c r="R347" s="12">
        <f t="shared" ca="1" si="70"/>
        <v>5.4645419281706964E-4</v>
      </c>
      <c r="S347" s="12">
        <f t="shared" ca="1" si="71"/>
        <v>2.5823768974453376E-3</v>
      </c>
      <c r="T347" s="12">
        <f t="shared" ca="1" si="72"/>
        <v>2.0362381363243642E-3</v>
      </c>
      <c r="U347" s="18"/>
      <c r="V347" s="22">
        <f t="shared" ca="1" si="73"/>
        <v>45698</v>
      </c>
      <c r="W347" s="14">
        <f ca="1">VLOOKUP($M347,LAST!$B:$Q,2,0)</f>
        <v>287.08999999999997</v>
      </c>
      <c r="X347" s="14">
        <f ca="1">VLOOKUP($M347,LAST!$B:$Q,3,0)*100</f>
        <v>309.82</v>
      </c>
      <c r="Y347" s="14">
        <f ca="1">VLOOKUP($M347,LAST!$B:$Q,16,0)*100</f>
        <v>263</v>
      </c>
      <c r="Z347" s="14">
        <f ca="1">VLOOKUP($M347,LAST!$B:$Q,4,0)</f>
        <v>97.45</v>
      </c>
      <c r="AA347" s="14">
        <f ca="1">VLOOKUP($M347,LAST!$B:$Q,5,0)</f>
        <v>98.506699999999995</v>
      </c>
      <c r="AB347" s="14">
        <f ca="1">VLOOKUP($M347,LAST!$B:$Q,6,0)</f>
        <v>108.319</v>
      </c>
      <c r="AC347" s="14">
        <f ca="1">VLOOKUP($M347,LAST!$B:$Q,7,0)</f>
        <v>1451.7</v>
      </c>
    </row>
    <row r="348" spans="12:29" ht="16.5" customHeight="1" x14ac:dyDescent="0.25">
      <c r="L348" s="32">
        <f t="shared" si="65"/>
        <v>348</v>
      </c>
      <c r="M348" s="9">
        <f t="shared" ca="1" si="74"/>
        <v>45695</v>
      </c>
      <c r="N348" s="12">
        <f t="shared" ca="1" si="66"/>
        <v>-4.3007769145394503E-3</v>
      </c>
      <c r="O348" s="12">
        <f t="shared" ca="1" si="67"/>
        <v>3.5628684329847005E-4</v>
      </c>
      <c r="P348" s="12">
        <f t="shared" ca="1" si="68"/>
        <v>7.6335877862594437E-3</v>
      </c>
      <c r="Q348" s="12">
        <f t="shared" ca="1" si="69"/>
        <v>-4.1021433699117704E-4</v>
      </c>
      <c r="R348" s="12">
        <f t="shared" ca="1" si="70"/>
        <v>1.2494844606791844E-4</v>
      </c>
      <c r="S348" s="12">
        <f t="shared" ca="1" si="71"/>
        <v>3.2593858239933216E-3</v>
      </c>
      <c r="T348" s="12">
        <f t="shared" ca="1" si="72"/>
        <v>1.0364484366902627E-3</v>
      </c>
      <c r="U348" s="18"/>
      <c r="V348" s="22">
        <f t="shared" ca="1" si="73"/>
        <v>45695</v>
      </c>
      <c r="W348" s="14">
        <f ca="1">VLOOKUP($M348,LAST!$B:$Q,2,0)</f>
        <v>287.08</v>
      </c>
      <c r="X348" s="14">
        <f ca="1">VLOOKUP($M348,LAST!$B:$Q,3,0)*100</f>
        <v>308.84999999999997</v>
      </c>
      <c r="Y348" s="14">
        <f ca="1">VLOOKUP($M348,LAST!$B:$Q,16,0)*100</f>
        <v>264</v>
      </c>
      <c r="Z348" s="14">
        <f ca="1">VLOOKUP($M348,LAST!$B:$Q,4,0)</f>
        <v>97.47</v>
      </c>
      <c r="AA348" s="14">
        <f ca="1">VLOOKUP($M348,LAST!$B:$Q,5,0)</f>
        <v>98.4529</v>
      </c>
      <c r="AB348" s="14">
        <f ca="1">VLOOKUP($M348,LAST!$B:$Q,6,0)</f>
        <v>108.04</v>
      </c>
      <c r="AC348" s="14">
        <f ca="1">VLOOKUP($M348,LAST!$B:$Q,7,0)</f>
        <v>1448.75</v>
      </c>
    </row>
    <row r="349" spans="12:29" ht="16.5" customHeight="1" x14ac:dyDescent="0.25">
      <c r="L349" s="32">
        <f t="shared" si="65"/>
        <v>349</v>
      </c>
      <c r="M349" s="9">
        <f t="shared" ca="1" si="74"/>
        <v>45694</v>
      </c>
      <c r="N349" s="12">
        <f t="shared" ca="1" si="66"/>
        <v>-4.1447913788339452E-3</v>
      </c>
      <c r="O349" s="12">
        <f t="shared" ca="1" si="67"/>
        <v>-5.5081333548074873E-3</v>
      </c>
      <c r="P349" s="12">
        <f t="shared" ca="1" si="68"/>
        <v>-3.8022813688213253E-3</v>
      </c>
      <c r="Q349" s="12">
        <f t="shared" ca="1" si="69"/>
        <v>-1.025430680885453E-4</v>
      </c>
      <c r="R349" s="12">
        <f t="shared" ca="1" si="70"/>
        <v>1.5341552748027176E-4</v>
      </c>
      <c r="S349" s="12">
        <f t="shared" ca="1" si="71"/>
        <v>1.0225043921210375E-3</v>
      </c>
      <c r="T349" s="12">
        <f t="shared" ca="1" si="72"/>
        <v>2.2506925207756989E-3</v>
      </c>
      <c r="U349" s="18"/>
      <c r="V349" s="22">
        <f t="shared" ca="1" si="73"/>
        <v>45694</v>
      </c>
      <c r="W349" s="14">
        <f ca="1">VLOOKUP($M349,LAST!$B:$Q,2,0)</f>
        <v>288.32</v>
      </c>
      <c r="X349" s="14">
        <f ca="1">VLOOKUP($M349,LAST!$B:$Q,3,0)*100</f>
        <v>308.74</v>
      </c>
      <c r="Y349" s="14">
        <f ca="1">VLOOKUP($M349,LAST!$B:$Q,16,0)*100</f>
        <v>262</v>
      </c>
      <c r="Z349" s="14">
        <f ca="1">VLOOKUP($M349,LAST!$B:$Q,4,0)</f>
        <v>97.51</v>
      </c>
      <c r="AA349" s="14">
        <f ca="1">VLOOKUP($M349,LAST!$B:$Q,5,0)</f>
        <v>98.440600000000003</v>
      </c>
      <c r="AB349" s="14">
        <f ca="1">VLOOKUP($M349,LAST!$B:$Q,6,0)</f>
        <v>107.68899999999999</v>
      </c>
      <c r="AC349" s="14">
        <f ca="1">VLOOKUP($M349,LAST!$B:$Q,7,0)</f>
        <v>1447.25</v>
      </c>
    </row>
    <row r="350" spans="12:29" ht="16.5" customHeight="1" x14ac:dyDescent="0.25">
      <c r="L350" s="32">
        <f t="shared" si="65"/>
        <v>350</v>
      </c>
      <c r="M350" s="9">
        <f t="shared" ca="1" si="74"/>
        <v>45693</v>
      </c>
      <c r="N350" s="12">
        <f t="shared" ca="1" si="66"/>
        <v>-3.304874690168158E-3</v>
      </c>
      <c r="O350" s="12">
        <f t="shared" ca="1" si="67"/>
        <v>-7.4810575785669853E-3</v>
      </c>
      <c r="P350" s="12">
        <f t="shared" ca="1" si="68"/>
        <v>-1.1278195488721776E-2</v>
      </c>
      <c r="Q350" s="12">
        <f t="shared" ca="1" si="69"/>
        <v>-2.050440844783008E-4</v>
      </c>
      <c r="R350" s="12">
        <f t="shared" ca="1" si="70"/>
        <v>2.0120785686206233E-4</v>
      </c>
      <c r="S350" s="12">
        <f t="shared" ca="1" si="71"/>
        <v>-3.529084846239372E-3</v>
      </c>
      <c r="T350" s="12">
        <f t="shared" ca="1" si="72"/>
        <v>-4.6527658107875514E-3</v>
      </c>
      <c r="U350" s="18"/>
      <c r="V350" s="22">
        <f t="shared" ca="1" si="73"/>
        <v>45693</v>
      </c>
      <c r="W350" s="14">
        <f ca="1">VLOOKUP($M350,LAST!$B:$Q,2,0)</f>
        <v>289.52</v>
      </c>
      <c r="X350" s="14">
        <f ca="1">VLOOKUP($M350,LAST!$B:$Q,3,0)*100</f>
        <v>310.45</v>
      </c>
      <c r="Y350" s="14">
        <f ca="1">VLOOKUP($M350,LAST!$B:$Q,16,0)*100</f>
        <v>263</v>
      </c>
      <c r="Z350" s="14">
        <f ca="1">VLOOKUP($M350,LAST!$B:$Q,4,0)</f>
        <v>97.52</v>
      </c>
      <c r="AA350" s="14">
        <f ca="1">VLOOKUP($M350,LAST!$B:$Q,5,0)</f>
        <v>98.4255</v>
      </c>
      <c r="AB350" s="14">
        <f ca="1">VLOOKUP($M350,LAST!$B:$Q,6,0)</f>
        <v>107.57899999999999</v>
      </c>
      <c r="AC350" s="14">
        <f ca="1">VLOOKUP($M350,LAST!$B:$Q,7,0)</f>
        <v>1444</v>
      </c>
    </row>
    <row r="351" spans="12:29" ht="16.5" customHeight="1" x14ac:dyDescent="0.25">
      <c r="L351" s="32">
        <f t="shared" si="65"/>
        <v>351</v>
      </c>
      <c r="M351" s="9">
        <f t="shared" ca="1" si="74"/>
        <v>45692</v>
      </c>
      <c r="N351" s="12">
        <f t="shared" ca="1" si="66"/>
        <v>2.1389636376181187E-3</v>
      </c>
      <c r="O351" s="12">
        <f t="shared" ca="1" si="67"/>
        <v>-3.6313827923424302E-3</v>
      </c>
      <c r="P351" s="12">
        <f t="shared" ca="1" si="68"/>
        <v>0</v>
      </c>
      <c r="Q351" s="12">
        <f t="shared" ca="1" si="69"/>
        <v>0</v>
      </c>
      <c r="R351" s="12">
        <f t="shared" ca="1" si="70"/>
        <v>-8.6369649908268897E-5</v>
      </c>
      <c r="S351" s="12">
        <f t="shared" ca="1" si="71"/>
        <v>-9.4504082943389633E-3</v>
      </c>
      <c r="T351" s="12">
        <f t="shared" ca="1" si="72"/>
        <v>-7.9663566739607283E-3</v>
      </c>
      <c r="U351" s="18"/>
      <c r="V351" s="22">
        <f t="shared" ca="1" si="73"/>
        <v>45692</v>
      </c>
      <c r="W351" s="14">
        <f ca="1">VLOOKUP($M351,LAST!$B:$Q,2,0)</f>
        <v>290.48</v>
      </c>
      <c r="X351" s="14">
        <f ca="1">VLOOKUP($M351,LAST!$B:$Q,3,0)*100</f>
        <v>312.78999999999996</v>
      </c>
      <c r="Y351" s="14">
        <f ca="1">VLOOKUP($M351,LAST!$B:$Q,16,0)*100</f>
        <v>266</v>
      </c>
      <c r="Z351" s="14">
        <f ca="1">VLOOKUP($M351,LAST!$B:$Q,4,0)</f>
        <v>97.54</v>
      </c>
      <c r="AA351" s="14">
        <f ca="1">VLOOKUP($M351,LAST!$B:$Q,5,0)</f>
        <v>98.405699999999996</v>
      </c>
      <c r="AB351" s="14">
        <f ca="1">VLOOKUP($M351,LAST!$B:$Q,6,0)</f>
        <v>107.96</v>
      </c>
      <c r="AC351" s="14">
        <f ca="1">VLOOKUP($M351,LAST!$B:$Q,7,0)</f>
        <v>1450.75</v>
      </c>
    </row>
    <row r="352" spans="12:29" ht="16.5" customHeight="1" x14ac:dyDescent="0.25">
      <c r="L352" s="32">
        <f t="shared" si="65"/>
        <v>352</v>
      </c>
      <c r="M352" s="9">
        <f t="shared" ca="1" si="74"/>
        <v>45691</v>
      </c>
      <c r="N352" s="12">
        <f t="shared" ca="1" si="66"/>
        <v>4.6443920698739927E-3</v>
      </c>
      <c r="O352" s="12">
        <f t="shared" ca="1" si="67"/>
        <v>2.4676045304697025E-2</v>
      </c>
      <c r="P352" s="12">
        <f t="shared" ca="1" si="68"/>
        <v>1.9157088122605304E-2</v>
      </c>
      <c r="Q352" s="12">
        <f t="shared" ca="1" si="69"/>
        <v>-7.171396373322203E-4</v>
      </c>
      <c r="R352" s="12">
        <f t="shared" ca="1" si="70"/>
        <v>1.2193511019775727E-5</v>
      </c>
      <c r="S352" s="12">
        <f t="shared" ca="1" si="71"/>
        <v>5.7211405370489743E-3</v>
      </c>
      <c r="T352" s="12">
        <f t="shared" ca="1" si="72"/>
        <v>5.5696898851682608E-3</v>
      </c>
      <c r="U352" s="18"/>
      <c r="V352" s="22">
        <f t="shared" ca="1" si="73"/>
        <v>45691</v>
      </c>
      <c r="W352" s="14">
        <f ca="1">VLOOKUP($M352,LAST!$B:$Q,2,0)</f>
        <v>289.86</v>
      </c>
      <c r="X352" s="14">
        <f ca="1">VLOOKUP($M352,LAST!$B:$Q,3,0)*100</f>
        <v>313.93</v>
      </c>
      <c r="Y352" s="14">
        <f ca="1">VLOOKUP($M352,LAST!$B:$Q,16,0)*100</f>
        <v>266</v>
      </c>
      <c r="Z352" s="14">
        <f ca="1">VLOOKUP($M352,LAST!$B:$Q,4,0)</f>
        <v>97.54</v>
      </c>
      <c r="AA352" s="14">
        <f ca="1">VLOOKUP($M352,LAST!$B:$Q,5,0)</f>
        <v>98.414199999999994</v>
      </c>
      <c r="AB352" s="14">
        <f ca="1">VLOOKUP($M352,LAST!$B:$Q,6,0)</f>
        <v>108.99</v>
      </c>
      <c r="AC352" s="14">
        <f ca="1">VLOOKUP($M352,LAST!$B:$Q,7,0)</f>
        <v>1462.4</v>
      </c>
    </row>
    <row r="353" spans="12:29" ht="16.5" customHeight="1" x14ac:dyDescent="0.25">
      <c r="L353" s="32">
        <f t="shared" si="65"/>
        <v>353</v>
      </c>
      <c r="M353" s="9">
        <f t="shared" ca="1" si="74"/>
        <v>45688</v>
      </c>
      <c r="N353" s="12">
        <f t="shared" ca="1" si="66"/>
        <v>-1.0155070673802835E-2</v>
      </c>
      <c r="O353" s="12">
        <f t="shared" ca="1" si="67"/>
        <v>1.2091503267974701E-3</v>
      </c>
      <c r="P353" s="12">
        <f t="shared" ca="1" si="68"/>
        <v>3.8461538461538325E-3</v>
      </c>
      <c r="Q353" s="12">
        <f t="shared" ca="1" si="69"/>
        <v>-3.0725112658747111E-4</v>
      </c>
      <c r="R353" s="12">
        <f t="shared" ca="1" si="70"/>
        <v>3.4549474847933581E-5</v>
      </c>
      <c r="S353" s="12">
        <f t="shared" ca="1" si="71"/>
        <v>5.3155468148464724E-3</v>
      </c>
      <c r="T353" s="12">
        <f t="shared" ca="1" si="72"/>
        <v>1.6637539321915362E-2</v>
      </c>
      <c r="U353" s="18"/>
      <c r="V353" s="22">
        <f t="shared" ca="1" si="73"/>
        <v>45688</v>
      </c>
      <c r="W353" s="14">
        <f ca="1">VLOOKUP($M353,LAST!$B:$Q,2,0)</f>
        <v>288.52</v>
      </c>
      <c r="X353" s="14">
        <f ca="1">VLOOKUP($M353,LAST!$B:$Q,3,0)*100</f>
        <v>306.37</v>
      </c>
      <c r="Y353" s="14">
        <f ca="1">VLOOKUP($M353,LAST!$B:$Q,16,0)*100</f>
        <v>261</v>
      </c>
      <c r="Z353" s="14">
        <f ca="1">VLOOKUP($M353,LAST!$B:$Q,4,0)</f>
        <v>97.61</v>
      </c>
      <c r="AA353" s="14">
        <f ca="1">VLOOKUP($M353,LAST!$B:$Q,5,0)</f>
        <v>98.412999999999997</v>
      </c>
      <c r="AB353" s="14">
        <f ca="1">VLOOKUP($M353,LAST!$B:$Q,6,0)</f>
        <v>108.37</v>
      </c>
      <c r="AC353" s="14">
        <f ca="1">VLOOKUP($M353,LAST!$B:$Q,7,0)</f>
        <v>1454.3</v>
      </c>
    </row>
    <row r="354" spans="12:29" ht="16.5" customHeight="1" x14ac:dyDescent="0.25">
      <c r="L354" s="32">
        <f t="shared" si="65"/>
        <v>354</v>
      </c>
      <c r="M354" s="9">
        <f t="shared" ca="1" si="74"/>
        <v>45687</v>
      </c>
      <c r="N354" s="12">
        <f t="shared" ca="1" si="66"/>
        <v>-4.4061891587251489E-3</v>
      </c>
      <c r="O354" s="12">
        <f t="shared" ca="1" si="67"/>
        <v>-5.2662375658280025E-3</v>
      </c>
      <c r="P354" s="12">
        <f t="shared" ca="1" si="68"/>
        <v>-7.6335877862595547E-3</v>
      </c>
      <c r="Q354" s="12">
        <f t="shared" ca="1" si="69"/>
        <v>1.0242753252076575E-4</v>
      </c>
      <c r="R354" s="12">
        <f t="shared" ca="1" si="70"/>
        <v>2.9274004683843557E-4</v>
      </c>
      <c r="S354" s="12">
        <f t="shared" ca="1" si="71"/>
        <v>-1.87962962962962E-3</v>
      </c>
      <c r="T354" s="12">
        <f t="shared" ca="1" si="72"/>
        <v>0</v>
      </c>
      <c r="U354" s="18"/>
      <c r="V354" s="22">
        <f t="shared" ca="1" si="73"/>
        <v>45687</v>
      </c>
      <c r="W354" s="14">
        <f ca="1">VLOOKUP($M354,LAST!$B:$Q,2,0)</f>
        <v>291.48</v>
      </c>
      <c r="X354" s="14">
        <f ca="1">VLOOKUP($M354,LAST!$B:$Q,3,0)*100</f>
        <v>306</v>
      </c>
      <c r="Y354" s="14">
        <f ca="1">VLOOKUP($M354,LAST!$B:$Q,16,0)*100</f>
        <v>260</v>
      </c>
      <c r="Z354" s="14">
        <f ca="1">VLOOKUP($M354,LAST!$B:$Q,4,0)</f>
        <v>97.64</v>
      </c>
      <c r="AA354" s="14">
        <f ca="1">VLOOKUP($M354,LAST!$B:$Q,5,0)</f>
        <v>98.409599999999998</v>
      </c>
      <c r="AB354" s="14">
        <f ca="1">VLOOKUP($M354,LAST!$B:$Q,6,0)</f>
        <v>107.797</v>
      </c>
      <c r="AC354" s="14">
        <f ca="1">VLOOKUP($M354,LAST!$B:$Q,7,0)</f>
        <v>1430.5</v>
      </c>
    </row>
    <row r="355" spans="12:29" ht="16.5" customHeight="1" x14ac:dyDescent="0.25">
      <c r="L355" s="32">
        <f t="shared" si="65"/>
        <v>355</v>
      </c>
      <c r="M355" s="9">
        <f t="shared" ca="1" si="74"/>
        <v>45686</v>
      </c>
      <c r="N355" s="12">
        <f t="shared" ca="1" si="66"/>
        <v>-6.7175572519084792E-3</v>
      </c>
      <c r="O355" s="12">
        <f t="shared" ca="1" si="67"/>
        <v>-9.9130994528485727E-3</v>
      </c>
      <c r="P355" s="12">
        <f t="shared" ca="1" si="68"/>
        <v>-7.575757575757569E-3</v>
      </c>
      <c r="Q355" s="12">
        <f t="shared" ca="1" si="69"/>
        <v>0</v>
      </c>
      <c r="R355" s="12">
        <f t="shared" ca="1" si="70"/>
        <v>4.7775831731433627E-5</v>
      </c>
      <c r="S355" s="12">
        <f t="shared" ca="1" si="71"/>
        <v>1.242282090742286E-3</v>
      </c>
      <c r="T355" s="12">
        <f t="shared" ca="1" si="72"/>
        <v>0</v>
      </c>
      <c r="U355" s="18"/>
      <c r="V355" s="22">
        <f t="shared" ca="1" si="73"/>
        <v>45686</v>
      </c>
      <c r="W355" s="14">
        <f ca="1">VLOOKUP($M355,LAST!$B:$Q,2,0)</f>
        <v>292.77</v>
      </c>
      <c r="X355" s="14">
        <f ca="1">VLOOKUP($M355,LAST!$B:$Q,3,0)*100</f>
        <v>307.62</v>
      </c>
      <c r="Y355" s="14">
        <f ca="1">VLOOKUP($M355,LAST!$B:$Q,16,0)*100</f>
        <v>262</v>
      </c>
      <c r="Z355" s="14">
        <f ca="1">VLOOKUP($M355,LAST!$B:$Q,4,0)</f>
        <v>97.63</v>
      </c>
      <c r="AA355" s="14">
        <f ca="1">VLOOKUP($M355,LAST!$B:$Q,5,0)</f>
        <v>98.380799999999994</v>
      </c>
      <c r="AB355" s="14">
        <f ca="1">VLOOKUP($M355,LAST!$B:$Q,6,0)</f>
        <v>108</v>
      </c>
      <c r="AC355" s="14">
        <f ca="1">VLOOKUP($M355,LAST!$B:$Q,7,0)</f>
        <v>1430.5</v>
      </c>
    </row>
    <row r="356" spans="12:29" ht="16.5" customHeight="1" x14ac:dyDescent="0.25">
      <c r="L356" s="32">
        <f t="shared" si="65"/>
        <v>356</v>
      </c>
      <c r="M356" s="9">
        <f t="shared" ca="1" si="74"/>
        <v>45685</v>
      </c>
      <c r="N356" s="12">
        <f t="shared" ca="1" si="66"/>
        <v>-4.222972972973027E-3</v>
      </c>
      <c r="O356" s="12">
        <f t="shared" ca="1" si="67"/>
        <v>-1.2239707518677312E-2</v>
      </c>
      <c r="P356" s="12">
        <f t="shared" ca="1" si="68"/>
        <v>3.8022813688212143E-3</v>
      </c>
      <c r="Q356" s="12">
        <f t="shared" ca="1" si="69"/>
        <v>0</v>
      </c>
      <c r="R356" s="12">
        <f t="shared" ca="1" si="70"/>
        <v>2.6131057931633173E-4</v>
      </c>
      <c r="S356" s="12">
        <f t="shared" ca="1" si="71"/>
        <v>4.8909549938980224E-3</v>
      </c>
      <c r="T356" s="12">
        <f t="shared" ca="1" si="72"/>
        <v>0</v>
      </c>
      <c r="U356" s="18"/>
      <c r="V356" s="22">
        <f t="shared" ca="1" si="73"/>
        <v>45685</v>
      </c>
      <c r="W356" s="14">
        <f ca="1">VLOOKUP($M356,LAST!$B:$Q,2,0)</f>
        <v>294.75</v>
      </c>
      <c r="X356" s="14">
        <f ca="1">VLOOKUP($M356,LAST!$B:$Q,3,0)*100</f>
        <v>310.70000000000005</v>
      </c>
      <c r="Y356" s="14">
        <f ca="1">VLOOKUP($M356,LAST!$B:$Q,16,0)*100</f>
        <v>264</v>
      </c>
      <c r="Z356" s="14">
        <f ca="1">VLOOKUP($M356,LAST!$B:$Q,4,0)</f>
        <v>97.63</v>
      </c>
      <c r="AA356" s="14">
        <f ca="1">VLOOKUP($M356,LAST!$B:$Q,5,0)</f>
        <v>98.376099999999994</v>
      </c>
      <c r="AB356" s="14">
        <f ca="1">VLOOKUP($M356,LAST!$B:$Q,6,0)</f>
        <v>107.866</v>
      </c>
      <c r="AC356" s="14">
        <f ca="1">VLOOKUP($M356,LAST!$B:$Q,7,0)</f>
        <v>1430.5</v>
      </c>
    </row>
    <row r="357" spans="12:29" ht="16.5" customHeight="1" x14ac:dyDescent="0.25">
      <c r="L357" s="32">
        <f t="shared" si="65"/>
        <v>357</v>
      </c>
      <c r="M357" s="9">
        <f t="shared" ca="1" si="74"/>
        <v>45684</v>
      </c>
      <c r="N357" s="12">
        <f t="shared" ca="1" si="66"/>
        <v>2.0971302428256067E-2</v>
      </c>
      <c r="O357" s="12">
        <f t="shared" ca="1" si="67"/>
        <v>2.58626312699759E-2</v>
      </c>
      <c r="P357" s="12">
        <f t="shared" ca="1" si="68"/>
        <v>2.734375E-2</v>
      </c>
      <c r="Q357" s="12">
        <f t="shared" ca="1" si="69"/>
        <v>-7.1647901740024E-4</v>
      </c>
      <c r="R357" s="12">
        <f t="shared" ca="1" si="70"/>
        <v>3.9669865346225741E-4</v>
      </c>
      <c r="S357" s="12">
        <f t="shared" ca="1" si="71"/>
        <v>-9.493405805869326E-4</v>
      </c>
      <c r="T357" s="12">
        <f t="shared" ca="1" si="72"/>
        <v>0</v>
      </c>
      <c r="U357" s="18"/>
      <c r="V357" s="22">
        <f t="shared" ca="1" si="73"/>
        <v>45684</v>
      </c>
      <c r="W357" s="14">
        <f ca="1">VLOOKUP($M357,LAST!$B:$Q,2,0)</f>
        <v>296</v>
      </c>
      <c r="X357" s="14">
        <f ca="1">VLOOKUP($M357,LAST!$B:$Q,3,0)*100</f>
        <v>314.55</v>
      </c>
      <c r="Y357" s="14">
        <f ca="1">VLOOKUP($M357,LAST!$B:$Q,16,0)*100</f>
        <v>263</v>
      </c>
      <c r="Z357" s="14">
        <f ca="1">VLOOKUP($M357,LAST!$B:$Q,4,0)</f>
        <v>97.63</v>
      </c>
      <c r="AA357" s="14">
        <f ca="1">VLOOKUP($M357,LAST!$B:$Q,5,0)</f>
        <v>98.350399999999993</v>
      </c>
      <c r="AB357" s="14">
        <f ca="1">VLOOKUP($M357,LAST!$B:$Q,6,0)</f>
        <v>107.34099999999999</v>
      </c>
      <c r="AC357" s="14">
        <f ca="1">VLOOKUP($M357,LAST!$B:$Q,7,0)</f>
        <v>1430.5</v>
      </c>
    </row>
    <row r="358" spans="12:29" ht="16.5" customHeight="1" x14ac:dyDescent="0.25">
      <c r="L358" s="32">
        <f t="shared" si="65"/>
        <v>358</v>
      </c>
      <c r="M358" s="9">
        <f t="shared" ca="1" si="74"/>
        <v>45681</v>
      </c>
      <c r="N358" s="12">
        <f t="shared" ca="1" si="66"/>
        <v>-1.4121861330209651E-3</v>
      </c>
      <c r="O358" s="12">
        <f t="shared" ca="1" si="67"/>
        <v>-4.2218758118992561E-3</v>
      </c>
      <c r="P358" s="12">
        <f t="shared" ca="1" si="68"/>
        <v>0</v>
      </c>
      <c r="Q358" s="12">
        <f t="shared" ca="1" si="69"/>
        <v>1.0236462278645497E-4</v>
      </c>
      <c r="R358" s="12">
        <f t="shared" ca="1" si="70"/>
        <v>6.3068891574369346E-5</v>
      </c>
      <c r="S358" s="12">
        <f t="shared" ca="1" si="71"/>
        <v>-5.5901598378483852E-3</v>
      </c>
      <c r="T358" s="12">
        <f t="shared" ca="1" si="72"/>
        <v>-3.3095279568019498E-3</v>
      </c>
      <c r="U358" s="18"/>
      <c r="V358" s="22">
        <f t="shared" ca="1" si="73"/>
        <v>45681</v>
      </c>
      <c r="W358" s="14">
        <f ca="1">VLOOKUP($M358,LAST!$B:$Q,2,0)</f>
        <v>289.92</v>
      </c>
      <c r="X358" s="14">
        <f ca="1">VLOOKUP($M358,LAST!$B:$Q,3,0)*100</f>
        <v>306.62</v>
      </c>
      <c r="Y358" s="14">
        <f ca="1">VLOOKUP($M358,LAST!$B:$Q,16,0)*100</f>
        <v>256</v>
      </c>
      <c r="Z358" s="14">
        <f ca="1">VLOOKUP($M358,LAST!$B:$Q,4,0)</f>
        <v>97.7</v>
      </c>
      <c r="AA358" s="14">
        <f ca="1">VLOOKUP($M358,LAST!$B:$Q,5,0)</f>
        <v>98.311400000000006</v>
      </c>
      <c r="AB358" s="14">
        <f ca="1">VLOOKUP($M358,LAST!$B:$Q,6,0)</f>
        <v>107.443</v>
      </c>
      <c r="AC358" s="14">
        <f ca="1">VLOOKUP($M358,LAST!$B:$Q,7,0)</f>
        <v>1430.5</v>
      </c>
    </row>
    <row r="359" spans="12:29" ht="16.5" customHeight="1" x14ac:dyDescent="0.25">
      <c r="L359" s="32">
        <f t="shared" si="65"/>
        <v>359</v>
      </c>
      <c r="M359" s="9">
        <f t="shared" ca="1" si="74"/>
        <v>45680</v>
      </c>
      <c r="N359" s="12">
        <f t="shared" ca="1" si="66"/>
        <v>-6.8882383330581831E-5</v>
      </c>
      <c r="O359" s="12">
        <f t="shared" ca="1" si="67"/>
        <v>-1.6235347598780869E-4</v>
      </c>
      <c r="P359" s="12">
        <f t="shared" ca="1" si="68"/>
        <v>0</v>
      </c>
      <c r="Q359" s="12">
        <f t="shared" ca="1" si="69"/>
        <v>2.0477116821937535E-4</v>
      </c>
      <c r="R359" s="12">
        <f t="shared" ca="1" si="70"/>
        <v>2.961045462732681E-4</v>
      </c>
      <c r="S359" s="12">
        <f t="shared" ca="1" si="71"/>
        <v>-1.1093956567160834E-3</v>
      </c>
      <c r="T359" s="12">
        <f t="shared" ca="1" si="72"/>
        <v>-4.8748215467120382E-4</v>
      </c>
      <c r="U359" s="18"/>
      <c r="V359" s="22">
        <f t="shared" ca="1" si="73"/>
        <v>45680</v>
      </c>
      <c r="W359" s="14">
        <f ca="1">VLOOKUP($M359,LAST!$B:$Q,2,0)</f>
        <v>290.33</v>
      </c>
      <c r="X359" s="14">
        <f ca="1">VLOOKUP($M359,LAST!$B:$Q,3,0)*100</f>
        <v>307.92</v>
      </c>
      <c r="Y359" s="14">
        <f ca="1">VLOOKUP($M359,LAST!$B:$Q,16,0)*100</f>
        <v>256</v>
      </c>
      <c r="Z359" s="14">
        <f ca="1">VLOOKUP($M359,LAST!$B:$Q,4,0)</f>
        <v>97.69</v>
      </c>
      <c r="AA359" s="14">
        <f ca="1">VLOOKUP($M359,LAST!$B:$Q,5,0)</f>
        <v>98.305199999999999</v>
      </c>
      <c r="AB359" s="14">
        <f ca="1">VLOOKUP($M359,LAST!$B:$Q,6,0)</f>
        <v>108.047</v>
      </c>
      <c r="AC359" s="14">
        <f ca="1">VLOOKUP($M359,LAST!$B:$Q,7,0)</f>
        <v>1435.25</v>
      </c>
    </row>
    <row r="360" spans="12:29" ht="16.5" customHeight="1" x14ac:dyDescent="0.25">
      <c r="L360" s="32">
        <f t="shared" si="65"/>
        <v>360</v>
      </c>
      <c r="M360" s="9">
        <f t="shared" ca="1" si="74"/>
        <v>45679</v>
      </c>
      <c r="N360" s="12">
        <f t="shared" ca="1" si="66"/>
        <v>-1.1540818410839426E-2</v>
      </c>
      <c r="O360" s="12">
        <f t="shared" ca="1" si="67"/>
        <v>-9.2967895515667642E-3</v>
      </c>
      <c r="P360" s="12">
        <f t="shared" ca="1" si="68"/>
        <v>-7.7519379844961378E-3</v>
      </c>
      <c r="Q360" s="12">
        <f t="shared" ca="1" si="69"/>
        <v>2.0481310803877051E-4</v>
      </c>
      <c r="R360" s="12">
        <f t="shared" ca="1" si="70"/>
        <v>1.3942260722310529E-4</v>
      </c>
      <c r="S360" s="12">
        <f t="shared" ca="1" si="71"/>
        <v>9.7166441487295252E-4</v>
      </c>
      <c r="T360" s="12">
        <f t="shared" ca="1" si="72"/>
        <v>1.7413108588137938E-4</v>
      </c>
      <c r="U360" s="18"/>
      <c r="V360" s="22">
        <f t="shared" ca="1" si="73"/>
        <v>45679</v>
      </c>
      <c r="W360" s="14">
        <f ca="1">VLOOKUP($M360,LAST!$B:$Q,2,0)</f>
        <v>290.35000000000002</v>
      </c>
      <c r="X360" s="14">
        <f ca="1">VLOOKUP($M360,LAST!$B:$Q,3,0)*100</f>
        <v>307.96999999999997</v>
      </c>
      <c r="Y360" s="14">
        <f ca="1">VLOOKUP($M360,LAST!$B:$Q,16,0)*100</f>
        <v>256</v>
      </c>
      <c r="Z360" s="14">
        <f ca="1">VLOOKUP($M360,LAST!$B:$Q,4,0)</f>
        <v>97.67</v>
      </c>
      <c r="AA360" s="14">
        <f ca="1">VLOOKUP($M360,LAST!$B:$Q,5,0)</f>
        <v>98.2761</v>
      </c>
      <c r="AB360" s="14">
        <f ca="1">VLOOKUP($M360,LAST!$B:$Q,6,0)</f>
        <v>108.167</v>
      </c>
      <c r="AC360" s="14">
        <f ca="1">VLOOKUP($M360,LAST!$B:$Q,7,0)</f>
        <v>1435.95</v>
      </c>
    </row>
    <row r="361" spans="12:29" ht="16.5" customHeight="1" x14ac:dyDescent="0.25">
      <c r="L361" s="32">
        <f t="shared" si="65"/>
        <v>361</v>
      </c>
      <c r="M361" s="9">
        <f t="shared" ca="1" si="74"/>
        <v>45678</v>
      </c>
      <c r="N361" s="12">
        <f t="shared" ca="1" si="66"/>
        <v>-5.1480051480050637E-3</v>
      </c>
      <c r="O361" s="12">
        <f t="shared" ca="1" si="67"/>
        <v>-8.768853034023194E-3</v>
      </c>
      <c r="P361" s="12">
        <f t="shared" ca="1" si="68"/>
        <v>-1.5267175572519109E-2</v>
      </c>
      <c r="Q361" s="12">
        <f t="shared" ca="1" si="69"/>
        <v>-1.0239606799089529E-4</v>
      </c>
      <c r="R361" s="12">
        <f t="shared" ca="1" si="70"/>
        <v>-4.17232729362782E-5</v>
      </c>
      <c r="S361" s="12">
        <f t="shared" ca="1" si="71"/>
        <v>-1.1751579833008674E-2</v>
      </c>
      <c r="T361" s="12">
        <f t="shared" ca="1" si="72"/>
        <v>-3.1591737545564325E-3</v>
      </c>
      <c r="U361" s="18"/>
      <c r="V361" s="22">
        <f t="shared" ca="1" si="73"/>
        <v>45678</v>
      </c>
      <c r="W361" s="14">
        <f ca="1">VLOOKUP($M361,LAST!$B:$Q,2,0)</f>
        <v>293.74</v>
      </c>
      <c r="X361" s="14">
        <f ca="1">VLOOKUP($M361,LAST!$B:$Q,3,0)*100</f>
        <v>310.86</v>
      </c>
      <c r="Y361" s="14">
        <f ca="1">VLOOKUP($M361,LAST!$B:$Q,16,0)*100</f>
        <v>258</v>
      </c>
      <c r="Z361" s="14">
        <f ca="1">VLOOKUP($M361,LAST!$B:$Q,4,0)</f>
        <v>97.65</v>
      </c>
      <c r="AA361" s="14">
        <f ca="1">VLOOKUP($M361,LAST!$B:$Q,5,0)</f>
        <v>98.2624</v>
      </c>
      <c r="AB361" s="14">
        <f ca="1">VLOOKUP($M361,LAST!$B:$Q,6,0)</f>
        <v>108.062</v>
      </c>
      <c r="AC361" s="14">
        <f ca="1">VLOOKUP($M361,LAST!$B:$Q,7,0)</f>
        <v>1435.7</v>
      </c>
    </row>
    <row r="362" spans="12:29" ht="16.5" customHeight="1" x14ac:dyDescent="0.25">
      <c r="L362" s="32">
        <f t="shared" si="65"/>
        <v>362</v>
      </c>
      <c r="M362" s="9">
        <f t="shared" ca="1" si="74"/>
        <v>45677</v>
      </c>
      <c r="N362" s="12">
        <f t="shared" ca="1" si="66"/>
        <v>0</v>
      </c>
      <c r="O362" s="12">
        <f t="shared" ca="1" si="67"/>
        <v>7.3393324398507431E-4</v>
      </c>
      <c r="P362" s="12">
        <f t="shared" ca="1" si="68"/>
        <v>0</v>
      </c>
      <c r="Q362" s="12">
        <f t="shared" ca="1" si="69"/>
        <v>1.0240655401938525E-4</v>
      </c>
      <c r="R362" s="12">
        <f t="shared" ca="1" si="70"/>
        <v>8.1411927050911714E-6</v>
      </c>
      <c r="S362" s="12">
        <f t="shared" ca="1" si="71"/>
        <v>0</v>
      </c>
      <c r="T362" s="12">
        <f t="shared" ca="1" si="72"/>
        <v>-1.1733626102171657E-2</v>
      </c>
      <c r="U362" s="18"/>
      <c r="V362" s="22">
        <f t="shared" ca="1" si="73"/>
        <v>45677</v>
      </c>
      <c r="W362" s="14">
        <f ca="1">VLOOKUP($M362,LAST!$B:$Q,2,0)</f>
        <v>295.26</v>
      </c>
      <c r="X362" s="14">
        <f ca="1">VLOOKUP($M362,LAST!$B:$Q,3,0)*100</f>
        <v>313.61</v>
      </c>
      <c r="Y362" s="14">
        <f ca="1">VLOOKUP($M362,LAST!$B:$Q,16,0)*100</f>
        <v>262</v>
      </c>
      <c r="Z362" s="14">
        <f ca="1">VLOOKUP($M362,LAST!$B:$Q,4,0)</f>
        <v>97.66</v>
      </c>
      <c r="AA362" s="14">
        <f ca="1">VLOOKUP($M362,LAST!$B:$Q,5,0)</f>
        <v>98.266499999999994</v>
      </c>
      <c r="AB362" s="14">
        <f ca="1">VLOOKUP($M362,LAST!$B:$Q,6,0)</f>
        <v>109.34699999999999</v>
      </c>
      <c r="AC362" s="14">
        <f ca="1">VLOOKUP($M362,LAST!$B:$Q,7,0)</f>
        <v>1440.25</v>
      </c>
    </row>
    <row r="363" spans="12:29" ht="16.5" customHeight="1" x14ac:dyDescent="0.25">
      <c r="L363" s="32">
        <f t="shared" si="65"/>
        <v>363</v>
      </c>
      <c r="M363" s="9">
        <f t="shared" ca="1" si="74"/>
        <v>45674</v>
      </c>
      <c r="N363" s="12">
        <f t="shared" ca="1" si="66"/>
        <v>-3.8461538461538325E-3</v>
      </c>
      <c r="O363" s="12">
        <f t="shared" ca="1" si="67"/>
        <v>-1.3721910996412179E-2</v>
      </c>
      <c r="P363" s="12">
        <f t="shared" ca="1" si="68"/>
        <v>-2.9629629629629672E-2</v>
      </c>
      <c r="Q363" s="12">
        <f t="shared" ca="1" si="69"/>
        <v>1.0241704219593473E-4</v>
      </c>
      <c r="R363" s="12">
        <f t="shared" ca="1" si="70"/>
        <v>1.8830053171980943E-4</v>
      </c>
      <c r="S363" s="12">
        <f t="shared" ca="1" si="71"/>
        <v>3.579393705773759E-3</v>
      </c>
      <c r="T363" s="12">
        <f t="shared" ca="1" si="72"/>
        <v>-6.1717812446426823E-4</v>
      </c>
      <c r="U363" s="18"/>
      <c r="V363" s="22">
        <f t="shared" ca="1" si="73"/>
        <v>45674</v>
      </c>
      <c r="W363" s="14">
        <f ca="1">VLOOKUP($M363,LAST!$B:$Q,2,0)</f>
        <v>295.26</v>
      </c>
      <c r="X363" s="14">
        <f ca="1">VLOOKUP($M363,LAST!$B:$Q,3,0)*100</f>
        <v>313.38</v>
      </c>
      <c r="Y363" s="14">
        <f ca="1">VLOOKUP($M363,LAST!$B:$Q,16,0)*100</f>
        <v>262</v>
      </c>
      <c r="Z363" s="14">
        <f ca="1">VLOOKUP($M363,LAST!$B:$Q,4,0)</f>
        <v>97.65</v>
      </c>
      <c r="AA363" s="14">
        <f ca="1">VLOOKUP($M363,LAST!$B:$Q,5,0)</f>
        <v>98.265699999999995</v>
      </c>
      <c r="AB363" s="14">
        <f ca="1">VLOOKUP($M363,LAST!$B:$Q,6,0)</f>
        <v>109.34699999999999</v>
      </c>
      <c r="AC363" s="14">
        <f ca="1">VLOOKUP($M363,LAST!$B:$Q,7,0)</f>
        <v>1457.35</v>
      </c>
    </row>
    <row r="364" spans="12:29" ht="16.5" customHeight="1" x14ac:dyDescent="0.25">
      <c r="L364" s="32">
        <f t="shared" si="65"/>
        <v>364</v>
      </c>
      <c r="M364" s="9">
        <f t="shared" ca="1" si="74"/>
        <v>45673</v>
      </c>
      <c r="N364" s="12">
        <f t="shared" ca="1" si="66"/>
        <v>2.0622739105444765E-3</v>
      </c>
      <c r="O364" s="12">
        <f t="shared" ca="1" si="67"/>
        <v>5.4108787140463299E-3</v>
      </c>
      <c r="P364" s="12">
        <f t="shared" ca="1" si="68"/>
        <v>7.4626865671640896E-3</v>
      </c>
      <c r="Q364" s="12">
        <f t="shared" ca="1" si="69"/>
        <v>0</v>
      </c>
      <c r="R364" s="12">
        <f t="shared" ca="1" si="70"/>
        <v>1.6186286855623955E-4</v>
      </c>
      <c r="S364" s="12">
        <f t="shared" ca="1" si="71"/>
        <v>-1.2191768264736558E-3</v>
      </c>
      <c r="T364" s="12">
        <f t="shared" ca="1" si="72"/>
        <v>1.7173278378841417E-3</v>
      </c>
      <c r="U364" s="18"/>
      <c r="V364" s="22">
        <f t="shared" ca="1" si="73"/>
        <v>45673</v>
      </c>
      <c r="W364" s="14">
        <f ca="1">VLOOKUP($M364,LAST!$B:$Q,2,0)</f>
        <v>296.39999999999998</v>
      </c>
      <c r="X364" s="14">
        <f ca="1">VLOOKUP($M364,LAST!$B:$Q,3,0)*100</f>
        <v>317.74</v>
      </c>
      <c r="Y364" s="14">
        <f ca="1">VLOOKUP($M364,LAST!$B:$Q,16,0)*100</f>
        <v>270</v>
      </c>
      <c r="Z364" s="14">
        <f ca="1">VLOOKUP($M364,LAST!$B:$Q,4,0)</f>
        <v>97.64</v>
      </c>
      <c r="AA364" s="14">
        <f ca="1">VLOOKUP($M364,LAST!$B:$Q,5,0)</f>
        <v>98.247200000000007</v>
      </c>
      <c r="AB364" s="14">
        <f ca="1">VLOOKUP($M364,LAST!$B:$Q,6,0)</f>
        <v>108.95699999999999</v>
      </c>
      <c r="AC364" s="14">
        <f ca="1">VLOOKUP($M364,LAST!$B:$Q,7,0)</f>
        <v>1458.25</v>
      </c>
    </row>
    <row r="365" spans="12:29" ht="16.5" customHeight="1" x14ac:dyDescent="0.25">
      <c r="L365" s="32">
        <f t="shared" si="65"/>
        <v>365</v>
      </c>
      <c r="M365" s="9">
        <f t="shared" ca="1" si="74"/>
        <v>45672</v>
      </c>
      <c r="N365" s="12">
        <f t="shared" ca="1" si="66"/>
        <v>-2.0280547574780261E-4</v>
      </c>
      <c r="O365" s="12">
        <f t="shared" ca="1" si="67"/>
        <v>-1.181951783871682E-2</v>
      </c>
      <c r="P365" s="12">
        <f t="shared" ca="1" si="68"/>
        <v>-2.8985507246376829E-2</v>
      </c>
      <c r="Q365" s="12">
        <f t="shared" ca="1" si="69"/>
        <v>2.0487604998975506E-4</v>
      </c>
      <c r="R365" s="12">
        <f t="shared" ca="1" si="70"/>
        <v>1.9345845683282903E-4</v>
      </c>
      <c r="S365" s="12">
        <f t="shared" ca="1" si="71"/>
        <v>-1.6747046388402298E-3</v>
      </c>
      <c r="T365" s="12">
        <f t="shared" ca="1" si="72"/>
        <v>-3.7639007698887506E-3</v>
      </c>
      <c r="U365" s="18"/>
      <c r="V365" s="22">
        <f t="shared" ca="1" si="73"/>
        <v>45672</v>
      </c>
      <c r="W365" s="14">
        <f ca="1">VLOOKUP($M365,LAST!$B:$Q,2,0)</f>
        <v>295.79000000000002</v>
      </c>
      <c r="X365" s="14">
        <f ca="1">VLOOKUP($M365,LAST!$B:$Q,3,0)*100</f>
        <v>316.02999999999997</v>
      </c>
      <c r="Y365" s="14">
        <f ca="1">VLOOKUP($M365,LAST!$B:$Q,16,0)*100</f>
        <v>268</v>
      </c>
      <c r="Z365" s="14">
        <f ca="1">VLOOKUP($M365,LAST!$B:$Q,4,0)</f>
        <v>97.64</v>
      </c>
      <c r="AA365" s="14">
        <f ca="1">VLOOKUP($M365,LAST!$B:$Q,5,0)</f>
        <v>98.231300000000005</v>
      </c>
      <c r="AB365" s="14">
        <f ca="1">VLOOKUP($M365,LAST!$B:$Q,6,0)</f>
        <v>109.09</v>
      </c>
      <c r="AC365" s="14">
        <f ca="1">VLOOKUP($M365,LAST!$B:$Q,7,0)</f>
        <v>1455.75</v>
      </c>
    </row>
    <row r="366" spans="12:29" ht="16.5" customHeight="1" x14ac:dyDescent="0.25">
      <c r="L366" s="32">
        <f t="shared" si="65"/>
        <v>366</v>
      </c>
      <c r="M366" s="9">
        <f t="shared" ca="1" si="74"/>
        <v>45671</v>
      </c>
      <c r="N366" s="12">
        <f t="shared" ca="1" si="66"/>
        <v>-8.7805207524227491E-4</v>
      </c>
      <c r="O366" s="12">
        <f t="shared" ca="1" si="67"/>
        <v>-7.2945120437050148E-3</v>
      </c>
      <c r="P366" s="12">
        <f t="shared" ca="1" si="68"/>
        <v>-7.194244604316502E-3</v>
      </c>
      <c r="Q366" s="12">
        <f t="shared" ca="1" si="69"/>
        <v>1.0244851961904722E-4</v>
      </c>
      <c r="R366" s="12">
        <f t="shared" ca="1" si="70"/>
        <v>-2.952699785774282E-5</v>
      </c>
      <c r="S366" s="12">
        <f t="shared" ca="1" si="71"/>
        <v>-6.2115755393067351E-3</v>
      </c>
      <c r="T366" s="12">
        <f t="shared" ca="1" si="72"/>
        <v>-4.5302813543157683E-3</v>
      </c>
      <c r="U366" s="18"/>
      <c r="V366" s="22">
        <f t="shared" ca="1" si="73"/>
        <v>45671</v>
      </c>
      <c r="W366" s="14">
        <f ca="1">VLOOKUP($M366,LAST!$B:$Q,2,0)</f>
        <v>295.85000000000002</v>
      </c>
      <c r="X366" s="14">
        <f ca="1">VLOOKUP($M366,LAST!$B:$Q,3,0)*100</f>
        <v>319.81</v>
      </c>
      <c r="Y366" s="14">
        <f ca="1">VLOOKUP($M366,LAST!$B:$Q,16,0)*100</f>
        <v>276</v>
      </c>
      <c r="Z366" s="14">
        <f ca="1">VLOOKUP($M366,LAST!$B:$Q,4,0)</f>
        <v>97.62</v>
      </c>
      <c r="AA366" s="14">
        <f ca="1">VLOOKUP($M366,LAST!$B:$Q,5,0)</f>
        <v>98.212299999999999</v>
      </c>
      <c r="AB366" s="14">
        <f ca="1">VLOOKUP($M366,LAST!$B:$Q,6,0)</f>
        <v>109.273</v>
      </c>
      <c r="AC366" s="14">
        <f ca="1">VLOOKUP($M366,LAST!$B:$Q,7,0)</f>
        <v>1461.25</v>
      </c>
    </row>
    <row r="367" spans="12:29" ht="16.5" customHeight="1" x14ac:dyDescent="0.25">
      <c r="L367" s="32">
        <f t="shared" si="65"/>
        <v>367</v>
      </c>
      <c r="M367" s="9">
        <f t="shared" ca="1" si="74"/>
        <v>45670</v>
      </c>
      <c r="N367" s="12">
        <f t="shared" ca="1" si="66"/>
        <v>1.2861296391311727E-2</v>
      </c>
      <c r="O367" s="12">
        <f t="shared" ca="1" si="67"/>
        <v>1.6854996527997157E-2</v>
      </c>
      <c r="P367" s="12">
        <f t="shared" ca="1" si="68"/>
        <v>1.4598540145985384E-2</v>
      </c>
      <c r="Q367" s="12">
        <f t="shared" ca="1" si="69"/>
        <v>-3.0725112658747111E-4</v>
      </c>
      <c r="R367" s="12">
        <f t="shared" ca="1" si="70"/>
        <v>1.1914035650439914E-4</v>
      </c>
      <c r="S367" s="12">
        <f t="shared" ca="1" si="71"/>
        <v>2.7906976744185297E-3</v>
      </c>
      <c r="T367" s="12">
        <f t="shared" ca="1" si="72"/>
        <v>-2.3108815333378052E-3</v>
      </c>
      <c r="U367" s="18"/>
      <c r="V367" s="22">
        <f t="shared" ca="1" si="73"/>
        <v>45670</v>
      </c>
      <c r="W367" s="14">
        <f ca="1">VLOOKUP($M367,LAST!$B:$Q,2,0)</f>
        <v>296.11</v>
      </c>
      <c r="X367" s="14">
        <f ca="1">VLOOKUP($M367,LAST!$B:$Q,3,0)*100</f>
        <v>322.16000000000003</v>
      </c>
      <c r="Y367" s="14">
        <f ca="1">VLOOKUP($M367,LAST!$B:$Q,16,0)*100</f>
        <v>278</v>
      </c>
      <c r="Z367" s="14">
        <f ca="1">VLOOKUP($M367,LAST!$B:$Q,4,0)</f>
        <v>97.61</v>
      </c>
      <c r="AA367" s="14">
        <f ca="1">VLOOKUP($M367,LAST!$B:$Q,5,0)</f>
        <v>98.215199999999996</v>
      </c>
      <c r="AB367" s="14">
        <f ca="1">VLOOKUP($M367,LAST!$B:$Q,6,0)</f>
        <v>109.956</v>
      </c>
      <c r="AC367" s="14">
        <f ca="1">VLOOKUP($M367,LAST!$B:$Q,7,0)</f>
        <v>1467.9</v>
      </c>
    </row>
    <row r="368" spans="12:29" ht="16.5" customHeight="1" x14ac:dyDescent="0.25">
      <c r="L368" s="32">
        <f t="shared" si="65"/>
        <v>368</v>
      </c>
      <c r="M368" s="9">
        <f t="shared" ca="1" si="74"/>
        <v>45667</v>
      </c>
      <c r="N368" s="12">
        <f t="shared" ca="1" si="66"/>
        <v>3.8112896580140276E-3</v>
      </c>
      <c r="O368" s="12">
        <f t="shared" ca="1" si="67"/>
        <v>-4.0238918579064142E-3</v>
      </c>
      <c r="P368" s="12">
        <f t="shared" ca="1" si="68"/>
        <v>-3.6363636363636598E-3</v>
      </c>
      <c r="Q368" s="12">
        <f t="shared" ca="1" si="69"/>
        <v>-2.047921359819016E-4</v>
      </c>
      <c r="R368" s="12">
        <f t="shared" ca="1" si="70"/>
        <v>5.0125160079583786E-4</v>
      </c>
      <c r="S368" s="12">
        <f t="shared" ca="1" si="71"/>
        <v>4.31401643173146E-3</v>
      </c>
      <c r="T368" s="12">
        <f t="shared" ca="1" si="72"/>
        <v>7.9123137523549048E-3</v>
      </c>
      <c r="U368" s="18"/>
      <c r="V368" s="22">
        <f t="shared" ca="1" si="73"/>
        <v>45667</v>
      </c>
      <c r="W368" s="14">
        <f ca="1">VLOOKUP($M368,LAST!$B:$Q,2,0)</f>
        <v>292.35000000000002</v>
      </c>
      <c r="X368" s="14">
        <f ca="1">VLOOKUP($M368,LAST!$B:$Q,3,0)*100</f>
        <v>316.82</v>
      </c>
      <c r="Y368" s="14">
        <f ca="1">VLOOKUP($M368,LAST!$B:$Q,16,0)*100</f>
        <v>274</v>
      </c>
      <c r="Z368" s="14">
        <f ca="1">VLOOKUP($M368,LAST!$B:$Q,4,0)</f>
        <v>97.64</v>
      </c>
      <c r="AA368" s="14">
        <f ca="1">VLOOKUP($M368,LAST!$B:$Q,5,0)</f>
        <v>98.203500000000005</v>
      </c>
      <c r="AB368" s="14">
        <f ca="1">VLOOKUP($M368,LAST!$B:$Q,6,0)</f>
        <v>109.65</v>
      </c>
      <c r="AC368" s="14">
        <f ca="1">VLOOKUP($M368,LAST!$B:$Q,7,0)</f>
        <v>1471.3</v>
      </c>
    </row>
    <row r="369" spans="12:29" ht="16.5" customHeight="1" x14ac:dyDescent="0.25">
      <c r="L369" s="32">
        <f t="shared" si="65"/>
        <v>369</v>
      </c>
      <c r="M369" s="9">
        <f t="shared" ca="1" si="74"/>
        <v>45666</v>
      </c>
      <c r="N369" s="12">
        <f t="shared" ca="1" si="66"/>
        <v>-1.4149346692844067E-2</v>
      </c>
      <c r="O369" s="12">
        <f t="shared" ca="1" si="67"/>
        <v>8.8100182493233703E-4</v>
      </c>
      <c r="P369" s="12">
        <f t="shared" ca="1" si="68"/>
        <v>-7.2202166064981865E-3</v>
      </c>
      <c r="Q369" s="12">
        <f t="shared" ca="1" si="69"/>
        <v>0</v>
      </c>
      <c r="R369" s="12">
        <f t="shared" ca="1" si="70"/>
        <v>1.4061473092152887E-4</v>
      </c>
      <c r="S369" s="12">
        <f t="shared" ca="1" si="71"/>
        <v>8.1584013200108885E-4</v>
      </c>
      <c r="T369" s="12">
        <f t="shared" ca="1" si="72"/>
        <v>-5.4773886549586148E-4</v>
      </c>
      <c r="U369" s="18"/>
      <c r="V369" s="22">
        <f t="shared" ca="1" si="73"/>
        <v>45666</v>
      </c>
      <c r="W369" s="14">
        <f ca="1">VLOOKUP($M369,LAST!$B:$Q,2,0)</f>
        <v>291.24</v>
      </c>
      <c r="X369" s="14">
        <f ca="1">VLOOKUP($M369,LAST!$B:$Q,3,0)*100</f>
        <v>318.10000000000002</v>
      </c>
      <c r="Y369" s="14">
        <f ca="1">VLOOKUP($M369,LAST!$B:$Q,16,0)*100</f>
        <v>275</v>
      </c>
      <c r="Z369" s="14">
        <f ca="1">VLOOKUP($M369,LAST!$B:$Q,4,0)</f>
        <v>97.66</v>
      </c>
      <c r="AA369" s="14">
        <f ca="1">VLOOKUP($M369,LAST!$B:$Q,5,0)</f>
        <v>98.154300000000006</v>
      </c>
      <c r="AB369" s="14">
        <f ca="1">VLOOKUP($M369,LAST!$B:$Q,6,0)</f>
        <v>109.179</v>
      </c>
      <c r="AC369" s="14">
        <f ca="1">VLOOKUP($M369,LAST!$B:$Q,7,0)</f>
        <v>1459.75</v>
      </c>
    </row>
    <row r="370" spans="12:29" ht="16.5" customHeight="1" x14ac:dyDescent="0.25">
      <c r="L370" s="32">
        <f t="shared" si="65"/>
        <v>370</v>
      </c>
      <c r="M370" s="9">
        <f t="shared" ca="1" si="74"/>
        <v>45665</v>
      </c>
      <c r="N370" s="12">
        <f t="shared" ca="1" si="66"/>
        <v>3.3406793297652726E-2</v>
      </c>
      <c r="O370" s="12">
        <f t="shared" ca="1" si="67"/>
        <v>1.3488950540514688E-2</v>
      </c>
      <c r="P370" s="12">
        <f t="shared" ca="1" si="68"/>
        <v>2.2140221402213944E-2</v>
      </c>
      <c r="Q370" s="12">
        <f t="shared" ca="1" si="69"/>
        <v>0</v>
      </c>
      <c r="R370" s="12">
        <f t="shared" ca="1" si="70"/>
        <v>4.0876489800245608E-4</v>
      </c>
      <c r="S370" s="12">
        <f t="shared" ca="1" si="71"/>
        <v>5.0487368944740485E-3</v>
      </c>
      <c r="T370" s="12">
        <f t="shared" ca="1" si="72"/>
        <v>6.061649733080765E-3</v>
      </c>
      <c r="U370" s="18"/>
      <c r="V370" s="22">
        <f t="shared" ca="1" si="73"/>
        <v>45665</v>
      </c>
      <c r="W370" s="14">
        <f ca="1">VLOOKUP($M370,LAST!$B:$Q,2,0)</f>
        <v>295.42</v>
      </c>
      <c r="X370" s="14">
        <f ca="1">VLOOKUP($M370,LAST!$B:$Q,3,0)*100</f>
        <v>317.82</v>
      </c>
      <c r="Y370" s="14">
        <f ca="1">VLOOKUP($M370,LAST!$B:$Q,16,0)*100</f>
        <v>277</v>
      </c>
      <c r="Z370" s="14">
        <f ca="1">VLOOKUP($M370,LAST!$B:$Q,4,0)</f>
        <v>97.66</v>
      </c>
      <c r="AA370" s="14">
        <f ca="1">VLOOKUP($M370,LAST!$B:$Q,5,0)</f>
        <v>98.140500000000003</v>
      </c>
      <c r="AB370" s="14">
        <f ca="1">VLOOKUP($M370,LAST!$B:$Q,6,0)</f>
        <v>109.09</v>
      </c>
      <c r="AC370" s="14">
        <f ca="1">VLOOKUP($M370,LAST!$B:$Q,7,0)</f>
        <v>1460.55</v>
      </c>
    </row>
    <row r="371" spans="12:29" ht="16.5" customHeight="1" x14ac:dyDescent="0.25">
      <c r="L371" s="32">
        <f t="shared" si="65"/>
        <v>371</v>
      </c>
      <c r="M371" s="9">
        <f t="shared" ca="1" si="74"/>
        <v>45664</v>
      </c>
      <c r="N371" s="12">
        <f t="shared" ca="1" si="66"/>
        <v>-2.1596276268053938E-2</v>
      </c>
      <c r="O371" s="12">
        <f t="shared" ca="1" si="67"/>
        <v>6.3781611761237755E-5</v>
      </c>
      <c r="P371" s="12">
        <f t="shared" ca="1" si="68"/>
        <v>3.7037037037037646E-3</v>
      </c>
      <c r="Q371" s="12">
        <f t="shared" ca="1" si="69"/>
        <v>3.0728259756229725E-4</v>
      </c>
      <c r="R371" s="12">
        <f t="shared" ca="1" si="70"/>
        <v>2.4776678518012574E-4</v>
      </c>
      <c r="S371" s="12">
        <f t="shared" ca="1" si="71"/>
        <v>2.6326242182952431E-3</v>
      </c>
      <c r="T371" s="12">
        <f t="shared" ca="1" si="72"/>
        <v>-6.0251275204545873E-3</v>
      </c>
      <c r="U371" s="18"/>
      <c r="V371" s="22">
        <f t="shared" ca="1" si="73"/>
        <v>45664</v>
      </c>
      <c r="W371" s="14">
        <f ca="1">VLOOKUP($M371,LAST!$B:$Q,2,0)</f>
        <v>285.87</v>
      </c>
      <c r="X371" s="14">
        <f ca="1">VLOOKUP($M371,LAST!$B:$Q,3,0)*100</f>
        <v>313.58999999999997</v>
      </c>
      <c r="Y371" s="14">
        <f ca="1">VLOOKUP($M371,LAST!$B:$Q,16,0)*100</f>
        <v>271</v>
      </c>
      <c r="Z371" s="14">
        <f ca="1">VLOOKUP($M371,LAST!$B:$Q,4,0)</f>
        <v>97.66</v>
      </c>
      <c r="AA371" s="14">
        <f ca="1">VLOOKUP($M371,LAST!$B:$Q,5,0)</f>
        <v>98.100399999999993</v>
      </c>
      <c r="AB371" s="14">
        <f ca="1">VLOOKUP($M371,LAST!$B:$Q,6,0)</f>
        <v>108.542</v>
      </c>
      <c r="AC371" s="14">
        <f ca="1">VLOOKUP($M371,LAST!$B:$Q,7,0)</f>
        <v>1451.75</v>
      </c>
    </row>
    <row r="372" spans="12:29" ht="16.5" customHeight="1" x14ac:dyDescent="0.25">
      <c r="L372" s="32">
        <f t="shared" si="65"/>
        <v>372</v>
      </c>
      <c r="M372" s="9">
        <f t="shared" ca="1" si="74"/>
        <v>45663</v>
      </c>
      <c r="N372" s="12">
        <f t="shared" ca="1" si="66"/>
        <v>-3.4224306102115243E-5</v>
      </c>
      <c r="O372" s="12">
        <f t="shared" ca="1" si="67"/>
        <v>-1.3930817610062873E-2</v>
      </c>
      <c r="P372" s="12">
        <f t="shared" ca="1" si="68"/>
        <v>-1.4598540145985384E-2</v>
      </c>
      <c r="Q372" s="12">
        <f t="shared" ca="1" si="69"/>
        <v>2.8762198253724502E-3</v>
      </c>
      <c r="R372" s="12">
        <f t="shared" ca="1" si="70"/>
        <v>2.7741259718361277E-4</v>
      </c>
      <c r="S372" s="12">
        <f t="shared" ca="1" si="71"/>
        <v>-6.3789558704749894E-3</v>
      </c>
      <c r="T372" s="12">
        <f t="shared" ca="1" si="72"/>
        <v>-7.0027535098752258E-3</v>
      </c>
      <c r="U372" s="18"/>
      <c r="V372" s="22">
        <f t="shared" ca="1" si="73"/>
        <v>45663</v>
      </c>
      <c r="W372" s="14">
        <f ca="1">VLOOKUP($M372,LAST!$B:$Q,2,0)</f>
        <v>292.18</v>
      </c>
      <c r="X372" s="14">
        <f ca="1">VLOOKUP($M372,LAST!$B:$Q,3,0)*100</f>
        <v>313.57</v>
      </c>
      <c r="Y372" s="14">
        <f ca="1">VLOOKUP($M372,LAST!$B:$Q,16,0)*100</f>
        <v>270</v>
      </c>
      <c r="Z372" s="14">
        <f ca="1">VLOOKUP($M372,LAST!$B:$Q,4,0)</f>
        <v>97.63</v>
      </c>
      <c r="AA372" s="14">
        <f ca="1">VLOOKUP($M372,LAST!$B:$Q,5,0)</f>
        <v>98.076099999999997</v>
      </c>
      <c r="AB372" s="14">
        <f ca="1">VLOOKUP($M372,LAST!$B:$Q,6,0)</f>
        <v>108.25700000000001</v>
      </c>
      <c r="AC372" s="14">
        <f ca="1">VLOOKUP($M372,LAST!$B:$Q,7,0)</f>
        <v>1460.55</v>
      </c>
    </row>
    <row r="373" spans="12:29" ht="16.5" customHeight="1" x14ac:dyDescent="0.25">
      <c r="L373" s="32">
        <f t="shared" si="65"/>
        <v>373</v>
      </c>
      <c r="M373" s="9">
        <f t="shared" ca="1" si="74"/>
        <v>45660</v>
      </c>
      <c r="N373" s="12">
        <f t="shared" ca="1" si="66"/>
        <v>-1.9595342750729716E-2</v>
      </c>
      <c r="O373" s="12">
        <f t="shared" ca="1" si="67"/>
        <v>-2.3401510963700023E-2</v>
      </c>
      <c r="P373" s="12">
        <f t="shared" ca="1" si="68"/>
        <v>-2.8368794326241176E-2</v>
      </c>
      <c r="Q373" s="12">
        <f t="shared" ca="1" si="69"/>
        <v>1.027326895417513E-4</v>
      </c>
      <c r="R373" s="12">
        <f t="shared" ca="1" si="70"/>
        <v>3.2851544685752465E-4</v>
      </c>
      <c r="S373" s="12">
        <f t="shared" ca="1" si="71"/>
        <v>-4.0404409748250325E-3</v>
      </c>
      <c r="T373" s="12">
        <f t="shared" ca="1" si="72"/>
        <v>-3.3982397118292873E-4</v>
      </c>
      <c r="U373" s="18"/>
      <c r="V373" s="22">
        <f t="shared" ca="1" si="73"/>
        <v>45660</v>
      </c>
      <c r="W373" s="14">
        <f ca="1">VLOOKUP($M373,LAST!$B:$Q,2,0)</f>
        <v>292.19</v>
      </c>
      <c r="X373" s="14">
        <f ca="1">VLOOKUP($M373,LAST!$B:$Q,3,0)*100</f>
        <v>318</v>
      </c>
      <c r="Y373" s="14">
        <f ca="1">VLOOKUP($M373,LAST!$B:$Q,16,0)*100</f>
        <v>274</v>
      </c>
      <c r="Z373" s="14">
        <f ca="1">VLOOKUP($M373,LAST!$B:$Q,4,0)</f>
        <v>97.35</v>
      </c>
      <c r="AA373" s="14">
        <f ca="1">VLOOKUP($M373,LAST!$B:$Q,5,0)</f>
        <v>98.048900000000003</v>
      </c>
      <c r="AB373" s="14">
        <f ca="1">VLOOKUP($M373,LAST!$B:$Q,6,0)</f>
        <v>108.952</v>
      </c>
      <c r="AC373" s="14">
        <f ca="1">VLOOKUP($M373,LAST!$B:$Q,7,0)</f>
        <v>1470.85</v>
      </c>
    </row>
    <row r="374" spans="12:29" ht="16.5" customHeight="1" x14ac:dyDescent="0.25">
      <c r="L374" s="32">
        <f t="shared" si="65"/>
        <v>374</v>
      </c>
      <c r="M374" s="9">
        <f t="shared" ca="1" si="74"/>
        <v>45659</v>
      </c>
      <c r="N374" s="12">
        <f t="shared" ca="1" si="66"/>
        <v>4.5842181548521044E-3</v>
      </c>
      <c r="O374" s="12">
        <f t="shared" ca="1" si="67"/>
        <v>-9.7016514096286421E-3</v>
      </c>
      <c r="P374" s="12">
        <f t="shared" ca="1" si="68"/>
        <v>-1.7421602787456414E-2</v>
      </c>
      <c r="Q374" s="12">
        <f t="shared" ca="1" si="69"/>
        <v>1.0274324463166451E-4</v>
      </c>
      <c r="R374" s="12">
        <f t="shared" ca="1" si="70"/>
        <v>7.75438199105416E-5</v>
      </c>
      <c r="S374" s="12">
        <f t="shared" ca="1" si="71"/>
        <v>8.3604487173578601E-3</v>
      </c>
      <c r="T374" s="12">
        <f t="shared" ca="1" si="72"/>
        <v>-4.0762254152659771E-4</v>
      </c>
      <c r="U374" s="18"/>
      <c r="V374" s="22">
        <f t="shared" ca="1" si="73"/>
        <v>45659</v>
      </c>
      <c r="W374" s="14">
        <f ca="1">VLOOKUP($M374,LAST!$B:$Q,2,0)</f>
        <v>298.02999999999997</v>
      </c>
      <c r="X374" s="14">
        <f ca="1">VLOOKUP($M374,LAST!$B:$Q,3,0)*100</f>
        <v>325.62</v>
      </c>
      <c r="Y374" s="14">
        <f ca="1">VLOOKUP($M374,LAST!$B:$Q,16,0)*100</f>
        <v>282</v>
      </c>
      <c r="Z374" s="14">
        <f ca="1">VLOOKUP($M374,LAST!$B:$Q,4,0)</f>
        <v>97.34</v>
      </c>
      <c r="AA374" s="14">
        <f ca="1">VLOOKUP($M374,LAST!$B:$Q,5,0)</f>
        <v>98.0167</v>
      </c>
      <c r="AB374" s="14">
        <f ca="1">VLOOKUP($M374,LAST!$B:$Q,6,0)</f>
        <v>109.39400000000001</v>
      </c>
      <c r="AC374" s="14">
        <f ca="1">VLOOKUP($M374,LAST!$B:$Q,7,0)</f>
        <v>1471.35</v>
      </c>
    </row>
    <row r="375" spans="12:29" ht="16.5" customHeight="1" x14ac:dyDescent="0.25">
      <c r="L375" s="32">
        <f t="shared" si="65"/>
        <v>375</v>
      </c>
      <c r="M375" s="9">
        <f t="shared" ca="1" si="74"/>
        <v>45658</v>
      </c>
      <c r="N375" s="12">
        <f t="shared" ca="1" si="66"/>
        <v>0</v>
      </c>
      <c r="O375" s="12">
        <f t="shared" ca="1" si="67"/>
        <v>0</v>
      </c>
      <c r="P375" s="12">
        <f t="shared" ca="1" si="68"/>
        <v>0</v>
      </c>
      <c r="Q375" s="12">
        <f t="shared" ca="1" si="69"/>
        <v>0</v>
      </c>
      <c r="R375" s="12">
        <f t="shared" ca="1" si="70"/>
        <v>0</v>
      </c>
      <c r="S375" s="12">
        <f t="shared" ca="1" si="71"/>
        <v>0</v>
      </c>
      <c r="T375" s="12">
        <f t="shared" ca="1" si="72"/>
        <v>0</v>
      </c>
      <c r="U375" s="18"/>
      <c r="V375" s="22">
        <f t="shared" ca="1" si="73"/>
        <v>45658</v>
      </c>
      <c r="W375" s="14">
        <f ca="1">VLOOKUP($M375,LAST!$B:$Q,2,0)</f>
        <v>296.67</v>
      </c>
      <c r="X375" s="14">
        <f ca="1">VLOOKUP($M375,LAST!$B:$Q,3,0)*100</f>
        <v>328.81</v>
      </c>
      <c r="Y375" s="14">
        <f ca="1">VLOOKUP($M375,LAST!$B:$Q,16,0)*100</f>
        <v>287</v>
      </c>
      <c r="Z375" s="14">
        <f ca="1">VLOOKUP($M375,LAST!$B:$Q,4,0)</f>
        <v>97.33</v>
      </c>
      <c r="AA375" s="14">
        <f ca="1">VLOOKUP($M375,LAST!$B:$Q,5,0)</f>
        <v>98.009100000000004</v>
      </c>
      <c r="AB375" s="14">
        <f ca="1">VLOOKUP($M375,LAST!$B:$Q,6,0)</f>
        <v>108.48699999999999</v>
      </c>
      <c r="AC375" s="14">
        <f ca="1">VLOOKUP($M375,LAST!$B:$Q,7,0)</f>
        <v>1471.95</v>
      </c>
    </row>
    <row r="376" spans="12:29" ht="16.5" customHeight="1" x14ac:dyDescent="0.25">
      <c r="L376" s="32">
        <f t="shared" si="65"/>
        <v>376</v>
      </c>
      <c r="M376" s="9">
        <f t="shared" ca="1" si="74"/>
        <v>45657</v>
      </c>
      <c r="N376" s="12">
        <f t="shared" ca="1" si="66"/>
        <v>-2.8903436988543363E-2</v>
      </c>
      <c r="O376" s="12">
        <f t="shared" ca="1" si="67"/>
        <v>3.6508564300707924E-4</v>
      </c>
      <c r="P376" s="12">
        <f t="shared" ca="1" si="68"/>
        <v>0</v>
      </c>
      <c r="Q376" s="12">
        <f t="shared" ca="1" si="69"/>
        <v>0</v>
      </c>
      <c r="R376" s="12">
        <f t="shared" ca="1" si="70"/>
        <v>1.3061717636286829E-4</v>
      </c>
      <c r="S376" s="12">
        <f t="shared" ca="1" si="71"/>
        <v>3.3015814297605584E-3</v>
      </c>
      <c r="T376" s="12">
        <f t="shared" ca="1" si="72"/>
        <v>0</v>
      </c>
      <c r="U376" s="18"/>
      <c r="V376" s="22">
        <f t="shared" ca="1" si="73"/>
        <v>45657</v>
      </c>
      <c r="W376" s="14">
        <f ca="1">VLOOKUP($M376,LAST!$B:$Q,2,0)</f>
        <v>296.67</v>
      </c>
      <c r="X376" s="14">
        <f ca="1">VLOOKUP($M376,LAST!$B:$Q,3,0)*100</f>
        <v>328.81</v>
      </c>
      <c r="Y376" s="14">
        <f ca="1">VLOOKUP($M376,LAST!$B:$Q,16,0)*100</f>
        <v>287</v>
      </c>
      <c r="Z376" s="14">
        <f ca="1">VLOOKUP($M376,LAST!$B:$Q,4,0)</f>
        <v>97.33</v>
      </c>
      <c r="AA376" s="14">
        <f ca="1">VLOOKUP($M376,LAST!$B:$Q,5,0)</f>
        <v>98.009100000000004</v>
      </c>
      <c r="AB376" s="14">
        <f ca="1">VLOOKUP($M376,LAST!$B:$Q,6,0)</f>
        <v>108.48699999999999</v>
      </c>
      <c r="AC376" s="14">
        <f ca="1">VLOOKUP($M376,LAST!$B:$Q,7,0)</f>
        <v>1471.95</v>
      </c>
    </row>
    <row r="377" spans="12:29" ht="16.5" customHeight="1" x14ac:dyDescent="0.25">
      <c r="L377" s="32">
        <f t="shared" si="65"/>
        <v>377</v>
      </c>
      <c r="M377" s="9">
        <f t="shared" ca="1" si="74"/>
        <v>45656</v>
      </c>
      <c r="N377" s="12">
        <f t="shared" ca="1" si="66"/>
        <v>2.9867853290183488E-2</v>
      </c>
      <c r="O377" s="12">
        <f t="shared" ca="1" si="67"/>
        <v>1.890945162590274E-2</v>
      </c>
      <c r="P377" s="12">
        <f t="shared" ca="1" si="68"/>
        <v>2.4999999999999911E-2</v>
      </c>
      <c r="Q377" s="12">
        <f t="shared" ca="1" si="69"/>
        <v>1.0275380189073147E-4</v>
      </c>
      <c r="R377" s="12">
        <f t="shared" ca="1" si="70"/>
        <v>3.5932630401247501E-4</v>
      </c>
      <c r="S377" s="12">
        <f t="shared" ca="1" si="71"/>
        <v>1.2222448563861121E-3</v>
      </c>
      <c r="T377" s="12">
        <f t="shared" ca="1" si="72"/>
        <v>7.1384866408319425E-4</v>
      </c>
      <c r="U377" s="18"/>
      <c r="V377" s="22">
        <f t="shared" ca="1" si="73"/>
        <v>45656</v>
      </c>
      <c r="W377" s="14">
        <f ca="1">VLOOKUP($M377,LAST!$B:$Q,2,0)</f>
        <v>305.5</v>
      </c>
      <c r="X377" s="14">
        <f ca="1">VLOOKUP($M377,LAST!$B:$Q,3,0)*100</f>
        <v>328.69</v>
      </c>
      <c r="Y377" s="14">
        <f ca="1">VLOOKUP($M377,LAST!$B:$Q,16,0)*100</f>
        <v>287</v>
      </c>
      <c r="Z377" s="14">
        <f ca="1">VLOOKUP($M377,LAST!$B:$Q,4,0)</f>
        <v>97.33</v>
      </c>
      <c r="AA377" s="14">
        <f ca="1">VLOOKUP($M377,LAST!$B:$Q,5,0)</f>
        <v>97.996300000000005</v>
      </c>
      <c r="AB377" s="14">
        <f ca="1">VLOOKUP($M377,LAST!$B:$Q,6,0)</f>
        <v>108.13</v>
      </c>
      <c r="AC377" s="14">
        <f ca="1">VLOOKUP($M377,LAST!$B:$Q,7,0)</f>
        <v>1471.95</v>
      </c>
    </row>
    <row r="378" spans="12:29" ht="16.5" customHeight="1" x14ac:dyDescent="0.25">
      <c r="L378" s="32">
        <f t="shared" si="65"/>
        <v>378</v>
      </c>
      <c r="M378" s="9">
        <f t="shared" ca="1" si="74"/>
        <v>45653</v>
      </c>
      <c r="N378" s="12">
        <f t="shared" ca="1" si="66"/>
        <v>-1.228648486664663E-2</v>
      </c>
      <c r="O378" s="12">
        <f t="shared" ca="1" si="67"/>
        <v>-3.0989494561328712E-4</v>
      </c>
      <c r="P378" s="12">
        <f t="shared" ca="1" si="68"/>
        <v>3.5842293906809264E-3</v>
      </c>
      <c r="Q378" s="12">
        <f t="shared" ca="1" si="69"/>
        <v>0</v>
      </c>
      <c r="R378" s="12">
        <f t="shared" ca="1" si="70"/>
        <v>1.3476552330371483E-4</v>
      </c>
      <c r="S378" s="12">
        <f t="shared" ca="1" si="71"/>
        <v>-1.2115158745572563E-3</v>
      </c>
      <c r="T378" s="12">
        <f t="shared" ca="1" si="72"/>
        <v>2.3800618816105512E-4</v>
      </c>
      <c r="U378" s="18"/>
      <c r="V378" s="22">
        <f t="shared" ca="1" si="73"/>
        <v>45653</v>
      </c>
      <c r="W378" s="14">
        <f ca="1">VLOOKUP($M378,LAST!$B:$Q,2,0)</f>
        <v>296.64</v>
      </c>
      <c r="X378" s="14">
        <f ca="1">VLOOKUP($M378,LAST!$B:$Q,3,0)*100</f>
        <v>322.59000000000003</v>
      </c>
      <c r="Y378" s="14">
        <f ca="1">VLOOKUP($M378,LAST!$B:$Q,16,0)*100</f>
        <v>280</v>
      </c>
      <c r="Z378" s="14">
        <f ca="1">VLOOKUP($M378,LAST!$B:$Q,4,0)</f>
        <v>97.32</v>
      </c>
      <c r="AA378" s="14">
        <f ca="1">VLOOKUP($M378,LAST!$B:$Q,5,0)</f>
        <v>97.961100000000002</v>
      </c>
      <c r="AB378" s="14">
        <f ca="1">VLOOKUP($M378,LAST!$B:$Q,6,0)</f>
        <v>107.998</v>
      </c>
      <c r="AC378" s="14">
        <f ca="1">VLOOKUP($M378,LAST!$B:$Q,7,0)</f>
        <v>1470.9</v>
      </c>
    </row>
    <row r="379" spans="12:29" ht="16.5" customHeight="1" x14ac:dyDescent="0.25">
      <c r="L379" s="32">
        <f t="shared" si="65"/>
        <v>379</v>
      </c>
      <c r="M379" s="9">
        <f t="shared" ca="1" si="74"/>
        <v>45652</v>
      </c>
      <c r="N379" s="12">
        <f t="shared" ca="1" si="66"/>
        <v>1.4672046417019136E-3</v>
      </c>
      <c r="O379" s="12">
        <f t="shared" ca="1" si="67"/>
        <v>-5.1792705860591592E-3</v>
      </c>
      <c r="P379" s="12">
        <f t="shared" ca="1" si="68"/>
        <v>-1.0638297872340385E-2</v>
      </c>
      <c r="Q379" s="12">
        <f t="shared" ca="1" si="69"/>
        <v>0</v>
      </c>
      <c r="R379" s="12">
        <f t="shared" ca="1" si="70"/>
        <v>4.0838204140580814E-6</v>
      </c>
      <c r="S379" s="12">
        <f t="shared" ca="1" si="71"/>
        <v>-1.1823715787431244E-3</v>
      </c>
      <c r="T379" s="12">
        <f t="shared" ca="1" si="72"/>
        <v>8.5730942011590372E-3</v>
      </c>
      <c r="U379" s="18"/>
      <c r="V379" s="22">
        <f t="shared" ca="1" si="73"/>
        <v>45652</v>
      </c>
      <c r="W379" s="14">
        <f ca="1">VLOOKUP($M379,LAST!$B:$Q,2,0)</f>
        <v>300.33</v>
      </c>
      <c r="X379" s="14">
        <f ca="1">VLOOKUP($M379,LAST!$B:$Q,3,0)*100</f>
        <v>322.69</v>
      </c>
      <c r="Y379" s="14">
        <f ca="1">VLOOKUP($M379,LAST!$B:$Q,16,0)*100</f>
        <v>279</v>
      </c>
      <c r="Z379" s="14">
        <f ca="1">VLOOKUP($M379,LAST!$B:$Q,4,0)</f>
        <v>97.32</v>
      </c>
      <c r="AA379" s="14">
        <f ca="1">VLOOKUP($M379,LAST!$B:$Q,5,0)</f>
        <v>97.947900000000004</v>
      </c>
      <c r="AB379" s="14">
        <f ca="1">VLOOKUP($M379,LAST!$B:$Q,6,0)</f>
        <v>108.129</v>
      </c>
      <c r="AC379" s="14">
        <f ca="1">VLOOKUP($M379,LAST!$B:$Q,7,0)</f>
        <v>1470.55</v>
      </c>
    </row>
    <row r="380" spans="12:29" ht="16.5" customHeight="1" x14ac:dyDescent="0.25">
      <c r="L380" s="32">
        <f t="shared" si="65"/>
        <v>380</v>
      </c>
      <c r="M380" s="9">
        <f t="shared" ca="1" si="74"/>
        <v>45651</v>
      </c>
      <c r="N380" s="12">
        <f t="shared" ca="1" si="66"/>
        <v>0</v>
      </c>
      <c r="O380" s="12">
        <f t="shared" ca="1" si="67"/>
        <v>0</v>
      </c>
      <c r="P380" s="12">
        <f t="shared" ca="1" si="68"/>
        <v>0</v>
      </c>
      <c r="Q380" s="12">
        <f t="shared" ca="1" si="69"/>
        <v>0</v>
      </c>
      <c r="R380" s="12">
        <f t="shared" ca="1" si="70"/>
        <v>0</v>
      </c>
      <c r="S380" s="12">
        <f t="shared" ca="1" si="71"/>
        <v>0</v>
      </c>
      <c r="T380" s="12">
        <f t="shared" ca="1" si="72"/>
        <v>0</v>
      </c>
      <c r="U380" s="18"/>
      <c r="V380" s="22">
        <f t="shared" ca="1" si="73"/>
        <v>45651</v>
      </c>
      <c r="W380" s="14">
        <f ca="1">VLOOKUP($M380,LAST!$B:$Q,2,0)</f>
        <v>299.89</v>
      </c>
      <c r="X380" s="14">
        <f ca="1">VLOOKUP($M380,LAST!$B:$Q,3,0)*100</f>
        <v>324.37</v>
      </c>
      <c r="Y380" s="14">
        <f ca="1">VLOOKUP($M380,LAST!$B:$Q,16,0)*100</f>
        <v>282</v>
      </c>
      <c r="Z380" s="14">
        <f ca="1">VLOOKUP($M380,LAST!$B:$Q,4,0)</f>
        <v>97.32</v>
      </c>
      <c r="AA380" s="14">
        <f ca="1">VLOOKUP($M380,LAST!$B:$Q,5,0)</f>
        <v>97.947500000000005</v>
      </c>
      <c r="AB380" s="14">
        <f ca="1">VLOOKUP($M380,LAST!$B:$Q,6,0)</f>
        <v>108.25700000000001</v>
      </c>
      <c r="AC380" s="14">
        <f ca="1">VLOOKUP($M380,LAST!$B:$Q,7,0)</f>
        <v>1458.05</v>
      </c>
    </row>
    <row r="381" spans="12:29" ht="16.5" customHeight="1" x14ac:dyDescent="0.25">
      <c r="L381" s="32">
        <f t="shared" si="65"/>
        <v>381</v>
      </c>
      <c r="M381" s="9">
        <f t="shared" ca="1" si="74"/>
        <v>45650</v>
      </c>
      <c r="N381" s="12">
        <f t="shared" ca="1" si="66"/>
        <v>5.2965036371559471E-3</v>
      </c>
      <c r="O381" s="12">
        <f t="shared" ca="1" si="67"/>
        <v>4.9350729465458265E-4</v>
      </c>
      <c r="P381" s="12">
        <f t="shared" ca="1" si="68"/>
        <v>3.558718861210064E-3</v>
      </c>
      <c r="Q381" s="12">
        <f t="shared" ca="1" si="69"/>
        <v>-1.0274324463166451E-4</v>
      </c>
      <c r="R381" s="12">
        <f t="shared" ca="1" si="70"/>
        <v>-1.4699592392541927E-4</v>
      </c>
      <c r="S381" s="12">
        <f t="shared" ca="1" si="71"/>
        <v>2.0363394022417936E-3</v>
      </c>
      <c r="T381" s="12">
        <f t="shared" ca="1" si="72"/>
        <v>4.4087762201632241E-3</v>
      </c>
      <c r="U381" s="18"/>
      <c r="V381" s="22">
        <f t="shared" ca="1" si="73"/>
        <v>45650</v>
      </c>
      <c r="W381" s="14">
        <f ca="1">VLOOKUP($M381,LAST!$B:$Q,2,0)</f>
        <v>299.89</v>
      </c>
      <c r="X381" s="14">
        <f ca="1">VLOOKUP($M381,LAST!$B:$Q,3,0)*100</f>
        <v>324.37</v>
      </c>
      <c r="Y381" s="14">
        <f ca="1">VLOOKUP($M381,LAST!$B:$Q,16,0)*100</f>
        <v>282</v>
      </c>
      <c r="Z381" s="14">
        <f ca="1">VLOOKUP($M381,LAST!$B:$Q,4,0)</f>
        <v>97.32</v>
      </c>
      <c r="AA381" s="14">
        <f ca="1">VLOOKUP($M381,LAST!$B:$Q,5,0)</f>
        <v>97.947500000000005</v>
      </c>
      <c r="AB381" s="14">
        <f ca="1">VLOOKUP($M381,LAST!$B:$Q,6,0)</f>
        <v>108.25700000000001</v>
      </c>
      <c r="AC381" s="14">
        <f ca="1">VLOOKUP($M381,LAST!$B:$Q,7,0)</f>
        <v>1458.05</v>
      </c>
    </row>
    <row r="382" spans="12:29" ht="16.5" customHeight="1" x14ac:dyDescent="0.25">
      <c r="L382" s="32">
        <f t="shared" si="65"/>
        <v>382</v>
      </c>
      <c r="M382" s="9">
        <f t="shared" ca="1" si="74"/>
        <v>45649</v>
      </c>
      <c r="N382" s="12">
        <f t="shared" ca="1" si="66"/>
        <v>-9.1014781597741345E-3</v>
      </c>
      <c r="O382" s="12">
        <f t="shared" ca="1" si="67"/>
        <v>-7.5001530643480363E-3</v>
      </c>
      <c r="P382" s="12">
        <f t="shared" ca="1" si="68"/>
        <v>-1.4035087719298289E-2</v>
      </c>
      <c r="Q382" s="12">
        <f t="shared" ca="1" si="69"/>
        <v>2.0552872263901456E-4</v>
      </c>
      <c r="R382" s="12">
        <f t="shared" ca="1" si="70"/>
        <v>2.8182158855494244E-4</v>
      </c>
      <c r="S382" s="12">
        <f t="shared" ca="1" si="71"/>
        <v>3.8654166008493807E-3</v>
      </c>
      <c r="T382" s="12">
        <f t="shared" ca="1" si="72"/>
        <v>3.1095601699893116E-3</v>
      </c>
      <c r="U382" s="18"/>
      <c r="V382" s="22">
        <f t="shared" ca="1" si="73"/>
        <v>45649</v>
      </c>
      <c r="W382" s="14">
        <f ca="1">VLOOKUP($M382,LAST!$B:$Q,2,0)</f>
        <v>298.31</v>
      </c>
      <c r="X382" s="14">
        <f ca="1">VLOOKUP($M382,LAST!$B:$Q,3,0)*100</f>
        <v>324.21000000000004</v>
      </c>
      <c r="Y382" s="14">
        <f ca="1">VLOOKUP($M382,LAST!$B:$Q,16,0)*100</f>
        <v>281</v>
      </c>
      <c r="Z382" s="14">
        <f ca="1">VLOOKUP($M382,LAST!$B:$Q,4,0)</f>
        <v>97.33</v>
      </c>
      <c r="AA382" s="14">
        <f ca="1">VLOOKUP($M382,LAST!$B:$Q,5,0)</f>
        <v>97.9619</v>
      </c>
      <c r="AB382" s="14">
        <f ca="1">VLOOKUP($M382,LAST!$B:$Q,6,0)</f>
        <v>108.03700000000001</v>
      </c>
      <c r="AC382" s="14">
        <f ca="1">VLOOKUP($M382,LAST!$B:$Q,7,0)</f>
        <v>1451.65</v>
      </c>
    </row>
    <row r="383" spans="12:29" ht="16.5" customHeight="1" x14ac:dyDescent="0.25">
      <c r="L383" s="32">
        <f t="shared" si="65"/>
        <v>383</v>
      </c>
      <c r="M383" s="9">
        <f t="shared" ca="1" si="74"/>
        <v>45646</v>
      </c>
      <c r="N383" s="12">
        <f t="shared" ca="1" si="66"/>
        <v>7.2604389721628859E-3</v>
      </c>
      <c r="O383" s="12">
        <f t="shared" ca="1" si="67"/>
        <v>-1.9858849408818102E-3</v>
      </c>
      <c r="P383" s="12">
        <f t="shared" ca="1" si="68"/>
        <v>3.5211267605634866E-3</v>
      </c>
      <c r="Q383" s="12">
        <f t="shared" ca="1" si="69"/>
        <v>-6.1620622368285805E-4</v>
      </c>
      <c r="R383" s="12">
        <f t="shared" ca="1" si="70"/>
        <v>1.5829442354275969E-4</v>
      </c>
      <c r="S383" s="12">
        <f t="shared" ca="1" si="71"/>
        <v>-7.2596118367648232E-3</v>
      </c>
      <c r="T383" s="12">
        <f t="shared" ca="1" si="72"/>
        <v>0</v>
      </c>
      <c r="U383" s="18"/>
      <c r="V383" s="22">
        <f t="shared" ca="1" si="73"/>
        <v>45646</v>
      </c>
      <c r="W383" s="14">
        <f ca="1">VLOOKUP($M383,LAST!$B:$Q,2,0)</f>
        <v>301.05</v>
      </c>
      <c r="X383" s="14">
        <f ca="1">VLOOKUP($M383,LAST!$B:$Q,3,0)*100</f>
        <v>326.65999999999997</v>
      </c>
      <c r="Y383" s="14">
        <f ca="1">VLOOKUP($M383,LAST!$B:$Q,16,0)*100</f>
        <v>285</v>
      </c>
      <c r="Z383" s="14">
        <f ca="1">VLOOKUP($M383,LAST!$B:$Q,4,0)</f>
        <v>97.31</v>
      </c>
      <c r="AA383" s="14">
        <f ca="1">VLOOKUP($M383,LAST!$B:$Q,5,0)</f>
        <v>97.934299999999993</v>
      </c>
      <c r="AB383" s="14">
        <f ca="1">VLOOKUP($M383,LAST!$B:$Q,6,0)</f>
        <v>107.621</v>
      </c>
      <c r="AC383" s="14">
        <f ca="1">VLOOKUP($M383,LAST!$B:$Q,7,0)</f>
        <v>1447.15</v>
      </c>
    </row>
    <row r="384" spans="12:29" ht="16.5" customHeight="1" x14ac:dyDescent="0.25">
      <c r="L384" s="32">
        <f t="shared" si="65"/>
        <v>384</v>
      </c>
      <c r="M384" s="9">
        <f t="shared" ca="1" si="74"/>
        <v>45645</v>
      </c>
      <c r="N384" s="12">
        <f t="shared" ca="1" si="66"/>
        <v>3.572789964306744E-2</v>
      </c>
      <c r="O384" s="12">
        <f t="shared" ca="1" si="67"/>
        <v>3.944234494585408E-2</v>
      </c>
      <c r="P384" s="12">
        <f t="shared" ca="1" si="68"/>
        <v>6.367041198501866E-2</v>
      </c>
      <c r="Q384" s="12">
        <f t="shared" ca="1" si="69"/>
        <v>-8.209338122113774E-4</v>
      </c>
      <c r="R384" s="12">
        <f t="shared" ca="1" si="70"/>
        <v>-1.73583102399677E-4</v>
      </c>
      <c r="S384" s="12">
        <f t="shared" ca="1" si="71"/>
        <v>3.5268960537644389E-3</v>
      </c>
      <c r="T384" s="12">
        <f t="shared" ca="1" si="72"/>
        <v>5.6985996733729394E-3</v>
      </c>
      <c r="U384" s="18"/>
      <c r="V384" s="22">
        <f t="shared" ca="1" si="73"/>
        <v>45645</v>
      </c>
      <c r="W384" s="14">
        <f ca="1">VLOOKUP($M384,LAST!$B:$Q,2,0)</f>
        <v>298.88</v>
      </c>
      <c r="X384" s="14">
        <f ca="1">VLOOKUP($M384,LAST!$B:$Q,3,0)*100</f>
        <v>327.31</v>
      </c>
      <c r="Y384" s="14">
        <f ca="1">VLOOKUP($M384,LAST!$B:$Q,16,0)*100</f>
        <v>284</v>
      </c>
      <c r="Z384" s="14">
        <f ca="1">VLOOKUP($M384,LAST!$B:$Q,4,0)</f>
        <v>97.37</v>
      </c>
      <c r="AA384" s="14">
        <f ca="1">VLOOKUP($M384,LAST!$B:$Q,5,0)</f>
        <v>97.918800000000005</v>
      </c>
      <c r="AB384" s="14">
        <f ca="1">VLOOKUP($M384,LAST!$B:$Q,6,0)</f>
        <v>108.408</v>
      </c>
      <c r="AC384" s="14">
        <f ca="1">VLOOKUP($M384,LAST!$B:$Q,7,0)</f>
        <v>1447.15</v>
      </c>
    </row>
    <row r="385" spans="12:29" ht="16.5" customHeight="1" x14ac:dyDescent="0.25">
      <c r="L385" s="32">
        <f t="shared" si="65"/>
        <v>385</v>
      </c>
      <c r="M385" s="9">
        <f t="shared" ca="1" si="74"/>
        <v>45644</v>
      </c>
      <c r="N385" s="12">
        <f t="shared" ca="1" si="66"/>
        <v>-2.7106301203600802E-2</v>
      </c>
      <c r="O385" s="12">
        <f t="shared" ca="1" si="67"/>
        <v>-1.055773762765122E-2</v>
      </c>
      <c r="P385" s="12">
        <f t="shared" ca="1" si="68"/>
        <v>-1.1111111111111072E-2</v>
      </c>
      <c r="Q385" s="12">
        <f t="shared" ca="1" si="69"/>
        <v>-5.128205128205332E-4</v>
      </c>
      <c r="R385" s="12">
        <f t="shared" ca="1" si="70"/>
        <v>-2.1642149106237962E-4</v>
      </c>
      <c r="S385" s="12">
        <f t="shared" ca="1" si="71"/>
        <v>1.0013463480309737E-2</v>
      </c>
      <c r="T385" s="12">
        <f t="shared" ca="1" si="72"/>
        <v>1.1828144025047838E-3</v>
      </c>
      <c r="U385" s="18"/>
      <c r="V385" s="22">
        <f t="shared" ca="1" si="73"/>
        <v>45644</v>
      </c>
      <c r="W385" s="14">
        <f ca="1">VLOOKUP($M385,LAST!$B:$Q,2,0)</f>
        <v>288.57</v>
      </c>
      <c r="X385" s="14">
        <f ca="1">VLOOKUP($M385,LAST!$B:$Q,3,0)*100</f>
        <v>314.89</v>
      </c>
      <c r="Y385" s="14">
        <f ca="1">VLOOKUP($M385,LAST!$B:$Q,16,0)*100</f>
        <v>267</v>
      </c>
      <c r="Z385" s="14">
        <f ca="1">VLOOKUP($M385,LAST!$B:$Q,4,0)</f>
        <v>97.45</v>
      </c>
      <c r="AA385" s="14">
        <f ca="1">VLOOKUP($M385,LAST!$B:$Q,5,0)</f>
        <v>97.9358</v>
      </c>
      <c r="AB385" s="14">
        <f ca="1">VLOOKUP($M385,LAST!$B:$Q,6,0)</f>
        <v>108.027</v>
      </c>
      <c r="AC385" s="14">
        <f ca="1">VLOOKUP($M385,LAST!$B:$Q,7,0)</f>
        <v>1438.95</v>
      </c>
    </row>
    <row r="386" spans="12:29" ht="16.5" customHeight="1" x14ac:dyDescent="0.25">
      <c r="L386" s="32">
        <f t="shared" si="65"/>
        <v>386</v>
      </c>
      <c r="M386" s="9">
        <f t="shared" ca="1" si="74"/>
        <v>45643</v>
      </c>
      <c r="N386" s="12">
        <f t="shared" ca="1" si="66"/>
        <v>1.0768444368717045E-2</v>
      </c>
      <c r="O386" s="12">
        <f t="shared" ca="1" si="67"/>
        <v>1.3599592330721721E-2</v>
      </c>
      <c r="P386" s="12">
        <f t="shared" ca="1" si="68"/>
        <v>2.2727272727272707E-2</v>
      </c>
      <c r="Q386" s="12">
        <f t="shared" ca="1" si="69"/>
        <v>-2.0508613617720162E-4</v>
      </c>
      <c r="R386" s="12">
        <f t="shared" ca="1" si="70"/>
        <v>-8.4723876719650093E-5</v>
      </c>
      <c r="S386" s="12">
        <f t="shared" ca="1" si="71"/>
        <v>9.1710494300856205E-4</v>
      </c>
      <c r="T386" s="12">
        <f t="shared" ca="1" si="72"/>
        <v>2.7838674879077097E-4</v>
      </c>
      <c r="U386" s="18"/>
      <c r="V386" s="22">
        <f t="shared" ca="1" si="73"/>
        <v>45643</v>
      </c>
      <c r="W386" s="14">
        <f ca="1">VLOOKUP($M386,LAST!$B:$Q,2,0)</f>
        <v>296.61</v>
      </c>
      <c r="X386" s="14">
        <f ca="1">VLOOKUP($M386,LAST!$B:$Q,3,0)*100</f>
        <v>318.25</v>
      </c>
      <c r="Y386" s="14">
        <f ca="1">VLOOKUP($M386,LAST!$B:$Q,16,0)*100</f>
        <v>270</v>
      </c>
      <c r="Z386" s="14">
        <f ca="1">VLOOKUP($M386,LAST!$B:$Q,4,0)</f>
        <v>97.5</v>
      </c>
      <c r="AA386" s="14">
        <f ca="1">VLOOKUP($M386,LAST!$B:$Q,5,0)</f>
        <v>97.956999999999994</v>
      </c>
      <c r="AB386" s="14">
        <f ca="1">VLOOKUP($M386,LAST!$B:$Q,6,0)</f>
        <v>106.956</v>
      </c>
      <c r="AC386" s="14">
        <f ca="1">VLOOKUP($M386,LAST!$B:$Q,7,0)</f>
        <v>1437.25</v>
      </c>
    </row>
    <row r="387" spans="12:29" ht="16.5" customHeight="1" x14ac:dyDescent="0.25">
      <c r="L387" s="32">
        <f t="shared" si="65"/>
        <v>387</v>
      </c>
      <c r="M387" s="9">
        <f t="shared" ca="1" si="74"/>
        <v>45642</v>
      </c>
      <c r="N387" s="12">
        <f t="shared" ca="1" si="66"/>
        <v>1.2210686074988653E-2</v>
      </c>
      <c r="O387" s="12">
        <f t="shared" ca="1" si="67"/>
        <v>6.7333589842246688E-3</v>
      </c>
      <c r="P387" s="12">
        <f t="shared" ca="1" si="68"/>
        <v>7.6335877862594437E-3</v>
      </c>
      <c r="Q387" s="12">
        <f t="shared" ca="1" si="69"/>
        <v>1.2320328542092529E-3</v>
      </c>
      <c r="R387" s="12">
        <f t="shared" ca="1" si="70"/>
        <v>3.6659062549149191E-4</v>
      </c>
      <c r="S387" s="12">
        <f t="shared" ca="1" si="71"/>
        <v>-1.3551021933964069E-3</v>
      </c>
      <c r="T387" s="12">
        <f t="shared" ca="1" si="72"/>
        <v>9.7530391166533725E-4</v>
      </c>
      <c r="U387" s="18"/>
      <c r="V387" s="22">
        <f t="shared" ca="1" si="73"/>
        <v>45642</v>
      </c>
      <c r="W387" s="14">
        <f ca="1">VLOOKUP($M387,LAST!$B:$Q,2,0)</f>
        <v>293.45</v>
      </c>
      <c r="X387" s="14">
        <f ca="1">VLOOKUP($M387,LAST!$B:$Q,3,0)*100</f>
        <v>313.98</v>
      </c>
      <c r="Y387" s="14">
        <f ca="1">VLOOKUP($M387,LAST!$B:$Q,16,0)*100</f>
        <v>264</v>
      </c>
      <c r="Z387" s="14">
        <f ca="1">VLOOKUP($M387,LAST!$B:$Q,4,0)</f>
        <v>97.52</v>
      </c>
      <c r="AA387" s="14">
        <f ca="1">VLOOKUP($M387,LAST!$B:$Q,5,0)</f>
        <v>97.965299999999999</v>
      </c>
      <c r="AB387" s="14">
        <f ca="1">VLOOKUP($M387,LAST!$B:$Q,6,0)</f>
        <v>106.858</v>
      </c>
      <c r="AC387" s="14">
        <f ca="1">VLOOKUP($M387,LAST!$B:$Q,7,0)</f>
        <v>1436.85</v>
      </c>
    </row>
    <row r="388" spans="12:29" ht="16.5" customHeight="1" x14ac:dyDescent="0.25">
      <c r="L388" s="32">
        <f t="shared" si="65"/>
        <v>388</v>
      </c>
      <c r="M388" s="9">
        <f t="shared" ca="1" si="74"/>
        <v>45639</v>
      </c>
      <c r="N388" s="12">
        <f t="shared" ca="1" si="66"/>
        <v>2.0392644822342376E-3</v>
      </c>
      <c r="O388" s="12">
        <f t="shared" ca="1" si="67"/>
        <v>2.7973377061831783E-3</v>
      </c>
      <c r="P388" s="12">
        <f t="shared" ca="1" si="68"/>
        <v>1.5503875968992276E-2</v>
      </c>
      <c r="Q388" s="12">
        <f t="shared" ca="1" si="69"/>
        <v>0</v>
      </c>
      <c r="R388" s="12">
        <f t="shared" ca="1" si="70"/>
        <v>-1.990833996092789E-4</v>
      </c>
      <c r="S388" s="12">
        <f t="shared" ca="1" si="71"/>
        <v>4.3943303788473997E-4</v>
      </c>
      <c r="T388" s="12">
        <f t="shared" ca="1" si="72"/>
        <v>3.1097134870721188E-3</v>
      </c>
      <c r="U388" s="18"/>
      <c r="V388" s="22">
        <f t="shared" ca="1" si="73"/>
        <v>45639</v>
      </c>
      <c r="W388" s="14">
        <f ca="1">VLOOKUP($M388,LAST!$B:$Q,2,0)</f>
        <v>289.91000000000003</v>
      </c>
      <c r="X388" s="14">
        <f ca="1">VLOOKUP($M388,LAST!$B:$Q,3,0)*100</f>
        <v>311.88</v>
      </c>
      <c r="Y388" s="14">
        <f ca="1">VLOOKUP($M388,LAST!$B:$Q,16,0)*100</f>
        <v>262</v>
      </c>
      <c r="Z388" s="14">
        <f ca="1">VLOOKUP($M388,LAST!$B:$Q,4,0)</f>
        <v>97.4</v>
      </c>
      <c r="AA388" s="14">
        <f ca="1">VLOOKUP($M388,LAST!$B:$Q,5,0)</f>
        <v>97.929400000000001</v>
      </c>
      <c r="AB388" s="14">
        <f ca="1">VLOOKUP($M388,LAST!$B:$Q,6,0)</f>
        <v>107.003</v>
      </c>
      <c r="AC388" s="14">
        <f ca="1">VLOOKUP($M388,LAST!$B:$Q,7,0)</f>
        <v>1435.45</v>
      </c>
    </row>
    <row r="389" spans="12:29" ht="16.5" customHeight="1" x14ac:dyDescent="0.25">
      <c r="L389" s="32">
        <f t="shared" si="65"/>
        <v>389</v>
      </c>
      <c r="M389" s="9">
        <f t="shared" ca="1" si="74"/>
        <v>45638</v>
      </c>
      <c r="N389" s="12">
        <f t="shared" ca="1" si="66"/>
        <v>-6.4901617389512278E-3</v>
      </c>
      <c r="O389" s="12">
        <f t="shared" ca="1" si="67"/>
        <v>-9.2067537432303226E-3</v>
      </c>
      <c r="P389" s="12">
        <f t="shared" ca="1" si="68"/>
        <v>-3.8610038610038533E-3</v>
      </c>
      <c r="Q389" s="12">
        <f t="shared" ca="1" si="69"/>
        <v>1.0267994660639879E-4</v>
      </c>
      <c r="R389" s="12">
        <f t="shared" ca="1" si="70"/>
        <v>1.603133564511694E-4</v>
      </c>
      <c r="S389" s="12">
        <f t="shared" ca="1" si="71"/>
        <v>2.3053134664043906E-3</v>
      </c>
      <c r="T389" s="12">
        <f t="shared" ca="1" si="72"/>
        <v>8.0428016924849466E-4</v>
      </c>
      <c r="U389" s="18"/>
      <c r="V389" s="22">
        <f t="shared" ca="1" si="73"/>
        <v>45638</v>
      </c>
      <c r="W389" s="14">
        <f ca="1">VLOOKUP($M389,LAST!$B:$Q,2,0)</f>
        <v>289.32</v>
      </c>
      <c r="X389" s="14">
        <f ca="1">VLOOKUP($M389,LAST!$B:$Q,3,0)*100</f>
        <v>311.01</v>
      </c>
      <c r="Y389" s="14">
        <f ca="1">VLOOKUP($M389,LAST!$B:$Q,16,0)*100</f>
        <v>258</v>
      </c>
      <c r="Z389" s="14">
        <f ca="1">VLOOKUP($M389,LAST!$B:$Q,4,0)</f>
        <v>97.4</v>
      </c>
      <c r="AA389" s="14">
        <f ca="1">VLOOKUP($M389,LAST!$B:$Q,5,0)</f>
        <v>97.948899999999995</v>
      </c>
      <c r="AB389" s="14">
        <f ca="1">VLOOKUP($M389,LAST!$B:$Q,6,0)</f>
        <v>106.956</v>
      </c>
      <c r="AC389" s="14">
        <f ca="1">VLOOKUP($M389,LAST!$B:$Q,7,0)</f>
        <v>1431</v>
      </c>
    </row>
    <row r="390" spans="12:29" ht="16.5" customHeight="1" x14ac:dyDescent="0.25">
      <c r="L390" s="32">
        <f t="shared" ref="L390:L453" si="75">ROW(M390)</f>
        <v>390</v>
      </c>
      <c r="M390" s="9">
        <f t="shared" ca="1" si="74"/>
        <v>45637</v>
      </c>
      <c r="N390" s="12">
        <f t="shared" ref="N390:N453" ca="1" si="76">W390/W391-1</f>
        <v>-1.1775485272159769E-2</v>
      </c>
      <c r="O390" s="12">
        <f t="shared" ref="O390:O453" ca="1" si="77">X390/X391-1</f>
        <v>-7.7132199532150558E-3</v>
      </c>
      <c r="P390" s="12">
        <f t="shared" ref="P390:P453" ca="1" si="78">Y390/Y391-1</f>
        <v>-1.520912547528519E-2</v>
      </c>
      <c r="Q390" s="12">
        <f t="shared" ref="Q390:Q453" ca="1" si="79">Z390/Z391-1</f>
        <v>2.0540207456098969E-4</v>
      </c>
      <c r="R390" s="12">
        <f t="shared" ref="R390:R453" ca="1" si="80">AA390/AA391-1</f>
        <v>-2.9399154774301106E-4</v>
      </c>
      <c r="S390" s="12">
        <f t="shared" ref="S390:S453" ca="1" si="81">AB390/AB391-1</f>
        <v>2.9229598022537662E-3</v>
      </c>
      <c r="T390" s="12">
        <f t="shared" ref="T390:T453" ca="1" si="82">AC390/AC391-1</f>
        <v>-1.3270473197136701E-3</v>
      </c>
      <c r="U390" s="18"/>
      <c r="V390" s="22">
        <f t="shared" ref="V390:V453" ca="1" si="83">M390</f>
        <v>45637</v>
      </c>
      <c r="W390" s="14">
        <f ca="1">VLOOKUP($M390,LAST!$B:$Q,2,0)</f>
        <v>291.20999999999998</v>
      </c>
      <c r="X390" s="14">
        <f ca="1">VLOOKUP($M390,LAST!$B:$Q,3,0)*100</f>
        <v>313.89999999999998</v>
      </c>
      <c r="Y390" s="14">
        <f ca="1">VLOOKUP($M390,LAST!$B:$Q,16,0)*100</f>
        <v>259</v>
      </c>
      <c r="Z390" s="14">
        <f ca="1">VLOOKUP($M390,LAST!$B:$Q,4,0)</f>
        <v>97.39</v>
      </c>
      <c r="AA390" s="14">
        <f ca="1">VLOOKUP($M390,LAST!$B:$Q,5,0)</f>
        <v>97.933199999999999</v>
      </c>
      <c r="AB390" s="14">
        <f ca="1">VLOOKUP($M390,LAST!$B:$Q,6,0)</f>
        <v>106.71</v>
      </c>
      <c r="AC390" s="14">
        <f ca="1">VLOOKUP($M390,LAST!$B:$Q,7,0)</f>
        <v>1429.85</v>
      </c>
    </row>
    <row r="391" spans="12:29" ht="16.5" customHeight="1" x14ac:dyDescent="0.25">
      <c r="L391" s="32">
        <f t="shared" si="75"/>
        <v>391</v>
      </c>
      <c r="M391" s="9">
        <f t="shared" ref="M391:M454" ca="1" si="84">WORKDAY(M390,-1)</f>
        <v>45636</v>
      </c>
      <c r="N391" s="12">
        <f t="shared" ca="1" si="76"/>
        <v>-7.4601559850784316E-4</v>
      </c>
      <c r="O391" s="12">
        <f t="shared" ca="1" si="77"/>
        <v>6.0098054720869598E-4</v>
      </c>
      <c r="P391" s="12">
        <f t="shared" ca="1" si="78"/>
        <v>3.8167938931297218E-3</v>
      </c>
      <c r="Q391" s="12">
        <f t="shared" ca="1" si="79"/>
        <v>2.0544427324109549E-4</v>
      </c>
      <c r="R391" s="12">
        <f t="shared" ca="1" si="80"/>
        <v>-5.8182441763920956E-5</v>
      </c>
      <c r="S391" s="12">
        <f t="shared" ca="1" si="81"/>
        <v>2.3929530359414475E-3</v>
      </c>
      <c r="T391" s="12">
        <f t="shared" ca="1" si="82"/>
        <v>5.5906914986536549E-4</v>
      </c>
      <c r="U391" s="18"/>
      <c r="V391" s="22">
        <f t="shared" ca="1" si="83"/>
        <v>45636</v>
      </c>
      <c r="W391" s="14">
        <f ca="1">VLOOKUP($M391,LAST!$B:$Q,2,0)</f>
        <v>294.68</v>
      </c>
      <c r="X391" s="14">
        <f ca="1">VLOOKUP($M391,LAST!$B:$Q,3,0)*100</f>
        <v>316.34000000000003</v>
      </c>
      <c r="Y391" s="14">
        <f ca="1">VLOOKUP($M391,LAST!$B:$Q,16,0)*100</f>
        <v>263</v>
      </c>
      <c r="Z391" s="14">
        <f ca="1">VLOOKUP($M391,LAST!$B:$Q,4,0)</f>
        <v>97.37</v>
      </c>
      <c r="AA391" s="14">
        <f ca="1">VLOOKUP($M391,LAST!$B:$Q,5,0)</f>
        <v>97.962000000000003</v>
      </c>
      <c r="AB391" s="14">
        <f ca="1">VLOOKUP($M391,LAST!$B:$Q,6,0)</f>
        <v>106.399</v>
      </c>
      <c r="AC391" s="14">
        <f ca="1">VLOOKUP($M391,LAST!$B:$Q,7,0)</f>
        <v>1431.75</v>
      </c>
    </row>
    <row r="392" spans="12:29" ht="16.5" customHeight="1" x14ac:dyDescent="0.25">
      <c r="L392" s="32">
        <f t="shared" si="75"/>
        <v>392</v>
      </c>
      <c r="M392" s="9">
        <f t="shared" ca="1" si="84"/>
        <v>45635</v>
      </c>
      <c r="N392" s="12">
        <f t="shared" ca="1" si="76"/>
        <v>-1.5457550161920297E-2</v>
      </c>
      <c r="O392" s="12">
        <f t="shared" ca="1" si="77"/>
        <v>-7.9701277103140233E-3</v>
      </c>
      <c r="P392" s="12">
        <f t="shared" ca="1" si="78"/>
        <v>-3.8022813688213253E-3</v>
      </c>
      <c r="Q392" s="12">
        <f t="shared" ca="1" si="79"/>
        <v>9.2535471930887958E-4</v>
      </c>
      <c r="R392" s="12">
        <f t="shared" ca="1" si="80"/>
        <v>-8.7776329581790158E-5</v>
      </c>
      <c r="S392" s="12">
        <f t="shared" ca="1" si="81"/>
        <v>8.4861628400356715E-4</v>
      </c>
      <c r="T392" s="12">
        <f t="shared" ca="1" si="82"/>
        <v>5.3042012083743817E-3</v>
      </c>
      <c r="U392" s="18"/>
      <c r="V392" s="22">
        <f t="shared" ca="1" si="83"/>
        <v>45635</v>
      </c>
      <c r="W392" s="14">
        <f ca="1">VLOOKUP($M392,LAST!$B:$Q,2,0)</f>
        <v>294.89999999999998</v>
      </c>
      <c r="X392" s="14">
        <f ca="1">VLOOKUP($M392,LAST!$B:$Q,3,0)*100</f>
        <v>316.15000000000003</v>
      </c>
      <c r="Y392" s="14">
        <f ca="1">VLOOKUP($M392,LAST!$B:$Q,16,0)*100</f>
        <v>262</v>
      </c>
      <c r="Z392" s="14">
        <f ca="1">VLOOKUP($M392,LAST!$B:$Q,4,0)</f>
        <v>97.35</v>
      </c>
      <c r="AA392" s="14">
        <f ca="1">VLOOKUP($M392,LAST!$B:$Q,5,0)</f>
        <v>97.967699999999994</v>
      </c>
      <c r="AB392" s="14">
        <f ca="1">VLOOKUP($M392,LAST!$B:$Q,6,0)</f>
        <v>106.145</v>
      </c>
      <c r="AC392" s="14">
        <f ca="1">VLOOKUP($M392,LAST!$B:$Q,7,0)</f>
        <v>1430.95</v>
      </c>
    </row>
    <row r="393" spans="12:29" ht="16.5" customHeight="1" x14ac:dyDescent="0.25">
      <c r="L393" s="32">
        <f t="shared" si="75"/>
        <v>393</v>
      </c>
      <c r="M393" s="9">
        <f t="shared" ca="1" si="84"/>
        <v>45632</v>
      </c>
      <c r="N393" s="12">
        <f t="shared" ca="1" si="76"/>
        <v>-7.4228717234980923E-3</v>
      </c>
      <c r="O393" s="12">
        <f t="shared" ca="1" si="77"/>
        <v>1.1938047815023278E-3</v>
      </c>
      <c r="P393" s="12">
        <f t="shared" ca="1" si="78"/>
        <v>7.6628352490422103E-3</v>
      </c>
      <c r="Q393" s="12">
        <f t="shared" ca="1" si="79"/>
        <v>1.0282776349623823E-4</v>
      </c>
      <c r="R393" s="12">
        <f t="shared" ca="1" si="80"/>
        <v>-2.2453905703767596E-5</v>
      </c>
      <c r="S393" s="12">
        <f t="shared" ca="1" si="81"/>
        <v>3.2256843937417123E-3</v>
      </c>
      <c r="T393" s="12">
        <f t="shared" ca="1" si="82"/>
        <v>4.8002258929833452E-3</v>
      </c>
      <c r="U393" s="18"/>
      <c r="V393" s="22">
        <f t="shared" ca="1" si="83"/>
        <v>45632</v>
      </c>
      <c r="W393" s="14">
        <f ca="1">VLOOKUP($M393,LAST!$B:$Q,2,0)</f>
        <v>299.52999999999997</v>
      </c>
      <c r="X393" s="14">
        <f ca="1">VLOOKUP($M393,LAST!$B:$Q,3,0)*100</f>
        <v>318.69</v>
      </c>
      <c r="Y393" s="14">
        <f ca="1">VLOOKUP($M393,LAST!$B:$Q,16,0)*100</f>
        <v>263</v>
      </c>
      <c r="Z393" s="14">
        <f ca="1">VLOOKUP($M393,LAST!$B:$Q,4,0)</f>
        <v>97.26</v>
      </c>
      <c r="AA393" s="14">
        <f ca="1">VLOOKUP($M393,LAST!$B:$Q,5,0)</f>
        <v>97.976299999999995</v>
      </c>
      <c r="AB393" s="14">
        <f ca="1">VLOOKUP($M393,LAST!$B:$Q,6,0)</f>
        <v>106.05500000000001</v>
      </c>
      <c r="AC393" s="14">
        <f ca="1">VLOOKUP($M393,LAST!$B:$Q,7,0)</f>
        <v>1423.4</v>
      </c>
    </row>
    <row r="394" spans="12:29" ht="16.5" customHeight="1" x14ac:dyDescent="0.25">
      <c r="L394" s="32">
        <f t="shared" si="75"/>
        <v>394</v>
      </c>
      <c r="M394" s="9">
        <f t="shared" ca="1" si="84"/>
        <v>45631</v>
      </c>
      <c r="N394" s="12">
        <f t="shared" ca="1" si="76"/>
        <v>-7.1068996150430719E-3</v>
      </c>
      <c r="O394" s="12">
        <f t="shared" ca="1" si="77"/>
        <v>-7.8855504301210688E-3</v>
      </c>
      <c r="P394" s="12">
        <f t="shared" ca="1" si="78"/>
        <v>-3.8167938931297218E-3</v>
      </c>
      <c r="Q394" s="12">
        <f t="shared" ca="1" si="79"/>
        <v>1.0283833813251597E-4</v>
      </c>
      <c r="R394" s="12">
        <f t="shared" ca="1" si="80"/>
        <v>-7.7562021551957905E-5</v>
      </c>
      <c r="S394" s="12">
        <f t="shared" ca="1" si="81"/>
        <v>-5.7091261368873436E-3</v>
      </c>
      <c r="T394" s="12">
        <f t="shared" ca="1" si="82"/>
        <v>2.1931376016979254E-3</v>
      </c>
      <c r="U394" s="18"/>
      <c r="V394" s="22">
        <f t="shared" ca="1" si="83"/>
        <v>45631</v>
      </c>
      <c r="W394" s="14">
        <f ca="1">VLOOKUP($M394,LAST!$B:$Q,2,0)</f>
        <v>301.77</v>
      </c>
      <c r="X394" s="14">
        <f ca="1">VLOOKUP($M394,LAST!$B:$Q,3,0)*100</f>
        <v>318.31</v>
      </c>
      <c r="Y394" s="14">
        <f ca="1">VLOOKUP($M394,LAST!$B:$Q,16,0)*100</f>
        <v>261</v>
      </c>
      <c r="Z394" s="14">
        <f ca="1">VLOOKUP($M394,LAST!$B:$Q,4,0)</f>
        <v>97.25</v>
      </c>
      <c r="AA394" s="14">
        <f ca="1">VLOOKUP($M394,LAST!$B:$Q,5,0)</f>
        <v>97.978499999999997</v>
      </c>
      <c r="AB394" s="14">
        <f ca="1">VLOOKUP($M394,LAST!$B:$Q,6,0)</f>
        <v>105.714</v>
      </c>
      <c r="AC394" s="14">
        <f ca="1">VLOOKUP($M394,LAST!$B:$Q,7,0)</f>
        <v>1416.6</v>
      </c>
    </row>
    <row r="395" spans="12:29" ht="16.5" customHeight="1" x14ac:dyDescent="0.25">
      <c r="L395" s="32">
        <f t="shared" si="75"/>
        <v>395</v>
      </c>
      <c r="M395" s="9">
        <f t="shared" ca="1" si="84"/>
        <v>45630</v>
      </c>
      <c r="N395" s="12">
        <f t="shared" ca="1" si="76"/>
        <v>1.1717319663127057E-2</v>
      </c>
      <c r="O395" s="12">
        <f t="shared" ca="1" si="77"/>
        <v>4.6774143253625056E-4</v>
      </c>
      <c r="P395" s="12">
        <f t="shared" ca="1" si="78"/>
        <v>0</v>
      </c>
      <c r="Q395" s="12">
        <f t="shared" ca="1" si="79"/>
        <v>2.0571898786259091E-4</v>
      </c>
      <c r="R395" s="12">
        <f t="shared" ca="1" si="80"/>
        <v>-4.7025365135133779E-4</v>
      </c>
      <c r="S395" s="12">
        <f t="shared" ca="1" si="81"/>
        <v>-4.1366991021474231E-4</v>
      </c>
      <c r="T395" s="12">
        <f t="shared" ca="1" si="82"/>
        <v>-1.0500525026251317E-2</v>
      </c>
      <c r="U395" s="18"/>
      <c r="V395" s="22">
        <f t="shared" ca="1" si="83"/>
        <v>45630</v>
      </c>
      <c r="W395" s="14">
        <f ca="1">VLOOKUP($M395,LAST!$B:$Q,2,0)</f>
        <v>303.93</v>
      </c>
      <c r="X395" s="14">
        <f ca="1">VLOOKUP($M395,LAST!$B:$Q,3,0)*100</f>
        <v>320.84000000000003</v>
      </c>
      <c r="Y395" s="14">
        <f ca="1">VLOOKUP($M395,LAST!$B:$Q,16,0)*100</f>
        <v>262</v>
      </c>
      <c r="Z395" s="14">
        <f ca="1">VLOOKUP($M395,LAST!$B:$Q,4,0)</f>
        <v>97.24</v>
      </c>
      <c r="AA395" s="14">
        <f ca="1">VLOOKUP($M395,LAST!$B:$Q,5,0)</f>
        <v>97.986099999999993</v>
      </c>
      <c r="AB395" s="14">
        <f ca="1">VLOOKUP($M395,LAST!$B:$Q,6,0)</f>
        <v>106.321</v>
      </c>
      <c r="AC395" s="14">
        <f ca="1">VLOOKUP($M395,LAST!$B:$Q,7,0)</f>
        <v>1413.5</v>
      </c>
    </row>
    <row r="396" spans="12:29" ht="16.5" customHeight="1" x14ac:dyDescent="0.25">
      <c r="L396" s="32">
        <f t="shared" si="75"/>
        <v>396</v>
      </c>
      <c r="M396" s="9">
        <f t="shared" ca="1" si="84"/>
        <v>45629</v>
      </c>
      <c r="N396" s="12">
        <f t="shared" ca="1" si="76"/>
        <v>-1.1028443508032559E-2</v>
      </c>
      <c r="O396" s="12">
        <f t="shared" ca="1" si="77"/>
        <v>-9.8798974960634389E-3</v>
      </c>
      <c r="P396" s="12">
        <f t="shared" ca="1" si="78"/>
        <v>-7.575757575757569E-3</v>
      </c>
      <c r="Q396" s="12">
        <f t="shared" ca="1" si="79"/>
        <v>-1.0284891494405368E-4</v>
      </c>
      <c r="R396" s="12">
        <f t="shared" ca="1" si="80"/>
        <v>-9.180572684175381E-6</v>
      </c>
      <c r="S396" s="12">
        <f t="shared" ca="1" si="81"/>
        <v>-7.6094921368585755E-4</v>
      </c>
      <c r="T396" s="12">
        <f t="shared" ca="1" si="82"/>
        <v>1.7341452124060686E-2</v>
      </c>
      <c r="U396" s="18"/>
      <c r="V396" s="22">
        <f t="shared" ca="1" si="83"/>
        <v>45629</v>
      </c>
      <c r="W396" s="14">
        <f ca="1">VLOOKUP($M396,LAST!$B:$Q,2,0)</f>
        <v>300.41000000000003</v>
      </c>
      <c r="X396" s="14">
        <f ca="1">VLOOKUP($M396,LAST!$B:$Q,3,0)*100</f>
        <v>320.69</v>
      </c>
      <c r="Y396" s="14">
        <f ca="1">VLOOKUP($M396,LAST!$B:$Q,16,0)*100</f>
        <v>262</v>
      </c>
      <c r="Z396" s="14">
        <f ca="1">VLOOKUP($M396,LAST!$B:$Q,4,0)</f>
        <v>97.22</v>
      </c>
      <c r="AA396" s="14">
        <f ca="1">VLOOKUP($M396,LAST!$B:$Q,5,0)</f>
        <v>98.032200000000003</v>
      </c>
      <c r="AB396" s="14">
        <f ca="1">VLOOKUP($M396,LAST!$B:$Q,6,0)</f>
        <v>106.36499999999999</v>
      </c>
      <c r="AC396" s="14">
        <f ca="1">VLOOKUP($M396,LAST!$B:$Q,7,0)</f>
        <v>1428.5</v>
      </c>
    </row>
    <row r="397" spans="12:29" ht="16.5" customHeight="1" x14ac:dyDescent="0.25">
      <c r="L397" s="32">
        <f t="shared" si="75"/>
        <v>397</v>
      </c>
      <c r="M397" s="9">
        <f t="shared" ca="1" si="84"/>
        <v>45628</v>
      </c>
      <c r="N397" s="12">
        <f t="shared" ca="1" si="76"/>
        <v>1.2195523913114403E-3</v>
      </c>
      <c r="O397" s="12">
        <f t="shared" ca="1" si="77"/>
        <v>-1.633684729671514E-3</v>
      </c>
      <c r="P397" s="12">
        <f t="shared" ca="1" si="78"/>
        <v>-7.5187969924812581E-3</v>
      </c>
      <c r="Q397" s="12">
        <f t="shared" ca="1" si="79"/>
        <v>1.0285949393140648E-4</v>
      </c>
      <c r="R397" s="12">
        <f t="shared" ca="1" si="80"/>
        <v>-3.5791418624997462E-4</v>
      </c>
      <c r="S397" s="12">
        <f t="shared" ca="1" si="81"/>
        <v>6.7053160199361805E-3</v>
      </c>
      <c r="T397" s="12">
        <f t="shared" ca="1" si="82"/>
        <v>4.9742341826510827E-3</v>
      </c>
      <c r="U397" s="18"/>
      <c r="V397" s="22">
        <f t="shared" ca="1" si="83"/>
        <v>45628</v>
      </c>
      <c r="W397" s="14">
        <f ca="1">VLOOKUP($M397,LAST!$B:$Q,2,0)</f>
        <v>303.76</v>
      </c>
      <c r="X397" s="14">
        <f ca="1">VLOOKUP($M397,LAST!$B:$Q,3,0)*100</f>
        <v>323.89</v>
      </c>
      <c r="Y397" s="14">
        <f ca="1">VLOOKUP($M397,LAST!$B:$Q,16,0)*100</f>
        <v>264</v>
      </c>
      <c r="Z397" s="14">
        <f ca="1">VLOOKUP($M397,LAST!$B:$Q,4,0)</f>
        <v>97.23</v>
      </c>
      <c r="AA397" s="14">
        <f ca="1">VLOOKUP($M397,LAST!$B:$Q,5,0)</f>
        <v>98.033100000000005</v>
      </c>
      <c r="AB397" s="14">
        <f ca="1">VLOOKUP($M397,LAST!$B:$Q,6,0)</f>
        <v>106.446</v>
      </c>
      <c r="AC397" s="14">
        <f ca="1">VLOOKUP($M397,LAST!$B:$Q,7,0)</f>
        <v>1404.15</v>
      </c>
    </row>
    <row r="398" spans="12:29" ht="16.5" customHeight="1" x14ac:dyDescent="0.25">
      <c r="L398" s="32">
        <f t="shared" si="75"/>
        <v>398</v>
      </c>
      <c r="M398" s="9">
        <f t="shared" ca="1" si="84"/>
        <v>45625</v>
      </c>
      <c r="N398" s="12">
        <f t="shared" ca="1" si="76"/>
        <v>4.3033533053065121E-3</v>
      </c>
      <c r="O398" s="12">
        <f t="shared" ca="1" si="77"/>
        <v>5.9222969830392547E-3</v>
      </c>
      <c r="P398" s="12">
        <f t="shared" ca="1" si="78"/>
        <v>0</v>
      </c>
      <c r="Q398" s="12">
        <f t="shared" ca="1" si="79"/>
        <v>0</v>
      </c>
      <c r="R398" s="12">
        <f t="shared" ca="1" si="80"/>
        <v>-1.529313888617434E-4</v>
      </c>
      <c r="S398" s="12">
        <f t="shared" ca="1" si="81"/>
        <v>-2.9326342788171811E-3</v>
      </c>
      <c r="T398" s="12">
        <f t="shared" ca="1" si="82"/>
        <v>1.9002545624036138E-3</v>
      </c>
      <c r="U398" s="18"/>
      <c r="V398" s="22">
        <f t="shared" ca="1" si="83"/>
        <v>45625</v>
      </c>
      <c r="W398" s="14">
        <f ca="1">VLOOKUP($M398,LAST!$B:$Q,2,0)</f>
        <v>303.39</v>
      </c>
      <c r="X398" s="14">
        <f ca="1">VLOOKUP($M398,LAST!$B:$Q,3,0)*100</f>
        <v>324.42</v>
      </c>
      <c r="Y398" s="14">
        <f ca="1">VLOOKUP($M398,LAST!$B:$Q,16,0)*100</f>
        <v>266</v>
      </c>
      <c r="Z398" s="14">
        <f ca="1">VLOOKUP($M398,LAST!$B:$Q,4,0)</f>
        <v>97.22</v>
      </c>
      <c r="AA398" s="14">
        <f ca="1">VLOOKUP($M398,LAST!$B:$Q,5,0)</f>
        <v>98.068200000000004</v>
      </c>
      <c r="AB398" s="14">
        <f ca="1">VLOOKUP($M398,LAST!$B:$Q,6,0)</f>
        <v>105.73699999999999</v>
      </c>
      <c r="AC398" s="14">
        <f ca="1">VLOOKUP($M398,LAST!$B:$Q,7,0)</f>
        <v>1397.2</v>
      </c>
    </row>
    <row r="399" spans="12:29" ht="16.5" customHeight="1" x14ac:dyDescent="0.25">
      <c r="L399" s="32">
        <f t="shared" si="75"/>
        <v>399</v>
      </c>
      <c r="M399" s="9">
        <f t="shared" ca="1" si="84"/>
        <v>45624</v>
      </c>
      <c r="N399" s="12">
        <f t="shared" ca="1" si="76"/>
        <v>0</v>
      </c>
      <c r="O399" s="12">
        <f t="shared" ca="1" si="77"/>
        <v>1.8016338955673117E-3</v>
      </c>
      <c r="P399" s="12">
        <f t="shared" ca="1" si="78"/>
        <v>0</v>
      </c>
      <c r="Q399" s="12">
        <f t="shared" ca="1" si="79"/>
        <v>0</v>
      </c>
      <c r="R399" s="12">
        <f t="shared" ca="1" si="80"/>
        <v>1.8151152190282183E-4</v>
      </c>
      <c r="S399" s="12">
        <f t="shared" ca="1" si="81"/>
        <v>-3.3935371969384676E-4</v>
      </c>
      <c r="T399" s="12">
        <f t="shared" ca="1" si="82"/>
        <v>2.1918792669779474E-3</v>
      </c>
      <c r="U399" s="18"/>
      <c r="V399" s="22">
        <f t="shared" ca="1" si="83"/>
        <v>45624</v>
      </c>
      <c r="W399" s="14">
        <f ca="1">VLOOKUP($M399,LAST!$B:$Q,2,0)</f>
        <v>302.08999999999997</v>
      </c>
      <c r="X399" s="14">
        <f ca="1">VLOOKUP($M399,LAST!$B:$Q,3,0)*100</f>
        <v>322.51</v>
      </c>
      <c r="Y399" s="14">
        <f ca="1">VLOOKUP($M399,LAST!$B:$Q,16,0)*100</f>
        <v>266</v>
      </c>
      <c r="Z399" s="14">
        <f ca="1">VLOOKUP($M399,LAST!$B:$Q,4,0)</f>
        <v>97.22</v>
      </c>
      <c r="AA399" s="14">
        <f ca="1">VLOOKUP($M399,LAST!$B:$Q,5,0)</f>
        <v>98.083200000000005</v>
      </c>
      <c r="AB399" s="14">
        <f ca="1">VLOOKUP($M399,LAST!$B:$Q,6,0)</f>
        <v>106.048</v>
      </c>
      <c r="AC399" s="14">
        <f ca="1">VLOOKUP($M399,LAST!$B:$Q,7,0)</f>
        <v>1394.55</v>
      </c>
    </row>
    <row r="400" spans="12:29" ht="16.5" customHeight="1" x14ac:dyDescent="0.25">
      <c r="L400" s="32">
        <f t="shared" si="75"/>
        <v>400</v>
      </c>
      <c r="M400" s="9">
        <f t="shared" ca="1" si="84"/>
        <v>45623</v>
      </c>
      <c r="N400" s="12">
        <f t="shared" ca="1" si="76"/>
        <v>1.4586441239847758E-3</v>
      </c>
      <c r="O400" s="12">
        <f t="shared" ca="1" si="77"/>
        <v>5.4342734001686654E-3</v>
      </c>
      <c r="P400" s="12">
        <f t="shared" ca="1" si="78"/>
        <v>7.575757575757569E-3</v>
      </c>
      <c r="Q400" s="12">
        <f t="shared" ca="1" si="79"/>
        <v>0</v>
      </c>
      <c r="R400" s="12">
        <f t="shared" ca="1" si="80"/>
        <v>-1.4478036207332678E-4</v>
      </c>
      <c r="S400" s="12">
        <f t="shared" ca="1" si="81"/>
        <v>-8.6811882668460516E-3</v>
      </c>
      <c r="T400" s="12">
        <f t="shared" ca="1" si="82"/>
        <v>-3.7230615021121016E-3</v>
      </c>
      <c r="U400" s="18"/>
      <c r="V400" s="22">
        <f t="shared" ca="1" si="83"/>
        <v>45623</v>
      </c>
      <c r="W400" s="14">
        <f ca="1">VLOOKUP($M400,LAST!$B:$Q,2,0)</f>
        <v>302.08999999999997</v>
      </c>
      <c r="X400" s="14">
        <f ca="1">VLOOKUP($M400,LAST!$B:$Q,3,0)*100</f>
        <v>321.93</v>
      </c>
      <c r="Y400" s="14">
        <f ca="1">VLOOKUP($M400,LAST!$B:$Q,16,0)*100</f>
        <v>266</v>
      </c>
      <c r="Z400" s="14">
        <f ca="1">VLOOKUP($M400,LAST!$B:$Q,4,0)</f>
        <v>97.22</v>
      </c>
      <c r="AA400" s="14">
        <f ca="1">VLOOKUP($M400,LAST!$B:$Q,5,0)</f>
        <v>98.065399999999997</v>
      </c>
      <c r="AB400" s="14">
        <f ca="1">VLOOKUP($M400,LAST!$B:$Q,6,0)</f>
        <v>106.084</v>
      </c>
      <c r="AC400" s="14">
        <f ca="1">VLOOKUP($M400,LAST!$B:$Q,7,0)</f>
        <v>1391.5</v>
      </c>
    </row>
    <row r="401" spans="12:29" ht="16.5" customHeight="1" x14ac:dyDescent="0.25">
      <c r="L401" s="32">
        <f t="shared" si="75"/>
        <v>401</v>
      </c>
      <c r="M401" s="9">
        <f t="shared" ca="1" si="84"/>
        <v>45622</v>
      </c>
      <c r="N401" s="12">
        <f t="shared" ca="1" si="76"/>
        <v>-3.5346194503173001E-3</v>
      </c>
      <c r="O401" s="12">
        <f t="shared" ca="1" si="77"/>
        <v>4.7698245834248976E-3</v>
      </c>
      <c r="P401" s="12">
        <f t="shared" ca="1" si="78"/>
        <v>1.1494252873563315E-2</v>
      </c>
      <c r="Q401" s="12">
        <f t="shared" ca="1" si="79"/>
        <v>-1.0284891494405368E-4</v>
      </c>
      <c r="R401" s="12">
        <f t="shared" ca="1" si="80"/>
        <v>-2.0391558711585489E-6</v>
      </c>
      <c r="S401" s="12">
        <f t="shared" ca="1" si="81"/>
        <v>1.8349139181965679E-3</v>
      </c>
      <c r="T401" s="12">
        <f t="shared" ca="1" si="82"/>
        <v>-2.2858775626830585E-3</v>
      </c>
      <c r="U401" s="18"/>
      <c r="V401" s="22">
        <f t="shared" ca="1" si="83"/>
        <v>45622</v>
      </c>
      <c r="W401" s="14">
        <f ca="1">VLOOKUP($M401,LAST!$B:$Q,2,0)</f>
        <v>301.64999999999998</v>
      </c>
      <c r="X401" s="14">
        <f ca="1">VLOOKUP($M401,LAST!$B:$Q,3,0)*100</f>
        <v>320.19</v>
      </c>
      <c r="Y401" s="14">
        <f ca="1">VLOOKUP($M401,LAST!$B:$Q,16,0)*100</f>
        <v>264</v>
      </c>
      <c r="Z401" s="14">
        <f ca="1">VLOOKUP($M401,LAST!$B:$Q,4,0)</f>
        <v>97.22</v>
      </c>
      <c r="AA401" s="14">
        <f ca="1">VLOOKUP($M401,LAST!$B:$Q,5,0)</f>
        <v>98.079599999999999</v>
      </c>
      <c r="AB401" s="14">
        <f ca="1">VLOOKUP($M401,LAST!$B:$Q,6,0)</f>
        <v>107.01300000000001</v>
      </c>
      <c r="AC401" s="14">
        <f ca="1">VLOOKUP($M401,LAST!$B:$Q,7,0)</f>
        <v>1396.7</v>
      </c>
    </row>
    <row r="402" spans="12:29" ht="16.5" customHeight="1" x14ac:dyDescent="0.25">
      <c r="L402" s="32">
        <f t="shared" si="75"/>
        <v>402</v>
      </c>
      <c r="M402" s="9">
        <f t="shared" ca="1" si="84"/>
        <v>45621</v>
      </c>
      <c r="N402" s="12">
        <f t="shared" ca="1" si="76"/>
        <v>2.0289855072463947E-2</v>
      </c>
      <c r="O402" s="12">
        <f t="shared" ca="1" si="77"/>
        <v>1.2422162917778756E-2</v>
      </c>
      <c r="P402" s="12">
        <f t="shared" ca="1" si="78"/>
        <v>1.1627906976744207E-2</v>
      </c>
      <c r="Q402" s="12">
        <f t="shared" ca="1" si="79"/>
        <v>7.2046109510104372E-4</v>
      </c>
      <c r="R402" s="12">
        <f t="shared" ca="1" si="80"/>
        <v>1.8151781525976851E-4</v>
      </c>
      <c r="S402" s="12">
        <f t="shared" ca="1" si="81"/>
        <v>-6.8523718318240778E-3</v>
      </c>
      <c r="T402" s="12">
        <f t="shared" ca="1" si="82"/>
        <v>-4.3385490753911071E-3</v>
      </c>
      <c r="U402" s="18"/>
      <c r="V402" s="22">
        <f t="shared" ca="1" si="83"/>
        <v>45621</v>
      </c>
      <c r="W402" s="14">
        <f ca="1">VLOOKUP($M402,LAST!$B:$Q,2,0)</f>
        <v>302.72000000000003</v>
      </c>
      <c r="X402" s="14">
        <f ca="1">VLOOKUP($M402,LAST!$B:$Q,3,0)*100</f>
        <v>318.67</v>
      </c>
      <c r="Y402" s="14">
        <f ca="1">VLOOKUP($M402,LAST!$B:$Q,16,0)*100</f>
        <v>261</v>
      </c>
      <c r="Z402" s="14">
        <f ca="1">VLOOKUP($M402,LAST!$B:$Q,4,0)</f>
        <v>97.23</v>
      </c>
      <c r="AA402" s="14">
        <f ca="1">VLOOKUP($M402,LAST!$B:$Q,5,0)</f>
        <v>98.079800000000006</v>
      </c>
      <c r="AB402" s="14">
        <f ca="1">VLOOKUP($M402,LAST!$B:$Q,6,0)</f>
        <v>106.81699999999999</v>
      </c>
      <c r="AC402" s="14">
        <f ca="1">VLOOKUP($M402,LAST!$B:$Q,7,0)</f>
        <v>1399.9</v>
      </c>
    </row>
    <row r="403" spans="12:29" ht="16.5" customHeight="1" x14ac:dyDescent="0.25">
      <c r="L403" s="32">
        <f t="shared" si="75"/>
        <v>403</v>
      </c>
      <c r="M403" s="9">
        <f t="shared" ca="1" si="84"/>
        <v>45618</v>
      </c>
      <c r="N403" s="12">
        <f t="shared" ca="1" si="76"/>
        <v>1.3837794053122021E-3</v>
      </c>
      <c r="O403" s="12">
        <f t="shared" ca="1" si="77"/>
        <v>3.4749896387924473E-3</v>
      </c>
      <c r="P403" s="12">
        <f t="shared" ca="1" si="78"/>
        <v>0</v>
      </c>
      <c r="Q403" s="12">
        <f t="shared" ca="1" si="79"/>
        <v>1.0293360782287486E-4</v>
      </c>
      <c r="R403" s="12">
        <f t="shared" ca="1" si="80"/>
        <v>2.4990437332661486E-4</v>
      </c>
      <c r="S403" s="12">
        <f t="shared" ca="1" si="81"/>
        <v>5.4406760647647268E-3</v>
      </c>
      <c r="T403" s="12">
        <f t="shared" ca="1" si="82"/>
        <v>5.2910052910053462E-3</v>
      </c>
      <c r="U403" s="18"/>
      <c r="V403" s="22">
        <f t="shared" ca="1" si="83"/>
        <v>45618</v>
      </c>
      <c r="W403" s="14">
        <f ca="1">VLOOKUP($M403,LAST!$B:$Q,2,0)</f>
        <v>296.7</v>
      </c>
      <c r="X403" s="14">
        <f ca="1">VLOOKUP($M403,LAST!$B:$Q,3,0)*100</f>
        <v>314.76</v>
      </c>
      <c r="Y403" s="14">
        <f ca="1">VLOOKUP($M403,LAST!$B:$Q,16,0)*100</f>
        <v>258</v>
      </c>
      <c r="Z403" s="14">
        <f ca="1">VLOOKUP($M403,LAST!$B:$Q,4,0)</f>
        <v>97.16</v>
      </c>
      <c r="AA403" s="14">
        <f ca="1">VLOOKUP($M403,LAST!$B:$Q,5,0)</f>
        <v>98.061999999999998</v>
      </c>
      <c r="AB403" s="14">
        <f ca="1">VLOOKUP($M403,LAST!$B:$Q,6,0)</f>
        <v>107.554</v>
      </c>
      <c r="AC403" s="14">
        <f ca="1">VLOOKUP($M403,LAST!$B:$Q,7,0)</f>
        <v>1406</v>
      </c>
    </row>
    <row r="404" spans="12:29" ht="16.5" customHeight="1" x14ac:dyDescent="0.25">
      <c r="L404" s="32">
        <f t="shared" si="75"/>
        <v>404</v>
      </c>
      <c r="M404" s="9">
        <f t="shared" ca="1" si="84"/>
        <v>45617</v>
      </c>
      <c r="N404" s="12">
        <f t="shared" ca="1" si="76"/>
        <v>-4.8365969166694889E-3</v>
      </c>
      <c r="O404" s="12">
        <f t="shared" ca="1" si="77"/>
        <v>-9.5361394423569834E-3</v>
      </c>
      <c r="P404" s="12">
        <f t="shared" ca="1" si="78"/>
        <v>-2.2727272727272707E-2</v>
      </c>
      <c r="Q404" s="12">
        <f t="shared" ca="1" si="79"/>
        <v>1.0294420424128425E-4</v>
      </c>
      <c r="R404" s="12">
        <f t="shared" ca="1" si="80"/>
        <v>-1.4278210940177338E-4</v>
      </c>
      <c r="S404" s="12">
        <f t="shared" ca="1" si="81"/>
        <v>2.7371578552679576E-3</v>
      </c>
      <c r="T404" s="12">
        <f t="shared" ca="1" si="82"/>
        <v>-1.3210039630119352E-3</v>
      </c>
      <c r="U404" s="18"/>
      <c r="V404" s="22">
        <f t="shared" ca="1" si="83"/>
        <v>45617</v>
      </c>
      <c r="W404" s="14">
        <f ca="1">VLOOKUP($M404,LAST!$B:$Q,2,0)</f>
        <v>296.29000000000002</v>
      </c>
      <c r="X404" s="14">
        <f ca="1">VLOOKUP($M404,LAST!$B:$Q,3,0)*100</f>
        <v>313.66999999999996</v>
      </c>
      <c r="Y404" s="14">
        <f ca="1">VLOOKUP($M404,LAST!$B:$Q,16,0)*100</f>
        <v>258</v>
      </c>
      <c r="Z404" s="14">
        <f ca="1">VLOOKUP($M404,LAST!$B:$Q,4,0)</f>
        <v>97.15</v>
      </c>
      <c r="AA404" s="14">
        <f ca="1">VLOOKUP($M404,LAST!$B:$Q,5,0)</f>
        <v>98.037499999999994</v>
      </c>
      <c r="AB404" s="14">
        <f ca="1">VLOOKUP($M404,LAST!$B:$Q,6,0)</f>
        <v>106.97199999999999</v>
      </c>
      <c r="AC404" s="14">
        <f ca="1">VLOOKUP($M404,LAST!$B:$Q,7,0)</f>
        <v>1398.6</v>
      </c>
    </row>
    <row r="405" spans="12:29" ht="16.5" customHeight="1" x14ac:dyDescent="0.25">
      <c r="L405" s="32">
        <f t="shared" si="75"/>
        <v>405</v>
      </c>
      <c r="M405" s="9">
        <f t="shared" ca="1" si="84"/>
        <v>45616</v>
      </c>
      <c r="N405" s="12">
        <f t="shared" ca="1" si="76"/>
        <v>-8.9211411071535851E-3</v>
      </c>
      <c r="O405" s="12">
        <f t="shared" ca="1" si="77"/>
        <v>-1.2134256659804055E-2</v>
      </c>
      <c r="P405" s="12">
        <f t="shared" ca="1" si="78"/>
        <v>-7.5187969924812581E-3</v>
      </c>
      <c r="Q405" s="12">
        <f t="shared" ca="1" si="79"/>
        <v>1.0295480284150393E-4</v>
      </c>
      <c r="R405" s="12">
        <f t="shared" ca="1" si="80"/>
        <v>-2.3553499071116146E-4</v>
      </c>
      <c r="S405" s="12">
        <f t="shared" ca="1" si="81"/>
        <v>4.4630246878707425E-3</v>
      </c>
      <c r="T405" s="12">
        <f t="shared" ca="1" si="82"/>
        <v>5.4925330269961492E-3</v>
      </c>
      <c r="U405" s="18"/>
      <c r="V405" s="22">
        <f t="shared" ca="1" si="83"/>
        <v>45616</v>
      </c>
      <c r="W405" s="14">
        <f ca="1">VLOOKUP($M405,LAST!$B:$Q,2,0)</f>
        <v>297.73</v>
      </c>
      <c r="X405" s="14">
        <f ca="1">VLOOKUP($M405,LAST!$B:$Q,3,0)*100</f>
        <v>316.69</v>
      </c>
      <c r="Y405" s="14">
        <f ca="1">VLOOKUP($M405,LAST!$B:$Q,16,0)*100</f>
        <v>264</v>
      </c>
      <c r="Z405" s="14">
        <f ca="1">VLOOKUP($M405,LAST!$B:$Q,4,0)</f>
        <v>97.14</v>
      </c>
      <c r="AA405" s="14">
        <f ca="1">VLOOKUP($M405,LAST!$B:$Q,5,0)</f>
        <v>98.051500000000004</v>
      </c>
      <c r="AB405" s="14">
        <f ca="1">VLOOKUP($M405,LAST!$B:$Q,6,0)</f>
        <v>106.68</v>
      </c>
      <c r="AC405" s="14">
        <f ca="1">VLOOKUP($M405,LAST!$B:$Q,7,0)</f>
        <v>1400.45</v>
      </c>
    </row>
    <row r="406" spans="12:29" ht="16.5" customHeight="1" x14ac:dyDescent="0.25">
      <c r="L406" s="32">
        <f t="shared" si="75"/>
        <v>406</v>
      </c>
      <c r="M406" s="9">
        <f t="shared" ca="1" si="84"/>
        <v>45615</v>
      </c>
      <c r="N406" s="12">
        <f t="shared" ca="1" si="76"/>
        <v>-1.0539837291261733E-2</v>
      </c>
      <c r="O406" s="12">
        <f t="shared" ca="1" si="77"/>
        <v>-6.6311353495289715E-3</v>
      </c>
      <c r="P406" s="12">
        <f t="shared" ca="1" si="78"/>
        <v>-7.4626865671642006E-3</v>
      </c>
      <c r="Q406" s="12">
        <f t="shared" ca="1" si="79"/>
        <v>2.0595201318096557E-4</v>
      </c>
      <c r="R406" s="12">
        <f t="shared" ca="1" si="80"/>
        <v>-1.5801798550518775E-4</v>
      </c>
      <c r="S406" s="12">
        <f t="shared" ca="1" si="81"/>
        <v>-6.4925899788292885E-4</v>
      </c>
      <c r="T406" s="12">
        <f t="shared" ca="1" si="82"/>
        <v>-2.5780578630766326E-3</v>
      </c>
      <c r="U406" s="18"/>
      <c r="V406" s="22">
        <f t="shared" ca="1" si="83"/>
        <v>45615</v>
      </c>
      <c r="W406" s="14">
        <f ca="1">VLOOKUP($M406,LAST!$B:$Q,2,0)</f>
        <v>300.41000000000003</v>
      </c>
      <c r="X406" s="14">
        <f ca="1">VLOOKUP($M406,LAST!$B:$Q,3,0)*100</f>
        <v>320.58</v>
      </c>
      <c r="Y406" s="14">
        <f ca="1">VLOOKUP($M406,LAST!$B:$Q,16,0)*100</f>
        <v>266</v>
      </c>
      <c r="Z406" s="14">
        <f ca="1">VLOOKUP($M406,LAST!$B:$Q,4,0)</f>
        <v>97.13</v>
      </c>
      <c r="AA406" s="14">
        <f ca="1">VLOOKUP($M406,LAST!$B:$Q,5,0)</f>
        <v>98.074600000000004</v>
      </c>
      <c r="AB406" s="14">
        <f ca="1">VLOOKUP($M406,LAST!$B:$Q,6,0)</f>
        <v>106.206</v>
      </c>
      <c r="AC406" s="14">
        <f ca="1">VLOOKUP($M406,LAST!$B:$Q,7,0)</f>
        <v>1392.8</v>
      </c>
    </row>
    <row r="407" spans="12:29" ht="16.5" customHeight="1" x14ac:dyDescent="0.25">
      <c r="L407" s="32">
        <f t="shared" si="75"/>
        <v>407</v>
      </c>
      <c r="M407" s="9">
        <f t="shared" ca="1" si="84"/>
        <v>45614</v>
      </c>
      <c r="N407" s="12">
        <f t="shared" ca="1" si="76"/>
        <v>1.5859738347776764E-2</v>
      </c>
      <c r="O407" s="12">
        <f t="shared" ca="1" si="77"/>
        <v>7.8386059148680687E-3</v>
      </c>
      <c r="P407" s="12">
        <f t="shared" ca="1" si="78"/>
        <v>7.5187969924812581E-3</v>
      </c>
      <c r="Q407" s="12">
        <f t="shared" ca="1" si="79"/>
        <v>4.1207376120322436E-4</v>
      </c>
      <c r="R407" s="12">
        <f t="shared" ca="1" si="80"/>
        <v>-3.6993102773563713E-4</v>
      </c>
      <c r="S407" s="12">
        <f t="shared" ca="1" si="81"/>
        <v>-3.8617638512657981E-3</v>
      </c>
      <c r="T407" s="12">
        <f t="shared" ca="1" si="82"/>
        <v>-1.4659086846150471E-3</v>
      </c>
      <c r="U407" s="18"/>
      <c r="V407" s="22">
        <f t="shared" ca="1" si="83"/>
        <v>45614</v>
      </c>
      <c r="W407" s="14">
        <f ca="1">VLOOKUP($M407,LAST!$B:$Q,2,0)</f>
        <v>303.61</v>
      </c>
      <c r="X407" s="14">
        <f ca="1">VLOOKUP($M407,LAST!$B:$Q,3,0)*100</f>
        <v>322.71999999999997</v>
      </c>
      <c r="Y407" s="14">
        <f ca="1">VLOOKUP($M407,LAST!$B:$Q,16,0)*100</f>
        <v>268</v>
      </c>
      <c r="Z407" s="14">
        <f ca="1">VLOOKUP($M407,LAST!$B:$Q,4,0)</f>
        <v>97.11</v>
      </c>
      <c r="AA407" s="14">
        <f ca="1">VLOOKUP($M407,LAST!$B:$Q,5,0)</f>
        <v>98.090100000000007</v>
      </c>
      <c r="AB407" s="14">
        <f ca="1">VLOOKUP($M407,LAST!$B:$Q,6,0)</f>
        <v>106.27500000000001</v>
      </c>
      <c r="AC407" s="14">
        <f ca="1">VLOOKUP($M407,LAST!$B:$Q,7,0)</f>
        <v>1396.4</v>
      </c>
    </row>
    <row r="408" spans="12:29" ht="16.5" customHeight="1" x14ac:dyDescent="0.25">
      <c r="L408" s="32">
        <f t="shared" si="75"/>
        <v>408</v>
      </c>
      <c r="M408" s="9">
        <f t="shared" ca="1" si="84"/>
        <v>45611</v>
      </c>
      <c r="N408" s="12">
        <f t="shared" ca="1" si="76"/>
        <v>2.2406951286261689E-2</v>
      </c>
      <c r="O408" s="12">
        <f t="shared" ca="1" si="77"/>
        <v>2.4934383202099841E-2</v>
      </c>
      <c r="P408" s="12">
        <f t="shared" ca="1" si="78"/>
        <v>4.7244094488188892E-2</v>
      </c>
      <c r="Q408" s="12">
        <f t="shared" ca="1" si="79"/>
        <v>0</v>
      </c>
      <c r="R408" s="12">
        <f t="shared" ca="1" si="80"/>
        <v>1.070162939953434E-4</v>
      </c>
      <c r="S408" s="12">
        <f t="shared" ca="1" si="81"/>
        <v>1.3124220749394233E-4</v>
      </c>
      <c r="T408" s="12">
        <f t="shared" ca="1" si="82"/>
        <v>-2.2474315068492512E-3</v>
      </c>
      <c r="U408" s="18"/>
      <c r="V408" s="22">
        <f t="shared" ca="1" si="83"/>
        <v>45611</v>
      </c>
      <c r="W408" s="14">
        <f ca="1">VLOOKUP($M408,LAST!$B:$Q,2,0)</f>
        <v>298.87</v>
      </c>
      <c r="X408" s="14">
        <f ca="1">VLOOKUP($M408,LAST!$B:$Q,3,0)*100</f>
        <v>320.21000000000004</v>
      </c>
      <c r="Y408" s="14">
        <f ca="1">VLOOKUP($M408,LAST!$B:$Q,16,0)*100</f>
        <v>266</v>
      </c>
      <c r="Z408" s="14">
        <f ca="1">VLOOKUP($M408,LAST!$B:$Q,4,0)</f>
        <v>97.07</v>
      </c>
      <c r="AA408" s="14">
        <f ca="1">VLOOKUP($M408,LAST!$B:$Q,5,0)</f>
        <v>98.126400000000004</v>
      </c>
      <c r="AB408" s="14">
        <f ca="1">VLOOKUP($M408,LAST!$B:$Q,6,0)</f>
        <v>106.687</v>
      </c>
      <c r="AC408" s="14">
        <f ca="1">VLOOKUP($M408,LAST!$B:$Q,7,0)</f>
        <v>1398.45</v>
      </c>
    </row>
    <row r="409" spans="12:29" ht="16.5" customHeight="1" x14ac:dyDescent="0.25">
      <c r="L409" s="32">
        <f t="shared" si="75"/>
        <v>409</v>
      </c>
      <c r="M409" s="9">
        <f t="shared" ca="1" si="84"/>
        <v>45610</v>
      </c>
      <c r="N409" s="12">
        <f t="shared" ca="1" si="76"/>
        <v>7.8609846917665482E-3</v>
      </c>
      <c r="O409" s="12">
        <f t="shared" ca="1" si="77"/>
        <v>-2.6178010471203939E-3</v>
      </c>
      <c r="P409" s="12">
        <f t="shared" ca="1" si="78"/>
        <v>-3.9215686274508554E-3</v>
      </c>
      <c r="Q409" s="12">
        <f t="shared" ca="1" si="79"/>
        <v>-1.0300782859506974E-4</v>
      </c>
      <c r="R409" s="12">
        <f t="shared" ca="1" si="80"/>
        <v>3.0483453296081819E-4</v>
      </c>
      <c r="S409" s="12">
        <f t="shared" ca="1" si="81"/>
        <v>1.8031385881049911E-3</v>
      </c>
      <c r="T409" s="12">
        <f t="shared" ca="1" si="82"/>
        <v>-1.7094017094018144E-3</v>
      </c>
      <c r="U409" s="18"/>
      <c r="V409" s="22">
        <f t="shared" ca="1" si="83"/>
        <v>45610</v>
      </c>
      <c r="W409" s="14">
        <f ca="1">VLOOKUP($M409,LAST!$B:$Q,2,0)</f>
        <v>292.32</v>
      </c>
      <c r="X409" s="14">
        <f ca="1">VLOOKUP($M409,LAST!$B:$Q,3,0)*100</f>
        <v>312.42</v>
      </c>
      <c r="Y409" s="14">
        <f ca="1">VLOOKUP($M409,LAST!$B:$Q,16,0)*100</f>
        <v>254</v>
      </c>
      <c r="Z409" s="14">
        <f ca="1">VLOOKUP($M409,LAST!$B:$Q,4,0)</f>
        <v>97.07</v>
      </c>
      <c r="AA409" s="14">
        <f ca="1">VLOOKUP($M409,LAST!$B:$Q,5,0)</f>
        <v>98.115899999999996</v>
      </c>
      <c r="AB409" s="14">
        <f ca="1">VLOOKUP($M409,LAST!$B:$Q,6,0)</f>
        <v>106.673</v>
      </c>
      <c r="AC409" s="14">
        <f ca="1">VLOOKUP($M409,LAST!$B:$Q,7,0)</f>
        <v>1401.6</v>
      </c>
    </row>
    <row r="410" spans="12:29" ht="16.5" customHeight="1" x14ac:dyDescent="0.25">
      <c r="L410" s="32">
        <f t="shared" si="75"/>
        <v>410</v>
      </c>
      <c r="M410" s="9">
        <f t="shared" ca="1" si="84"/>
        <v>45609</v>
      </c>
      <c r="N410" s="12">
        <f t="shared" ca="1" si="76"/>
        <v>-2.2703818369451678E-3</v>
      </c>
      <c r="O410" s="12">
        <f t="shared" ca="1" si="77"/>
        <v>5.0373792793660943E-3</v>
      </c>
      <c r="P410" s="12">
        <f t="shared" ca="1" si="78"/>
        <v>7.905138339920903E-3</v>
      </c>
      <c r="Q410" s="12">
        <f t="shared" ca="1" si="79"/>
        <v>1.0301844030080609E-4</v>
      </c>
      <c r="R410" s="12">
        <f t="shared" ca="1" si="80"/>
        <v>4.0082940068342232E-4</v>
      </c>
      <c r="S410" s="12">
        <f t="shared" ca="1" si="81"/>
        <v>4.3103448275860767E-3</v>
      </c>
      <c r="T410" s="12">
        <f t="shared" ca="1" si="82"/>
        <v>-2.9471292120868409E-3</v>
      </c>
      <c r="U410" s="18"/>
      <c r="V410" s="22">
        <f t="shared" ca="1" si="83"/>
        <v>45609</v>
      </c>
      <c r="W410" s="14">
        <f ca="1">VLOOKUP($M410,LAST!$B:$Q,2,0)</f>
        <v>290.04000000000002</v>
      </c>
      <c r="X410" s="14">
        <f ca="1">VLOOKUP($M410,LAST!$B:$Q,3,0)*100</f>
        <v>313.24</v>
      </c>
      <c r="Y410" s="14">
        <f ca="1">VLOOKUP($M410,LAST!$B:$Q,16,0)*100</f>
        <v>254.99999999999997</v>
      </c>
      <c r="Z410" s="14">
        <f ca="1">VLOOKUP($M410,LAST!$B:$Q,4,0)</f>
        <v>97.08</v>
      </c>
      <c r="AA410" s="14">
        <f ca="1">VLOOKUP($M410,LAST!$B:$Q,5,0)</f>
        <v>98.085999999999999</v>
      </c>
      <c r="AB410" s="14">
        <f ca="1">VLOOKUP($M410,LAST!$B:$Q,6,0)</f>
        <v>106.48099999999999</v>
      </c>
      <c r="AC410" s="14">
        <f ca="1">VLOOKUP($M410,LAST!$B:$Q,7,0)</f>
        <v>1404</v>
      </c>
    </row>
    <row r="411" spans="12:29" ht="16.5" customHeight="1" x14ac:dyDescent="0.25">
      <c r="L411" s="32">
        <f t="shared" si="75"/>
        <v>411</v>
      </c>
      <c r="M411" s="9">
        <f t="shared" ca="1" si="84"/>
        <v>45608</v>
      </c>
      <c r="N411" s="12">
        <f t="shared" ca="1" si="76"/>
        <v>-1.1325374961738577E-2</v>
      </c>
      <c r="O411" s="12">
        <f t="shared" ca="1" si="77"/>
        <v>-1.1324704986676926E-2</v>
      </c>
      <c r="P411" s="12">
        <f t="shared" ca="1" si="78"/>
        <v>-1.1718750000000111E-2</v>
      </c>
      <c r="Q411" s="12">
        <f t="shared" ca="1" si="79"/>
        <v>2.0607934054606147E-4</v>
      </c>
      <c r="R411" s="12">
        <f t="shared" ca="1" si="80"/>
        <v>4.6428002922427325E-4</v>
      </c>
      <c r="S411" s="12">
        <f t="shared" ca="1" si="81"/>
        <v>4.5573841941197735E-3</v>
      </c>
      <c r="T411" s="12">
        <f t="shared" ca="1" si="82"/>
        <v>4.8166119594690304E-3</v>
      </c>
      <c r="U411" s="18"/>
      <c r="V411" s="22">
        <f t="shared" ca="1" si="83"/>
        <v>45608</v>
      </c>
      <c r="W411" s="14">
        <f ca="1">VLOOKUP($M411,LAST!$B:$Q,2,0)</f>
        <v>290.7</v>
      </c>
      <c r="X411" s="14">
        <f ca="1">VLOOKUP($M411,LAST!$B:$Q,3,0)*100</f>
        <v>311.66999999999996</v>
      </c>
      <c r="Y411" s="14">
        <f ca="1">VLOOKUP($M411,LAST!$B:$Q,16,0)*100</f>
        <v>252.99999999999997</v>
      </c>
      <c r="Z411" s="14">
        <f ca="1">VLOOKUP($M411,LAST!$B:$Q,4,0)</f>
        <v>97.07</v>
      </c>
      <c r="AA411" s="14">
        <f ca="1">VLOOKUP($M411,LAST!$B:$Q,5,0)</f>
        <v>98.046700000000001</v>
      </c>
      <c r="AB411" s="14">
        <f ca="1">VLOOKUP($M411,LAST!$B:$Q,6,0)</f>
        <v>106.024</v>
      </c>
      <c r="AC411" s="14">
        <f ca="1">VLOOKUP($M411,LAST!$B:$Q,7,0)</f>
        <v>1408.15</v>
      </c>
    </row>
    <row r="412" spans="12:29" ht="16.5" customHeight="1" x14ac:dyDescent="0.25">
      <c r="L412" s="32">
        <f t="shared" si="75"/>
        <v>412</v>
      </c>
      <c r="M412" s="9">
        <f t="shared" ca="1" si="84"/>
        <v>45607</v>
      </c>
      <c r="N412" s="12">
        <f t="shared" ca="1" si="76"/>
        <v>0</v>
      </c>
      <c r="O412" s="12">
        <f t="shared" ca="1" si="77"/>
        <v>1.3022901248294083E-3</v>
      </c>
      <c r="P412" s="12">
        <f t="shared" ca="1" si="78"/>
        <v>0</v>
      </c>
      <c r="Q412" s="12">
        <f t="shared" ca="1" si="79"/>
        <v>8.249974218830225E-4</v>
      </c>
      <c r="R412" s="12">
        <f t="shared" ca="1" si="80"/>
        <v>5.0228683436781552E-4</v>
      </c>
      <c r="S412" s="12">
        <f t="shared" ca="1" si="81"/>
        <v>5.2001485756736354E-3</v>
      </c>
      <c r="T412" s="12">
        <f t="shared" ca="1" si="82"/>
        <v>3.9401103230889412E-3</v>
      </c>
      <c r="U412" s="18"/>
      <c r="V412" s="22">
        <f t="shared" ca="1" si="83"/>
        <v>45607</v>
      </c>
      <c r="W412" s="14">
        <f ca="1">VLOOKUP($M412,LAST!$B:$Q,2,0)</f>
        <v>294.02999999999997</v>
      </c>
      <c r="X412" s="14">
        <f ca="1">VLOOKUP($M412,LAST!$B:$Q,3,0)*100</f>
        <v>315.24</v>
      </c>
      <c r="Y412" s="14">
        <f ca="1">VLOOKUP($M412,LAST!$B:$Q,16,0)*100</f>
        <v>256</v>
      </c>
      <c r="Z412" s="14">
        <f ca="1">VLOOKUP($M412,LAST!$B:$Q,4,0)</f>
        <v>97.05</v>
      </c>
      <c r="AA412" s="14">
        <f ca="1">VLOOKUP($M412,LAST!$B:$Q,5,0)</f>
        <v>98.001199999999997</v>
      </c>
      <c r="AB412" s="14">
        <f ca="1">VLOOKUP($M412,LAST!$B:$Q,6,0)</f>
        <v>105.54300000000001</v>
      </c>
      <c r="AC412" s="14">
        <f ca="1">VLOOKUP($M412,LAST!$B:$Q,7,0)</f>
        <v>1401.4</v>
      </c>
    </row>
    <row r="413" spans="12:29" ht="16.5" customHeight="1" x14ac:dyDescent="0.25">
      <c r="L413" s="32">
        <f t="shared" si="75"/>
        <v>413</v>
      </c>
      <c r="M413" s="9">
        <f t="shared" ca="1" si="84"/>
        <v>45604</v>
      </c>
      <c r="N413" s="12">
        <f t="shared" ca="1" si="76"/>
        <v>-1.0766073411163202E-2</v>
      </c>
      <c r="O413" s="12">
        <f t="shared" ca="1" si="77"/>
        <v>-2.2054483894014321E-2</v>
      </c>
      <c r="P413" s="12">
        <f t="shared" ca="1" si="78"/>
        <v>-4.1198501872659166E-2</v>
      </c>
      <c r="Q413" s="12">
        <f t="shared" ca="1" si="79"/>
        <v>2.0629190304277678E-4</v>
      </c>
      <c r="R413" s="12">
        <f t="shared" ca="1" si="80"/>
        <v>2.7469974500915484E-4</v>
      </c>
      <c r="S413" s="12">
        <f t="shared" ca="1" si="81"/>
        <v>4.6790676311860846E-3</v>
      </c>
      <c r="T413" s="12">
        <f t="shared" ca="1" si="82"/>
        <v>6.9249080285653797E-3</v>
      </c>
      <c r="U413" s="18"/>
      <c r="V413" s="22">
        <f t="shared" ca="1" si="83"/>
        <v>45604</v>
      </c>
      <c r="W413" s="14">
        <f ca="1">VLOOKUP($M413,LAST!$B:$Q,2,0)</f>
        <v>294.02999999999997</v>
      </c>
      <c r="X413" s="14">
        <f ca="1">VLOOKUP($M413,LAST!$B:$Q,3,0)*100</f>
        <v>314.83</v>
      </c>
      <c r="Y413" s="14">
        <f ca="1">VLOOKUP($M413,LAST!$B:$Q,16,0)*100</f>
        <v>256</v>
      </c>
      <c r="Z413" s="14">
        <f ca="1">VLOOKUP($M413,LAST!$B:$Q,4,0)</f>
        <v>96.97</v>
      </c>
      <c r="AA413" s="14">
        <f ca="1">VLOOKUP($M413,LAST!$B:$Q,5,0)</f>
        <v>97.951999999999998</v>
      </c>
      <c r="AB413" s="14">
        <f ca="1">VLOOKUP($M413,LAST!$B:$Q,6,0)</f>
        <v>104.997</v>
      </c>
      <c r="AC413" s="14">
        <f ca="1">VLOOKUP($M413,LAST!$B:$Q,7,0)</f>
        <v>1395.9</v>
      </c>
    </row>
    <row r="414" spans="12:29" ht="16.5" customHeight="1" x14ac:dyDescent="0.25">
      <c r="L414" s="32">
        <f t="shared" si="75"/>
        <v>414</v>
      </c>
      <c r="M414" s="9">
        <f t="shared" ca="1" si="84"/>
        <v>45603</v>
      </c>
      <c r="N414" s="12">
        <f t="shared" ca="1" si="76"/>
        <v>-1.3769991373017376E-2</v>
      </c>
      <c r="O414" s="12">
        <f t="shared" ca="1" si="77"/>
        <v>-3.5903308675602208E-3</v>
      </c>
      <c r="P414" s="12">
        <f t="shared" ca="1" si="78"/>
        <v>7.547169811320753E-3</v>
      </c>
      <c r="Q414" s="12">
        <f t="shared" ca="1" si="79"/>
        <v>4.1275410174401728E-4</v>
      </c>
      <c r="R414" s="12">
        <f t="shared" ca="1" si="80"/>
        <v>4.6485682409813656E-4</v>
      </c>
      <c r="S414" s="12">
        <f t="shared" ca="1" si="81"/>
        <v>-5.5191839220463113E-3</v>
      </c>
      <c r="T414" s="12">
        <f t="shared" ca="1" si="82"/>
        <v>-1.031590219525258E-2</v>
      </c>
      <c r="U414" s="18"/>
      <c r="V414" s="22">
        <f t="shared" ca="1" si="83"/>
        <v>45603</v>
      </c>
      <c r="W414" s="14">
        <f ca="1">VLOOKUP($M414,LAST!$B:$Q,2,0)</f>
        <v>297.23</v>
      </c>
      <c r="X414" s="14">
        <f ca="1">VLOOKUP($M414,LAST!$B:$Q,3,0)*100</f>
        <v>321.93</v>
      </c>
      <c r="Y414" s="14">
        <f ca="1">VLOOKUP($M414,LAST!$B:$Q,16,0)*100</f>
        <v>267</v>
      </c>
      <c r="Z414" s="14">
        <f ca="1">VLOOKUP($M414,LAST!$B:$Q,4,0)</f>
        <v>96.95</v>
      </c>
      <c r="AA414" s="14">
        <f ca="1">VLOOKUP($M414,LAST!$B:$Q,5,0)</f>
        <v>97.9251</v>
      </c>
      <c r="AB414" s="14">
        <f ca="1">VLOOKUP($M414,LAST!$B:$Q,6,0)</f>
        <v>104.508</v>
      </c>
      <c r="AC414" s="14">
        <f ca="1">VLOOKUP($M414,LAST!$B:$Q,7,0)</f>
        <v>1386.3</v>
      </c>
    </row>
    <row r="415" spans="12:29" ht="16.5" customHeight="1" x14ac:dyDescent="0.25">
      <c r="L415" s="32">
        <f t="shared" si="75"/>
        <v>415</v>
      </c>
      <c r="M415" s="9">
        <f t="shared" ca="1" si="84"/>
        <v>45602</v>
      </c>
      <c r="N415" s="12">
        <f t="shared" ca="1" si="76"/>
        <v>-2.5669209879736199E-2</v>
      </c>
      <c r="O415" s="12">
        <f t="shared" ca="1" si="77"/>
        <v>-2.9555762472591729E-2</v>
      </c>
      <c r="P415" s="12">
        <f t="shared" ca="1" si="78"/>
        <v>-4.6762589928057596E-2</v>
      </c>
      <c r="Q415" s="12">
        <f t="shared" ca="1" si="79"/>
        <v>8.2619023030061634E-4</v>
      </c>
      <c r="R415" s="12">
        <f t="shared" ca="1" si="80"/>
        <v>3.9042777392794825E-4</v>
      </c>
      <c r="S415" s="12">
        <f t="shared" ca="1" si="81"/>
        <v>1.6098933506086599E-2</v>
      </c>
      <c r="T415" s="12">
        <f t="shared" ca="1" si="82"/>
        <v>1.4999456541429756E-2</v>
      </c>
      <c r="U415" s="18"/>
      <c r="V415" s="22">
        <f t="shared" ca="1" si="83"/>
        <v>45602</v>
      </c>
      <c r="W415" s="14">
        <f ca="1">VLOOKUP($M415,LAST!$B:$Q,2,0)</f>
        <v>301.38</v>
      </c>
      <c r="X415" s="14">
        <f ca="1">VLOOKUP($M415,LAST!$B:$Q,3,0)*100</f>
        <v>323.09000000000003</v>
      </c>
      <c r="Y415" s="14">
        <f ca="1">VLOOKUP($M415,LAST!$B:$Q,16,0)*100</f>
        <v>265</v>
      </c>
      <c r="Z415" s="14">
        <f ca="1">VLOOKUP($M415,LAST!$B:$Q,4,0)</f>
        <v>96.91</v>
      </c>
      <c r="AA415" s="14">
        <f ca="1">VLOOKUP($M415,LAST!$B:$Q,5,0)</f>
        <v>97.879599999999996</v>
      </c>
      <c r="AB415" s="14">
        <f ca="1">VLOOKUP($M415,LAST!$B:$Q,6,0)</f>
        <v>105.08799999999999</v>
      </c>
      <c r="AC415" s="14">
        <f ca="1">VLOOKUP($M415,LAST!$B:$Q,7,0)</f>
        <v>1400.75</v>
      </c>
    </row>
    <row r="416" spans="12:29" ht="16.5" customHeight="1" x14ac:dyDescent="0.25">
      <c r="L416" s="32">
        <f t="shared" si="75"/>
        <v>416</v>
      </c>
      <c r="M416" s="9">
        <f t="shared" ca="1" si="84"/>
        <v>45601</v>
      </c>
      <c r="N416" s="12">
        <f t="shared" ca="1" si="76"/>
        <v>9.3982508810859233E-3</v>
      </c>
      <c r="O416" s="12">
        <f t="shared" ca="1" si="77"/>
        <v>-2.247662431071662E-3</v>
      </c>
      <c r="P416" s="12">
        <f t="shared" ca="1" si="78"/>
        <v>-3.5842293906810374E-3</v>
      </c>
      <c r="Q416" s="12">
        <f t="shared" ca="1" si="79"/>
        <v>-3.0972537683260359E-4</v>
      </c>
      <c r="R416" s="12">
        <f t="shared" ca="1" si="80"/>
        <v>-1.6145975973169691E-4</v>
      </c>
      <c r="S416" s="12">
        <f t="shared" ca="1" si="81"/>
        <v>-4.4472252972036497E-3</v>
      </c>
      <c r="T416" s="12">
        <f t="shared" ca="1" si="82"/>
        <v>2.9797594389331383E-3</v>
      </c>
      <c r="U416" s="18"/>
      <c r="V416" s="22">
        <f t="shared" ca="1" si="83"/>
        <v>45601</v>
      </c>
      <c r="W416" s="14">
        <f ca="1">VLOOKUP($M416,LAST!$B:$Q,2,0)</f>
        <v>309.32</v>
      </c>
      <c r="X416" s="14">
        <f ca="1">VLOOKUP($M416,LAST!$B:$Q,3,0)*100</f>
        <v>332.93</v>
      </c>
      <c r="Y416" s="14">
        <f ca="1">VLOOKUP($M416,LAST!$B:$Q,16,0)*100</f>
        <v>278</v>
      </c>
      <c r="Z416" s="14">
        <f ca="1">VLOOKUP($M416,LAST!$B:$Q,4,0)</f>
        <v>96.83</v>
      </c>
      <c r="AA416" s="14">
        <f ca="1">VLOOKUP($M416,LAST!$B:$Q,5,0)</f>
        <v>97.841399999999993</v>
      </c>
      <c r="AB416" s="14">
        <f ca="1">VLOOKUP($M416,LAST!$B:$Q,6,0)</f>
        <v>103.423</v>
      </c>
      <c r="AC416" s="14">
        <f ca="1">VLOOKUP($M416,LAST!$B:$Q,7,0)</f>
        <v>1380.05</v>
      </c>
    </row>
    <row r="417" spans="12:29" ht="16.5" customHeight="1" x14ac:dyDescent="0.25">
      <c r="L417" s="32">
        <f t="shared" si="75"/>
        <v>417</v>
      </c>
      <c r="M417" s="9">
        <f t="shared" ca="1" si="84"/>
        <v>45600</v>
      </c>
      <c r="N417" s="12">
        <f t="shared" ca="1" si="76"/>
        <v>2.1024222836770745E-2</v>
      </c>
      <c r="O417" s="12">
        <f t="shared" ca="1" si="77"/>
        <v>1.1764705882352899E-2</v>
      </c>
      <c r="P417" s="12">
        <f t="shared" ca="1" si="78"/>
        <v>1.4545454545454639E-2</v>
      </c>
      <c r="Q417" s="12">
        <f t="shared" ca="1" si="79"/>
        <v>-1.0323113451027321E-4</v>
      </c>
      <c r="R417" s="12">
        <f t="shared" ca="1" si="80"/>
        <v>2.0202764901460224E-3</v>
      </c>
      <c r="S417" s="12">
        <f t="shared" ca="1" si="81"/>
        <v>-3.8069849063115946E-3</v>
      </c>
      <c r="T417" s="12">
        <f t="shared" ca="1" si="82"/>
        <v>-1.8860396793731748E-3</v>
      </c>
      <c r="U417" s="18"/>
      <c r="V417" s="22">
        <f t="shared" ca="1" si="83"/>
        <v>45600</v>
      </c>
      <c r="W417" s="14">
        <f ca="1">VLOOKUP($M417,LAST!$B:$Q,2,0)</f>
        <v>306.44</v>
      </c>
      <c r="X417" s="14">
        <f ca="1">VLOOKUP($M417,LAST!$B:$Q,3,0)*100</f>
        <v>333.68</v>
      </c>
      <c r="Y417" s="14">
        <f ca="1">VLOOKUP($M417,LAST!$B:$Q,16,0)*100</f>
        <v>279</v>
      </c>
      <c r="Z417" s="14">
        <f ca="1">VLOOKUP($M417,LAST!$B:$Q,4,0)</f>
        <v>96.86</v>
      </c>
      <c r="AA417" s="14">
        <f ca="1">VLOOKUP($M417,LAST!$B:$Q,5,0)</f>
        <v>97.857200000000006</v>
      </c>
      <c r="AB417" s="14">
        <f ca="1">VLOOKUP($M417,LAST!$B:$Q,6,0)</f>
        <v>103.88500000000001</v>
      </c>
      <c r="AC417" s="14">
        <f ca="1">VLOOKUP($M417,LAST!$B:$Q,7,0)</f>
        <v>1375.95</v>
      </c>
    </row>
    <row r="418" spans="12:29" ht="16.5" customHeight="1" x14ac:dyDescent="0.25">
      <c r="L418" s="32">
        <f t="shared" si="75"/>
        <v>418</v>
      </c>
      <c r="M418" s="9">
        <f t="shared" ca="1" si="84"/>
        <v>45597</v>
      </c>
      <c r="N418" s="12">
        <f t="shared" ca="1" si="76"/>
        <v>-1.5515318506855613E-2</v>
      </c>
      <c r="O418" s="12">
        <f t="shared" ca="1" si="77"/>
        <v>-2.3335702440180017E-2</v>
      </c>
      <c r="P418" s="12">
        <f t="shared" ca="1" si="78"/>
        <v>-2.4822695035460973E-2</v>
      </c>
      <c r="Q418" s="12">
        <f t="shared" ca="1" si="79"/>
        <v>-3.0959752321979561E-4</v>
      </c>
      <c r="R418" s="12">
        <f t="shared" ca="1" si="80"/>
        <v>1.1469686744414176E-4</v>
      </c>
      <c r="S418" s="12">
        <f t="shared" ca="1" si="81"/>
        <v>2.9429868431176676E-3</v>
      </c>
      <c r="T418" s="12">
        <f t="shared" ca="1" si="82"/>
        <v>1.1619884527396263E-3</v>
      </c>
      <c r="U418" s="18"/>
      <c r="V418" s="22">
        <f t="shared" ca="1" si="83"/>
        <v>45597</v>
      </c>
      <c r="W418" s="14">
        <f ca="1">VLOOKUP($M418,LAST!$B:$Q,2,0)</f>
        <v>300.13</v>
      </c>
      <c r="X418" s="14">
        <f ca="1">VLOOKUP($M418,LAST!$B:$Q,3,0)*100</f>
        <v>329.8</v>
      </c>
      <c r="Y418" s="14">
        <f ca="1">VLOOKUP($M418,LAST!$B:$Q,16,0)*100</f>
        <v>275</v>
      </c>
      <c r="Z418" s="14">
        <f ca="1">VLOOKUP($M418,LAST!$B:$Q,4,0)</f>
        <v>96.87</v>
      </c>
      <c r="AA418" s="14">
        <f ca="1">VLOOKUP($M418,LAST!$B:$Q,5,0)</f>
        <v>97.659899999999993</v>
      </c>
      <c r="AB418" s="14">
        <f ca="1">VLOOKUP($M418,LAST!$B:$Q,6,0)</f>
        <v>104.282</v>
      </c>
      <c r="AC418" s="14">
        <f ca="1">VLOOKUP($M418,LAST!$B:$Q,7,0)</f>
        <v>1378.55</v>
      </c>
    </row>
    <row r="419" spans="12:29" ht="16.5" customHeight="1" x14ac:dyDescent="0.25">
      <c r="L419" s="32">
        <f t="shared" si="75"/>
        <v>419</v>
      </c>
      <c r="M419" s="9">
        <f t="shared" ca="1" si="84"/>
        <v>45596</v>
      </c>
      <c r="N419" s="12">
        <f t="shared" ca="1" si="76"/>
        <v>1.4846870838881587E-2</v>
      </c>
      <c r="O419" s="12">
        <f t="shared" ca="1" si="77"/>
        <v>1.4876927238301363E-2</v>
      </c>
      <c r="P419" s="12">
        <f t="shared" ca="1" si="78"/>
        <v>2.1739130434782705E-2</v>
      </c>
      <c r="Q419" s="12">
        <f t="shared" ca="1" si="79"/>
        <v>-7.2187274414758917E-4</v>
      </c>
      <c r="R419" s="12">
        <f t="shared" ca="1" si="80"/>
        <v>-2.6625349585751579E-5</v>
      </c>
      <c r="S419" s="12">
        <f t="shared" ca="1" si="81"/>
        <v>-1.7308690886008726E-4</v>
      </c>
      <c r="T419" s="12">
        <f t="shared" ca="1" si="82"/>
        <v>-1.9208466222092602E-3</v>
      </c>
      <c r="U419" s="18"/>
      <c r="V419" s="22">
        <f t="shared" ca="1" si="83"/>
        <v>45596</v>
      </c>
      <c r="W419" s="14">
        <f ca="1">VLOOKUP($M419,LAST!$B:$Q,2,0)</f>
        <v>304.86</v>
      </c>
      <c r="X419" s="14">
        <f ca="1">VLOOKUP($M419,LAST!$B:$Q,3,0)*100</f>
        <v>337.68</v>
      </c>
      <c r="Y419" s="14">
        <f ca="1">VLOOKUP($M419,LAST!$B:$Q,16,0)*100</f>
        <v>282</v>
      </c>
      <c r="Z419" s="14">
        <f ca="1">VLOOKUP($M419,LAST!$B:$Q,4,0)</f>
        <v>96.9</v>
      </c>
      <c r="AA419" s="14">
        <f ca="1">VLOOKUP($M419,LAST!$B:$Q,5,0)</f>
        <v>97.648700000000005</v>
      </c>
      <c r="AB419" s="14">
        <f ca="1">VLOOKUP($M419,LAST!$B:$Q,6,0)</f>
        <v>103.976</v>
      </c>
      <c r="AC419" s="14">
        <f ca="1">VLOOKUP($M419,LAST!$B:$Q,7,0)</f>
        <v>1376.95</v>
      </c>
    </row>
    <row r="420" spans="12:29" ht="16.5" customHeight="1" x14ac:dyDescent="0.25">
      <c r="L420" s="32">
        <f t="shared" si="75"/>
        <v>420</v>
      </c>
      <c r="M420" s="9">
        <f t="shared" ca="1" si="84"/>
        <v>45595</v>
      </c>
      <c r="N420" s="12">
        <f t="shared" ca="1" si="76"/>
        <v>-1.6532984121787608E-2</v>
      </c>
      <c r="O420" s="12">
        <f t="shared" ca="1" si="77"/>
        <v>-1.4979721128511647E-2</v>
      </c>
      <c r="P420" s="12">
        <f t="shared" ca="1" si="78"/>
        <v>-2.1276595744680882E-2</v>
      </c>
      <c r="Q420" s="12">
        <f t="shared" ca="1" si="79"/>
        <v>-2.0620682544592039E-4</v>
      </c>
      <c r="R420" s="12">
        <f t="shared" ca="1" si="80"/>
        <v>6.0422713205277034E-5</v>
      </c>
      <c r="S420" s="12">
        <f t="shared" ca="1" si="81"/>
        <v>-3.0867747996472517E-3</v>
      </c>
      <c r="T420" s="12">
        <f t="shared" ca="1" si="82"/>
        <v>-4.6176046176046315E-3</v>
      </c>
      <c r="U420" s="18"/>
      <c r="V420" s="22">
        <f t="shared" ca="1" si="83"/>
        <v>45595</v>
      </c>
      <c r="W420" s="14">
        <f ca="1">VLOOKUP($M420,LAST!$B:$Q,2,0)</f>
        <v>300.39999999999998</v>
      </c>
      <c r="X420" s="14">
        <f ca="1">VLOOKUP($M420,LAST!$B:$Q,3,0)*100</f>
        <v>332.73</v>
      </c>
      <c r="Y420" s="14">
        <f ca="1">VLOOKUP($M420,LAST!$B:$Q,16,0)*100</f>
        <v>276</v>
      </c>
      <c r="Z420" s="14">
        <f ca="1">VLOOKUP($M420,LAST!$B:$Q,4,0)</f>
        <v>96.97</v>
      </c>
      <c r="AA420" s="14">
        <f ca="1">VLOOKUP($M420,LAST!$B:$Q,5,0)</f>
        <v>97.651300000000006</v>
      </c>
      <c r="AB420" s="14">
        <f ca="1">VLOOKUP($M420,LAST!$B:$Q,6,0)</f>
        <v>103.994</v>
      </c>
      <c r="AC420" s="14">
        <f ca="1">VLOOKUP($M420,LAST!$B:$Q,7,0)</f>
        <v>1379.6</v>
      </c>
    </row>
    <row r="421" spans="12:29" ht="16.5" customHeight="1" x14ac:dyDescent="0.25">
      <c r="L421" s="32">
        <f t="shared" si="75"/>
        <v>421</v>
      </c>
      <c r="M421" s="9">
        <f t="shared" ca="1" si="84"/>
        <v>45594</v>
      </c>
      <c r="N421" s="12">
        <f t="shared" ca="1" si="76"/>
        <v>3.9111286399788892E-3</v>
      </c>
      <c r="O421" s="12">
        <f t="shared" ca="1" si="77"/>
        <v>-1.3599408721360895E-3</v>
      </c>
      <c r="P421" s="12">
        <f t="shared" ca="1" si="78"/>
        <v>1.0752688172043001E-2</v>
      </c>
      <c r="Q421" s="12">
        <f t="shared" ca="1" si="79"/>
        <v>-1.0309278350517648E-4</v>
      </c>
      <c r="R421" s="12">
        <f t="shared" ca="1" si="80"/>
        <v>-6.1446449419744198E-6</v>
      </c>
      <c r="S421" s="12">
        <f t="shared" ca="1" si="81"/>
        <v>0</v>
      </c>
      <c r="T421" s="12">
        <f t="shared" ca="1" si="82"/>
        <v>1.3365603438932894E-3</v>
      </c>
      <c r="U421" s="18"/>
      <c r="V421" s="22">
        <f t="shared" ca="1" si="83"/>
        <v>45594</v>
      </c>
      <c r="W421" s="14">
        <f ca="1">VLOOKUP($M421,LAST!$B:$Q,2,0)</f>
        <v>305.45</v>
      </c>
      <c r="X421" s="14">
        <f ca="1">VLOOKUP($M421,LAST!$B:$Q,3,0)*100</f>
        <v>337.78999999999996</v>
      </c>
      <c r="Y421" s="14">
        <f ca="1">VLOOKUP($M421,LAST!$B:$Q,16,0)*100</f>
        <v>282</v>
      </c>
      <c r="Z421" s="14">
        <f ca="1">VLOOKUP($M421,LAST!$B:$Q,4,0)</f>
        <v>96.99</v>
      </c>
      <c r="AA421" s="14">
        <f ca="1">VLOOKUP($M421,LAST!$B:$Q,5,0)</f>
        <v>97.645399999999995</v>
      </c>
      <c r="AB421" s="14">
        <f ca="1">VLOOKUP($M421,LAST!$B:$Q,6,0)</f>
        <v>104.316</v>
      </c>
      <c r="AC421" s="14">
        <f ca="1">VLOOKUP($M421,LAST!$B:$Q,7,0)</f>
        <v>1386</v>
      </c>
    </row>
    <row r="422" spans="12:29" ht="16.5" customHeight="1" x14ac:dyDescent="0.25">
      <c r="L422" s="32">
        <f t="shared" si="75"/>
        <v>422</v>
      </c>
      <c r="M422" s="9">
        <f t="shared" ca="1" si="84"/>
        <v>45593</v>
      </c>
      <c r="N422" s="12">
        <f t="shared" ca="1" si="76"/>
        <v>-5.5842065499467353E-4</v>
      </c>
      <c r="O422" s="12">
        <f t="shared" ca="1" si="77"/>
        <v>-1.364709999125191E-2</v>
      </c>
      <c r="P422" s="12">
        <f t="shared" ca="1" si="78"/>
        <v>-2.1052631578947323E-2</v>
      </c>
      <c r="Q422" s="12">
        <f t="shared" ca="1" si="79"/>
        <v>1.0310341272301571E-4</v>
      </c>
      <c r="R422" s="12">
        <f t="shared" ca="1" si="80"/>
        <v>-2.4572540186340586E-4</v>
      </c>
      <c r="S422" s="12">
        <f t="shared" ca="1" si="81"/>
        <v>5.6590924350397032E-4</v>
      </c>
      <c r="T422" s="12">
        <f t="shared" ca="1" si="82"/>
        <v>-4.2802676066469036E-3</v>
      </c>
      <c r="U422" s="18"/>
      <c r="V422" s="22">
        <f t="shared" ca="1" si="83"/>
        <v>45593</v>
      </c>
      <c r="W422" s="14">
        <f ca="1">VLOOKUP($M422,LAST!$B:$Q,2,0)</f>
        <v>304.26</v>
      </c>
      <c r="X422" s="14">
        <f ca="1">VLOOKUP($M422,LAST!$B:$Q,3,0)*100</f>
        <v>338.25</v>
      </c>
      <c r="Y422" s="14">
        <f ca="1">VLOOKUP($M422,LAST!$B:$Q,16,0)*100</f>
        <v>279</v>
      </c>
      <c r="Z422" s="14">
        <f ca="1">VLOOKUP($M422,LAST!$B:$Q,4,0)</f>
        <v>97</v>
      </c>
      <c r="AA422" s="14">
        <f ca="1">VLOOKUP($M422,LAST!$B:$Q,5,0)</f>
        <v>97.646000000000001</v>
      </c>
      <c r="AB422" s="14">
        <f ca="1">VLOOKUP($M422,LAST!$B:$Q,6,0)</f>
        <v>104.316</v>
      </c>
      <c r="AC422" s="14">
        <f ca="1">VLOOKUP($M422,LAST!$B:$Q,7,0)</f>
        <v>1384.15</v>
      </c>
    </row>
    <row r="423" spans="12:29" ht="16.5" customHeight="1" x14ac:dyDescent="0.25">
      <c r="L423" s="32">
        <f t="shared" si="75"/>
        <v>423</v>
      </c>
      <c r="M423" s="9">
        <f t="shared" ca="1" si="84"/>
        <v>45590</v>
      </c>
      <c r="N423" s="12">
        <f t="shared" ca="1" si="76"/>
        <v>-1.8569263999484109E-2</v>
      </c>
      <c r="O423" s="12">
        <f t="shared" ca="1" si="77"/>
        <v>-1.5219825977084156E-2</v>
      </c>
      <c r="P423" s="12">
        <f t="shared" ca="1" si="78"/>
        <v>-1.384083044982698E-2</v>
      </c>
      <c r="Q423" s="12">
        <f t="shared" ca="1" si="79"/>
        <v>-4.1224363598890701E-4</v>
      </c>
      <c r="R423" s="12">
        <f t="shared" ca="1" si="80"/>
        <v>7.0651044253189355E-5</v>
      </c>
      <c r="S423" s="12">
        <f t="shared" ca="1" si="81"/>
        <v>1.9123950104749099E-3</v>
      </c>
      <c r="T423" s="12">
        <f t="shared" ca="1" si="82"/>
        <v>6.9175328673354297E-3</v>
      </c>
      <c r="U423" s="18"/>
      <c r="V423" s="22">
        <f t="shared" ca="1" si="83"/>
        <v>45590</v>
      </c>
      <c r="W423" s="14">
        <f ca="1">VLOOKUP($M423,LAST!$B:$Q,2,0)</f>
        <v>304.43</v>
      </c>
      <c r="X423" s="14">
        <f ca="1">VLOOKUP($M423,LAST!$B:$Q,3,0)*100</f>
        <v>342.93</v>
      </c>
      <c r="Y423" s="14">
        <f ca="1">VLOOKUP($M423,LAST!$B:$Q,16,0)*100</f>
        <v>285</v>
      </c>
      <c r="Z423" s="14">
        <f ca="1">VLOOKUP($M423,LAST!$B:$Q,4,0)</f>
        <v>96.99</v>
      </c>
      <c r="AA423" s="14">
        <f ca="1">VLOOKUP($M423,LAST!$B:$Q,5,0)</f>
        <v>97.67</v>
      </c>
      <c r="AB423" s="14">
        <f ca="1">VLOOKUP($M423,LAST!$B:$Q,6,0)</f>
        <v>104.25700000000001</v>
      </c>
      <c r="AC423" s="14">
        <f ca="1">VLOOKUP($M423,LAST!$B:$Q,7,0)</f>
        <v>1390.1</v>
      </c>
    </row>
    <row r="424" spans="12:29" ht="16.5" customHeight="1" x14ac:dyDescent="0.25">
      <c r="L424" s="32">
        <f t="shared" si="75"/>
        <v>424</v>
      </c>
      <c r="M424" s="9">
        <f t="shared" ca="1" si="84"/>
        <v>45589</v>
      </c>
      <c r="N424" s="12">
        <f t="shared" ca="1" si="76"/>
        <v>-3.0532879089798515E-3</v>
      </c>
      <c r="O424" s="12">
        <f t="shared" ca="1" si="77"/>
        <v>-2.5206954827990957E-3</v>
      </c>
      <c r="P424" s="12">
        <f t="shared" ca="1" si="78"/>
        <v>-3.4482758620689724E-3</v>
      </c>
      <c r="Q424" s="12">
        <f t="shared" ca="1" si="79"/>
        <v>-1.030502885408513E-4</v>
      </c>
      <c r="R424" s="12">
        <f t="shared" ca="1" si="80"/>
        <v>5.4271138608452674E-5</v>
      </c>
      <c r="S424" s="12">
        <f t="shared" ca="1" si="81"/>
        <v>-3.5717363618081865E-3</v>
      </c>
      <c r="T424" s="12">
        <f t="shared" ca="1" si="82"/>
        <v>-1.2660059321421002E-3</v>
      </c>
      <c r="U424" s="18"/>
      <c r="V424" s="22">
        <f t="shared" ca="1" si="83"/>
        <v>45589</v>
      </c>
      <c r="W424" s="14">
        <f ca="1">VLOOKUP($M424,LAST!$B:$Q,2,0)</f>
        <v>310.19</v>
      </c>
      <c r="X424" s="14">
        <f ca="1">VLOOKUP($M424,LAST!$B:$Q,3,0)*100</f>
        <v>348.23</v>
      </c>
      <c r="Y424" s="14">
        <f ca="1">VLOOKUP($M424,LAST!$B:$Q,16,0)*100</f>
        <v>289</v>
      </c>
      <c r="Z424" s="14">
        <f ca="1">VLOOKUP($M424,LAST!$B:$Q,4,0)</f>
        <v>97.03</v>
      </c>
      <c r="AA424" s="14">
        <f ca="1">VLOOKUP($M424,LAST!$B:$Q,5,0)</f>
        <v>97.6631</v>
      </c>
      <c r="AB424" s="14">
        <f ca="1">VLOOKUP($M424,LAST!$B:$Q,6,0)</f>
        <v>104.05800000000001</v>
      </c>
      <c r="AC424" s="14">
        <f ca="1">VLOOKUP($M424,LAST!$B:$Q,7,0)</f>
        <v>1380.55</v>
      </c>
    </row>
    <row r="425" spans="12:29" ht="16.5" customHeight="1" x14ac:dyDescent="0.25">
      <c r="L425" s="32">
        <f t="shared" si="75"/>
        <v>425</v>
      </c>
      <c r="M425" s="9">
        <f t="shared" ca="1" si="84"/>
        <v>45588</v>
      </c>
      <c r="N425" s="12">
        <f t="shared" ca="1" si="76"/>
        <v>4.4874899112186117E-3</v>
      </c>
      <c r="O425" s="12">
        <f t="shared" ca="1" si="77"/>
        <v>4.8355064329506092E-3</v>
      </c>
      <c r="P425" s="12">
        <f t="shared" ca="1" si="78"/>
        <v>6.9444444444444198E-3</v>
      </c>
      <c r="Q425" s="12">
        <f t="shared" ca="1" si="79"/>
        <v>-1.0303967027291971E-4</v>
      </c>
      <c r="R425" s="12">
        <f t="shared" ca="1" si="80"/>
        <v>-7.3721394563186493E-5</v>
      </c>
      <c r="S425" s="12">
        <f t="shared" ca="1" si="81"/>
        <v>3.4206101369205211E-3</v>
      </c>
      <c r="T425" s="12">
        <f t="shared" ca="1" si="82"/>
        <v>3.6302911493502066E-3</v>
      </c>
      <c r="U425" s="18"/>
      <c r="V425" s="22">
        <f t="shared" ca="1" si="83"/>
        <v>45588</v>
      </c>
      <c r="W425" s="14">
        <f ca="1">VLOOKUP($M425,LAST!$B:$Q,2,0)</f>
        <v>311.14</v>
      </c>
      <c r="X425" s="14">
        <f ca="1">VLOOKUP($M425,LAST!$B:$Q,3,0)*100</f>
        <v>349.11</v>
      </c>
      <c r="Y425" s="14">
        <f ca="1">VLOOKUP($M425,LAST!$B:$Q,16,0)*100</f>
        <v>290</v>
      </c>
      <c r="Z425" s="14">
        <f ca="1">VLOOKUP($M425,LAST!$B:$Q,4,0)</f>
        <v>97.04</v>
      </c>
      <c r="AA425" s="14">
        <f ca="1">VLOOKUP($M425,LAST!$B:$Q,5,0)</f>
        <v>97.657799999999995</v>
      </c>
      <c r="AB425" s="14">
        <f ca="1">VLOOKUP($M425,LAST!$B:$Q,6,0)</f>
        <v>104.431</v>
      </c>
      <c r="AC425" s="14">
        <f ca="1">VLOOKUP($M425,LAST!$B:$Q,7,0)</f>
        <v>1382.3</v>
      </c>
    </row>
    <row r="426" spans="12:29" ht="16.5" customHeight="1" x14ac:dyDescent="0.25">
      <c r="L426" s="32">
        <f t="shared" si="75"/>
        <v>426</v>
      </c>
      <c r="M426" s="9">
        <f t="shared" ca="1" si="84"/>
        <v>45587</v>
      </c>
      <c r="N426" s="12">
        <f t="shared" ca="1" si="76"/>
        <v>1.7742730409068486E-2</v>
      </c>
      <c r="O426" s="12">
        <f t="shared" ca="1" si="77"/>
        <v>1.2472679586186697E-2</v>
      </c>
      <c r="P426" s="12">
        <f t="shared" ca="1" si="78"/>
        <v>1.7667844522968101E-2</v>
      </c>
      <c r="Q426" s="12">
        <f t="shared" ca="1" si="79"/>
        <v>-1.0302905419334873E-4</v>
      </c>
      <c r="R426" s="12">
        <f t="shared" ca="1" si="80"/>
        <v>1.8430688324855282E-5</v>
      </c>
      <c r="S426" s="12">
        <f t="shared" ca="1" si="81"/>
        <v>6.0569934238352552E-4</v>
      </c>
      <c r="T426" s="12">
        <f t="shared" ca="1" si="82"/>
        <v>-6.5302568567704444E-4</v>
      </c>
      <c r="U426" s="18"/>
      <c r="V426" s="22">
        <f t="shared" ca="1" si="83"/>
        <v>45587</v>
      </c>
      <c r="W426" s="14">
        <f ca="1">VLOOKUP($M426,LAST!$B:$Q,2,0)</f>
        <v>309.75</v>
      </c>
      <c r="X426" s="14">
        <f ca="1">VLOOKUP($M426,LAST!$B:$Q,3,0)*100</f>
        <v>347.43</v>
      </c>
      <c r="Y426" s="14">
        <f ca="1">VLOOKUP($M426,LAST!$B:$Q,16,0)*100</f>
        <v>288</v>
      </c>
      <c r="Z426" s="14">
        <f ca="1">VLOOKUP($M426,LAST!$B:$Q,4,0)</f>
        <v>97.05</v>
      </c>
      <c r="AA426" s="14">
        <f ca="1">VLOOKUP($M426,LAST!$B:$Q,5,0)</f>
        <v>97.665000000000006</v>
      </c>
      <c r="AB426" s="14">
        <f ca="1">VLOOKUP($M426,LAST!$B:$Q,6,0)</f>
        <v>104.075</v>
      </c>
      <c r="AC426" s="14">
        <f ca="1">VLOOKUP($M426,LAST!$B:$Q,7,0)</f>
        <v>1377.3</v>
      </c>
    </row>
    <row r="427" spans="12:29" ht="16.5" customHeight="1" x14ac:dyDescent="0.25">
      <c r="L427" s="32">
        <f t="shared" si="75"/>
        <v>427</v>
      </c>
      <c r="M427" s="9">
        <f t="shared" ca="1" si="84"/>
        <v>45586</v>
      </c>
      <c r="N427" s="12">
        <f t="shared" ca="1" si="76"/>
        <v>-2.9810653213653282E-3</v>
      </c>
      <c r="O427" s="12">
        <f t="shared" ca="1" si="77"/>
        <v>-7.376337865200866E-3</v>
      </c>
      <c r="P427" s="12">
        <f t="shared" ca="1" si="78"/>
        <v>-1.0489510489510523E-2</v>
      </c>
      <c r="Q427" s="12">
        <f t="shared" ca="1" si="79"/>
        <v>5.1541078239347726E-4</v>
      </c>
      <c r="R427" s="12">
        <f t="shared" ca="1" si="80"/>
        <v>4.1793686694857612E-4</v>
      </c>
      <c r="S427" s="12">
        <f t="shared" ca="1" si="81"/>
        <v>5.0148319209994963E-3</v>
      </c>
      <c r="T427" s="12">
        <f t="shared" ca="1" si="82"/>
        <v>6.8673290473408866E-3</v>
      </c>
      <c r="U427" s="18"/>
      <c r="V427" s="22">
        <f t="shared" ca="1" si="83"/>
        <v>45586</v>
      </c>
      <c r="W427" s="14">
        <f ca="1">VLOOKUP($M427,LAST!$B:$Q,2,0)</f>
        <v>304.35000000000002</v>
      </c>
      <c r="X427" s="14">
        <f ca="1">VLOOKUP($M427,LAST!$B:$Q,3,0)*100</f>
        <v>343.15000000000003</v>
      </c>
      <c r="Y427" s="14">
        <f ca="1">VLOOKUP($M427,LAST!$B:$Q,16,0)*100</f>
        <v>283</v>
      </c>
      <c r="Z427" s="14">
        <f ca="1">VLOOKUP($M427,LAST!$B:$Q,4,0)</f>
        <v>97.06</v>
      </c>
      <c r="AA427" s="14">
        <f ca="1">VLOOKUP($M427,LAST!$B:$Q,5,0)</f>
        <v>97.663200000000003</v>
      </c>
      <c r="AB427" s="14">
        <f ca="1">VLOOKUP($M427,LAST!$B:$Q,6,0)</f>
        <v>104.012</v>
      </c>
      <c r="AC427" s="14">
        <f ca="1">VLOOKUP($M427,LAST!$B:$Q,7,0)</f>
        <v>1378.2</v>
      </c>
    </row>
    <row r="428" spans="12:29" ht="16.5" customHeight="1" x14ac:dyDescent="0.25">
      <c r="L428" s="32">
        <f t="shared" si="75"/>
        <v>428</v>
      </c>
      <c r="M428" s="9">
        <f t="shared" ca="1" si="84"/>
        <v>45583</v>
      </c>
      <c r="N428" s="12">
        <f t="shared" ca="1" si="76"/>
        <v>7.8578975171685883E-3</v>
      </c>
      <c r="O428" s="12">
        <f t="shared" ca="1" si="77"/>
        <v>4.299575852652282E-3</v>
      </c>
      <c r="P428" s="12">
        <f t="shared" ca="1" si="78"/>
        <v>3.5087719298245723E-3</v>
      </c>
      <c r="Q428" s="12">
        <f t="shared" ca="1" si="79"/>
        <v>0</v>
      </c>
      <c r="R428" s="12">
        <f t="shared" ca="1" si="80"/>
        <v>2.0388822007633145E-4</v>
      </c>
      <c r="S428" s="12">
        <f t="shared" ca="1" si="81"/>
        <v>-3.1976884180111576E-3</v>
      </c>
      <c r="T428" s="12">
        <f t="shared" ca="1" si="82"/>
        <v>-2.6958105646630592E-3</v>
      </c>
      <c r="U428" s="18"/>
      <c r="V428" s="22">
        <f t="shared" ca="1" si="83"/>
        <v>45583</v>
      </c>
      <c r="W428" s="14">
        <f ca="1">VLOOKUP($M428,LAST!$B:$Q,2,0)</f>
        <v>305.26</v>
      </c>
      <c r="X428" s="14">
        <f ca="1">VLOOKUP($M428,LAST!$B:$Q,3,0)*100</f>
        <v>345.7</v>
      </c>
      <c r="Y428" s="14">
        <f ca="1">VLOOKUP($M428,LAST!$B:$Q,16,0)*100</f>
        <v>286</v>
      </c>
      <c r="Z428" s="14">
        <f ca="1">VLOOKUP($M428,LAST!$B:$Q,4,0)</f>
        <v>97.01</v>
      </c>
      <c r="AA428" s="14">
        <f ca="1">VLOOKUP($M428,LAST!$B:$Q,5,0)</f>
        <v>97.622399999999999</v>
      </c>
      <c r="AB428" s="14">
        <f ca="1">VLOOKUP($M428,LAST!$B:$Q,6,0)</f>
        <v>103.49299999999999</v>
      </c>
      <c r="AC428" s="14">
        <f ca="1">VLOOKUP($M428,LAST!$B:$Q,7,0)</f>
        <v>1368.8</v>
      </c>
    </row>
    <row r="429" spans="12:29" ht="16.5" customHeight="1" x14ac:dyDescent="0.25">
      <c r="L429" s="32">
        <f t="shared" si="75"/>
        <v>429</v>
      </c>
      <c r="M429" s="9">
        <f t="shared" ca="1" si="84"/>
        <v>45582</v>
      </c>
      <c r="N429" s="12">
        <f t="shared" ca="1" si="76"/>
        <v>-3.0380638345551825E-2</v>
      </c>
      <c r="O429" s="12">
        <f t="shared" ca="1" si="77"/>
        <v>-5.8628158844764577E-3</v>
      </c>
      <c r="P429" s="12">
        <f t="shared" ca="1" si="78"/>
        <v>-6.9686411149826322E-3</v>
      </c>
      <c r="Q429" s="12">
        <f t="shared" ca="1" si="79"/>
        <v>1.030927835052875E-4</v>
      </c>
      <c r="R429" s="12">
        <f t="shared" ca="1" si="80"/>
        <v>-2.0491236409903024E-6</v>
      </c>
      <c r="S429" s="12">
        <f t="shared" ca="1" si="81"/>
        <v>2.2685587411912511E-3</v>
      </c>
      <c r="T429" s="12">
        <f t="shared" ca="1" si="82"/>
        <v>5.8260965153347222E-3</v>
      </c>
      <c r="U429" s="18"/>
      <c r="V429" s="22">
        <f t="shared" ca="1" si="83"/>
        <v>45582</v>
      </c>
      <c r="W429" s="14">
        <f ca="1">VLOOKUP($M429,LAST!$B:$Q,2,0)</f>
        <v>302.88</v>
      </c>
      <c r="X429" s="14">
        <f ca="1">VLOOKUP($M429,LAST!$B:$Q,3,0)*100</f>
        <v>344.22</v>
      </c>
      <c r="Y429" s="14">
        <f ca="1">VLOOKUP($M429,LAST!$B:$Q,16,0)*100</f>
        <v>285</v>
      </c>
      <c r="Z429" s="14">
        <f ca="1">VLOOKUP($M429,LAST!$B:$Q,4,0)</f>
        <v>97.01</v>
      </c>
      <c r="AA429" s="14">
        <f ca="1">VLOOKUP($M429,LAST!$B:$Q,5,0)</f>
        <v>97.602500000000006</v>
      </c>
      <c r="AB429" s="14">
        <f ca="1">VLOOKUP($M429,LAST!$B:$Q,6,0)</f>
        <v>103.825</v>
      </c>
      <c r="AC429" s="14">
        <f ca="1">VLOOKUP($M429,LAST!$B:$Q,7,0)</f>
        <v>1372.5</v>
      </c>
    </row>
    <row r="430" spans="12:29" ht="16.5" customHeight="1" x14ac:dyDescent="0.25">
      <c r="L430" s="32">
        <f t="shared" si="75"/>
        <v>430</v>
      </c>
      <c r="M430" s="9">
        <f t="shared" ca="1" si="84"/>
        <v>45581</v>
      </c>
      <c r="N430" s="12">
        <f t="shared" ca="1" si="76"/>
        <v>-2.7774230621887552E-3</v>
      </c>
      <c r="O430" s="12">
        <f t="shared" ca="1" si="77"/>
        <v>-2.132626300469731E-3</v>
      </c>
      <c r="P430" s="12">
        <f t="shared" ca="1" si="78"/>
        <v>-6.9204152249134898E-3</v>
      </c>
      <c r="Q430" s="12">
        <f t="shared" ca="1" si="79"/>
        <v>3.0937403320607793E-4</v>
      </c>
      <c r="R430" s="12">
        <f t="shared" ca="1" si="80"/>
        <v>4.6536753272174991E-4</v>
      </c>
      <c r="S430" s="12">
        <f t="shared" ca="1" si="81"/>
        <v>3.1861012386089627E-3</v>
      </c>
      <c r="T430" s="12">
        <f t="shared" ca="1" si="82"/>
        <v>-1.8317702227432786E-4</v>
      </c>
      <c r="U430" s="18"/>
      <c r="V430" s="22">
        <f t="shared" ca="1" si="83"/>
        <v>45581</v>
      </c>
      <c r="W430" s="14">
        <f ca="1">VLOOKUP($M430,LAST!$B:$Q,2,0)</f>
        <v>312.37</v>
      </c>
      <c r="X430" s="14">
        <f ca="1">VLOOKUP($M430,LAST!$B:$Q,3,0)*100</f>
        <v>346.25</v>
      </c>
      <c r="Y430" s="14">
        <f ca="1">VLOOKUP($M430,LAST!$B:$Q,16,0)*100</f>
        <v>287</v>
      </c>
      <c r="Z430" s="14">
        <f ca="1">VLOOKUP($M430,LAST!$B:$Q,4,0)</f>
        <v>97</v>
      </c>
      <c r="AA430" s="14">
        <f ca="1">VLOOKUP($M430,LAST!$B:$Q,5,0)</f>
        <v>97.602699999999999</v>
      </c>
      <c r="AB430" s="14">
        <f ca="1">VLOOKUP($M430,LAST!$B:$Q,6,0)</f>
        <v>103.59</v>
      </c>
      <c r="AC430" s="14">
        <f ca="1">VLOOKUP($M430,LAST!$B:$Q,7,0)</f>
        <v>1364.55</v>
      </c>
    </row>
    <row r="431" spans="12:29" ht="16.5" customHeight="1" x14ac:dyDescent="0.25">
      <c r="L431" s="32">
        <f t="shared" si="75"/>
        <v>431</v>
      </c>
      <c r="M431" s="9">
        <f t="shared" ca="1" si="84"/>
        <v>45580</v>
      </c>
      <c r="N431" s="12">
        <f t="shared" ca="1" si="76"/>
        <v>3.8323965252939907E-4</v>
      </c>
      <c r="O431" s="12">
        <f t="shared" ca="1" si="77"/>
        <v>-1.0268404689238064E-2</v>
      </c>
      <c r="P431" s="12">
        <f t="shared" ca="1" si="78"/>
        <v>-1.7006802721088454E-2</v>
      </c>
      <c r="Q431" s="12">
        <f t="shared" ca="1" si="79"/>
        <v>2.0629190304277678E-4</v>
      </c>
      <c r="R431" s="12">
        <f t="shared" ca="1" si="80"/>
        <v>2.4504426176052974E-4</v>
      </c>
      <c r="S431" s="12">
        <f t="shared" ca="1" si="81"/>
        <v>-3.5818699297185397E-4</v>
      </c>
      <c r="T431" s="12">
        <f t="shared" ca="1" si="82"/>
        <v>5.1553984386507601E-3</v>
      </c>
      <c r="U431" s="18"/>
      <c r="V431" s="22">
        <f t="shared" ca="1" si="83"/>
        <v>45580</v>
      </c>
      <c r="W431" s="14">
        <f ca="1">VLOOKUP($M431,LAST!$B:$Q,2,0)</f>
        <v>313.24</v>
      </c>
      <c r="X431" s="14">
        <f ca="1">VLOOKUP($M431,LAST!$B:$Q,3,0)*100</f>
        <v>346.99</v>
      </c>
      <c r="Y431" s="14">
        <f ca="1">VLOOKUP($M431,LAST!$B:$Q,16,0)*100</f>
        <v>289</v>
      </c>
      <c r="Z431" s="14">
        <f ca="1">VLOOKUP($M431,LAST!$B:$Q,4,0)</f>
        <v>96.97</v>
      </c>
      <c r="AA431" s="14">
        <f ca="1">VLOOKUP($M431,LAST!$B:$Q,5,0)</f>
        <v>97.557299999999998</v>
      </c>
      <c r="AB431" s="14">
        <f ca="1">VLOOKUP($M431,LAST!$B:$Q,6,0)</f>
        <v>103.261</v>
      </c>
      <c r="AC431" s="14">
        <f ca="1">VLOOKUP($M431,LAST!$B:$Q,7,0)</f>
        <v>1364.8</v>
      </c>
    </row>
    <row r="432" spans="12:29" ht="16.5" customHeight="1" x14ac:dyDescent="0.25">
      <c r="L432" s="32">
        <f t="shared" si="75"/>
        <v>432</v>
      </c>
      <c r="M432" s="9">
        <f t="shared" ca="1" si="84"/>
        <v>45579</v>
      </c>
      <c r="N432" s="12">
        <f t="shared" ca="1" si="76"/>
        <v>0</v>
      </c>
      <c r="O432" s="12">
        <f t="shared" ca="1" si="77"/>
        <v>-1.4810173449917308E-3</v>
      </c>
      <c r="P432" s="12">
        <f t="shared" ca="1" si="78"/>
        <v>0</v>
      </c>
      <c r="Q432" s="12">
        <f t="shared" ca="1" si="79"/>
        <v>3.0953363598840156E-4</v>
      </c>
      <c r="R432" s="12">
        <f t="shared" ca="1" si="80"/>
        <v>-1.7324395721995955E-4</v>
      </c>
      <c r="S432" s="12">
        <f t="shared" ca="1" si="81"/>
        <v>3.9653999416853214E-3</v>
      </c>
      <c r="T432" s="12">
        <f t="shared" ca="1" si="82"/>
        <v>5.0705059402642583E-3</v>
      </c>
      <c r="U432" s="18"/>
      <c r="V432" s="22">
        <f t="shared" ca="1" si="83"/>
        <v>45579</v>
      </c>
      <c r="W432" s="14">
        <f ca="1">VLOOKUP($M432,LAST!$B:$Q,2,0)</f>
        <v>313.12</v>
      </c>
      <c r="X432" s="14">
        <f ca="1">VLOOKUP($M432,LAST!$B:$Q,3,0)*100</f>
        <v>350.59</v>
      </c>
      <c r="Y432" s="14">
        <f ca="1">VLOOKUP($M432,LAST!$B:$Q,16,0)*100</f>
        <v>294</v>
      </c>
      <c r="Z432" s="14">
        <f ca="1">VLOOKUP($M432,LAST!$B:$Q,4,0)</f>
        <v>96.95</v>
      </c>
      <c r="AA432" s="14">
        <f ca="1">VLOOKUP($M432,LAST!$B:$Q,5,0)</f>
        <v>97.5334</v>
      </c>
      <c r="AB432" s="14">
        <f ca="1">VLOOKUP($M432,LAST!$B:$Q,6,0)</f>
        <v>103.298</v>
      </c>
      <c r="AC432" s="14">
        <f ca="1">VLOOKUP($M432,LAST!$B:$Q,7,0)</f>
        <v>1357.8</v>
      </c>
    </row>
    <row r="433" spans="12:29" ht="16.5" customHeight="1" x14ac:dyDescent="0.25">
      <c r="L433" s="32">
        <f t="shared" si="75"/>
        <v>433</v>
      </c>
      <c r="M433" s="9">
        <f t="shared" ca="1" si="84"/>
        <v>45576</v>
      </c>
      <c r="N433" s="12">
        <f t="shared" ca="1" si="76"/>
        <v>-5.5262656418726408E-3</v>
      </c>
      <c r="O433" s="12">
        <f t="shared" ca="1" si="77"/>
        <v>-1.4220300901565119E-3</v>
      </c>
      <c r="P433" s="12">
        <f t="shared" ca="1" si="78"/>
        <v>-3.3898305084745228E-3</v>
      </c>
      <c r="Q433" s="12">
        <f t="shared" ca="1" si="79"/>
        <v>0</v>
      </c>
      <c r="R433" s="12">
        <f t="shared" ca="1" si="80"/>
        <v>2.6352325464529258E-4</v>
      </c>
      <c r="S433" s="12">
        <f t="shared" ca="1" si="81"/>
        <v>-9.5156717287447901E-4</v>
      </c>
      <c r="T433" s="12">
        <f t="shared" ca="1" si="82"/>
        <v>-2.2525849335301995E-3</v>
      </c>
      <c r="U433" s="18"/>
      <c r="V433" s="22">
        <f t="shared" ca="1" si="83"/>
        <v>45576</v>
      </c>
      <c r="W433" s="14">
        <f ca="1">VLOOKUP($M433,LAST!$B:$Q,2,0)</f>
        <v>313.12</v>
      </c>
      <c r="X433" s="14">
        <f ca="1">VLOOKUP($M433,LAST!$B:$Q,3,0)*100</f>
        <v>351.11</v>
      </c>
      <c r="Y433" s="14">
        <f ca="1">VLOOKUP($M433,LAST!$B:$Q,16,0)*100</f>
        <v>294</v>
      </c>
      <c r="Z433" s="14">
        <f ca="1">VLOOKUP($M433,LAST!$B:$Q,4,0)</f>
        <v>96.92</v>
      </c>
      <c r="AA433" s="14">
        <f ca="1">VLOOKUP($M433,LAST!$B:$Q,5,0)</f>
        <v>97.550299999999993</v>
      </c>
      <c r="AB433" s="14">
        <f ca="1">VLOOKUP($M433,LAST!$B:$Q,6,0)</f>
        <v>102.89</v>
      </c>
      <c r="AC433" s="14">
        <f ca="1">VLOOKUP($M433,LAST!$B:$Q,7,0)</f>
        <v>1350.95</v>
      </c>
    </row>
    <row r="434" spans="12:29" ht="16.5" customHeight="1" x14ac:dyDescent="0.25">
      <c r="L434" s="32">
        <f t="shared" si="75"/>
        <v>434</v>
      </c>
      <c r="M434" s="9">
        <f t="shared" ca="1" si="84"/>
        <v>45575</v>
      </c>
      <c r="N434" s="12">
        <f t="shared" ca="1" si="76"/>
        <v>1.2541806020067048E-2</v>
      </c>
      <c r="O434" s="12">
        <f t="shared" ca="1" si="77"/>
        <v>8.0272927955045148E-3</v>
      </c>
      <c r="P434" s="12">
        <f t="shared" ca="1" si="78"/>
        <v>1.7241379310344751E-2</v>
      </c>
      <c r="Q434" s="12">
        <f t="shared" ca="1" si="79"/>
        <v>3.0962947672619201E-4</v>
      </c>
      <c r="R434" s="12">
        <f t="shared" ca="1" si="80"/>
        <v>6.9730859391992084E-5</v>
      </c>
      <c r="S434" s="12">
        <f t="shared" ca="1" si="81"/>
        <v>5.8293175812229592E-4</v>
      </c>
      <c r="T434" s="12">
        <f t="shared" ca="1" si="82"/>
        <v>5.7193790388472276E-3</v>
      </c>
      <c r="U434" s="18"/>
      <c r="V434" s="22">
        <f t="shared" ca="1" si="83"/>
        <v>45575</v>
      </c>
      <c r="W434" s="14">
        <f ca="1">VLOOKUP($M434,LAST!$B:$Q,2,0)</f>
        <v>314.86</v>
      </c>
      <c r="X434" s="14">
        <f ca="1">VLOOKUP($M434,LAST!$B:$Q,3,0)*100</f>
        <v>351.60999999999996</v>
      </c>
      <c r="Y434" s="14">
        <f ca="1">VLOOKUP($M434,LAST!$B:$Q,16,0)*100</f>
        <v>295</v>
      </c>
      <c r="Z434" s="14">
        <f ca="1">VLOOKUP($M434,LAST!$B:$Q,4,0)</f>
        <v>96.92</v>
      </c>
      <c r="AA434" s="14">
        <f ca="1">VLOOKUP($M434,LAST!$B:$Q,5,0)</f>
        <v>97.524600000000007</v>
      </c>
      <c r="AB434" s="14">
        <f ca="1">VLOOKUP($M434,LAST!$B:$Q,6,0)</f>
        <v>102.988</v>
      </c>
      <c r="AC434" s="14">
        <f ca="1">VLOOKUP($M434,LAST!$B:$Q,7,0)</f>
        <v>1354</v>
      </c>
    </row>
    <row r="435" spans="12:29" ht="16.5" customHeight="1" x14ac:dyDescent="0.25">
      <c r="L435" s="32">
        <f t="shared" si="75"/>
        <v>435</v>
      </c>
      <c r="M435" s="9">
        <f t="shared" ca="1" si="84"/>
        <v>45574</v>
      </c>
      <c r="N435" s="12">
        <f t="shared" ca="1" si="76"/>
        <v>-1.6073914694342606E-2</v>
      </c>
      <c r="O435" s="12">
        <f t="shared" ca="1" si="77"/>
        <v>-9.8782253257259089E-3</v>
      </c>
      <c r="P435" s="12">
        <f t="shared" ca="1" si="78"/>
        <v>-1.6949152542372836E-2</v>
      </c>
      <c r="Q435" s="12">
        <f t="shared" ca="1" si="79"/>
        <v>6.1964267272540674E-4</v>
      </c>
      <c r="R435" s="12">
        <f t="shared" ca="1" si="80"/>
        <v>-3.8965726567363745E-5</v>
      </c>
      <c r="S435" s="12">
        <f t="shared" ca="1" si="81"/>
        <v>3.6957942056967674E-3</v>
      </c>
      <c r="T435" s="12">
        <f t="shared" ca="1" si="82"/>
        <v>0</v>
      </c>
      <c r="U435" s="18"/>
      <c r="V435" s="22">
        <f t="shared" ca="1" si="83"/>
        <v>45574</v>
      </c>
      <c r="W435" s="14">
        <f ca="1">VLOOKUP($M435,LAST!$B:$Q,2,0)</f>
        <v>310.95999999999998</v>
      </c>
      <c r="X435" s="14">
        <f ca="1">VLOOKUP($M435,LAST!$B:$Q,3,0)*100</f>
        <v>348.81</v>
      </c>
      <c r="Y435" s="14">
        <f ca="1">VLOOKUP($M435,LAST!$B:$Q,16,0)*100</f>
        <v>290</v>
      </c>
      <c r="Z435" s="14">
        <f ca="1">VLOOKUP($M435,LAST!$B:$Q,4,0)</f>
        <v>96.89</v>
      </c>
      <c r="AA435" s="14">
        <f ca="1">VLOOKUP($M435,LAST!$B:$Q,5,0)</f>
        <v>97.517799999999994</v>
      </c>
      <c r="AB435" s="14">
        <f ca="1">VLOOKUP($M435,LAST!$B:$Q,6,0)</f>
        <v>102.928</v>
      </c>
      <c r="AC435" s="14">
        <f ca="1">VLOOKUP($M435,LAST!$B:$Q,7,0)</f>
        <v>1346.3</v>
      </c>
    </row>
    <row r="436" spans="12:29" ht="16.5" customHeight="1" x14ac:dyDescent="0.25">
      <c r="L436" s="32">
        <f t="shared" si="75"/>
        <v>436</v>
      </c>
      <c r="M436" s="9">
        <f t="shared" ca="1" si="84"/>
        <v>45573</v>
      </c>
      <c r="N436" s="12">
        <f t="shared" ca="1" si="76"/>
        <v>9.7447202786031806E-3</v>
      </c>
      <c r="O436" s="12">
        <f t="shared" ca="1" si="77"/>
        <v>6.9456353970158702E-3</v>
      </c>
      <c r="P436" s="12">
        <f t="shared" ca="1" si="78"/>
        <v>1.7241379310344751E-2</v>
      </c>
      <c r="Q436" s="12">
        <f t="shared" ca="1" si="79"/>
        <v>3.0991735537200249E-4</v>
      </c>
      <c r="R436" s="12">
        <f t="shared" ca="1" si="80"/>
        <v>-1.9479068203387406E-4</v>
      </c>
      <c r="S436" s="12">
        <f t="shared" ca="1" si="81"/>
        <v>1.1703092542214577E-4</v>
      </c>
      <c r="T436" s="12">
        <f t="shared" ca="1" si="82"/>
        <v>1.5250139482982927E-3</v>
      </c>
      <c r="U436" s="18"/>
      <c r="V436" s="22">
        <f t="shared" ca="1" si="83"/>
        <v>45573</v>
      </c>
      <c r="W436" s="14">
        <f ca="1">VLOOKUP($M436,LAST!$B:$Q,2,0)</f>
        <v>316.04000000000002</v>
      </c>
      <c r="X436" s="14">
        <f ca="1">VLOOKUP($M436,LAST!$B:$Q,3,0)*100</f>
        <v>352.28999999999996</v>
      </c>
      <c r="Y436" s="14">
        <f ca="1">VLOOKUP($M436,LAST!$B:$Q,16,0)*100</f>
        <v>295</v>
      </c>
      <c r="Z436" s="14">
        <f ca="1">VLOOKUP($M436,LAST!$B:$Q,4,0)</f>
        <v>96.83</v>
      </c>
      <c r="AA436" s="14">
        <f ca="1">VLOOKUP($M436,LAST!$B:$Q,5,0)</f>
        <v>97.521600000000007</v>
      </c>
      <c r="AB436" s="14">
        <f ca="1">VLOOKUP($M436,LAST!$B:$Q,6,0)</f>
        <v>102.54900000000001</v>
      </c>
      <c r="AC436" s="14">
        <f ca="1">VLOOKUP($M436,LAST!$B:$Q,7,0)</f>
        <v>1346.3</v>
      </c>
    </row>
    <row r="437" spans="12:29" ht="16.5" customHeight="1" x14ac:dyDescent="0.25">
      <c r="L437" s="32">
        <f t="shared" si="75"/>
        <v>437</v>
      </c>
      <c r="M437" s="9">
        <f t="shared" ca="1" si="84"/>
        <v>45572</v>
      </c>
      <c r="N437" s="12">
        <f t="shared" ca="1" si="76"/>
        <v>1.2796314661378538E-3</v>
      </c>
      <c r="O437" s="12">
        <f t="shared" ca="1" si="77"/>
        <v>-5.9383435147036812E-3</v>
      </c>
      <c r="P437" s="12">
        <f t="shared" ca="1" si="78"/>
        <v>2.1126760563380254E-2</v>
      </c>
      <c r="Q437" s="12">
        <f t="shared" ca="1" si="79"/>
        <v>8.2712985938782069E-4</v>
      </c>
      <c r="R437" s="12">
        <f t="shared" ca="1" si="80"/>
        <v>5.5364627334464345E-5</v>
      </c>
      <c r="S437" s="12">
        <f t="shared" ca="1" si="81"/>
        <v>1.6582130316056265E-4</v>
      </c>
      <c r="T437" s="12">
        <f t="shared" ca="1" si="82"/>
        <v>-2.9298323690847283E-3</v>
      </c>
      <c r="U437" s="18"/>
      <c r="V437" s="22">
        <f t="shared" ca="1" si="83"/>
        <v>45572</v>
      </c>
      <c r="W437" s="14">
        <f ca="1">VLOOKUP($M437,LAST!$B:$Q,2,0)</f>
        <v>312.99</v>
      </c>
      <c r="X437" s="14">
        <f ca="1">VLOOKUP($M437,LAST!$B:$Q,3,0)*100</f>
        <v>349.86</v>
      </c>
      <c r="Y437" s="14">
        <f ca="1">VLOOKUP($M437,LAST!$B:$Q,16,0)*100</f>
        <v>290</v>
      </c>
      <c r="Z437" s="14">
        <f ca="1">VLOOKUP($M437,LAST!$B:$Q,4,0)</f>
        <v>96.8</v>
      </c>
      <c r="AA437" s="14">
        <f ca="1">VLOOKUP($M437,LAST!$B:$Q,5,0)</f>
        <v>97.540599999999998</v>
      </c>
      <c r="AB437" s="14">
        <f ca="1">VLOOKUP($M437,LAST!$B:$Q,6,0)</f>
        <v>102.53700000000001</v>
      </c>
      <c r="AC437" s="14">
        <f ca="1">VLOOKUP($M437,LAST!$B:$Q,7,0)</f>
        <v>1344.25</v>
      </c>
    </row>
    <row r="438" spans="12:29" ht="16.5" customHeight="1" x14ac:dyDescent="0.25">
      <c r="L438" s="32">
        <f t="shared" si="75"/>
        <v>438</v>
      </c>
      <c r="M438" s="9">
        <f t="shared" ca="1" si="84"/>
        <v>45569</v>
      </c>
      <c r="N438" s="12">
        <f t="shared" ca="1" si="76"/>
        <v>-1.8154976913653975E-2</v>
      </c>
      <c r="O438" s="12">
        <f t="shared" ca="1" si="77"/>
        <v>-3.5013160780873132E-2</v>
      </c>
      <c r="P438" s="12">
        <f t="shared" ca="1" si="78"/>
        <v>-4.6979865771812124E-2</v>
      </c>
      <c r="Q438" s="12">
        <f t="shared" ca="1" si="79"/>
        <v>-1.0338054378167261E-4</v>
      </c>
      <c r="R438" s="12">
        <f t="shared" ca="1" si="80"/>
        <v>-7.1763810945313367E-5</v>
      </c>
      <c r="S438" s="12">
        <f t="shared" ca="1" si="81"/>
        <v>5.2064438321779427E-3</v>
      </c>
      <c r="T438" s="12">
        <f t="shared" ca="1" si="82"/>
        <v>1.9086133262783855E-2</v>
      </c>
      <c r="U438" s="18"/>
      <c r="V438" s="22">
        <f t="shared" ca="1" si="83"/>
        <v>45569</v>
      </c>
      <c r="W438" s="14">
        <f ca="1">VLOOKUP($M438,LAST!$B:$Q,2,0)</f>
        <v>312.58999999999997</v>
      </c>
      <c r="X438" s="14">
        <f ca="1">VLOOKUP($M438,LAST!$B:$Q,3,0)*100</f>
        <v>351.95</v>
      </c>
      <c r="Y438" s="14">
        <f ca="1">VLOOKUP($M438,LAST!$B:$Q,16,0)*100</f>
        <v>284</v>
      </c>
      <c r="Z438" s="14">
        <f ca="1">VLOOKUP($M438,LAST!$B:$Q,4,0)</f>
        <v>96.72</v>
      </c>
      <c r="AA438" s="14">
        <f ca="1">VLOOKUP($M438,LAST!$B:$Q,5,0)</f>
        <v>97.535200000000003</v>
      </c>
      <c r="AB438" s="14">
        <f ca="1">VLOOKUP($M438,LAST!$B:$Q,6,0)</f>
        <v>102.52</v>
      </c>
      <c r="AC438" s="14">
        <f ca="1">VLOOKUP($M438,LAST!$B:$Q,7,0)</f>
        <v>1348.2</v>
      </c>
    </row>
    <row r="439" spans="12:29" ht="16.5" customHeight="1" x14ac:dyDescent="0.25">
      <c r="L439" s="32">
        <f t="shared" si="75"/>
        <v>439</v>
      </c>
      <c r="M439" s="9">
        <f t="shared" ca="1" si="84"/>
        <v>45568</v>
      </c>
      <c r="N439" s="12">
        <f t="shared" ca="1" si="76"/>
        <v>-8.8415678216742233E-3</v>
      </c>
      <c r="O439" s="12">
        <f t="shared" ca="1" si="77"/>
        <v>-7.5376200712944375E-3</v>
      </c>
      <c r="P439" s="12">
        <f t="shared" ca="1" si="78"/>
        <v>-6.6666666666667096E-3</v>
      </c>
      <c r="Q439" s="12">
        <f t="shared" ca="1" si="79"/>
        <v>2.0680384655169526E-4</v>
      </c>
      <c r="R439" s="12">
        <f t="shared" ca="1" si="80"/>
        <v>-8.0984027694519511E-5</v>
      </c>
      <c r="S439" s="12">
        <f t="shared" ca="1" si="81"/>
        <v>3.0685405745645156E-3</v>
      </c>
      <c r="T439" s="12">
        <f t="shared" ca="1" si="82"/>
        <v>0</v>
      </c>
      <c r="U439" s="18"/>
      <c r="V439" s="22">
        <f t="shared" ca="1" si="83"/>
        <v>45568</v>
      </c>
      <c r="W439" s="14">
        <f ca="1">VLOOKUP($M439,LAST!$B:$Q,2,0)</f>
        <v>318.37</v>
      </c>
      <c r="X439" s="14">
        <f ca="1">VLOOKUP($M439,LAST!$B:$Q,3,0)*100</f>
        <v>364.72</v>
      </c>
      <c r="Y439" s="14">
        <f ca="1">VLOOKUP($M439,LAST!$B:$Q,16,0)*100</f>
        <v>298</v>
      </c>
      <c r="Z439" s="14">
        <f ca="1">VLOOKUP($M439,LAST!$B:$Q,4,0)</f>
        <v>96.73</v>
      </c>
      <c r="AA439" s="14">
        <f ca="1">VLOOKUP($M439,LAST!$B:$Q,5,0)</f>
        <v>97.542199999999994</v>
      </c>
      <c r="AB439" s="14">
        <f ca="1">VLOOKUP($M439,LAST!$B:$Q,6,0)</f>
        <v>101.989</v>
      </c>
      <c r="AC439" s="14">
        <f ca="1">VLOOKUP($M439,LAST!$B:$Q,7,0)</f>
        <v>1322.95</v>
      </c>
    </row>
    <row r="440" spans="12:29" ht="16.5" customHeight="1" x14ac:dyDescent="0.25">
      <c r="L440" s="32">
        <f t="shared" si="75"/>
        <v>440</v>
      </c>
      <c r="M440" s="9">
        <f t="shared" ca="1" si="84"/>
        <v>45567</v>
      </c>
      <c r="N440" s="12">
        <f t="shared" ca="1" si="76"/>
        <v>-5.9111166130231263E-3</v>
      </c>
      <c r="O440" s="12">
        <f t="shared" ca="1" si="77"/>
        <v>-2.8220226304506157E-3</v>
      </c>
      <c r="P440" s="12">
        <f t="shared" ca="1" si="78"/>
        <v>0</v>
      </c>
      <c r="Q440" s="12">
        <f t="shared" ca="1" si="79"/>
        <v>1.0341261633906029E-4</v>
      </c>
      <c r="R440" s="12">
        <f t="shared" ca="1" si="80"/>
        <v>-3.0026829433271729E-4</v>
      </c>
      <c r="S440" s="12">
        <f t="shared" ca="1" si="81"/>
        <v>4.7730102575251898E-3</v>
      </c>
      <c r="T440" s="12">
        <f t="shared" ca="1" si="82"/>
        <v>6.2751958621738435E-3</v>
      </c>
      <c r="U440" s="18"/>
      <c r="V440" s="22">
        <f t="shared" ca="1" si="83"/>
        <v>45567</v>
      </c>
      <c r="W440" s="14">
        <f ca="1">VLOOKUP($M440,LAST!$B:$Q,2,0)</f>
        <v>321.20999999999998</v>
      </c>
      <c r="X440" s="14">
        <f ca="1">VLOOKUP($M440,LAST!$B:$Q,3,0)*100</f>
        <v>367.49</v>
      </c>
      <c r="Y440" s="14">
        <f ca="1">VLOOKUP($M440,LAST!$B:$Q,16,0)*100</f>
        <v>300</v>
      </c>
      <c r="Z440" s="14">
        <f ca="1">VLOOKUP($M440,LAST!$B:$Q,4,0)</f>
        <v>96.71</v>
      </c>
      <c r="AA440" s="14">
        <f ca="1">VLOOKUP($M440,LAST!$B:$Q,5,0)</f>
        <v>97.5501</v>
      </c>
      <c r="AB440" s="14">
        <f ca="1">VLOOKUP($M440,LAST!$B:$Q,6,0)</f>
        <v>101.67700000000001</v>
      </c>
      <c r="AC440" s="14">
        <f ca="1">VLOOKUP($M440,LAST!$B:$Q,7,0)</f>
        <v>1322.95</v>
      </c>
    </row>
    <row r="441" spans="12:29" ht="16.5" customHeight="1" x14ac:dyDescent="0.25">
      <c r="L441" s="32">
        <f t="shared" si="75"/>
        <v>441</v>
      </c>
      <c r="M441" s="9">
        <f t="shared" ca="1" si="84"/>
        <v>45566</v>
      </c>
      <c r="N441" s="12">
        <f t="shared" ca="1" si="76"/>
        <v>1.8292871980902792E-3</v>
      </c>
      <c r="O441" s="12">
        <f t="shared" ca="1" si="77"/>
        <v>1.3670370777863372E-2</v>
      </c>
      <c r="P441" s="12">
        <f t="shared" ca="1" si="78"/>
        <v>1.6949152542372836E-2</v>
      </c>
      <c r="Q441" s="12">
        <f t="shared" ca="1" si="79"/>
        <v>-1.0340192327562558E-4</v>
      </c>
      <c r="R441" s="12">
        <f t="shared" ca="1" si="80"/>
        <v>-3.2792731491038118E-5</v>
      </c>
      <c r="S441" s="12">
        <f t="shared" ca="1" si="81"/>
        <v>4.1179213923536739E-3</v>
      </c>
      <c r="T441" s="12">
        <f t="shared" ca="1" si="82"/>
        <v>0</v>
      </c>
      <c r="U441" s="18"/>
      <c r="V441" s="22">
        <f t="shared" ca="1" si="83"/>
        <v>45566</v>
      </c>
      <c r="W441" s="14">
        <f ca="1">VLOOKUP($M441,LAST!$B:$Q,2,0)</f>
        <v>323.12</v>
      </c>
      <c r="X441" s="14">
        <f ca="1">VLOOKUP($M441,LAST!$B:$Q,3,0)*100</f>
        <v>368.53</v>
      </c>
      <c r="Y441" s="14">
        <f ca="1">VLOOKUP($M441,LAST!$B:$Q,16,0)*100</f>
        <v>300</v>
      </c>
      <c r="Z441" s="14">
        <f ca="1">VLOOKUP($M441,LAST!$B:$Q,4,0)</f>
        <v>96.7</v>
      </c>
      <c r="AA441" s="14">
        <f ca="1">VLOOKUP($M441,LAST!$B:$Q,5,0)</f>
        <v>97.579400000000007</v>
      </c>
      <c r="AB441" s="14">
        <f ca="1">VLOOKUP($M441,LAST!$B:$Q,6,0)</f>
        <v>101.194</v>
      </c>
      <c r="AC441" s="14">
        <f ca="1">VLOOKUP($M441,LAST!$B:$Q,7,0)</f>
        <v>1314.7</v>
      </c>
    </row>
    <row r="442" spans="12:29" ht="16.5" customHeight="1" x14ac:dyDescent="0.25">
      <c r="L442" s="32">
        <f t="shared" si="75"/>
        <v>442</v>
      </c>
      <c r="M442" s="9">
        <f t="shared" ca="1" si="84"/>
        <v>45565</v>
      </c>
      <c r="N442" s="12">
        <f t="shared" ca="1" si="76"/>
        <v>-1.9099175815820768E-2</v>
      </c>
      <c r="O442" s="12">
        <f t="shared" ca="1" si="77"/>
        <v>-8.5898939216273451E-3</v>
      </c>
      <c r="P442" s="12">
        <f t="shared" ca="1" si="78"/>
        <v>-1.3377926421404673E-2</v>
      </c>
      <c r="Q442" s="12">
        <f t="shared" ca="1" si="79"/>
        <v>3.1030202730653045E-4</v>
      </c>
      <c r="R442" s="12">
        <f t="shared" ca="1" si="80"/>
        <v>1.0556274680406652E-4</v>
      </c>
      <c r="S442" s="12">
        <f t="shared" ca="1" si="81"/>
        <v>3.964893754794252E-3</v>
      </c>
      <c r="T442" s="12">
        <f t="shared" ca="1" si="82"/>
        <v>3.1666094387852173E-3</v>
      </c>
      <c r="U442" s="18"/>
      <c r="V442" s="22">
        <f t="shared" ca="1" si="83"/>
        <v>45565</v>
      </c>
      <c r="W442" s="14">
        <f ca="1">VLOOKUP($M442,LAST!$B:$Q,2,0)</f>
        <v>322.52999999999997</v>
      </c>
      <c r="X442" s="14">
        <f ca="1">VLOOKUP($M442,LAST!$B:$Q,3,0)*100</f>
        <v>363.56</v>
      </c>
      <c r="Y442" s="14">
        <f ca="1">VLOOKUP($M442,LAST!$B:$Q,16,0)*100</f>
        <v>295</v>
      </c>
      <c r="Z442" s="14">
        <f ca="1">VLOOKUP($M442,LAST!$B:$Q,4,0)</f>
        <v>96.71</v>
      </c>
      <c r="AA442" s="14">
        <f ca="1">VLOOKUP($M442,LAST!$B:$Q,5,0)</f>
        <v>97.582599999999999</v>
      </c>
      <c r="AB442" s="14">
        <f ca="1">VLOOKUP($M442,LAST!$B:$Q,6,0)</f>
        <v>100.779</v>
      </c>
      <c r="AC442" s="14">
        <f ca="1">VLOOKUP($M442,LAST!$B:$Q,7,0)</f>
        <v>1314.7</v>
      </c>
    </row>
    <row r="443" spans="12:29" ht="16.5" customHeight="1" x14ac:dyDescent="0.25">
      <c r="L443" s="32">
        <f t="shared" si="75"/>
        <v>443</v>
      </c>
      <c r="M443" s="9">
        <f t="shared" ca="1" si="84"/>
        <v>45562</v>
      </c>
      <c r="N443" s="12">
        <f t="shared" ca="1" si="76"/>
        <v>5.1662998288088957E-3</v>
      </c>
      <c r="O443" s="12">
        <f t="shared" ca="1" si="77"/>
        <v>1.6662114176453358E-3</v>
      </c>
      <c r="P443" s="12">
        <f t="shared" ca="1" si="78"/>
        <v>0</v>
      </c>
      <c r="Q443" s="12">
        <f t="shared" ca="1" si="79"/>
        <v>0</v>
      </c>
      <c r="R443" s="12">
        <f t="shared" ca="1" si="80"/>
        <v>-3.5960388249256514E-4</v>
      </c>
      <c r="S443" s="12">
        <f t="shared" ca="1" si="81"/>
        <v>-1.7998846482766284E-3</v>
      </c>
      <c r="T443" s="12">
        <f t="shared" ca="1" si="82"/>
        <v>-5.1618780126769792E-3</v>
      </c>
      <c r="U443" s="18"/>
      <c r="V443" s="22">
        <f t="shared" ca="1" si="83"/>
        <v>45562</v>
      </c>
      <c r="W443" s="14">
        <f ca="1">VLOOKUP($M443,LAST!$B:$Q,2,0)</f>
        <v>328.81</v>
      </c>
      <c r="X443" s="14">
        <f ca="1">VLOOKUP($M443,LAST!$B:$Q,3,0)*100</f>
        <v>366.71</v>
      </c>
      <c r="Y443" s="14">
        <f ca="1">VLOOKUP($M443,LAST!$B:$Q,16,0)*100</f>
        <v>299</v>
      </c>
      <c r="Z443" s="14">
        <f ca="1">VLOOKUP($M443,LAST!$B:$Q,4,0)</f>
        <v>96.68</v>
      </c>
      <c r="AA443" s="14">
        <f ca="1">VLOOKUP($M443,LAST!$B:$Q,5,0)</f>
        <v>97.572299999999998</v>
      </c>
      <c r="AB443" s="14">
        <f ca="1">VLOOKUP($M443,LAST!$B:$Q,6,0)</f>
        <v>100.381</v>
      </c>
      <c r="AC443" s="14">
        <f ca="1">VLOOKUP($M443,LAST!$B:$Q,7,0)</f>
        <v>1310.55</v>
      </c>
    </row>
    <row r="444" spans="12:29" ht="16.5" customHeight="1" x14ac:dyDescent="0.25">
      <c r="L444" s="32">
        <f t="shared" si="75"/>
        <v>444</v>
      </c>
      <c r="M444" s="9">
        <f t="shared" ca="1" si="84"/>
        <v>45561</v>
      </c>
      <c r="N444" s="12">
        <f t="shared" ca="1" si="76"/>
        <v>-4.8370904444646756E-3</v>
      </c>
      <c r="O444" s="12">
        <f t="shared" ca="1" si="77"/>
        <v>-1.1075094543489872E-2</v>
      </c>
      <c r="P444" s="12">
        <f t="shared" ca="1" si="78"/>
        <v>-1.6447368421052655E-2</v>
      </c>
      <c r="Q444" s="12">
        <f t="shared" ca="1" si="79"/>
        <v>0</v>
      </c>
      <c r="R444" s="12">
        <f t="shared" ca="1" si="80"/>
        <v>-9.9367836168040569E-5</v>
      </c>
      <c r="S444" s="12">
        <f t="shared" ca="1" si="81"/>
        <v>-3.4683684794672986E-3</v>
      </c>
      <c r="T444" s="12">
        <f t="shared" ca="1" si="82"/>
        <v>-1.3590415574691206E-2</v>
      </c>
      <c r="U444" s="18"/>
      <c r="V444" s="22">
        <f t="shared" ca="1" si="83"/>
        <v>45561</v>
      </c>
      <c r="W444" s="14">
        <f ca="1">VLOOKUP($M444,LAST!$B:$Q,2,0)</f>
        <v>327.12</v>
      </c>
      <c r="X444" s="14">
        <f ca="1">VLOOKUP($M444,LAST!$B:$Q,3,0)*100</f>
        <v>366.1</v>
      </c>
      <c r="Y444" s="14">
        <f ca="1">VLOOKUP($M444,LAST!$B:$Q,16,0)*100</f>
        <v>299</v>
      </c>
      <c r="Z444" s="14">
        <f ca="1">VLOOKUP($M444,LAST!$B:$Q,4,0)</f>
        <v>96.68</v>
      </c>
      <c r="AA444" s="14">
        <f ca="1">VLOOKUP($M444,LAST!$B:$Q,5,0)</f>
        <v>97.607399999999998</v>
      </c>
      <c r="AB444" s="14">
        <f ca="1">VLOOKUP($M444,LAST!$B:$Q,6,0)</f>
        <v>100.562</v>
      </c>
      <c r="AC444" s="14">
        <f ca="1">VLOOKUP($M444,LAST!$B:$Q,7,0)</f>
        <v>1317.35</v>
      </c>
    </row>
    <row r="445" spans="12:29" ht="16.5" customHeight="1" x14ac:dyDescent="0.25">
      <c r="L445" s="32">
        <f t="shared" si="75"/>
        <v>445</v>
      </c>
      <c r="M445" s="9">
        <f t="shared" ca="1" si="84"/>
        <v>45560</v>
      </c>
      <c r="N445" s="12">
        <f t="shared" ca="1" si="76"/>
        <v>-1.4244587056918334E-2</v>
      </c>
      <c r="O445" s="12">
        <f t="shared" ca="1" si="77"/>
        <v>-1.6602470447602657E-2</v>
      </c>
      <c r="P445" s="12">
        <f t="shared" ca="1" si="78"/>
        <v>-6.5359477124182774E-3</v>
      </c>
      <c r="Q445" s="12">
        <f t="shared" ca="1" si="79"/>
        <v>-1.0342331161439233E-4</v>
      </c>
      <c r="R445" s="12">
        <f t="shared" ca="1" si="80"/>
        <v>-1.8948006669705642E-4</v>
      </c>
      <c r="S445" s="12">
        <f t="shared" ca="1" si="81"/>
        <v>4.4393128023412221E-3</v>
      </c>
      <c r="T445" s="12">
        <f t="shared" ca="1" si="82"/>
        <v>3.1548110869075163E-3</v>
      </c>
      <c r="U445" s="18"/>
      <c r="V445" s="22">
        <f t="shared" ca="1" si="83"/>
        <v>45560</v>
      </c>
      <c r="W445" s="14">
        <f ca="1">VLOOKUP($M445,LAST!$B:$Q,2,0)</f>
        <v>328.71</v>
      </c>
      <c r="X445" s="14">
        <f ca="1">VLOOKUP($M445,LAST!$B:$Q,3,0)*100</f>
        <v>370.2</v>
      </c>
      <c r="Y445" s="14">
        <f ca="1">VLOOKUP($M445,LAST!$B:$Q,16,0)*100</f>
        <v>304</v>
      </c>
      <c r="Z445" s="14">
        <f ca="1">VLOOKUP($M445,LAST!$B:$Q,4,0)</f>
        <v>96.68</v>
      </c>
      <c r="AA445" s="14">
        <f ca="1">VLOOKUP($M445,LAST!$B:$Q,5,0)</f>
        <v>97.617099999999994</v>
      </c>
      <c r="AB445" s="14">
        <f ca="1">VLOOKUP($M445,LAST!$B:$Q,6,0)</f>
        <v>100.91200000000001</v>
      </c>
      <c r="AC445" s="14">
        <f ca="1">VLOOKUP($M445,LAST!$B:$Q,7,0)</f>
        <v>1335.5</v>
      </c>
    </row>
    <row r="446" spans="12:29" ht="16.5" customHeight="1" x14ac:dyDescent="0.25">
      <c r="L446" s="32">
        <f t="shared" si="75"/>
        <v>446</v>
      </c>
      <c r="M446" s="9">
        <f t="shared" ca="1" si="84"/>
        <v>45559</v>
      </c>
      <c r="N446" s="12">
        <f t="shared" ca="1" si="76"/>
        <v>4.4580998855352494E-3</v>
      </c>
      <c r="O446" s="12">
        <f t="shared" ca="1" si="77"/>
        <v>7.3588439925074134E-3</v>
      </c>
      <c r="P446" s="12">
        <f t="shared" ca="1" si="78"/>
        <v>1.3245033112582849E-2</v>
      </c>
      <c r="Q446" s="12">
        <f t="shared" ca="1" si="79"/>
        <v>-4.1352217512669043E-4</v>
      </c>
      <c r="R446" s="12">
        <f t="shared" ca="1" si="80"/>
        <v>3.2776004686985161E-5</v>
      </c>
      <c r="S446" s="12">
        <f t="shared" ca="1" si="81"/>
        <v>-3.8175129646706996E-3</v>
      </c>
      <c r="T446" s="12">
        <f t="shared" ca="1" si="82"/>
        <v>-2.9582475191911595E-3</v>
      </c>
      <c r="U446" s="18"/>
      <c r="V446" s="22">
        <f t="shared" ca="1" si="83"/>
        <v>45559</v>
      </c>
      <c r="W446" s="14">
        <f ca="1">VLOOKUP($M446,LAST!$B:$Q,2,0)</f>
        <v>333.46</v>
      </c>
      <c r="X446" s="14">
        <f ca="1">VLOOKUP($M446,LAST!$B:$Q,3,0)*100</f>
        <v>376.45</v>
      </c>
      <c r="Y446" s="14">
        <f ca="1">VLOOKUP($M446,LAST!$B:$Q,16,0)*100</f>
        <v>306</v>
      </c>
      <c r="Z446" s="14">
        <f ca="1">VLOOKUP($M446,LAST!$B:$Q,4,0)</f>
        <v>96.69</v>
      </c>
      <c r="AA446" s="14">
        <f ca="1">VLOOKUP($M446,LAST!$B:$Q,5,0)</f>
        <v>97.635599999999997</v>
      </c>
      <c r="AB446" s="14">
        <f ca="1">VLOOKUP($M446,LAST!$B:$Q,6,0)</f>
        <v>100.46599999999999</v>
      </c>
      <c r="AC446" s="14">
        <f ca="1">VLOOKUP($M446,LAST!$B:$Q,7,0)</f>
        <v>1331.3</v>
      </c>
    </row>
    <row r="447" spans="12:29" ht="16.5" customHeight="1" x14ac:dyDescent="0.25">
      <c r="L447" s="32">
        <f t="shared" si="75"/>
        <v>447</v>
      </c>
      <c r="M447" s="9">
        <f t="shared" ca="1" si="84"/>
        <v>45558</v>
      </c>
      <c r="N447" s="12">
        <f t="shared" ca="1" si="76"/>
        <v>6.9764620237806607E-3</v>
      </c>
      <c r="O447" s="12">
        <f t="shared" ca="1" si="77"/>
        <v>6.1115149557116055E-3</v>
      </c>
      <c r="P447" s="12">
        <f t="shared" ca="1" si="78"/>
        <v>3.3222591362125353E-3</v>
      </c>
      <c r="Q447" s="12">
        <f t="shared" ca="1" si="79"/>
        <v>-2.0671834625318741E-4</v>
      </c>
      <c r="R447" s="12">
        <f t="shared" ca="1" si="80"/>
        <v>-2.2937940582534733E-4</v>
      </c>
      <c r="S447" s="12">
        <f t="shared" ca="1" si="81"/>
        <v>1.2708120290301217E-3</v>
      </c>
      <c r="T447" s="12">
        <f t="shared" ca="1" si="82"/>
        <v>3.7447573397297873E-5</v>
      </c>
      <c r="U447" s="18"/>
      <c r="V447" s="22">
        <f t="shared" ca="1" si="83"/>
        <v>45558</v>
      </c>
      <c r="W447" s="14">
        <f ca="1">VLOOKUP($M447,LAST!$B:$Q,2,0)</f>
        <v>331.98</v>
      </c>
      <c r="X447" s="14">
        <f ca="1">VLOOKUP($M447,LAST!$B:$Q,3,0)*100</f>
        <v>373.7</v>
      </c>
      <c r="Y447" s="14">
        <f ca="1">VLOOKUP($M447,LAST!$B:$Q,16,0)*100</f>
        <v>302</v>
      </c>
      <c r="Z447" s="14">
        <f ca="1">VLOOKUP($M447,LAST!$B:$Q,4,0)</f>
        <v>96.73</v>
      </c>
      <c r="AA447" s="14">
        <f ca="1">VLOOKUP($M447,LAST!$B:$Q,5,0)</f>
        <v>97.632400000000004</v>
      </c>
      <c r="AB447" s="14">
        <f ca="1">VLOOKUP($M447,LAST!$B:$Q,6,0)</f>
        <v>100.851</v>
      </c>
      <c r="AC447" s="14">
        <f ca="1">VLOOKUP($M447,LAST!$B:$Q,7,0)</f>
        <v>1335.25</v>
      </c>
    </row>
    <row r="448" spans="12:29" ht="16.5" customHeight="1" x14ac:dyDescent="0.25">
      <c r="L448" s="32">
        <f t="shared" si="75"/>
        <v>448</v>
      </c>
      <c r="M448" s="9">
        <f t="shared" ca="1" si="84"/>
        <v>45555</v>
      </c>
      <c r="N448" s="12">
        <f t="shared" ca="1" si="76"/>
        <v>-3.0331523552362682E-5</v>
      </c>
      <c r="O448" s="12">
        <f t="shared" ca="1" si="77"/>
        <v>3.3767356421201544E-3</v>
      </c>
      <c r="P448" s="12">
        <f t="shared" ca="1" si="78"/>
        <v>1.0067114093959662E-2</v>
      </c>
      <c r="Q448" s="12">
        <f t="shared" ca="1" si="79"/>
        <v>-1.0334849111204303E-4</v>
      </c>
      <c r="R448" s="12">
        <f t="shared" ca="1" si="80"/>
        <v>0</v>
      </c>
      <c r="S448" s="12">
        <f t="shared" ca="1" si="81"/>
        <v>1.0833482417953455E-3</v>
      </c>
      <c r="T448" s="12">
        <f t="shared" ca="1" si="82"/>
        <v>4.6273654113841989E-3</v>
      </c>
      <c r="U448" s="18"/>
      <c r="V448" s="22">
        <f t="shared" ca="1" si="83"/>
        <v>45555</v>
      </c>
      <c r="W448" s="14">
        <f ca="1">VLOOKUP($M448,LAST!$B:$Q,2,0)</f>
        <v>329.68</v>
      </c>
      <c r="X448" s="14">
        <f ca="1">VLOOKUP($M448,LAST!$B:$Q,3,0)*100</f>
        <v>371.43</v>
      </c>
      <c r="Y448" s="14">
        <f ca="1">VLOOKUP($M448,LAST!$B:$Q,16,0)*100</f>
        <v>301</v>
      </c>
      <c r="Z448" s="14">
        <f ca="1">VLOOKUP($M448,LAST!$B:$Q,4,0)</f>
        <v>96.75</v>
      </c>
      <c r="AA448" s="14">
        <f ca="1">VLOOKUP($M448,LAST!$B:$Q,5,0)</f>
        <v>97.654799999999994</v>
      </c>
      <c r="AB448" s="14">
        <f ca="1">VLOOKUP($M448,LAST!$B:$Q,6,0)</f>
        <v>100.723</v>
      </c>
      <c r="AC448" s="14">
        <f ca="1">VLOOKUP($M448,LAST!$B:$Q,7,0)</f>
        <v>1335.2</v>
      </c>
    </row>
    <row r="449" spans="12:29" ht="16.5" customHeight="1" x14ac:dyDescent="0.25">
      <c r="L449" s="32">
        <f t="shared" si="75"/>
        <v>449</v>
      </c>
      <c r="M449" s="9">
        <f t="shared" ca="1" si="84"/>
        <v>45554</v>
      </c>
      <c r="N449" s="12">
        <f t="shared" ca="1" si="76"/>
        <v>-5.7299677312342423E-3</v>
      </c>
      <c r="O449" s="12">
        <f t="shared" ca="1" si="77"/>
        <v>-1.9520593298900768E-2</v>
      </c>
      <c r="P449" s="12">
        <f t="shared" ca="1" si="78"/>
        <v>-2.931596091205213E-2</v>
      </c>
      <c r="Q449" s="12">
        <f t="shared" ca="1" si="79"/>
        <v>2.0673971469920005E-4</v>
      </c>
      <c r="R449" s="12">
        <f t="shared" ca="1" si="80"/>
        <v>8.704886923527333E-5</v>
      </c>
      <c r="S449" s="12">
        <f t="shared" ca="1" si="81"/>
        <v>1.789335560062888E-4</v>
      </c>
      <c r="T449" s="12">
        <f t="shared" ca="1" si="82"/>
        <v>-3.3744516516066581E-3</v>
      </c>
      <c r="U449" s="18"/>
      <c r="V449" s="22">
        <f t="shared" ca="1" si="83"/>
        <v>45554</v>
      </c>
      <c r="W449" s="14">
        <f ca="1">VLOOKUP($M449,LAST!$B:$Q,2,0)</f>
        <v>329.69</v>
      </c>
      <c r="X449" s="14">
        <f ca="1">VLOOKUP($M449,LAST!$B:$Q,3,0)*100</f>
        <v>370.18</v>
      </c>
      <c r="Y449" s="14">
        <f ca="1">VLOOKUP($M449,LAST!$B:$Q,16,0)*100</f>
        <v>298</v>
      </c>
      <c r="Z449" s="14">
        <f ca="1">VLOOKUP($M449,LAST!$B:$Q,4,0)</f>
        <v>96.76</v>
      </c>
      <c r="AA449" s="14">
        <f ca="1">VLOOKUP($M449,LAST!$B:$Q,5,0)</f>
        <v>97.654799999999994</v>
      </c>
      <c r="AB449" s="14">
        <f ca="1">VLOOKUP($M449,LAST!$B:$Q,6,0)</f>
        <v>100.614</v>
      </c>
      <c r="AC449" s="14">
        <f ca="1">VLOOKUP($M449,LAST!$B:$Q,7,0)</f>
        <v>1329.05</v>
      </c>
    </row>
    <row r="450" spans="12:29" ht="16.5" customHeight="1" x14ac:dyDescent="0.25">
      <c r="L450" s="32">
        <f t="shared" si="75"/>
        <v>450</v>
      </c>
      <c r="M450" s="9">
        <f t="shared" ca="1" si="84"/>
        <v>45553</v>
      </c>
      <c r="N450" s="12">
        <f t="shared" ca="1" si="76"/>
        <v>-1.876128192229165E-2</v>
      </c>
      <c r="O450" s="12">
        <f t="shared" ca="1" si="77"/>
        <v>-1.3070186903672676E-2</v>
      </c>
      <c r="P450" s="12">
        <f t="shared" ca="1" si="78"/>
        <v>-1.602564102564108E-2</v>
      </c>
      <c r="Q450" s="12">
        <f t="shared" ca="1" si="79"/>
        <v>0</v>
      </c>
      <c r="R450" s="12">
        <f t="shared" ca="1" si="80"/>
        <v>-1.996604748029096E-4</v>
      </c>
      <c r="S450" s="12">
        <f t="shared" ca="1" si="81"/>
        <v>-2.953594861934361E-3</v>
      </c>
      <c r="T450" s="12">
        <f t="shared" ca="1" si="82"/>
        <v>0</v>
      </c>
      <c r="U450" s="18"/>
      <c r="V450" s="22">
        <f t="shared" ca="1" si="83"/>
        <v>45553</v>
      </c>
      <c r="W450" s="14">
        <f ca="1">VLOOKUP($M450,LAST!$B:$Q,2,0)</f>
        <v>331.59</v>
      </c>
      <c r="X450" s="14">
        <f ca="1">VLOOKUP($M450,LAST!$B:$Q,3,0)*100</f>
        <v>377.55</v>
      </c>
      <c r="Y450" s="14">
        <f ca="1">VLOOKUP($M450,LAST!$B:$Q,16,0)*100</f>
        <v>307</v>
      </c>
      <c r="Z450" s="14">
        <f ca="1">VLOOKUP($M450,LAST!$B:$Q,4,0)</f>
        <v>96.74</v>
      </c>
      <c r="AA450" s="14">
        <f ca="1">VLOOKUP($M450,LAST!$B:$Q,5,0)</f>
        <v>97.646299999999997</v>
      </c>
      <c r="AB450" s="14">
        <f ca="1">VLOOKUP($M450,LAST!$B:$Q,6,0)</f>
        <v>100.596</v>
      </c>
      <c r="AC450" s="14">
        <f ca="1">VLOOKUP($M450,LAST!$B:$Q,7,0)</f>
        <v>1333.55</v>
      </c>
    </row>
    <row r="451" spans="12:29" ht="16.5" customHeight="1" x14ac:dyDescent="0.25">
      <c r="L451" s="32">
        <f t="shared" si="75"/>
        <v>451</v>
      </c>
      <c r="M451" s="9">
        <f t="shared" ca="1" si="84"/>
        <v>45552</v>
      </c>
      <c r="N451" s="12">
        <f t="shared" ca="1" si="76"/>
        <v>-1.807351445590577E-2</v>
      </c>
      <c r="O451" s="12">
        <f t="shared" ca="1" si="77"/>
        <v>-2.1185681754215313E-2</v>
      </c>
      <c r="P451" s="12">
        <f t="shared" ca="1" si="78"/>
        <v>-2.5000000000000022E-2</v>
      </c>
      <c r="Q451" s="12">
        <f t="shared" ca="1" si="79"/>
        <v>-1.0335917312664922E-4</v>
      </c>
      <c r="R451" s="12">
        <f t="shared" ca="1" si="80"/>
        <v>-2.22136916186777E-4</v>
      </c>
      <c r="S451" s="12">
        <f t="shared" ca="1" si="81"/>
        <v>1.30008038664986E-3</v>
      </c>
      <c r="T451" s="12">
        <f t="shared" ca="1" si="82"/>
        <v>0</v>
      </c>
      <c r="U451" s="18"/>
      <c r="V451" s="22">
        <f t="shared" ca="1" si="83"/>
        <v>45552</v>
      </c>
      <c r="W451" s="14">
        <f ca="1">VLOOKUP($M451,LAST!$B:$Q,2,0)</f>
        <v>337.93</v>
      </c>
      <c r="X451" s="14">
        <f ca="1">VLOOKUP($M451,LAST!$B:$Q,3,0)*100</f>
        <v>382.55</v>
      </c>
      <c r="Y451" s="14">
        <f ca="1">VLOOKUP($M451,LAST!$B:$Q,16,0)*100</f>
        <v>312</v>
      </c>
      <c r="Z451" s="14">
        <f ca="1">VLOOKUP($M451,LAST!$B:$Q,4,0)</f>
        <v>96.74</v>
      </c>
      <c r="AA451" s="14">
        <f ca="1">VLOOKUP($M451,LAST!$B:$Q,5,0)</f>
        <v>97.665800000000004</v>
      </c>
      <c r="AB451" s="14">
        <f ca="1">VLOOKUP($M451,LAST!$B:$Q,6,0)</f>
        <v>100.89400000000001</v>
      </c>
      <c r="AC451" s="14">
        <f ca="1">VLOOKUP($M451,LAST!$B:$Q,7,0)</f>
        <v>1333.55</v>
      </c>
    </row>
    <row r="452" spans="12:29" ht="16.5" customHeight="1" x14ac:dyDescent="0.25">
      <c r="L452" s="32">
        <f t="shared" si="75"/>
        <v>452</v>
      </c>
      <c r="M452" s="9">
        <f t="shared" ca="1" si="84"/>
        <v>45551</v>
      </c>
      <c r="N452" s="12">
        <f t="shared" ca="1" si="76"/>
        <v>4.069649138105369E-4</v>
      </c>
      <c r="O452" s="12">
        <f t="shared" ca="1" si="77"/>
        <v>-4.6351712721253158E-3</v>
      </c>
      <c r="P452" s="12">
        <f t="shared" ca="1" si="78"/>
        <v>-6.2111801242236142E-3</v>
      </c>
      <c r="Q452" s="12">
        <f t="shared" ca="1" si="79"/>
        <v>1.0336985734960003E-4</v>
      </c>
      <c r="R452" s="12">
        <f t="shared" ca="1" si="80"/>
        <v>-1.4329360347586917E-4</v>
      </c>
      <c r="S452" s="12">
        <f t="shared" ca="1" si="81"/>
        <v>-3.4713293905888065E-3</v>
      </c>
      <c r="T452" s="12">
        <f t="shared" ca="1" si="82"/>
        <v>0</v>
      </c>
      <c r="U452" s="18"/>
      <c r="V452" s="22">
        <f t="shared" ca="1" si="83"/>
        <v>45551</v>
      </c>
      <c r="W452" s="14">
        <f ca="1">VLOOKUP($M452,LAST!$B:$Q,2,0)</f>
        <v>344.15</v>
      </c>
      <c r="X452" s="14">
        <f ca="1">VLOOKUP($M452,LAST!$B:$Q,3,0)*100</f>
        <v>390.83</v>
      </c>
      <c r="Y452" s="14">
        <f ca="1">VLOOKUP($M452,LAST!$B:$Q,16,0)*100</f>
        <v>320</v>
      </c>
      <c r="Z452" s="14">
        <f ca="1">VLOOKUP($M452,LAST!$B:$Q,4,0)</f>
        <v>96.75</v>
      </c>
      <c r="AA452" s="14">
        <f ca="1">VLOOKUP($M452,LAST!$B:$Q,5,0)</f>
        <v>97.6875</v>
      </c>
      <c r="AB452" s="14">
        <f ca="1">VLOOKUP($M452,LAST!$B:$Q,6,0)</f>
        <v>100.76300000000001</v>
      </c>
      <c r="AC452" s="14">
        <f ca="1">VLOOKUP($M452,LAST!$B:$Q,7,0)</f>
        <v>1333.55</v>
      </c>
    </row>
    <row r="453" spans="12:29" ht="16.5" customHeight="1" x14ac:dyDescent="0.25">
      <c r="L453" s="32">
        <f t="shared" si="75"/>
        <v>453</v>
      </c>
      <c r="M453" s="9">
        <f t="shared" ca="1" si="84"/>
        <v>45548</v>
      </c>
      <c r="N453" s="12">
        <f t="shared" ca="1" si="76"/>
        <v>-9.3875082788608122E-3</v>
      </c>
      <c r="O453" s="12">
        <f t="shared" ca="1" si="77"/>
        <v>-8.634837276239038E-3</v>
      </c>
      <c r="P453" s="12">
        <f t="shared" ca="1" si="78"/>
        <v>-9.2307692307692646E-3</v>
      </c>
      <c r="Q453" s="12">
        <f t="shared" ca="1" si="79"/>
        <v>3.1020576982743187E-4</v>
      </c>
      <c r="R453" s="12">
        <f t="shared" ca="1" si="80"/>
        <v>-6.4477963888309731E-5</v>
      </c>
      <c r="S453" s="12">
        <f t="shared" ca="1" si="81"/>
        <v>-2.4860406842530658E-3</v>
      </c>
      <c r="T453" s="12">
        <f t="shared" ca="1" si="82"/>
        <v>-6.2965722801788804E-3</v>
      </c>
      <c r="U453" s="18"/>
      <c r="V453" s="22">
        <f t="shared" ca="1" si="83"/>
        <v>45548</v>
      </c>
      <c r="W453" s="14">
        <f ca="1">VLOOKUP($M453,LAST!$B:$Q,2,0)</f>
        <v>344.01</v>
      </c>
      <c r="X453" s="14">
        <f ca="1">VLOOKUP($M453,LAST!$B:$Q,3,0)*100</f>
        <v>392.65</v>
      </c>
      <c r="Y453" s="14">
        <f ca="1">VLOOKUP($M453,LAST!$B:$Q,16,0)*100</f>
        <v>322</v>
      </c>
      <c r="Z453" s="14">
        <f ca="1">VLOOKUP($M453,LAST!$B:$Q,4,0)</f>
        <v>96.74</v>
      </c>
      <c r="AA453" s="14">
        <f ca="1">VLOOKUP($M453,LAST!$B:$Q,5,0)</f>
        <v>97.701499999999996</v>
      </c>
      <c r="AB453" s="14">
        <f ca="1">VLOOKUP($M453,LAST!$B:$Q,6,0)</f>
        <v>101.114</v>
      </c>
      <c r="AC453" s="14">
        <f ca="1">VLOOKUP($M453,LAST!$B:$Q,7,0)</f>
        <v>1333.55</v>
      </c>
    </row>
    <row r="454" spans="12:29" ht="16.5" customHeight="1" x14ac:dyDescent="0.25">
      <c r="L454" s="32">
        <f t="shared" ref="L454:L517" si="85">ROW(M454)</f>
        <v>454</v>
      </c>
      <c r="M454" s="9">
        <f t="shared" ca="1" si="84"/>
        <v>45547</v>
      </c>
      <c r="N454" s="12">
        <f t="shared" ref="N454:N517" ca="1" si="86">W454/W455-1</f>
        <v>-1.2230850186307207E-2</v>
      </c>
      <c r="O454" s="12">
        <f t="shared" ref="O454:O517" ca="1" si="87">X454/X455-1</f>
        <v>-1.4653199323315769E-2</v>
      </c>
      <c r="P454" s="12">
        <f t="shared" ref="P454:P517" ca="1" si="88">Y454/Y455-1</f>
        <v>-1.5151515151515138E-2</v>
      </c>
      <c r="Q454" s="12">
        <f t="shared" ref="Q454:Q517" ca="1" si="89">Z454/Z455-1</f>
        <v>1.0341261633906029E-4</v>
      </c>
      <c r="R454" s="12">
        <f t="shared" ref="R454:R517" ca="1" si="90">AA454/AA455-1</f>
        <v>-1.8214265248817085E-4</v>
      </c>
      <c r="S454" s="12">
        <f t="shared" ref="S454:S517" ca="1" si="91">AB454/AB455-1</f>
        <v>-3.1273356673615638E-3</v>
      </c>
      <c r="T454" s="12">
        <f t="shared" ref="T454:T517" ca="1" si="92">AC454/AC455-1</f>
        <v>1.268372752368796E-3</v>
      </c>
      <c r="U454" s="18"/>
      <c r="V454" s="22">
        <f t="shared" ref="V454:V517" ca="1" si="93">M454</f>
        <v>45547</v>
      </c>
      <c r="W454" s="14">
        <f ca="1">VLOOKUP($M454,LAST!$B:$Q,2,0)</f>
        <v>347.27</v>
      </c>
      <c r="X454" s="14">
        <f ca="1">VLOOKUP($M454,LAST!$B:$Q,3,0)*100</f>
        <v>396.07</v>
      </c>
      <c r="Y454" s="14">
        <f ca="1">VLOOKUP($M454,LAST!$B:$Q,16,0)*100</f>
        <v>325</v>
      </c>
      <c r="Z454" s="14">
        <f ca="1">VLOOKUP($M454,LAST!$B:$Q,4,0)</f>
        <v>96.71</v>
      </c>
      <c r="AA454" s="14">
        <f ca="1">VLOOKUP($M454,LAST!$B:$Q,5,0)</f>
        <v>97.707800000000006</v>
      </c>
      <c r="AB454" s="14">
        <f ca="1">VLOOKUP($M454,LAST!$B:$Q,6,0)</f>
        <v>101.366</v>
      </c>
      <c r="AC454" s="14">
        <f ca="1">VLOOKUP($M454,LAST!$B:$Q,7,0)</f>
        <v>1342</v>
      </c>
    </row>
    <row r="455" spans="12:29" ht="16.5" customHeight="1" x14ac:dyDescent="0.25">
      <c r="L455" s="32">
        <f t="shared" si="85"/>
        <v>455</v>
      </c>
      <c r="M455" s="9">
        <f t="shared" ref="M455:M518" ca="1" si="94">WORKDAY(M454,-1)</f>
        <v>45546</v>
      </c>
      <c r="N455" s="12">
        <f t="shared" ca="1" si="86"/>
        <v>-1.0191728370731123E-2</v>
      </c>
      <c r="O455" s="12">
        <f t="shared" ca="1" si="87"/>
        <v>2.369018228971731E-3</v>
      </c>
      <c r="P455" s="12">
        <f t="shared" ca="1" si="88"/>
        <v>0</v>
      </c>
      <c r="Q455" s="12">
        <f t="shared" ca="1" si="89"/>
        <v>-2.0678246484695517E-4</v>
      </c>
      <c r="R455" s="12">
        <f t="shared" ca="1" si="90"/>
        <v>-1.7395343982706812E-5</v>
      </c>
      <c r="S455" s="12">
        <f t="shared" ca="1" si="91"/>
        <v>5.3133917150449683E-4</v>
      </c>
      <c r="T455" s="12">
        <f t="shared" ca="1" si="92"/>
        <v>-2.7529761904762085E-3</v>
      </c>
      <c r="U455" s="18"/>
      <c r="V455" s="22">
        <f t="shared" ca="1" si="93"/>
        <v>45546</v>
      </c>
      <c r="W455" s="14">
        <f ca="1">VLOOKUP($M455,LAST!$B:$Q,2,0)</f>
        <v>351.57</v>
      </c>
      <c r="X455" s="14">
        <f ca="1">VLOOKUP($M455,LAST!$B:$Q,3,0)*100</f>
        <v>401.96</v>
      </c>
      <c r="Y455" s="14">
        <f ca="1">VLOOKUP($M455,LAST!$B:$Q,16,0)*100</f>
        <v>330</v>
      </c>
      <c r="Z455" s="14">
        <f ca="1">VLOOKUP($M455,LAST!$B:$Q,4,0)</f>
        <v>96.7</v>
      </c>
      <c r="AA455" s="14">
        <f ca="1">VLOOKUP($M455,LAST!$B:$Q,5,0)</f>
        <v>97.7256</v>
      </c>
      <c r="AB455" s="14">
        <f ca="1">VLOOKUP($M455,LAST!$B:$Q,6,0)</f>
        <v>101.684</v>
      </c>
      <c r="AC455" s="14">
        <f ca="1">VLOOKUP($M455,LAST!$B:$Q,7,0)</f>
        <v>1340.3</v>
      </c>
    </row>
    <row r="456" spans="12:29" ht="16.5" customHeight="1" x14ac:dyDescent="0.25">
      <c r="L456" s="32">
        <f t="shared" si="85"/>
        <v>456</v>
      </c>
      <c r="M456" s="9">
        <f t="shared" ca="1" si="94"/>
        <v>45545</v>
      </c>
      <c r="N456" s="12">
        <f t="shared" ca="1" si="86"/>
        <v>1.3814756671899353E-2</v>
      </c>
      <c r="O456" s="12">
        <f t="shared" ca="1" si="87"/>
        <v>1.9888603474147448E-2</v>
      </c>
      <c r="P456" s="12">
        <f t="shared" ca="1" si="88"/>
        <v>3.125E-2</v>
      </c>
      <c r="Q456" s="12">
        <f t="shared" ca="1" si="89"/>
        <v>0</v>
      </c>
      <c r="R456" s="12">
        <f t="shared" ca="1" si="90"/>
        <v>-4.9113853073934344E-5</v>
      </c>
      <c r="S456" s="12">
        <f t="shared" ca="1" si="91"/>
        <v>7.6807940759393567E-4</v>
      </c>
      <c r="T456" s="12">
        <f t="shared" ca="1" si="92"/>
        <v>1.4903129657228842E-3</v>
      </c>
      <c r="U456" s="18"/>
      <c r="V456" s="22">
        <f t="shared" ca="1" si="93"/>
        <v>45545</v>
      </c>
      <c r="W456" s="14">
        <f ca="1">VLOOKUP($M456,LAST!$B:$Q,2,0)</f>
        <v>355.19</v>
      </c>
      <c r="X456" s="14">
        <f ca="1">VLOOKUP($M456,LAST!$B:$Q,3,0)*100</f>
        <v>401.01000000000005</v>
      </c>
      <c r="Y456" s="14">
        <f ca="1">VLOOKUP($M456,LAST!$B:$Q,16,0)*100</f>
        <v>330</v>
      </c>
      <c r="Z456" s="14">
        <f ca="1">VLOOKUP($M456,LAST!$B:$Q,4,0)</f>
        <v>96.72</v>
      </c>
      <c r="AA456" s="14">
        <f ca="1">VLOOKUP($M456,LAST!$B:$Q,5,0)</f>
        <v>97.7273</v>
      </c>
      <c r="AB456" s="14">
        <f ca="1">VLOOKUP($M456,LAST!$B:$Q,6,0)</f>
        <v>101.63</v>
      </c>
      <c r="AC456" s="14">
        <f ca="1">VLOOKUP($M456,LAST!$B:$Q,7,0)</f>
        <v>1344</v>
      </c>
    </row>
    <row r="457" spans="12:29" ht="16.5" customHeight="1" x14ac:dyDescent="0.25">
      <c r="L457" s="32">
        <f t="shared" si="85"/>
        <v>457</v>
      </c>
      <c r="M457" s="9">
        <f t="shared" ca="1" si="94"/>
        <v>45544</v>
      </c>
      <c r="N457" s="12">
        <f t="shared" ca="1" si="86"/>
        <v>7.3028377562462943E-3</v>
      </c>
      <c r="O457" s="12">
        <f t="shared" ca="1" si="87"/>
        <v>-1.168550743045893E-3</v>
      </c>
      <c r="P457" s="12">
        <f t="shared" ca="1" si="88"/>
        <v>-6.2111801242236142E-3</v>
      </c>
      <c r="Q457" s="12">
        <f t="shared" ca="1" si="89"/>
        <v>-1.0338054378167261E-4</v>
      </c>
      <c r="R457" s="12">
        <f t="shared" ca="1" si="90"/>
        <v>-9.1056977112979887E-5</v>
      </c>
      <c r="S457" s="12">
        <f t="shared" ca="1" si="91"/>
        <v>3.7063759550095554E-3</v>
      </c>
      <c r="T457" s="12">
        <f t="shared" ca="1" si="92"/>
        <v>5.2434456928838191E-3</v>
      </c>
      <c r="U457" s="18"/>
      <c r="V457" s="22">
        <f t="shared" ca="1" si="93"/>
        <v>45544</v>
      </c>
      <c r="W457" s="14">
        <f ca="1">VLOOKUP($M457,LAST!$B:$Q,2,0)</f>
        <v>350.35</v>
      </c>
      <c r="X457" s="14">
        <f ca="1">VLOOKUP($M457,LAST!$B:$Q,3,0)*100</f>
        <v>393.19</v>
      </c>
      <c r="Y457" s="14">
        <f ca="1">VLOOKUP($M457,LAST!$B:$Q,16,0)*100</f>
        <v>320</v>
      </c>
      <c r="Z457" s="14">
        <f ca="1">VLOOKUP($M457,LAST!$B:$Q,4,0)</f>
        <v>96.72</v>
      </c>
      <c r="AA457" s="14">
        <f ca="1">VLOOKUP($M457,LAST!$B:$Q,5,0)</f>
        <v>97.732100000000003</v>
      </c>
      <c r="AB457" s="14">
        <f ca="1">VLOOKUP($M457,LAST!$B:$Q,6,0)</f>
        <v>101.55200000000001</v>
      </c>
      <c r="AC457" s="14">
        <f ca="1">VLOOKUP($M457,LAST!$B:$Q,7,0)</f>
        <v>1342</v>
      </c>
    </row>
    <row r="458" spans="12:29" ht="16.5" customHeight="1" x14ac:dyDescent="0.25">
      <c r="L458" s="32">
        <f t="shared" si="85"/>
        <v>458</v>
      </c>
      <c r="M458" s="9">
        <f t="shared" ca="1" si="94"/>
        <v>45541</v>
      </c>
      <c r="N458" s="12">
        <f t="shared" ca="1" si="86"/>
        <v>1.0937455026911458E-3</v>
      </c>
      <c r="O458" s="12">
        <f t="shared" ca="1" si="87"/>
        <v>1.505892060545122E-2</v>
      </c>
      <c r="P458" s="12">
        <f t="shared" ca="1" si="88"/>
        <v>2.2222222222222143E-2</v>
      </c>
      <c r="Q458" s="12">
        <f t="shared" ca="1" si="89"/>
        <v>-1.03369857349489E-4</v>
      </c>
      <c r="R458" s="12">
        <f t="shared" ca="1" si="90"/>
        <v>3.9902964176441458E-5</v>
      </c>
      <c r="S458" s="12">
        <f t="shared" ca="1" si="91"/>
        <v>6.9233584222661015E-4</v>
      </c>
      <c r="T458" s="12">
        <f t="shared" ca="1" si="92"/>
        <v>3.3719231201523314E-4</v>
      </c>
      <c r="U458" s="18"/>
      <c r="V458" s="22">
        <f t="shared" ca="1" si="93"/>
        <v>45541</v>
      </c>
      <c r="W458" s="14">
        <f ca="1">VLOOKUP($M458,LAST!$B:$Q,2,0)</f>
        <v>347.81</v>
      </c>
      <c r="X458" s="14">
        <f ca="1">VLOOKUP($M458,LAST!$B:$Q,3,0)*100</f>
        <v>393.65000000000003</v>
      </c>
      <c r="Y458" s="14">
        <f ca="1">VLOOKUP($M458,LAST!$B:$Q,16,0)*100</f>
        <v>322</v>
      </c>
      <c r="Z458" s="14">
        <f ca="1">VLOOKUP($M458,LAST!$B:$Q,4,0)</f>
        <v>96.73</v>
      </c>
      <c r="AA458" s="14">
        <f ca="1">VLOOKUP($M458,LAST!$B:$Q,5,0)</f>
        <v>97.741</v>
      </c>
      <c r="AB458" s="14">
        <f ca="1">VLOOKUP($M458,LAST!$B:$Q,6,0)</f>
        <v>101.17700000000001</v>
      </c>
      <c r="AC458" s="14">
        <f ca="1">VLOOKUP($M458,LAST!$B:$Q,7,0)</f>
        <v>1335</v>
      </c>
    </row>
    <row r="459" spans="12:29" ht="16.5" customHeight="1" x14ac:dyDescent="0.25">
      <c r="L459" s="32">
        <f t="shared" si="85"/>
        <v>459</v>
      </c>
      <c r="M459" s="9">
        <f t="shared" ca="1" si="94"/>
        <v>45540</v>
      </c>
      <c r="N459" s="12">
        <f t="shared" ca="1" si="86"/>
        <v>-2.5004209462872407E-2</v>
      </c>
      <c r="O459" s="12">
        <f t="shared" ca="1" si="87"/>
        <v>-8.7923322683706173E-3</v>
      </c>
      <c r="P459" s="12">
        <f t="shared" ca="1" si="88"/>
        <v>-1.5625E-2</v>
      </c>
      <c r="Q459" s="12">
        <f t="shared" ca="1" si="89"/>
        <v>4.1365046535668526E-4</v>
      </c>
      <c r="R459" s="12">
        <f t="shared" ca="1" si="90"/>
        <v>-2.7208462854821924E-4</v>
      </c>
      <c r="S459" s="12">
        <f t="shared" ca="1" si="91"/>
        <v>-2.476370883403467E-3</v>
      </c>
      <c r="T459" s="12">
        <f t="shared" ca="1" si="92"/>
        <v>-7.1134406589290489E-4</v>
      </c>
      <c r="U459" s="18"/>
      <c r="V459" s="22">
        <f t="shared" ca="1" si="93"/>
        <v>45540</v>
      </c>
      <c r="W459" s="14">
        <f ca="1">VLOOKUP($M459,LAST!$B:$Q,2,0)</f>
        <v>347.43</v>
      </c>
      <c r="X459" s="14">
        <f ca="1">VLOOKUP($M459,LAST!$B:$Q,3,0)*100</f>
        <v>387.81</v>
      </c>
      <c r="Y459" s="14">
        <f ca="1">VLOOKUP($M459,LAST!$B:$Q,16,0)*100</f>
        <v>315</v>
      </c>
      <c r="Z459" s="14">
        <f ca="1">VLOOKUP($M459,LAST!$B:$Q,4,0)</f>
        <v>96.74</v>
      </c>
      <c r="AA459" s="14">
        <f ca="1">VLOOKUP($M459,LAST!$B:$Q,5,0)</f>
        <v>97.737099999999998</v>
      </c>
      <c r="AB459" s="14">
        <f ca="1">VLOOKUP($M459,LAST!$B:$Q,6,0)</f>
        <v>101.107</v>
      </c>
      <c r="AC459" s="14">
        <f ca="1">VLOOKUP($M459,LAST!$B:$Q,7,0)</f>
        <v>1334.55</v>
      </c>
    </row>
    <row r="460" spans="12:29" ht="16.5" customHeight="1" x14ac:dyDescent="0.25">
      <c r="L460" s="32">
        <f t="shared" si="85"/>
        <v>460</v>
      </c>
      <c r="M460" s="9">
        <f t="shared" ca="1" si="94"/>
        <v>45539</v>
      </c>
      <c r="N460" s="12">
        <f t="shared" ca="1" si="86"/>
        <v>1.6429916138969602E-2</v>
      </c>
      <c r="O460" s="12">
        <f t="shared" ca="1" si="87"/>
        <v>1.6577026008782081E-2</v>
      </c>
      <c r="P460" s="12">
        <f t="shared" ca="1" si="88"/>
        <v>1.2658227848101333E-2</v>
      </c>
      <c r="Q460" s="12">
        <f t="shared" ca="1" si="89"/>
        <v>-3.1014163134501782E-4</v>
      </c>
      <c r="R460" s="12">
        <f t="shared" ca="1" si="90"/>
        <v>-7.6963174194333295E-4</v>
      </c>
      <c r="S460" s="12">
        <f t="shared" ca="1" si="91"/>
        <v>-4.5863000245519592E-3</v>
      </c>
      <c r="T460" s="12">
        <f t="shared" ca="1" si="92"/>
        <v>-4.7693568820330601E-3</v>
      </c>
      <c r="U460" s="18"/>
      <c r="V460" s="22">
        <f t="shared" ca="1" si="93"/>
        <v>45539</v>
      </c>
      <c r="W460" s="14">
        <f ca="1">VLOOKUP($M460,LAST!$B:$Q,2,0)</f>
        <v>356.34</v>
      </c>
      <c r="X460" s="14">
        <f ca="1">VLOOKUP($M460,LAST!$B:$Q,3,0)*100</f>
        <v>391.25</v>
      </c>
      <c r="Y460" s="14">
        <f ca="1">VLOOKUP($M460,LAST!$B:$Q,16,0)*100</f>
        <v>320</v>
      </c>
      <c r="Z460" s="14">
        <f ca="1">VLOOKUP($M460,LAST!$B:$Q,4,0)</f>
        <v>96.7</v>
      </c>
      <c r="AA460" s="14">
        <f ca="1">VLOOKUP($M460,LAST!$B:$Q,5,0)</f>
        <v>97.7637</v>
      </c>
      <c r="AB460" s="14">
        <f ca="1">VLOOKUP($M460,LAST!$B:$Q,6,0)</f>
        <v>101.358</v>
      </c>
      <c r="AC460" s="14">
        <f ca="1">VLOOKUP($M460,LAST!$B:$Q,7,0)</f>
        <v>1335.5</v>
      </c>
    </row>
    <row r="461" spans="12:29" ht="16.5" customHeight="1" x14ac:dyDescent="0.25">
      <c r="L461" s="32">
        <f t="shared" si="85"/>
        <v>461</v>
      </c>
      <c r="M461" s="9">
        <f t="shared" ca="1" si="94"/>
        <v>45538</v>
      </c>
      <c r="N461" s="12">
        <f t="shared" ca="1" si="86"/>
        <v>2.622797260113563E-2</v>
      </c>
      <c r="O461" s="12">
        <f t="shared" ca="1" si="87"/>
        <v>1.6480469059503955E-2</v>
      </c>
      <c r="P461" s="12">
        <f t="shared" ca="1" si="88"/>
        <v>4.9833887043189362E-2</v>
      </c>
      <c r="Q461" s="12">
        <f t="shared" ca="1" si="89"/>
        <v>-2.0671834625318741E-4</v>
      </c>
      <c r="R461" s="12">
        <f t="shared" ca="1" si="90"/>
        <v>1.5331544652941176E-5</v>
      </c>
      <c r="S461" s="12">
        <f t="shared" ca="1" si="91"/>
        <v>1.6920307320000827E-3</v>
      </c>
      <c r="T461" s="12">
        <f t="shared" ca="1" si="92"/>
        <v>2.6525198938993633E-3</v>
      </c>
      <c r="U461" s="18"/>
      <c r="V461" s="22">
        <f t="shared" ca="1" si="93"/>
        <v>45538</v>
      </c>
      <c r="W461" s="14">
        <f ca="1">VLOOKUP($M461,LAST!$B:$Q,2,0)</f>
        <v>350.58</v>
      </c>
      <c r="X461" s="14">
        <f ca="1">VLOOKUP($M461,LAST!$B:$Q,3,0)*100</f>
        <v>384.87</v>
      </c>
      <c r="Y461" s="14">
        <f ca="1">VLOOKUP($M461,LAST!$B:$Q,16,0)*100</f>
        <v>316</v>
      </c>
      <c r="Z461" s="14">
        <f ca="1">VLOOKUP($M461,LAST!$B:$Q,4,0)</f>
        <v>96.73</v>
      </c>
      <c r="AA461" s="14">
        <f ca="1">VLOOKUP($M461,LAST!$B:$Q,5,0)</f>
        <v>97.838999999999999</v>
      </c>
      <c r="AB461" s="14">
        <f ca="1">VLOOKUP($M461,LAST!$B:$Q,6,0)</f>
        <v>101.825</v>
      </c>
      <c r="AC461" s="14">
        <f ca="1">VLOOKUP($M461,LAST!$B:$Q,7,0)</f>
        <v>1341.9</v>
      </c>
    </row>
    <row r="462" spans="12:29" ht="16.5" customHeight="1" x14ac:dyDescent="0.25">
      <c r="L462" s="32">
        <f t="shared" si="85"/>
        <v>462</v>
      </c>
      <c r="M462" s="9">
        <f t="shared" ca="1" si="94"/>
        <v>45537</v>
      </c>
      <c r="N462" s="12">
        <f t="shared" ca="1" si="86"/>
        <v>0</v>
      </c>
      <c r="O462" s="12">
        <f t="shared" ca="1" si="87"/>
        <v>-1.1822737237707437E-2</v>
      </c>
      <c r="P462" s="12">
        <f t="shared" ca="1" si="88"/>
        <v>-1.3114754098360604E-2</v>
      </c>
      <c r="Q462" s="12">
        <f t="shared" ca="1" si="89"/>
        <v>2.694579749196846E-3</v>
      </c>
      <c r="R462" s="12">
        <f t="shared" ca="1" si="90"/>
        <v>-7.3585999037173444E-5</v>
      </c>
      <c r="S462" s="12">
        <f t="shared" ca="1" si="91"/>
        <v>-4.4248657790701973E-4</v>
      </c>
      <c r="T462" s="12">
        <f t="shared" ca="1" si="92"/>
        <v>4.1112273882482064E-4</v>
      </c>
      <c r="U462" s="18"/>
      <c r="V462" s="22">
        <f t="shared" ca="1" si="93"/>
        <v>45537</v>
      </c>
      <c r="W462" s="14">
        <f ca="1">VLOOKUP($M462,LAST!$B:$Q,2,0)</f>
        <v>341.62</v>
      </c>
      <c r="X462" s="14">
        <f ca="1">VLOOKUP($M462,LAST!$B:$Q,3,0)*100</f>
        <v>378.63</v>
      </c>
      <c r="Y462" s="14">
        <f ca="1">VLOOKUP($M462,LAST!$B:$Q,16,0)*100</f>
        <v>301</v>
      </c>
      <c r="Z462" s="14">
        <f ca="1">VLOOKUP($M462,LAST!$B:$Q,4,0)</f>
        <v>96.75</v>
      </c>
      <c r="AA462" s="14">
        <f ca="1">VLOOKUP($M462,LAST!$B:$Q,5,0)</f>
        <v>97.837500000000006</v>
      </c>
      <c r="AB462" s="14">
        <f ca="1">VLOOKUP($M462,LAST!$B:$Q,6,0)</f>
        <v>101.65300000000001</v>
      </c>
      <c r="AC462" s="14">
        <f ca="1">VLOOKUP($M462,LAST!$B:$Q,7,0)</f>
        <v>1338.35</v>
      </c>
    </row>
    <row r="463" spans="12:29" ht="16.5" customHeight="1" x14ac:dyDescent="0.25">
      <c r="L463" s="32">
        <f t="shared" si="85"/>
        <v>463</v>
      </c>
      <c r="M463" s="9">
        <f t="shared" ca="1" si="94"/>
        <v>45534</v>
      </c>
      <c r="N463" s="12">
        <f t="shared" ca="1" si="86"/>
        <v>-1.3514293964770441E-2</v>
      </c>
      <c r="O463" s="12">
        <f t="shared" ca="1" si="87"/>
        <v>-1.3669009189898995E-2</v>
      </c>
      <c r="P463" s="12">
        <f t="shared" ca="1" si="88"/>
        <v>-9.7402597402597157E-3</v>
      </c>
      <c r="Q463" s="12">
        <f t="shared" ca="1" si="89"/>
        <v>-2.072324111491719E-4</v>
      </c>
      <c r="R463" s="12">
        <f t="shared" ca="1" si="90"/>
        <v>2.8617596346869334E-5</v>
      </c>
      <c r="S463" s="12">
        <f t="shared" ca="1" si="91"/>
        <v>3.5029553101841859E-3</v>
      </c>
      <c r="T463" s="12">
        <f t="shared" ca="1" si="92"/>
        <v>4.6937779279787595E-3</v>
      </c>
      <c r="U463" s="18"/>
      <c r="V463" s="22">
        <f t="shared" ca="1" si="93"/>
        <v>45534</v>
      </c>
      <c r="W463" s="14">
        <f ca="1">VLOOKUP($M463,LAST!$B:$Q,2,0)</f>
        <v>341.62</v>
      </c>
      <c r="X463" s="14">
        <f ca="1">VLOOKUP($M463,LAST!$B:$Q,3,0)*100</f>
        <v>383.15999999999997</v>
      </c>
      <c r="Y463" s="14">
        <f ca="1">VLOOKUP($M463,LAST!$B:$Q,16,0)*100</f>
        <v>305</v>
      </c>
      <c r="Z463" s="14">
        <f ca="1">VLOOKUP($M463,LAST!$B:$Q,4,0)</f>
        <v>96.49</v>
      </c>
      <c r="AA463" s="14">
        <f ca="1">VLOOKUP($M463,LAST!$B:$Q,5,0)</f>
        <v>97.844700000000003</v>
      </c>
      <c r="AB463" s="14">
        <f ca="1">VLOOKUP($M463,LAST!$B:$Q,6,0)</f>
        <v>101.69799999999999</v>
      </c>
      <c r="AC463" s="14">
        <f ca="1">VLOOKUP($M463,LAST!$B:$Q,7,0)</f>
        <v>1337.8</v>
      </c>
    </row>
    <row r="464" spans="12:29" ht="16.5" customHeight="1" x14ac:dyDescent="0.25">
      <c r="L464" s="32">
        <f t="shared" si="85"/>
        <v>464</v>
      </c>
      <c r="M464" s="9">
        <f t="shared" ca="1" si="94"/>
        <v>45533</v>
      </c>
      <c r="N464" s="12">
        <f t="shared" ca="1" si="86"/>
        <v>-1.2689623348907109E-3</v>
      </c>
      <c r="O464" s="12">
        <f t="shared" ca="1" si="87"/>
        <v>-5.6313512683336953E-3</v>
      </c>
      <c r="P464" s="12">
        <f t="shared" ca="1" si="88"/>
        <v>-6.4516129032258229E-3</v>
      </c>
      <c r="Q464" s="12">
        <f t="shared" ca="1" si="89"/>
        <v>0</v>
      </c>
      <c r="R464" s="12">
        <f t="shared" ca="1" si="90"/>
        <v>3.1489268600393139E-4</v>
      </c>
      <c r="S464" s="12">
        <f t="shared" ca="1" si="91"/>
        <v>2.4630541871921707E-3</v>
      </c>
      <c r="T464" s="12">
        <f t="shared" ca="1" si="92"/>
        <v>-3.5918733864630514E-3</v>
      </c>
      <c r="U464" s="18"/>
      <c r="V464" s="22">
        <f t="shared" ca="1" si="93"/>
        <v>45533</v>
      </c>
      <c r="W464" s="14">
        <f ca="1">VLOOKUP($M464,LAST!$B:$Q,2,0)</f>
        <v>346.3</v>
      </c>
      <c r="X464" s="14">
        <f ca="1">VLOOKUP($M464,LAST!$B:$Q,3,0)*100</f>
        <v>388.47</v>
      </c>
      <c r="Y464" s="14">
        <f ca="1">VLOOKUP($M464,LAST!$B:$Q,16,0)*100</f>
        <v>308</v>
      </c>
      <c r="Z464" s="14">
        <f ca="1">VLOOKUP($M464,LAST!$B:$Q,4,0)</f>
        <v>96.51</v>
      </c>
      <c r="AA464" s="14">
        <f ca="1">VLOOKUP($M464,LAST!$B:$Q,5,0)</f>
        <v>97.841899999999995</v>
      </c>
      <c r="AB464" s="14">
        <f ca="1">VLOOKUP($M464,LAST!$B:$Q,6,0)</f>
        <v>101.343</v>
      </c>
      <c r="AC464" s="14">
        <f ca="1">VLOOKUP($M464,LAST!$B:$Q,7,0)</f>
        <v>1331.55</v>
      </c>
    </row>
    <row r="465" spans="12:29" ht="16.5" customHeight="1" x14ac:dyDescent="0.25">
      <c r="L465" s="32">
        <f t="shared" si="85"/>
        <v>465</v>
      </c>
      <c r="M465" s="9">
        <f t="shared" ca="1" si="94"/>
        <v>45532</v>
      </c>
      <c r="N465" s="12">
        <f t="shared" ca="1" si="86"/>
        <v>-1.2961202799619542E-3</v>
      </c>
      <c r="O465" s="12">
        <f t="shared" ca="1" si="87"/>
        <v>-2.5022341376230717E-3</v>
      </c>
      <c r="P465" s="12">
        <f t="shared" ca="1" si="88"/>
        <v>0</v>
      </c>
      <c r="Q465" s="12">
        <f t="shared" ca="1" si="89"/>
        <v>1.0362694300525277E-4</v>
      </c>
      <c r="R465" s="12">
        <f t="shared" ca="1" si="90"/>
        <v>-2.3611375163290482E-4</v>
      </c>
      <c r="S465" s="12">
        <f t="shared" ca="1" si="91"/>
        <v>5.3902458429468947E-3</v>
      </c>
      <c r="T465" s="12">
        <f t="shared" ca="1" si="92"/>
        <v>3.5671372784620292E-3</v>
      </c>
      <c r="U465" s="18"/>
      <c r="V465" s="22">
        <f t="shared" ca="1" si="93"/>
        <v>45532</v>
      </c>
      <c r="W465" s="14">
        <f ca="1">VLOOKUP($M465,LAST!$B:$Q,2,0)</f>
        <v>346.74</v>
      </c>
      <c r="X465" s="14">
        <f ca="1">VLOOKUP($M465,LAST!$B:$Q,3,0)*100</f>
        <v>390.66999999999996</v>
      </c>
      <c r="Y465" s="14">
        <f ca="1">VLOOKUP($M465,LAST!$B:$Q,16,0)*100</f>
        <v>310</v>
      </c>
      <c r="Z465" s="14">
        <f ca="1">VLOOKUP($M465,LAST!$B:$Q,4,0)</f>
        <v>96.51</v>
      </c>
      <c r="AA465" s="14">
        <f ca="1">VLOOKUP($M465,LAST!$B:$Q,5,0)</f>
        <v>97.811099999999996</v>
      </c>
      <c r="AB465" s="14">
        <f ca="1">VLOOKUP($M465,LAST!$B:$Q,6,0)</f>
        <v>101.09399999999999</v>
      </c>
      <c r="AC465" s="14">
        <f ca="1">VLOOKUP($M465,LAST!$B:$Q,7,0)</f>
        <v>1336.35</v>
      </c>
    </row>
    <row r="466" spans="12:29" ht="16.5" customHeight="1" x14ac:dyDescent="0.25">
      <c r="L466" s="32">
        <f t="shared" si="85"/>
        <v>466</v>
      </c>
      <c r="M466" s="9">
        <f t="shared" ca="1" si="94"/>
        <v>45531</v>
      </c>
      <c r="N466" s="12">
        <f t="shared" ca="1" si="86"/>
        <v>3.9615985194609848E-3</v>
      </c>
      <c r="O466" s="12">
        <f t="shared" ca="1" si="87"/>
        <v>2.7908643998362237E-3</v>
      </c>
      <c r="P466" s="12">
        <f t="shared" ca="1" si="88"/>
        <v>9.7719869706840434E-3</v>
      </c>
      <c r="Q466" s="12">
        <f t="shared" ca="1" si="89"/>
        <v>2.0729684908782353E-4</v>
      </c>
      <c r="R466" s="12">
        <f t="shared" ca="1" si="90"/>
        <v>-1.0833483230598961E-4</v>
      </c>
      <c r="S466" s="12">
        <f t="shared" ca="1" si="91"/>
        <v>-2.9647698089260155E-3</v>
      </c>
      <c r="T466" s="12">
        <f t="shared" ca="1" si="92"/>
        <v>1.692556512581378E-3</v>
      </c>
      <c r="U466" s="18"/>
      <c r="V466" s="22">
        <f t="shared" ca="1" si="93"/>
        <v>45531</v>
      </c>
      <c r="W466" s="14">
        <f ca="1">VLOOKUP($M466,LAST!$B:$Q,2,0)</f>
        <v>347.19</v>
      </c>
      <c r="X466" s="14">
        <f ca="1">VLOOKUP($M466,LAST!$B:$Q,3,0)*100</f>
        <v>391.65000000000003</v>
      </c>
      <c r="Y466" s="14">
        <f ca="1">VLOOKUP($M466,LAST!$B:$Q,16,0)*100</f>
        <v>310</v>
      </c>
      <c r="Z466" s="14">
        <f ca="1">VLOOKUP($M466,LAST!$B:$Q,4,0)</f>
        <v>96.5</v>
      </c>
      <c r="AA466" s="14">
        <f ca="1">VLOOKUP($M466,LAST!$B:$Q,5,0)</f>
        <v>97.834199999999996</v>
      </c>
      <c r="AB466" s="14">
        <f ca="1">VLOOKUP($M466,LAST!$B:$Q,6,0)</f>
        <v>100.55200000000001</v>
      </c>
      <c r="AC466" s="14">
        <f ca="1">VLOOKUP($M466,LAST!$B:$Q,7,0)</f>
        <v>1331.6</v>
      </c>
    </row>
    <row r="467" spans="12:29" ht="16.5" customHeight="1" x14ac:dyDescent="0.25">
      <c r="L467" s="32">
        <f t="shared" si="85"/>
        <v>467</v>
      </c>
      <c r="M467" s="9">
        <f t="shared" ca="1" si="94"/>
        <v>45530</v>
      </c>
      <c r="N467" s="12">
        <f t="shared" ca="1" si="86"/>
        <v>-8.8561520162793173E-3</v>
      </c>
      <c r="O467" s="12">
        <f t="shared" ca="1" si="87"/>
        <v>-8.7309644670050535E-3</v>
      </c>
      <c r="P467" s="12">
        <f t="shared" ca="1" si="88"/>
        <v>-1.602564102564108E-2</v>
      </c>
      <c r="Q467" s="12">
        <f t="shared" ca="1" si="89"/>
        <v>2.0733982998155653E-4</v>
      </c>
      <c r="R467" s="12">
        <f t="shared" ca="1" si="90"/>
        <v>5.1103947473318811E-5</v>
      </c>
      <c r="S467" s="12">
        <f t="shared" ca="1" si="91"/>
        <v>1.3205186759068788E-3</v>
      </c>
      <c r="T467" s="12">
        <f t="shared" ca="1" si="92"/>
        <v>-4.8872180451131619E-4</v>
      </c>
      <c r="U467" s="18"/>
      <c r="V467" s="22">
        <f t="shared" ca="1" si="93"/>
        <v>45530</v>
      </c>
      <c r="W467" s="14">
        <f ca="1">VLOOKUP($M467,LAST!$B:$Q,2,0)</f>
        <v>345.82</v>
      </c>
      <c r="X467" s="14">
        <f ca="1">VLOOKUP($M467,LAST!$B:$Q,3,0)*100</f>
        <v>390.56</v>
      </c>
      <c r="Y467" s="14">
        <f ca="1">VLOOKUP($M467,LAST!$B:$Q,16,0)*100</f>
        <v>307</v>
      </c>
      <c r="Z467" s="14">
        <f ca="1">VLOOKUP($M467,LAST!$B:$Q,4,0)</f>
        <v>96.48</v>
      </c>
      <c r="AA467" s="14">
        <f ca="1">VLOOKUP($M467,LAST!$B:$Q,5,0)</f>
        <v>97.844800000000006</v>
      </c>
      <c r="AB467" s="14">
        <f ca="1">VLOOKUP($M467,LAST!$B:$Q,6,0)</f>
        <v>100.851</v>
      </c>
      <c r="AC467" s="14">
        <f ca="1">VLOOKUP($M467,LAST!$B:$Q,7,0)</f>
        <v>1329.35</v>
      </c>
    </row>
    <row r="468" spans="12:29" ht="16.5" customHeight="1" x14ac:dyDescent="0.25">
      <c r="L468" s="32">
        <f t="shared" si="85"/>
        <v>468</v>
      </c>
      <c r="M468" s="9">
        <f t="shared" ca="1" si="94"/>
        <v>45527</v>
      </c>
      <c r="N468" s="12">
        <f t="shared" ca="1" si="86"/>
        <v>2.4997126767039024E-3</v>
      </c>
      <c r="O468" s="12">
        <f t="shared" ca="1" si="87"/>
        <v>6.0950832994710602E-4</v>
      </c>
      <c r="P468" s="12">
        <f t="shared" ca="1" si="88"/>
        <v>-3.1948881789137795E-3</v>
      </c>
      <c r="Q468" s="12">
        <f t="shared" ca="1" si="89"/>
        <v>1.0368066355614936E-4</v>
      </c>
      <c r="R468" s="12">
        <f t="shared" ca="1" si="90"/>
        <v>1.4924579760644541E-4</v>
      </c>
      <c r="S468" s="12">
        <f t="shared" ca="1" si="91"/>
        <v>-7.7826378216494518E-3</v>
      </c>
      <c r="T468" s="12">
        <f t="shared" ca="1" si="92"/>
        <v>-9.8641354922761604E-3</v>
      </c>
      <c r="U468" s="18"/>
      <c r="V468" s="22">
        <f t="shared" ca="1" si="93"/>
        <v>45527</v>
      </c>
      <c r="W468" s="14">
        <f ca="1">VLOOKUP($M468,LAST!$B:$Q,2,0)</f>
        <v>348.91</v>
      </c>
      <c r="X468" s="14">
        <f ca="1">VLOOKUP($M468,LAST!$B:$Q,3,0)*100</f>
        <v>394</v>
      </c>
      <c r="Y468" s="14">
        <f ca="1">VLOOKUP($M468,LAST!$B:$Q,16,0)*100</f>
        <v>312</v>
      </c>
      <c r="Z468" s="14">
        <f ca="1">VLOOKUP($M468,LAST!$B:$Q,4,0)</f>
        <v>96.46</v>
      </c>
      <c r="AA468" s="14">
        <f ca="1">VLOOKUP($M468,LAST!$B:$Q,5,0)</f>
        <v>97.839799999999997</v>
      </c>
      <c r="AB468" s="14">
        <f ca="1">VLOOKUP($M468,LAST!$B:$Q,6,0)</f>
        <v>100.718</v>
      </c>
      <c r="AC468" s="14">
        <f ca="1">VLOOKUP($M468,LAST!$B:$Q,7,0)</f>
        <v>1330</v>
      </c>
    </row>
    <row r="469" spans="12:29" ht="16.5" customHeight="1" x14ac:dyDescent="0.25">
      <c r="L469" s="32">
        <f t="shared" si="85"/>
        <v>469</v>
      </c>
      <c r="M469" s="9">
        <f t="shared" ca="1" si="94"/>
        <v>45526</v>
      </c>
      <c r="N469" s="12">
        <f t="shared" ca="1" si="86"/>
        <v>-3.2076984763432792E-3</v>
      </c>
      <c r="O469" s="12">
        <f t="shared" ca="1" si="87"/>
        <v>-1.1745808653749523E-2</v>
      </c>
      <c r="P469" s="12">
        <f t="shared" ca="1" si="88"/>
        <v>-1.8808777429467072E-2</v>
      </c>
      <c r="Q469" s="12">
        <f t="shared" ca="1" si="89"/>
        <v>2.0740433475063824E-4</v>
      </c>
      <c r="R469" s="12">
        <f t="shared" ca="1" si="90"/>
        <v>2.7403311301621436E-4</v>
      </c>
      <c r="S469" s="12">
        <f t="shared" ca="1" si="91"/>
        <v>4.6417719890339271E-3</v>
      </c>
      <c r="T469" s="12">
        <f t="shared" ca="1" si="92"/>
        <v>7.0850202429149078E-3</v>
      </c>
      <c r="U469" s="18"/>
      <c r="V469" s="22">
        <f t="shared" ca="1" si="93"/>
        <v>45526</v>
      </c>
      <c r="W469" s="14">
        <f ca="1">VLOOKUP($M469,LAST!$B:$Q,2,0)</f>
        <v>348.04</v>
      </c>
      <c r="X469" s="14">
        <f ca="1">VLOOKUP($M469,LAST!$B:$Q,3,0)*100</f>
        <v>393.76000000000005</v>
      </c>
      <c r="Y469" s="14">
        <f ca="1">VLOOKUP($M469,LAST!$B:$Q,16,0)*100</f>
        <v>313</v>
      </c>
      <c r="Z469" s="14">
        <f ca="1">VLOOKUP($M469,LAST!$B:$Q,4,0)</f>
        <v>96.45</v>
      </c>
      <c r="AA469" s="14">
        <f ca="1">VLOOKUP($M469,LAST!$B:$Q,5,0)</f>
        <v>97.825199999999995</v>
      </c>
      <c r="AB469" s="14">
        <f ca="1">VLOOKUP($M469,LAST!$B:$Q,6,0)</f>
        <v>101.508</v>
      </c>
      <c r="AC469" s="14">
        <f ca="1">VLOOKUP($M469,LAST!$B:$Q,7,0)</f>
        <v>1343.25</v>
      </c>
    </row>
    <row r="470" spans="12:29" ht="16.5" customHeight="1" x14ac:dyDescent="0.25">
      <c r="L470" s="32">
        <f t="shared" si="85"/>
        <v>470</v>
      </c>
      <c r="M470" s="9">
        <f t="shared" ca="1" si="94"/>
        <v>45525</v>
      </c>
      <c r="N470" s="12">
        <f t="shared" ca="1" si="86"/>
        <v>-1.2300123001228735E-3</v>
      </c>
      <c r="O470" s="12">
        <f t="shared" ca="1" si="87"/>
        <v>7.3826860841423869E-3</v>
      </c>
      <c r="P470" s="12">
        <f t="shared" ca="1" si="88"/>
        <v>3.1446540880504248E-3</v>
      </c>
      <c r="Q470" s="12">
        <f t="shared" ca="1" si="89"/>
        <v>2.0744736023248223E-4</v>
      </c>
      <c r="R470" s="12">
        <f t="shared" ca="1" si="90"/>
        <v>1.5340027039356663E-4</v>
      </c>
      <c r="S470" s="12">
        <f t="shared" ca="1" si="91"/>
        <v>-3.9628946875523985E-3</v>
      </c>
      <c r="T470" s="12">
        <f t="shared" ca="1" si="92"/>
        <v>2.2919406349801719E-3</v>
      </c>
      <c r="U470" s="18"/>
      <c r="V470" s="22">
        <f t="shared" ca="1" si="93"/>
        <v>45525</v>
      </c>
      <c r="W470" s="14">
        <f ca="1">VLOOKUP($M470,LAST!$B:$Q,2,0)</f>
        <v>349.16</v>
      </c>
      <c r="X470" s="14">
        <f ca="1">VLOOKUP($M470,LAST!$B:$Q,3,0)*100</f>
        <v>398.44</v>
      </c>
      <c r="Y470" s="14">
        <f ca="1">VLOOKUP($M470,LAST!$B:$Q,16,0)*100</f>
        <v>319</v>
      </c>
      <c r="Z470" s="14">
        <f ca="1">VLOOKUP($M470,LAST!$B:$Q,4,0)</f>
        <v>96.43</v>
      </c>
      <c r="AA470" s="14">
        <f ca="1">VLOOKUP($M470,LAST!$B:$Q,5,0)</f>
        <v>97.798400000000001</v>
      </c>
      <c r="AB470" s="14">
        <f ca="1">VLOOKUP($M470,LAST!$B:$Q,6,0)</f>
        <v>101.039</v>
      </c>
      <c r="AC470" s="14">
        <f ca="1">VLOOKUP($M470,LAST!$B:$Q,7,0)</f>
        <v>1333.8</v>
      </c>
    </row>
    <row r="471" spans="12:29" ht="16.5" customHeight="1" x14ac:dyDescent="0.25">
      <c r="L471" s="32">
        <f t="shared" si="85"/>
        <v>471</v>
      </c>
      <c r="M471" s="9">
        <f t="shared" ca="1" si="94"/>
        <v>45524</v>
      </c>
      <c r="N471" s="12">
        <f t="shared" ca="1" si="86"/>
        <v>4.5689655172413968E-3</v>
      </c>
      <c r="O471" s="12">
        <f t="shared" ca="1" si="87"/>
        <v>1.0603776477501992E-2</v>
      </c>
      <c r="P471" s="12">
        <f t="shared" ca="1" si="88"/>
        <v>1.9230769230769162E-2</v>
      </c>
      <c r="Q471" s="12">
        <f t="shared" ca="1" si="89"/>
        <v>1.0373443983402453E-4</v>
      </c>
      <c r="R471" s="12">
        <f t="shared" ca="1" si="90"/>
        <v>1.2580404638984355E-4</v>
      </c>
      <c r="S471" s="12">
        <f t="shared" ca="1" si="91"/>
        <v>-4.3676265630213651E-3</v>
      </c>
      <c r="T471" s="12">
        <f t="shared" ca="1" si="92"/>
        <v>-2.4362818590704105E-3</v>
      </c>
      <c r="U471" s="18"/>
      <c r="V471" s="22">
        <f t="shared" ca="1" si="93"/>
        <v>45524</v>
      </c>
      <c r="W471" s="14">
        <f ca="1">VLOOKUP($M471,LAST!$B:$Q,2,0)</f>
        <v>349.59</v>
      </c>
      <c r="X471" s="14">
        <f ca="1">VLOOKUP($M471,LAST!$B:$Q,3,0)*100</f>
        <v>395.52</v>
      </c>
      <c r="Y471" s="14">
        <f ca="1">VLOOKUP($M471,LAST!$B:$Q,16,0)*100</f>
        <v>318</v>
      </c>
      <c r="Z471" s="14">
        <f ca="1">VLOOKUP($M471,LAST!$B:$Q,4,0)</f>
        <v>96.41</v>
      </c>
      <c r="AA471" s="14">
        <f ca="1">VLOOKUP($M471,LAST!$B:$Q,5,0)</f>
        <v>97.7834</v>
      </c>
      <c r="AB471" s="14">
        <f ca="1">VLOOKUP($M471,LAST!$B:$Q,6,0)</f>
        <v>101.441</v>
      </c>
      <c r="AC471" s="14">
        <f ca="1">VLOOKUP($M471,LAST!$B:$Q,7,0)</f>
        <v>1330.75</v>
      </c>
    </row>
    <row r="472" spans="12:29" ht="16.5" customHeight="1" x14ac:dyDescent="0.25">
      <c r="L472" s="32">
        <f t="shared" si="85"/>
        <v>472</v>
      </c>
      <c r="M472" s="9">
        <f t="shared" ca="1" si="94"/>
        <v>45523</v>
      </c>
      <c r="N472" s="12">
        <f t="shared" ca="1" si="86"/>
        <v>-9.9291587242880119E-3</v>
      </c>
      <c r="O472" s="12">
        <f t="shared" ca="1" si="87"/>
        <v>-1.1966372977203377E-2</v>
      </c>
      <c r="P472" s="12">
        <f t="shared" ca="1" si="88"/>
        <v>-2.1943573667711602E-2</v>
      </c>
      <c r="Q472" s="12">
        <f t="shared" ca="1" si="89"/>
        <v>7.2666874286309024E-4</v>
      </c>
      <c r="R472" s="12">
        <f t="shared" ca="1" si="90"/>
        <v>0</v>
      </c>
      <c r="S472" s="12">
        <f t="shared" ca="1" si="91"/>
        <v>-5.63130105501497E-3</v>
      </c>
      <c r="T472" s="12">
        <f t="shared" ca="1" si="92"/>
        <v>-1.3131126317736275E-2</v>
      </c>
      <c r="U472" s="18"/>
      <c r="V472" s="22">
        <f t="shared" ca="1" si="93"/>
        <v>45523</v>
      </c>
      <c r="W472" s="14">
        <f ca="1">VLOOKUP($M472,LAST!$B:$Q,2,0)</f>
        <v>348</v>
      </c>
      <c r="X472" s="14">
        <f ca="1">VLOOKUP($M472,LAST!$B:$Q,3,0)*100</f>
        <v>391.37</v>
      </c>
      <c r="Y472" s="14">
        <f ca="1">VLOOKUP($M472,LAST!$B:$Q,16,0)*100</f>
        <v>312</v>
      </c>
      <c r="Z472" s="14">
        <f ca="1">VLOOKUP($M472,LAST!$B:$Q,4,0)</f>
        <v>96.4</v>
      </c>
      <c r="AA472" s="14">
        <f ca="1">VLOOKUP($M472,LAST!$B:$Q,5,0)</f>
        <v>97.771100000000004</v>
      </c>
      <c r="AB472" s="14">
        <f ca="1">VLOOKUP($M472,LAST!$B:$Q,6,0)</f>
        <v>101.886</v>
      </c>
      <c r="AC472" s="14">
        <f ca="1">VLOOKUP($M472,LAST!$B:$Q,7,0)</f>
        <v>1334</v>
      </c>
    </row>
    <row r="473" spans="12:29" ht="16.5" customHeight="1" x14ac:dyDescent="0.25">
      <c r="L473" s="32">
        <f t="shared" si="85"/>
        <v>473</v>
      </c>
      <c r="M473" s="9">
        <f t="shared" ca="1" si="94"/>
        <v>45520</v>
      </c>
      <c r="N473" s="12">
        <f t="shared" ca="1" si="86"/>
        <v>-3.412872216376206E-4</v>
      </c>
      <c r="O473" s="12">
        <f t="shared" ca="1" si="87"/>
        <v>-7.392372074374709E-3</v>
      </c>
      <c r="P473" s="12">
        <f t="shared" ca="1" si="88"/>
        <v>-9.3167701863353658E-3</v>
      </c>
      <c r="Q473" s="12">
        <f t="shared" ca="1" si="89"/>
        <v>-1.0379904504886905E-4</v>
      </c>
      <c r="R473" s="12">
        <f t="shared" ca="1" si="90"/>
        <v>3.6822052318141729E-5</v>
      </c>
      <c r="S473" s="12">
        <f t="shared" ca="1" si="91"/>
        <v>-4.9914058479079149E-3</v>
      </c>
      <c r="T473" s="12">
        <f t="shared" ca="1" si="92"/>
        <v>-6.6504997060552462E-3</v>
      </c>
      <c r="U473" s="18"/>
      <c r="V473" s="22">
        <f t="shared" ca="1" si="93"/>
        <v>45520</v>
      </c>
      <c r="W473" s="14">
        <f ca="1">VLOOKUP($M473,LAST!$B:$Q,2,0)</f>
        <v>351.49</v>
      </c>
      <c r="X473" s="14">
        <f ca="1">VLOOKUP($M473,LAST!$B:$Q,3,0)*100</f>
        <v>396.11</v>
      </c>
      <c r="Y473" s="14">
        <f ca="1">VLOOKUP($M473,LAST!$B:$Q,16,0)*100</f>
        <v>319</v>
      </c>
      <c r="Z473" s="14">
        <f ca="1">VLOOKUP($M473,LAST!$B:$Q,4,0)</f>
        <v>96.33</v>
      </c>
      <c r="AA473" s="14">
        <f ca="1">VLOOKUP($M473,LAST!$B:$Q,5,0)</f>
        <v>97.771100000000004</v>
      </c>
      <c r="AB473" s="14">
        <f ca="1">VLOOKUP($M473,LAST!$B:$Q,6,0)</f>
        <v>102.46299999999999</v>
      </c>
      <c r="AC473" s="14">
        <f ca="1">VLOOKUP($M473,LAST!$B:$Q,7,0)</f>
        <v>1351.75</v>
      </c>
    </row>
    <row r="474" spans="12:29" ht="16.5" customHeight="1" x14ac:dyDescent="0.25">
      <c r="L474" s="32">
        <f t="shared" si="85"/>
        <v>474</v>
      </c>
      <c r="M474" s="9">
        <f t="shared" ca="1" si="94"/>
        <v>45519</v>
      </c>
      <c r="N474" s="12">
        <f t="shared" ca="1" si="86"/>
        <v>-1.730016769144771E-2</v>
      </c>
      <c r="O474" s="12">
        <f t="shared" ca="1" si="87"/>
        <v>-3.4290830772209069E-2</v>
      </c>
      <c r="P474" s="12">
        <f t="shared" ca="1" si="88"/>
        <v>-4.7337278106508895E-2</v>
      </c>
      <c r="Q474" s="12">
        <f t="shared" ca="1" si="89"/>
        <v>4.1536863966773474E-4</v>
      </c>
      <c r="R474" s="12">
        <f t="shared" ca="1" si="90"/>
        <v>8.8994545759613075E-5</v>
      </c>
      <c r="S474" s="12">
        <f t="shared" ca="1" si="91"/>
        <v>3.9875984712580692E-3</v>
      </c>
      <c r="T474" s="12">
        <f t="shared" ca="1" si="92"/>
        <v>0</v>
      </c>
      <c r="U474" s="18"/>
      <c r="V474" s="22">
        <f t="shared" ca="1" si="93"/>
        <v>45519</v>
      </c>
      <c r="W474" s="14">
        <f ca="1">VLOOKUP($M474,LAST!$B:$Q,2,0)</f>
        <v>351.61</v>
      </c>
      <c r="X474" s="14">
        <f ca="1">VLOOKUP($M474,LAST!$B:$Q,3,0)*100</f>
        <v>399.06</v>
      </c>
      <c r="Y474" s="14">
        <f ca="1">VLOOKUP($M474,LAST!$B:$Q,16,0)*100</f>
        <v>322</v>
      </c>
      <c r="Z474" s="14">
        <f ca="1">VLOOKUP($M474,LAST!$B:$Q,4,0)</f>
        <v>96.34</v>
      </c>
      <c r="AA474" s="14">
        <f ca="1">VLOOKUP($M474,LAST!$B:$Q,5,0)</f>
        <v>97.767499999999998</v>
      </c>
      <c r="AB474" s="14">
        <f ca="1">VLOOKUP($M474,LAST!$B:$Q,6,0)</f>
        <v>102.977</v>
      </c>
      <c r="AC474" s="14">
        <f ca="1">VLOOKUP($M474,LAST!$B:$Q,7,0)</f>
        <v>1360.8</v>
      </c>
    </row>
    <row r="475" spans="12:29" ht="16.5" customHeight="1" x14ac:dyDescent="0.25">
      <c r="L475" s="32">
        <f t="shared" si="85"/>
        <v>475</v>
      </c>
      <c r="M475" s="9">
        <f t="shared" ca="1" si="94"/>
        <v>45518</v>
      </c>
      <c r="N475" s="12">
        <f t="shared" ca="1" si="86"/>
        <v>-1.1656814540633054E-2</v>
      </c>
      <c r="O475" s="12">
        <f t="shared" ca="1" si="87"/>
        <v>-1.3370579948905337E-2</v>
      </c>
      <c r="P475" s="12">
        <f t="shared" ca="1" si="88"/>
        <v>-2.0289855072463725E-2</v>
      </c>
      <c r="Q475" s="12">
        <f t="shared" ca="1" si="89"/>
        <v>1.0385294423076452E-4</v>
      </c>
      <c r="R475" s="12">
        <f t="shared" ca="1" si="90"/>
        <v>9.1048686494898945E-5</v>
      </c>
      <c r="S475" s="12">
        <f t="shared" ca="1" si="91"/>
        <v>8.7754365779790788E-5</v>
      </c>
      <c r="T475" s="12">
        <f t="shared" ca="1" si="92"/>
        <v>-4.098360655737765E-3</v>
      </c>
      <c r="U475" s="18"/>
      <c r="V475" s="22">
        <f t="shared" ca="1" si="93"/>
        <v>45518</v>
      </c>
      <c r="W475" s="14">
        <f ca="1">VLOOKUP($M475,LAST!$B:$Q,2,0)</f>
        <v>357.8</v>
      </c>
      <c r="X475" s="14">
        <f ca="1">VLOOKUP($M475,LAST!$B:$Q,3,0)*100</f>
        <v>413.22999999999996</v>
      </c>
      <c r="Y475" s="14">
        <f ca="1">VLOOKUP($M475,LAST!$B:$Q,16,0)*100</f>
        <v>338</v>
      </c>
      <c r="Z475" s="14">
        <f ca="1">VLOOKUP($M475,LAST!$B:$Q,4,0)</f>
        <v>96.3</v>
      </c>
      <c r="AA475" s="14">
        <f ca="1">VLOOKUP($M475,LAST!$B:$Q,5,0)</f>
        <v>97.758799999999994</v>
      </c>
      <c r="AB475" s="14">
        <f ca="1">VLOOKUP($M475,LAST!$B:$Q,6,0)</f>
        <v>102.568</v>
      </c>
      <c r="AC475" s="14">
        <f ca="1">VLOOKUP($M475,LAST!$B:$Q,7,0)</f>
        <v>1360.8</v>
      </c>
    </row>
    <row r="476" spans="12:29" ht="16.5" customHeight="1" x14ac:dyDescent="0.25">
      <c r="L476" s="32">
        <f t="shared" si="85"/>
        <v>476</v>
      </c>
      <c r="M476" s="9">
        <f t="shared" ca="1" si="94"/>
        <v>45517</v>
      </c>
      <c r="N476" s="12">
        <f t="shared" ca="1" si="86"/>
        <v>3.3813747228379487E-3</v>
      </c>
      <c r="O476" s="12">
        <f t="shared" ca="1" si="87"/>
        <v>2.0575639399955659E-3</v>
      </c>
      <c r="P476" s="12">
        <f t="shared" ca="1" si="88"/>
        <v>0</v>
      </c>
      <c r="Q476" s="12">
        <f t="shared" ca="1" si="89"/>
        <v>2.0774903916076504E-4</v>
      </c>
      <c r="R476" s="12">
        <f t="shared" ca="1" si="90"/>
        <v>2.5991435105821026E-4</v>
      </c>
      <c r="S476" s="12">
        <f t="shared" ca="1" si="91"/>
        <v>-5.6234789943667707E-3</v>
      </c>
      <c r="T476" s="12">
        <f t="shared" ca="1" si="92"/>
        <v>-2.7733177638300521E-3</v>
      </c>
      <c r="U476" s="18"/>
      <c r="V476" s="22">
        <f t="shared" ca="1" si="93"/>
        <v>45517</v>
      </c>
      <c r="W476" s="14">
        <f ca="1">VLOOKUP($M476,LAST!$B:$Q,2,0)</f>
        <v>362.02</v>
      </c>
      <c r="X476" s="14">
        <f ca="1">VLOOKUP($M476,LAST!$B:$Q,3,0)*100</f>
        <v>418.83</v>
      </c>
      <c r="Y476" s="14">
        <f ca="1">VLOOKUP($M476,LAST!$B:$Q,16,0)*100</f>
        <v>345</v>
      </c>
      <c r="Z476" s="14">
        <f ca="1">VLOOKUP($M476,LAST!$B:$Q,4,0)</f>
        <v>96.29</v>
      </c>
      <c r="AA476" s="14">
        <f ca="1">VLOOKUP($M476,LAST!$B:$Q,5,0)</f>
        <v>97.749899999999997</v>
      </c>
      <c r="AB476" s="14">
        <f ca="1">VLOOKUP($M476,LAST!$B:$Q,6,0)</f>
        <v>102.559</v>
      </c>
      <c r="AC476" s="14">
        <f ca="1">VLOOKUP($M476,LAST!$B:$Q,7,0)</f>
        <v>1366.4</v>
      </c>
    </row>
    <row r="477" spans="12:29" ht="16.5" customHeight="1" x14ac:dyDescent="0.25">
      <c r="L477" s="32">
        <f t="shared" si="85"/>
        <v>477</v>
      </c>
      <c r="M477" s="9">
        <f t="shared" ca="1" si="94"/>
        <v>45516</v>
      </c>
      <c r="N477" s="12">
        <f t="shared" ca="1" si="86"/>
        <v>2.4171366654628379E-3</v>
      </c>
      <c r="O477" s="12">
        <f t="shared" ca="1" si="87"/>
        <v>7.2537112010795379E-3</v>
      </c>
      <c r="P477" s="12">
        <f t="shared" ca="1" si="88"/>
        <v>1.7699115044247815E-2</v>
      </c>
      <c r="Q477" s="12">
        <f t="shared" ca="1" si="89"/>
        <v>4.1567078873527841E-4</v>
      </c>
      <c r="R477" s="12">
        <f t="shared" ca="1" si="90"/>
        <v>-1.4325782622504057E-5</v>
      </c>
      <c r="S477" s="12">
        <f t="shared" ca="1" si="91"/>
        <v>3.8784117903700732E-5</v>
      </c>
      <c r="T477" s="12">
        <f t="shared" ca="1" si="92"/>
        <v>3.7359900373599153E-3</v>
      </c>
      <c r="U477" s="18"/>
      <c r="V477" s="22">
        <f t="shared" ca="1" si="93"/>
        <v>45516</v>
      </c>
      <c r="W477" s="14">
        <f ca="1">VLOOKUP($M477,LAST!$B:$Q,2,0)</f>
        <v>360.8</v>
      </c>
      <c r="X477" s="14">
        <f ca="1">VLOOKUP($M477,LAST!$B:$Q,3,0)*100</f>
        <v>417.97</v>
      </c>
      <c r="Y477" s="14">
        <f ca="1">VLOOKUP($M477,LAST!$B:$Q,16,0)*100</f>
        <v>345</v>
      </c>
      <c r="Z477" s="14">
        <f ca="1">VLOOKUP($M477,LAST!$B:$Q,4,0)</f>
        <v>96.27</v>
      </c>
      <c r="AA477" s="14">
        <f ca="1">VLOOKUP($M477,LAST!$B:$Q,5,0)</f>
        <v>97.724500000000006</v>
      </c>
      <c r="AB477" s="14">
        <f ca="1">VLOOKUP($M477,LAST!$B:$Q,6,0)</f>
        <v>103.139</v>
      </c>
      <c r="AC477" s="14">
        <f ca="1">VLOOKUP($M477,LAST!$B:$Q,7,0)</f>
        <v>1370.2</v>
      </c>
    </row>
    <row r="478" spans="12:29" ht="16.5" customHeight="1" x14ac:dyDescent="0.25">
      <c r="L478" s="32">
        <f t="shared" si="85"/>
        <v>478</v>
      </c>
      <c r="M478" s="9">
        <f t="shared" ca="1" si="94"/>
        <v>45513</v>
      </c>
      <c r="N478" s="12">
        <f t="shared" ca="1" si="86"/>
        <v>-4.1777335104028479E-3</v>
      </c>
      <c r="O478" s="12">
        <f t="shared" ca="1" si="87"/>
        <v>-4.1278679082268344E-3</v>
      </c>
      <c r="P478" s="12">
        <f t="shared" ca="1" si="88"/>
        <v>0</v>
      </c>
      <c r="Q478" s="12">
        <f t="shared" ca="1" si="89"/>
        <v>0</v>
      </c>
      <c r="R478" s="12">
        <f t="shared" ca="1" si="90"/>
        <v>1.6989170938686016E-4</v>
      </c>
      <c r="S478" s="12">
        <f t="shared" ca="1" si="91"/>
        <v>-7.1699173521688753E-4</v>
      </c>
      <c r="T478" s="12">
        <f t="shared" ca="1" si="92"/>
        <v>-8.9298678669958997E-3</v>
      </c>
      <c r="U478" s="18"/>
      <c r="V478" s="22">
        <f t="shared" ca="1" si="93"/>
        <v>45513</v>
      </c>
      <c r="W478" s="14">
        <f ca="1">VLOOKUP($M478,LAST!$B:$Q,2,0)</f>
        <v>359.93</v>
      </c>
      <c r="X478" s="14">
        <f ca="1">VLOOKUP($M478,LAST!$B:$Q,3,0)*100</f>
        <v>414.96000000000004</v>
      </c>
      <c r="Y478" s="14">
        <f ca="1">VLOOKUP($M478,LAST!$B:$Q,16,0)*100</f>
        <v>339</v>
      </c>
      <c r="Z478" s="14">
        <f ca="1">VLOOKUP($M478,LAST!$B:$Q,4,0)</f>
        <v>96.23</v>
      </c>
      <c r="AA478" s="14">
        <f ca="1">VLOOKUP($M478,LAST!$B:$Q,5,0)</f>
        <v>97.725899999999996</v>
      </c>
      <c r="AB478" s="14">
        <f ca="1">VLOOKUP($M478,LAST!$B:$Q,6,0)</f>
        <v>103.13500000000001</v>
      </c>
      <c r="AC478" s="14">
        <f ca="1">VLOOKUP($M478,LAST!$B:$Q,7,0)</f>
        <v>1365.1</v>
      </c>
    </row>
    <row r="479" spans="12:29" ht="16.5" customHeight="1" x14ac:dyDescent="0.25">
      <c r="L479" s="32">
        <f t="shared" si="85"/>
        <v>479</v>
      </c>
      <c r="M479" s="9">
        <f t="shared" ca="1" si="94"/>
        <v>45512</v>
      </c>
      <c r="N479" s="12">
        <f t="shared" ca="1" si="86"/>
        <v>-9.8890562936584381E-3</v>
      </c>
      <c r="O479" s="12">
        <f t="shared" ca="1" si="87"/>
        <v>-1.4591462693626656E-2</v>
      </c>
      <c r="P479" s="12">
        <f t="shared" ca="1" si="88"/>
        <v>-2.5862068965517238E-2</v>
      </c>
      <c r="Q479" s="12">
        <f t="shared" ca="1" si="89"/>
        <v>2.0787859889837002E-4</v>
      </c>
      <c r="R479" s="12">
        <f t="shared" ca="1" si="90"/>
        <v>-4.0937593708267883E-6</v>
      </c>
      <c r="S479" s="12">
        <f t="shared" ca="1" si="91"/>
        <v>1.1628245007133664E-4</v>
      </c>
      <c r="T479" s="12">
        <f t="shared" ca="1" si="92"/>
        <v>1.8911841722433209E-3</v>
      </c>
      <c r="U479" s="18"/>
      <c r="V479" s="22">
        <f t="shared" ca="1" si="93"/>
        <v>45512</v>
      </c>
      <c r="W479" s="14">
        <f ca="1">VLOOKUP($M479,LAST!$B:$Q,2,0)</f>
        <v>361.44</v>
      </c>
      <c r="X479" s="14">
        <f ca="1">VLOOKUP($M479,LAST!$B:$Q,3,0)*100</f>
        <v>416.68</v>
      </c>
      <c r="Y479" s="14">
        <f ca="1">VLOOKUP($M479,LAST!$B:$Q,16,0)*100</f>
        <v>339</v>
      </c>
      <c r="Z479" s="14">
        <f ca="1">VLOOKUP($M479,LAST!$B:$Q,4,0)</f>
        <v>96.23</v>
      </c>
      <c r="AA479" s="14">
        <f ca="1">VLOOKUP($M479,LAST!$B:$Q,5,0)</f>
        <v>97.709299999999999</v>
      </c>
      <c r="AB479" s="14">
        <f ca="1">VLOOKUP($M479,LAST!$B:$Q,6,0)</f>
        <v>103.209</v>
      </c>
      <c r="AC479" s="14">
        <f ca="1">VLOOKUP($M479,LAST!$B:$Q,7,0)</f>
        <v>1377.4</v>
      </c>
    </row>
    <row r="480" spans="12:29" ht="16.5" customHeight="1" x14ac:dyDescent="0.25">
      <c r="L480" s="32">
        <f t="shared" si="85"/>
        <v>480</v>
      </c>
      <c r="M480" s="9">
        <f t="shared" ca="1" si="94"/>
        <v>45511</v>
      </c>
      <c r="N480" s="12">
        <f t="shared" ca="1" si="86"/>
        <v>-1.8445322793148922E-2</v>
      </c>
      <c r="O480" s="12">
        <f t="shared" ca="1" si="87"/>
        <v>-2.53094530115483E-2</v>
      </c>
      <c r="P480" s="12">
        <f t="shared" ca="1" si="88"/>
        <v>-3.0640668523676862E-2</v>
      </c>
      <c r="Q480" s="12">
        <f t="shared" ca="1" si="89"/>
        <v>1.9787544261611334E-3</v>
      </c>
      <c r="R480" s="12">
        <f t="shared" ca="1" si="90"/>
        <v>3.6038065206378533E-4</v>
      </c>
      <c r="S480" s="12">
        <f t="shared" ca="1" si="91"/>
        <v>2.2142586603735026E-3</v>
      </c>
      <c r="T480" s="12">
        <f t="shared" ca="1" si="92"/>
        <v>-2.1773842357381001E-3</v>
      </c>
      <c r="U480" s="18"/>
      <c r="V480" s="22">
        <f t="shared" ca="1" si="93"/>
        <v>45511</v>
      </c>
      <c r="W480" s="14">
        <f ca="1">VLOOKUP($M480,LAST!$B:$Q,2,0)</f>
        <v>365.05</v>
      </c>
      <c r="X480" s="14">
        <f ca="1">VLOOKUP($M480,LAST!$B:$Q,3,0)*100</f>
        <v>422.85</v>
      </c>
      <c r="Y480" s="14">
        <f ca="1">VLOOKUP($M480,LAST!$B:$Q,16,0)*100</f>
        <v>348</v>
      </c>
      <c r="Z480" s="14">
        <f ca="1">VLOOKUP($M480,LAST!$B:$Q,4,0)</f>
        <v>96.21</v>
      </c>
      <c r="AA480" s="14">
        <f ca="1">VLOOKUP($M480,LAST!$B:$Q,5,0)</f>
        <v>97.709699999999998</v>
      </c>
      <c r="AB480" s="14">
        <f ca="1">VLOOKUP($M480,LAST!$B:$Q,6,0)</f>
        <v>103.197</v>
      </c>
      <c r="AC480" s="14">
        <f ca="1">VLOOKUP($M480,LAST!$B:$Q,7,0)</f>
        <v>1374.8</v>
      </c>
    </row>
    <row r="481" spans="12:29" ht="16.5" customHeight="1" x14ac:dyDescent="0.25">
      <c r="L481" s="32">
        <f t="shared" si="85"/>
        <v>481</v>
      </c>
      <c r="M481" s="9">
        <f t="shared" ca="1" si="94"/>
        <v>45510</v>
      </c>
      <c r="N481" s="12">
        <f t="shared" ca="1" si="86"/>
        <v>-1.9974175867611743E-2</v>
      </c>
      <c r="O481" s="12">
        <f t="shared" ca="1" si="87"/>
        <v>-3.6832289862794632E-2</v>
      </c>
      <c r="P481" s="12">
        <f t="shared" ca="1" si="88"/>
        <v>-5.7742782152230943E-2</v>
      </c>
      <c r="Q481" s="12">
        <f t="shared" ca="1" si="89"/>
        <v>1.8781302170283176E-3</v>
      </c>
      <c r="R481" s="12">
        <f t="shared" ca="1" si="90"/>
        <v>6.1978814514307423E-4</v>
      </c>
      <c r="S481" s="12">
        <f t="shared" ca="1" si="91"/>
        <v>2.7266795859341997E-3</v>
      </c>
      <c r="T481" s="12">
        <f t="shared" ca="1" si="92"/>
        <v>6.5015706041346988E-3</v>
      </c>
      <c r="U481" s="18"/>
      <c r="V481" s="22">
        <f t="shared" ca="1" si="93"/>
        <v>45510</v>
      </c>
      <c r="W481" s="14">
        <f ca="1">VLOOKUP($M481,LAST!$B:$Q,2,0)</f>
        <v>371.91</v>
      </c>
      <c r="X481" s="14">
        <f ca="1">VLOOKUP($M481,LAST!$B:$Q,3,0)*100</f>
        <v>433.83000000000004</v>
      </c>
      <c r="Y481" s="14">
        <f ca="1">VLOOKUP($M481,LAST!$B:$Q,16,0)*100</f>
        <v>359</v>
      </c>
      <c r="Z481" s="14">
        <f ca="1">VLOOKUP($M481,LAST!$B:$Q,4,0)</f>
        <v>96.02</v>
      </c>
      <c r="AA481" s="14">
        <f ca="1">VLOOKUP($M481,LAST!$B:$Q,5,0)</f>
        <v>97.674499999999995</v>
      </c>
      <c r="AB481" s="14">
        <f ca="1">VLOOKUP($M481,LAST!$B:$Q,6,0)</f>
        <v>102.96899999999999</v>
      </c>
      <c r="AC481" s="14">
        <f ca="1">VLOOKUP($M481,LAST!$B:$Q,7,0)</f>
        <v>1377.8</v>
      </c>
    </row>
    <row r="482" spans="12:29" ht="16.5" customHeight="1" x14ac:dyDescent="0.25">
      <c r="L482" s="32">
        <f t="shared" si="85"/>
        <v>482</v>
      </c>
      <c r="M482" s="9">
        <f t="shared" ca="1" si="94"/>
        <v>45509</v>
      </c>
      <c r="N482" s="12">
        <f t="shared" ca="1" si="86"/>
        <v>1.9421909418148697E-2</v>
      </c>
      <c r="O482" s="12">
        <f t="shared" ca="1" si="87"/>
        <v>4.8854321907600529E-2</v>
      </c>
      <c r="P482" s="12">
        <f t="shared" ca="1" si="88"/>
        <v>6.1281337047353723E-2</v>
      </c>
      <c r="Q482" s="12">
        <f t="shared" ca="1" si="89"/>
        <v>-5.6028221622742569E-3</v>
      </c>
      <c r="R482" s="12">
        <f t="shared" ca="1" si="90"/>
        <v>-2.9152374784727764E-3</v>
      </c>
      <c r="S482" s="12">
        <f t="shared" ca="1" si="91"/>
        <v>-5.0286799472909482E-3</v>
      </c>
      <c r="T482" s="12">
        <f t="shared" ca="1" si="92"/>
        <v>5.6937148734526044E-3</v>
      </c>
      <c r="U482" s="18"/>
      <c r="V482" s="22">
        <f t="shared" ca="1" si="93"/>
        <v>45509</v>
      </c>
      <c r="W482" s="14">
        <f ca="1">VLOOKUP($M482,LAST!$B:$Q,2,0)</f>
        <v>379.49</v>
      </c>
      <c r="X482" s="14">
        <f ca="1">VLOOKUP($M482,LAST!$B:$Q,3,0)*100</f>
        <v>450.42</v>
      </c>
      <c r="Y482" s="14">
        <f ca="1">VLOOKUP($M482,LAST!$B:$Q,16,0)*100</f>
        <v>381</v>
      </c>
      <c r="Z482" s="14">
        <f ca="1">VLOOKUP($M482,LAST!$B:$Q,4,0)</f>
        <v>95.84</v>
      </c>
      <c r="AA482" s="14">
        <f ca="1">VLOOKUP($M482,LAST!$B:$Q,5,0)</f>
        <v>97.614000000000004</v>
      </c>
      <c r="AB482" s="14">
        <f ca="1">VLOOKUP($M482,LAST!$B:$Q,6,0)</f>
        <v>102.68899999999999</v>
      </c>
      <c r="AC482" s="14">
        <f ca="1">VLOOKUP($M482,LAST!$B:$Q,7,0)</f>
        <v>1368.9</v>
      </c>
    </row>
    <row r="483" spans="12:29" ht="16.5" customHeight="1" x14ac:dyDescent="0.25">
      <c r="L483" s="32">
        <f t="shared" si="85"/>
        <v>483</v>
      </c>
      <c r="M483" s="9">
        <f t="shared" ca="1" si="94"/>
        <v>45506</v>
      </c>
      <c r="N483" s="12">
        <f t="shared" ca="1" si="86"/>
        <v>3.9106769016050258E-2</v>
      </c>
      <c r="O483" s="12">
        <f t="shared" ca="1" si="87"/>
        <v>7.1163103938539862E-2</v>
      </c>
      <c r="P483" s="12">
        <f t="shared" ca="1" si="88"/>
        <v>0.10461538461538455</v>
      </c>
      <c r="Q483" s="12">
        <f t="shared" ca="1" si="89"/>
        <v>-1.9674847261054174E-3</v>
      </c>
      <c r="R483" s="12">
        <f t="shared" ca="1" si="90"/>
        <v>-7.0226869535217062E-4</v>
      </c>
      <c r="S483" s="12">
        <f t="shared" ca="1" si="91"/>
        <v>-1.1616437306672056E-2</v>
      </c>
      <c r="T483" s="12">
        <f t="shared" ca="1" si="92"/>
        <v>-6.2059650275617662E-3</v>
      </c>
      <c r="U483" s="18"/>
      <c r="V483" s="22">
        <f t="shared" ca="1" si="93"/>
        <v>45506</v>
      </c>
      <c r="W483" s="14">
        <f ca="1">VLOOKUP($M483,LAST!$B:$Q,2,0)</f>
        <v>372.26</v>
      </c>
      <c r="X483" s="14">
        <f ca="1">VLOOKUP($M483,LAST!$B:$Q,3,0)*100</f>
        <v>429.44000000000005</v>
      </c>
      <c r="Y483" s="14">
        <f ca="1">VLOOKUP($M483,LAST!$B:$Q,16,0)*100</f>
        <v>359</v>
      </c>
      <c r="Z483" s="14">
        <f ca="1">VLOOKUP($M483,LAST!$B:$Q,4,0)</f>
        <v>96.38</v>
      </c>
      <c r="AA483" s="14">
        <f ca="1">VLOOKUP($M483,LAST!$B:$Q,5,0)</f>
        <v>97.8994</v>
      </c>
      <c r="AB483" s="14">
        <f ca="1">VLOOKUP($M483,LAST!$B:$Q,6,0)</f>
        <v>103.208</v>
      </c>
      <c r="AC483" s="14">
        <f ca="1">VLOOKUP($M483,LAST!$B:$Q,7,0)</f>
        <v>1361.15</v>
      </c>
    </row>
    <row r="484" spans="12:29" ht="16.5" customHeight="1" x14ac:dyDescent="0.25">
      <c r="L484" s="32">
        <f t="shared" si="85"/>
        <v>484</v>
      </c>
      <c r="M484" s="9">
        <f t="shared" ca="1" si="94"/>
        <v>45505</v>
      </c>
      <c r="N484" s="12">
        <f t="shared" ca="1" si="86"/>
        <v>1.4671311637918905E-2</v>
      </c>
      <c r="O484" s="12">
        <f t="shared" ca="1" si="87"/>
        <v>1.9556482376278161E-2</v>
      </c>
      <c r="P484" s="12">
        <f t="shared" ca="1" si="88"/>
        <v>3.5031847133758065E-2</v>
      </c>
      <c r="Q484" s="12">
        <f t="shared" ca="1" si="89"/>
        <v>-3.1055900621124177E-4</v>
      </c>
      <c r="R484" s="12">
        <f t="shared" ca="1" si="90"/>
        <v>1.6130283688808866E-4</v>
      </c>
      <c r="S484" s="12">
        <f t="shared" ca="1" si="91"/>
        <v>3.1221180448817165E-3</v>
      </c>
      <c r="T484" s="12">
        <f t="shared" ca="1" si="92"/>
        <v>-1.1303967327888076E-3</v>
      </c>
      <c r="U484" s="18"/>
      <c r="V484" s="22">
        <f t="shared" ca="1" si="93"/>
        <v>45505</v>
      </c>
      <c r="W484" s="14">
        <f ca="1">VLOOKUP($M484,LAST!$B:$Q,2,0)</f>
        <v>358.25</v>
      </c>
      <c r="X484" s="14">
        <f ca="1">VLOOKUP($M484,LAST!$B:$Q,3,0)*100</f>
        <v>400.91</v>
      </c>
      <c r="Y484" s="14">
        <f ca="1">VLOOKUP($M484,LAST!$B:$Q,16,0)*100</f>
        <v>325</v>
      </c>
      <c r="Z484" s="14">
        <f ca="1">VLOOKUP($M484,LAST!$B:$Q,4,0)</f>
        <v>96.57</v>
      </c>
      <c r="AA484" s="14">
        <f ca="1">VLOOKUP($M484,LAST!$B:$Q,5,0)</f>
        <v>97.968199999999996</v>
      </c>
      <c r="AB484" s="14">
        <f ca="1">VLOOKUP($M484,LAST!$B:$Q,6,0)</f>
        <v>104.42100000000001</v>
      </c>
      <c r="AC484" s="14">
        <f ca="1">VLOOKUP($M484,LAST!$B:$Q,7,0)</f>
        <v>1369.65</v>
      </c>
    </row>
    <row r="485" spans="12:29" ht="16.5" customHeight="1" x14ac:dyDescent="0.25">
      <c r="L485" s="32">
        <f t="shared" si="85"/>
        <v>485</v>
      </c>
      <c r="M485" s="9">
        <f t="shared" ca="1" si="94"/>
        <v>45504</v>
      </c>
      <c r="N485" s="12">
        <f t="shared" ca="1" si="86"/>
        <v>2.5271168152649626E-3</v>
      </c>
      <c r="O485" s="12">
        <f t="shared" ca="1" si="87"/>
        <v>2.6774103067546129E-3</v>
      </c>
      <c r="P485" s="12">
        <f t="shared" ca="1" si="88"/>
        <v>3.1948881789136685E-3</v>
      </c>
      <c r="Q485" s="12">
        <f t="shared" ca="1" si="89"/>
        <v>1.0353038616828236E-4</v>
      </c>
      <c r="R485" s="12">
        <f t="shared" ca="1" si="90"/>
        <v>7.4531548796219482E-5</v>
      </c>
      <c r="S485" s="12">
        <f t="shared" ca="1" si="91"/>
        <v>-4.3805115060160382E-3</v>
      </c>
      <c r="T485" s="12">
        <f t="shared" ca="1" si="92"/>
        <v>-9.5705875979631427E-3</v>
      </c>
      <c r="U485" s="18"/>
      <c r="V485" s="22">
        <f t="shared" ca="1" si="93"/>
        <v>45504</v>
      </c>
      <c r="W485" s="14">
        <f ca="1">VLOOKUP($M485,LAST!$B:$Q,2,0)</f>
        <v>353.07</v>
      </c>
      <c r="X485" s="14">
        <f ca="1">VLOOKUP($M485,LAST!$B:$Q,3,0)*100</f>
        <v>393.21999999999997</v>
      </c>
      <c r="Y485" s="14">
        <f ca="1">VLOOKUP($M485,LAST!$B:$Q,16,0)*100</f>
        <v>314</v>
      </c>
      <c r="Z485" s="14">
        <f ca="1">VLOOKUP($M485,LAST!$B:$Q,4,0)</f>
        <v>96.6</v>
      </c>
      <c r="AA485" s="14">
        <f ca="1">VLOOKUP($M485,LAST!$B:$Q,5,0)</f>
        <v>97.952399999999997</v>
      </c>
      <c r="AB485" s="14">
        <f ca="1">VLOOKUP($M485,LAST!$B:$Q,6,0)</f>
        <v>104.096</v>
      </c>
      <c r="AC485" s="14">
        <f ca="1">VLOOKUP($M485,LAST!$B:$Q,7,0)</f>
        <v>1371.2</v>
      </c>
    </row>
    <row r="486" spans="12:29" ht="16.5" customHeight="1" x14ac:dyDescent="0.25">
      <c r="L486" s="32">
        <f t="shared" si="85"/>
        <v>486</v>
      </c>
      <c r="M486" s="9">
        <f t="shared" ca="1" si="94"/>
        <v>45503</v>
      </c>
      <c r="N486" s="12">
        <f t="shared" ca="1" si="86"/>
        <v>8.9093878018735584E-3</v>
      </c>
      <c r="O486" s="12">
        <f t="shared" ca="1" si="87"/>
        <v>8.4342616163954887E-3</v>
      </c>
      <c r="P486" s="12">
        <f t="shared" ca="1" si="88"/>
        <v>1.6233766233766156E-2</v>
      </c>
      <c r="Q486" s="12">
        <f t="shared" ca="1" si="89"/>
        <v>-2.0701790704891199E-4</v>
      </c>
      <c r="R486" s="12">
        <f t="shared" ca="1" si="90"/>
        <v>8.9854323677585057E-5</v>
      </c>
      <c r="S486" s="12">
        <f t="shared" ca="1" si="91"/>
        <v>-9.5635209058531068E-5</v>
      </c>
      <c r="T486" s="12">
        <f t="shared" ca="1" si="92"/>
        <v>1.1570307697872373E-3</v>
      </c>
      <c r="U486" s="18"/>
      <c r="V486" s="22">
        <f t="shared" ca="1" si="93"/>
        <v>45503</v>
      </c>
      <c r="W486" s="14">
        <f ca="1">VLOOKUP($M486,LAST!$B:$Q,2,0)</f>
        <v>352.18</v>
      </c>
      <c r="X486" s="14">
        <f ca="1">VLOOKUP($M486,LAST!$B:$Q,3,0)*100</f>
        <v>392.17</v>
      </c>
      <c r="Y486" s="14">
        <f ca="1">VLOOKUP($M486,LAST!$B:$Q,16,0)*100</f>
        <v>313</v>
      </c>
      <c r="Z486" s="14">
        <f ca="1">VLOOKUP($M486,LAST!$B:$Q,4,0)</f>
        <v>96.59</v>
      </c>
      <c r="AA486" s="14">
        <f ca="1">VLOOKUP($M486,LAST!$B:$Q,5,0)</f>
        <v>97.945099999999996</v>
      </c>
      <c r="AB486" s="14">
        <f ca="1">VLOOKUP($M486,LAST!$B:$Q,6,0)</f>
        <v>104.554</v>
      </c>
      <c r="AC486" s="14">
        <f ca="1">VLOOKUP($M486,LAST!$B:$Q,7,0)</f>
        <v>1384.45</v>
      </c>
    </row>
    <row r="487" spans="12:29" ht="16.5" customHeight="1" x14ac:dyDescent="0.25">
      <c r="L487" s="32">
        <f t="shared" si="85"/>
        <v>487</v>
      </c>
      <c r="M487" s="9">
        <f t="shared" ca="1" si="94"/>
        <v>45502</v>
      </c>
      <c r="N487" s="12">
        <f t="shared" ca="1" si="86"/>
        <v>-4.8677127476814963E-4</v>
      </c>
      <c r="O487" s="12">
        <f t="shared" ca="1" si="87"/>
        <v>4.2349903163330094E-3</v>
      </c>
      <c r="P487" s="12">
        <f t="shared" ca="1" si="88"/>
        <v>6.5359477124182774E-3</v>
      </c>
      <c r="Q487" s="12">
        <f t="shared" ca="1" si="89"/>
        <v>4.1420731075914041E-4</v>
      </c>
      <c r="R487" s="12">
        <f t="shared" ca="1" si="90"/>
        <v>6.4777890509026825E-4</v>
      </c>
      <c r="S487" s="12">
        <f t="shared" ca="1" si="91"/>
        <v>2.3773917711567005E-3</v>
      </c>
      <c r="T487" s="12">
        <f t="shared" ca="1" si="92"/>
        <v>-7.9482640268802029E-4</v>
      </c>
      <c r="U487" s="18"/>
      <c r="V487" s="22">
        <f t="shared" ca="1" si="93"/>
        <v>45502</v>
      </c>
      <c r="W487" s="14">
        <f ca="1">VLOOKUP($M487,LAST!$B:$Q,2,0)</f>
        <v>349.07</v>
      </c>
      <c r="X487" s="14">
        <f ca="1">VLOOKUP($M487,LAST!$B:$Q,3,0)*100</f>
        <v>388.89</v>
      </c>
      <c r="Y487" s="14">
        <f ca="1">VLOOKUP($M487,LAST!$B:$Q,16,0)*100</f>
        <v>308</v>
      </c>
      <c r="Z487" s="14">
        <f ca="1">VLOOKUP($M487,LAST!$B:$Q,4,0)</f>
        <v>96.61</v>
      </c>
      <c r="AA487" s="14">
        <f ca="1">VLOOKUP($M487,LAST!$B:$Q,5,0)</f>
        <v>97.936300000000003</v>
      </c>
      <c r="AB487" s="14">
        <f ca="1">VLOOKUP($M487,LAST!$B:$Q,6,0)</f>
        <v>104.56399999999999</v>
      </c>
      <c r="AC487" s="14">
        <f ca="1">VLOOKUP($M487,LAST!$B:$Q,7,0)</f>
        <v>1382.85</v>
      </c>
    </row>
    <row r="488" spans="12:29" ht="16.5" customHeight="1" x14ac:dyDescent="0.25">
      <c r="L488" s="32">
        <f t="shared" si="85"/>
        <v>488</v>
      </c>
      <c r="M488" s="9">
        <f t="shared" ca="1" si="94"/>
        <v>45499</v>
      </c>
      <c r="N488" s="12">
        <f t="shared" ca="1" si="86"/>
        <v>4.2269315927194739E-3</v>
      </c>
      <c r="O488" s="12">
        <f t="shared" ca="1" si="87"/>
        <v>5.0609914352452989E-3</v>
      </c>
      <c r="P488" s="12">
        <f t="shared" ca="1" si="88"/>
        <v>9.9009900990099098E-3</v>
      </c>
      <c r="Q488" s="12">
        <f t="shared" ca="1" si="89"/>
        <v>-1.0354110581911602E-4</v>
      </c>
      <c r="R488" s="12">
        <f t="shared" ca="1" si="90"/>
        <v>7.1521841749078163E-6</v>
      </c>
      <c r="S488" s="12">
        <f t="shared" ca="1" si="91"/>
        <v>-3.7372430645399302E-4</v>
      </c>
      <c r="T488" s="12">
        <f t="shared" ca="1" si="92"/>
        <v>5.7838990709613292E-4</v>
      </c>
      <c r="U488" s="18"/>
      <c r="V488" s="22">
        <f t="shared" ca="1" si="93"/>
        <v>45499</v>
      </c>
      <c r="W488" s="14">
        <f ca="1">VLOOKUP($M488,LAST!$B:$Q,2,0)</f>
        <v>349.24</v>
      </c>
      <c r="X488" s="14">
        <f ca="1">VLOOKUP($M488,LAST!$B:$Q,3,0)*100</f>
        <v>387.25</v>
      </c>
      <c r="Y488" s="14">
        <f ca="1">VLOOKUP($M488,LAST!$B:$Q,16,0)*100</f>
        <v>306</v>
      </c>
      <c r="Z488" s="14">
        <f ca="1">VLOOKUP($M488,LAST!$B:$Q,4,0)</f>
        <v>96.57</v>
      </c>
      <c r="AA488" s="14">
        <f ca="1">VLOOKUP($M488,LAST!$B:$Q,5,0)</f>
        <v>97.872900000000001</v>
      </c>
      <c r="AB488" s="14">
        <f ca="1">VLOOKUP($M488,LAST!$B:$Q,6,0)</f>
        <v>104.316</v>
      </c>
      <c r="AC488" s="14">
        <f ca="1">VLOOKUP($M488,LAST!$B:$Q,7,0)</f>
        <v>1383.95</v>
      </c>
    </row>
    <row r="489" spans="12:29" ht="16.5" customHeight="1" x14ac:dyDescent="0.25">
      <c r="L489" s="32">
        <f t="shared" si="85"/>
        <v>489</v>
      </c>
      <c r="M489" s="9">
        <f t="shared" ca="1" si="94"/>
        <v>45498</v>
      </c>
      <c r="N489" s="12">
        <f t="shared" ca="1" si="86"/>
        <v>1.3818033408156793E-2</v>
      </c>
      <c r="O489" s="12">
        <f t="shared" ca="1" si="87"/>
        <v>6.3730867680094061E-3</v>
      </c>
      <c r="P489" s="12">
        <f t="shared" ca="1" si="88"/>
        <v>0</v>
      </c>
      <c r="Q489" s="12">
        <f t="shared" ca="1" si="89"/>
        <v>-5.1743764876333032E-4</v>
      </c>
      <c r="R489" s="12">
        <f t="shared" ca="1" si="90"/>
        <v>-2.6660319944271649E-4</v>
      </c>
      <c r="S489" s="12">
        <f t="shared" ca="1" si="91"/>
        <v>-3.4485731528577368E-4</v>
      </c>
      <c r="T489" s="12">
        <f t="shared" ca="1" si="92"/>
        <v>2.318924598717409E-3</v>
      </c>
      <c r="U489" s="18"/>
      <c r="V489" s="22">
        <f t="shared" ca="1" si="93"/>
        <v>45498</v>
      </c>
      <c r="W489" s="14">
        <f ca="1">VLOOKUP($M489,LAST!$B:$Q,2,0)</f>
        <v>347.77</v>
      </c>
      <c r="X489" s="14">
        <f ca="1">VLOOKUP($M489,LAST!$B:$Q,3,0)*100</f>
        <v>385.3</v>
      </c>
      <c r="Y489" s="14">
        <f ca="1">VLOOKUP($M489,LAST!$B:$Q,16,0)*100</f>
        <v>303</v>
      </c>
      <c r="Z489" s="14">
        <f ca="1">VLOOKUP($M489,LAST!$B:$Q,4,0)</f>
        <v>96.58</v>
      </c>
      <c r="AA489" s="14">
        <f ca="1">VLOOKUP($M489,LAST!$B:$Q,5,0)</f>
        <v>97.872200000000007</v>
      </c>
      <c r="AB489" s="14">
        <f ca="1">VLOOKUP($M489,LAST!$B:$Q,6,0)</f>
        <v>104.355</v>
      </c>
      <c r="AC489" s="14">
        <f ca="1">VLOOKUP($M489,LAST!$B:$Q,7,0)</f>
        <v>1383.15</v>
      </c>
    </row>
    <row r="490" spans="12:29" ht="16.5" customHeight="1" x14ac:dyDescent="0.25">
      <c r="L490" s="32">
        <f t="shared" si="85"/>
        <v>490</v>
      </c>
      <c r="M490" s="9">
        <f t="shared" ca="1" si="94"/>
        <v>45497</v>
      </c>
      <c r="N490" s="12">
        <f t="shared" ca="1" si="86"/>
        <v>1.781438000116653E-3</v>
      </c>
      <c r="O490" s="12">
        <f t="shared" ca="1" si="87"/>
        <v>1.5274463007159955E-2</v>
      </c>
      <c r="P490" s="12">
        <f t="shared" ca="1" si="88"/>
        <v>2.020202020202011E-2</v>
      </c>
      <c r="Q490" s="12">
        <f t="shared" ca="1" si="89"/>
        <v>-3.1036623215396908E-4</v>
      </c>
      <c r="R490" s="12">
        <f t="shared" ca="1" si="90"/>
        <v>-8.783854866190044E-5</v>
      </c>
      <c r="S490" s="12">
        <f t="shared" ca="1" si="91"/>
        <v>-5.6486357108664897E-4</v>
      </c>
      <c r="T490" s="12">
        <f t="shared" ca="1" si="92"/>
        <v>-4.4369093139021709E-3</v>
      </c>
      <c r="U490" s="18"/>
      <c r="V490" s="22">
        <f t="shared" ca="1" si="93"/>
        <v>45497</v>
      </c>
      <c r="W490" s="14">
        <f ca="1">VLOOKUP($M490,LAST!$B:$Q,2,0)</f>
        <v>343.03</v>
      </c>
      <c r="X490" s="14">
        <f ca="1">VLOOKUP($M490,LAST!$B:$Q,3,0)*100</f>
        <v>382.85999999999996</v>
      </c>
      <c r="Y490" s="14">
        <f ca="1">VLOOKUP($M490,LAST!$B:$Q,16,0)*100</f>
        <v>303</v>
      </c>
      <c r="Z490" s="14">
        <f ca="1">VLOOKUP($M490,LAST!$B:$Q,4,0)</f>
        <v>96.63</v>
      </c>
      <c r="AA490" s="14">
        <f ca="1">VLOOKUP($M490,LAST!$B:$Q,5,0)</f>
        <v>97.898300000000006</v>
      </c>
      <c r="AB490" s="14">
        <f ca="1">VLOOKUP($M490,LAST!$B:$Q,6,0)</f>
        <v>104.39100000000001</v>
      </c>
      <c r="AC490" s="14">
        <f ca="1">VLOOKUP($M490,LAST!$B:$Q,7,0)</f>
        <v>1379.95</v>
      </c>
    </row>
    <row r="491" spans="12:29" ht="16.5" customHeight="1" x14ac:dyDescent="0.25">
      <c r="L491" s="32">
        <f t="shared" si="85"/>
        <v>491</v>
      </c>
      <c r="M491" s="9">
        <f t="shared" ca="1" si="94"/>
        <v>45496</v>
      </c>
      <c r="N491" s="12">
        <f t="shared" ca="1" si="86"/>
        <v>-7.1904899971004799E-3</v>
      </c>
      <c r="O491" s="12">
        <f t="shared" ca="1" si="87"/>
        <v>-4.5929680076023383E-3</v>
      </c>
      <c r="P491" s="12">
        <f t="shared" ca="1" si="88"/>
        <v>-1.0000000000000009E-2</v>
      </c>
      <c r="Q491" s="12">
        <f t="shared" ca="1" si="89"/>
        <v>1.0346611484735035E-4</v>
      </c>
      <c r="R491" s="12">
        <f t="shared" ca="1" si="90"/>
        <v>2.7278244220996228E-4</v>
      </c>
      <c r="S491" s="12">
        <f t="shared" ca="1" si="91"/>
        <v>1.3037559675594945E-3</v>
      </c>
      <c r="T491" s="12">
        <f t="shared" ca="1" si="92"/>
        <v>-1.6925348410098406E-3</v>
      </c>
      <c r="U491" s="18"/>
      <c r="V491" s="22">
        <f t="shared" ca="1" si="93"/>
        <v>45496</v>
      </c>
      <c r="W491" s="14">
        <f ca="1">VLOOKUP($M491,LAST!$B:$Q,2,0)</f>
        <v>342.42</v>
      </c>
      <c r="X491" s="14">
        <f ca="1">VLOOKUP($M491,LAST!$B:$Q,3,0)*100</f>
        <v>377.09999999999997</v>
      </c>
      <c r="Y491" s="14">
        <f ca="1">VLOOKUP($M491,LAST!$B:$Q,16,0)*100</f>
        <v>297</v>
      </c>
      <c r="Z491" s="14">
        <f ca="1">VLOOKUP($M491,LAST!$B:$Q,4,0)</f>
        <v>96.66</v>
      </c>
      <c r="AA491" s="14">
        <f ca="1">VLOOKUP($M491,LAST!$B:$Q,5,0)</f>
        <v>97.906899999999993</v>
      </c>
      <c r="AB491" s="14">
        <f ca="1">VLOOKUP($M491,LAST!$B:$Q,6,0)</f>
        <v>104.45</v>
      </c>
      <c r="AC491" s="14">
        <f ca="1">VLOOKUP($M491,LAST!$B:$Q,7,0)</f>
        <v>1386.1</v>
      </c>
    </row>
    <row r="492" spans="12:29" ht="16.5" customHeight="1" x14ac:dyDescent="0.25">
      <c r="L492" s="32">
        <f t="shared" si="85"/>
        <v>492</v>
      </c>
      <c r="M492" s="9">
        <f t="shared" ca="1" si="94"/>
        <v>45495</v>
      </c>
      <c r="N492" s="12">
        <f t="shared" ca="1" si="86"/>
        <v>-2.7756895853814356E-3</v>
      </c>
      <c r="O492" s="12">
        <f t="shared" ca="1" si="87"/>
        <v>-8.9208633093524892E-3</v>
      </c>
      <c r="P492" s="12">
        <f t="shared" ca="1" si="88"/>
        <v>-9.9009900990099098E-3</v>
      </c>
      <c r="Q492" s="12">
        <f t="shared" ca="1" si="89"/>
        <v>1.0347682119205004E-4</v>
      </c>
      <c r="R492" s="12">
        <f t="shared" ca="1" si="90"/>
        <v>1.5735994964471978E-4</v>
      </c>
      <c r="S492" s="12">
        <f t="shared" ca="1" si="91"/>
        <v>-7.8547070768997251E-4</v>
      </c>
      <c r="T492" s="12">
        <f t="shared" ca="1" si="92"/>
        <v>-1.5819940315680014E-3</v>
      </c>
      <c r="U492" s="18"/>
      <c r="V492" s="22">
        <f t="shared" ca="1" si="93"/>
        <v>45495</v>
      </c>
      <c r="W492" s="14">
        <f ca="1">VLOOKUP($M492,LAST!$B:$Q,2,0)</f>
        <v>344.9</v>
      </c>
      <c r="X492" s="14">
        <f ca="1">VLOOKUP($M492,LAST!$B:$Q,3,0)*100</f>
        <v>378.84000000000003</v>
      </c>
      <c r="Y492" s="14">
        <f ca="1">VLOOKUP($M492,LAST!$B:$Q,16,0)*100</f>
        <v>300</v>
      </c>
      <c r="Z492" s="14">
        <f ca="1">VLOOKUP($M492,LAST!$B:$Q,4,0)</f>
        <v>96.65</v>
      </c>
      <c r="AA492" s="14">
        <f ca="1">VLOOKUP($M492,LAST!$B:$Q,5,0)</f>
        <v>97.880200000000002</v>
      </c>
      <c r="AB492" s="14">
        <f ca="1">VLOOKUP($M492,LAST!$B:$Q,6,0)</f>
        <v>104.31399999999999</v>
      </c>
      <c r="AC492" s="14">
        <f ca="1">VLOOKUP($M492,LAST!$B:$Q,7,0)</f>
        <v>1388.45</v>
      </c>
    </row>
    <row r="493" spans="12:29" ht="16.5" customHeight="1" x14ac:dyDescent="0.25">
      <c r="L493" s="32">
        <f t="shared" si="85"/>
        <v>493</v>
      </c>
      <c r="M493" s="9">
        <f t="shared" ca="1" si="94"/>
        <v>45492</v>
      </c>
      <c r="N493" s="12">
        <f t="shared" ca="1" si="86"/>
        <v>-2.5379246697814217E-3</v>
      </c>
      <c r="O493" s="12">
        <f t="shared" ca="1" si="87"/>
        <v>-1.4889504205631843E-3</v>
      </c>
      <c r="P493" s="12">
        <f t="shared" ca="1" si="88"/>
        <v>0</v>
      </c>
      <c r="Q493" s="12">
        <f t="shared" ca="1" si="89"/>
        <v>-2.0691082143586836E-4</v>
      </c>
      <c r="R493" s="12">
        <f t="shared" ca="1" si="90"/>
        <v>8.073012735954066E-5</v>
      </c>
      <c r="S493" s="12">
        <f t="shared" ca="1" si="91"/>
        <v>2.1406698472732355E-3</v>
      </c>
      <c r="T493" s="12">
        <f t="shared" ca="1" si="92"/>
        <v>5.1317263561130311E-3</v>
      </c>
      <c r="U493" s="18"/>
      <c r="V493" s="22">
        <f t="shared" ca="1" si="93"/>
        <v>45492</v>
      </c>
      <c r="W493" s="14">
        <f ca="1">VLOOKUP($M493,LAST!$B:$Q,2,0)</f>
        <v>345.86</v>
      </c>
      <c r="X493" s="14">
        <f ca="1">VLOOKUP($M493,LAST!$B:$Q,3,0)*100</f>
        <v>382.25</v>
      </c>
      <c r="Y493" s="14">
        <f ca="1">VLOOKUP($M493,LAST!$B:$Q,16,0)*100</f>
        <v>303</v>
      </c>
      <c r="Z493" s="14">
        <f ca="1">VLOOKUP($M493,LAST!$B:$Q,4,0)</f>
        <v>96.64</v>
      </c>
      <c r="AA493" s="14">
        <f ca="1">VLOOKUP($M493,LAST!$B:$Q,5,0)</f>
        <v>97.864800000000002</v>
      </c>
      <c r="AB493" s="14">
        <f ca="1">VLOOKUP($M493,LAST!$B:$Q,6,0)</f>
        <v>104.396</v>
      </c>
      <c r="AC493" s="14">
        <f ca="1">VLOOKUP($M493,LAST!$B:$Q,7,0)</f>
        <v>1390.65</v>
      </c>
    </row>
    <row r="494" spans="12:29" ht="16.5" customHeight="1" x14ac:dyDescent="0.25">
      <c r="L494" s="32">
        <f t="shared" si="85"/>
        <v>494</v>
      </c>
      <c r="M494" s="9">
        <f t="shared" ca="1" si="94"/>
        <v>45491</v>
      </c>
      <c r="N494" s="12">
        <f t="shared" ca="1" si="86"/>
        <v>-4.7075033009931211E-3</v>
      </c>
      <c r="O494" s="12">
        <f t="shared" ca="1" si="87"/>
        <v>-4.4387581921201402E-4</v>
      </c>
      <c r="P494" s="12">
        <f t="shared" ca="1" si="88"/>
        <v>-3.2894736842105088E-3</v>
      </c>
      <c r="Q494" s="12">
        <f t="shared" ca="1" si="89"/>
        <v>-1.034447088031909E-4</v>
      </c>
      <c r="R494" s="12">
        <f t="shared" ca="1" si="90"/>
        <v>-3.9852525219541413E-5</v>
      </c>
      <c r="S494" s="12">
        <f t="shared" ca="1" si="91"/>
        <v>4.0964645101591035E-3</v>
      </c>
      <c r="T494" s="12">
        <f t="shared" ca="1" si="92"/>
        <v>2.4271844660193054E-3</v>
      </c>
      <c r="U494" s="18"/>
      <c r="V494" s="22">
        <f t="shared" ca="1" si="93"/>
        <v>45491</v>
      </c>
      <c r="W494" s="14">
        <f ca="1">VLOOKUP($M494,LAST!$B:$Q,2,0)</f>
        <v>346.74</v>
      </c>
      <c r="X494" s="14">
        <f ca="1">VLOOKUP($M494,LAST!$B:$Q,3,0)*100</f>
        <v>382.82</v>
      </c>
      <c r="Y494" s="14">
        <f ca="1">VLOOKUP($M494,LAST!$B:$Q,16,0)*100</f>
        <v>303</v>
      </c>
      <c r="Z494" s="14">
        <f ca="1">VLOOKUP($M494,LAST!$B:$Q,4,0)</f>
        <v>96.66</v>
      </c>
      <c r="AA494" s="14">
        <f ca="1">VLOOKUP($M494,LAST!$B:$Q,5,0)</f>
        <v>97.856899999999996</v>
      </c>
      <c r="AB494" s="14">
        <f ca="1">VLOOKUP($M494,LAST!$B:$Q,6,0)</f>
        <v>104.173</v>
      </c>
      <c r="AC494" s="14">
        <f ca="1">VLOOKUP($M494,LAST!$B:$Q,7,0)</f>
        <v>1383.55</v>
      </c>
    </row>
    <row r="495" spans="12:29" ht="16.5" customHeight="1" x14ac:dyDescent="0.25">
      <c r="L495" s="32">
        <f t="shared" si="85"/>
        <v>495</v>
      </c>
      <c r="M495" s="9">
        <f t="shared" ca="1" si="94"/>
        <v>45490</v>
      </c>
      <c r="N495" s="12">
        <f t="shared" ca="1" si="86"/>
        <v>7.6357956846184738E-3</v>
      </c>
      <c r="O495" s="12">
        <f t="shared" ca="1" si="87"/>
        <v>2.9329352921150242E-3</v>
      </c>
      <c r="P495" s="12">
        <f t="shared" ca="1" si="88"/>
        <v>3.3003300330032292E-3</v>
      </c>
      <c r="Q495" s="12">
        <f t="shared" ca="1" si="89"/>
        <v>0</v>
      </c>
      <c r="R495" s="12">
        <f t="shared" ca="1" si="90"/>
        <v>2.2485966712593175E-4</v>
      </c>
      <c r="S495" s="12">
        <f t="shared" ca="1" si="91"/>
        <v>-5.0062338160543618E-3</v>
      </c>
      <c r="T495" s="12">
        <f t="shared" ca="1" si="92"/>
        <v>-3.8253338145073368E-3</v>
      </c>
      <c r="U495" s="18"/>
      <c r="V495" s="22">
        <f t="shared" ca="1" si="93"/>
        <v>45490</v>
      </c>
      <c r="W495" s="14">
        <f ca="1">VLOOKUP($M495,LAST!$B:$Q,2,0)</f>
        <v>348.38</v>
      </c>
      <c r="X495" s="14">
        <f ca="1">VLOOKUP($M495,LAST!$B:$Q,3,0)*100</f>
        <v>382.99</v>
      </c>
      <c r="Y495" s="14">
        <f ca="1">VLOOKUP($M495,LAST!$B:$Q,16,0)*100</f>
        <v>304</v>
      </c>
      <c r="Z495" s="14">
        <f ca="1">VLOOKUP($M495,LAST!$B:$Q,4,0)</f>
        <v>96.67</v>
      </c>
      <c r="AA495" s="14">
        <f ca="1">VLOOKUP($M495,LAST!$B:$Q,5,0)</f>
        <v>97.860799999999998</v>
      </c>
      <c r="AB495" s="14">
        <f ca="1">VLOOKUP($M495,LAST!$B:$Q,6,0)</f>
        <v>103.748</v>
      </c>
      <c r="AC495" s="14">
        <f ca="1">VLOOKUP($M495,LAST!$B:$Q,7,0)</f>
        <v>1380.2</v>
      </c>
    </row>
    <row r="496" spans="12:29" ht="16.5" customHeight="1" x14ac:dyDescent="0.25">
      <c r="L496" s="32">
        <f t="shared" si="85"/>
        <v>496</v>
      </c>
      <c r="M496" s="9">
        <f t="shared" ca="1" si="94"/>
        <v>45489</v>
      </c>
      <c r="N496" s="12">
        <f t="shared" ca="1" si="86"/>
        <v>1.2564065016839931E-2</v>
      </c>
      <c r="O496" s="12">
        <f t="shared" ca="1" si="87"/>
        <v>-2.9764235920732851E-3</v>
      </c>
      <c r="P496" s="12">
        <f t="shared" ca="1" si="88"/>
        <v>-1.6233766233766267E-2</v>
      </c>
      <c r="Q496" s="12">
        <f t="shared" ca="1" si="89"/>
        <v>2.0693222969470071E-4</v>
      </c>
      <c r="R496" s="12">
        <f t="shared" ca="1" si="90"/>
        <v>1.0528629182693372E-4</v>
      </c>
      <c r="S496" s="12">
        <f t="shared" ca="1" si="91"/>
        <v>7.7743331829660534E-4</v>
      </c>
      <c r="T496" s="12">
        <f t="shared" ca="1" si="92"/>
        <v>1.4094178020309656E-3</v>
      </c>
      <c r="U496" s="18"/>
      <c r="V496" s="22">
        <f t="shared" ca="1" si="93"/>
        <v>45489</v>
      </c>
      <c r="W496" s="14">
        <f ca="1">VLOOKUP($M496,LAST!$B:$Q,2,0)</f>
        <v>345.74</v>
      </c>
      <c r="X496" s="14">
        <f ca="1">VLOOKUP($M496,LAST!$B:$Q,3,0)*100</f>
        <v>381.87</v>
      </c>
      <c r="Y496" s="14">
        <f ca="1">VLOOKUP($M496,LAST!$B:$Q,16,0)*100</f>
        <v>303</v>
      </c>
      <c r="Z496" s="14">
        <f ca="1">VLOOKUP($M496,LAST!$B:$Q,4,0)</f>
        <v>96.67</v>
      </c>
      <c r="AA496" s="14">
        <f ca="1">VLOOKUP($M496,LAST!$B:$Q,5,0)</f>
        <v>97.838800000000006</v>
      </c>
      <c r="AB496" s="14">
        <f ca="1">VLOOKUP($M496,LAST!$B:$Q,6,0)</f>
        <v>104.27</v>
      </c>
      <c r="AC496" s="14">
        <f ca="1">VLOOKUP($M496,LAST!$B:$Q,7,0)</f>
        <v>1385.5</v>
      </c>
    </row>
    <row r="497" spans="12:29" ht="16.5" customHeight="1" x14ac:dyDescent="0.25">
      <c r="L497" s="32">
        <f t="shared" si="85"/>
        <v>497</v>
      </c>
      <c r="M497" s="9">
        <f t="shared" ca="1" si="94"/>
        <v>45488</v>
      </c>
      <c r="N497" s="12">
        <f t="shared" ca="1" si="86"/>
        <v>-2.6288885643348525E-3</v>
      </c>
      <c r="O497" s="12">
        <f t="shared" ca="1" si="87"/>
        <v>2.9853091366172091E-3</v>
      </c>
      <c r="P497" s="12">
        <f t="shared" ca="1" si="88"/>
        <v>3.2573289902280145E-3</v>
      </c>
      <c r="Q497" s="12">
        <f t="shared" ca="1" si="89"/>
        <v>0</v>
      </c>
      <c r="R497" s="12">
        <f t="shared" ca="1" si="90"/>
        <v>4.9191862581876578E-4</v>
      </c>
      <c r="S497" s="12">
        <f t="shared" ca="1" si="91"/>
        <v>9.2225221676756064E-4</v>
      </c>
      <c r="T497" s="12">
        <f t="shared" ca="1" si="92"/>
        <v>5.9621187334133463E-3</v>
      </c>
      <c r="U497" s="18"/>
      <c r="V497" s="22">
        <f t="shared" ca="1" si="93"/>
        <v>45488</v>
      </c>
      <c r="W497" s="14">
        <f ca="1">VLOOKUP($M497,LAST!$B:$Q,2,0)</f>
        <v>341.45</v>
      </c>
      <c r="X497" s="14">
        <f ca="1">VLOOKUP($M497,LAST!$B:$Q,3,0)*100</f>
        <v>383.01</v>
      </c>
      <c r="Y497" s="14">
        <f ca="1">VLOOKUP($M497,LAST!$B:$Q,16,0)*100</f>
        <v>308</v>
      </c>
      <c r="Z497" s="14">
        <f ca="1">VLOOKUP($M497,LAST!$B:$Q,4,0)</f>
        <v>96.65</v>
      </c>
      <c r="AA497" s="14">
        <f ca="1">VLOOKUP($M497,LAST!$B:$Q,5,0)</f>
        <v>97.828500000000005</v>
      </c>
      <c r="AB497" s="14">
        <f ca="1">VLOOKUP($M497,LAST!$B:$Q,6,0)</f>
        <v>104.18899999999999</v>
      </c>
      <c r="AC497" s="14">
        <f ca="1">VLOOKUP($M497,LAST!$B:$Q,7,0)</f>
        <v>1383.55</v>
      </c>
    </row>
    <row r="498" spans="12:29" ht="16.5" customHeight="1" x14ac:dyDescent="0.25">
      <c r="L498" s="32">
        <f t="shared" si="85"/>
        <v>498</v>
      </c>
      <c r="M498" s="9">
        <f t="shared" ca="1" si="94"/>
        <v>45485</v>
      </c>
      <c r="N498" s="12">
        <f t="shared" ca="1" si="86"/>
        <v>8.1868245133551731E-3</v>
      </c>
      <c r="O498" s="12">
        <f t="shared" ca="1" si="87"/>
        <v>-1.1770244821092124E-3</v>
      </c>
      <c r="P498" s="12">
        <f t="shared" ca="1" si="88"/>
        <v>-3.2467532467532756E-3</v>
      </c>
      <c r="Q498" s="12">
        <f t="shared" ca="1" si="89"/>
        <v>-3.1030202730664147E-4</v>
      </c>
      <c r="R498" s="12">
        <f t="shared" ca="1" si="90"/>
        <v>1.4422147508907912E-4</v>
      </c>
      <c r="S498" s="12">
        <f t="shared" ca="1" si="91"/>
        <v>-3.3224818077364215E-3</v>
      </c>
      <c r="T498" s="12">
        <f t="shared" ca="1" si="92"/>
        <v>2.1860312602470788E-3</v>
      </c>
      <c r="U498" s="18"/>
      <c r="V498" s="22">
        <f t="shared" ca="1" si="93"/>
        <v>45485</v>
      </c>
      <c r="W498" s="14">
        <f ca="1">VLOOKUP($M498,LAST!$B:$Q,2,0)</f>
        <v>342.35</v>
      </c>
      <c r="X498" s="14">
        <f ca="1">VLOOKUP($M498,LAST!$B:$Q,3,0)*100</f>
        <v>381.87</v>
      </c>
      <c r="Y498" s="14">
        <f ca="1">VLOOKUP($M498,LAST!$B:$Q,16,0)*100</f>
        <v>307</v>
      </c>
      <c r="Z498" s="14">
        <f ca="1">VLOOKUP($M498,LAST!$B:$Q,4,0)</f>
        <v>96.65</v>
      </c>
      <c r="AA498" s="14">
        <f ca="1">VLOOKUP($M498,LAST!$B:$Q,5,0)</f>
        <v>97.7804</v>
      </c>
      <c r="AB498" s="14">
        <f ca="1">VLOOKUP($M498,LAST!$B:$Q,6,0)</f>
        <v>104.093</v>
      </c>
      <c r="AC498" s="14">
        <f ca="1">VLOOKUP($M498,LAST!$B:$Q,7,0)</f>
        <v>1375.35</v>
      </c>
    </row>
    <row r="499" spans="12:29" ht="16.5" customHeight="1" x14ac:dyDescent="0.25">
      <c r="L499" s="32">
        <f t="shared" si="85"/>
        <v>499</v>
      </c>
      <c r="M499" s="9">
        <f t="shared" ca="1" si="94"/>
        <v>45484</v>
      </c>
      <c r="N499" s="12">
        <f t="shared" ca="1" si="86"/>
        <v>-9.2778993435448376E-3</v>
      </c>
      <c r="O499" s="12">
        <f t="shared" ca="1" si="87"/>
        <v>4.1761878496571203E-3</v>
      </c>
      <c r="P499" s="12">
        <f t="shared" ca="1" si="88"/>
        <v>3.2573289902280145E-3</v>
      </c>
      <c r="Q499" s="12">
        <f t="shared" ca="1" si="89"/>
        <v>1.0344470880330192E-4</v>
      </c>
      <c r="R499" s="12">
        <f t="shared" ca="1" si="90"/>
        <v>5.1680485653293751E-4</v>
      </c>
      <c r="S499" s="12">
        <f t="shared" ca="1" si="91"/>
        <v>-5.7878303251847063E-3</v>
      </c>
      <c r="T499" s="12">
        <f t="shared" ca="1" si="92"/>
        <v>-8.4176300578034935E-3</v>
      </c>
      <c r="U499" s="18"/>
      <c r="V499" s="22">
        <f t="shared" ca="1" si="93"/>
        <v>45484</v>
      </c>
      <c r="W499" s="14">
        <f ca="1">VLOOKUP($M499,LAST!$B:$Q,2,0)</f>
        <v>339.57</v>
      </c>
      <c r="X499" s="14">
        <f ca="1">VLOOKUP($M499,LAST!$B:$Q,3,0)*100</f>
        <v>382.32</v>
      </c>
      <c r="Y499" s="14">
        <f ca="1">VLOOKUP($M499,LAST!$B:$Q,16,0)*100</f>
        <v>308</v>
      </c>
      <c r="Z499" s="14">
        <f ca="1">VLOOKUP($M499,LAST!$B:$Q,4,0)</f>
        <v>96.68</v>
      </c>
      <c r="AA499" s="14">
        <f ca="1">VLOOKUP($M499,LAST!$B:$Q,5,0)</f>
        <v>97.766300000000001</v>
      </c>
      <c r="AB499" s="14">
        <f ca="1">VLOOKUP($M499,LAST!$B:$Q,6,0)</f>
        <v>104.44</v>
      </c>
      <c r="AC499" s="14">
        <f ca="1">VLOOKUP($M499,LAST!$B:$Q,7,0)</f>
        <v>1372.35</v>
      </c>
    </row>
    <row r="500" spans="12:29" ht="16.5" customHeight="1" x14ac:dyDescent="0.25">
      <c r="L500" s="32">
        <f t="shared" si="85"/>
        <v>500</v>
      </c>
      <c r="M500" s="9">
        <f t="shared" ca="1" si="94"/>
        <v>45483</v>
      </c>
      <c r="N500" s="12">
        <f t="shared" ca="1" si="86"/>
        <v>-4.6175291862693424E-3</v>
      </c>
      <c r="O500" s="12">
        <f t="shared" ca="1" si="87"/>
        <v>-4.7055132930748922E-3</v>
      </c>
      <c r="P500" s="12">
        <f t="shared" ca="1" si="88"/>
        <v>-9.6774193548386789E-3</v>
      </c>
      <c r="Q500" s="12">
        <f t="shared" ca="1" si="89"/>
        <v>0</v>
      </c>
      <c r="R500" s="12">
        <f t="shared" ca="1" si="90"/>
        <v>8.4947419594305629E-5</v>
      </c>
      <c r="S500" s="12">
        <f t="shared" ca="1" si="91"/>
        <v>-7.704819792826445E-4</v>
      </c>
      <c r="T500" s="12">
        <f t="shared" ca="1" si="92"/>
        <v>3.6140224069391991E-4</v>
      </c>
      <c r="U500" s="18"/>
      <c r="V500" s="22">
        <f t="shared" ca="1" si="93"/>
        <v>45483</v>
      </c>
      <c r="W500" s="14">
        <f ca="1">VLOOKUP($M500,LAST!$B:$Q,2,0)</f>
        <v>342.75</v>
      </c>
      <c r="X500" s="14">
        <f ca="1">VLOOKUP($M500,LAST!$B:$Q,3,0)*100</f>
        <v>380.73</v>
      </c>
      <c r="Y500" s="14">
        <f ca="1">VLOOKUP($M500,LAST!$B:$Q,16,0)*100</f>
        <v>307</v>
      </c>
      <c r="Z500" s="14">
        <f ca="1">VLOOKUP($M500,LAST!$B:$Q,4,0)</f>
        <v>96.67</v>
      </c>
      <c r="AA500" s="14">
        <f ca="1">VLOOKUP($M500,LAST!$B:$Q,5,0)</f>
        <v>97.715800000000002</v>
      </c>
      <c r="AB500" s="14">
        <f ca="1">VLOOKUP($M500,LAST!$B:$Q,6,0)</f>
        <v>105.048</v>
      </c>
      <c r="AC500" s="14">
        <f ca="1">VLOOKUP($M500,LAST!$B:$Q,7,0)</f>
        <v>1384</v>
      </c>
    </row>
    <row r="501" spans="12:29" ht="16.5" customHeight="1" x14ac:dyDescent="0.25">
      <c r="L501" s="32">
        <f t="shared" si="85"/>
        <v>501</v>
      </c>
      <c r="M501" s="9">
        <f t="shared" ca="1" si="94"/>
        <v>45482</v>
      </c>
      <c r="N501" s="12">
        <f t="shared" ca="1" si="86"/>
        <v>2.4745989694021642E-3</v>
      </c>
      <c r="O501" s="12">
        <f t="shared" ca="1" si="87"/>
        <v>-6.0089873550006612E-4</v>
      </c>
      <c r="P501" s="12">
        <f t="shared" ca="1" si="88"/>
        <v>-3.215434083601254E-3</v>
      </c>
      <c r="Q501" s="12">
        <f t="shared" ca="1" si="89"/>
        <v>0</v>
      </c>
      <c r="R501" s="12">
        <f t="shared" ca="1" si="90"/>
        <v>2.1292560809182959E-4</v>
      </c>
      <c r="S501" s="12">
        <f t="shared" ca="1" si="91"/>
        <v>1.2285714285715787E-3</v>
      </c>
      <c r="T501" s="12">
        <f t="shared" ca="1" si="92"/>
        <v>3.6141530232347563E-5</v>
      </c>
      <c r="U501" s="18"/>
      <c r="V501" s="22">
        <f t="shared" ca="1" si="93"/>
        <v>45482</v>
      </c>
      <c r="W501" s="14">
        <f ca="1">VLOOKUP($M501,LAST!$B:$Q,2,0)</f>
        <v>344.34</v>
      </c>
      <c r="X501" s="14">
        <f ca="1">VLOOKUP($M501,LAST!$B:$Q,3,0)*100</f>
        <v>382.53</v>
      </c>
      <c r="Y501" s="14">
        <f ca="1">VLOOKUP($M501,LAST!$B:$Q,16,0)*100</f>
        <v>310</v>
      </c>
      <c r="Z501" s="14">
        <f ca="1">VLOOKUP($M501,LAST!$B:$Q,4,0)</f>
        <v>96.67</v>
      </c>
      <c r="AA501" s="14">
        <f ca="1">VLOOKUP($M501,LAST!$B:$Q,5,0)</f>
        <v>97.707499999999996</v>
      </c>
      <c r="AB501" s="14">
        <f ca="1">VLOOKUP($M501,LAST!$B:$Q,6,0)</f>
        <v>105.129</v>
      </c>
      <c r="AC501" s="14">
        <f ca="1">VLOOKUP($M501,LAST!$B:$Q,7,0)</f>
        <v>1383.5</v>
      </c>
    </row>
    <row r="502" spans="12:29" ht="16.5" customHeight="1" x14ac:dyDescent="0.25">
      <c r="L502" s="32">
        <f t="shared" si="85"/>
        <v>502</v>
      </c>
      <c r="M502" s="9">
        <f t="shared" ca="1" si="94"/>
        <v>45481</v>
      </c>
      <c r="N502" s="12">
        <f t="shared" ca="1" si="86"/>
        <v>-3.5970179560815829E-3</v>
      </c>
      <c r="O502" s="12">
        <f t="shared" ca="1" si="87"/>
        <v>-1.2716345533802853E-2</v>
      </c>
      <c r="P502" s="12">
        <f t="shared" ca="1" si="88"/>
        <v>-9.5541401273885329E-3</v>
      </c>
      <c r="Q502" s="12">
        <f t="shared" ca="1" si="89"/>
        <v>9.3186995237104497E-4</v>
      </c>
      <c r="R502" s="12">
        <f t="shared" ca="1" si="90"/>
        <v>3.5944111514818466E-4</v>
      </c>
      <c r="S502" s="12">
        <f t="shared" ca="1" si="91"/>
        <v>1.1918951132301459E-3</v>
      </c>
      <c r="T502" s="12">
        <f t="shared" ca="1" si="92"/>
        <v>1.8103479488758012E-3</v>
      </c>
      <c r="U502" s="18"/>
      <c r="V502" s="22">
        <f t="shared" ca="1" si="93"/>
        <v>45481</v>
      </c>
      <c r="W502" s="14">
        <f ca="1">VLOOKUP($M502,LAST!$B:$Q,2,0)</f>
        <v>343.49</v>
      </c>
      <c r="X502" s="14">
        <f ca="1">VLOOKUP($M502,LAST!$B:$Q,3,0)*100</f>
        <v>382.76</v>
      </c>
      <c r="Y502" s="14">
        <f ca="1">VLOOKUP($M502,LAST!$B:$Q,16,0)*100</f>
        <v>311</v>
      </c>
      <c r="Z502" s="14">
        <f ca="1">VLOOKUP($M502,LAST!$B:$Q,4,0)</f>
        <v>96.67</v>
      </c>
      <c r="AA502" s="14">
        <f ca="1">VLOOKUP($M502,LAST!$B:$Q,5,0)</f>
        <v>97.686700000000002</v>
      </c>
      <c r="AB502" s="14">
        <f ca="1">VLOOKUP($M502,LAST!$B:$Q,6,0)</f>
        <v>105</v>
      </c>
      <c r="AC502" s="14">
        <f ca="1">VLOOKUP($M502,LAST!$B:$Q,7,0)</f>
        <v>1383.45</v>
      </c>
    </row>
    <row r="503" spans="12:29" ht="16.5" customHeight="1" x14ac:dyDescent="0.25">
      <c r="L503" s="32">
        <f t="shared" si="85"/>
        <v>503</v>
      </c>
      <c r="M503" s="9">
        <f t="shared" ca="1" si="94"/>
        <v>45478</v>
      </c>
      <c r="N503" s="12">
        <f t="shared" ca="1" si="86"/>
        <v>-8.7129054520358462E-3</v>
      </c>
      <c r="O503" s="12">
        <f t="shared" ca="1" si="87"/>
        <v>4.2741684799503243E-3</v>
      </c>
      <c r="P503" s="12">
        <f t="shared" ca="1" si="88"/>
        <v>3.1948881789136685E-3</v>
      </c>
      <c r="Q503" s="12">
        <f t="shared" ca="1" si="89"/>
        <v>0</v>
      </c>
      <c r="R503" s="12">
        <f t="shared" ca="1" si="90"/>
        <v>9.7294097525679746E-5</v>
      </c>
      <c r="S503" s="12">
        <f t="shared" ca="1" si="91"/>
        <v>-2.4255683439550202E-3</v>
      </c>
      <c r="T503" s="12">
        <f t="shared" ca="1" si="92"/>
        <v>-7.2408674559154562E-5</v>
      </c>
      <c r="U503" s="18"/>
      <c r="V503" s="22">
        <f t="shared" ca="1" si="93"/>
        <v>45478</v>
      </c>
      <c r="W503" s="14">
        <f ca="1">VLOOKUP($M503,LAST!$B:$Q,2,0)</f>
        <v>344.73</v>
      </c>
      <c r="X503" s="14">
        <f ca="1">VLOOKUP($M503,LAST!$B:$Q,3,0)*100</f>
        <v>387.69</v>
      </c>
      <c r="Y503" s="14">
        <f ca="1">VLOOKUP($M503,LAST!$B:$Q,16,0)*100</f>
        <v>314</v>
      </c>
      <c r="Z503" s="14">
        <f ca="1">VLOOKUP($M503,LAST!$B:$Q,4,0)</f>
        <v>96.58</v>
      </c>
      <c r="AA503" s="14">
        <f ca="1">VLOOKUP($M503,LAST!$B:$Q,5,0)</f>
        <v>97.651600000000002</v>
      </c>
      <c r="AB503" s="14">
        <f ca="1">VLOOKUP($M503,LAST!$B:$Q,6,0)</f>
        <v>104.875</v>
      </c>
      <c r="AC503" s="14">
        <f ca="1">VLOOKUP($M503,LAST!$B:$Q,7,0)</f>
        <v>1380.95</v>
      </c>
    </row>
    <row r="504" spans="12:29" ht="16.5" customHeight="1" x14ac:dyDescent="0.25">
      <c r="L504" s="32">
        <f t="shared" si="85"/>
        <v>504</v>
      </c>
      <c r="M504" s="9">
        <f t="shared" ca="1" si="94"/>
        <v>45477</v>
      </c>
      <c r="N504" s="12">
        <f t="shared" ca="1" si="86"/>
        <v>0</v>
      </c>
      <c r="O504" s="12">
        <f t="shared" ca="1" si="87"/>
        <v>-3.2275555785071797E-3</v>
      </c>
      <c r="P504" s="12">
        <f t="shared" ca="1" si="88"/>
        <v>0</v>
      </c>
      <c r="Q504" s="12">
        <f t="shared" ca="1" si="89"/>
        <v>0</v>
      </c>
      <c r="R504" s="12">
        <f t="shared" ca="1" si="90"/>
        <v>1.9667516535570861E-4</v>
      </c>
      <c r="S504" s="12">
        <f t="shared" ca="1" si="91"/>
        <v>-2.5900591064771383E-3</v>
      </c>
      <c r="T504" s="12">
        <f t="shared" ca="1" si="92"/>
        <v>-3.8589151759954587E-3</v>
      </c>
      <c r="U504" s="18"/>
      <c r="V504" s="22">
        <f t="shared" ca="1" si="93"/>
        <v>45477</v>
      </c>
      <c r="W504" s="14">
        <f ca="1">VLOOKUP($M504,LAST!$B:$Q,2,0)</f>
        <v>347.76</v>
      </c>
      <c r="X504" s="14">
        <f ca="1">VLOOKUP($M504,LAST!$B:$Q,3,0)*100</f>
        <v>386.03999999999996</v>
      </c>
      <c r="Y504" s="14">
        <f ca="1">VLOOKUP($M504,LAST!$B:$Q,16,0)*100</f>
        <v>313</v>
      </c>
      <c r="Z504" s="14">
        <f ca="1">VLOOKUP($M504,LAST!$B:$Q,4,0)</f>
        <v>96.58</v>
      </c>
      <c r="AA504" s="14">
        <f ca="1">VLOOKUP($M504,LAST!$B:$Q,5,0)</f>
        <v>97.642099999999999</v>
      </c>
      <c r="AB504" s="14">
        <f ca="1">VLOOKUP($M504,LAST!$B:$Q,6,0)</f>
        <v>105.13</v>
      </c>
      <c r="AC504" s="14">
        <f ca="1">VLOOKUP($M504,LAST!$B:$Q,7,0)</f>
        <v>1381.05</v>
      </c>
    </row>
    <row r="505" spans="12:29" ht="16.5" customHeight="1" x14ac:dyDescent="0.25">
      <c r="L505" s="32">
        <f t="shared" si="85"/>
        <v>505</v>
      </c>
      <c r="M505" s="9">
        <f t="shared" ca="1" si="94"/>
        <v>45476</v>
      </c>
      <c r="N505" s="12">
        <f t="shared" ca="1" si="86"/>
        <v>-8.270119203787285E-3</v>
      </c>
      <c r="O505" s="12">
        <f t="shared" ca="1" si="87"/>
        <v>-5.9351775392224582E-4</v>
      </c>
      <c r="P505" s="12">
        <f t="shared" ca="1" si="88"/>
        <v>3.2051282051281937E-3</v>
      </c>
      <c r="Q505" s="12">
        <f t="shared" ca="1" si="89"/>
        <v>1.0355182768972959E-4</v>
      </c>
      <c r="R505" s="12">
        <f t="shared" ca="1" si="90"/>
        <v>2.1618453758032175E-4</v>
      </c>
      <c r="S505" s="12">
        <f t="shared" ca="1" si="91"/>
        <v>-3.0173473827584951E-3</v>
      </c>
      <c r="T505" s="12">
        <f t="shared" ca="1" si="92"/>
        <v>-3.2447633125409769E-4</v>
      </c>
      <c r="U505" s="18"/>
      <c r="V505" s="22">
        <f t="shared" ca="1" si="93"/>
        <v>45476</v>
      </c>
      <c r="W505" s="14">
        <f ca="1">VLOOKUP($M505,LAST!$B:$Q,2,0)</f>
        <v>347.76</v>
      </c>
      <c r="X505" s="14">
        <f ca="1">VLOOKUP($M505,LAST!$B:$Q,3,0)*100</f>
        <v>387.29</v>
      </c>
      <c r="Y505" s="14">
        <f ca="1">VLOOKUP($M505,LAST!$B:$Q,16,0)*100</f>
        <v>313</v>
      </c>
      <c r="Z505" s="14">
        <f ca="1">VLOOKUP($M505,LAST!$B:$Q,4,0)</f>
        <v>96.58</v>
      </c>
      <c r="AA505" s="14">
        <f ca="1">VLOOKUP($M505,LAST!$B:$Q,5,0)</f>
        <v>97.622900000000001</v>
      </c>
      <c r="AB505" s="14">
        <f ca="1">VLOOKUP($M505,LAST!$B:$Q,6,0)</f>
        <v>105.40300000000001</v>
      </c>
      <c r="AC505" s="14">
        <f ca="1">VLOOKUP($M505,LAST!$B:$Q,7,0)</f>
        <v>1386.4</v>
      </c>
    </row>
    <row r="506" spans="12:29" ht="16.5" customHeight="1" x14ac:dyDescent="0.25">
      <c r="L506" s="32">
        <f t="shared" si="85"/>
        <v>506</v>
      </c>
      <c r="M506" s="9">
        <f t="shared" ca="1" si="94"/>
        <v>45475</v>
      </c>
      <c r="N506" s="12">
        <f t="shared" ca="1" si="86"/>
        <v>5.4478724624384967E-3</v>
      </c>
      <c r="O506" s="12">
        <f t="shared" ca="1" si="87"/>
        <v>7.4351375240471196E-3</v>
      </c>
      <c r="P506" s="12">
        <f t="shared" ca="1" si="88"/>
        <v>9.7087378640776656E-3</v>
      </c>
      <c r="Q506" s="12">
        <f t="shared" ca="1" si="89"/>
        <v>-3.1055900621124177E-4</v>
      </c>
      <c r="R506" s="12">
        <f t="shared" ca="1" si="90"/>
        <v>1.742074585386888E-4</v>
      </c>
      <c r="S506" s="12">
        <f t="shared" ca="1" si="91"/>
        <v>-1.6902578823618786E-3</v>
      </c>
      <c r="T506" s="12">
        <f t="shared" ca="1" si="92"/>
        <v>2.2402890695571998E-3</v>
      </c>
      <c r="U506" s="18"/>
      <c r="V506" s="22">
        <f t="shared" ca="1" si="93"/>
        <v>45475</v>
      </c>
      <c r="W506" s="14">
        <f ca="1">VLOOKUP($M506,LAST!$B:$Q,2,0)</f>
        <v>350.66</v>
      </c>
      <c r="X506" s="14">
        <f ca="1">VLOOKUP($M506,LAST!$B:$Q,3,0)*100</f>
        <v>387.52</v>
      </c>
      <c r="Y506" s="14">
        <f ca="1">VLOOKUP($M506,LAST!$B:$Q,16,0)*100</f>
        <v>312</v>
      </c>
      <c r="Z506" s="14">
        <f ca="1">VLOOKUP($M506,LAST!$B:$Q,4,0)</f>
        <v>96.57</v>
      </c>
      <c r="AA506" s="14">
        <f ca="1">VLOOKUP($M506,LAST!$B:$Q,5,0)</f>
        <v>97.601799999999997</v>
      </c>
      <c r="AB506" s="14">
        <f ca="1">VLOOKUP($M506,LAST!$B:$Q,6,0)</f>
        <v>105.72199999999999</v>
      </c>
      <c r="AC506" s="14">
        <f ca="1">VLOOKUP($M506,LAST!$B:$Q,7,0)</f>
        <v>1386.85</v>
      </c>
    </row>
    <row r="507" spans="12:29" ht="16.5" customHeight="1" x14ac:dyDescent="0.25">
      <c r="L507" s="32">
        <f t="shared" si="85"/>
        <v>507</v>
      </c>
      <c r="M507" s="9">
        <f t="shared" ca="1" si="94"/>
        <v>45474</v>
      </c>
      <c r="N507" s="12">
        <f t="shared" ca="1" si="86"/>
        <v>1.3542574832897225E-2</v>
      </c>
      <c r="O507" s="12">
        <f t="shared" ca="1" si="87"/>
        <v>-3.0065833808511355E-3</v>
      </c>
      <c r="P507" s="12">
        <f t="shared" ca="1" si="88"/>
        <v>0</v>
      </c>
      <c r="Q507" s="12">
        <f t="shared" ca="1" si="89"/>
        <v>6.2150403977612179E-4</v>
      </c>
      <c r="R507" s="12">
        <f t="shared" ca="1" si="90"/>
        <v>-2.3666117189280467E-4</v>
      </c>
      <c r="S507" s="12">
        <f t="shared" ca="1" si="91"/>
        <v>3.3060661591055585E-4</v>
      </c>
      <c r="T507" s="12">
        <f t="shared" ca="1" si="92"/>
        <v>5.2669814747547949E-3</v>
      </c>
      <c r="U507" s="18"/>
      <c r="V507" s="22">
        <f t="shared" ca="1" si="93"/>
        <v>45474</v>
      </c>
      <c r="W507" s="14">
        <f ca="1">VLOOKUP($M507,LAST!$B:$Q,2,0)</f>
        <v>348.76</v>
      </c>
      <c r="X507" s="14">
        <f ca="1">VLOOKUP($M507,LAST!$B:$Q,3,0)*100</f>
        <v>384.66</v>
      </c>
      <c r="Y507" s="14">
        <f ca="1">VLOOKUP($M507,LAST!$B:$Q,16,0)*100</f>
        <v>309</v>
      </c>
      <c r="Z507" s="14">
        <f ca="1">VLOOKUP($M507,LAST!$B:$Q,4,0)</f>
        <v>96.6</v>
      </c>
      <c r="AA507" s="14">
        <f ca="1">VLOOKUP($M507,LAST!$B:$Q,5,0)</f>
        <v>97.584800000000001</v>
      </c>
      <c r="AB507" s="14">
        <f ca="1">VLOOKUP($M507,LAST!$B:$Q,6,0)</f>
        <v>105.901</v>
      </c>
      <c r="AC507" s="14">
        <f ca="1">VLOOKUP($M507,LAST!$B:$Q,7,0)</f>
        <v>1383.75</v>
      </c>
    </row>
    <row r="508" spans="12:29" ht="16.5" customHeight="1" x14ac:dyDescent="0.25">
      <c r="L508" s="32">
        <f t="shared" si="85"/>
        <v>508</v>
      </c>
      <c r="M508" s="9">
        <f t="shared" ca="1" si="94"/>
        <v>45471</v>
      </c>
      <c r="N508" s="12">
        <f t="shared" ca="1" si="86"/>
        <v>3.9577039274924619E-2</v>
      </c>
      <c r="O508" s="12">
        <f t="shared" ca="1" si="87"/>
        <v>-6.182061717582954E-3</v>
      </c>
      <c r="P508" s="12">
        <f t="shared" ca="1" si="88"/>
        <v>-1.2779552715655007E-2</v>
      </c>
      <c r="Q508" s="12">
        <f t="shared" ca="1" si="89"/>
        <v>-1.0357327809418226E-4</v>
      </c>
      <c r="R508" s="12">
        <f t="shared" ca="1" si="90"/>
        <v>-1.1195561072603333E-3</v>
      </c>
      <c r="S508" s="12">
        <f t="shared" ca="1" si="91"/>
        <v>-3.7769342624593971E-4</v>
      </c>
      <c r="T508" s="12">
        <f t="shared" ca="1" si="92"/>
        <v>-6.7825961469082374E-3</v>
      </c>
      <c r="U508" s="18"/>
      <c r="V508" s="22">
        <f t="shared" ca="1" si="93"/>
        <v>45471</v>
      </c>
      <c r="W508" s="14">
        <f ca="1">VLOOKUP($M508,LAST!$B:$Q,2,0)</f>
        <v>344.1</v>
      </c>
      <c r="X508" s="14">
        <f ca="1">VLOOKUP($M508,LAST!$B:$Q,3,0)*100</f>
        <v>385.82</v>
      </c>
      <c r="Y508" s="14">
        <f ca="1">VLOOKUP($M508,LAST!$B:$Q,16,0)*100</f>
        <v>309</v>
      </c>
      <c r="Z508" s="14">
        <f ca="1">VLOOKUP($M508,LAST!$B:$Q,4,0)</f>
        <v>96.54</v>
      </c>
      <c r="AA508" s="14">
        <f ca="1">VLOOKUP($M508,LAST!$B:$Q,5,0)</f>
        <v>97.607900000000001</v>
      </c>
      <c r="AB508" s="14">
        <f ca="1">VLOOKUP($M508,LAST!$B:$Q,6,0)</f>
        <v>105.866</v>
      </c>
      <c r="AC508" s="14">
        <f ca="1">VLOOKUP($M508,LAST!$B:$Q,7,0)</f>
        <v>1376.5</v>
      </c>
    </row>
    <row r="509" spans="12:29" ht="16.5" customHeight="1" x14ac:dyDescent="0.25">
      <c r="L509" s="32">
        <f t="shared" si="85"/>
        <v>509</v>
      </c>
      <c r="M509" s="9">
        <f t="shared" ca="1" si="94"/>
        <v>45470</v>
      </c>
      <c r="N509" s="12">
        <f t="shared" ca="1" si="86"/>
        <v>9.5464665873670196E-3</v>
      </c>
      <c r="O509" s="12">
        <f t="shared" ca="1" si="87"/>
        <v>1.1463706945964436E-2</v>
      </c>
      <c r="P509" s="12">
        <f t="shared" ca="1" si="88"/>
        <v>1.6233766233766156E-2</v>
      </c>
      <c r="Q509" s="12">
        <f t="shared" ca="1" si="89"/>
        <v>0</v>
      </c>
      <c r="R509" s="12">
        <f t="shared" ca="1" si="90"/>
        <v>-8.5173301595298234E-4</v>
      </c>
      <c r="S509" s="12">
        <f t="shared" ca="1" si="91"/>
        <v>-1.3766831365744636E-3</v>
      </c>
      <c r="T509" s="12">
        <f t="shared" ca="1" si="92"/>
        <v>-2.0522052205219632E-3</v>
      </c>
      <c r="U509" s="18"/>
      <c r="V509" s="22">
        <f t="shared" ca="1" si="93"/>
        <v>45470</v>
      </c>
      <c r="W509" s="14">
        <f ca="1">VLOOKUP($M509,LAST!$B:$Q,2,0)</f>
        <v>331</v>
      </c>
      <c r="X509" s="14">
        <f ca="1">VLOOKUP($M509,LAST!$B:$Q,3,0)*100</f>
        <v>388.22</v>
      </c>
      <c r="Y509" s="14">
        <f ca="1">VLOOKUP($M509,LAST!$B:$Q,16,0)*100</f>
        <v>313</v>
      </c>
      <c r="Z509" s="14">
        <f ca="1">VLOOKUP($M509,LAST!$B:$Q,4,0)</f>
        <v>96.55</v>
      </c>
      <c r="AA509" s="14">
        <f ca="1">VLOOKUP($M509,LAST!$B:$Q,5,0)</f>
        <v>97.717299999999994</v>
      </c>
      <c r="AB509" s="14">
        <f ca="1">VLOOKUP($M509,LAST!$B:$Q,6,0)</f>
        <v>105.90600000000001</v>
      </c>
      <c r="AC509" s="14">
        <f ca="1">VLOOKUP($M509,LAST!$B:$Q,7,0)</f>
        <v>1385.9</v>
      </c>
    </row>
    <row r="510" spans="12:29" ht="16.5" customHeight="1" x14ac:dyDescent="0.25">
      <c r="L510" s="32">
        <f t="shared" si="85"/>
        <v>510</v>
      </c>
      <c r="M510" s="9">
        <f t="shared" ca="1" si="94"/>
        <v>45469</v>
      </c>
      <c r="N510" s="12">
        <f t="shared" ca="1" si="86"/>
        <v>-9.8151727470403571E-3</v>
      </c>
      <c r="O510" s="12">
        <f t="shared" ca="1" si="87"/>
        <v>-7.0367879132819944E-3</v>
      </c>
      <c r="P510" s="12">
        <f t="shared" ca="1" si="88"/>
        <v>-3.2362459546925182E-3</v>
      </c>
      <c r="Q510" s="12">
        <f t="shared" ca="1" si="89"/>
        <v>-2.0710365537945918E-4</v>
      </c>
      <c r="R510" s="12">
        <f t="shared" ca="1" si="90"/>
        <v>-6.66218433814314E-4</v>
      </c>
      <c r="S510" s="12">
        <f t="shared" ca="1" si="91"/>
        <v>4.2137358319052076E-3</v>
      </c>
      <c r="T510" s="12">
        <f t="shared" ca="1" si="92"/>
        <v>9.7304310220547308E-4</v>
      </c>
      <c r="U510" s="18"/>
      <c r="V510" s="22">
        <f t="shared" ca="1" si="93"/>
        <v>45469</v>
      </c>
      <c r="W510" s="14">
        <f ca="1">VLOOKUP($M510,LAST!$B:$Q,2,0)</f>
        <v>327.87</v>
      </c>
      <c r="X510" s="14">
        <f ca="1">VLOOKUP($M510,LAST!$B:$Q,3,0)*100</f>
        <v>383.82</v>
      </c>
      <c r="Y510" s="14">
        <f ca="1">VLOOKUP($M510,LAST!$B:$Q,16,0)*100</f>
        <v>308</v>
      </c>
      <c r="Z510" s="14">
        <f ca="1">VLOOKUP($M510,LAST!$B:$Q,4,0)</f>
        <v>96.55</v>
      </c>
      <c r="AA510" s="14">
        <f ca="1">VLOOKUP($M510,LAST!$B:$Q,5,0)</f>
        <v>97.800600000000003</v>
      </c>
      <c r="AB510" s="14">
        <f ca="1">VLOOKUP($M510,LAST!$B:$Q,6,0)</f>
        <v>106.05200000000001</v>
      </c>
      <c r="AC510" s="14">
        <f ca="1">VLOOKUP($M510,LAST!$B:$Q,7,0)</f>
        <v>1388.75</v>
      </c>
    </row>
    <row r="511" spans="12:29" ht="16.5" customHeight="1" x14ac:dyDescent="0.25">
      <c r="L511" s="32">
        <f t="shared" si="85"/>
        <v>511</v>
      </c>
      <c r="M511" s="9">
        <f t="shared" ca="1" si="94"/>
        <v>45468</v>
      </c>
      <c r="N511" s="12">
        <f t="shared" ca="1" si="86"/>
        <v>-3.9706413187341472E-3</v>
      </c>
      <c r="O511" s="12">
        <f t="shared" ca="1" si="87"/>
        <v>2.8465698832902397E-4</v>
      </c>
      <c r="P511" s="12">
        <f t="shared" ca="1" si="88"/>
        <v>-3.225806451612856E-3</v>
      </c>
      <c r="Q511" s="12">
        <f t="shared" ca="1" si="89"/>
        <v>-3.1055900621124177E-4</v>
      </c>
      <c r="R511" s="12">
        <f t="shared" ca="1" si="90"/>
        <v>-3.3401941807076341E-4</v>
      </c>
      <c r="S511" s="12">
        <f t="shared" ca="1" si="91"/>
        <v>1.270467323390756E-3</v>
      </c>
      <c r="T511" s="12">
        <f t="shared" ca="1" si="92"/>
        <v>-1.2238139802748238E-3</v>
      </c>
      <c r="U511" s="18"/>
      <c r="V511" s="22">
        <f t="shared" ca="1" si="93"/>
        <v>45468</v>
      </c>
      <c r="W511" s="14">
        <f ca="1">VLOOKUP($M511,LAST!$B:$Q,2,0)</f>
        <v>331.12</v>
      </c>
      <c r="X511" s="14">
        <f ca="1">VLOOKUP($M511,LAST!$B:$Q,3,0)*100</f>
        <v>386.54</v>
      </c>
      <c r="Y511" s="14">
        <f ca="1">VLOOKUP($M511,LAST!$B:$Q,16,0)*100</f>
        <v>309</v>
      </c>
      <c r="Z511" s="14">
        <f ca="1">VLOOKUP($M511,LAST!$B:$Q,4,0)</f>
        <v>96.57</v>
      </c>
      <c r="AA511" s="14">
        <f ca="1">VLOOKUP($M511,LAST!$B:$Q,5,0)</f>
        <v>97.865799999999993</v>
      </c>
      <c r="AB511" s="14">
        <f ca="1">VLOOKUP($M511,LAST!$B:$Q,6,0)</f>
        <v>105.607</v>
      </c>
      <c r="AC511" s="14">
        <f ca="1">VLOOKUP($M511,LAST!$B:$Q,7,0)</f>
        <v>1387.4</v>
      </c>
    </row>
    <row r="512" spans="12:29" ht="16.5" customHeight="1" x14ac:dyDescent="0.25">
      <c r="L512" s="32">
        <f t="shared" si="85"/>
        <v>512</v>
      </c>
      <c r="M512" s="9">
        <f t="shared" ca="1" si="94"/>
        <v>45467</v>
      </c>
      <c r="N512" s="12">
        <f t="shared" ca="1" si="86"/>
        <v>8.4329308985013895E-3</v>
      </c>
      <c r="O512" s="12">
        <f t="shared" ca="1" si="87"/>
        <v>-5.2001544600334126E-3</v>
      </c>
      <c r="P512" s="12">
        <f t="shared" ca="1" si="88"/>
        <v>-1.2738853503184711E-2</v>
      </c>
      <c r="Q512" s="12">
        <f t="shared" ca="1" si="89"/>
        <v>0</v>
      </c>
      <c r="R512" s="12">
        <f t="shared" ca="1" si="90"/>
        <v>-2.165039312825856E-4</v>
      </c>
      <c r="S512" s="12">
        <f t="shared" ca="1" si="91"/>
        <v>-3.0530454837612853E-3</v>
      </c>
      <c r="T512" s="12">
        <f t="shared" ca="1" si="92"/>
        <v>6.1228164955862141E-4</v>
      </c>
      <c r="U512" s="18"/>
      <c r="V512" s="22">
        <f t="shared" ca="1" si="93"/>
        <v>45467</v>
      </c>
      <c r="W512" s="14">
        <f ca="1">VLOOKUP($M512,LAST!$B:$Q,2,0)</f>
        <v>332.44</v>
      </c>
      <c r="X512" s="14">
        <f ca="1">VLOOKUP($M512,LAST!$B:$Q,3,0)*100</f>
        <v>386.43</v>
      </c>
      <c r="Y512" s="14">
        <f ca="1">VLOOKUP($M512,LAST!$B:$Q,16,0)*100</f>
        <v>310</v>
      </c>
      <c r="Z512" s="14">
        <f ca="1">VLOOKUP($M512,LAST!$B:$Q,4,0)</f>
        <v>96.6</v>
      </c>
      <c r="AA512" s="14">
        <f ca="1">VLOOKUP($M512,LAST!$B:$Q,5,0)</f>
        <v>97.898499999999999</v>
      </c>
      <c r="AB512" s="14">
        <f ca="1">VLOOKUP($M512,LAST!$B:$Q,6,0)</f>
        <v>105.473</v>
      </c>
      <c r="AC512" s="14">
        <f ca="1">VLOOKUP($M512,LAST!$B:$Q,7,0)</f>
        <v>1389.1</v>
      </c>
    </row>
    <row r="513" spans="12:29" ht="16.5" customHeight="1" x14ac:dyDescent="0.25">
      <c r="L513" s="32">
        <f t="shared" si="85"/>
        <v>513</v>
      </c>
      <c r="M513" s="9">
        <f t="shared" ca="1" si="94"/>
        <v>45464</v>
      </c>
      <c r="N513" s="12">
        <f t="shared" ca="1" si="86"/>
        <v>-5.4571913655088178E-4</v>
      </c>
      <c r="O513" s="12">
        <f t="shared" ca="1" si="87"/>
        <v>1.1597938144329856E-3</v>
      </c>
      <c r="P513" s="12">
        <f t="shared" ca="1" si="88"/>
        <v>-3.1746031746031633E-3</v>
      </c>
      <c r="Q513" s="12">
        <f t="shared" ca="1" si="89"/>
        <v>-7.2411296162211425E-4</v>
      </c>
      <c r="R513" s="12">
        <f t="shared" ca="1" si="90"/>
        <v>-1.2253437855158644E-4</v>
      </c>
      <c r="S513" s="12">
        <f t="shared" ca="1" si="91"/>
        <v>1.9699208243362243E-3</v>
      </c>
      <c r="T513" s="12">
        <f t="shared" ca="1" si="92"/>
        <v>2.5999350016248091E-3</v>
      </c>
      <c r="U513" s="18"/>
      <c r="V513" s="22">
        <f t="shared" ca="1" si="93"/>
        <v>45464</v>
      </c>
      <c r="W513" s="14">
        <f ca="1">VLOOKUP($M513,LAST!$B:$Q,2,0)</f>
        <v>329.66</v>
      </c>
      <c r="X513" s="14">
        <f ca="1">VLOOKUP($M513,LAST!$B:$Q,3,0)*100</f>
        <v>388.45</v>
      </c>
      <c r="Y513" s="14">
        <f ca="1">VLOOKUP($M513,LAST!$B:$Q,16,0)*100</f>
        <v>314</v>
      </c>
      <c r="Z513" s="14">
        <f ca="1">VLOOKUP($M513,LAST!$B:$Q,4,0)</f>
        <v>96.6</v>
      </c>
      <c r="AA513" s="14">
        <f ca="1">VLOOKUP($M513,LAST!$B:$Q,5,0)</f>
        <v>97.919700000000006</v>
      </c>
      <c r="AB513" s="14">
        <f ca="1">VLOOKUP($M513,LAST!$B:$Q,6,0)</f>
        <v>105.79600000000001</v>
      </c>
      <c r="AC513" s="14">
        <f ca="1">VLOOKUP($M513,LAST!$B:$Q,7,0)</f>
        <v>1388.25</v>
      </c>
    </row>
    <row r="514" spans="12:29" ht="16.5" customHeight="1" x14ac:dyDescent="0.25">
      <c r="L514" s="32">
        <f t="shared" si="85"/>
        <v>514</v>
      </c>
      <c r="M514" s="9">
        <f t="shared" ca="1" si="94"/>
        <v>45463</v>
      </c>
      <c r="N514" s="12">
        <f t="shared" ca="1" si="86"/>
        <v>-4.0461380518148626E-3</v>
      </c>
      <c r="O514" s="12">
        <f t="shared" ca="1" si="87"/>
        <v>-1.7238274114286245E-3</v>
      </c>
      <c r="P514" s="12">
        <f t="shared" ca="1" si="88"/>
        <v>-3.1645569620253333E-3</v>
      </c>
      <c r="Q514" s="12">
        <f t="shared" ca="1" si="89"/>
        <v>-1.0343400910228784E-4</v>
      </c>
      <c r="R514" s="12">
        <f t="shared" ca="1" si="90"/>
        <v>-7.9641002863950483E-5</v>
      </c>
      <c r="S514" s="12">
        <f t="shared" ca="1" si="91"/>
        <v>3.1732760750184941E-3</v>
      </c>
      <c r="T514" s="12">
        <f t="shared" ca="1" si="92"/>
        <v>2.0987877691334145E-3</v>
      </c>
      <c r="U514" s="18"/>
      <c r="V514" s="22">
        <f t="shared" ca="1" si="93"/>
        <v>45463</v>
      </c>
      <c r="W514" s="14">
        <f ca="1">VLOOKUP($M514,LAST!$B:$Q,2,0)</f>
        <v>329.84</v>
      </c>
      <c r="X514" s="14">
        <f ca="1">VLOOKUP($M514,LAST!$B:$Q,3,0)*100</f>
        <v>388</v>
      </c>
      <c r="Y514" s="14">
        <f ca="1">VLOOKUP($M514,LAST!$B:$Q,16,0)*100</f>
        <v>315</v>
      </c>
      <c r="Z514" s="14">
        <f ca="1">VLOOKUP($M514,LAST!$B:$Q,4,0)</f>
        <v>96.67</v>
      </c>
      <c r="AA514" s="14">
        <f ca="1">VLOOKUP($M514,LAST!$B:$Q,5,0)</f>
        <v>97.931700000000006</v>
      </c>
      <c r="AB514" s="14">
        <f ca="1">VLOOKUP($M514,LAST!$B:$Q,6,0)</f>
        <v>105.58799999999999</v>
      </c>
      <c r="AC514" s="14">
        <f ca="1">VLOOKUP($M514,LAST!$B:$Q,7,0)</f>
        <v>1384.65</v>
      </c>
    </row>
    <row r="515" spans="12:29" ht="16.5" customHeight="1" x14ac:dyDescent="0.25">
      <c r="L515" s="32">
        <f t="shared" si="85"/>
        <v>515</v>
      </c>
      <c r="M515" s="9">
        <f t="shared" ca="1" si="94"/>
        <v>45462</v>
      </c>
      <c r="N515" s="12">
        <f t="shared" ca="1" si="86"/>
        <v>0</v>
      </c>
      <c r="O515" s="12">
        <f t="shared" ca="1" si="87"/>
        <v>-1.2334575356548472E-3</v>
      </c>
      <c r="P515" s="12">
        <f t="shared" ca="1" si="88"/>
        <v>0</v>
      </c>
      <c r="Q515" s="12">
        <f t="shared" ca="1" si="89"/>
        <v>0</v>
      </c>
      <c r="R515" s="12">
        <f t="shared" ca="1" si="90"/>
        <v>-3.1438099097380601E-4</v>
      </c>
      <c r="S515" s="12">
        <f t="shared" ca="1" si="91"/>
        <v>-1.9001292087872379E-5</v>
      </c>
      <c r="T515" s="12">
        <f t="shared" ca="1" si="92"/>
        <v>3.9820445989002806E-4</v>
      </c>
      <c r="U515" s="18"/>
      <c r="V515" s="22">
        <f t="shared" ca="1" si="93"/>
        <v>45462</v>
      </c>
      <c r="W515" s="14">
        <f ca="1">VLOOKUP($M515,LAST!$B:$Q,2,0)</f>
        <v>331.18</v>
      </c>
      <c r="X515" s="14">
        <f ca="1">VLOOKUP($M515,LAST!$B:$Q,3,0)*100</f>
        <v>388.66999999999996</v>
      </c>
      <c r="Y515" s="14">
        <f ca="1">VLOOKUP($M515,LAST!$B:$Q,16,0)*100</f>
        <v>316</v>
      </c>
      <c r="Z515" s="14">
        <f ca="1">VLOOKUP($M515,LAST!$B:$Q,4,0)</f>
        <v>96.68</v>
      </c>
      <c r="AA515" s="14">
        <f ca="1">VLOOKUP($M515,LAST!$B:$Q,5,0)</f>
        <v>97.939499999999995</v>
      </c>
      <c r="AB515" s="14">
        <f ca="1">VLOOKUP($M515,LAST!$B:$Q,6,0)</f>
        <v>105.254</v>
      </c>
      <c r="AC515" s="14">
        <f ca="1">VLOOKUP($M515,LAST!$B:$Q,7,0)</f>
        <v>1381.75</v>
      </c>
    </row>
    <row r="516" spans="12:29" ht="16.5" customHeight="1" x14ac:dyDescent="0.25">
      <c r="L516" s="32">
        <f t="shared" si="85"/>
        <v>516</v>
      </c>
      <c r="M516" s="9">
        <f t="shared" ca="1" si="94"/>
        <v>45461</v>
      </c>
      <c r="N516" s="12">
        <f t="shared" ca="1" si="86"/>
        <v>2.4214540831770659E-3</v>
      </c>
      <c r="O516" s="12">
        <f t="shared" ca="1" si="87"/>
        <v>-3.4315859561063755E-3</v>
      </c>
      <c r="P516" s="12">
        <f t="shared" ca="1" si="88"/>
        <v>0</v>
      </c>
      <c r="Q516" s="12">
        <f t="shared" ca="1" si="89"/>
        <v>-5.1690271890825201E-4</v>
      </c>
      <c r="R516" s="12">
        <f t="shared" ca="1" si="90"/>
        <v>-1.3573700088587159E-4</v>
      </c>
      <c r="S516" s="12">
        <f t="shared" ca="1" si="91"/>
        <v>-6.0767185719701189E-4</v>
      </c>
      <c r="T516" s="12">
        <f t="shared" ca="1" si="92"/>
        <v>3.6201715961192704E-5</v>
      </c>
      <c r="U516" s="18"/>
      <c r="V516" s="22">
        <f t="shared" ca="1" si="93"/>
        <v>45461</v>
      </c>
      <c r="W516" s="14">
        <f ca="1">VLOOKUP($M516,LAST!$B:$Q,2,0)</f>
        <v>331.18</v>
      </c>
      <c r="X516" s="14">
        <f ca="1">VLOOKUP($M516,LAST!$B:$Q,3,0)*100</f>
        <v>389.15000000000003</v>
      </c>
      <c r="Y516" s="14">
        <f ca="1">VLOOKUP($M516,LAST!$B:$Q,16,0)*100</f>
        <v>316</v>
      </c>
      <c r="Z516" s="14">
        <f ca="1">VLOOKUP($M516,LAST!$B:$Q,4,0)</f>
        <v>96.68</v>
      </c>
      <c r="AA516" s="14">
        <f ca="1">VLOOKUP($M516,LAST!$B:$Q,5,0)</f>
        <v>97.970299999999995</v>
      </c>
      <c r="AB516" s="14">
        <f ca="1">VLOOKUP($M516,LAST!$B:$Q,6,0)</f>
        <v>105.256</v>
      </c>
      <c r="AC516" s="14">
        <f ca="1">VLOOKUP($M516,LAST!$B:$Q,7,0)</f>
        <v>1381.2</v>
      </c>
    </row>
    <row r="517" spans="12:29" ht="16.5" customHeight="1" x14ac:dyDescent="0.25">
      <c r="L517" s="32">
        <f t="shared" si="85"/>
        <v>517</v>
      </c>
      <c r="M517" s="9">
        <f t="shared" ca="1" si="94"/>
        <v>45460</v>
      </c>
      <c r="N517" s="12">
        <f t="shared" ca="1" si="86"/>
        <v>-6.0499727751217591E-4</v>
      </c>
      <c r="O517" s="12">
        <f t="shared" ca="1" si="87"/>
        <v>-5.8555462206267839E-3</v>
      </c>
      <c r="P517" s="12">
        <f t="shared" ca="1" si="88"/>
        <v>-1.2499999999999956E-2</v>
      </c>
      <c r="Q517" s="12">
        <f t="shared" ca="1" si="89"/>
        <v>-2.0671834625318741E-4</v>
      </c>
      <c r="R517" s="12">
        <f t="shared" ca="1" si="90"/>
        <v>-5.8852748790572118E-4</v>
      </c>
      <c r="S517" s="12">
        <f t="shared" ca="1" si="91"/>
        <v>-2.1790620558976848E-3</v>
      </c>
      <c r="T517" s="12">
        <f t="shared" ca="1" si="92"/>
        <v>1.377560268261746E-3</v>
      </c>
      <c r="U517" s="18"/>
      <c r="V517" s="22">
        <f t="shared" ca="1" si="93"/>
        <v>45460</v>
      </c>
      <c r="W517" s="14">
        <f ca="1">VLOOKUP($M517,LAST!$B:$Q,2,0)</f>
        <v>330.38</v>
      </c>
      <c r="X517" s="14">
        <f ca="1">VLOOKUP($M517,LAST!$B:$Q,3,0)*100</f>
        <v>390.49</v>
      </c>
      <c r="Y517" s="14">
        <f ca="1">VLOOKUP($M517,LAST!$B:$Q,16,0)*100</f>
        <v>316</v>
      </c>
      <c r="Z517" s="14">
        <f ca="1">VLOOKUP($M517,LAST!$B:$Q,4,0)</f>
        <v>96.73</v>
      </c>
      <c r="AA517" s="14">
        <f ca="1">VLOOKUP($M517,LAST!$B:$Q,5,0)</f>
        <v>97.983599999999996</v>
      </c>
      <c r="AB517" s="14">
        <f ca="1">VLOOKUP($M517,LAST!$B:$Q,6,0)</f>
        <v>105.32</v>
      </c>
      <c r="AC517" s="14">
        <f ca="1">VLOOKUP($M517,LAST!$B:$Q,7,0)</f>
        <v>1381.15</v>
      </c>
    </row>
    <row r="518" spans="12:29" ht="16.5" customHeight="1" x14ac:dyDescent="0.25">
      <c r="L518" s="32">
        <f t="shared" ref="L518:L581" si="95">ROW(M518)</f>
        <v>518</v>
      </c>
      <c r="M518" s="9">
        <f t="shared" ca="1" si="94"/>
        <v>45457</v>
      </c>
      <c r="N518" s="12">
        <f t="shared" ref="N518:N581" ca="1" si="96">W518/W519-1</f>
        <v>1.008310926423861E-2</v>
      </c>
      <c r="O518" s="12">
        <f t="shared" ref="O518:O581" ca="1" si="97">X518/X519-1</f>
        <v>2.1799641008298343E-2</v>
      </c>
      <c r="P518" s="12">
        <f t="shared" ref="P518:P581" ca="1" si="98">Y518/Y519-1</f>
        <v>2.564102564102555E-2</v>
      </c>
      <c r="Q518" s="12">
        <f t="shared" ref="Q518:Q581" ca="1" si="99">Z518/Z519-1</f>
        <v>-1.3418662262592029E-3</v>
      </c>
      <c r="R518" s="12">
        <f t="shared" ref="R518:R581" ca="1" si="100">AA518/AA519-1</f>
        <v>-8.5910302714076181E-4</v>
      </c>
      <c r="S518" s="12">
        <f t="shared" ref="S518:S581" ca="1" si="101">AB518/AB519-1</f>
        <v>3.3651469637627773E-3</v>
      </c>
      <c r="T518" s="12">
        <f t="shared" ref="T518:T581" ca="1" si="102">AC518/AC519-1</f>
        <v>3.8940243103573469E-3</v>
      </c>
      <c r="U518" s="18"/>
      <c r="V518" s="22">
        <f t="shared" ref="V518:V581" ca="1" si="103">M518</f>
        <v>45457</v>
      </c>
      <c r="W518" s="14">
        <f ca="1">VLOOKUP($M518,LAST!$B:$Q,2,0)</f>
        <v>330.58</v>
      </c>
      <c r="X518" s="14">
        <f ca="1">VLOOKUP($M518,LAST!$B:$Q,3,0)*100</f>
        <v>392.79</v>
      </c>
      <c r="Y518" s="14">
        <f ca="1">VLOOKUP($M518,LAST!$B:$Q,16,0)*100</f>
        <v>320</v>
      </c>
      <c r="Z518" s="14">
        <f ca="1">VLOOKUP($M518,LAST!$B:$Q,4,0)</f>
        <v>96.75</v>
      </c>
      <c r="AA518" s="14">
        <f ca="1">VLOOKUP($M518,LAST!$B:$Q,5,0)</f>
        <v>98.041300000000007</v>
      </c>
      <c r="AB518" s="14">
        <f ca="1">VLOOKUP($M518,LAST!$B:$Q,6,0)</f>
        <v>105.55</v>
      </c>
      <c r="AC518" s="14">
        <f ca="1">VLOOKUP($M518,LAST!$B:$Q,7,0)</f>
        <v>1379.25</v>
      </c>
    </row>
    <row r="519" spans="12:29" ht="16.5" customHeight="1" x14ac:dyDescent="0.25">
      <c r="L519" s="32">
        <f t="shared" si="95"/>
        <v>519</v>
      </c>
      <c r="M519" s="9">
        <f t="shared" ref="M519:M582" ca="1" si="104">WORKDAY(M518,-1)</f>
        <v>45456</v>
      </c>
      <c r="N519" s="12">
        <f t="shared" ca="1" si="96"/>
        <v>1.3658748102951535E-2</v>
      </c>
      <c r="O519" s="12">
        <f t="shared" ca="1" si="97"/>
        <v>1.7496029645315048E-2</v>
      </c>
      <c r="P519" s="12">
        <f t="shared" ca="1" si="98"/>
        <v>3.3112582781456901E-2</v>
      </c>
      <c r="Q519" s="12">
        <f t="shared" ca="1" si="99"/>
        <v>-4.1271151465127609E-4</v>
      </c>
      <c r="R519" s="12">
        <f t="shared" ca="1" si="100"/>
        <v>-6.8275175451826264E-5</v>
      </c>
      <c r="S519" s="12">
        <f t="shared" ca="1" si="101"/>
        <v>5.2654211859142208E-3</v>
      </c>
      <c r="T519" s="12">
        <f t="shared" ca="1" si="102"/>
        <v>-1.5987210231813709E-3</v>
      </c>
      <c r="U519" s="18"/>
      <c r="V519" s="22">
        <f t="shared" ca="1" si="103"/>
        <v>45456</v>
      </c>
      <c r="W519" s="14">
        <f ca="1">VLOOKUP($M519,LAST!$B:$Q,2,0)</f>
        <v>327.27999999999997</v>
      </c>
      <c r="X519" s="14">
        <f ca="1">VLOOKUP($M519,LAST!$B:$Q,3,0)*100</f>
        <v>384.41</v>
      </c>
      <c r="Y519" s="14">
        <f ca="1">VLOOKUP($M519,LAST!$B:$Q,16,0)*100</f>
        <v>312</v>
      </c>
      <c r="Z519" s="14">
        <f ca="1">VLOOKUP($M519,LAST!$B:$Q,4,0)</f>
        <v>96.88</v>
      </c>
      <c r="AA519" s="14">
        <f ca="1">VLOOKUP($M519,LAST!$B:$Q,5,0)</f>
        <v>98.125600000000006</v>
      </c>
      <c r="AB519" s="14">
        <f ca="1">VLOOKUP($M519,LAST!$B:$Q,6,0)</f>
        <v>105.196</v>
      </c>
      <c r="AC519" s="14">
        <f ca="1">VLOOKUP($M519,LAST!$B:$Q,7,0)</f>
        <v>1373.9</v>
      </c>
    </row>
    <row r="520" spans="12:29" ht="16.5" customHeight="1" x14ac:dyDescent="0.25">
      <c r="L520" s="32">
        <f t="shared" si="95"/>
        <v>520</v>
      </c>
      <c r="M520" s="9">
        <f t="shared" ca="1" si="104"/>
        <v>45455</v>
      </c>
      <c r="N520" s="12">
        <f t="shared" ca="1" si="96"/>
        <v>-1.4317987544266719E-2</v>
      </c>
      <c r="O520" s="12">
        <f t="shared" ca="1" si="97"/>
        <v>-1.2468306453720879E-2</v>
      </c>
      <c r="P520" s="12">
        <f t="shared" ca="1" si="98"/>
        <v>-2.5806451612903181E-2</v>
      </c>
      <c r="Q520" s="12">
        <f t="shared" ca="1" si="99"/>
        <v>-1.0316723408654305E-4</v>
      </c>
      <c r="R520" s="12">
        <f t="shared" ca="1" si="100"/>
        <v>-2.4145238192274654E-4</v>
      </c>
      <c r="S520" s="12">
        <f t="shared" ca="1" si="101"/>
        <v>-5.5592511641168185E-3</v>
      </c>
      <c r="T520" s="12">
        <f t="shared" ca="1" si="102"/>
        <v>-1.5961691939345712E-3</v>
      </c>
      <c r="U520" s="18"/>
      <c r="V520" s="22">
        <f t="shared" ca="1" si="103"/>
        <v>45455</v>
      </c>
      <c r="W520" s="14">
        <f ca="1">VLOOKUP($M520,LAST!$B:$Q,2,0)</f>
        <v>322.87</v>
      </c>
      <c r="X520" s="14">
        <f ca="1">VLOOKUP($M520,LAST!$B:$Q,3,0)*100</f>
        <v>377.8</v>
      </c>
      <c r="Y520" s="14">
        <f ca="1">VLOOKUP($M520,LAST!$B:$Q,16,0)*100</f>
        <v>302</v>
      </c>
      <c r="Z520" s="14">
        <f ca="1">VLOOKUP($M520,LAST!$B:$Q,4,0)</f>
        <v>96.92</v>
      </c>
      <c r="AA520" s="14">
        <f ca="1">VLOOKUP($M520,LAST!$B:$Q,5,0)</f>
        <v>98.132300000000001</v>
      </c>
      <c r="AB520" s="14">
        <f ca="1">VLOOKUP($M520,LAST!$B:$Q,6,0)</f>
        <v>104.645</v>
      </c>
      <c r="AC520" s="14">
        <f ca="1">VLOOKUP($M520,LAST!$B:$Q,7,0)</f>
        <v>1376.1</v>
      </c>
    </row>
    <row r="521" spans="12:29" ht="16.5" customHeight="1" x14ac:dyDescent="0.25">
      <c r="L521" s="32">
        <f t="shared" si="95"/>
        <v>521</v>
      </c>
      <c r="M521" s="9">
        <f t="shared" ca="1" si="104"/>
        <v>45454</v>
      </c>
      <c r="N521" s="12">
        <f t="shared" ca="1" si="96"/>
        <v>1.5658429195994028E-2</v>
      </c>
      <c r="O521" s="12">
        <f t="shared" ca="1" si="97"/>
        <v>1.2438140101092898E-2</v>
      </c>
      <c r="P521" s="12">
        <f t="shared" ca="1" si="98"/>
        <v>1.6393442622950838E-2</v>
      </c>
      <c r="Q521" s="12">
        <f t="shared" ca="1" si="99"/>
        <v>-2.0629190304277678E-4</v>
      </c>
      <c r="R521" s="12">
        <f t="shared" ca="1" si="100"/>
        <v>-1.3140617853502068E-4</v>
      </c>
      <c r="S521" s="12">
        <f t="shared" ca="1" si="101"/>
        <v>7.6081787922022137E-4</v>
      </c>
      <c r="T521" s="12">
        <f t="shared" ca="1" si="102"/>
        <v>1.6351150030886608E-3</v>
      </c>
      <c r="U521" s="18"/>
      <c r="V521" s="22">
        <f t="shared" ca="1" si="103"/>
        <v>45454</v>
      </c>
      <c r="W521" s="14">
        <f ca="1">VLOOKUP($M521,LAST!$B:$Q,2,0)</f>
        <v>327.56</v>
      </c>
      <c r="X521" s="14">
        <f ca="1">VLOOKUP($M521,LAST!$B:$Q,3,0)*100</f>
        <v>382.57</v>
      </c>
      <c r="Y521" s="14">
        <f ca="1">VLOOKUP($M521,LAST!$B:$Q,16,0)*100</f>
        <v>310</v>
      </c>
      <c r="Z521" s="14">
        <f ca="1">VLOOKUP($M521,LAST!$B:$Q,4,0)</f>
        <v>96.93</v>
      </c>
      <c r="AA521" s="14">
        <f ca="1">VLOOKUP($M521,LAST!$B:$Q,5,0)</f>
        <v>98.156000000000006</v>
      </c>
      <c r="AB521" s="14">
        <f ca="1">VLOOKUP($M521,LAST!$B:$Q,6,0)</f>
        <v>105.23</v>
      </c>
      <c r="AC521" s="14">
        <f ca="1">VLOOKUP($M521,LAST!$B:$Q,7,0)</f>
        <v>1378.3</v>
      </c>
    </row>
    <row r="522" spans="12:29" ht="16.5" customHeight="1" x14ac:dyDescent="0.25">
      <c r="L522" s="32">
        <f t="shared" si="95"/>
        <v>522</v>
      </c>
      <c r="M522" s="9">
        <f t="shared" ca="1" si="104"/>
        <v>45453</v>
      </c>
      <c r="N522" s="12">
        <f t="shared" ca="1" si="96"/>
        <v>-2.2275160102713798E-3</v>
      </c>
      <c r="O522" s="12">
        <f t="shared" ca="1" si="97"/>
        <v>5.3477358590965363E-3</v>
      </c>
      <c r="P522" s="12">
        <f t="shared" ca="1" si="98"/>
        <v>6.6006600660066805E-3</v>
      </c>
      <c r="Q522" s="12">
        <f t="shared" ca="1" si="99"/>
        <v>1.031565917062327E-4</v>
      </c>
      <c r="R522" s="12">
        <f t="shared" ca="1" si="100"/>
        <v>-1.548112168875404E-4</v>
      </c>
      <c r="S522" s="12">
        <f t="shared" ca="1" si="101"/>
        <v>2.526576726891383E-3</v>
      </c>
      <c r="T522" s="12">
        <f t="shared" ca="1" si="102"/>
        <v>7.7261076528742922E-3</v>
      </c>
      <c r="U522" s="18"/>
      <c r="V522" s="22">
        <f t="shared" ca="1" si="103"/>
        <v>45453</v>
      </c>
      <c r="W522" s="14">
        <f ca="1">VLOOKUP($M522,LAST!$B:$Q,2,0)</f>
        <v>322.51</v>
      </c>
      <c r="X522" s="14">
        <f ca="1">VLOOKUP($M522,LAST!$B:$Q,3,0)*100</f>
        <v>377.87</v>
      </c>
      <c r="Y522" s="14">
        <f ca="1">VLOOKUP($M522,LAST!$B:$Q,16,0)*100</f>
        <v>305</v>
      </c>
      <c r="Z522" s="14">
        <f ca="1">VLOOKUP($M522,LAST!$B:$Q,4,0)</f>
        <v>96.95</v>
      </c>
      <c r="AA522" s="14">
        <f ca="1">VLOOKUP($M522,LAST!$B:$Q,5,0)</f>
        <v>98.168899999999994</v>
      </c>
      <c r="AB522" s="14">
        <f ca="1">VLOOKUP($M522,LAST!$B:$Q,6,0)</f>
        <v>105.15</v>
      </c>
      <c r="AC522" s="14">
        <f ca="1">VLOOKUP($M522,LAST!$B:$Q,7,0)</f>
        <v>1376.05</v>
      </c>
    </row>
    <row r="523" spans="12:29" ht="16.5" customHeight="1" x14ac:dyDescent="0.25">
      <c r="L523" s="32">
        <f t="shared" si="95"/>
        <v>523</v>
      </c>
      <c r="M523" s="9">
        <f t="shared" ca="1" si="104"/>
        <v>45450</v>
      </c>
      <c r="N523" s="12">
        <f t="shared" ca="1" si="96"/>
        <v>-1.9504944488260678E-2</v>
      </c>
      <c r="O523" s="12">
        <f t="shared" ca="1" si="97"/>
        <v>-1.8667919897652707E-2</v>
      </c>
      <c r="P523" s="12">
        <f t="shared" ca="1" si="98"/>
        <v>-2.5723472668810254E-2</v>
      </c>
      <c r="Q523" s="12">
        <f t="shared" ca="1" si="99"/>
        <v>-2.0627062706268795E-4</v>
      </c>
      <c r="R523" s="12">
        <f t="shared" ca="1" si="100"/>
        <v>6.4206373552688767E-4</v>
      </c>
      <c r="S523" s="12">
        <f t="shared" ca="1" si="101"/>
        <v>7.5214693281588918E-3</v>
      </c>
      <c r="T523" s="12">
        <f t="shared" ca="1" si="102"/>
        <v>-5.4262718962817535E-3</v>
      </c>
      <c r="U523" s="18"/>
      <c r="V523" s="22">
        <f t="shared" ca="1" si="103"/>
        <v>45450</v>
      </c>
      <c r="W523" s="14">
        <f ca="1">VLOOKUP($M523,LAST!$B:$Q,2,0)</f>
        <v>323.23</v>
      </c>
      <c r="X523" s="14">
        <f ca="1">VLOOKUP($M523,LAST!$B:$Q,3,0)*100</f>
        <v>375.86</v>
      </c>
      <c r="Y523" s="14">
        <f ca="1">VLOOKUP($M523,LAST!$B:$Q,16,0)*100</f>
        <v>303</v>
      </c>
      <c r="Z523" s="14">
        <f ca="1">VLOOKUP($M523,LAST!$B:$Q,4,0)</f>
        <v>96.94</v>
      </c>
      <c r="AA523" s="14">
        <f ca="1">VLOOKUP($M523,LAST!$B:$Q,5,0)</f>
        <v>98.184100000000001</v>
      </c>
      <c r="AB523" s="14">
        <f ca="1">VLOOKUP($M523,LAST!$B:$Q,6,0)</f>
        <v>104.88500000000001</v>
      </c>
      <c r="AC523" s="14">
        <f ca="1">VLOOKUP($M523,LAST!$B:$Q,7,0)</f>
        <v>1365.5</v>
      </c>
    </row>
    <row r="524" spans="12:29" ht="16.5" customHeight="1" x14ac:dyDescent="0.25">
      <c r="L524" s="32">
        <f t="shared" si="95"/>
        <v>524</v>
      </c>
      <c r="M524" s="9">
        <f t="shared" ca="1" si="104"/>
        <v>45449</v>
      </c>
      <c r="N524" s="12">
        <f t="shared" ca="1" si="96"/>
        <v>3.1952770761694005E-3</v>
      </c>
      <c r="O524" s="12">
        <f t="shared" ca="1" si="97"/>
        <v>2.872812744840747E-4</v>
      </c>
      <c r="P524" s="12">
        <f t="shared" ca="1" si="98"/>
        <v>0</v>
      </c>
      <c r="Q524" s="12">
        <f t="shared" ca="1" si="99"/>
        <v>1.0314595152127737E-4</v>
      </c>
      <c r="R524" s="12">
        <f t="shared" ca="1" si="100"/>
        <v>1.0192526635632859E-4</v>
      </c>
      <c r="S524" s="12">
        <f t="shared" ca="1" si="101"/>
        <v>-1.592051252541471E-3</v>
      </c>
      <c r="T524" s="12">
        <f t="shared" ca="1" si="102"/>
        <v>0</v>
      </c>
      <c r="U524" s="18"/>
      <c r="V524" s="22">
        <f t="shared" ca="1" si="103"/>
        <v>45449</v>
      </c>
      <c r="W524" s="14">
        <f ca="1">VLOOKUP($M524,LAST!$B:$Q,2,0)</f>
        <v>329.66</v>
      </c>
      <c r="X524" s="14">
        <f ca="1">VLOOKUP($M524,LAST!$B:$Q,3,0)*100</f>
        <v>383.01</v>
      </c>
      <c r="Y524" s="14">
        <f ca="1">VLOOKUP($M524,LAST!$B:$Q,16,0)*100</f>
        <v>311</v>
      </c>
      <c r="Z524" s="14">
        <f ca="1">VLOOKUP($M524,LAST!$B:$Q,4,0)</f>
        <v>96.96</v>
      </c>
      <c r="AA524" s="14">
        <f ca="1">VLOOKUP($M524,LAST!$B:$Q,5,0)</f>
        <v>98.121099999999998</v>
      </c>
      <c r="AB524" s="14">
        <f ca="1">VLOOKUP($M524,LAST!$B:$Q,6,0)</f>
        <v>104.102</v>
      </c>
      <c r="AC524" s="14">
        <f ca="1">VLOOKUP($M524,LAST!$B:$Q,7,0)</f>
        <v>1372.95</v>
      </c>
    </row>
    <row r="525" spans="12:29" ht="16.5" customHeight="1" x14ac:dyDescent="0.25">
      <c r="L525" s="32">
        <f t="shared" si="95"/>
        <v>525</v>
      </c>
      <c r="M525" s="9">
        <f t="shared" ca="1" si="104"/>
        <v>45448</v>
      </c>
      <c r="N525" s="12">
        <f t="shared" ca="1" si="96"/>
        <v>6.4316559982848798E-3</v>
      </c>
      <c r="O525" s="12">
        <f t="shared" ca="1" si="97"/>
        <v>2.1723767895935886E-3</v>
      </c>
      <c r="P525" s="12">
        <f t="shared" ca="1" si="98"/>
        <v>-3.2051282051281937E-3</v>
      </c>
      <c r="Q525" s="12">
        <f t="shared" ca="1" si="99"/>
        <v>1.031565917062327E-4</v>
      </c>
      <c r="R525" s="12">
        <f t="shared" ca="1" si="100"/>
        <v>-3.4653389662242517E-5</v>
      </c>
      <c r="S525" s="12">
        <f t="shared" ca="1" si="101"/>
        <v>1.5176255883200263E-3</v>
      </c>
      <c r="T525" s="12">
        <f t="shared" ca="1" si="102"/>
        <v>-2.252825115366397E-3</v>
      </c>
      <c r="U525" s="18"/>
      <c r="V525" s="22">
        <f t="shared" ca="1" si="103"/>
        <v>45448</v>
      </c>
      <c r="W525" s="14">
        <f ca="1">VLOOKUP($M525,LAST!$B:$Q,2,0)</f>
        <v>328.61</v>
      </c>
      <c r="X525" s="14">
        <f ca="1">VLOOKUP($M525,LAST!$B:$Q,3,0)*100</f>
        <v>382.90000000000003</v>
      </c>
      <c r="Y525" s="14">
        <f ca="1">VLOOKUP($M525,LAST!$B:$Q,16,0)*100</f>
        <v>311</v>
      </c>
      <c r="Z525" s="14">
        <f ca="1">VLOOKUP($M525,LAST!$B:$Q,4,0)</f>
        <v>96.95</v>
      </c>
      <c r="AA525" s="14">
        <f ca="1">VLOOKUP($M525,LAST!$B:$Q,5,0)</f>
        <v>98.111099999999993</v>
      </c>
      <c r="AB525" s="14">
        <f ca="1">VLOOKUP($M525,LAST!$B:$Q,6,0)</f>
        <v>104.268</v>
      </c>
      <c r="AC525" s="14">
        <f ca="1">VLOOKUP($M525,LAST!$B:$Q,7,0)</f>
        <v>1372.95</v>
      </c>
    </row>
    <row r="526" spans="12:29" ht="16.5" customHeight="1" x14ac:dyDescent="0.25">
      <c r="L526" s="32">
        <f t="shared" si="95"/>
        <v>526</v>
      </c>
      <c r="M526" s="9">
        <f t="shared" ca="1" si="104"/>
        <v>45447</v>
      </c>
      <c r="N526" s="12">
        <f t="shared" ca="1" si="96"/>
        <v>1.6310268621408719E-2</v>
      </c>
      <c r="O526" s="12">
        <f t="shared" ca="1" si="97"/>
        <v>1.5198618307426415E-2</v>
      </c>
      <c r="P526" s="12">
        <f t="shared" ca="1" si="98"/>
        <v>1.298701298701288E-2</v>
      </c>
      <c r="Q526" s="12">
        <f t="shared" ca="1" si="99"/>
        <v>0</v>
      </c>
      <c r="R526" s="12">
        <f t="shared" ca="1" si="100"/>
        <v>-1.6610483151047184E-4</v>
      </c>
      <c r="S526" s="12">
        <f t="shared" ca="1" si="101"/>
        <v>-2.8807374687922493E-4</v>
      </c>
      <c r="T526" s="12">
        <f t="shared" ca="1" si="102"/>
        <v>-3.6334568708662474E-5</v>
      </c>
      <c r="U526" s="18"/>
      <c r="V526" s="22">
        <f t="shared" ca="1" si="103"/>
        <v>45447</v>
      </c>
      <c r="W526" s="14">
        <f ca="1">VLOOKUP($M526,LAST!$B:$Q,2,0)</f>
        <v>326.51</v>
      </c>
      <c r="X526" s="14">
        <f ca="1">VLOOKUP($M526,LAST!$B:$Q,3,0)*100</f>
        <v>382.07</v>
      </c>
      <c r="Y526" s="14">
        <f ca="1">VLOOKUP($M526,LAST!$B:$Q,16,0)*100</f>
        <v>312</v>
      </c>
      <c r="Z526" s="14">
        <f ca="1">VLOOKUP($M526,LAST!$B:$Q,4,0)</f>
        <v>96.94</v>
      </c>
      <c r="AA526" s="14">
        <f ca="1">VLOOKUP($M526,LAST!$B:$Q,5,0)</f>
        <v>98.114500000000007</v>
      </c>
      <c r="AB526" s="14">
        <f ca="1">VLOOKUP($M526,LAST!$B:$Q,6,0)</f>
        <v>104.11</v>
      </c>
      <c r="AC526" s="14">
        <f ca="1">VLOOKUP($M526,LAST!$B:$Q,7,0)</f>
        <v>1376.05</v>
      </c>
    </row>
    <row r="527" spans="12:29" ht="16.5" customHeight="1" x14ac:dyDescent="0.25">
      <c r="L527" s="32">
        <f t="shared" si="95"/>
        <v>527</v>
      </c>
      <c r="M527" s="9">
        <f t="shared" ca="1" si="104"/>
        <v>45446</v>
      </c>
      <c r="N527" s="12">
        <f t="shared" ca="1" si="96"/>
        <v>1.404583043999752E-2</v>
      </c>
      <c r="O527" s="12">
        <f t="shared" ca="1" si="97"/>
        <v>3.2254624940022403E-3</v>
      </c>
      <c r="P527" s="12">
        <f t="shared" ca="1" si="98"/>
        <v>0</v>
      </c>
      <c r="Q527" s="12">
        <f t="shared" ca="1" si="99"/>
        <v>1.03167234086321E-4</v>
      </c>
      <c r="R527" s="12">
        <f t="shared" ca="1" si="100"/>
        <v>1.1516569081559958E-4</v>
      </c>
      <c r="S527" s="12">
        <f t="shared" ca="1" si="101"/>
        <v>-5.0730383773920362E-3</v>
      </c>
      <c r="T527" s="12">
        <f t="shared" ca="1" si="102"/>
        <v>-6.425992779783507E-3</v>
      </c>
      <c r="U527" s="18"/>
      <c r="V527" s="22">
        <f t="shared" ca="1" si="103"/>
        <v>45446</v>
      </c>
      <c r="W527" s="14">
        <f ca="1">VLOOKUP($M527,LAST!$B:$Q,2,0)</f>
        <v>321.27</v>
      </c>
      <c r="X527" s="14">
        <f ca="1">VLOOKUP($M527,LAST!$B:$Q,3,0)*100</f>
        <v>376.35</v>
      </c>
      <c r="Y527" s="14">
        <f ca="1">VLOOKUP($M527,LAST!$B:$Q,16,0)*100</f>
        <v>308</v>
      </c>
      <c r="Z527" s="14">
        <f ca="1">VLOOKUP($M527,LAST!$B:$Q,4,0)</f>
        <v>96.94</v>
      </c>
      <c r="AA527" s="14">
        <f ca="1">VLOOKUP($M527,LAST!$B:$Q,5,0)</f>
        <v>98.130799999999994</v>
      </c>
      <c r="AB527" s="14">
        <f ca="1">VLOOKUP($M527,LAST!$B:$Q,6,0)</f>
        <v>104.14</v>
      </c>
      <c r="AC527" s="14">
        <f ca="1">VLOOKUP($M527,LAST!$B:$Q,7,0)</f>
        <v>1376.1</v>
      </c>
    </row>
    <row r="528" spans="12:29" ht="16.5" customHeight="1" x14ac:dyDescent="0.25">
      <c r="L528" s="32">
        <f t="shared" si="95"/>
        <v>528</v>
      </c>
      <c r="M528" s="9">
        <f t="shared" ca="1" si="104"/>
        <v>45443</v>
      </c>
      <c r="N528" s="12">
        <f t="shared" ca="1" si="96"/>
        <v>6.7812605325244357E-2</v>
      </c>
      <c r="O528" s="12">
        <f t="shared" ca="1" si="97"/>
        <v>1.8159482988835407E-3</v>
      </c>
      <c r="P528" s="12">
        <f t="shared" ca="1" si="98"/>
        <v>-6.4516129032258229E-3</v>
      </c>
      <c r="Q528" s="12">
        <f t="shared" ca="1" si="99"/>
        <v>0</v>
      </c>
      <c r="R528" s="12">
        <f t="shared" ca="1" si="100"/>
        <v>-1.4062504776668483E-4</v>
      </c>
      <c r="S528" s="12">
        <f t="shared" ca="1" si="101"/>
        <v>-4.2973375606392139E-4</v>
      </c>
      <c r="T528" s="12">
        <f t="shared" ca="1" si="102"/>
        <v>4.0233426365581249E-3</v>
      </c>
      <c r="U528" s="18"/>
      <c r="V528" s="22">
        <f t="shared" ca="1" si="103"/>
        <v>45443</v>
      </c>
      <c r="W528" s="14">
        <f ca="1">VLOOKUP($M528,LAST!$B:$Q,2,0)</f>
        <v>316.82</v>
      </c>
      <c r="X528" s="14">
        <f ca="1">VLOOKUP($M528,LAST!$B:$Q,3,0)*100</f>
        <v>375.14</v>
      </c>
      <c r="Y528" s="14">
        <f ca="1">VLOOKUP($M528,LAST!$B:$Q,16,0)*100</f>
        <v>308</v>
      </c>
      <c r="Z528" s="14">
        <f ca="1">VLOOKUP($M528,LAST!$B:$Q,4,0)</f>
        <v>96.93</v>
      </c>
      <c r="AA528" s="14">
        <f ca="1">VLOOKUP($M528,LAST!$B:$Q,5,0)</f>
        <v>98.119500000000002</v>
      </c>
      <c r="AB528" s="14">
        <f ca="1">VLOOKUP($M528,LAST!$B:$Q,6,0)</f>
        <v>104.67100000000001</v>
      </c>
      <c r="AC528" s="14">
        <f ca="1">VLOOKUP($M528,LAST!$B:$Q,7,0)</f>
        <v>1385</v>
      </c>
    </row>
    <row r="529" spans="12:29" ht="16.5" customHeight="1" x14ac:dyDescent="0.25">
      <c r="L529" s="32">
        <f t="shared" si="95"/>
        <v>529</v>
      </c>
      <c r="M529" s="9">
        <f t="shared" ca="1" si="104"/>
        <v>45442</v>
      </c>
      <c r="N529" s="12">
        <f t="shared" ca="1" si="96"/>
        <v>3.4157394568636867E-3</v>
      </c>
      <c r="O529" s="12">
        <f t="shared" ca="1" si="97"/>
        <v>8.646464646464791E-3</v>
      </c>
      <c r="P529" s="12">
        <f t="shared" ca="1" si="98"/>
        <v>1.9736842105263053E-2</v>
      </c>
      <c r="Q529" s="12">
        <f t="shared" ca="1" si="99"/>
        <v>-2.0629190304277678E-4</v>
      </c>
      <c r="R529" s="12">
        <f t="shared" ca="1" si="100"/>
        <v>-5.7061980519468314E-5</v>
      </c>
      <c r="S529" s="12">
        <f t="shared" ca="1" si="101"/>
        <v>-3.8621791822834872E-3</v>
      </c>
      <c r="T529" s="12">
        <f t="shared" ca="1" si="102"/>
        <v>1.0660121620631458E-2</v>
      </c>
      <c r="U529" s="18"/>
      <c r="V529" s="22">
        <f t="shared" ca="1" si="103"/>
        <v>45442</v>
      </c>
      <c r="W529" s="14">
        <f ca="1">VLOOKUP($M529,LAST!$B:$Q,2,0)</f>
        <v>296.7</v>
      </c>
      <c r="X529" s="14">
        <f ca="1">VLOOKUP($M529,LAST!$B:$Q,3,0)*100</f>
        <v>374.46000000000004</v>
      </c>
      <c r="Y529" s="14">
        <f ca="1">VLOOKUP($M529,LAST!$B:$Q,16,0)*100</f>
        <v>310</v>
      </c>
      <c r="Z529" s="14">
        <f ca="1">VLOOKUP($M529,LAST!$B:$Q,4,0)</f>
        <v>96.93</v>
      </c>
      <c r="AA529" s="14">
        <f ca="1">VLOOKUP($M529,LAST!$B:$Q,5,0)</f>
        <v>98.133300000000006</v>
      </c>
      <c r="AB529" s="14">
        <f ca="1">VLOOKUP($M529,LAST!$B:$Q,6,0)</f>
        <v>104.71599999999999</v>
      </c>
      <c r="AC529" s="14">
        <f ca="1">VLOOKUP($M529,LAST!$B:$Q,7,0)</f>
        <v>1379.45</v>
      </c>
    </row>
    <row r="530" spans="12:29" ht="16.5" customHeight="1" x14ac:dyDescent="0.25">
      <c r="L530" s="32">
        <f t="shared" si="95"/>
        <v>530</v>
      </c>
      <c r="M530" s="9">
        <f t="shared" ca="1" si="104"/>
        <v>45441</v>
      </c>
      <c r="N530" s="12">
        <f t="shared" ca="1" si="96"/>
        <v>-2.4318616775556023E-2</v>
      </c>
      <c r="O530" s="12">
        <f t="shared" ca="1" si="97"/>
        <v>4.8449087857955764E-3</v>
      </c>
      <c r="P530" s="12">
        <f t="shared" ca="1" si="98"/>
        <v>1.6722408026755842E-2</v>
      </c>
      <c r="Q530" s="12">
        <f t="shared" ca="1" si="99"/>
        <v>-2.0624935547075562E-4</v>
      </c>
      <c r="R530" s="12">
        <f t="shared" ca="1" si="100"/>
        <v>-1.5995174958682856E-4</v>
      </c>
      <c r="S530" s="12">
        <f t="shared" ca="1" si="101"/>
        <v>4.8559466228228487E-3</v>
      </c>
      <c r="T530" s="12">
        <f t="shared" ca="1" si="102"/>
        <v>4.8220267235985492E-3</v>
      </c>
      <c r="U530" s="18"/>
      <c r="V530" s="22">
        <f t="shared" ca="1" si="103"/>
        <v>45441</v>
      </c>
      <c r="W530" s="14">
        <f ca="1">VLOOKUP($M530,LAST!$B:$Q,2,0)</f>
        <v>295.69</v>
      </c>
      <c r="X530" s="14">
        <f ca="1">VLOOKUP($M530,LAST!$B:$Q,3,0)*100</f>
        <v>371.25</v>
      </c>
      <c r="Y530" s="14">
        <f ca="1">VLOOKUP($M530,LAST!$B:$Q,16,0)*100</f>
        <v>304</v>
      </c>
      <c r="Z530" s="14">
        <f ca="1">VLOOKUP($M530,LAST!$B:$Q,4,0)</f>
        <v>96.95</v>
      </c>
      <c r="AA530" s="14">
        <f ca="1">VLOOKUP($M530,LAST!$B:$Q,5,0)</f>
        <v>98.138900000000007</v>
      </c>
      <c r="AB530" s="14">
        <f ca="1">VLOOKUP($M530,LAST!$B:$Q,6,0)</f>
        <v>105.122</v>
      </c>
      <c r="AC530" s="14">
        <f ca="1">VLOOKUP($M530,LAST!$B:$Q,7,0)</f>
        <v>1364.9</v>
      </c>
    </row>
    <row r="531" spans="12:29" ht="16.5" customHeight="1" x14ac:dyDescent="0.25">
      <c r="L531" s="32">
        <f t="shared" si="95"/>
        <v>531</v>
      </c>
      <c r="M531" s="9">
        <f t="shared" ca="1" si="104"/>
        <v>45440</v>
      </c>
      <c r="N531" s="12">
        <f t="shared" ca="1" si="96"/>
        <v>1.1548731642189614E-2</v>
      </c>
      <c r="O531" s="12">
        <f t="shared" ca="1" si="97"/>
        <v>-5.0627457316746449E-3</v>
      </c>
      <c r="P531" s="12">
        <f t="shared" ca="1" si="98"/>
        <v>-3.3333333333332993E-3</v>
      </c>
      <c r="Q531" s="12">
        <f t="shared" ca="1" si="99"/>
        <v>-1.0311404413287928E-4</v>
      </c>
      <c r="R531" s="12">
        <f t="shared" ca="1" si="100"/>
        <v>1.7424531906762297E-4</v>
      </c>
      <c r="S531" s="12">
        <f t="shared" ca="1" si="101"/>
        <v>1.8165304268857874E-4</v>
      </c>
      <c r="T531" s="12">
        <f t="shared" ca="1" si="102"/>
        <v>-4.0327015434248326E-3</v>
      </c>
      <c r="U531" s="18"/>
      <c r="V531" s="22">
        <f t="shared" ca="1" si="103"/>
        <v>45440</v>
      </c>
      <c r="W531" s="14">
        <f ca="1">VLOOKUP($M531,LAST!$B:$Q,2,0)</f>
        <v>303.06</v>
      </c>
      <c r="X531" s="14">
        <f ca="1">VLOOKUP($M531,LAST!$B:$Q,3,0)*100</f>
        <v>369.46</v>
      </c>
      <c r="Y531" s="14">
        <f ca="1">VLOOKUP($M531,LAST!$B:$Q,16,0)*100</f>
        <v>299</v>
      </c>
      <c r="Z531" s="14">
        <f ca="1">VLOOKUP($M531,LAST!$B:$Q,4,0)</f>
        <v>96.97</v>
      </c>
      <c r="AA531" s="14">
        <f ca="1">VLOOKUP($M531,LAST!$B:$Q,5,0)</f>
        <v>98.154600000000002</v>
      </c>
      <c r="AB531" s="14">
        <f ca="1">VLOOKUP($M531,LAST!$B:$Q,6,0)</f>
        <v>104.614</v>
      </c>
      <c r="AC531" s="14">
        <f ca="1">VLOOKUP($M531,LAST!$B:$Q,7,0)</f>
        <v>1358.35</v>
      </c>
    </row>
    <row r="532" spans="12:29" ht="16.5" customHeight="1" x14ac:dyDescent="0.25">
      <c r="L532" s="32">
        <f t="shared" si="95"/>
        <v>532</v>
      </c>
      <c r="M532" s="9">
        <f t="shared" ca="1" si="104"/>
        <v>45439</v>
      </c>
      <c r="N532" s="12">
        <f t="shared" ca="1" si="96"/>
        <v>0</v>
      </c>
      <c r="O532" s="12">
        <f t="shared" ca="1" si="97"/>
        <v>1.9697255875448239E-3</v>
      </c>
      <c r="P532" s="12">
        <f t="shared" ca="1" si="98"/>
        <v>0</v>
      </c>
      <c r="Q532" s="12">
        <f t="shared" ca="1" si="99"/>
        <v>7.2231967805191921E-4</v>
      </c>
      <c r="R532" s="12">
        <f t="shared" ca="1" si="100"/>
        <v>6.5971400836928318E-4</v>
      </c>
      <c r="S532" s="12">
        <f t="shared" ca="1" si="101"/>
        <v>-1.2318093273748776E-3</v>
      </c>
      <c r="T532" s="12">
        <f t="shared" ca="1" si="102"/>
        <v>-4.089232903720541E-3</v>
      </c>
      <c r="U532" s="18"/>
      <c r="V532" s="22">
        <f t="shared" ca="1" si="103"/>
        <v>45439</v>
      </c>
      <c r="W532" s="14">
        <f ca="1">VLOOKUP($M532,LAST!$B:$Q,2,0)</f>
        <v>299.60000000000002</v>
      </c>
      <c r="X532" s="14">
        <f ca="1">VLOOKUP($M532,LAST!$B:$Q,3,0)*100</f>
        <v>371.34000000000003</v>
      </c>
      <c r="Y532" s="14">
        <f ca="1">VLOOKUP($M532,LAST!$B:$Q,16,0)*100</f>
        <v>300</v>
      </c>
      <c r="Z532" s="14">
        <f ca="1">VLOOKUP($M532,LAST!$B:$Q,4,0)</f>
        <v>96.98</v>
      </c>
      <c r="AA532" s="14">
        <f ca="1">VLOOKUP($M532,LAST!$B:$Q,5,0)</f>
        <v>98.137500000000003</v>
      </c>
      <c r="AB532" s="14">
        <f ca="1">VLOOKUP($M532,LAST!$B:$Q,6,0)</f>
        <v>104.595</v>
      </c>
      <c r="AC532" s="14">
        <f ca="1">VLOOKUP($M532,LAST!$B:$Q,7,0)</f>
        <v>1363.85</v>
      </c>
    </row>
    <row r="533" spans="12:29" ht="16.5" customHeight="1" x14ac:dyDescent="0.25">
      <c r="L533" s="32">
        <f t="shared" si="95"/>
        <v>533</v>
      </c>
      <c r="M533" s="9">
        <f t="shared" ca="1" si="104"/>
        <v>45436</v>
      </c>
      <c r="N533" s="12">
        <f t="shared" ca="1" si="96"/>
        <v>5.672854217716683E-3</v>
      </c>
      <c r="O533" s="12">
        <f t="shared" ca="1" si="97"/>
        <v>2.7598149300578356E-3</v>
      </c>
      <c r="P533" s="12">
        <f t="shared" ca="1" si="98"/>
        <v>6.7114093959732557E-3</v>
      </c>
      <c r="Q533" s="12">
        <f t="shared" ca="1" si="99"/>
        <v>-3.0946977511858709E-4</v>
      </c>
      <c r="R533" s="12">
        <f t="shared" ca="1" si="100"/>
        <v>1.3255634919495662E-5</v>
      </c>
      <c r="S533" s="12">
        <f t="shared" ca="1" si="101"/>
        <v>-3.6533850896220965E-3</v>
      </c>
      <c r="T533" s="12">
        <f t="shared" ca="1" si="102"/>
        <v>5.211582926560876E-3</v>
      </c>
      <c r="U533" s="18"/>
      <c r="V533" s="22">
        <f t="shared" ca="1" si="103"/>
        <v>45436</v>
      </c>
      <c r="W533" s="14">
        <f ca="1">VLOOKUP($M533,LAST!$B:$Q,2,0)</f>
        <v>299.60000000000002</v>
      </c>
      <c r="X533" s="14">
        <f ca="1">VLOOKUP($M533,LAST!$B:$Q,3,0)*100</f>
        <v>370.61</v>
      </c>
      <c r="Y533" s="14">
        <f ca="1">VLOOKUP($M533,LAST!$B:$Q,16,0)*100</f>
        <v>300</v>
      </c>
      <c r="Z533" s="14">
        <f ca="1">VLOOKUP($M533,LAST!$B:$Q,4,0)</f>
        <v>96.91</v>
      </c>
      <c r="AA533" s="14">
        <f ca="1">VLOOKUP($M533,LAST!$B:$Q,5,0)</f>
        <v>98.072800000000001</v>
      </c>
      <c r="AB533" s="14">
        <f ca="1">VLOOKUP($M533,LAST!$B:$Q,6,0)</f>
        <v>104.724</v>
      </c>
      <c r="AC533" s="14">
        <f ca="1">VLOOKUP($M533,LAST!$B:$Q,7,0)</f>
        <v>1369.45</v>
      </c>
    </row>
    <row r="534" spans="12:29" ht="16.5" customHeight="1" x14ac:dyDescent="0.25">
      <c r="L534" s="32">
        <f t="shared" si="95"/>
        <v>534</v>
      </c>
      <c r="M534" s="9">
        <f t="shared" ca="1" si="104"/>
        <v>45435</v>
      </c>
      <c r="N534" s="12">
        <f t="shared" ca="1" si="96"/>
        <v>5.8410426092241341E-3</v>
      </c>
      <c r="O534" s="12">
        <f t="shared" ca="1" si="97"/>
        <v>-4.2299816790601907E-3</v>
      </c>
      <c r="P534" s="12">
        <f t="shared" ca="1" si="98"/>
        <v>-6.6666666666667096E-3</v>
      </c>
      <c r="Q534" s="12">
        <f t="shared" ca="1" si="99"/>
        <v>-1.0314595152149941E-4</v>
      </c>
      <c r="R534" s="12">
        <f t="shared" ca="1" si="100"/>
        <v>3.161958578343782E-4</v>
      </c>
      <c r="S534" s="12">
        <f t="shared" ca="1" si="101"/>
        <v>1.6677308377726074E-3</v>
      </c>
      <c r="T534" s="12">
        <f t="shared" ca="1" si="102"/>
        <v>-3.6687823311443157E-4</v>
      </c>
      <c r="U534" s="18"/>
      <c r="V534" s="22">
        <f t="shared" ca="1" si="103"/>
        <v>45435</v>
      </c>
      <c r="W534" s="14">
        <f ca="1">VLOOKUP($M534,LAST!$B:$Q,2,0)</f>
        <v>297.91000000000003</v>
      </c>
      <c r="X534" s="14">
        <f ca="1">VLOOKUP($M534,LAST!$B:$Q,3,0)*100</f>
        <v>369.59</v>
      </c>
      <c r="Y534" s="14">
        <f ca="1">VLOOKUP($M534,LAST!$B:$Q,16,0)*100</f>
        <v>298</v>
      </c>
      <c r="Z534" s="14">
        <f ca="1">VLOOKUP($M534,LAST!$B:$Q,4,0)</f>
        <v>96.94</v>
      </c>
      <c r="AA534" s="14">
        <f ca="1">VLOOKUP($M534,LAST!$B:$Q,5,0)</f>
        <v>98.0715</v>
      </c>
      <c r="AB534" s="14">
        <f ca="1">VLOOKUP($M534,LAST!$B:$Q,6,0)</f>
        <v>105.108</v>
      </c>
      <c r="AC534" s="14">
        <f ca="1">VLOOKUP($M534,LAST!$B:$Q,7,0)</f>
        <v>1362.35</v>
      </c>
    </row>
    <row r="535" spans="12:29" ht="16.5" customHeight="1" x14ac:dyDescent="0.25">
      <c r="L535" s="32">
        <f t="shared" si="95"/>
        <v>535</v>
      </c>
      <c r="M535" s="9">
        <f t="shared" ca="1" si="104"/>
        <v>45434</v>
      </c>
      <c r="N535" s="12">
        <f t="shared" ca="1" si="96"/>
        <v>1.1474626050133274E-2</v>
      </c>
      <c r="O535" s="12">
        <f t="shared" ca="1" si="97"/>
        <v>7.3551363821413585E-3</v>
      </c>
      <c r="P535" s="12">
        <f t="shared" ca="1" si="98"/>
        <v>6.7114093959732557E-3</v>
      </c>
      <c r="Q535" s="12">
        <f t="shared" ca="1" si="99"/>
        <v>1.031565917062327E-4</v>
      </c>
      <c r="R535" s="12">
        <f t="shared" ca="1" si="100"/>
        <v>4.1428613702665373E-4</v>
      </c>
      <c r="S535" s="12">
        <f t="shared" ca="1" si="101"/>
        <v>2.5988668176302188E-3</v>
      </c>
      <c r="T535" s="12">
        <f t="shared" ca="1" si="102"/>
        <v>-3.3008142008361663E-4</v>
      </c>
      <c r="U535" s="18"/>
      <c r="V535" s="22">
        <f t="shared" ca="1" si="103"/>
        <v>45434</v>
      </c>
      <c r="W535" s="14">
        <f ca="1">VLOOKUP($M535,LAST!$B:$Q,2,0)</f>
        <v>296.18</v>
      </c>
      <c r="X535" s="14">
        <f ca="1">VLOOKUP($M535,LAST!$B:$Q,3,0)*100</f>
        <v>371.15999999999997</v>
      </c>
      <c r="Y535" s="14">
        <f ca="1">VLOOKUP($M535,LAST!$B:$Q,16,0)*100</f>
        <v>300</v>
      </c>
      <c r="Z535" s="14">
        <f ca="1">VLOOKUP($M535,LAST!$B:$Q,4,0)</f>
        <v>96.95</v>
      </c>
      <c r="AA535" s="14">
        <f ca="1">VLOOKUP($M535,LAST!$B:$Q,5,0)</f>
        <v>98.040499999999994</v>
      </c>
      <c r="AB535" s="14">
        <f ca="1">VLOOKUP($M535,LAST!$B:$Q,6,0)</f>
        <v>104.93300000000001</v>
      </c>
      <c r="AC535" s="14">
        <f ca="1">VLOOKUP($M535,LAST!$B:$Q,7,0)</f>
        <v>1362.85</v>
      </c>
    </row>
    <row r="536" spans="12:29" ht="16.5" customHeight="1" x14ac:dyDescent="0.25">
      <c r="L536" s="32">
        <f t="shared" si="95"/>
        <v>536</v>
      </c>
      <c r="M536" s="9">
        <f t="shared" ca="1" si="104"/>
        <v>45433</v>
      </c>
      <c r="N536" s="12">
        <f t="shared" ca="1" si="96"/>
        <v>6.9809828398499363E-3</v>
      </c>
      <c r="O536" s="12">
        <f t="shared" ca="1" si="97"/>
        <v>5.842046354180841E-3</v>
      </c>
      <c r="P536" s="12">
        <f t="shared" ca="1" si="98"/>
        <v>6.7567567567567988E-3</v>
      </c>
      <c r="Q536" s="12">
        <f t="shared" ca="1" si="99"/>
        <v>-1.0314595152149941E-4</v>
      </c>
      <c r="R536" s="12">
        <f t="shared" ca="1" si="100"/>
        <v>7.5362952267066241E-4</v>
      </c>
      <c r="S536" s="12">
        <f t="shared" ca="1" si="101"/>
        <v>9.1808922679681437E-4</v>
      </c>
      <c r="T536" s="12">
        <f t="shared" ca="1" si="102"/>
        <v>5.4947081166796252E-3</v>
      </c>
      <c r="U536" s="18"/>
      <c r="V536" s="22">
        <f t="shared" ca="1" si="103"/>
        <v>45433</v>
      </c>
      <c r="W536" s="14">
        <f ca="1">VLOOKUP($M536,LAST!$B:$Q,2,0)</f>
        <v>292.82</v>
      </c>
      <c r="X536" s="14">
        <f ca="1">VLOOKUP($M536,LAST!$B:$Q,3,0)*100</f>
        <v>368.45</v>
      </c>
      <c r="Y536" s="14">
        <f ca="1">VLOOKUP($M536,LAST!$B:$Q,16,0)*100</f>
        <v>298</v>
      </c>
      <c r="Z536" s="14">
        <f ca="1">VLOOKUP($M536,LAST!$B:$Q,4,0)</f>
        <v>96.94</v>
      </c>
      <c r="AA536" s="14">
        <f ca="1">VLOOKUP($M536,LAST!$B:$Q,5,0)</f>
        <v>97.999899999999997</v>
      </c>
      <c r="AB536" s="14">
        <f ca="1">VLOOKUP($M536,LAST!$B:$Q,6,0)</f>
        <v>104.661</v>
      </c>
      <c r="AC536" s="14">
        <f ca="1">VLOOKUP($M536,LAST!$B:$Q,7,0)</f>
        <v>1363.3</v>
      </c>
    </row>
    <row r="537" spans="12:29" ht="16.5" customHeight="1" x14ac:dyDescent="0.25">
      <c r="L537" s="32">
        <f t="shared" si="95"/>
        <v>537</v>
      </c>
      <c r="M537" s="9">
        <f t="shared" ca="1" si="104"/>
        <v>45432</v>
      </c>
      <c r="N537" s="12">
        <f t="shared" ca="1" si="96"/>
        <v>-6.1519532451551617E-3</v>
      </c>
      <c r="O537" s="12">
        <f t="shared" ca="1" si="97"/>
        <v>-3.6176694592535696E-3</v>
      </c>
      <c r="P537" s="12">
        <f t="shared" ca="1" si="98"/>
        <v>-3.3670033670033517E-3</v>
      </c>
      <c r="Q537" s="12">
        <f t="shared" ca="1" si="99"/>
        <v>2.0633446817286405E-4</v>
      </c>
      <c r="R537" s="12">
        <f t="shared" ca="1" si="100"/>
        <v>6.9999672994236484E-4</v>
      </c>
      <c r="S537" s="12">
        <f t="shared" ca="1" si="101"/>
        <v>1.1489300588827245E-3</v>
      </c>
      <c r="T537" s="12">
        <f t="shared" ca="1" si="102"/>
        <v>5.165479836179987E-4</v>
      </c>
      <c r="U537" s="18"/>
      <c r="V537" s="22">
        <f t="shared" ca="1" si="103"/>
        <v>45432</v>
      </c>
      <c r="W537" s="14">
        <f ca="1">VLOOKUP($M537,LAST!$B:$Q,2,0)</f>
        <v>290.79000000000002</v>
      </c>
      <c r="X537" s="14">
        <f ca="1">VLOOKUP($M537,LAST!$B:$Q,3,0)*100</f>
        <v>366.31</v>
      </c>
      <c r="Y537" s="14">
        <f ca="1">VLOOKUP($M537,LAST!$B:$Q,16,0)*100</f>
        <v>296</v>
      </c>
      <c r="Z537" s="14">
        <f ca="1">VLOOKUP($M537,LAST!$B:$Q,4,0)</f>
        <v>96.95</v>
      </c>
      <c r="AA537" s="14">
        <f ca="1">VLOOKUP($M537,LAST!$B:$Q,5,0)</f>
        <v>97.926100000000005</v>
      </c>
      <c r="AB537" s="14">
        <f ca="1">VLOOKUP($M537,LAST!$B:$Q,6,0)</f>
        <v>104.565</v>
      </c>
      <c r="AC537" s="14">
        <f ca="1">VLOOKUP($M537,LAST!$B:$Q,7,0)</f>
        <v>1355.85</v>
      </c>
    </row>
    <row r="538" spans="12:29" ht="16.5" customHeight="1" x14ac:dyDescent="0.25">
      <c r="L538" s="32">
        <f t="shared" si="95"/>
        <v>538</v>
      </c>
      <c r="M538" s="9">
        <f t="shared" ca="1" si="104"/>
        <v>45429</v>
      </c>
      <c r="N538" s="12">
        <f t="shared" ca="1" si="96"/>
        <v>1.3672876431369829E-4</v>
      </c>
      <c r="O538" s="12">
        <f t="shared" ca="1" si="97"/>
        <v>-3.9825526265883093E-3</v>
      </c>
      <c r="P538" s="12">
        <f t="shared" ca="1" si="98"/>
        <v>-3.3557046979866278E-3</v>
      </c>
      <c r="Q538" s="12">
        <f t="shared" ca="1" si="99"/>
        <v>-4.1249871094140023E-4</v>
      </c>
      <c r="R538" s="12">
        <f t="shared" ca="1" si="100"/>
        <v>6.0941941552994372E-4</v>
      </c>
      <c r="S538" s="12">
        <f t="shared" ca="1" si="101"/>
        <v>-1.6273860351145863E-4</v>
      </c>
      <c r="T538" s="12">
        <f t="shared" ca="1" si="102"/>
        <v>7.4715634525315267E-3</v>
      </c>
      <c r="U538" s="18"/>
      <c r="V538" s="22">
        <f t="shared" ca="1" si="103"/>
        <v>45429</v>
      </c>
      <c r="W538" s="14">
        <f ca="1">VLOOKUP($M538,LAST!$B:$Q,2,0)</f>
        <v>292.58999999999997</v>
      </c>
      <c r="X538" s="14">
        <f ca="1">VLOOKUP($M538,LAST!$B:$Q,3,0)*100</f>
        <v>367.64</v>
      </c>
      <c r="Y538" s="14">
        <f ca="1">VLOOKUP($M538,LAST!$B:$Q,16,0)*100</f>
        <v>297</v>
      </c>
      <c r="Z538" s="14">
        <f ca="1">VLOOKUP($M538,LAST!$B:$Q,4,0)</f>
        <v>96.93</v>
      </c>
      <c r="AA538" s="14">
        <f ca="1">VLOOKUP($M538,LAST!$B:$Q,5,0)</f>
        <v>97.857600000000005</v>
      </c>
      <c r="AB538" s="14">
        <f ca="1">VLOOKUP($M538,LAST!$B:$Q,6,0)</f>
        <v>104.44499999999999</v>
      </c>
      <c r="AC538" s="14">
        <f ca="1">VLOOKUP($M538,LAST!$B:$Q,7,0)</f>
        <v>1355.15</v>
      </c>
    </row>
    <row r="539" spans="12:29" ht="16.5" customHeight="1" x14ac:dyDescent="0.25">
      <c r="L539" s="32">
        <f t="shared" si="95"/>
        <v>539</v>
      </c>
      <c r="M539" s="9">
        <f t="shared" ca="1" si="104"/>
        <v>45428</v>
      </c>
      <c r="N539" s="12">
        <f t="shared" ca="1" si="96"/>
        <v>-1.7002116864352712E-2</v>
      </c>
      <c r="O539" s="12">
        <f t="shared" ca="1" si="97"/>
        <v>-1.3971256077362715E-2</v>
      </c>
      <c r="P539" s="12">
        <f t="shared" ca="1" si="98"/>
        <v>-9.966777408637828E-3</v>
      </c>
      <c r="Q539" s="12">
        <f t="shared" ca="1" si="99"/>
        <v>-2.0620682544592039E-4</v>
      </c>
      <c r="R539" s="12">
        <f t="shared" ca="1" si="100"/>
        <v>5.8726875014070146E-4</v>
      </c>
      <c r="S539" s="12">
        <f t="shared" ca="1" si="101"/>
        <v>1.1212803680100691E-3</v>
      </c>
      <c r="T539" s="12">
        <f t="shared" ca="1" si="102"/>
        <v>-1.7565642917138469E-2</v>
      </c>
      <c r="U539" s="18"/>
      <c r="V539" s="22">
        <f t="shared" ca="1" si="103"/>
        <v>45428</v>
      </c>
      <c r="W539" s="14">
        <f ca="1">VLOOKUP($M539,LAST!$B:$Q,2,0)</f>
        <v>292.55</v>
      </c>
      <c r="X539" s="14">
        <f ca="1">VLOOKUP($M539,LAST!$B:$Q,3,0)*100</f>
        <v>369.11</v>
      </c>
      <c r="Y539" s="14">
        <f ca="1">VLOOKUP($M539,LAST!$B:$Q,16,0)*100</f>
        <v>298</v>
      </c>
      <c r="Z539" s="14">
        <f ca="1">VLOOKUP($M539,LAST!$B:$Q,4,0)</f>
        <v>96.97</v>
      </c>
      <c r="AA539" s="14">
        <f ca="1">VLOOKUP($M539,LAST!$B:$Q,5,0)</f>
        <v>97.798000000000002</v>
      </c>
      <c r="AB539" s="14">
        <f ca="1">VLOOKUP($M539,LAST!$B:$Q,6,0)</f>
        <v>104.462</v>
      </c>
      <c r="AC539" s="14">
        <f ca="1">VLOOKUP($M539,LAST!$B:$Q,7,0)</f>
        <v>1345.1</v>
      </c>
    </row>
    <row r="540" spans="12:29" ht="16.5" customHeight="1" x14ac:dyDescent="0.25">
      <c r="L540" s="32">
        <f t="shared" si="95"/>
        <v>540</v>
      </c>
      <c r="M540" s="9">
        <f t="shared" ca="1" si="104"/>
        <v>45427</v>
      </c>
      <c r="N540" s="12">
        <f t="shared" ca="1" si="96"/>
        <v>-3.4823371839944883E-3</v>
      </c>
      <c r="O540" s="12">
        <f t="shared" ca="1" si="97"/>
        <v>-2.7439592934971335E-3</v>
      </c>
      <c r="P540" s="12">
        <f t="shared" ca="1" si="98"/>
        <v>-6.6006600660065695E-3</v>
      </c>
      <c r="Q540" s="12">
        <f t="shared" ca="1" si="99"/>
        <v>0</v>
      </c>
      <c r="R540" s="12">
        <f t="shared" ca="1" si="100"/>
        <v>6.3780798805890271E-4</v>
      </c>
      <c r="S540" s="12">
        <f t="shared" ca="1" si="101"/>
        <v>-6.3611171950139767E-3</v>
      </c>
      <c r="T540" s="12">
        <f t="shared" ca="1" si="102"/>
        <v>0</v>
      </c>
      <c r="U540" s="18"/>
      <c r="V540" s="22">
        <f t="shared" ca="1" si="103"/>
        <v>45427</v>
      </c>
      <c r="W540" s="14">
        <f ca="1">VLOOKUP($M540,LAST!$B:$Q,2,0)</f>
        <v>297.61</v>
      </c>
      <c r="X540" s="14">
        <f ca="1">VLOOKUP($M540,LAST!$B:$Q,3,0)*100</f>
        <v>374.34</v>
      </c>
      <c r="Y540" s="14">
        <f ca="1">VLOOKUP($M540,LAST!$B:$Q,16,0)*100</f>
        <v>301</v>
      </c>
      <c r="Z540" s="14">
        <f ca="1">VLOOKUP($M540,LAST!$B:$Q,4,0)</f>
        <v>96.99</v>
      </c>
      <c r="AA540" s="14">
        <f ca="1">VLOOKUP($M540,LAST!$B:$Q,5,0)</f>
        <v>97.740600000000001</v>
      </c>
      <c r="AB540" s="14">
        <f ca="1">VLOOKUP($M540,LAST!$B:$Q,6,0)</f>
        <v>104.345</v>
      </c>
      <c r="AC540" s="14">
        <f ca="1">VLOOKUP($M540,LAST!$B:$Q,7,0)</f>
        <v>1369.15</v>
      </c>
    </row>
    <row r="541" spans="12:29" ht="16.5" customHeight="1" x14ac:dyDescent="0.25">
      <c r="L541" s="32">
        <f t="shared" si="95"/>
        <v>541</v>
      </c>
      <c r="M541" s="9">
        <f t="shared" ca="1" si="104"/>
        <v>45426</v>
      </c>
      <c r="N541" s="12">
        <f t="shared" ca="1" si="96"/>
        <v>9.0208797891748738E-3</v>
      </c>
      <c r="O541" s="12">
        <f t="shared" ca="1" si="97"/>
        <v>3.0462549768859315E-3</v>
      </c>
      <c r="P541" s="12">
        <f t="shared" ca="1" si="98"/>
        <v>6.6445182724252927E-3</v>
      </c>
      <c r="Q541" s="12">
        <f t="shared" ca="1" si="99"/>
        <v>0</v>
      </c>
      <c r="R541" s="12">
        <f t="shared" ca="1" si="100"/>
        <v>5.9208875185023935E-4</v>
      </c>
      <c r="S541" s="12">
        <f t="shared" ca="1" si="101"/>
        <v>-1.948335836073678E-3</v>
      </c>
      <c r="T541" s="12">
        <f t="shared" ca="1" si="102"/>
        <v>6.57774529508659E-4</v>
      </c>
      <c r="U541" s="18"/>
      <c r="V541" s="22">
        <f t="shared" ca="1" si="103"/>
        <v>45426</v>
      </c>
      <c r="W541" s="14">
        <f ca="1">VLOOKUP($M541,LAST!$B:$Q,2,0)</f>
        <v>298.64999999999998</v>
      </c>
      <c r="X541" s="14">
        <f ca="1">VLOOKUP($M541,LAST!$B:$Q,3,0)*100</f>
        <v>375.37</v>
      </c>
      <c r="Y541" s="14">
        <f ca="1">VLOOKUP($M541,LAST!$B:$Q,16,0)*100</f>
        <v>303</v>
      </c>
      <c r="Z541" s="14">
        <f ca="1">VLOOKUP($M541,LAST!$B:$Q,4,0)</f>
        <v>96.99</v>
      </c>
      <c r="AA541" s="14">
        <f ca="1">VLOOKUP($M541,LAST!$B:$Q,5,0)</f>
        <v>97.678299999999993</v>
      </c>
      <c r="AB541" s="14">
        <f ca="1">VLOOKUP($M541,LAST!$B:$Q,6,0)</f>
        <v>105.01300000000001</v>
      </c>
      <c r="AC541" s="14">
        <f ca="1">VLOOKUP($M541,LAST!$B:$Q,7,0)</f>
        <v>1369.15</v>
      </c>
    </row>
    <row r="542" spans="12:29" ht="16.5" customHeight="1" x14ac:dyDescent="0.25">
      <c r="L542" s="32">
        <f t="shared" si="95"/>
        <v>542</v>
      </c>
      <c r="M542" s="9">
        <f t="shared" ca="1" si="104"/>
        <v>45425</v>
      </c>
      <c r="N542" s="12">
        <f t="shared" ca="1" si="96"/>
        <v>1.3516253294598712E-4</v>
      </c>
      <c r="O542" s="12">
        <f t="shared" ca="1" si="97"/>
        <v>5.3190060443251141E-3</v>
      </c>
      <c r="P542" s="12">
        <f t="shared" ca="1" si="98"/>
        <v>1.0067114093959662E-2</v>
      </c>
      <c r="Q542" s="12">
        <f t="shared" ca="1" si="99"/>
        <v>8.2550820348781251E-4</v>
      </c>
      <c r="R542" s="12">
        <f t="shared" ca="1" si="100"/>
        <v>3.484732451699557E-3</v>
      </c>
      <c r="S542" s="12">
        <f t="shared" ca="1" si="101"/>
        <v>-7.8821663611927661E-4</v>
      </c>
      <c r="T542" s="12">
        <f t="shared" ca="1" si="102"/>
        <v>1.4619348708011515E-4</v>
      </c>
      <c r="U542" s="18"/>
      <c r="V542" s="22">
        <f t="shared" ca="1" si="103"/>
        <v>45425</v>
      </c>
      <c r="W542" s="14">
        <f ca="1">VLOOKUP($M542,LAST!$B:$Q,2,0)</f>
        <v>295.98</v>
      </c>
      <c r="X542" s="14">
        <f ca="1">VLOOKUP($M542,LAST!$B:$Q,3,0)*100</f>
        <v>374.23</v>
      </c>
      <c r="Y542" s="14">
        <f ca="1">VLOOKUP($M542,LAST!$B:$Q,16,0)*100</f>
        <v>301</v>
      </c>
      <c r="Z542" s="14">
        <f ca="1">VLOOKUP($M542,LAST!$B:$Q,4,0)</f>
        <v>96.99</v>
      </c>
      <c r="AA542" s="14">
        <f ca="1">VLOOKUP($M542,LAST!$B:$Q,5,0)</f>
        <v>97.620500000000007</v>
      </c>
      <c r="AB542" s="14">
        <f ca="1">VLOOKUP($M542,LAST!$B:$Q,6,0)</f>
        <v>105.218</v>
      </c>
      <c r="AC542" s="14">
        <f ca="1">VLOOKUP($M542,LAST!$B:$Q,7,0)</f>
        <v>1368.25</v>
      </c>
    </row>
    <row r="543" spans="12:29" ht="16.5" customHeight="1" x14ac:dyDescent="0.25">
      <c r="L543" s="32">
        <f t="shared" si="95"/>
        <v>543</v>
      </c>
      <c r="M543" s="9">
        <f t="shared" ca="1" si="104"/>
        <v>45422</v>
      </c>
      <c r="N543" s="12">
        <f t="shared" ca="1" si="96"/>
        <v>-9.2400401740876381E-3</v>
      </c>
      <c r="O543" s="12">
        <f t="shared" ca="1" si="97"/>
        <v>-4.1998822962923121E-3</v>
      </c>
      <c r="P543" s="12">
        <f t="shared" ca="1" si="98"/>
        <v>-6.6666666666667096E-3</v>
      </c>
      <c r="Q543" s="12">
        <f t="shared" ca="1" si="99"/>
        <v>3.0966143682897851E-4</v>
      </c>
      <c r="R543" s="12">
        <f t="shared" ca="1" si="100"/>
        <v>2.8687884047462475E-4</v>
      </c>
      <c r="S543" s="12">
        <f t="shared" ca="1" si="101"/>
        <v>7.0324156347711941E-4</v>
      </c>
      <c r="T543" s="12">
        <f t="shared" ca="1" si="102"/>
        <v>-1.4233576642336265E-3</v>
      </c>
      <c r="U543" s="18"/>
      <c r="V543" s="22">
        <f t="shared" ca="1" si="103"/>
        <v>45422</v>
      </c>
      <c r="W543" s="14">
        <f ca="1">VLOOKUP($M543,LAST!$B:$Q,2,0)</f>
        <v>295.94</v>
      </c>
      <c r="X543" s="14">
        <f ca="1">VLOOKUP($M543,LAST!$B:$Q,3,0)*100</f>
        <v>372.25</v>
      </c>
      <c r="Y543" s="14">
        <f ca="1">VLOOKUP($M543,LAST!$B:$Q,16,0)*100</f>
        <v>298</v>
      </c>
      <c r="Z543" s="14">
        <f ca="1">VLOOKUP($M543,LAST!$B:$Q,4,0)</f>
        <v>96.91</v>
      </c>
      <c r="AA543" s="14">
        <f ca="1">VLOOKUP($M543,LAST!$B:$Q,5,0)</f>
        <v>97.281499999999994</v>
      </c>
      <c r="AB543" s="14">
        <f ca="1">VLOOKUP($M543,LAST!$B:$Q,6,0)</f>
        <v>105.301</v>
      </c>
      <c r="AC543" s="14">
        <f ca="1">VLOOKUP($M543,LAST!$B:$Q,7,0)</f>
        <v>1368.05</v>
      </c>
    </row>
    <row r="544" spans="12:29" ht="16.5" customHeight="1" x14ac:dyDescent="0.25">
      <c r="L544" s="32">
        <f t="shared" si="95"/>
        <v>544</v>
      </c>
      <c r="M544" s="9">
        <f t="shared" ca="1" si="104"/>
        <v>45421</v>
      </c>
      <c r="N544" s="12">
        <f t="shared" ca="1" si="96"/>
        <v>1.9119176198303389E-3</v>
      </c>
      <c r="O544" s="12">
        <f t="shared" ca="1" si="97"/>
        <v>5.9200258328400146E-3</v>
      </c>
      <c r="P544" s="12">
        <f t="shared" ca="1" si="98"/>
        <v>1.6949152542372836E-2</v>
      </c>
      <c r="Q544" s="12">
        <f t="shared" ca="1" si="99"/>
        <v>2.0648358455499505E-4</v>
      </c>
      <c r="R544" s="12">
        <f t="shared" ca="1" si="100"/>
        <v>2.8798999440482476E-4</v>
      </c>
      <c r="S544" s="12">
        <f t="shared" ca="1" si="101"/>
        <v>-3.0223788679817343E-3</v>
      </c>
      <c r="T544" s="12">
        <f t="shared" ca="1" si="102"/>
        <v>5.3201247477527858E-3</v>
      </c>
      <c r="U544" s="18"/>
      <c r="V544" s="22">
        <f t="shared" ca="1" si="103"/>
        <v>45421</v>
      </c>
      <c r="W544" s="14">
        <f ca="1">VLOOKUP($M544,LAST!$B:$Q,2,0)</f>
        <v>298.7</v>
      </c>
      <c r="X544" s="14">
        <f ca="1">VLOOKUP($M544,LAST!$B:$Q,3,0)*100</f>
        <v>373.82</v>
      </c>
      <c r="Y544" s="14">
        <f ca="1">VLOOKUP($M544,LAST!$B:$Q,16,0)*100</f>
        <v>300</v>
      </c>
      <c r="Z544" s="14">
        <f ca="1">VLOOKUP($M544,LAST!$B:$Q,4,0)</f>
        <v>96.88</v>
      </c>
      <c r="AA544" s="14">
        <f ca="1">VLOOKUP($M544,LAST!$B:$Q,5,0)</f>
        <v>97.253600000000006</v>
      </c>
      <c r="AB544" s="14">
        <f ca="1">VLOOKUP($M544,LAST!$B:$Q,6,0)</f>
        <v>105.227</v>
      </c>
      <c r="AC544" s="14">
        <f ca="1">VLOOKUP($M544,LAST!$B:$Q,7,0)</f>
        <v>1370</v>
      </c>
    </row>
    <row r="545" spans="12:29" ht="16.5" customHeight="1" x14ac:dyDescent="0.25">
      <c r="L545" s="32">
        <f t="shared" si="95"/>
        <v>545</v>
      </c>
      <c r="M545" s="9">
        <f t="shared" ca="1" si="104"/>
        <v>45420</v>
      </c>
      <c r="N545" s="12">
        <f t="shared" ca="1" si="96"/>
        <v>-1.058675162617817E-2</v>
      </c>
      <c r="O545" s="12">
        <f t="shared" ca="1" si="97"/>
        <v>2.022271955132604E-3</v>
      </c>
      <c r="P545" s="12">
        <f t="shared" ca="1" si="98"/>
        <v>1.0273972602739656E-2</v>
      </c>
      <c r="Q545" s="12">
        <f t="shared" ca="1" si="99"/>
        <v>3.0982133636281439E-4</v>
      </c>
      <c r="R545" s="12">
        <f t="shared" ca="1" si="100"/>
        <v>9.8749177090295959E-5</v>
      </c>
      <c r="S545" s="12">
        <f t="shared" ca="1" si="101"/>
        <v>1.2712025196373045E-3</v>
      </c>
      <c r="T545" s="12">
        <f t="shared" ca="1" si="102"/>
        <v>2.0588992242360771E-3</v>
      </c>
      <c r="U545" s="18"/>
      <c r="V545" s="22">
        <f t="shared" ca="1" si="103"/>
        <v>45420</v>
      </c>
      <c r="W545" s="14">
        <f ca="1">VLOOKUP($M545,LAST!$B:$Q,2,0)</f>
        <v>298.13</v>
      </c>
      <c r="X545" s="14">
        <f ca="1">VLOOKUP($M545,LAST!$B:$Q,3,0)*100</f>
        <v>371.62</v>
      </c>
      <c r="Y545" s="14">
        <f ca="1">VLOOKUP($M545,LAST!$B:$Q,16,0)*100</f>
        <v>295</v>
      </c>
      <c r="Z545" s="14">
        <f ca="1">VLOOKUP($M545,LAST!$B:$Q,4,0)</f>
        <v>96.86</v>
      </c>
      <c r="AA545" s="14">
        <f ca="1">VLOOKUP($M545,LAST!$B:$Q,5,0)</f>
        <v>97.2256</v>
      </c>
      <c r="AB545" s="14">
        <f ca="1">VLOOKUP($M545,LAST!$B:$Q,6,0)</f>
        <v>105.54600000000001</v>
      </c>
      <c r="AC545" s="14">
        <f ca="1">VLOOKUP($M545,LAST!$B:$Q,7,0)</f>
        <v>1362.75</v>
      </c>
    </row>
    <row r="546" spans="12:29" ht="16.5" customHeight="1" x14ac:dyDescent="0.25">
      <c r="L546" s="32">
        <f t="shared" si="95"/>
        <v>546</v>
      </c>
      <c r="M546" s="9">
        <f t="shared" ca="1" si="104"/>
        <v>45419</v>
      </c>
      <c r="N546" s="12">
        <f t="shared" ca="1" si="96"/>
        <v>6.9741954767343906E-4</v>
      </c>
      <c r="O546" s="12">
        <f t="shared" ca="1" si="97"/>
        <v>-8.0825497750358632E-4</v>
      </c>
      <c r="P546" s="12">
        <f t="shared" ca="1" si="98"/>
        <v>1.0380622837370179E-2</v>
      </c>
      <c r="Q546" s="12">
        <f t="shared" ca="1" si="99"/>
        <v>5.1663566852644394E-4</v>
      </c>
      <c r="R546" s="12">
        <f t="shared" ca="1" si="100"/>
        <v>7.7153746843139359E-5</v>
      </c>
      <c r="S546" s="12">
        <f t="shared" ca="1" si="101"/>
        <v>3.4364261168384758E-3</v>
      </c>
      <c r="T546" s="12">
        <f t="shared" ca="1" si="102"/>
        <v>-2.2377109317681665E-3</v>
      </c>
      <c r="U546" s="18"/>
      <c r="V546" s="22">
        <f t="shared" ca="1" si="103"/>
        <v>45419</v>
      </c>
      <c r="W546" s="14">
        <f ca="1">VLOOKUP($M546,LAST!$B:$Q,2,0)</f>
        <v>301.32</v>
      </c>
      <c r="X546" s="14">
        <f ca="1">VLOOKUP($M546,LAST!$B:$Q,3,0)*100</f>
        <v>370.87</v>
      </c>
      <c r="Y546" s="14">
        <f ca="1">VLOOKUP($M546,LAST!$B:$Q,16,0)*100</f>
        <v>292</v>
      </c>
      <c r="Z546" s="14">
        <f ca="1">VLOOKUP($M546,LAST!$B:$Q,4,0)</f>
        <v>96.83</v>
      </c>
      <c r="AA546" s="14">
        <f ca="1">VLOOKUP($M546,LAST!$B:$Q,5,0)</f>
        <v>97.215999999999994</v>
      </c>
      <c r="AB546" s="14">
        <f ca="1">VLOOKUP($M546,LAST!$B:$Q,6,0)</f>
        <v>105.41200000000001</v>
      </c>
      <c r="AC546" s="14">
        <f ca="1">VLOOKUP($M546,LAST!$B:$Q,7,0)</f>
        <v>1359.95</v>
      </c>
    </row>
    <row r="547" spans="12:29" ht="16.5" customHeight="1" x14ac:dyDescent="0.25">
      <c r="L547" s="32">
        <f t="shared" si="95"/>
        <v>547</v>
      </c>
      <c r="M547" s="9">
        <f t="shared" ca="1" si="104"/>
        <v>45418</v>
      </c>
      <c r="N547" s="12">
        <f t="shared" ca="1" si="96"/>
        <v>-5.7125875049529595E-3</v>
      </c>
      <c r="O547" s="12">
        <f t="shared" ca="1" si="97"/>
        <v>-6.1318481229581945E-3</v>
      </c>
      <c r="P547" s="12">
        <f t="shared" ca="1" si="98"/>
        <v>-1.3651877133105783E-2</v>
      </c>
      <c r="Q547" s="12">
        <f t="shared" ca="1" si="99"/>
        <v>8.2730093071359256E-4</v>
      </c>
      <c r="R547" s="12">
        <f t="shared" ca="1" si="100"/>
        <v>1.0802691413402954E-4</v>
      </c>
      <c r="S547" s="12">
        <f t="shared" ca="1" si="101"/>
        <v>1.9994287346469797E-4</v>
      </c>
      <c r="T547" s="12">
        <f t="shared" ca="1" si="102"/>
        <v>0</v>
      </c>
      <c r="U547" s="18"/>
      <c r="V547" s="22">
        <f t="shared" ca="1" si="103"/>
        <v>45418</v>
      </c>
      <c r="W547" s="14">
        <f ca="1">VLOOKUP($M547,LAST!$B:$Q,2,0)</f>
        <v>301.11</v>
      </c>
      <c r="X547" s="14">
        <f ca="1">VLOOKUP($M547,LAST!$B:$Q,3,0)*100</f>
        <v>371.17</v>
      </c>
      <c r="Y547" s="14">
        <f ca="1">VLOOKUP($M547,LAST!$B:$Q,16,0)*100</f>
        <v>289</v>
      </c>
      <c r="Z547" s="14">
        <f ca="1">VLOOKUP($M547,LAST!$B:$Q,4,0)</f>
        <v>96.78</v>
      </c>
      <c r="AA547" s="14">
        <f ca="1">VLOOKUP($M547,LAST!$B:$Q,5,0)</f>
        <v>97.208500000000001</v>
      </c>
      <c r="AB547" s="14">
        <f ca="1">VLOOKUP($M547,LAST!$B:$Q,6,0)</f>
        <v>105.051</v>
      </c>
      <c r="AC547" s="14">
        <f ca="1">VLOOKUP($M547,LAST!$B:$Q,7,0)</f>
        <v>1363</v>
      </c>
    </row>
    <row r="548" spans="12:29" ht="16.5" customHeight="1" x14ac:dyDescent="0.25">
      <c r="L548" s="32">
        <f t="shared" si="95"/>
        <v>548</v>
      </c>
      <c r="M548" s="9">
        <f t="shared" ca="1" si="104"/>
        <v>45415</v>
      </c>
      <c r="N548" s="12">
        <f t="shared" ca="1" si="96"/>
        <v>-1.0811693614241391E-2</v>
      </c>
      <c r="O548" s="12">
        <f t="shared" ca="1" si="97"/>
        <v>-1.7313966950847193E-2</v>
      </c>
      <c r="P548" s="12">
        <f t="shared" ca="1" si="98"/>
        <v>-3.6184210526315819E-2</v>
      </c>
      <c r="Q548" s="12">
        <f t="shared" ca="1" si="99"/>
        <v>7.2441270826884008E-4</v>
      </c>
      <c r="R548" s="12">
        <f t="shared" ca="1" si="100"/>
        <v>-1.6458534778951428E-4</v>
      </c>
      <c r="S548" s="12">
        <f t="shared" ca="1" si="101"/>
        <v>-2.5546301484344891E-3</v>
      </c>
      <c r="T548" s="12">
        <f t="shared" ca="1" si="102"/>
        <v>-9.3396809245193113E-3</v>
      </c>
      <c r="U548" s="18"/>
      <c r="V548" s="22">
        <f t="shared" ca="1" si="103"/>
        <v>45415</v>
      </c>
      <c r="W548" s="14">
        <f ca="1">VLOOKUP($M548,LAST!$B:$Q,2,0)</f>
        <v>302.83999999999997</v>
      </c>
      <c r="X548" s="14">
        <f ca="1">VLOOKUP($M548,LAST!$B:$Q,3,0)*100</f>
        <v>373.46</v>
      </c>
      <c r="Y548" s="14">
        <f ca="1">VLOOKUP($M548,LAST!$B:$Q,16,0)*100</f>
        <v>293</v>
      </c>
      <c r="Z548" s="14">
        <f ca="1">VLOOKUP($M548,LAST!$B:$Q,4,0)</f>
        <v>96.7</v>
      </c>
      <c r="AA548" s="14">
        <f ca="1">VLOOKUP($M548,LAST!$B:$Q,5,0)</f>
        <v>97.197999999999993</v>
      </c>
      <c r="AB548" s="14">
        <f ca="1">VLOOKUP($M548,LAST!$B:$Q,6,0)</f>
        <v>105.03</v>
      </c>
      <c r="AC548" s="14">
        <f ca="1">VLOOKUP($M548,LAST!$B:$Q,7,0)</f>
        <v>1363</v>
      </c>
    </row>
    <row r="549" spans="12:29" ht="16.5" customHeight="1" x14ac:dyDescent="0.25">
      <c r="L549" s="32">
        <f t="shared" si="95"/>
        <v>549</v>
      </c>
      <c r="M549" s="9">
        <f t="shared" ca="1" si="104"/>
        <v>45414</v>
      </c>
      <c r="N549" s="12">
        <f t="shared" ca="1" si="96"/>
        <v>-7.1808597447542422E-4</v>
      </c>
      <c r="O549" s="12">
        <f t="shared" ca="1" si="97"/>
        <v>-4.4793713163066018E-3</v>
      </c>
      <c r="P549" s="12">
        <f t="shared" ca="1" si="98"/>
        <v>-1.2987012987012991E-2</v>
      </c>
      <c r="Q549" s="12">
        <f t="shared" ca="1" si="99"/>
        <v>1.0349824052990897E-4</v>
      </c>
      <c r="R549" s="12">
        <f t="shared" ca="1" si="100"/>
        <v>6.0727703154750401E-4</v>
      </c>
      <c r="S549" s="12">
        <f t="shared" ca="1" si="101"/>
        <v>-4.3118528674765955E-3</v>
      </c>
      <c r="T549" s="12">
        <f t="shared" ca="1" si="102"/>
        <v>-4.5221040445698746E-3</v>
      </c>
      <c r="U549" s="18"/>
      <c r="V549" s="22">
        <f t="shared" ca="1" si="103"/>
        <v>45414</v>
      </c>
      <c r="W549" s="14">
        <f ca="1">VLOOKUP($M549,LAST!$B:$Q,2,0)</f>
        <v>306.14999999999998</v>
      </c>
      <c r="X549" s="14">
        <f ca="1">VLOOKUP($M549,LAST!$B:$Q,3,0)*100</f>
        <v>380.03999999999996</v>
      </c>
      <c r="Y549" s="14">
        <f ca="1">VLOOKUP($M549,LAST!$B:$Q,16,0)*100</f>
        <v>304</v>
      </c>
      <c r="Z549" s="14">
        <f ca="1">VLOOKUP($M549,LAST!$B:$Q,4,0)</f>
        <v>96.63</v>
      </c>
      <c r="AA549" s="14">
        <f ca="1">VLOOKUP($M549,LAST!$B:$Q,5,0)</f>
        <v>97.213999999999999</v>
      </c>
      <c r="AB549" s="14">
        <f ca="1">VLOOKUP($M549,LAST!$B:$Q,6,0)</f>
        <v>105.29900000000001</v>
      </c>
      <c r="AC549" s="14">
        <f ca="1">VLOOKUP($M549,LAST!$B:$Q,7,0)</f>
        <v>1375.85</v>
      </c>
    </row>
    <row r="550" spans="12:29" ht="16.5" customHeight="1" x14ac:dyDescent="0.25">
      <c r="L550" s="32">
        <f t="shared" si="95"/>
        <v>550</v>
      </c>
      <c r="M550" s="9">
        <f t="shared" ca="1" si="104"/>
        <v>45413</v>
      </c>
      <c r="N550" s="12">
        <f t="shared" ca="1" si="96"/>
        <v>1.9466258485292265E-2</v>
      </c>
      <c r="O550" s="12">
        <f t="shared" ca="1" si="97"/>
        <v>9.2264579918575063E-3</v>
      </c>
      <c r="P550" s="12">
        <f t="shared" ca="1" si="98"/>
        <v>2.3255813953488413E-2</v>
      </c>
      <c r="Q550" s="12">
        <f t="shared" ca="1" si="99"/>
        <v>-2.0695364238410008E-4</v>
      </c>
      <c r="R550" s="12">
        <f t="shared" ca="1" si="100"/>
        <v>-3.0877539677676147E-5</v>
      </c>
      <c r="S550" s="12">
        <f t="shared" ca="1" si="101"/>
        <v>-4.3870797676542894E-3</v>
      </c>
      <c r="T550" s="12">
        <f t="shared" ca="1" si="102"/>
        <v>0</v>
      </c>
      <c r="U550" s="18"/>
      <c r="V550" s="22">
        <f t="shared" ca="1" si="103"/>
        <v>45413</v>
      </c>
      <c r="W550" s="14">
        <f ca="1">VLOOKUP($M550,LAST!$B:$Q,2,0)</f>
        <v>306.37</v>
      </c>
      <c r="X550" s="14">
        <f ca="1">VLOOKUP($M550,LAST!$B:$Q,3,0)*100</f>
        <v>381.75</v>
      </c>
      <c r="Y550" s="14">
        <f ca="1">VLOOKUP($M550,LAST!$B:$Q,16,0)*100</f>
        <v>308</v>
      </c>
      <c r="Z550" s="14">
        <f ca="1">VLOOKUP($M550,LAST!$B:$Q,4,0)</f>
        <v>96.62</v>
      </c>
      <c r="AA550" s="14">
        <f ca="1">VLOOKUP($M550,LAST!$B:$Q,5,0)</f>
        <v>97.155000000000001</v>
      </c>
      <c r="AB550" s="14">
        <f ca="1">VLOOKUP($M550,LAST!$B:$Q,6,0)</f>
        <v>105.755</v>
      </c>
      <c r="AC550" s="14">
        <f ca="1">VLOOKUP($M550,LAST!$B:$Q,7,0)</f>
        <v>1382.1</v>
      </c>
    </row>
    <row r="551" spans="12:29" ht="16.5" customHeight="1" x14ac:dyDescent="0.25">
      <c r="L551" s="32">
        <f t="shared" si="95"/>
        <v>551</v>
      </c>
      <c r="M551" s="9">
        <f t="shared" ca="1" si="104"/>
        <v>45412</v>
      </c>
      <c r="N551" s="12">
        <f t="shared" ca="1" si="96"/>
        <v>6.070873923478759E-2</v>
      </c>
      <c r="O551" s="12">
        <f t="shared" ca="1" si="97"/>
        <v>-2.0841577628282204E-3</v>
      </c>
      <c r="P551" s="12">
        <f t="shared" ca="1" si="98"/>
        <v>6.6889632107023367E-3</v>
      </c>
      <c r="Q551" s="12">
        <f t="shared" ca="1" si="99"/>
        <v>1.0348752975275488E-4</v>
      </c>
      <c r="R551" s="12">
        <f t="shared" ca="1" si="100"/>
        <v>1.4411595157692858E-4</v>
      </c>
      <c r="S551" s="12">
        <f t="shared" ca="1" si="101"/>
        <v>6.0807546955361502E-3</v>
      </c>
      <c r="T551" s="12">
        <f t="shared" ca="1" si="102"/>
        <v>3.5215102559447153E-3</v>
      </c>
      <c r="U551" s="18"/>
      <c r="V551" s="22">
        <f t="shared" ca="1" si="103"/>
        <v>45412</v>
      </c>
      <c r="W551" s="14">
        <f ca="1">VLOOKUP($M551,LAST!$B:$Q,2,0)</f>
        <v>300.52</v>
      </c>
      <c r="X551" s="14">
        <f ca="1">VLOOKUP($M551,LAST!$B:$Q,3,0)*100</f>
        <v>378.26</v>
      </c>
      <c r="Y551" s="14">
        <f ca="1">VLOOKUP($M551,LAST!$B:$Q,16,0)*100</f>
        <v>301</v>
      </c>
      <c r="Z551" s="14">
        <f ca="1">VLOOKUP($M551,LAST!$B:$Q,4,0)</f>
        <v>96.64</v>
      </c>
      <c r="AA551" s="14">
        <f ca="1">VLOOKUP($M551,LAST!$B:$Q,5,0)</f>
        <v>97.158000000000001</v>
      </c>
      <c r="AB551" s="14">
        <f ca="1">VLOOKUP($M551,LAST!$B:$Q,6,0)</f>
        <v>106.221</v>
      </c>
      <c r="AC551" s="14">
        <f ca="1">VLOOKUP($M551,LAST!$B:$Q,7,0)</f>
        <v>1382.1</v>
      </c>
    </row>
    <row r="552" spans="12:29" ht="16.5" customHeight="1" x14ac:dyDescent="0.25">
      <c r="L552" s="32">
        <f t="shared" si="95"/>
        <v>552</v>
      </c>
      <c r="M552" s="9">
        <f t="shared" ca="1" si="104"/>
        <v>45411</v>
      </c>
      <c r="N552" s="12">
        <f t="shared" ca="1" si="96"/>
        <v>-2.28897418741425E-3</v>
      </c>
      <c r="O552" s="12">
        <f t="shared" ca="1" si="97"/>
        <v>-7.1507150715072187E-3</v>
      </c>
      <c r="P552" s="12">
        <f t="shared" ca="1" si="98"/>
        <v>-1.6447368421052655E-2</v>
      </c>
      <c r="Q552" s="12">
        <f t="shared" ca="1" si="99"/>
        <v>1.3471502590673978E-3</v>
      </c>
      <c r="R552" s="12">
        <f t="shared" ca="1" si="100"/>
        <v>1.0407757385901828E-3</v>
      </c>
      <c r="S552" s="12">
        <f t="shared" ca="1" si="101"/>
        <v>-3.3887745662558588E-3</v>
      </c>
      <c r="T552" s="12">
        <f t="shared" ca="1" si="102"/>
        <v>1.4178724641895624E-3</v>
      </c>
      <c r="U552" s="18"/>
      <c r="V552" s="22">
        <f t="shared" ca="1" si="103"/>
        <v>45411</v>
      </c>
      <c r="W552" s="14">
        <f ca="1">VLOOKUP($M552,LAST!$B:$Q,2,0)</f>
        <v>283.32</v>
      </c>
      <c r="X552" s="14">
        <f ca="1">VLOOKUP($M552,LAST!$B:$Q,3,0)*100</f>
        <v>379.05</v>
      </c>
      <c r="Y552" s="14">
        <f ca="1">VLOOKUP($M552,LAST!$B:$Q,16,0)*100</f>
        <v>299</v>
      </c>
      <c r="Z552" s="14">
        <f ca="1">VLOOKUP($M552,LAST!$B:$Q,4,0)</f>
        <v>96.63</v>
      </c>
      <c r="AA552" s="14">
        <f ca="1">VLOOKUP($M552,LAST!$B:$Q,5,0)</f>
        <v>97.144000000000005</v>
      </c>
      <c r="AB552" s="14">
        <f ca="1">VLOOKUP($M552,LAST!$B:$Q,6,0)</f>
        <v>105.57899999999999</v>
      </c>
      <c r="AC552" s="14">
        <f ca="1">VLOOKUP($M552,LAST!$B:$Q,7,0)</f>
        <v>1377.25</v>
      </c>
    </row>
    <row r="553" spans="12:29" ht="16.5" customHeight="1" x14ac:dyDescent="0.25">
      <c r="L553" s="32">
        <f t="shared" si="95"/>
        <v>553</v>
      </c>
      <c r="M553" s="9">
        <f t="shared" ca="1" si="104"/>
        <v>45408</v>
      </c>
      <c r="N553" s="12">
        <f t="shared" ca="1" si="96"/>
        <v>-3.9984567359966361E-3</v>
      </c>
      <c r="O553" s="12">
        <f t="shared" ca="1" si="97"/>
        <v>-1.0932642487046507E-2</v>
      </c>
      <c r="P553" s="12">
        <f t="shared" ca="1" si="98"/>
        <v>-2.2508038585209E-2</v>
      </c>
      <c r="Q553" s="12">
        <f t="shared" ca="1" si="99"/>
        <v>-1.0361620557464146E-4</v>
      </c>
      <c r="R553" s="12">
        <f t="shared" ca="1" si="100"/>
        <v>9.2750994496793027E-5</v>
      </c>
      <c r="S553" s="12">
        <f t="shared" ca="1" si="101"/>
        <v>3.2197579499610995E-3</v>
      </c>
      <c r="T553" s="12">
        <f t="shared" ca="1" si="102"/>
        <v>3.6368926389296341E-4</v>
      </c>
      <c r="U553" s="18"/>
      <c r="V553" s="22">
        <f t="shared" ca="1" si="103"/>
        <v>45408</v>
      </c>
      <c r="W553" s="14">
        <f ca="1">VLOOKUP($M553,LAST!$B:$Q,2,0)</f>
        <v>283.97000000000003</v>
      </c>
      <c r="X553" s="14">
        <f ca="1">VLOOKUP($M553,LAST!$B:$Q,3,0)*100</f>
        <v>381.78000000000003</v>
      </c>
      <c r="Y553" s="14">
        <f ca="1">VLOOKUP($M553,LAST!$B:$Q,16,0)*100</f>
        <v>304</v>
      </c>
      <c r="Z553" s="14">
        <f ca="1">VLOOKUP($M553,LAST!$B:$Q,4,0)</f>
        <v>96.5</v>
      </c>
      <c r="AA553" s="14">
        <f ca="1">VLOOKUP($M553,LAST!$B:$Q,5,0)</f>
        <v>97.043000000000006</v>
      </c>
      <c r="AB553" s="14">
        <f ca="1">VLOOKUP($M553,LAST!$B:$Q,6,0)</f>
        <v>105.938</v>
      </c>
      <c r="AC553" s="14">
        <f ca="1">VLOOKUP($M553,LAST!$B:$Q,7,0)</f>
        <v>1375.3</v>
      </c>
    </row>
    <row r="554" spans="12:29" ht="16.5" customHeight="1" x14ac:dyDescent="0.25">
      <c r="L554" s="32">
        <f t="shared" si="95"/>
        <v>554</v>
      </c>
      <c r="M554" s="9">
        <f t="shared" ca="1" si="104"/>
        <v>45407</v>
      </c>
      <c r="N554" s="12">
        <f t="shared" ca="1" si="96"/>
        <v>4.3328166831055892E-3</v>
      </c>
      <c r="O554" s="12">
        <f t="shared" ca="1" si="97"/>
        <v>7.7539618306661229E-3</v>
      </c>
      <c r="P554" s="12">
        <f t="shared" ca="1" si="98"/>
        <v>1.3029315960912058E-2</v>
      </c>
      <c r="Q554" s="12">
        <f t="shared" ca="1" si="99"/>
        <v>-4.142931123769511E-4</v>
      </c>
      <c r="R554" s="12">
        <f t="shared" ca="1" si="100"/>
        <v>-6.1830173124444165E-5</v>
      </c>
      <c r="S554" s="12">
        <f t="shared" ca="1" si="101"/>
        <v>-2.4466969591052656E-3</v>
      </c>
      <c r="T554" s="12">
        <f t="shared" ca="1" si="102"/>
        <v>3.9433328465019457E-3</v>
      </c>
      <c r="U554" s="18"/>
      <c r="V554" s="22">
        <f t="shared" ca="1" si="103"/>
        <v>45407</v>
      </c>
      <c r="W554" s="14">
        <f ca="1">VLOOKUP($M554,LAST!$B:$Q,2,0)</f>
        <v>285.11</v>
      </c>
      <c r="X554" s="14">
        <f ca="1">VLOOKUP($M554,LAST!$B:$Q,3,0)*100</f>
        <v>386</v>
      </c>
      <c r="Y554" s="14">
        <f ca="1">VLOOKUP($M554,LAST!$B:$Q,16,0)*100</f>
        <v>311</v>
      </c>
      <c r="Z554" s="14">
        <f ca="1">VLOOKUP($M554,LAST!$B:$Q,4,0)</f>
        <v>96.51</v>
      </c>
      <c r="AA554" s="14">
        <f ca="1">VLOOKUP($M554,LAST!$B:$Q,5,0)</f>
        <v>97.034000000000006</v>
      </c>
      <c r="AB554" s="14">
        <f ca="1">VLOOKUP($M554,LAST!$B:$Q,6,0)</f>
        <v>105.598</v>
      </c>
      <c r="AC554" s="14">
        <f ca="1">VLOOKUP($M554,LAST!$B:$Q,7,0)</f>
        <v>1374.8</v>
      </c>
    </row>
    <row r="555" spans="12:29" ht="16.5" customHeight="1" x14ac:dyDescent="0.25">
      <c r="L555" s="32">
        <f t="shared" si="95"/>
        <v>555</v>
      </c>
      <c r="M555" s="9">
        <f t="shared" ca="1" si="104"/>
        <v>45406</v>
      </c>
      <c r="N555" s="12">
        <f t="shared" ca="1" si="96"/>
        <v>7.9176282620274652E-3</v>
      </c>
      <c r="O555" s="12">
        <f t="shared" ca="1" si="97"/>
        <v>-1.2776387150604807E-3</v>
      </c>
      <c r="P555" s="12">
        <f t="shared" ca="1" si="98"/>
        <v>-3.2467532467532756E-3</v>
      </c>
      <c r="Q555" s="12">
        <f t="shared" ca="1" si="99"/>
        <v>2.0718947477460503E-4</v>
      </c>
      <c r="R555" s="12">
        <f t="shared" ca="1" si="100"/>
        <v>2.6800255633219194E-4</v>
      </c>
      <c r="S555" s="12">
        <f t="shared" ca="1" si="101"/>
        <v>1.722261651289303E-3</v>
      </c>
      <c r="T555" s="12">
        <f t="shared" ca="1" si="102"/>
        <v>-6.4932709398917154E-3</v>
      </c>
      <c r="U555" s="18"/>
      <c r="V555" s="22">
        <f t="shared" ca="1" si="103"/>
        <v>45406</v>
      </c>
      <c r="W555" s="14">
        <f ca="1">VLOOKUP($M555,LAST!$B:$Q,2,0)</f>
        <v>283.88</v>
      </c>
      <c r="X555" s="14">
        <f ca="1">VLOOKUP($M555,LAST!$B:$Q,3,0)*100</f>
        <v>383.03</v>
      </c>
      <c r="Y555" s="14">
        <f ca="1">VLOOKUP($M555,LAST!$B:$Q,16,0)*100</f>
        <v>307</v>
      </c>
      <c r="Z555" s="14">
        <f ca="1">VLOOKUP($M555,LAST!$B:$Q,4,0)</f>
        <v>96.55</v>
      </c>
      <c r="AA555" s="14">
        <f ca="1">VLOOKUP($M555,LAST!$B:$Q,5,0)</f>
        <v>97.04</v>
      </c>
      <c r="AB555" s="14">
        <f ca="1">VLOOKUP($M555,LAST!$B:$Q,6,0)</f>
        <v>105.857</v>
      </c>
      <c r="AC555" s="14">
        <f ca="1">VLOOKUP($M555,LAST!$B:$Q,7,0)</f>
        <v>1369.4</v>
      </c>
    </row>
    <row r="556" spans="12:29" ht="16.5" customHeight="1" x14ac:dyDescent="0.25">
      <c r="L556" s="32">
        <f t="shared" si="95"/>
        <v>556</v>
      </c>
      <c r="M556" s="9">
        <f t="shared" ca="1" si="104"/>
        <v>45405</v>
      </c>
      <c r="N556" s="12">
        <f t="shared" ca="1" si="96"/>
        <v>-5.1218650653480635E-3</v>
      </c>
      <c r="O556" s="12">
        <f t="shared" ca="1" si="97"/>
        <v>-1.4391447368421129E-2</v>
      </c>
      <c r="P556" s="12">
        <f t="shared" ca="1" si="98"/>
        <v>-2.5316455696202556E-2</v>
      </c>
      <c r="Q556" s="12">
        <f t="shared" ca="1" si="99"/>
        <v>5.1824212271966985E-4</v>
      </c>
      <c r="R556" s="12">
        <f t="shared" ca="1" si="100"/>
        <v>7.2159741049571124E-5</v>
      </c>
      <c r="S556" s="12">
        <f t="shared" ca="1" si="101"/>
        <v>-3.7896999349529281E-3</v>
      </c>
      <c r="T556" s="12">
        <f t="shared" ca="1" si="102"/>
        <v>-7.612005219661544E-4</v>
      </c>
      <c r="U556" s="18"/>
      <c r="V556" s="22">
        <f t="shared" ca="1" si="103"/>
        <v>45405</v>
      </c>
      <c r="W556" s="14">
        <f ca="1">VLOOKUP($M556,LAST!$B:$Q,2,0)</f>
        <v>281.64999999999998</v>
      </c>
      <c r="X556" s="14">
        <f ca="1">VLOOKUP($M556,LAST!$B:$Q,3,0)*100</f>
        <v>383.52</v>
      </c>
      <c r="Y556" s="14">
        <f ca="1">VLOOKUP($M556,LAST!$B:$Q,16,0)*100</f>
        <v>308</v>
      </c>
      <c r="Z556" s="14">
        <f ca="1">VLOOKUP($M556,LAST!$B:$Q,4,0)</f>
        <v>96.53</v>
      </c>
      <c r="AA556" s="14">
        <f ca="1">VLOOKUP($M556,LAST!$B:$Q,5,0)</f>
        <v>97.013999999999996</v>
      </c>
      <c r="AB556" s="14">
        <f ca="1">VLOOKUP($M556,LAST!$B:$Q,6,0)</f>
        <v>105.675</v>
      </c>
      <c r="AC556" s="14">
        <f ca="1">VLOOKUP($M556,LAST!$B:$Q,7,0)</f>
        <v>1378.35</v>
      </c>
    </row>
    <row r="557" spans="12:29" ht="16.5" customHeight="1" x14ac:dyDescent="0.25">
      <c r="L557" s="32">
        <f t="shared" si="95"/>
        <v>557</v>
      </c>
      <c r="M557" s="9">
        <f t="shared" ca="1" si="104"/>
        <v>45404</v>
      </c>
      <c r="N557" s="12">
        <f t="shared" ca="1" si="96"/>
        <v>-8.6146519120324783E-3</v>
      </c>
      <c r="O557" s="12">
        <f t="shared" ca="1" si="97"/>
        <v>-1.4886075949367084E-2</v>
      </c>
      <c r="P557" s="12">
        <f t="shared" ca="1" si="98"/>
        <v>-2.1671826625387025E-2</v>
      </c>
      <c r="Q557" s="12">
        <f t="shared" ca="1" si="99"/>
        <v>2.0733982998155653E-4</v>
      </c>
      <c r="R557" s="12">
        <f t="shared" ca="1" si="100"/>
        <v>4.123583806681097E-5</v>
      </c>
      <c r="S557" s="12">
        <f t="shared" ca="1" si="101"/>
        <v>-7.2536126759237263E-4</v>
      </c>
      <c r="T557" s="12">
        <f t="shared" ca="1" si="102"/>
        <v>-2.0979526875496424E-3</v>
      </c>
      <c r="U557" s="18"/>
      <c r="V557" s="22">
        <f t="shared" ca="1" si="103"/>
        <v>45404</v>
      </c>
      <c r="W557" s="14">
        <f ca="1">VLOOKUP($M557,LAST!$B:$Q,2,0)</f>
        <v>283.10000000000002</v>
      </c>
      <c r="X557" s="14">
        <f ca="1">VLOOKUP($M557,LAST!$B:$Q,3,0)*100</f>
        <v>389.12</v>
      </c>
      <c r="Y557" s="14">
        <f ca="1">VLOOKUP($M557,LAST!$B:$Q,16,0)*100</f>
        <v>316</v>
      </c>
      <c r="Z557" s="14">
        <f ca="1">VLOOKUP($M557,LAST!$B:$Q,4,0)</f>
        <v>96.48</v>
      </c>
      <c r="AA557" s="14">
        <f ca="1">VLOOKUP($M557,LAST!$B:$Q,5,0)</f>
        <v>97.007000000000005</v>
      </c>
      <c r="AB557" s="14">
        <f ca="1">VLOOKUP($M557,LAST!$B:$Q,6,0)</f>
        <v>106.077</v>
      </c>
      <c r="AC557" s="14">
        <f ca="1">VLOOKUP($M557,LAST!$B:$Q,7,0)</f>
        <v>1379.4</v>
      </c>
    </row>
    <row r="558" spans="12:29" ht="16.5" customHeight="1" x14ac:dyDescent="0.25">
      <c r="L558" s="32">
        <f t="shared" si="95"/>
        <v>558</v>
      </c>
      <c r="M558" s="9">
        <f t="shared" ca="1" si="104"/>
        <v>45401</v>
      </c>
      <c r="N558" s="12">
        <f t="shared" ca="1" si="96"/>
        <v>2.2110693854631158E-3</v>
      </c>
      <c r="O558" s="12">
        <f t="shared" ca="1" si="97"/>
        <v>-4.0594034441895355E-3</v>
      </c>
      <c r="P558" s="12">
        <f t="shared" ca="1" si="98"/>
        <v>-6.1538461538461764E-3</v>
      </c>
      <c r="Q558" s="12">
        <f t="shared" ca="1" si="99"/>
        <v>-5.1808102787287424E-4</v>
      </c>
      <c r="R558" s="12">
        <f t="shared" ca="1" si="100"/>
        <v>6.1857583224300683E-5</v>
      </c>
      <c r="S558" s="12">
        <f t="shared" ca="1" si="101"/>
        <v>2.8261627304404513E-5</v>
      </c>
      <c r="T558" s="12">
        <f t="shared" ca="1" si="102"/>
        <v>6.7001675041875597E-3</v>
      </c>
      <c r="U558" s="18"/>
      <c r="V558" s="22">
        <f t="shared" ca="1" si="103"/>
        <v>45401</v>
      </c>
      <c r="W558" s="14">
        <f ca="1">VLOOKUP($M558,LAST!$B:$Q,2,0)</f>
        <v>285.56</v>
      </c>
      <c r="X558" s="14">
        <f ca="1">VLOOKUP($M558,LAST!$B:$Q,3,0)*100</f>
        <v>395</v>
      </c>
      <c r="Y558" s="14">
        <f ca="1">VLOOKUP($M558,LAST!$B:$Q,16,0)*100</f>
        <v>323</v>
      </c>
      <c r="Z558" s="14">
        <f ca="1">VLOOKUP($M558,LAST!$B:$Q,4,0)</f>
        <v>96.46</v>
      </c>
      <c r="AA558" s="14">
        <f ca="1">VLOOKUP($M558,LAST!$B:$Q,5,0)</f>
        <v>97.003</v>
      </c>
      <c r="AB558" s="14">
        <f ca="1">VLOOKUP($M558,LAST!$B:$Q,6,0)</f>
        <v>106.154</v>
      </c>
      <c r="AC558" s="14">
        <f ca="1">VLOOKUP($M558,LAST!$B:$Q,7,0)</f>
        <v>1382.3</v>
      </c>
    </row>
    <row r="559" spans="12:29" ht="16.5" customHeight="1" x14ac:dyDescent="0.25">
      <c r="L559" s="32">
        <f t="shared" si="95"/>
        <v>559</v>
      </c>
      <c r="M559" s="9">
        <f t="shared" ca="1" si="104"/>
        <v>45400</v>
      </c>
      <c r="N559" s="12">
        <f t="shared" ca="1" si="96"/>
        <v>-1.7177744817357121E-2</v>
      </c>
      <c r="O559" s="12">
        <f t="shared" ca="1" si="97"/>
        <v>-1.3457041938211955E-2</v>
      </c>
      <c r="P559" s="12">
        <f t="shared" ca="1" si="98"/>
        <v>-1.2158054711246202E-2</v>
      </c>
      <c r="Q559" s="12">
        <f t="shared" ca="1" si="99"/>
        <v>-3.1075201988817192E-4</v>
      </c>
      <c r="R559" s="12">
        <f t="shared" ca="1" si="100"/>
        <v>7.2172388906110996E-5</v>
      </c>
      <c r="S559" s="12">
        <f t="shared" ca="1" si="101"/>
        <v>1.8876650527130945E-3</v>
      </c>
      <c r="T559" s="12">
        <f t="shared" ca="1" si="102"/>
        <v>-9.8788578021344886E-3</v>
      </c>
      <c r="U559" s="18"/>
      <c r="V559" s="22">
        <f t="shared" ca="1" si="103"/>
        <v>45400</v>
      </c>
      <c r="W559" s="14">
        <f ca="1">VLOOKUP($M559,LAST!$B:$Q,2,0)</f>
        <v>284.93</v>
      </c>
      <c r="X559" s="14">
        <f ca="1">VLOOKUP($M559,LAST!$B:$Q,3,0)*100</f>
        <v>396.61</v>
      </c>
      <c r="Y559" s="14">
        <f ca="1">VLOOKUP($M559,LAST!$B:$Q,16,0)*100</f>
        <v>325</v>
      </c>
      <c r="Z559" s="14">
        <f ca="1">VLOOKUP($M559,LAST!$B:$Q,4,0)</f>
        <v>96.51</v>
      </c>
      <c r="AA559" s="14">
        <f ca="1">VLOOKUP($M559,LAST!$B:$Q,5,0)</f>
        <v>96.997</v>
      </c>
      <c r="AB559" s="14">
        <f ca="1">VLOOKUP($M559,LAST!$B:$Q,6,0)</f>
        <v>106.151</v>
      </c>
      <c r="AC559" s="14">
        <f ca="1">VLOOKUP($M559,LAST!$B:$Q,7,0)</f>
        <v>1373.1</v>
      </c>
    </row>
    <row r="560" spans="12:29" ht="16.5" customHeight="1" x14ac:dyDescent="0.25">
      <c r="L560" s="32">
        <f t="shared" si="95"/>
        <v>560</v>
      </c>
      <c r="M560" s="9">
        <f t="shared" ca="1" si="104"/>
        <v>45399</v>
      </c>
      <c r="N560" s="12">
        <f t="shared" ca="1" si="96"/>
        <v>-4.4299450549449837E-3</v>
      </c>
      <c r="O560" s="12">
        <f t="shared" ca="1" si="97"/>
        <v>8.0995009904962778E-3</v>
      </c>
      <c r="P560" s="12">
        <f t="shared" ca="1" si="98"/>
        <v>2.8124999999999956E-2</v>
      </c>
      <c r="Q560" s="12">
        <f t="shared" ca="1" si="99"/>
        <v>-2.0712510356246661E-4</v>
      </c>
      <c r="R560" s="12">
        <f t="shared" ca="1" si="100"/>
        <v>3.0931980574688822E-5</v>
      </c>
      <c r="S560" s="12">
        <f t="shared" ca="1" si="101"/>
        <v>-2.8798102713234464E-3</v>
      </c>
      <c r="T560" s="12">
        <f t="shared" ca="1" si="102"/>
        <v>-5.6286523500520547E-3</v>
      </c>
      <c r="U560" s="18"/>
      <c r="V560" s="22">
        <f t="shared" ca="1" si="103"/>
        <v>45399</v>
      </c>
      <c r="W560" s="14">
        <f ca="1">VLOOKUP($M560,LAST!$B:$Q,2,0)</f>
        <v>289.91000000000003</v>
      </c>
      <c r="X560" s="14">
        <f ca="1">VLOOKUP($M560,LAST!$B:$Q,3,0)*100</f>
        <v>402.02</v>
      </c>
      <c r="Y560" s="14">
        <f ca="1">VLOOKUP($M560,LAST!$B:$Q,16,0)*100</f>
        <v>329</v>
      </c>
      <c r="Z560" s="14">
        <f ca="1">VLOOKUP($M560,LAST!$B:$Q,4,0)</f>
        <v>96.54</v>
      </c>
      <c r="AA560" s="14">
        <f ca="1">VLOOKUP($M560,LAST!$B:$Q,5,0)</f>
        <v>96.99</v>
      </c>
      <c r="AB560" s="14">
        <f ca="1">VLOOKUP($M560,LAST!$B:$Q,6,0)</f>
        <v>105.95099999999999</v>
      </c>
      <c r="AC560" s="14">
        <f ca="1">VLOOKUP($M560,LAST!$B:$Q,7,0)</f>
        <v>1386.8</v>
      </c>
    </row>
    <row r="561" spans="12:29" ht="16.5" customHeight="1" x14ac:dyDescent="0.25">
      <c r="L561" s="32">
        <f t="shared" si="95"/>
        <v>561</v>
      </c>
      <c r="M561" s="9">
        <f t="shared" ca="1" si="104"/>
        <v>45398</v>
      </c>
      <c r="N561" s="12">
        <f t="shared" ca="1" si="96"/>
        <v>1.3856973748346046E-2</v>
      </c>
      <c r="O561" s="12">
        <f t="shared" ca="1" si="97"/>
        <v>2.269579935374666E-2</v>
      </c>
      <c r="P561" s="12">
        <f t="shared" ca="1" si="98"/>
        <v>1.9108280254777066E-2</v>
      </c>
      <c r="Q561" s="12">
        <f t="shared" ca="1" si="99"/>
        <v>-4.1407867494813733E-4</v>
      </c>
      <c r="R561" s="12">
        <f t="shared" ca="1" si="100"/>
        <v>-6.0795911217370602E-4</v>
      </c>
      <c r="S561" s="12">
        <f t="shared" ca="1" si="101"/>
        <v>4.6135884302511698E-4</v>
      </c>
      <c r="T561" s="12">
        <f t="shared" ca="1" si="102"/>
        <v>7.6586828510532001E-3</v>
      </c>
      <c r="U561" s="18"/>
      <c r="V561" s="22">
        <f t="shared" ca="1" si="103"/>
        <v>45398</v>
      </c>
      <c r="W561" s="14">
        <f ca="1">VLOOKUP($M561,LAST!$B:$Q,2,0)</f>
        <v>291.2</v>
      </c>
      <c r="X561" s="14">
        <f ca="1">VLOOKUP($M561,LAST!$B:$Q,3,0)*100</f>
        <v>398.78999999999996</v>
      </c>
      <c r="Y561" s="14">
        <f ca="1">VLOOKUP($M561,LAST!$B:$Q,16,0)*100</f>
        <v>320</v>
      </c>
      <c r="Z561" s="14">
        <f ca="1">VLOOKUP($M561,LAST!$B:$Q,4,0)</f>
        <v>96.56</v>
      </c>
      <c r="AA561" s="14">
        <f ca="1">VLOOKUP($M561,LAST!$B:$Q,5,0)</f>
        <v>96.986999999999995</v>
      </c>
      <c r="AB561" s="14">
        <f ca="1">VLOOKUP($M561,LAST!$B:$Q,6,0)</f>
        <v>106.25700000000001</v>
      </c>
      <c r="AC561" s="14">
        <f ca="1">VLOOKUP($M561,LAST!$B:$Q,7,0)</f>
        <v>1394.65</v>
      </c>
    </row>
    <row r="562" spans="12:29" ht="16.5" customHeight="1" x14ac:dyDescent="0.25">
      <c r="L562" s="32">
        <f t="shared" si="95"/>
        <v>562</v>
      </c>
      <c r="M562" s="9">
        <f t="shared" ca="1" si="104"/>
        <v>45397</v>
      </c>
      <c r="N562" s="12">
        <f t="shared" ca="1" si="96"/>
        <v>1.501925999222542E-2</v>
      </c>
      <c r="O562" s="12">
        <f t="shared" ca="1" si="97"/>
        <v>1.1937509731665408E-2</v>
      </c>
      <c r="P562" s="12">
        <f t="shared" ca="1" si="98"/>
        <v>1.2903225806451646E-2</v>
      </c>
      <c r="Q562" s="12">
        <f t="shared" ca="1" si="99"/>
        <v>2.0708221163800999E-4</v>
      </c>
      <c r="R562" s="12">
        <f t="shared" ca="1" si="100"/>
        <v>-3.0912219600387481E-5</v>
      </c>
      <c r="S562" s="12">
        <f t="shared" ca="1" si="101"/>
        <v>1.6031988532412278E-3</v>
      </c>
      <c r="T562" s="12">
        <f t="shared" ca="1" si="102"/>
        <v>6.2890795404972888E-3</v>
      </c>
      <c r="U562" s="18"/>
      <c r="V562" s="22">
        <f t="shared" ca="1" si="103"/>
        <v>45397</v>
      </c>
      <c r="W562" s="14">
        <f ca="1">VLOOKUP($M562,LAST!$B:$Q,2,0)</f>
        <v>287.22000000000003</v>
      </c>
      <c r="X562" s="14">
        <f ca="1">VLOOKUP($M562,LAST!$B:$Q,3,0)*100</f>
        <v>389.94</v>
      </c>
      <c r="Y562" s="14">
        <f ca="1">VLOOKUP($M562,LAST!$B:$Q,16,0)*100</f>
        <v>314</v>
      </c>
      <c r="Z562" s="14">
        <f ca="1">VLOOKUP($M562,LAST!$B:$Q,4,0)</f>
        <v>96.6</v>
      </c>
      <c r="AA562" s="14">
        <f ca="1">VLOOKUP($M562,LAST!$B:$Q,5,0)</f>
        <v>97.046000000000006</v>
      </c>
      <c r="AB562" s="14">
        <f ca="1">VLOOKUP($M562,LAST!$B:$Q,6,0)</f>
        <v>106.208</v>
      </c>
      <c r="AC562" s="14">
        <f ca="1">VLOOKUP($M562,LAST!$B:$Q,7,0)</f>
        <v>1384.05</v>
      </c>
    </row>
    <row r="563" spans="12:29" ht="16.5" customHeight="1" x14ac:dyDescent="0.25">
      <c r="L563" s="32">
        <f t="shared" si="95"/>
        <v>563</v>
      </c>
      <c r="M563" s="9">
        <f t="shared" ca="1" si="104"/>
        <v>45394</v>
      </c>
      <c r="N563" s="12">
        <f t="shared" ca="1" si="96"/>
        <v>2.6071506273116496E-2</v>
      </c>
      <c r="O563" s="12">
        <f t="shared" ca="1" si="97"/>
        <v>2.7025586353944586E-2</v>
      </c>
      <c r="P563" s="12">
        <f t="shared" ca="1" si="98"/>
        <v>2.9900332225913706E-2</v>
      </c>
      <c r="Q563" s="12">
        <f t="shared" ca="1" si="99"/>
        <v>-4.139929621197469E-4</v>
      </c>
      <c r="R563" s="12">
        <f t="shared" ca="1" si="100"/>
        <v>2.6797769601039079E-4</v>
      </c>
      <c r="S563" s="12">
        <f t="shared" ca="1" si="101"/>
        <v>7.180714652077258E-3</v>
      </c>
      <c r="T563" s="12">
        <f t="shared" ca="1" si="102"/>
        <v>8.2099398915116417E-3</v>
      </c>
      <c r="U563" s="18"/>
      <c r="V563" s="22">
        <f t="shared" ca="1" si="103"/>
        <v>45394</v>
      </c>
      <c r="W563" s="14">
        <f ca="1">VLOOKUP($M563,LAST!$B:$Q,2,0)</f>
        <v>282.97000000000003</v>
      </c>
      <c r="X563" s="14">
        <f ca="1">VLOOKUP($M563,LAST!$B:$Q,3,0)*100</f>
        <v>385.34000000000003</v>
      </c>
      <c r="Y563" s="14">
        <f ca="1">VLOOKUP($M563,LAST!$B:$Q,16,0)*100</f>
        <v>310</v>
      </c>
      <c r="Z563" s="14">
        <f ca="1">VLOOKUP($M563,LAST!$B:$Q,4,0)</f>
        <v>96.58</v>
      </c>
      <c r="AA563" s="14">
        <f ca="1">VLOOKUP($M563,LAST!$B:$Q,5,0)</f>
        <v>97.049000000000007</v>
      </c>
      <c r="AB563" s="14">
        <f ca="1">VLOOKUP($M563,LAST!$B:$Q,6,0)</f>
        <v>106.038</v>
      </c>
      <c r="AC563" s="14">
        <f ca="1">VLOOKUP($M563,LAST!$B:$Q,7,0)</f>
        <v>1375.4</v>
      </c>
    </row>
    <row r="564" spans="12:29" ht="16.5" customHeight="1" x14ac:dyDescent="0.25">
      <c r="L564" s="32">
        <f t="shared" si="95"/>
        <v>564</v>
      </c>
      <c r="M564" s="9">
        <f t="shared" ca="1" si="104"/>
        <v>45393</v>
      </c>
      <c r="N564" s="12">
        <f t="shared" ca="1" si="96"/>
        <v>2.3302411873840301E-2</v>
      </c>
      <c r="O564" s="12">
        <f t="shared" ca="1" si="97"/>
        <v>2.2538358815032966E-2</v>
      </c>
      <c r="P564" s="12">
        <f t="shared" ca="1" si="98"/>
        <v>3.082191780821919E-2</v>
      </c>
      <c r="Q564" s="12">
        <f t="shared" ca="1" si="99"/>
        <v>-1.0348752975253284E-4</v>
      </c>
      <c r="R564" s="12">
        <f t="shared" ca="1" si="100"/>
        <v>5.3624279423747367E-4</v>
      </c>
      <c r="S564" s="12">
        <f t="shared" ca="1" si="101"/>
        <v>3.5156064421104638E-4</v>
      </c>
      <c r="T564" s="12">
        <f t="shared" ca="1" si="102"/>
        <v>6.8268201778662885E-3</v>
      </c>
      <c r="U564" s="18"/>
      <c r="V564" s="22">
        <f t="shared" ca="1" si="103"/>
        <v>45393</v>
      </c>
      <c r="W564" s="14">
        <f ca="1">VLOOKUP($M564,LAST!$B:$Q,2,0)</f>
        <v>275.77999999999997</v>
      </c>
      <c r="X564" s="14">
        <f ca="1">VLOOKUP($M564,LAST!$B:$Q,3,0)*100</f>
        <v>375.2</v>
      </c>
      <c r="Y564" s="14">
        <f ca="1">VLOOKUP($M564,LAST!$B:$Q,16,0)*100</f>
        <v>301</v>
      </c>
      <c r="Z564" s="14">
        <f ca="1">VLOOKUP($M564,LAST!$B:$Q,4,0)</f>
        <v>96.62</v>
      </c>
      <c r="AA564" s="14">
        <f ca="1">VLOOKUP($M564,LAST!$B:$Q,5,0)</f>
        <v>97.022999999999996</v>
      </c>
      <c r="AB564" s="14">
        <f ca="1">VLOOKUP($M564,LAST!$B:$Q,6,0)</f>
        <v>105.282</v>
      </c>
      <c r="AC564" s="14">
        <f ca="1">VLOOKUP($M564,LAST!$B:$Q,7,0)</f>
        <v>1364.2</v>
      </c>
    </row>
    <row r="565" spans="12:29" ht="16.5" customHeight="1" x14ac:dyDescent="0.25">
      <c r="L565" s="32">
        <f t="shared" si="95"/>
        <v>565</v>
      </c>
      <c r="M565" s="9">
        <f t="shared" ca="1" si="104"/>
        <v>45392</v>
      </c>
      <c r="N565" s="12">
        <f t="shared" ca="1" si="96"/>
        <v>-2.5598380215489103E-2</v>
      </c>
      <c r="O565" s="12">
        <f t="shared" ca="1" si="97"/>
        <v>-1.9768653327278174E-2</v>
      </c>
      <c r="P565" s="12">
        <f t="shared" ca="1" si="98"/>
        <v>-2.3411371237458178E-2</v>
      </c>
      <c r="Q565" s="12">
        <f t="shared" ca="1" si="99"/>
        <v>-4.1377883521265257E-4</v>
      </c>
      <c r="R565" s="12">
        <f t="shared" ca="1" si="100"/>
        <v>8.4632930466832512E-4</v>
      </c>
      <c r="S565" s="12">
        <f t="shared" ca="1" si="101"/>
        <v>1.0533087529285279E-2</v>
      </c>
      <c r="T565" s="12">
        <f t="shared" ca="1" si="102"/>
        <v>0</v>
      </c>
      <c r="U565" s="18"/>
      <c r="V565" s="22">
        <f t="shared" ca="1" si="103"/>
        <v>45392</v>
      </c>
      <c r="W565" s="14">
        <f ca="1">VLOOKUP($M565,LAST!$B:$Q,2,0)</f>
        <v>269.5</v>
      </c>
      <c r="X565" s="14">
        <f ca="1">VLOOKUP($M565,LAST!$B:$Q,3,0)*100</f>
        <v>366.92999999999995</v>
      </c>
      <c r="Y565" s="14">
        <f ca="1">VLOOKUP($M565,LAST!$B:$Q,16,0)*100</f>
        <v>292</v>
      </c>
      <c r="Z565" s="14">
        <f ca="1">VLOOKUP($M565,LAST!$B:$Q,4,0)</f>
        <v>96.63</v>
      </c>
      <c r="AA565" s="14">
        <f ca="1">VLOOKUP($M565,LAST!$B:$Q,5,0)</f>
        <v>96.971000000000004</v>
      </c>
      <c r="AB565" s="14">
        <f ca="1">VLOOKUP($M565,LAST!$B:$Q,6,0)</f>
        <v>105.245</v>
      </c>
      <c r="AC565" s="14">
        <f ca="1">VLOOKUP($M565,LAST!$B:$Q,7,0)</f>
        <v>1354.95</v>
      </c>
    </row>
    <row r="566" spans="12:29" ht="16.5" customHeight="1" x14ac:dyDescent="0.25">
      <c r="L566" s="32">
        <f t="shared" si="95"/>
        <v>566</v>
      </c>
      <c r="M566" s="9">
        <f t="shared" ca="1" si="104"/>
        <v>45391</v>
      </c>
      <c r="N566" s="12">
        <f t="shared" ca="1" si="96"/>
        <v>-5.0592656837256111E-4</v>
      </c>
      <c r="O566" s="12">
        <f t="shared" ca="1" si="97"/>
        <v>3.2160373060328151E-3</v>
      </c>
      <c r="P566" s="12">
        <f t="shared" ca="1" si="98"/>
        <v>3.3557046979866278E-3</v>
      </c>
      <c r="Q566" s="12">
        <f t="shared" ca="1" si="99"/>
        <v>0</v>
      </c>
      <c r="R566" s="12">
        <f t="shared" ca="1" si="100"/>
        <v>2.5809382226626987E-4</v>
      </c>
      <c r="S566" s="12">
        <f t="shared" ca="1" si="101"/>
        <v>7.6819665834504391E-5</v>
      </c>
      <c r="T566" s="12">
        <f t="shared" ca="1" si="102"/>
        <v>1.2562349898392888E-3</v>
      </c>
      <c r="U566" s="18"/>
      <c r="V566" s="22">
        <f t="shared" ca="1" si="103"/>
        <v>45391</v>
      </c>
      <c r="W566" s="14">
        <f ca="1">VLOOKUP($M566,LAST!$B:$Q,2,0)</f>
        <v>276.58</v>
      </c>
      <c r="X566" s="14">
        <f ca="1">VLOOKUP($M566,LAST!$B:$Q,3,0)*100</f>
        <v>374.33</v>
      </c>
      <c r="Y566" s="14">
        <f ca="1">VLOOKUP($M566,LAST!$B:$Q,16,0)*100</f>
        <v>299</v>
      </c>
      <c r="Z566" s="14">
        <f ca="1">VLOOKUP($M566,LAST!$B:$Q,4,0)</f>
        <v>96.67</v>
      </c>
      <c r="AA566" s="14">
        <f ca="1">VLOOKUP($M566,LAST!$B:$Q,5,0)</f>
        <v>96.888999999999996</v>
      </c>
      <c r="AB566" s="14">
        <f ca="1">VLOOKUP($M566,LAST!$B:$Q,6,0)</f>
        <v>104.148</v>
      </c>
      <c r="AC566" s="14">
        <f ca="1">VLOOKUP($M566,LAST!$B:$Q,7,0)</f>
        <v>1354.95</v>
      </c>
    </row>
    <row r="567" spans="12:29" ht="16.5" customHeight="1" x14ac:dyDescent="0.25">
      <c r="L567" s="32">
        <f t="shared" si="95"/>
        <v>567</v>
      </c>
      <c r="M567" s="9">
        <f t="shared" ca="1" si="104"/>
        <v>45390</v>
      </c>
      <c r="N567" s="12">
        <f t="shared" ca="1" si="96"/>
        <v>3.0811614166093015E-3</v>
      </c>
      <c r="O567" s="12">
        <f t="shared" ca="1" si="97"/>
        <v>-1.3901001612093289E-2</v>
      </c>
      <c r="P567" s="12">
        <f t="shared" ca="1" si="98"/>
        <v>-1.6501650165016479E-2</v>
      </c>
      <c r="Q567" s="12">
        <f t="shared" ca="1" si="99"/>
        <v>0</v>
      </c>
      <c r="R567" s="12">
        <f t="shared" ca="1" si="100"/>
        <v>2.9947849434619478E-4</v>
      </c>
      <c r="S567" s="12">
        <f t="shared" ca="1" si="101"/>
        <v>-1.5148900266543919E-3</v>
      </c>
      <c r="T567" s="12">
        <f t="shared" ca="1" si="102"/>
        <v>4.0659421896949155E-4</v>
      </c>
      <c r="U567" s="18"/>
      <c r="V567" s="22">
        <f t="shared" ca="1" si="103"/>
        <v>45390</v>
      </c>
      <c r="W567" s="14">
        <f ca="1">VLOOKUP($M567,LAST!$B:$Q,2,0)</f>
        <v>276.72000000000003</v>
      </c>
      <c r="X567" s="14">
        <f ca="1">VLOOKUP($M567,LAST!$B:$Q,3,0)*100</f>
        <v>373.13</v>
      </c>
      <c r="Y567" s="14">
        <f ca="1">VLOOKUP($M567,LAST!$B:$Q,16,0)*100</f>
        <v>298</v>
      </c>
      <c r="Z567" s="14">
        <f ca="1">VLOOKUP($M567,LAST!$B:$Q,4,0)</f>
        <v>96.67</v>
      </c>
      <c r="AA567" s="14">
        <f ca="1">VLOOKUP($M567,LAST!$B:$Q,5,0)</f>
        <v>96.864000000000004</v>
      </c>
      <c r="AB567" s="14">
        <f ca="1">VLOOKUP($M567,LAST!$B:$Q,6,0)</f>
        <v>104.14</v>
      </c>
      <c r="AC567" s="14">
        <f ca="1">VLOOKUP($M567,LAST!$B:$Q,7,0)</f>
        <v>1353.25</v>
      </c>
    </row>
    <row r="568" spans="12:29" ht="16.5" customHeight="1" x14ac:dyDescent="0.25">
      <c r="L568" s="32">
        <f t="shared" si="95"/>
        <v>568</v>
      </c>
      <c r="M568" s="9">
        <f t="shared" ca="1" si="104"/>
        <v>45387</v>
      </c>
      <c r="N568" s="12">
        <f t="shared" ca="1" si="96"/>
        <v>-2.0661010330505158E-2</v>
      </c>
      <c r="O568" s="12">
        <f t="shared" ca="1" si="97"/>
        <v>-1.8036020138060049E-2</v>
      </c>
      <c r="P568" s="12">
        <f t="shared" ca="1" si="98"/>
        <v>-2.8846153846153855E-2</v>
      </c>
      <c r="Q568" s="12">
        <f t="shared" ca="1" si="99"/>
        <v>-3.1023784901762497E-4</v>
      </c>
      <c r="R568" s="12">
        <f t="shared" ca="1" si="100"/>
        <v>1.0327911179963678E-4</v>
      </c>
      <c r="S568" s="12">
        <f t="shared" ca="1" si="101"/>
        <v>1.699945256000257E-3</v>
      </c>
      <c r="T568" s="12">
        <f t="shared" ca="1" si="102"/>
        <v>4.2689038197409879E-3</v>
      </c>
      <c r="U568" s="18"/>
      <c r="V568" s="22">
        <f t="shared" ca="1" si="103"/>
        <v>45387</v>
      </c>
      <c r="W568" s="14">
        <f ca="1">VLOOKUP($M568,LAST!$B:$Q,2,0)</f>
        <v>275.87</v>
      </c>
      <c r="X568" s="14">
        <f ca="1">VLOOKUP($M568,LAST!$B:$Q,3,0)*100</f>
        <v>378.39</v>
      </c>
      <c r="Y568" s="14">
        <f ca="1">VLOOKUP($M568,LAST!$B:$Q,16,0)*100</f>
        <v>303</v>
      </c>
      <c r="Z568" s="14">
        <f ca="1">VLOOKUP($M568,LAST!$B:$Q,4,0)</f>
        <v>96.67</v>
      </c>
      <c r="AA568" s="14">
        <f ca="1">VLOOKUP($M568,LAST!$B:$Q,5,0)</f>
        <v>96.834999999999994</v>
      </c>
      <c r="AB568" s="14">
        <f ca="1">VLOOKUP($M568,LAST!$B:$Q,6,0)</f>
        <v>104.298</v>
      </c>
      <c r="AC568" s="14">
        <f ca="1">VLOOKUP($M568,LAST!$B:$Q,7,0)</f>
        <v>1352.7</v>
      </c>
    </row>
    <row r="569" spans="12:29" ht="16.5" customHeight="1" x14ac:dyDescent="0.25">
      <c r="L569" s="32">
        <f t="shared" si="95"/>
        <v>569</v>
      </c>
      <c r="M569" s="9">
        <f t="shared" ca="1" si="104"/>
        <v>45386</v>
      </c>
      <c r="N569" s="12">
        <f t="shared" ca="1" si="96"/>
        <v>-8.9712918660287411E-3</v>
      </c>
      <c r="O569" s="12">
        <f t="shared" ca="1" si="97"/>
        <v>1.5573089701015341E-4</v>
      </c>
      <c r="P569" s="12">
        <f t="shared" ca="1" si="98"/>
        <v>9.7087378640776656E-3</v>
      </c>
      <c r="Q569" s="12">
        <f t="shared" ca="1" si="99"/>
        <v>0</v>
      </c>
      <c r="R569" s="12">
        <f t="shared" ca="1" si="100"/>
        <v>2.0660089871382681E-4</v>
      </c>
      <c r="S569" s="12">
        <f t="shared" ca="1" si="101"/>
        <v>-1.2278295235446102E-3</v>
      </c>
      <c r="T569" s="12">
        <f t="shared" ca="1" si="102"/>
        <v>-1.4086073321717407E-3</v>
      </c>
      <c r="U569" s="18"/>
      <c r="V569" s="22">
        <f t="shared" ca="1" si="103"/>
        <v>45386</v>
      </c>
      <c r="W569" s="14">
        <f ca="1">VLOOKUP($M569,LAST!$B:$Q,2,0)</f>
        <v>281.69</v>
      </c>
      <c r="X569" s="14">
        <f ca="1">VLOOKUP($M569,LAST!$B:$Q,3,0)*100</f>
        <v>385.34000000000003</v>
      </c>
      <c r="Y569" s="14">
        <f ca="1">VLOOKUP($M569,LAST!$B:$Q,16,0)*100</f>
        <v>312</v>
      </c>
      <c r="Z569" s="14">
        <f ca="1">VLOOKUP($M569,LAST!$B:$Q,4,0)</f>
        <v>96.7</v>
      </c>
      <c r="AA569" s="14">
        <f ca="1">VLOOKUP($M569,LAST!$B:$Q,5,0)</f>
        <v>96.825000000000003</v>
      </c>
      <c r="AB569" s="14">
        <f ca="1">VLOOKUP($M569,LAST!$B:$Q,6,0)</f>
        <v>104.121</v>
      </c>
      <c r="AC569" s="14">
        <f ca="1">VLOOKUP($M569,LAST!$B:$Q,7,0)</f>
        <v>1346.95</v>
      </c>
    </row>
    <row r="570" spans="12:29" ht="16.5" customHeight="1" x14ac:dyDescent="0.25">
      <c r="L570" s="32">
        <f t="shared" si="95"/>
        <v>570</v>
      </c>
      <c r="M570" s="9">
        <f t="shared" ca="1" si="104"/>
        <v>45385</v>
      </c>
      <c r="N570" s="12">
        <f t="shared" ca="1" si="96"/>
        <v>-1.861151104399994E-3</v>
      </c>
      <c r="O570" s="12">
        <f t="shared" ca="1" si="97"/>
        <v>-1.3996164014308254E-3</v>
      </c>
      <c r="P570" s="12">
        <f t="shared" ca="1" si="98"/>
        <v>3.2467532467532756E-3</v>
      </c>
      <c r="Q570" s="12">
        <f t="shared" ca="1" si="99"/>
        <v>-3.1014163134501782E-4</v>
      </c>
      <c r="R570" s="12">
        <f t="shared" ca="1" si="100"/>
        <v>-4.3367373279490362E-4</v>
      </c>
      <c r="S570" s="12">
        <f t="shared" ca="1" si="101"/>
        <v>-5.4094794687834513E-3</v>
      </c>
      <c r="T570" s="12">
        <f t="shared" ca="1" si="102"/>
        <v>-2.4036683677243209E-3</v>
      </c>
      <c r="U570" s="18"/>
      <c r="V570" s="22">
        <f t="shared" ca="1" si="103"/>
        <v>45385</v>
      </c>
      <c r="W570" s="14">
        <f ca="1">VLOOKUP($M570,LAST!$B:$Q,2,0)</f>
        <v>284.24</v>
      </c>
      <c r="X570" s="14">
        <f ca="1">VLOOKUP($M570,LAST!$B:$Q,3,0)*100</f>
        <v>385.28</v>
      </c>
      <c r="Y570" s="14">
        <f ca="1">VLOOKUP($M570,LAST!$B:$Q,16,0)*100</f>
        <v>309</v>
      </c>
      <c r="Z570" s="14">
        <f ca="1">VLOOKUP($M570,LAST!$B:$Q,4,0)</f>
        <v>96.7</v>
      </c>
      <c r="AA570" s="14">
        <f ca="1">VLOOKUP($M570,LAST!$B:$Q,5,0)</f>
        <v>96.805000000000007</v>
      </c>
      <c r="AB570" s="14">
        <f ca="1">VLOOKUP($M570,LAST!$B:$Q,6,0)</f>
        <v>104.249</v>
      </c>
      <c r="AC570" s="14">
        <f ca="1">VLOOKUP($M570,LAST!$B:$Q,7,0)</f>
        <v>1348.85</v>
      </c>
    </row>
    <row r="571" spans="12:29" ht="16.5" customHeight="1" x14ac:dyDescent="0.25">
      <c r="L571" s="32">
        <f t="shared" si="95"/>
        <v>571</v>
      </c>
      <c r="M571" s="9">
        <f t="shared" ca="1" si="104"/>
        <v>45384</v>
      </c>
      <c r="N571" s="12">
        <f t="shared" ca="1" si="96"/>
        <v>1.4644053302928617E-2</v>
      </c>
      <c r="O571" s="12">
        <f t="shared" ca="1" si="97"/>
        <v>1.7511472124057237E-2</v>
      </c>
      <c r="P571" s="12">
        <f t="shared" ca="1" si="98"/>
        <v>3.3557046979865834E-2</v>
      </c>
      <c r="Q571" s="12">
        <f t="shared" ca="1" si="99"/>
        <v>-4.1335124522057232E-4</v>
      </c>
      <c r="R571" s="12">
        <f t="shared" ca="1" si="100"/>
        <v>-2.3743160937350627E-4</v>
      </c>
      <c r="S571" s="12">
        <f t="shared" ca="1" si="101"/>
        <v>-1.9329835553566488E-3</v>
      </c>
      <c r="T571" s="12">
        <f t="shared" ca="1" si="102"/>
        <v>2.0751500778179999E-3</v>
      </c>
      <c r="U571" s="18"/>
      <c r="V571" s="22">
        <f t="shared" ca="1" si="103"/>
        <v>45384</v>
      </c>
      <c r="W571" s="14">
        <f ca="1">VLOOKUP($M571,LAST!$B:$Q,2,0)</f>
        <v>284.77</v>
      </c>
      <c r="X571" s="14">
        <f ca="1">VLOOKUP($M571,LAST!$B:$Q,3,0)*100</f>
        <v>385.82</v>
      </c>
      <c r="Y571" s="14">
        <f ca="1">VLOOKUP($M571,LAST!$B:$Q,16,0)*100</f>
        <v>308</v>
      </c>
      <c r="Z571" s="14">
        <f ca="1">VLOOKUP($M571,LAST!$B:$Q,4,0)</f>
        <v>96.73</v>
      </c>
      <c r="AA571" s="14">
        <f ca="1">VLOOKUP($M571,LAST!$B:$Q,5,0)</f>
        <v>96.846999999999994</v>
      </c>
      <c r="AB571" s="14">
        <f ca="1">VLOOKUP($M571,LAST!$B:$Q,6,0)</f>
        <v>104.816</v>
      </c>
      <c r="AC571" s="14">
        <f ca="1">VLOOKUP($M571,LAST!$B:$Q,7,0)</f>
        <v>1352.1</v>
      </c>
    </row>
    <row r="572" spans="12:29" ht="16.5" customHeight="1" x14ac:dyDescent="0.25">
      <c r="L572" s="32">
        <f t="shared" si="95"/>
        <v>572</v>
      </c>
      <c r="M572" s="9">
        <f t="shared" ca="1" si="104"/>
        <v>45383</v>
      </c>
      <c r="N572" s="12">
        <f t="shared" ca="1" si="96"/>
        <v>-2.2839635122902324E-2</v>
      </c>
      <c r="O572" s="12">
        <f t="shared" ca="1" si="97"/>
        <v>-6.2896378216886761E-3</v>
      </c>
      <c r="P572" s="12">
        <f t="shared" ca="1" si="98"/>
        <v>-3.3444816053511683E-3</v>
      </c>
      <c r="Q572" s="12">
        <f t="shared" ca="1" si="99"/>
        <v>1.1380095178978866E-3</v>
      </c>
      <c r="R572" s="12">
        <f t="shared" ca="1" si="100"/>
        <v>2.1933000889735599E-3</v>
      </c>
      <c r="S572" s="12">
        <f t="shared" ca="1" si="101"/>
        <v>5.0915424885393801E-3</v>
      </c>
      <c r="T572" s="12">
        <f t="shared" ca="1" si="102"/>
        <v>1.4472854121052592E-3</v>
      </c>
      <c r="U572" s="18"/>
      <c r="V572" s="22">
        <f t="shared" ca="1" si="103"/>
        <v>45383</v>
      </c>
      <c r="W572" s="14">
        <f ca="1">VLOOKUP($M572,LAST!$B:$Q,2,0)</f>
        <v>280.66000000000003</v>
      </c>
      <c r="X572" s="14">
        <f ca="1">VLOOKUP($M572,LAST!$B:$Q,3,0)*100</f>
        <v>379.18</v>
      </c>
      <c r="Y572" s="14">
        <f ca="1">VLOOKUP($M572,LAST!$B:$Q,16,0)*100</f>
        <v>298</v>
      </c>
      <c r="Z572" s="14">
        <f ca="1">VLOOKUP($M572,LAST!$B:$Q,4,0)</f>
        <v>96.77</v>
      </c>
      <c r="AA572" s="14">
        <f ca="1">VLOOKUP($M572,LAST!$B:$Q,5,0)</f>
        <v>96.87</v>
      </c>
      <c r="AB572" s="14">
        <f ca="1">VLOOKUP($M572,LAST!$B:$Q,6,0)</f>
        <v>105.01900000000001</v>
      </c>
      <c r="AC572" s="14">
        <f ca="1">VLOOKUP($M572,LAST!$B:$Q,7,0)</f>
        <v>1349.3</v>
      </c>
    </row>
    <row r="573" spans="12:29" ht="16.5" customHeight="1" x14ac:dyDescent="0.25">
      <c r="L573" s="32">
        <f t="shared" si="95"/>
        <v>573</v>
      </c>
      <c r="M573" s="9">
        <f t="shared" ca="1" si="104"/>
        <v>45380</v>
      </c>
      <c r="N573" s="12">
        <f t="shared" ca="1" si="96"/>
        <v>0</v>
      </c>
      <c r="O573" s="12">
        <f t="shared" ca="1" si="97"/>
        <v>0</v>
      </c>
      <c r="P573" s="12">
        <f t="shared" ca="1" si="98"/>
        <v>0</v>
      </c>
      <c r="Q573" s="12">
        <f t="shared" ca="1" si="99"/>
        <v>-3.1026993484328802E-4</v>
      </c>
      <c r="R573" s="12">
        <f t="shared" ca="1" si="100"/>
        <v>-5.1726099955518023E-5</v>
      </c>
      <c r="S573" s="12">
        <f t="shared" ca="1" si="101"/>
        <v>-5.6434488167900199E-4</v>
      </c>
      <c r="T573" s="12">
        <f t="shared" ca="1" si="102"/>
        <v>8.9143111837453048E-4</v>
      </c>
      <c r="U573" s="18"/>
      <c r="V573" s="22">
        <f t="shared" ca="1" si="103"/>
        <v>45380</v>
      </c>
      <c r="W573" s="14">
        <f ca="1">VLOOKUP($M573,LAST!$B:$Q,2,0)</f>
        <v>287.22000000000003</v>
      </c>
      <c r="X573" s="14">
        <f ca="1">VLOOKUP($M573,LAST!$B:$Q,3,0)*100</f>
        <v>381.58</v>
      </c>
      <c r="Y573" s="14">
        <f ca="1">VLOOKUP($M573,LAST!$B:$Q,16,0)*100</f>
        <v>299</v>
      </c>
      <c r="Z573" s="14">
        <f ca="1">VLOOKUP($M573,LAST!$B:$Q,4,0)</f>
        <v>96.66</v>
      </c>
      <c r="AA573" s="14">
        <f ca="1">VLOOKUP($M573,LAST!$B:$Q,5,0)</f>
        <v>96.658000000000001</v>
      </c>
      <c r="AB573" s="14">
        <f ca="1">VLOOKUP($M573,LAST!$B:$Q,6,0)</f>
        <v>104.48699999999999</v>
      </c>
      <c r="AC573" s="14">
        <f ca="1">VLOOKUP($M573,LAST!$B:$Q,7,0)</f>
        <v>1347.35</v>
      </c>
    </row>
    <row r="574" spans="12:29" ht="16.5" customHeight="1" x14ac:dyDescent="0.25">
      <c r="L574" s="32">
        <f t="shared" si="95"/>
        <v>574</v>
      </c>
      <c r="M574" s="9">
        <f t="shared" ca="1" si="104"/>
        <v>45379</v>
      </c>
      <c r="N574" s="12">
        <f t="shared" ca="1" si="96"/>
        <v>-1.1767134599504403E-2</v>
      </c>
      <c r="O574" s="12">
        <f t="shared" ca="1" si="97"/>
        <v>-3.707571801566667E-3</v>
      </c>
      <c r="P574" s="12">
        <f t="shared" ca="1" si="98"/>
        <v>-6.6445182724252927E-3</v>
      </c>
      <c r="Q574" s="12">
        <f t="shared" ca="1" si="99"/>
        <v>-1.0341261633928234E-4</v>
      </c>
      <c r="R574" s="12">
        <f t="shared" ca="1" si="100"/>
        <v>-3.516138039443284E-4</v>
      </c>
      <c r="S574" s="12">
        <f t="shared" ca="1" si="101"/>
        <v>1.8974968375053969E-3</v>
      </c>
      <c r="T574" s="12">
        <f t="shared" ca="1" si="102"/>
        <v>-1.8907095721806266E-3</v>
      </c>
      <c r="U574" s="18"/>
      <c r="V574" s="22">
        <f t="shared" ca="1" si="103"/>
        <v>45379</v>
      </c>
      <c r="W574" s="14">
        <f ca="1">VLOOKUP($M574,LAST!$B:$Q,2,0)</f>
        <v>287.22000000000003</v>
      </c>
      <c r="X574" s="14">
        <f ca="1">VLOOKUP($M574,LAST!$B:$Q,3,0)*100</f>
        <v>381.58</v>
      </c>
      <c r="Y574" s="14">
        <f ca="1">VLOOKUP($M574,LAST!$B:$Q,16,0)*100</f>
        <v>299</v>
      </c>
      <c r="Z574" s="14">
        <f ca="1">VLOOKUP($M574,LAST!$B:$Q,4,0)</f>
        <v>96.69</v>
      </c>
      <c r="AA574" s="14">
        <f ca="1">VLOOKUP($M574,LAST!$B:$Q,5,0)</f>
        <v>96.662999999999997</v>
      </c>
      <c r="AB574" s="14">
        <f ca="1">VLOOKUP($M574,LAST!$B:$Q,6,0)</f>
        <v>104.54600000000001</v>
      </c>
      <c r="AC574" s="14">
        <f ca="1">VLOOKUP($M574,LAST!$B:$Q,7,0)</f>
        <v>1346.15</v>
      </c>
    </row>
    <row r="575" spans="12:29" ht="16.5" customHeight="1" x14ac:dyDescent="0.25">
      <c r="L575" s="32">
        <f t="shared" si="95"/>
        <v>575</v>
      </c>
      <c r="M575" s="9">
        <f t="shared" ca="1" si="104"/>
        <v>45378</v>
      </c>
      <c r="N575" s="12">
        <f t="shared" ca="1" si="96"/>
        <v>4.9445039936377722E-3</v>
      </c>
      <c r="O575" s="12">
        <f t="shared" ca="1" si="97"/>
        <v>3.3006758526745728E-3</v>
      </c>
      <c r="P575" s="12">
        <f t="shared" ca="1" si="98"/>
        <v>0</v>
      </c>
      <c r="Q575" s="12">
        <f t="shared" ca="1" si="99"/>
        <v>1.0342331161439233E-4</v>
      </c>
      <c r="R575" s="12">
        <f t="shared" ca="1" si="100"/>
        <v>-1.7577599933826793E-4</v>
      </c>
      <c r="S575" s="12">
        <f t="shared" ca="1" si="101"/>
        <v>4.7939557805509736E-4</v>
      </c>
      <c r="T575" s="12">
        <f t="shared" ca="1" si="102"/>
        <v>6.8306520846552754E-3</v>
      </c>
      <c r="U575" s="18"/>
      <c r="V575" s="22">
        <f t="shared" ca="1" si="103"/>
        <v>45378</v>
      </c>
      <c r="W575" s="14">
        <f ca="1">VLOOKUP($M575,LAST!$B:$Q,2,0)</f>
        <v>290.64</v>
      </c>
      <c r="X575" s="14">
        <f ca="1">VLOOKUP($M575,LAST!$B:$Q,3,0)*100</f>
        <v>383</v>
      </c>
      <c r="Y575" s="14">
        <f ca="1">VLOOKUP($M575,LAST!$B:$Q,16,0)*100</f>
        <v>301</v>
      </c>
      <c r="Z575" s="14">
        <f ca="1">VLOOKUP($M575,LAST!$B:$Q,4,0)</f>
        <v>96.7</v>
      </c>
      <c r="AA575" s="14">
        <f ca="1">VLOOKUP($M575,LAST!$B:$Q,5,0)</f>
        <v>96.697000000000003</v>
      </c>
      <c r="AB575" s="14">
        <f ca="1">VLOOKUP($M575,LAST!$B:$Q,6,0)</f>
        <v>104.348</v>
      </c>
      <c r="AC575" s="14">
        <f ca="1">VLOOKUP($M575,LAST!$B:$Q,7,0)</f>
        <v>1348.7</v>
      </c>
    </row>
    <row r="576" spans="12:29" ht="16.5" customHeight="1" x14ac:dyDescent="0.25">
      <c r="L576" s="32">
        <f t="shared" si="95"/>
        <v>576</v>
      </c>
      <c r="M576" s="9">
        <f t="shared" ca="1" si="104"/>
        <v>45377</v>
      </c>
      <c r="N576" s="12">
        <f t="shared" ca="1" si="96"/>
        <v>4.2362582034096707E-3</v>
      </c>
      <c r="O576" s="12">
        <f t="shared" ca="1" si="97"/>
        <v>3.3379767130130578E-3</v>
      </c>
      <c r="P576" s="12">
        <f t="shared" ca="1" si="98"/>
        <v>3.3333333333334103E-3</v>
      </c>
      <c r="Q576" s="12">
        <f t="shared" ca="1" si="99"/>
        <v>-1.0341261633928234E-4</v>
      </c>
      <c r="R576" s="12">
        <f t="shared" ca="1" si="100"/>
        <v>-1.7574510756634965E-4</v>
      </c>
      <c r="S576" s="12">
        <f t="shared" ca="1" si="101"/>
        <v>7.1000921093022917E-4</v>
      </c>
      <c r="T576" s="12">
        <f t="shared" ca="1" si="102"/>
        <v>-2.0115477742597143E-3</v>
      </c>
      <c r="U576" s="18"/>
      <c r="V576" s="22">
        <f t="shared" ca="1" si="103"/>
        <v>45377</v>
      </c>
      <c r="W576" s="14">
        <f ca="1">VLOOKUP($M576,LAST!$B:$Q,2,0)</f>
        <v>289.20999999999998</v>
      </c>
      <c r="X576" s="14">
        <f ca="1">VLOOKUP($M576,LAST!$B:$Q,3,0)*100</f>
        <v>381.74</v>
      </c>
      <c r="Y576" s="14">
        <f ca="1">VLOOKUP($M576,LAST!$B:$Q,16,0)*100</f>
        <v>301</v>
      </c>
      <c r="Z576" s="14">
        <f ca="1">VLOOKUP($M576,LAST!$B:$Q,4,0)</f>
        <v>96.69</v>
      </c>
      <c r="AA576" s="14">
        <f ca="1">VLOOKUP($M576,LAST!$B:$Q,5,0)</f>
        <v>96.713999999999999</v>
      </c>
      <c r="AB576" s="14">
        <f ca="1">VLOOKUP($M576,LAST!$B:$Q,6,0)</f>
        <v>104.298</v>
      </c>
      <c r="AC576" s="14">
        <f ca="1">VLOOKUP($M576,LAST!$B:$Q,7,0)</f>
        <v>1339.55</v>
      </c>
    </row>
    <row r="577" spans="12:29" ht="16.5" customHeight="1" x14ac:dyDescent="0.25">
      <c r="L577" s="32">
        <f t="shared" si="95"/>
        <v>577</v>
      </c>
      <c r="M577" s="9">
        <f t="shared" ca="1" si="104"/>
        <v>45376</v>
      </c>
      <c r="N577" s="12">
        <f t="shared" ca="1" si="96"/>
        <v>-4.2528179240717279E-3</v>
      </c>
      <c r="O577" s="12">
        <f t="shared" ca="1" si="97"/>
        <v>-1.9150052465897183E-3</v>
      </c>
      <c r="P577" s="12">
        <f t="shared" ca="1" si="98"/>
        <v>1.3513513513513598E-2</v>
      </c>
      <c r="Q577" s="12">
        <f t="shared" ca="1" si="99"/>
        <v>6.2086092715230023E-4</v>
      </c>
      <c r="R577" s="12">
        <f t="shared" ca="1" si="100"/>
        <v>1.0339016345972674E-4</v>
      </c>
      <c r="S577" s="12">
        <f t="shared" ca="1" si="101"/>
        <v>-1.9726132337450908E-3</v>
      </c>
      <c r="T577" s="12">
        <f t="shared" ca="1" si="102"/>
        <v>2.8391049348126529E-3</v>
      </c>
      <c r="U577" s="18"/>
      <c r="V577" s="22">
        <f t="shared" ca="1" si="103"/>
        <v>45376</v>
      </c>
      <c r="W577" s="14">
        <f ca="1">VLOOKUP($M577,LAST!$B:$Q,2,0)</f>
        <v>287.99</v>
      </c>
      <c r="X577" s="14">
        <f ca="1">VLOOKUP($M577,LAST!$B:$Q,3,0)*100</f>
        <v>380.46999999999997</v>
      </c>
      <c r="Y577" s="14">
        <f ca="1">VLOOKUP($M577,LAST!$B:$Q,16,0)*100</f>
        <v>300</v>
      </c>
      <c r="Z577" s="14">
        <f ca="1">VLOOKUP($M577,LAST!$B:$Q,4,0)</f>
        <v>96.7</v>
      </c>
      <c r="AA577" s="14">
        <f ca="1">VLOOKUP($M577,LAST!$B:$Q,5,0)</f>
        <v>96.730999999999995</v>
      </c>
      <c r="AB577" s="14">
        <f ca="1">VLOOKUP($M577,LAST!$B:$Q,6,0)</f>
        <v>104.224</v>
      </c>
      <c r="AC577" s="14">
        <f ca="1">VLOOKUP($M577,LAST!$B:$Q,7,0)</f>
        <v>1342.25</v>
      </c>
    </row>
    <row r="578" spans="12:29" ht="16.5" customHeight="1" x14ac:dyDescent="0.25">
      <c r="L578" s="32">
        <f t="shared" si="95"/>
        <v>578</v>
      </c>
      <c r="M578" s="9">
        <f t="shared" ca="1" si="104"/>
        <v>45373</v>
      </c>
      <c r="N578" s="12">
        <f t="shared" ca="1" si="96"/>
        <v>7.2789328875424442E-3</v>
      </c>
      <c r="O578" s="12">
        <f t="shared" ca="1" si="97"/>
        <v>1.1060127841285627E-2</v>
      </c>
      <c r="P578" s="12">
        <f t="shared" ca="1" si="98"/>
        <v>1.3698630136986356E-2</v>
      </c>
      <c r="Q578" s="12">
        <f t="shared" ca="1" si="99"/>
        <v>-3.1033412640946167E-4</v>
      </c>
      <c r="R578" s="12">
        <f t="shared" ca="1" si="100"/>
        <v>-6.406083713048627E-4</v>
      </c>
      <c r="S578" s="12">
        <f t="shared" ca="1" si="101"/>
        <v>4.0670339496380326E-3</v>
      </c>
      <c r="T578" s="12">
        <f t="shared" ca="1" si="102"/>
        <v>1.2060491493383729E-2</v>
      </c>
      <c r="U578" s="18"/>
      <c r="V578" s="22">
        <f t="shared" ca="1" si="103"/>
        <v>45373</v>
      </c>
      <c r="W578" s="14">
        <f ca="1">VLOOKUP($M578,LAST!$B:$Q,2,0)</f>
        <v>289.22000000000003</v>
      </c>
      <c r="X578" s="14">
        <f ca="1">VLOOKUP($M578,LAST!$B:$Q,3,0)*100</f>
        <v>381.2</v>
      </c>
      <c r="Y578" s="14">
        <f ca="1">VLOOKUP($M578,LAST!$B:$Q,16,0)*100</f>
        <v>296</v>
      </c>
      <c r="Z578" s="14">
        <f ca="1">VLOOKUP($M578,LAST!$B:$Q,4,0)</f>
        <v>96.64</v>
      </c>
      <c r="AA578" s="14">
        <f ca="1">VLOOKUP($M578,LAST!$B:$Q,5,0)</f>
        <v>96.721000000000004</v>
      </c>
      <c r="AB578" s="14">
        <f ca="1">VLOOKUP($M578,LAST!$B:$Q,6,0)</f>
        <v>104.43</v>
      </c>
      <c r="AC578" s="14">
        <f ca="1">VLOOKUP($M578,LAST!$B:$Q,7,0)</f>
        <v>1338.45</v>
      </c>
    </row>
    <row r="579" spans="12:29" ht="16.5" customHeight="1" x14ac:dyDescent="0.25">
      <c r="L579" s="32">
        <f t="shared" si="95"/>
        <v>579</v>
      </c>
      <c r="M579" s="9">
        <f t="shared" ca="1" si="104"/>
        <v>45372</v>
      </c>
      <c r="N579" s="12">
        <f t="shared" ca="1" si="96"/>
        <v>-3.0457538409589646E-2</v>
      </c>
      <c r="O579" s="12">
        <f t="shared" ca="1" si="97"/>
        <v>-2.1260578370800975E-2</v>
      </c>
      <c r="P579" s="12">
        <f t="shared" ca="1" si="98"/>
        <v>-2.6666666666666616E-2</v>
      </c>
      <c r="Q579" s="12">
        <f t="shared" ca="1" si="99"/>
        <v>-9.3013642000827623E-4</v>
      </c>
      <c r="R579" s="12">
        <f t="shared" ca="1" si="100"/>
        <v>-5.8859975216851712E-4</v>
      </c>
      <c r="S579" s="12">
        <f t="shared" ca="1" si="101"/>
        <v>5.9774250645621141E-3</v>
      </c>
      <c r="T579" s="12">
        <f t="shared" ca="1" si="102"/>
        <v>-1.2728154977417749E-2</v>
      </c>
      <c r="U579" s="18"/>
      <c r="V579" s="22">
        <f t="shared" ca="1" si="103"/>
        <v>45372</v>
      </c>
      <c r="W579" s="14">
        <f ca="1">VLOOKUP($M579,LAST!$B:$Q,2,0)</f>
        <v>287.13</v>
      </c>
      <c r="X579" s="14">
        <f ca="1">VLOOKUP($M579,LAST!$B:$Q,3,0)*100</f>
        <v>377.03000000000003</v>
      </c>
      <c r="Y579" s="14">
        <f ca="1">VLOOKUP($M579,LAST!$B:$Q,16,0)*100</f>
        <v>292</v>
      </c>
      <c r="Z579" s="14">
        <f ca="1">VLOOKUP($M579,LAST!$B:$Q,4,0)</f>
        <v>96.67</v>
      </c>
      <c r="AA579" s="14">
        <f ca="1">VLOOKUP($M579,LAST!$B:$Q,5,0)</f>
        <v>96.783000000000001</v>
      </c>
      <c r="AB579" s="14">
        <f ca="1">VLOOKUP($M579,LAST!$B:$Q,6,0)</f>
        <v>104.00700000000001</v>
      </c>
      <c r="AC579" s="14">
        <f ca="1">VLOOKUP($M579,LAST!$B:$Q,7,0)</f>
        <v>1322.5</v>
      </c>
    </row>
    <row r="580" spans="12:29" ht="16.5" customHeight="1" x14ac:dyDescent="0.25">
      <c r="L580" s="32">
        <f t="shared" si="95"/>
        <v>580</v>
      </c>
      <c r="M580" s="9">
        <f t="shared" ca="1" si="104"/>
        <v>45371</v>
      </c>
      <c r="N580" s="12">
        <f t="shared" ca="1" si="96"/>
        <v>-7.6732341509181401E-3</v>
      </c>
      <c r="O580" s="12">
        <f t="shared" ca="1" si="97"/>
        <v>1.742296190352155E-3</v>
      </c>
      <c r="P580" s="12">
        <f t="shared" ca="1" si="98"/>
        <v>3.3444816053511683E-3</v>
      </c>
      <c r="Q580" s="12">
        <f t="shared" ca="1" si="99"/>
        <v>0</v>
      </c>
      <c r="R580" s="12">
        <f t="shared" ca="1" si="100"/>
        <v>-1.0521755276349243E-3</v>
      </c>
      <c r="S580" s="12">
        <f t="shared" ca="1" si="101"/>
        <v>-4.1322314049586639E-3</v>
      </c>
      <c r="T580" s="12">
        <f t="shared" ca="1" si="102"/>
        <v>-3.3582089552242067E-4</v>
      </c>
      <c r="U580" s="18"/>
      <c r="V580" s="22">
        <f t="shared" ca="1" si="103"/>
        <v>45371</v>
      </c>
      <c r="W580" s="14">
        <f ca="1">VLOOKUP($M580,LAST!$B:$Q,2,0)</f>
        <v>296.14999999999998</v>
      </c>
      <c r="X580" s="14">
        <f ca="1">VLOOKUP($M580,LAST!$B:$Q,3,0)*100</f>
        <v>385.21999999999997</v>
      </c>
      <c r="Y580" s="14">
        <f ca="1">VLOOKUP($M580,LAST!$B:$Q,16,0)*100</f>
        <v>300</v>
      </c>
      <c r="Z580" s="14">
        <f ca="1">VLOOKUP($M580,LAST!$B:$Q,4,0)</f>
        <v>96.76</v>
      </c>
      <c r="AA580" s="14">
        <f ca="1">VLOOKUP($M580,LAST!$B:$Q,5,0)</f>
        <v>96.84</v>
      </c>
      <c r="AB580" s="14">
        <f ca="1">VLOOKUP($M580,LAST!$B:$Q,6,0)</f>
        <v>103.389</v>
      </c>
      <c r="AC580" s="14">
        <f ca="1">VLOOKUP($M580,LAST!$B:$Q,7,0)</f>
        <v>1339.55</v>
      </c>
    </row>
    <row r="581" spans="12:29" ht="16.5" customHeight="1" x14ac:dyDescent="0.25">
      <c r="L581" s="32">
        <f t="shared" si="95"/>
        <v>581</v>
      </c>
      <c r="M581" s="9">
        <f t="shared" ca="1" si="104"/>
        <v>45370</v>
      </c>
      <c r="N581" s="12">
        <f t="shared" ca="1" si="96"/>
        <v>-2.0100502512565566E-4</v>
      </c>
      <c r="O581" s="12">
        <f t="shared" ca="1" si="97"/>
        <v>-1.039095986491656E-3</v>
      </c>
      <c r="P581" s="12">
        <f t="shared" ca="1" si="98"/>
        <v>-6.6445182724252927E-3</v>
      </c>
      <c r="Q581" s="12">
        <f t="shared" ca="1" si="99"/>
        <v>-1.0333781130511532E-4</v>
      </c>
      <c r="R581" s="12">
        <f t="shared" ca="1" si="100"/>
        <v>1.1348278672462797E-4</v>
      </c>
      <c r="S581" s="12">
        <f t="shared" ca="1" si="101"/>
        <v>2.3074175267188135E-3</v>
      </c>
      <c r="T581" s="12">
        <f t="shared" ca="1" si="102"/>
        <v>4.7237009822298504E-3</v>
      </c>
      <c r="U581" s="18"/>
      <c r="V581" s="22">
        <f t="shared" ca="1" si="103"/>
        <v>45370</v>
      </c>
      <c r="W581" s="14">
        <f ca="1">VLOOKUP($M581,LAST!$B:$Q,2,0)</f>
        <v>298.44</v>
      </c>
      <c r="X581" s="14">
        <f ca="1">VLOOKUP($M581,LAST!$B:$Q,3,0)*100</f>
        <v>384.55</v>
      </c>
      <c r="Y581" s="14">
        <f ca="1">VLOOKUP($M581,LAST!$B:$Q,16,0)*100</f>
        <v>299</v>
      </c>
      <c r="Z581" s="14">
        <f ca="1">VLOOKUP($M581,LAST!$B:$Q,4,0)</f>
        <v>96.76</v>
      </c>
      <c r="AA581" s="14">
        <f ca="1">VLOOKUP($M581,LAST!$B:$Q,5,0)</f>
        <v>96.941999999999993</v>
      </c>
      <c r="AB581" s="14">
        <f ca="1">VLOOKUP($M581,LAST!$B:$Q,6,0)</f>
        <v>103.818</v>
      </c>
      <c r="AC581" s="14">
        <f ca="1">VLOOKUP($M581,LAST!$B:$Q,7,0)</f>
        <v>1340</v>
      </c>
    </row>
    <row r="582" spans="12:29" ht="16.5" customHeight="1" x14ac:dyDescent="0.25">
      <c r="L582" s="32">
        <f t="shared" ref="L582:L645" si="105">ROW(M582)</f>
        <v>582</v>
      </c>
      <c r="M582" s="9">
        <f t="shared" ca="1" si="104"/>
        <v>45369</v>
      </c>
      <c r="N582" s="12">
        <f t="shared" ref="N582:N645" ca="1" si="106">W582/W583-1</f>
        <v>2.3842304980019602E-3</v>
      </c>
      <c r="O582" s="12">
        <f t="shared" ref="O582:O645" ca="1" si="107">X582/X583-1</f>
        <v>-8.8245217887827909E-4</v>
      </c>
      <c r="P582" s="12">
        <f t="shared" ref="P582:P645" ca="1" si="108">Y582/Y583-1</f>
        <v>-3.3112582781457123E-3</v>
      </c>
      <c r="Q582" s="12">
        <f t="shared" ref="Q582:Q645" ca="1" si="109">Z582/Z583-1</f>
        <v>4.1352217512646838E-4</v>
      </c>
      <c r="R582" s="12">
        <f t="shared" ref="R582:R645" ca="1" si="110">AA582/AA583-1</f>
        <v>2.7862626929753276E-4</v>
      </c>
      <c r="S582" s="12">
        <f t="shared" ref="S582:S645" ca="1" si="111">AB582/AB583-1</f>
        <v>1.4212236058472882E-3</v>
      </c>
      <c r="T582" s="12">
        <f t="shared" ref="T582:T645" ca="1" si="112">AC582/AC583-1</f>
        <v>2.8573576960673197E-3</v>
      </c>
      <c r="U582" s="18"/>
      <c r="V582" s="22">
        <f t="shared" ref="V582:V645" ca="1" si="113">M582</f>
        <v>45369</v>
      </c>
      <c r="W582" s="14">
        <f ca="1">VLOOKUP($M582,LAST!$B:$Q,2,0)</f>
        <v>298.5</v>
      </c>
      <c r="X582" s="14">
        <f ca="1">VLOOKUP($M582,LAST!$B:$Q,3,0)*100</f>
        <v>384.95</v>
      </c>
      <c r="Y582" s="14">
        <f ca="1">VLOOKUP($M582,LAST!$B:$Q,16,0)*100</f>
        <v>301</v>
      </c>
      <c r="Z582" s="14">
        <f ca="1">VLOOKUP($M582,LAST!$B:$Q,4,0)</f>
        <v>96.77</v>
      </c>
      <c r="AA582" s="14">
        <f ca="1">VLOOKUP($M582,LAST!$B:$Q,5,0)</f>
        <v>96.930999999999997</v>
      </c>
      <c r="AB582" s="14">
        <f ca="1">VLOOKUP($M582,LAST!$B:$Q,6,0)</f>
        <v>103.57899999999999</v>
      </c>
      <c r="AC582" s="14">
        <f ca="1">VLOOKUP($M582,LAST!$B:$Q,7,0)</f>
        <v>1333.7</v>
      </c>
    </row>
    <row r="583" spans="12:29" ht="16.5" customHeight="1" x14ac:dyDescent="0.25">
      <c r="L583" s="32">
        <f t="shared" si="105"/>
        <v>583</v>
      </c>
      <c r="M583" s="9">
        <f t="shared" ref="M583:M646" ca="1" si="114">WORKDAY(M582,-1)</f>
        <v>45366</v>
      </c>
      <c r="N583" s="12">
        <f t="shared" ca="1" si="106"/>
        <v>2.2887146174817019E-3</v>
      </c>
      <c r="O583" s="12">
        <f t="shared" ca="1" si="107"/>
        <v>-1.3995801259620855E-3</v>
      </c>
      <c r="P583" s="12">
        <f t="shared" ca="1" si="108"/>
        <v>0</v>
      </c>
      <c r="Q583" s="12">
        <f t="shared" ca="1" si="109"/>
        <v>-2.0671834625318741E-4</v>
      </c>
      <c r="R583" s="12">
        <f t="shared" ca="1" si="110"/>
        <v>8.2562747688141869E-5</v>
      </c>
      <c r="S583" s="12">
        <f t="shared" ca="1" si="111"/>
        <v>6.9659442724456788E-4</v>
      </c>
      <c r="T583" s="12">
        <f t="shared" ca="1" si="112"/>
        <v>9.2202618099033185E-3</v>
      </c>
      <c r="U583" s="18"/>
      <c r="V583" s="22">
        <f t="shared" ca="1" si="113"/>
        <v>45366</v>
      </c>
      <c r="W583" s="14">
        <f ca="1">VLOOKUP($M583,LAST!$B:$Q,2,0)</f>
        <v>297.79000000000002</v>
      </c>
      <c r="X583" s="14">
        <f ca="1">VLOOKUP($M583,LAST!$B:$Q,3,0)*100</f>
        <v>385.29</v>
      </c>
      <c r="Y583" s="14">
        <f ca="1">VLOOKUP($M583,LAST!$B:$Q,16,0)*100</f>
        <v>302</v>
      </c>
      <c r="Z583" s="14">
        <f ca="1">VLOOKUP($M583,LAST!$B:$Q,4,0)</f>
        <v>96.73</v>
      </c>
      <c r="AA583" s="14">
        <f ca="1">VLOOKUP($M583,LAST!$B:$Q,5,0)</f>
        <v>96.903999999999996</v>
      </c>
      <c r="AB583" s="14">
        <f ca="1">VLOOKUP($M583,LAST!$B:$Q,6,0)</f>
        <v>103.432</v>
      </c>
      <c r="AC583" s="14">
        <f ca="1">VLOOKUP($M583,LAST!$B:$Q,7,0)</f>
        <v>1329.9</v>
      </c>
    </row>
    <row r="584" spans="12:29" ht="16.5" customHeight="1" x14ac:dyDescent="0.25">
      <c r="L584" s="32">
        <f t="shared" si="105"/>
        <v>584</v>
      </c>
      <c r="M584" s="9">
        <f t="shared" ca="1" si="114"/>
        <v>45365</v>
      </c>
      <c r="N584" s="12">
        <f t="shared" ca="1" si="106"/>
        <v>-6.4872094967396432E-3</v>
      </c>
      <c r="O584" s="12">
        <f t="shared" ca="1" si="107"/>
        <v>-4.3610652353426316E-3</v>
      </c>
      <c r="P584" s="12">
        <f t="shared" ca="1" si="108"/>
        <v>-3.3003300330033403E-3</v>
      </c>
      <c r="Q584" s="12">
        <f t="shared" ca="1" si="109"/>
        <v>3.1017369727037725E-4</v>
      </c>
      <c r="R584" s="12">
        <f t="shared" ca="1" si="110"/>
        <v>3.0970619205916705E-4</v>
      </c>
      <c r="S584" s="12">
        <f t="shared" ca="1" si="111"/>
        <v>5.5550691221823989E-3</v>
      </c>
      <c r="T584" s="12">
        <f t="shared" ca="1" si="112"/>
        <v>2.5868299920113191E-3</v>
      </c>
      <c r="U584" s="18"/>
      <c r="V584" s="22">
        <f t="shared" ca="1" si="113"/>
        <v>45365</v>
      </c>
      <c r="W584" s="14">
        <f ca="1">VLOOKUP($M584,LAST!$B:$Q,2,0)</f>
        <v>297.11</v>
      </c>
      <c r="X584" s="14">
        <f ca="1">VLOOKUP($M584,LAST!$B:$Q,3,0)*100</f>
        <v>385.83</v>
      </c>
      <c r="Y584" s="14">
        <f ca="1">VLOOKUP($M584,LAST!$B:$Q,16,0)*100</f>
        <v>302</v>
      </c>
      <c r="Z584" s="14">
        <f ca="1">VLOOKUP($M584,LAST!$B:$Q,4,0)</f>
        <v>96.75</v>
      </c>
      <c r="AA584" s="14">
        <f ca="1">VLOOKUP($M584,LAST!$B:$Q,5,0)</f>
        <v>96.896000000000001</v>
      </c>
      <c r="AB584" s="14">
        <f ca="1">VLOOKUP($M584,LAST!$B:$Q,6,0)</f>
        <v>103.36</v>
      </c>
      <c r="AC584" s="14">
        <f ca="1">VLOOKUP($M584,LAST!$B:$Q,7,0)</f>
        <v>1317.75</v>
      </c>
    </row>
    <row r="585" spans="12:29" ht="16.5" customHeight="1" x14ac:dyDescent="0.25">
      <c r="L585" s="32">
        <f t="shared" si="105"/>
        <v>585</v>
      </c>
      <c r="M585" s="9">
        <f t="shared" ca="1" si="114"/>
        <v>45364</v>
      </c>
      <c r="N585" s="12">
        <f t="shared" ca="1" si="106"/>
        <v>-1.4986824769433471E-2</v>
      </c>
      <c r="O585" s="12">
        <f t="shared" ca="1" si="107"/>
        <v>-1.37683556867636E-2</v>
      </c>
      <c r="P585" s="12">
        <f t="shared" ca="1" si="108"/>
        <v>-1.6233766233766267E-2</v>
      </c>
      <c r="Q585" s="12">
        <f t="shared" ca="1" si="109"/>
        <v>3.1026993484339904E-4</v>
      </c>
      <c r="R585" s="12">
        <f t="shared" ca="1" si="110"/>
        <v>0</v>
      </c>
      <c r="S585" s="12">
        <f t="shared" ca="1" si="111"/>
        <v>-1.6317491768407244E-3</v>
      </c>
      <c r="T585" s="12">
        <f t="shared" ca="1" si="112"/>
        <v>2.670023267345556E-3</v>
      </c>
      <c r="U585" s="18"/>
      <c r="V585" s="22">
        <f t="shared" ca="1" si="113"/>
        <v>45364</v>
      </c>
      <c r="W585" s="14">
        <f ca="1">VLOOKUP($M585,LAST!$B:$Q,2,0)</f>
        <v>299.05</v>
      </c>
      <c r="X585" s="14">
        <f ca="1">VLOOKUP($M585,LAST!$B:$Q,3,0)*100</f>
        <v>387.52</v>
      </c>
      <c r="Y585" s="14">
        <f ca="1">VLOOKUP($M585,LAST!$B:$Q,16,0)*100</f>
        <v>303</v>
      </c>
      <c r="Z585" s="14">
        <f ca="1">VLOOKUP($M585,LAST!$B:$Q,4,0)</f>
        <v>96.72</v>
      </c>
      <c r="AA585" s="14">
        <f ca="1">VLOOKUP($M585,LAST!$B:$Q,5,0)</f>
        <v>96.866</v>
      </c>
      <c r="AB585" s="14">
        <f ca="1">VLOOKUP($M585,LAST!$B:$Q,6,0)</f>
        <v>102.789</v>
      </c>
      <c r="AC585" s="14">
        <f ca="1">VLOOKUP($M585,LAST!$B:$Q,7,0)</f>
        <v>1314.35</v>
      </c>
    </row>
    <row r="586" spans="12:29" ht="16.5" customHeight="1" x14ac:dyDescent="0.25">
      <c r="L586" s="32">
        <f t="shared" si="105"/>
        <v>586</v>
      </c>
      <c r="M586" s="9">
        <f t="shared" ca="1" si="114"/>
        <v>45363</v>
      </c>
      <c r="N586" s="12">
        <f t="shared" ca="1" si="106"/>
        <v>-1.1461318051575908E-2</v>
      </c>
      <c r="O586" s="12">
        <f t="shared" ca="1" si="107"/>
        <v>-1.4496752025281445E-2</v>
      </c>
      <c r="P586" s="12">
        <f t="shared" ca="1" si="108"/>
        <v>-1.9108280254777066E-2</v>
      </c>
      <c r="Q586" s="12">
        <f t="shared" ca="1" si="109"/>
        <v>3.1036623215396908E-4</v>
      </c>
      <c r="R586" s="12">
        <f t="shared" ca="1" si="110"/>
        <v>2.0651343369881836E-4</v>
      </c>
      <c r="S586" s="12">
        <f t="shared" ca="1" si="111"/>
        <v>8.5545694038047237E-4</v>
      </c>
      <c r="T586" s="12">
        <f t="shared" ca="1" si="112"/>
        <v>4.9610746450912124E-4</v>
      </c>
      <c r="U586" s="18"/>
      <c r="V586" s="22">
        <f t="shared" ca="1" si="113"/>
        <v>45363</v>
      </c>
      <c r="W586" s="14">
        <f ca="1">VLOOKUP($M586,LAST!$B:$Q,2,0)</f>
        <v>303.60000000000002</v>
      </c>
      <c r="X586" s="14">
        <f ca="1">VLOOKUP($M586,LAST!$B:$Q,3,0)*100</f>
        <v>392.93</v>
      </c>
      <c r="Y586" s="14">
        <f ca="1">VLOOKUP($M586,LAST!$B:$Q,16,0)*100</f>
        <v>308</v>
      </c>
      <c r="Z586" s="14">
        <f ca="1">VLOOKUP($M586,LAST!$B:$Q,4,0)</f>
        <v>96.69</v>
      </c>
      <c r="AA586" s="14">
        <f ca="1">VLOOKUP($M586,LAST!$B:$Q,5,0)</f>
        <v>96.866</v>
      </c>
      <c r="AB586" s="14">
        <f ca="1">VLOOKUP($M586,LAST!$B:$Q,6,0)</f>
        <v>102.95699999999999</v>
      </c>
      <c r="AC586" s="14">
        <f ca="1">VLOOKUP($M586,LAST!$B:$Q,7,0)</f>
        <v>1310.85</v>
      </c>
    </row>
    <row r="587" spans="12:29" ht="16.5" customHeight="1" x14ac:dyDescent="0.25">
      <c r="L587" s="32">
        <f t="shared" si="105"/>
        <v>587</v>
      </c>
      <c r="M587" s="9">
        <f t="shared" ca="1" si="114"/>
        <v>45362</v>
      </c>
      <c r="N587" s="12">
        <f t="shared" ca="1" si="106"/>
        <v>-6.2770982980651091E-3</v>
      </c>
      <c r="O587" s="12">
        <f t="shared" ca="1" si="107"/>
        <v>-2.6016260162602389E-3</v>
      </c>
      <c r="P587" s="12">
        <f t="shared" ca="1" si="108"/>
        <v>0</v>
      </c>
      <c r="Q587" s="12">
        <f t="shared" ca="1" si="109"/>
        <v>7.2471270317842063E-4</v>
      </c>
      <c r="R587" s="12">
        <f t="shared" ca="1" si="110"/>
        <v>1.1267663872149836E-3</v>
      </c>
      <c r="S587" s="12">
        <f t="shared" ca="1" si="111"/>
        <v>1.5285458369032057E-3</v>
      </c>
      <c r="T587" s="12">
        <f t="shared" ca="1" si="112"/>
        <v>-7.2362189808675703E-3</v>
      </c>
      <c r="U587" s="18"/>
      <c r="V587" s="22">
        <f t="shared" ca="1" si="113"/>
        <v>45362</v>
      </c>
      <c r="W587" s="14">
        <f ca="1">VLOOKUP($M587,LAST!$B:$Q,2,0)</f>
        <v>307.12</v>
      </c>
      <c r="X587" s="14">
        <f ca="1">VLOOKUP($M587,LAST!$B:$Q,3,0)*100</f>
        <v>398.71</v>
      </c>
      <c r="Y587" s="14">
        <f ca="1">VLOOKUP($M587,LAST!$B:$Q,16,0)*100</f>
        <v>314</v>
      </c>
      <c r="Z587" s="14">
        <f ca="1">VLOOKUP($M587,LAST!$B:$Q,4,0)</f>
        <v>96.66</v>
      </c>
      <c r="AA587" s="14">
        <f ca="1">VLOOKUP($M587,LAST!$B:$Q,5,0)</f>
        <v>96.846000000000004</v>
      </c>
      <c r="AB587" s="14">
        <f ca="1">VLOOKUP($M587,LAST!$B:$Q,6,0)</f>
        <v>102.869</v>
      </c>
      <c r="AC587" s="14">
        <f ca="1">VLOOKUP($M587,LAST!$B:$Q,7,0)</f>
        <v>1310.2</v>
      </c>
    </row>
    <row r="588" spans="12:29" ht="16.5" customHeight="1" x14ac:dyDescent="0.25">
      <c r="L588" s="32">
        <f t="shared" si="105"/>
        <v>588</v>
      </c>
      <c r="M588" s="9">
        <f t="shared" ca="1" si="114"/>
        <v>45359</v>
      </c>
      <c r="N588" s="12">
        <f t="shared" ca="1" si="106"/>
        <v>-2.4530372474339535E-3</v>
      </c>
      <c r="O588" s="12">
        <f t="shared" ca="1" si="107"/>
        <v>-1.373969522857843E-3</v>
      </c>
      <c r="P588" s="12">
        <f t="shared" ca="1" si="108"/>
        <v>-3.1746031746031633E-3</v>
      </c>
      <c r="Q588" s="12">
        <f t="shared" ca="1" si="109"/>
        <v>1.03541105819005E-4</v>
      </c>
      <c r="R588" s="12">
        <f t="shared" ca="1" si="110"/>
        <v>-1.240322897394508E-4</v>
      </c>
      <c r="S588" s="12">
        <f t="shared" ca="1" si="111"/>
        <v>-1.0795250089959962E-3</v>
      </c>
      <c r="T588" s="12">
        <f t="shared" ca="1" si="112"/>
        <v>-8.377789465775054E-3</v>
      </c>
      <c r="U588" s="18"/>
      <c r="V588" s="22">
        <f t="shared" ca="1" si="113"/>
        <v>45359</v>
      </c>
      <c r="W588" s="14">
        <f ca="1">VLOOKUP($M588,LAST!$B:$Q,2,0)</f>
        <v>309.06</v>
      </c>
      <c r="X588" s="14">
        <f ca="1">VLOOKUP($M588,LAST!$B:$Q,3,0)*100</f>
        <v>399.75</v>
      </c>
      <c r="Y588" s="14">
        <f ca="1">VLOOKUP($M588,LAST!$B:$Q,16,0)*100</f>
        <v>314</v>
      </c>
      <c r="Z588" s="14">
        <f ca="1">VLOOKUP($M588,LAST!$B:$Q,4,0)</f>
        <v>96.59</v>
      </c>
      <c r="AA588" s="14">
        <f ca="1">VLOOKUP($M588,LAST!$B:$Q,5,0)</f>
        <v>96.736999999999995</v>
      </c>
      <c r="AB588" s="14">
        <f ca="1">VLOOKUP($M588,LAST!$B:$Q,6,0)</f>
        <v>102.712</v>
      </c>
      <c r="AC588" s="14">
        <f ca="1">VLOOKUP($M588,LAST!$B:$Q,7,0)</f>
        <v>1319.75</v>
      </c>
    </row>
    <row r="589" spans="12:29" ht="16.5" customHeight="1" x14ac:dyDescent="0.25">
      <c r="L589" s="32">
        <f t="shared" si="105"/>
        <v>589</v>
      </c>
      <c r="M589" s="9">
        <f t="shared" ca="1" si="114"/>
        <v>45358</v>
      </c>
      <c r="N589" s="12">
        <f t="shared" ca="1" si="106"/>
        <v>1.8431689571543064E-3</v>
      </c>
      <c r="O589" s="12">
        <f t="shared" ca="1" si="107"/>
        <v>-1.4986512139059105E-4</v>
      </c>
      <c r="P589" s="12">
        <f t="shared" ca="1" si="108"/>
        <v>0</v>
      </c>
      <c r="Q589" s="12">
        <f t="shared" ca="1" si="109"/>
        <v>3.1071983428265781E-4</v>
      </c>
      <c r="R589" s="12">
        <f t="shared" ca="1" si="110"/>
        <v>1.2404767565676877E-4</v>
      </c>
      <c r="S589" s="12">
        <f t="shared" ca="1" si="111"/>
        <v>-5.2820478093046352E-3</v>
      </c>
      <c r="T589" s="12">
        <f t="shared" ca="1" si="112"/>
        <v>-2.5855285344923429E-3</v>
      </c>
      <c r="U589" s="18"/>
      <c r="V589" s="22">
        <f t="shared" ca="1" si="113"/>
        <v>45358</v>
      </c>
      <c r="W589" s="14">
        <f ca="1">VLOOKUP($M589,LAST!$B:$Q,2,0)</f>
        <v>309.82</v>
      </c>
      <c r="X589" s="14">
        <f ca="1">VLOOKUP($M589,LAST!$B:$Q,3,0)*100</f>
        <v>400.3</v>
      </c>
      <c r="Y589" s="14">
        <f ca="1">VLOOKUP($M589,LAST!$B:$Q,16,0)*100</f>
        <v>315</v>
      </c>
      <c r="Z589" s="14">
        <f ca="1">VLOOKUP($M589,LAST!$B:$Q,4,0)</f>
        <v>96.58</v>
      </c>
      <c r="AA589" s="14">
        <f ca="1">VLOOKUP($M589,LAST!$B:$Q,5,0)</f>
        <v>96.748999999999995</v>
      </c>
      <c r="AB589" s="14">
        <f ca="1">VLOOKUP($M589,LAST!$B:$Q,6,0)</f>
        <v>102.82299999999999</v>
      </c>
      <c r="AC589" s="14">
        <f ca="1">VLOOKUP($M589,LAST!$B:$Q,7,0)</f>
        <v>1330.9</v>
      </c>
    </row>
    <row r="590" spans="12:29" ht="16.5" customHeight="1" x14ac:dyDescent="0.25">
      <c r="L590" s="32">
        <f t="shared" si="105"/>
        <v>590</v>
      </c>
      <c r="M590" s="9">
        <f t="shared" ca="1" si="114"/>
        <v>45357</v>
      </c>
      <c r="N590" s="12">
        <f t="shared" ca="1" si="106"/>
        <v>-2.612397600464389E-3</v>
      </c>
      <c r="O590" s="12">
        <f t="shared" ca="1" si="107"/>
        <v>4.3902561400865903E-3</v>
      </c>
      <c r="P590" s="12">
        <f t="shared" ca="1" si="108"/>
        <v>0</v>
      </c>
      <c r="Q590" s="12">
        <f t="shared" ca="1" si="109"/>
        <v>3.1081641110652924E-4</v>
      </c>
      <c r="R590" s="12">
        <f t="shared" ca="1" si="110"/>
        <v>-1.4470134675625967E-4</v>
      </c>
      <c r="S590" s="12">
        <f t="shared" ca="1" si="111"/>
        <v>-4.1330276113220599E-3</v>
      </c>
      <c r="T590" s="12">
        <f t="shared" ca="1" si="112"/>
        <v>-1.1240164855752521E-4</v>
      </c>
      <c r="U590" s="18"/>
      <c r="V590" s="22">
        <f t="shared" ca="1" si="113"/>
        <v>45357</v>
      </c>
      <c r="W590" s="14">
        <f ca="1">VLOOKUP($M590,LAST!$B:$Q,2,0)</f>
        <v>309.25</v>
      </c>
      <c r="X590" s="14">
        <f ca="1">VLOOKUP($M590,LAST!$B:$Q,3,0)*100</f>
        <v>400.35999999999996</v>
      </c>
      <c r="Y590" s="14">
        <f ca="1">VLOOKUP($M590,LAST!$B:$Q,16,0)*100</f>
        <v>315</v>
      </c>
      <c r="Z590" s="14">
        <f ca="1">VLOOKUP($M590,LAST!$B:$Q,4,0)</f>
        <v>96.55</v>
      </c>
      <c r="AA590" s="14">
        <f ca="1">VLOOKUP($M590,LAST!$B:$Q,5,0)</f>
        <v>96.736999999999995</v>
      </c>
      <c r="AB590" s="14">
        <f ca="1">VLOOKUP($M590,LAST!$B:$Q,6,0)</f>
        <v>103.369</v>
      </c>
      <c r="AC590" s="14">
        <f ca="1">VLOOKUP($M590,LAST!$B:$Q,7,0)</f>
        <v>1334.35</v>
      </c>
    </row>
    <row r="591" spans="12:29" ht="16.5" customHeight="1" x14ac:dyDescent="0.25">
      <c r="L591" s="32">
        <f t="shared" si="105"/>
        <v>591</v>
      </c>
      <c r="M591" s="9">
        <f t="shared" ca="1" si="114"/>
        <v>45356</v>
      </c>
      <c r="N591" s="12">
        <f t="shared" ca="1" si="106"/>
        <v>1.3234861605829984E-2</v>
      </c>
      <c r="O591" s="12">
        <f t="shared" ca="1" si="107"/>
        <v>9.8295037113977912E-3</v>
      </c>
      <c r="P591" s="12">
        <f t="shared" ca="1" si="108"/>
        <v>1.6129032258064502E-2</v>
      </c>
      <c r="Q591" s="12">
        <f t="shared" ca="1" si="109"/>
        <v>2.0725388601028349E-4</v>
      </c>
      <c r="R591" s="12">
        <f t="shared" ca="1" si="110"/>
        <v>-1.6534562402459319E-4</v>
      </c>
      <c r="S591" s="12">
        <f t="shared" ca="1" si="111"/>
        <v>-3.2745203790729427E-4</v>
      </c>
      <c r="T591" s="12">
        <f t="shared" ca="1" si="112"/>
        <v>2.3660194539378843E-3</v>
      </c>
      <c r="U591" s="18"/>
      <c r="V591" s="22">
        <f t="shared" ca="1" si="113"/>
        <v>45356</v>
      </c>
      <c r="W591" s="14">
        <f ca="1">VLOOKUP($M591,LAST!$B:$Q,2,0)</f>
        <v>310.06</v>
      </c>
      <c r="X591" s="14">
        <f ca="1">VLOOKUP($M591,LAST!$B:$Q,3,0)*100</f>
        <v>398.61</v>
      </c>
      <c r="Y591" s="14">
        <f ca="1">VLOOKUP($M591,LAST!$B:$Q,16,0)*100</f>
        <v>315</v>
      </c>
      <c r="Z591" s="14">
        <f ca="1">VLOOKUP($M591,LAST!$B:$Q,4,0)</f>
        <v>96.52</v>
      </c>
      <c r="AA591" s="14">
        <f ca="1">VLOOKUP($M591,LAST!$B:$Q,5,0)</f>
        <v>96.751000000000005</v>
      </c>
      <c r="AB591" s="14">
        <f ca="1">VLOOKUP($M591,LAST!$B:$Q,6,0)</f>
        <v>103.798</v>
      </c>
      <c r="AC591" s="14">
        <f ca="1">VLOOKUP($M591,LAST!$B:$Q,7,0)</f>
        <v>1334.5</v>
      </c>
    </row>
    <row r="592" spans="12:29" ht="16.5" customHeight="1" x14ac:dyDescent="0.25">
      <c r="L592" s="32">
        <f t="shared" si="105"/>
        <v>592</v>
      </c>
      <c r="M592" s="9">
        <f t="shared" ca="1" si="114"/>
        <v>45355</v>
      </c>
      <c r="N592" s="12">
        <f t="shared" ca="1" si="106"/>
        <v>-8.489129378219884E-3</v>
      </c>
      <c r="O592" s="12">
        <f t="shared" ca="1" si="107"/>
        <v>-1.2088297126839675E-2</v>
      </c>
      <c r="P592" s="12">
        <f t="shared" ca="1" si="108"/>
        <v>-1.8987341772151889E-2</v>
      </c>
      <c r="Q592" s="12">
        <f t="shared" ca="1" si="109"/>
        <v>7.259151716270118E-4</v>
      </c>
      <c r="R592" s="12">
        <f t="shared" ca="1" si="110"/>
        <v>1.8604843460923171E-4</v>
      </c>
      <c r="S592" s="12">
        <f t="shared" ca="1" si="111"/>
        <v>-2.7921934123498193E-4</v>
      </c>
      <c r="T592" s="12">
        <f t="shared" ca="1" si="112"/>
        <v>-3.7554453958366096E-5</v>
      </c>
      <c r="U592" s="18"/>
      <c r="V592" s="22">
        <f t="shared" ca="1" si="113"/>
        <v>45355</v>
      </c>
      <c r="W592" s="14">
        <f ca="1">VLOOKUP($M592,LAST!$B:$Q,2,0)</f>
        <v>306.01</v>
      </c>
      <c r="X592" s="14">
        <f ca="1">VLOOKUP($M592,LAST!$B:$Q,3,0)*100</f>
        <v>394.72999999999996</v>
      </c>
      <c r="Y592" s="14">
        <f ca="1">VLOOKUP($M592,LAST!$B:$Q,16,0)*100</f>
        <v>310</v>
      </c>
      <c r="Z592" s="14">
        <f ca="1">VLOOKUP($M592,LAST!$B:$Q,4,0)</f>
        <v>96.5</v>
      </c>
      <c r="AA592" s="14">
        <f ca="1">VLOOKUP($M592,LAST!$B:$Q,5,0)</f>
        <v>96.766999999999996</v>
      </c>
      <c r="AB592" s="14">
        <f ca="1">VLOOKUP($M592,LAST!$B:$Q,6,0)</f>
        <v>103.83199999999999</v>
      </c>
      <c r="AC592" s="14">
        <f ca="1">VLOOKUP($M592,LAST!$B:$Q,7,0)</f>
        <v>1331.35</v>
      </c>
    </row>
    <row r="593" spans="12:29" ht="16.5" customHeight="1" x14ac:dyDescent="0.25">
      <c r="L593" s="32">
        <f t="shared" si="105"/>
        <v>593</v>
      </c>
      <c r="M593" s="9">
        <f t="shared" ca="1" si="114"/>
        <v>45352</v>
      </c>
      <c r="N593" s="12">
        <f t="shared" ca="1" si="106"/>
        <v>2.7942944406538217E-3</v>
      </c>
      <c r="O593" s="12">
        <f t="shared" ca="1" si="107"/>
        <v>1.2236212094343113E-2</v>
      </c>
      <c r="P593" s="12">
        <f t="shared" ca="1" si="108"/>
        <v>1.2820512820512775E-2</v>
      </c>
      <c r="Q593" s="12">
        <f t="shared" ca="1" si="109"/>
        <v>-2.0736132711240973E-4</v>
      </c>
      <c r="R593" s="12">
        <f t="shared" ca="1" si="110"/>
        <v>-7.8492124967732835E-4</v>
      </c>
      <c r="S593" s="12">
        <f t="shared" ca="1" si="111"/>
        <v>-2.8322900264987627E-3</v>
      </c>
      <c r="T593" s="12">
        <f t="shared" ca="1" si="112"/>
        <v>0</v>
      </c>
      <c r="U593" s="18"/>
      <c r="V593" s="22">
        <f t="shared" ca="1" si="113"/>
        <v>45352</v>
      </c>
      <c r="W593" s="14">
        <f ca="1">VLOOKUP($M593,LAST!$B:$Q,2,0)</f>
        <v>308.63</v>
      </c>
      <c r="X593" s="14">
        <f ca="1">VLOOKUP($M593,LAST!$B:$Q,3,0)*100</f>
        <v>399.56</v>
      </c>
      <c r="Y593" s="14">
        <f ca="1">VLOOKUP($M593,LAST!$B:$Q,16,0)*100</f>
        <v>316</v>
      </c>
      <c r="Z593" s="14">
        <f ca="1">VLOOKUP($M593,LAST!$B:$Q,4,0)</f>
        <v>96.43</v>
      </c>
      <c r="AA593" s="14">
        <f ca="1">VLOOKUP($M593,LAST!$B:$Q,5,0)</f>
        <v>96.748999999999995</v>
      </c>
      <c r="AB593" s="14">
        <f ca="1">VLOOKUP($M593,LAST!$B:$Q,6,0)</f>
        <v>103.861</v>
      </c>
      <c r="AC593" s="14">
        <f ca="1">VLOOKUP($M593,LAST!$B:$Q,7,0)</f>
        <v>1331.4</v>
      </c>
    </row>
    <row r="594" spans="12:29" ht="16.5" customHeight="1" x14ac:dyDescent="0.25">
      <c r="L594" s="32">
        <f t="shared" si="105"/>
        <v>594</v>
      </c>
      <c r="M594" s="9">
        <f t="shared" ca="1" si="114"/>
        <v>45351</v>
      </c>
      <c r="N594" s="12">
        <f t="shared" ca="1" si="106"/>
        <v>-1.265576323987716E-3</v>
      </c>
      <c r="O594" s="12">
        <f t="shared" ca="1" si="107"/>
        <v>-3.2070707070708249E-3</v>
      </c>
      <c r="P594" s="12">
        <f t="shared" ca="1" si="108"/>
        <v>-6.3694267515923553E-3</v>
      </c>
      <c r="Q594" s="12">
        <f t="shared" ca="1" si="109"/>
        <v>-1.0366991499055622E-4</v>
      </c>
      <c r="R594" s="12">
        <f t="shared" ca="1" si="110"/>
        <v>-2.2716243146392312E-4</v>
      </c>
      <c r="S594" s="12">
        <f t="shared" ca="1" si="111"/>
        <v>1.7408030776631112E-3</v>
      </c>
      <c r="T594" s="12">
        <f t="shared" ca="1" si="112"/>
        <v>-1.6870993139129764E-3</v>
      </c>
      <c r="U594" s="18"/>
      <c r="V594" s="22">
        <f t="shared" ca="1" si="113"/>
        <v>45351</v>
      </c>
      <c r="W594" s="14">
        <f ca="1">VLOOKUP($M594,LAST!$B:$Q,2,0)</f>
        <v>307.77</v>
      </c>
      <c r="X594" s="14">
        <f ca="1">VLOOKUP($M594,LAST!$B:$Q,3,0)*100</f>
        <v>394.72999999999996</v>
      </c>
      <c r="Y594" s="14">
        <f ca="1">VLOOKUP($M594,LAST!$B:$Q,16,0)*100</f>
        <v>312</v>
      </c>
      <c r="Z594" s="14">
        <f ca="1">VLOOKUP($M594,LAST!$B:$Q,4,0)</f>
        <v>96.45</v>
      </c>
      <c r="AA594" s="14">
        <f ca="1">VLOOKUP($M594,LAST!$B:$Q,5,0)</f>
        <v>96.825000000000003</v>
      </c>
      <c r="AB594" s="14">
        <f ca="1">VLOOKUP($M594,LAST!$B:$Q,6,0)</f>
        <v>104.15600000000001</v>
      </c>
      <c r="AC594" s="14">
        <f ca="1">VLOOKUP($M594,LAST!$B:$Q,7,0)</f>
        <v>1331.4</v>
      </c>
    </row>
    <row r="595" spans="12:29" ht="16.5" customHeight="1" x14ac:dyDescent="0.25">
      <c r="L595" s="32">
        <f t="shared" si="105"/>
        <v>595</v>
      </c>
      <c r="M595" s="9">
        <f t="shared" ca="1" si="114"/>
        <v>45350</v>
      </c>
      <c r="N595" s="12">
        <f t="shared" ca="1" si="106"/>
        <v>2.8638375423069018E-3</v>
      </c>
      <c r="O595" s="12">
        <f t="shared" ca="1" si="107"/>
        <v>1.2710022248932473E-2</v>
      </c>
      <c r="P595" s="12">
        <f t="shared" ca="1" si="108"/>
        <v>2.2801302931596101E-2</v>
      </c>
      <c r="Q595" s="12">
        <f t="shared" ca="1" si="109"/>
        <v>1.0368066355614936E-4</v>
      </c>
      <c r="R595" s="12">
        <f t="shared" ca="1" si="110"/>
        <v>-2.0650703672853155E-5</v>
      </c>
      <c r="S595" s="12">
        <f t="shared" ca="1" si="111"/>
        <v>1.4061582024289532E-3</v>
      </c>
      <c r="T595" s="12">
        <f t="shared" ca="1" si="112"/>
        <v>1.8780753483829127E-3</v>
      </c>
      <c r="U595" s="18"/>
      <c r="V595" s="22">
        <f t="shared" ca="1" si="113"/>
        <v>45350</v>
      </c>
      <c r="W595" s="14">
        <f ca="1">VLOOKUP($M595,LAST!$B:$Q,2,0)</f>
        <v>308.16000000000003</v>
      </c>
      <c r="X595" s="14">
        <f ca="1">VLOOKUP($M595,LAST!$B:$Q,3,0)*100</f>
        <v>396</v>
      </c>
      <c r="Y595" s="14">
        <f ca="1">VLOOKUP($M595,LAST!$B:$Q,16,0)*100</f>
        <v>314</v>
      </c>
      <c r="Z595" s="14">
        <f ca="1">VLOOKUP($M595,LAST!$B:$Q,4,0)</f>
        <v>96.46</v>
      </c>
      <c r="AA595" s="14">
        <f ca="1">VLOOKUP($M595,LAST!$B:$Q,5,0)</f>
        <v>96.846999999999994</v>
      </c>
      <c r="AB595" s="14">
        <f ca="1">VLOOKUP($M595,LAST!$B:$Q,6,0)</f>
        <v>103.97499999999999</v>
      </c>
      <c r="AC595" s="14">
        <f ca="1">VLOOKUP($M595,LAST!$B:$Q,7,0)</f>
        <v>1333.65</v>
      </c>
    </row>
    <row r="596" spans="12:29" ht="16.5" customHeight="1" x14ac:dyDescent="0.25">
      <c r="L596" s="32">
        <f t="shared" si="105"/>
        <v>596</v>
      </c>
      <c r="M596" s="9">
        <f t="shared" ca="1" si="114"/>
        <v>45349</v>
      </c>
      <c r="N596" s="12">
        <f t="shared" ca="1" si="106"/>
        <v>2.1198186739717073E-3</v>
      </c>
      <c r="O596" s="12">
        <f t="shared" ca="1" si="107"/>
        <v>7.1862765299812725E-3</v>
      </c>
      <c r="P596" s="12">
        <f t="shared" ca="1" si="108"/>
        <v>6.5573770491802463E-3</v>
      </c>
      <c r="Q596" s="12">
        <f t="shared" ca="1" si="109"/>
        <v>4.1489472046474241E-4</v>
      </c>
      <c r="R596" s="12">
        <f t="shared" ca="1" si="110"/>
        <v>-5.1600119712269521E-4</v>
      </c>
      <c r="S596" s="12">
        <f t="shared" ca="1" si="111"/>
        <v>1.9262812178011401E-5</v>
      </c>
      <c r="T596" s="12">
        <f t="shared" ca="1" si="112"/>
        <v>7.5128657826661893E-5</v>
      </c>
      <c r="U596" s="18"/>
      <c r="V596" s="22">
        <f t="shared" ca="1" si="113"/>
        <v>45349</v>
      </c>
      <c r="W596" s="14">
        <f ca="1">VLOOKUP($M596,LAST!$B:$Q,2,0)</f>
        <v>307.27999999999997</v>
      </c>
      <c r="X596" s="14">
        <f ca="1">VLOOKUP($M596,LAST!$B:$Q,3,0)*100</f>
        <v>391.03</v>
      </c>
      <c r="Y596" s="14">
        <f ca="1">VLOOKUP($M596,LAST!$B:$Q,16,0)*100</f>
        <v>307</v>
      </c>
      <c r="Z596" s="14">
        <f ca="1">VLOOKUP($M596,LAST!$B:$Q,4,0)</f>
        <v>96.45</v>
      </c>
      <c r="AA596" s="14">
        <f ca="1">VLOOKUP($M596,LAST!$B:$Q,5,0)</f>
        <v>96.849000000000004</v>
      </c>
      <c r="AB596" s="14">
        <f ca="1">VLOOKUP($M596,LAST!$B:$Q,6,0)</f>
        <v>103.82899999999999</v>
      </c>
      <c r="AC596" s="14">
        <f ca="1">VLOOKUP($M596,LAST!$B:$Q,7,0)</f>
        <v>1331.15</v>
      </c>
    </row>
    <row r="597" spans="12:29" ht="16.5" customHeight="1" x14ac:dyDescent="0.25">
      <c r="L597" s="32">
        <f t="shared" si="105"/>
        <v>597</v>
      </c>
      <c r="M597" s="9">
        <f t="shared" ca="1" si="114"/>
        <v>45348</v>
      </c>
      <c r="N597" s="12">
        <f t="shared" ca="1" si="106"/>
        <v>-1.5475999357842274E-2</v>
      </c>
      <c r="O597" s="12">
        <f t="shared" ca="1" si="107"/>
        <v>-5.5327868852458328E-3</v>
      </c>
      <c r="P597" s="12">
        <f t="shared" ca="1" si="108"/>
        <v>-3.2679738562091387E-3</v>
      </c>
      <c r="Q597" s="12">
        <f t="shared" ca="1" si="109"/>
        <v>3.1126789790403286E-4</v>
      </c>
      <c r="R597" s="12">
        <f t="shared" ca="1" si="110"/>
        <v>1.96118909991716E-4</v>
      </c>
      <c r="S597" s="12">
        <f t="shared" ca="1" si="111"/>
        <v>-1.0487222906404581E-3</v>
      </c>
      <c r="T597" s="12">
        <f t="shared" ca="1" si="112"/>
        <v>-3.756291788747923E-5</v>
      </c>
      <c r="U597" s="18"/>
      <c r="V597" s="22">
        <f t="shared" ca="1" si="113"/>
        <v>45348</v>
      </c>
      <c r="W597" s="14">
        <f ca="1">VLOOKUP($M597,LAST!$B:$Q,2,0)</f>
        <v>306.63</v>
      </c>
      <c r="X597" s="14">
        <f ca="1">VLOOKUP($M597,LAST!$B:$Q,3,0)*100</f>
        <v>388.24</v>
      </c>
      <c r="Y597" s="14">
        <f ca="1">VLOOKUP($M597,LAST!$B:$Q,16,0)*100</f>
        <v>305</v>
      </c>
      <c r="Z597" s="14">
        <f ca="1">VLOOKUP($M597,LAST!$B:$Q,4,0)</f>
        <v>96.41</v>
      </c>
      <c r="AA597" s="14">
        <f ca="1">VLOOKUP($M597,LAST!$B:$Q,5,0)</f>
        <v>96.899000000000001</v>
      </c>
      <c r="AB597" s="14">
        <f ca="1">VLOOKUP($M597,LAST!$B:$Q,6,0)</f>
        <v>103.827</v>
      </c>
      <c r="AC597" s="14">
        <f ca="1">VLOOKUP($M597,LAST!$B:$Q,7,0)</f>
        <v>1331.05</v>
      </c>
    </row>
    <row r="598" spans="12:29" ht="16.5" customHeight="1" x14ac:dyDescent="0.25">
      <c r="L598" s="32">
        <f t="shared" si="105"/>
        <v>598</v>
      </c>
      <c r="M598" s="9">
        <f t="shared" ca="1" si="114"/>
        <v>45345</v>
      </c>
      <c r="N598" s="12">
        <f t="shared" ca="1" si="106"/>
        <v>1.6056518946694354E-4</v>
      </c>
      <c r="O598" s="12">
        <f t="shared" ca="1" si="107"/>
        <v>-3.0643513789581078E-3</v>
      </c>
      <c r="P598" s="12">
        <f t="shared" ca="1" si="108"/>
        <v>0</v>
      </c>
      <c r="Q598" s="12">
        <f t="shared" ca="1" si="109"/>
        <v>0</v>
      </c>
      <c r="R598" s="12">
        <f t="shared" ca="1" si="110"/>
        <v>-1.5480674957424334E-4</v>
      </c>
      <c r="S598" s="12">
        <f t="shared" ca="1" si="111"/>
        <v>-2.020065988821429E-4</v>
      </c>
      <c r="T598" s="12">
        <f t="shared" ca="1" si="112"/>
        <v>1.7685794920037079E-3</v>
      </c>
      <c r="U598" s="18"/>
      <c r="V598" s="22">
        <f t="shared" ca="1" si="113"/>
        <v>45345</v>
      </c>
      <c r="W598" s="14">
        <f ca="1">VLOOKUP($M598,LAST!$B:$Q,2,0)</f>
        <v>311.45</v>
      </c>
      <c r="X598" s="14">
        <f ca="1">VLOOKUP($M598,LAST!$B:$Q,3,0)*100</f>
        <v>390.4</v>
      </c>
      <c r="Y598" s="14">
        <f ca="1">VLOOKUP($M598,LAST!$B:$Q,16,0)*100</f>
        <v>306</v>
      </c>
      <c r="Z598" s="14">
        <f ca="1">VLOOKUP($M598,LAST!$B:$Q,4,0)</f>
        <v>96.38</v>
      </c>
      <c r="AA598" s="14">
        <f ca="1">VLOOKUP($M598,LAST!$B:$Q,5,0)</f>
        <v>96.88</v>
      </c>
      <c r="AB598" s="14">
        <f ca="1">VLOOKUP($M598,LAST!$B:$Q,6,0)</f>
        <v>103.93600000000001</v>
      </c>
      <c r="AC598" s="14">
        <f ca="1">VLOOKUP($M598,LAST!$B:$Q,7,0)</f>
        <v>1331.1</v>
      </c>
    </row>
    <row r="599" spans="12:29" ht="16.5" customHeight="1" x14ac:dyDescent="0.25">
      <c r="L599" s="32">
        <f t="shared" si="105"/>
        <v>599</v>
      </c>
      <c r="M599" s="9">
        <f t="shared" ca="1" si="114"/>
        <v>45344</v>
      </c>
      <c r="N599" s="12">
        <f t="shared" ca="1" si="106"/>
        <v>-8.532857870606203E-3</v>
      </c>
      <c r="O599" s="12">
        <f t="shared" ca="1" si="107"/>
        <v>-2.1660379244010319E-2</v>
      </c>
      <c r="P599" s="12">
        <f t="shared" ca="1" si="108"/>
        <v>-3.1645569620253111E-2</v>
      </c>
      <c r="Q599" s="12">
        <f t="shared" ca="1" si="109"/>
        <v>3.1136481577576092E-4</v>
      </c>
      <c r="R599" s="12">
        <f t="shared" ca="1" si="110"/>
        <v>1.7547843679666109E-4</v>
      </c>
      <c r="S599" s="12">
        <f t="shared" ca="1" si="111"/>
        <v>-4.7112666576931694E-4</v>
      </c>
      <c r="T599" s="12">
        <f t="shared" ca="1" si="112"/>
        <v>-4.5325142343421998E-3</v>
      </c>
      <c r="U599" s="18"/>
      <c r="V599" s="22">
        <f t="shared" ca="1" si="113"/>
        <v>45344</v>
      </c>
      <c r="W599" s="14">
        <f ca="1">VLOOKUP($M599,LAST!$B:$Q,2,0)</f>
        <v>311.39999999999998</v>
      </c>
      <c r="X599" s="14">
        <f ca="1">VLOOKUP($M599,LAST!$B:$Q,3,0)*100</f>
        <v>391.59999999999997</v>
      </c>
      <c r="Y599" s="14">
        <f ca="1">VLOOKUP($M599,LAST!$B:$Q,16,0)*100</f>
        <v>306</v>
      </c>
      <c r="Z599" s="14">
        <f ca="1">VLOOKUP($M599,LAST!$B:$Q,4,0)</f>
        <v>96.38</v>
      </c>
      <c r="AA599" s="14">
        <f ca="1">VLOOKUP($M599,LAST!$B:$Q,5,0)</f>
        <v>96.894999999999996</v>
      </c>
      <c r="AB599" s="14">
        <f ca="1">VLOOKUP($M599,LAST!$B:$Q,6,0)</f>
        <v>103.95699999999999</v>
      </c>
      <c r="AC599" s="14">
        <f ca="1">VLOOKUP($M599,LAST!$B:$Q,7,0)</f>
        <v>1328.75</v>
      </c>
    </row>
    <row r="600" spans="12:29" ht="16.5" customHeight="1" x14ac:dyDescent="0.25">
      <c r="L600" s="32">
        <f t="shared" si="105"/>
        <v>600</v>
      </c>
      <c r="M600" s="9">
        <f t="shared" ca="1" si="114"/>
        <v>45343</v>
      </c>
      <c r="N600" s="12">
        <f t="shared" ca="1" si="106"/>
        <v>-1.0210513046766678E-2</v>
      </c>
      <c r="O600" s="12">
        <f t="shared" ca="1" si="107"/>
        <v>-9.5513819810457701E-3</v>
      </c>
      <c r="P600" s="12">
        <f t="shared" ca="1" si="108"/>
        <v>-6.2893081761006275E-3</v>
      </c>
      <c r="Q600" s="12">
        <f t="shared" ca="1" si="109"/>
        <v>1.0379904504875803E-4</v>
      </c>
      <c r="R600" s="12">
        <f t="shared" ca="1" si="110"/>
        <v>-9.289171921933459E-5</v>
      </c>
      <c r="S600" s="12">
        <f t="shared" ca="1" si="111"/>
        <v>-7.013902900681046E-4</v>
      </c>
      <c r="T600" s="12">
        <f t="shared" ca="1" si="112"/>
        <v>-2.0186915887850931E-3</v>
      </c>
      <c r="U600" s="18"/>
      <c r="V600" s="22">
        <f t="shared" ca="1" si="113"/>
        <v>45343</v>
      </c>
      <c r="W600" s="14">
        <f ca="1">VLOOKUP($M600,LAST!$B:$Q,2,0)</f>
        <v>314.08</v>
      </c>
      <c r="X600" s="14">
        <f ca="1">VLOOKUP($M600,LAST!$B:$Q,3,0)*100</f>
        <v>400.27</v>
      </c>
      <c r="Y600" s="14">
        <f ca="1">VLOOKUP($M600,LAST!$B:$Q,16,0)*100</f>
        <v>316</v>
      </c>
      <c r="Z600" s="14">
        <f ca="1">VLOOKUP($M600,LAST!$B:$Q,4,0)</f>
        <v>96.35</v>
      </c>
      <c r="AA600" s="14">
        <f ca="1">VLOOKUP($M600,LAST!$B:$Q,5,0)</f>
        <v>96.878</v>
      </c>
      <c r="AB600" s="14">
        <f ca="1">VLOOKUP($M600,LAST!$B:$Q,6,0)</f>
        <v>104.006</v>
      </c>
      <c r="AC600" s="14">
        <f ca="1">VLOOKUP($M600,LAST!$B:$Q,7,0)</f>
        <v>1334.8</v>
      </c>
    </row>
    <row r="601" spans="12:29" ht="16.5" customHeight="1" x14ac:dyDescent="0.25">
      <c r="L601" s="32">
        <f t="shared" si="105"/>
        <v>601</v>
      </c>
      <c r="M601" s="9">
        <f t="shared" ca="1" si="114"/>
        <v>45342</v>
      </c>
      <c r="N601" s="12">
        <f t="shared" ca="1" si="106"/>
        <v>-3.360658312132947E-3</v>
      </c>
      <c r="O601" s="12">
        <f t="shared" ca="1" si="107"/>
        <v>9.6687153350323296E-3</v>
      </c>
      <c r="P601" s="12">
        <f t="shared" ca="1" si="108"/>
        <v>1.2738853503184711E-2</v>
      </c>
      <c r="Q601" s="12">
        <f t="shared" ca="1" si="109"/>
        <v>2.0764119601346387E-4</v>
      </c>
      <c r="R601" s="12">
        <f t="shared" ca="1" si="110"/>
        <v>-1.1352143491094591E-4</v>
      </c>
      <c r="S601" s="12">
        <f t="shared" ca="1" si="111"/>
        <v>-2.0327736813340325E-3</v>
      </c>
      <c r="T601" s="12">
        <f t="shared" ca="1" si="112"/>
        <v>1.7601018612141139E-3</v>
      </c>
      <c r="U601" s="18"/>
      <c r="V601" s="22">
        <f t="shared" ca="1" si="113"/>
        <v>45342</v>
      </c>
      <c r="W601" s="14">
        <f ca="1">VLOOKUP($M601,LAST!$B:$Q,2,0)</f>
        <v>317.32</v>
      </c>
      <c r="X601" s="14">
        <f ca="1">VLOOKUP($M601,LAST!$B:$Q,3,0)*100</f>
        <v>404.13</v>
      </c>
      <c r="Y601" s="14">
        <f ca="1">VLOOKUP($M601,LAST!$B:$Q,16,0)*100</f>
        <v>318</v>
      </c>
      <c r="Z601" s="14">
        <f ca="1">VLOOKUP($M601,LAST!$B:$Q,4,0)</f>
        <v>96.34</v>
      </c>
      <c r="AA601" s="14">
        <f ca="1">VLOOKUP($M601,LAST!$B:$Q,5,0)</f>
        <v>96.887</v>
      </c>
      <c r="AB601" s="14">
        <f ca="1">VLOOKUP($M601,LAST!$B:$Q,6,0)</f>
        <v>104.07899999999999</v>
      </c>
      <c r="AC601" s="14">
        <f ca="1">VLOOKUP($M601,LAST!$B:$Q,7,0)</f>
        <v>1337.5</v>
      </c>
    </row>
    <row r="602" spans="12:29" ht="16.5" customHeight="1" x14ac:dyDescent="0.25">
      <c r="L602" s="32">
        <f t="shared" si="105"/>
        <v>602</v>
      </c>
      <c r="M602" s="9">
        <f t="shared" ca="1" si="114"/>
        <v>45341</v>
      </c>
      <c r="N602" s="12">
        <f t="shared" ca="1" si="106"/>
        <v>0</v>
      </c>
      <c r="O602" s="12">
        <f t="shared" ca="1" si="107"/>
        <v>-4.9965024482845344E-5</v>
      </c>
      <c r="P602" s="12">
        <f t="shared" ca="1" si="108"/>
        <v>0</v>
      </c>
      <c r="Q602" s="12">
        <f t="shared" ca="1" si="109"/>
        <v>3.1155883269273765E-4</v>
      </c>
      <c r="R602" s="12">
        <f t="shared" ca="1" si="110"/>
        <v>-4.127881777471476E-5</v>
      </c>
      <c r="S602" s="12">
        <f t="shared" ca="1" si="111"/>
        <v>1.5344042196097085E-4</v>
      </c>
      <c r="T602" s="12">
        <f t="shared" ca="1" si="112"/>
        <v>-2.9950207779561033E-4</v>
      </c>
      <c r="U602" s="18"/>
      <c r="V602" s="22">
        <f t="shared" ca="1" si="113"/>
        <v>45341</v>
      </c>
      <c r="W602" s="14">
        <f ca="1">VLOOKUP($M602,LAST!$B:$Q,2,0)</f>
        <v>318.39</v>
      </c>
      <c r="X602" s="14">
        <f ca="1">VLOOKUP($M602,LAST!$B:$Q,3,0)*100</f>
        <v>400.26</v>
      </c>
      <c r="Y602" s="14">
        <f ca="1">VLOOKUP($M602,LAST!$B:$Q,16,0)*100</f>
        <v>314</v>
      </c>
      <c r="Z602" s="14">
        <f ca="1">VLOOKUP($M602,LAST!$B:$Q,4,0)</f>
        <v>96.32</v>
      </c>
      <c r="AA602" s="14">
        <f ca="1">VLOOKUP($M602,LAST!$B:$Q,5,0)</f>
        <v>96.897999999999996</v>
      </c>
      <c r="AB602" s="14">
        <f ca="1">VLOOKUP($M602,LAST!$B:$Q,6,0)</f>
        <v>104.291</v>
      </c>
      <c r="AC602" s="14">
        <f ca="1">VLOOKUP($M602,LAST!$B:$Q,7,0)</f>
        <v>1335.15</v>
      </c>
    </row>
    <row r="603" spans="12:29" ht="16.5" customHeight="1" x14ac:dyDescent="0.25">
      <c r="L603" s="32">
        <f t="shared" si="105"/>
        <v>603</v>
      </c>
      <c r="M603" s="9">
        <f t="shared" ca="1" si="114"/>
        <v>45338</v>
      </c>
      <c r="N603" s="12">
        <f t="shared" ca="1" si="106"/>
        <v>-4.0664393631331119E-3</v>
      </c>
      <c r="O603" s="12">
        <f t="shared" ca="1" si="107"/>
        <v>-1.1190435018897826E-2</v>
      </c>
      <c r="P603" s="12">
        <f t="shared" ca="1" si="108"/>
        <v>-9.4637223974763929E-3</v>
      </c>
      <c r="Q603" s="12">
        <f t="shared" ca="1" si="109"/>
        <v>4.155844155844246E-4</v>
      </c>
      <c r="R603" s="12">
        <f t="shared" ca="1" si="110"/>
        <v>2.0643669618714E-4</v>
      </c>
      <c r="S603" s="12">
        <f t="shared" ca="1" si="111"/>
        <v>-2.0135000383525448E-4</v>
      </c>
      <c r="T603" s="12">
        <f t="shared" ca="1" si="112"/>
        <v>1.1243956373450104E-3</v>
      </c>
      <c r="U603" s="18"/>
      <c r="V603" s="22">
        <f t="shared" ca="1" si="113"/>
        <v>45338</v>
      </c>
      <c r="W603" s="14">
        <f ca="1">VLOOKUP($M603,LAST!$B:$Q,2,0)</f>
        <v>318.39</v>
      </c>
      <c r="X603" s="14">
        <f ca="1">VLOOKUP($M603,LAST!$B:$Q,3,0)*100</f>
        <v>400.28</v>
      </c>
      <c r="Y603" s="14">
        <f ca="1">VLOOKUP($M603,LAST!$B:$Q,16,0)*100</f>
        <v>314</v>
      </c>
      <c r="Z603" s="14">
        <f ca="1">VLOOKUP($M603,LAST!$B:$Q,4,0)</f>
        <v>96.29</v>
      </c>
      <c r="AA603" s="14">
        <f ca="1">VLOOKUP($M603,LAST!$B:$Q,5,0)</f>
        <v>96.902000000000001</v>
      </c>
      <c r="AB603" s="14">
        <f ca="1">VLOOKUP($M603,LAST!$B:$Q,6,0)</f>
        <v>104.27500000000001</v>
      </c>
      <c r="AC603" s="14">
        <f ca="1">VLOOKUP($M603,LAST!$B:$Q,7,0)</f>
        <v>1335.55</v>
      </c>
    </row>
    <row r="604" spans="12:29" ht="16.5" customHeight="1" x14ac:dyDescent="0.25">
      <c r="L604" s="32">
        <f t="shared" si="105"/>
        <v>604</v>
      </c>
      <c r="M604" s="9">
        <f t="shared" ca="1" si="114"/>
        <v>45337</v>
      </c>
      <c r="N604" s="12">
        <f t="shared" ca="1" si="106"/>
        <v>-1.7426850258175586E-2</v>
      </c>
      <c r="O604" s="12">
        <f t="shared" ca="1" si="107"/>
        <v>-1.1283980167549834E-2</v>
      </c>
      <c r="P604" s="12">
        <f t="shared" ca="1" si="108"/>
        <v>-6.2695924764890609E-3</v>
      </c>
      <c r="Q604" s="12">
        <f t="shared" ca="1" si="109"/>
        <v>3.1178549158172864E-4</v>
      </c>
      <c r="R604" s="12">
        <f t="shared" ca="1" si="110"/>
        <v>9.2905143848076577E-5</v>
      </c>
      <c r="S604" s="12">
        <f t="shared" ca="1" si="111"/>
        <v>-4.0774232976518165E-3</v>
      </c>
      <c r="T604" s="12">
        <f t="shared" ca="1" si="112"/>
        <v>-9.7352753959634164E-4</v>
      </c>
      <c r="U604" s="18"/>
      <c r="V604" s="22">
        <f t="shared" ca="1" si="113"/>
        <v>45337</v>
      </c>
      <c r="W604" s="14">
        <f ca="1">VLOOKUP($M604,LAST!$B:$Q,2,0)</f>
        <v>319.69</v>
      </c>
      <c r="X604" s="14">
        <f ca="1">VLOOKUP($M604,LAST!$B:$Q,3,0)*100</f>
        <v>404.81</v>
      </c>
      <c r="Y604" s="14">
        <f ca="1">VLOOKUP($M604,LAST!$B:$Q,16,0)*100</f>
        <v>317</v>
      </c>
      <c r="Z604" s="14">
        <f ca="1">VLOOKUP($M604,LAST!$B:$Q,4,0)</f>
        <v>96.25</v>
      </c>
      <c r="AA604" s="14">
        <f ca="1">VLOOKUP($M604,LAST!$B:$Q,5,0)</f>
        <v>96.882000000000005</v>
      </c>
      <c r="AB604" s="14">
        <f ca="1">VLOOKUP($M604,LAST!$B:$Q,6,0)</f>
        <v>104.29600000000001</v>
      </c>
      <c r="AC604" s="14">
        <f ca="1">VLOOKUP($M604,LAST!$B:$Q,7,0)</f>
        <v>1334.05</v>
      </c>
    </row>
    <row r="605" spans="12:29" ht="16.5" customHeight="1" x14ac:dyDescent="0.25">
      <c r="L605" s="32">
        <f t="shared" si="105"/>
        <v>605</v>
      </c>
      <c r="M605" s="9">
        <f t="shared" ca="1" si="114"/>
        <v>45336</v>
      </c>
      <c r="N605" s="12">
        <f t="shared" ca="1" si="106"/>
        <v>1.2069180042304284E-2</v>
      </c>
      <c r="O605" s="12">
        <f t="shared" ca="1" si="107"/>
        <v>6.8363457518749726E-3</v>
      </c>
      <c r="P605" s="12">
        <f t="shared" ca="1" si="108"/>
        <v>9.493670886076E-3</v>
      </c>
      <c r="Q605" s="12">
        <f t="shared" ca="1" si="109"/>
        <v>1.0393929944907399E-4</v>
      </c>
      <c r="R605" s="12">
        <f t="shared" ca="1" si="110"/>
        <v>-3.0958793845392574E-4</v>
      </c>
      <c r="S605" s="12">
        <f t="shared" ca="1" si="111"/>
        <v>-2.2580030487804326E-3</v>
      </c>
      <c r="T605" s="12">
        <f t="shared" ca="1" si="112"/>
        <v>5.4967809946915303E-3</v>
      </c>
      <c r="U605" s="18"/>
      <c r="V605" s="22">
        <f t="shared" ca="1" si="113"/>
        <v>45336</v>
      </c>
      <c r="W605" s="14">
        <f ca="1">VLOOKUP($M605,LAST!$B:$Q,2,0)</f>
        <v>325.36</v>
      </c>
      <c r="X605" s="14">
        <f ca="1">VLOOKUP($M605,LAST!$B:$Q,3,0)*100</f>
        <v>409.42999999999995</v>
      </c>
      <c r="Y605" s="14">
        <f ca="1">VLOOKUP($M605,LAST!$B:$Q,16,0)*100</f>
        <v>319</v>
      </c>
      <c r="Z605" s="14">
        <f ca="1">VLOOKUP($M605,LAST!$B:$Q,4,0)</f>
        <v>96.22</v>
      </c>
      <c r="AA605" s="14">
        <f ca="1">VLOOKUP($M605,LAST!$B:$Q,5,0)</f>
        <v>96.873000000000005</v>
      </c>
      <c r="AB605" s="14">
        <f ca="1">VLOOKUP($M605,LAST!$B:$Q,6,0)</f>
        <v>104.723</v>
      </c>
      <c r="AC605" s="14">
        <f ca="1">VLOOKUP($M605,LAST!$B:$Q,7,0)</f>
        <v>1335.35</v>
      </c>
    </row>
    <row r="606" spans="12:29" ht="16.5" customHeight="1" x14ac:dyDescent="0.25">
      <c r="L606" s="32">
        <f t="shared" si="105"/>
        <v>606</v>
      </c>
      <c r="M606" s="9">
        <f t="shared" ca="1" si="114"/>
        <v>45335</v>
      </c>
      <c r="N606" s="12">
        <f t="shared" ca="1" si="106"/>
        <v>-1.4590485532123609E-2</v>
      </c>
      <c r="O606" s="12">
        <f t="shared" ca="1" si="107"/>
        <v>-8.6301470050463847E-3</v>
      </c>
      <c r="P606" s="12">
        <f t="shared" ca="1" si="108"/>
        <v>-6.2893081761006275E-3</v>
      </c>
      <c r="Q606" s="12">
        <f t="shared" ca="1" si="109"/>
        <v>-4.1558441558453563E-4</v>
      </c>
      <c r="R606" s="12">
        <f t="shared" ca="1" si="110"/>
        <v>-6.084857985602099E-4</v>
      </c>
      <c r="S606" s="12">
        <f t="shared" ca="1" si="111"/>
        <v>7.5837573197656827E-3</v>
      </c>
      <c r="T606" s="12">
        <f t="shared" ca="1" si="112"/>
        <v>-1.505740636176256E-4</v>
      </c>
      <c r="U606" s="18"/>
      <c r="V606" s="22">
        <f t="shared" ca="1" si="113"/>
        <v>45335</v>
      </c>
      <c r="W606" s="14">
        <f ca="1">VLOOKUP($M606,LAST!$B:$Q,2,0)</f>
        <v>321.48</v>
      </c>
      <c r="X606" s="14">
        <f ca="1">VLOOKUP($M606,LAST!$B:$Q,3,0)*100</f>
        <v>406.65</v>
      </c>
      <c r="Y606" s="14">
        <f ca="1">VLOOKUP($M606,LAST!$B:$Q,16,0)*100</f>
        <v>316</v>
      </c>
      <c r="Z606" s="14">
        <f ca="1">VLOOKUP($M606,LAST!$B:$Q,4,0)</f>
        <v>96.21</v>
      </c>
      <c r="AA606" s="14">
        <f ca="1">VLOOKUP($M606,LAST!$B:$Q,5,0)</f>
        <v>96.903000000000006</v>
      </c>
      <c r="AB606" s="14">
        <f ca="1">VLOOKUP($M606,LAST!$B:$Q,6,0)</f>
        <v>104.96</v>
      </c>
      <c r="AC606" s="14">
        <f ca="1">VLOOKUP($M606,LAST!$B:$Q,7,0)</f>
        <v>1328.05</v>
      </c>
    </row>
    <row r="607" spans="12:29" ht="16.5" customHeight="1" x14ac:dyDescent="0.25">
      <c r="L607" s="32">
        <f t="shared" si="105"/>
        <v>607</v>
      </c>
      <c r="M607" s="9">
        <f t="shared" ca="1" si="114"/>
        <v>45334</v>
      </c>
      <c r="N607" s="12">
        <f t="shared" ca="1" si="106"/>
        <v>7.3619631901844507E-4</v>
      </c>
      <c r="O607" s="12">
        <f t="shared" ca="1" si="107"/>
        <v>1.7339064178956143E-3</v>
      </c>
      <c r="P607" s="12">
        <f t="shared" ca="1" si="108"/>
        <v>6.3291139240506666E-3</v>
      </c>
      <c r="Q607" s="12">
        <f t="shared" ca="1" si="109"/>
        <v>2.0783539436752818E-4</v>
      </c>
      <c r="R607" s="12">
        <f t="shared" ca="1" si="110"/>
        <v>-3.91752577319604E-4</v>
      </c>
      <c r="S607" s="12">
        <f t="shared" ca="1" si="111"/>
        <v>5.6670284600079945E-4</v>
      </c>
      <c r="T607" s="12">
        <f t="shared" ca="1" si="112"/>
        <v>0</v>
      </c>
      <c r="U607" s="18"/>
      <c r="V607" s="22">
        <f t="shared" ca="1" si="113"/>
        <v>45334</v>
      </c>
      <c r="W607" s="14">
        <f ca="1">VLOOKUP($M607,LAST!$B:$Q,2,0)</f>
        <v>326.24</v>
      </c>
      <c r="X607" s="14">
        <f ca="1">VLOOKUP($M607,LAST!$B:$Q,3,0)*100</f>
        <v>410.18999999999994</v>
      </c>
      <c r="Y607" s="14">
        <f ca="1">VLOOKUP($M607,LAST!$B:$Q,16,0)*100</f>
        <v>318</v>
      </c>
      <c r="Z607" s="14">
        <f ca="1">VLOOKUP($M607,LAST!$B:$Q,4,0)</f>
        <v>96.25</v>
      </c>
      <c r="AA607" s="14">
        <f ca="1">VLOOKUP($M607,LAST!$B:$Q,5,0)</f>
        <v>96.962000000000003</v>
      </c>
      <c r="AB607" s="14">
        <f ca="1">VLOOKUP($M607,LAST!$B:$Q,6,0)</f>
        <v>104.17</v>
      </c>
      <c r="AC607" s="14">
        <f ca="1">VLOOKUP($M607,LAST!$B:$Q,7,0)</f>
        <v>1328.25</v>
      </c>
    </row>
    <row r="608" spans="12:29" ht="16.5" customHeight="1" x14ac:dyDescent="0.25">
      <c r="L608" s="32">
        <f t="shared" si="105"/>
        <v>608</v>
      </c>
      <c r="M608" s="9">
        <f t="shared" ca="1" si="114"/>
        <v>45331</v>
      </c>
      <c r="N608" s="12">
        <f t="shared" ca="1" si="106"/>
        <v>6.7530235127999383E-4</v>
      </c>
      <c r="O608" s="12">
        <f t="shared" ca="1" si="107"/>
        <v>1.0267442428983919E-3</v>
      </c>
      <c r="P608" s="12">
        <f t="shared" ca="1" si="108"/>
        <v>-1.5576323987538943E-2</v>
      </c>
      <c r="Q608" s="12">
        <f t="shared" ca="1" si="109"/>
        <v>-1.0390689941797149E-4</v>
      </c>
      <c r="R608" s="12">
        <f t="shared" ca="1" si="110"/>
        <v>-6.1851844215810026E-5</v>
      </c>
      <c r="S608" s="12">
        <f t="shared" ca="1" si="111"/>
        <v>-5.1840829453275727E-4</v>
      </c>
      <c r="T608" s="12">
        <f t="shared" ca="1" si="112"/>
        <v>0</v>
      </c>
      <c r="U608" s="18"/>
      <c r="V608" s="22">
        <f t="shared" ca="1" si="113"/>
        <v>45331</v>
      </c>
      <c r="W608" s="14">
        <f ca="1">VLOOKUP($M608,LAST!$B:$Q,2,0)</f>
        <v>326</v>
      </c>
      <c r="X608" s="14">
        <f ca="1">VLOOKUP($M608,LAST!$B:$Q,3,0)*100</f>
        <v>409.48</v>
      </c>
      <c r="Y608" s="14">
        <f ca="1">VLOOKUP($M608,LAST!$B:$Q,16,0)*100</f>
        <v>316</v>
      </c>
      <c r="Z608" s="14">
        <f ca="1">VLOOKUP($M608,LAST!$B:$Q,4,0)</f>
        <v>96.23</v>
      </c>
      <c r="AA608" s="14">
        <f ca="1">VLOOKUP($M608,LAST!$B:$Q,5,0)</f>
        <v>97</v>
      </c>
      <c r="AB608" s="14">
        <f ca="1">VLOOKUP($M608,LAST!$B:$Q,6,0)</f>
        <v>104.111</v>
      </c>
      <c r="AC608" s="14">
        <f ca="1">VLOOKUP($M608,LAST!$B:$Q,7,0)</f>
        <v>1328.25</v>
      </c>
    </row>
    <row r="609" spans="12:29" ht="16.5" customHeight="1" x14ac:dyDescent="0.25">
      <c r="L609" s="32">
        <f t="shared" si="105"/>
        <v>609</v>
      </c>
      <c r="M609" s="9">
        <f t="shared" ca="1" si="114"/>
        <v>45330</v>
      </c>
      <c r="N609" s="12">
        <f t="shared" ca="1" si="106"/>
        <v>-3.0694619233440079E-5</v>
      </c>
      <c r="O609" s="12">
        <f t="shared" ca="1" si="107"/>
        <v>-1.3790443126476704E-2</v>
      </c>
      <c r="P609" s="12">
        <f t="shared" ca="1" si="108"/>
        <v>-1.5337423312883458E-2</v>
      </c>
      <c r="Q609" s="12">
        <f t="shared" ca="1" si="109"/>
        <v>2.0785699438774508E-4</v>
      </c>
      <c r="R609" s="12">
        <f t="shared" ca="1" si="110"/>
        <v>2.474686024209749E-4</v>
      </c>
      <c r="S609" s="12">
        <f t="shared" ca="1" si="111"/>
        <v>1.0378926934275778E-3</v>
      </c>
      <c r="T609" s="12">
        <f t="shared" ca="1" si="112"/>
        <v>4.1425020712515526E-4</v>
      </c>
      <c r="U609" s="18"/>
      <c r="V609" s="22">
        <f t="shared" ca="1" si="113"/>
        <v>45330</v>
      </c>
      <c r="W609" s="14">
        <f ca="1">VLOOKUP($M609,LAST!$B:$Q,2,0)</f>
        <v>325.77999999999997</v>
      </c>
      <c r="X609" s="14">
        <f ca="1">VLOOKUP($M609,LAST!$B:$Q,3,0)*100</f>
        <v>409.06</v>
      </c>
      <c r="Y609" s="14">
        <f ca="1">VLOOKUP($M609,LAST!$B:$Q,16,0)*100</f>
        <v>321</v>
      </c>
      <c r="Z609" s="14">
        <f ca="1">VLOOKUP($M609,LAST!$B:$Q,4,0)</f>
        <v>96.24</v>
      </c>
      <c r="AA609" s="14">
        <f ca="1">VLOOKUP($M609,LAST!$B:$Q,5,0)</f>
        <v>97.006</v>
      </c>
      <c r="AB609" s="14">
        <f ca="1">VLOOKUP($M609,LAST!$B:$Q,6,0)</f>
        <v>104.16500000000001</v>
      </c>
      <c r="AC609" s="14">
        <f ca="1">VLOOKUP($M609,LAST!$B:$Q,7,0)</f>
        <v>1328.25</v>
      </c>
    </row>
    <row r="610" spans="12:29" ht="16.5" customHeight="1" x14ac:dyDescent="0.25">
      <c r="L610" s="32">
        <f t="shared" si="105"/>
        <v>610</v>
      </c>
      <c r="M610" s="9">
        <f t="shared" ca="1" si="114"/>
        <v>45329</v>
      </c>
      <c r="N610" s="12">
        <f t="shared" ca="1" si="106"/>
        <v>-6.9497363367573284E-3</v>
      </c>
      <c r="O610" s="12">
        <f t="shared" ca="1" si="107"/>
        <v>-1.3250862376590899E-2</v>
      </c>
      <c r="P610" s="12">
        <f t="shared" ca="1" si="108"/>
        <v>-2.39520958083832E-2</v>
      </c>
      <c r="Q610" s="12">
        <f t="shared" ca="1" si="109"/>
        <v>0</v>
      </c>
      <c r="R610" s="12">
        <f t="shared" ca="1" si="110"/>
        <v>-5.2559438541532888E-4</v>
      </c>
      <c r="S610" s="12">
        <f t="shared" ca="1" si="111"/>
        <v>-1.4969341636839051E-3</v>
      </c>
      <c r="T610" s="12">
        <f t="shared" ca="1" si="112"/>
        <v>1.1299009453513698E-4</v>
      </c>
      <c r="U610" s="18"/>
      <c r="V610" s="22">
        <f t="shared" ca="1" si="113"/>
        <v>45329</v>
      </c>
      <c r="W610" s="14">
        <f ca="1">VLOOKUP($M610,LAST!$B:$Q,2,0)</f>
        <v>325.79000000000002</v>
      </c>
      <c r="X610" s="14">
        <f ca="1">VLOOKUP($M610,LAST!$B:$Q,3,0)*100</f>
        <v>414.78000000000003</v>
      </c>
      <c r="Y610" s="14">
        <f ca="1">VLOOKUP($M610,LAST!$B:$Q,16,0)*100</f>
        <v>326</v>
      </c>
      <c r="Z610" s="14">
        <f ca="1">VLOOKUP($M610,LAST!$B:$Q,4,0)</f>
        <v>96.22</v>
      </c>
      <c r="AA610" s="14">
        <f ca="1">VLOOKUP($M610,LAST!$B:$Q,5,0)</f>
        <v>96.981999999999999</v>
      </c>
      <c r="AB610" s="14">
        <f ca="1">VLOOKUP($M610,LAST!$B:$Q,6,0)</f>
        <v>104.057</v>
      </c>
      <c r="AC610" s="14">
        <f ca="1">VLOOKUP($M610,LAST!$B:$Q,7,0)</f>
        <v>1327.7</v>
      </c>
    </row>
    <row r="611" spans="12:29" ht="16.5" customHeight="1" x14ac:dyDescent="0.25">
      <c r="L611" s="32">
        <f t="shared" si="105"/>
        <v>611</v>
      </c>
      <c r="M611" s="9">
        <f t="shared" ca="1" si="114"/>
        <v>45328</v>
      </c>
      <c r="N611" s="12">
        <f t="shared" ca="1" si="106"/>
        <v>6.5658270180712908E-3</v>
      </c>
      <c r="O611" s="12">
        <f t="shared" ca="1" si="107"/>
        <v>3.6051953013085392E-3</v>
      </c>
      <c r="P611" s="12">
        <f t="shared" ca="1" si="108"/>
        <v>6.0240963855422436E-3</v>
      </c>
      <c r="Q611" s="12">
        <f t="shared" ca="1" si="109"/>
        <v>0</v>
      </c>
      <c r="R611" s="12">
        <f t="shared" ca="1" si="110"/>
        <v>-4.122138977924461E-5</v>
      </c>
      <c r="S611" s="12">
        <f t="shared" ca="1" si="111"/>
        <v>-2.2881323478727289E-3</v>
      </c>
      <c r="T611" s="12">
        <f t="shared" ca="1" si="112"/>
        <v>-2.4046590268645973E-3</v>
      </c>
      <c r="U611" s="18"/>
      <c r="V611" s="22">
        <f t="shared" ca="1" si="113"/>
        <v>45328</v>
      </c>
      <c r="W611" s="14">
        <f ca="1">VLOOKUP($M611,LAST!$B:$Q,2,0)</f>
        <v>328.07</v>
      </c>
      <c r="X611" s="14">
        <f ca="1">VLOOKUP($M611,LAST!$B:$Q,3,0)*100</f>
        <v>420.35</v>
      </c>
      <c r="Y611" s="14">
        <f ca="1">VLOOKUP($M611,LAST!$B:$Q,16,0)*100</f>
        <v>334</v>
      </c>
      <c r="Z611" s="14">
        <f ca="1">VLOOKUP($M611,LAST!$B:$Q,4,0)</f>
        <v>96.22</v>
      </c>
      <c r="AA611" s="14">
        <f ca="1">VLOOKUP($M611,LAST!$B:$Q,5,0)</f>
        <v>97.033000000000001</v>
      </c>
      <c r="AB611" s="14">
        <f ca="1">VLOOKUP($M611,LAST!$B:$Q,6,0)</f>
        <v>104.21299999999999</v>
      </c>
      <c r="AC611" s="14">
        <f ca="1">VLOOKUP($M611,LAST!$B:$Q,7,0)</f>
        <v>1327.55</v>
      </c>
    </row>
    <row r="612" spans="12:29" ht="16.5" customHeight="1" x14ac:dyDescent="0.25">
      <c r="L612" s="32">
        <f t="shared" si="105"/>
        <v>612</v>
      </c>
      <c r="M612" s="9">
        <f t="shared" ca="1" si="114"/>
        <v>45327</v>
      </c>
      <c r="N612" s="12">
        <f t="shared" ca="1" si="106"/>
        <v>-9.0602292420419728E-3</v>
      </c>
      <c r="O612" s="12">
        <f t="shared" ca="1" si="107"/>
        <v>-1.4818647974784938E-2</v>
      </c>
      <c r="P612" s="12">
        <f t="shared" ca="1" si="108"/>
        <v>6.0606060606060996E-3</v>
      </c>
      <c r="Q612" s="12">
        <f t="shared" ca="1" si="109"/>
        <v>2.0790020790006913E-4</v>
      </c>
      <c r="R612" s="12">
        <f t="shared" ca="1" si="110"/>
        <v>1.8553066925042216E-4</v>
      </c>
      <c r="S612" s="12">
        <f t="shared" ca="1" si="111"/>
        <v>5.0999788302765747E-3</v>
      </c>
      <c r="T612" s="12">
        <f t="shared" ca="1" si="112"/>
        <v>6.3523272961016897E-3</v>
      </c>
      <c r="U612" s="18"/>
      <c r="V612" s="22">
        <f t="shared" ca="1" si="113"/>
        <v>45327</v>
      </c>
      <c r="W612" s="14">
        <f ca="1">VLOOKUP($M612,LAST!$B:$Q,2,0)</f>
        <v>325.93</v>
      </c>
      <c r="X612" s="14">
        <f ca="1">VLOOKUP($M612,LAST!$B:$Q,3,0)*100</f>
        <v>418.84</v>
      </c>
      <c r="Y612" s="14">
        <f ca="1">VLOOKUP($M612,LAST!$B:$Q,16,0)*100</f>
        <v>332</v>
      </c>
      <c r="Z612" s="14">
        <f ca="1">VLOOKUP($M612,LAST!$B:$Q,4,0)</f>
        <v>96.22</v>
      </c>
      <c r="AA612" s="14">
        <f ca="1">VLOOKUP($M612,LAST!$B:$Q,5,0)</f>
        <v>97.037000000000006</v>
      </c>
      <c r="AB612" s="14">
        <f ca="1">VLOOKUP($M612,LAST!$B:$Q,6,0)</f>
        <v>104.452</v>
      </c>
      <c r="AC612" s="14">
        <f ca="1">VLOOKUP($M612,LAST!$B:$Q,7,0)</f>
        <v>1330.75</v>
      </c>
    </row>
    <row r="613" spans="12:29" ht="16.5" customHeight="1" x14ac:dyDescent="0.25">
      <c r="L613" s="32">
        <f t="shared" si="105"/>
        <v>613</v>
      </c>
      <c r="M613" s="9">
        <f t="shared" ca="1" si="114"/>
        <v>45324</v>
      </c>
      <c r="N613" s="12">
        <f t="shared" ca="1" si="106"/>
        <v>-1.9174569094053684E-2</v>
      </c>
      <c r="O613" s="12">
        <f t="shared" ca="1" si="107"/>
        <v>-3.901446654611207E-2</v>
      </c>
      <c r="P613" s="12">
        <f t="shared" ca="1" si="108"/>
        <v>-2.9411764705882359E-2</v>
      </c>
      <c r="Q613" s="12">
        <f t="shared" ca="1" si="109"/>
        <v>-2.078569943878561E-4</v>
      </c>
      <c r="R613" s="12">
        <f t="shared" ca="1" si="110"/>
        <v>1.0308321908292228E-4</v>
      </c>
      <c r="S613" s="12">
        <f t="shared" ca="1" si="111"/>
        <v>8.481484356804625E-3</v>
      </c>
      <c r="T613" s="12">
        <f t="shared" ca="1" si="112"/>
        <v>-7.1329353906220971E-3</v>
      </c>
      <c r="U613" s="18"/>
      <c r="V613" s="22">
        <f t="shared" ca="1" si="113"/>
        <v>45324</v>
      </c>
      <c r="W613" s="14">
        <f ca="1">VLOOKUP($M613,LAST!$B:$Q,2,0)</f>
        <v>328.91</v>
      </c>
      <c r="X613" s="14">
        <f ca="1">VLOOKUP($M613,LAST!$B:$Q,3,0)*100</f>
        <v>425.14000000000004</v>
      </c>
      <c r="Y613" s="14">
        <f ca="1">VLOOKUP($M613,LAST!$B:$Q,16,0)*100</f>
        <v>330</v>
      </c>
      <c r="Z613" s="14">
        <f ca="1">VLOOKUP($M613,LAST!$B:$Q,4,0)</f>
        <v>96.2</v>
      </c>
      <c r="AA613" s="14">
        <f ca="1">VLOOKUP($M613,LAST!$B:$Q,5,0)</f>
        <v>97.019000000000005</v>
      </c>
      <c r="AB613" s="14">
        <f ca="1">VLOOKUP($M613,LAST!$B:$Q,6,0)</f>
        <v>103.922</v>
      </c>
      <c r="AC613" s="14">
        <f ca="1">VLOOKUP($M613,LAST!$B:$Q,7,0)</f>
        <v>1322.35</v>
      </c>
    </row>
    <row r="614" spans="12:29" ht="16.5" customHeight="1" x14ac:dyDescent="0.25">
      <c r="L614" s="32">
        <f t="shared" si="105"/>
        <v>614</v>
      </c>
      <c r="M614" s="9">
        <f t="shared" ca="1" si="114"/>
        <v>45323</v>
      </c>
      <c r="N614" s="12">
        <f t="shared" ca="1" si="106"/>
        <v>-3.1806426681728617E-3</v>
      </c>
      <c r="O614" s="12">
        <f t="shared" ca="1" si="107"/>
        <v>2.3529139578465141E-2</v>
      </c>
      <c r="P614" s="12">
        <f t="shared" ca="1" si="108"/>
        <v>-1.1627906976744207E-2</v>
      </c>
      <c r="Q614" s="12">
        <f t="shared" ca="1" si="109"/>
        <v>-5.1937259790169055E-4</v>
      </c>
      <c r="R614" s="12">
        <f t="shared" ca="1" si="110"/>
        <v>-1.3399022902027546E-4</v>
      </c>
      <c r="S614" s="12">
        <f t="shared" ca="1" si="111"/>
        <v>-2.1883533125471866E-3</v>
      </c>
      <c r="T614" s="12">
        <f t="shared" ca="1" si="112"/>
        <v>-2.0979282958080159E-3</v>
      </c>
      <c r="U614" s="18"/>
      <c r="V614" s="22">
        <f t="shared" ca="1" si="113"/>
        <v>45323</v>
      </c>
      <c r="W614" s="14">
        <f ca="1">VLOOKUP($M614,LAST!$B:$Q,2,0)</f>
        <v>335.34</v>
      </c>
      <c r="X614" s="14">
        <f ca="1">VLOOKUP($M614,LAST!$B:$Q,3,0)*100</f>
        <v>442.40000000000003</v>
      </c>
      <c r="Y614" s="14">
        <f ca="1">VLOOKUP($M614,LAST!$B:$Q,16,0)*100</f>
        <v>340</v>
      </c>
      <c r="Z614" s="14">
        <f ca="1">VLOOKUP($M614,LAST!$B:$Q,4,0)</f>
        <v>96.22</v>
      </c>
      <c r="AA614" s="14">
        <f ca="1">VLOOKUP($M614,LAST!$B:$Q,5,0)</f>
        <v>97.009</v>
      </c>
      <c r="AB614" s="14">
        <f ca="1">VLOOKUP($M614,LAST!$B:$Q,6,0)</f>
        <v>103.048</v>
      </c>
      <c r="AC614" s="14">
        <f ca="1">VLOOKUP($M614,LAST!$B:$Q,7,0)</f>
        <v>1331.85</v>
      </c>
    </row>
    <row r="615" spans="12:29" ht="16.5" customHeight="1" x14ac:dyDescent="0.25">
      <c r="L615" s="32">
        <f t="shared" si="105"/>
        <v>615</v>
      </c>
      <c r="M615" s="9">
        <f t="shared" ca="1" si="114"/>
        <v>45322</v>
      </c>
      <c r="N615" s="12">
        <f t="shared" ca="1" si="106"/>
        <v>1.1308514120764723E-3</v>
      </c>
      <c r="O615" s="12">
        <f t="shared" ca="1" si="107"/>
        <v>2.838448727099685E-2</v>
      </c>
      <c r="P615" s="12">
        <f t="shared" ca="1" si="108"/>
        <v>5.1987767584097844E-2</v>
      </c>
      <c r="Q615" s="12">
        <f t="shared" ca="1" si="109"/>
        <v>-4.1532551136957974E-4</v>
      </c>
      <c r="R615" s="12">
        <f t="shared" ca="1" si="110"/>
        <v>2.5773993010091978E-4</v>
      </c>
      <c r="S615" s="12">
        <f t="shared" ca="1" si="111"/>
        <v>-1.1895896399315431E-3</v>
      </c>
      <c r="T615" s="12">
        <f t="shared" ca="1" si="112"/>
        <v>3.8736367055285381E-3</v>
      </c>
      <c r="U615" s="18"/>
      <c r="V615" s="22">
        <f t="shared" ca="1" si="113"/>
        <v>45322</v>
      </c>
      <c r="W615" s="14">
        <f ca="1">VLOOKUP($M615,LAST!$B:$Q,2,0)</f>
        <v>336.41</v>
      </c>
      <c r="X615" s="14">
        <f ca="1">VLOOKUP($M615,LAST!$B:$Q,3,0)*100</f>
        <v>432.23</v>
      </c>
      <c r="Y615" s="14">
        <f ca="1">VLOOKUP($M615,LAST!$B:$Q,16,0)*100</f>
        <v>344</v>
      </c>
      <c r="Z615" s="14">
        <f ca="1">VLOOKUP($M615,LAST!$B:$Q,4,0)</f>
        <v>96.27</v>
      </c>
      <c r="AA615" s="14">
        <f ca="1">VLOOKUP($M615,LAST!$B:$Q,5,0)</f>
        <v>97.022000000000006</v>
      </c>
      <c r="AB615" s="14">
        <f ca="1">VLOOKUP($M615,LAST!$B:$Q,6,0)</f>
        <v>103.274</v>
      </c>
      <c r="AC615" s="14">
        <f ca="1">VLOOKUP($M615,LAST!$B:$Q,7,0)</f>
        <v>1334.65</v>
      </c>
    </row>
    <row r="616" spans="12:29" ht="16.5" customHeight="1" x14ac:dyDescent="0.25">
      <c r="L616" s="32">
        <f t="shared" si="105"/>
        <v>616</v>
      </c>
      <c r="M616" s="9">
        <f t="shared" ca="1" si="114"/>
        <v>45321</v>
      </c>
      <c r="N616" s="12">
        <f t="shared" ca="1" si="106"/>
        <v>2.2668297193306763E-3</v>
      </c>
      <c r="O616" s="12">
        <f t="shared" ca="1" si="107"/>
        <v>-4.0520366815952613E-3</v>
      </c>
      <c r="P616" s="12">
        <f t="shared" ca="1" si="108"/>
        <v>0</v>
      </c>
      <c r="Q616" s="12">
        <f t="shared" ca="1" si="109"/>
        <v>0</v>
      </c>
      <c r="R616" s="12">
        <f t="shared" ca="1" si="110"/>
        <v>5.9831440390345492E-4</v>
      </c>
      <c r="S616" s="12">
        <f t="shared" ca="1" si="111"/>
        <v>-2.0461542916154762E-3</v>
      </c>
      <c r="T616" s="12">
        <f t="shared" ca="1" si="112"/>
        <v>-4.6044996818029871E-3</v>
      </c>
      <c r="U616" s="18"/>
      <c r="V616" s="22">
        <f t="shared" ca="1" si="113"/>
        <v>45321</v>
      </c>
      <c r="W616" s="14">
        <f ca="1">VLOOKUP($M616,LAST!$B:$Q,2,0)</f>
        <v>336.03</v>
      </c>
      <c r="X616" s="14">
        <f ca="1">VLOOKUP($M616,LAST!$B:$Q,3,0)*100</f>
        <v>420.3</v>
      </c>
      <c r="Y616" s="14">
        <f ca="1">VLOOKUP($M616,LAST!$B:$Q,16,0)*100</f>
        <v>327</v>
      </c>
      <c r="Z616" s="14">
        <f ca="1">VLOOKUP($M616,LAST!$B:$Q,4,0)</f>
        <v>96.31</v>
      </c>
      <c r="AA616" s="14">
        <f ca="1">VLOOKUP($M616,LAST!$B:$Q,5,0)</f>
        <v>96.997</v>
      </c>
      <c r="AB616" s="14">
        <f ca="1">VLOOKUP($M616,LAST!$B:$Q,6,0)</f>
        <v>103.39700000000001</v>
      </c>
      <c r="AC616" s="14">
        <f ca="1">VLOOKUP($M616,LAST!$B:$Q,7,0)</f>
        <v>1329.5</v>
      </c>
    </row>
    <row r="617" spans="12:29" ht="16.5" customHeight="1" x14ac:dyDescent="0.25">
      <c r="L617" s="32">
        <f t="shared" si="105"/>
        <v>617</v>
      </c>
      <c r="M617" s="9">
        <f t="shared" ca="1" si="114"/>
        <v>45320</v>
      </c>
      <c r="N617" s="12">
        <f t="shared" ca="1" si="106"/>
        <v>4.4941127123467872E-3</v>
      </c>
      <c r="O617" s="12">
        <f t="shared" ca="1" si="107"/>
        <v>1.3399610979036192E-2</v>
      </c>
      <c r="P617" s="12">
        <f t="shared" ca="1" si="108"/>
        <v>6.1538461538461764E-3</v>
      </c>
      <c r="Q617" s="12">
        <f t="shared" ca="1" si="109"/>
        <v>3.1159119235568689E-4</v>
      </c>
      <c r="R617" s="12">
        <f t="shared" ca="1" si="110"/>
        <v>3.9215281576043814E-4</v>
      </c>
      <c r="S617" s="12">
        <f t="shared" ca="1" si="111"/>
        <v>1.7015846006591673E-3</v>
      </c>
      <c r="T617" s="12">
        <f t="shared" ca="1" si="112"/>
        <v>-4.8641772057167465E-4</v>
      </c>
      <c r="U617" s="18"/>
      <c r="V617" s="22">
        <f t="shared" ca="1" si="113"/>
        <v>45320</v>
      </c>
      <c r="W617" s="14">
        <f ca="1">VLOOKUP($M617,LAST!$B:$Q,2,0)</f>
        <v>335.27</v>
      </c>
      <c r="X617" s="14">
        <f ca="1">VLOOKUP($M617,LAST!$B:$Q,3,0)*100</f>
        <v>422.01000000000005</v>
      </c>
      <c r="Y617" s="14">
        <f ca="1">VLOOKUP($M617,LAST!$B:$Q,16,0)*100</f>
        <v>327</v>
      </c>
      <c r="Z617" s="14">
        <f ca="1">VLOOKUP($M617,LAST!$B:$Q,4,0)</f>
        <v>96.31</v>
      </c>
      <c r="AA617" s="14">
        <f ca="1">VLOOKUP($M617,LAST!$B:$Q,5,0)</f>
        <v>96.938999999999993</v>
      </c>
      <c r="AB617" s="14">
        <f ca="1">VLOOKUP($M617,LAST!$B:$Q,6,0)</f>
        <v>103.60899999999999</v>
      </c>
      <c r="AC617" s="14">
        <f ca="1">VLOOKUP($M617,LAST!$B:$Q,7,0)</f>
        <v>1335.65</v>
      </c>
    </row>
    <row r="618" spans="12:29" ht="16.5" customHeight="1" x14ac:dyDescent="0.25">
      <c r="L618" s="32">
        <f t="shared" si="105"/>
        <v>618</v>
      </c>
      <c r="M618" s="9">
        <f t="shared" ca="1" si="114"/>
        <v>45317</v>
      </c>
      <c r="N618" s="12">
        <f t="shared" ca="1" si="106"/>
        <v>-8.7904255635079531E-3</v>
      </c>
      <c r="O618" s="12">
        <f t="shared" ca="1" si="107"/>
        <v>-1.8154811024921558E-2</v>
      </c>
      <c r="P618" s="12">
        <f t="shared" ca="1" si="108"/>
        <v>-2.6946107784431184E-2</v>
      </c>
      <c r="Q618" s="12">
        <f t="shared" ca="1" si="109"/>
        <v>-2.0768431983375635E-4</v>
      </c>
      <c r="R618" s="12">
        <f t="shared" ca="1" si="110"/>
        <v>4.9559641931584686E-4</v>
      </c>
      <c r="S618" s="12">
        <f t="shared" ca="1" si="111"/>
        <v>-1.3613455114217521E-3</v>
      </c>
      <c r="T618" s="12">
        <f t="shared" ca="1" si="112"/>
        <v>2.9942360955148573E-4</v>
      </c>
      <c r="U618" s="18"/>
      <c r="V618" s="22">
        <f t="shared" ca="1" si="113"/>
        <v>45317</v>
      </c>
      <c r="W618" s="14">
        <f ca="1">VLOOKUP($M618,LAST!$B:$Q,2,0)</f>
        <v>333.77</v>
      </c>
      <c r="X618" s="14">
        <f ca="1">VLOOKUP($M618,LAST!$B:$Q,3,0)*100</f>
        <v>416.43</v>
      </c>
      <c r="Y618" s="14">
        <f ca="1">VLOOKUP($M618,LAST!$B:$Q,16,0)*100</f>
        <v>325</v>
      </c>
      <c r="Z618" s="14">
        <f ca="1">VLOOKUP($M618,LAST!$B:$Q,4,0)</f>
        <v>96.28</v>
      </c>
      <c r="AA618" s="14">
        <f ca="1">VLOOKUP($M618,LAST!$B:$Q,5,0)</f>
        <v>96.900999999999996</v>
      </c>
      <c r="AB618" s="14">
        <f ca="1">VLOOKUP($M618,LAST!$B:$Q,6,0)</f>
        <v>103.43300000000001</v>
      </c>
      <c r="AC618" s="14">
        <f ca="1">VLOOKUP($M618,LAST!$B:$Q,7,0)</f>
        <v>1336.3</v>
      </c>
    </row>
    <row r="619" spans="12:29" ht="16.5" customHeight="1" x14ac:dyDescent="0.25">
      <c r="L619" s="32">
        <f t="shared" si="105"/>
        <v>619</v>
      </c>
      <c r="M619" s="9">
        <f t="shared" ca="1" si="114"/>
        <v>45316</v>
      </c>
      <c r="N619" s="12">
        <f t="shared" ca="1" si="106"/>
        <v>1.1261937653913145E-2</v>
      </c>
      <c r="O619" s="12">
        <f t="shared" ca="1" si="107"/>
        <v>4.4523386619301775E-3</v>
      </c>
      <c r="P619" s="12">
        <f t="shared" ca="1" si="108"/>
        <v>3.0030030030030463E-3</v>
      </c>
      <c r="Q619" s="12">
        <f t="shared" ca="1" si="109"/>
        <v>1.0385294423076452E-4</v>
      </c>
      <c r="R619" s="12">
        <f t="shared" ca="1" si="110"/>
        <v>9.2932964355085801E-5</v>
      </c>
      <c r="S619" s="12">
        <f t="shared" ca="1" si="111"/>
        <v>3.274051687395918E-3</v>
      </c>
      <c r="T619" s="12">
        <f t="shared" ca="1" si="112"/>
        <v>-9.7218067603943581E-4</v>
      </c>
      <c r="U619" s="18"/>
      <c r="V619" s="22">
        <f t="shared" ca="1" si="113"/>
        <v>45316</v>
      </c>
      <c r="W619" s="14">
        <f ca="1">VLOOKUP($M619,LAST!$B:$Q,2,0)</f>
        <v>336.73</v>
      </c>
      <c r="X619" s="14">
        <f ca="1">VLOOKUP($M619,LAST!$B:$Q,3,0)*100</f>
        <v>424.13</v>
      </c>
      <c r="Y619" s="14">
        <f ca="1">VLOOKUP($M619,LAST!$B:$Q,16,0)*100</f>
        <v>334</v>
      </c>
      <c r="Z619" s="14">
        <f ca="1">VLOOKUP($M619,LAST!$B:$Q,4,0)</f>
        <v>96.3</v>
      </c>
      <c r="AA619" s="14">
        <f ca="1">VLOOKUP($M619,LAST!$B:$Q,5,0)</f>
        <v>96.852999999999994</v>
      </c>
      <c r="AB619" s="14">
        <f ca="1">VLOOKUP($M619,LAST!$B:$Q,6,0)</f>
        <v>103.574</v>
      </c>
      <c r="AC619" s="14">
        <f ca="1">VLOOKUP($M619,LAST!$B:$Q,7,0)</f>
        <v>1335.9</v>
      </c>
    </row>
    <row r="620" spans="12:29" ht="16.5" customHeight="1" x14ac:dyDescent="0.25">
      <c r="L620" s="32">
        <f t="shared" si="105"/>
        <v>620</v>
      </c>
      <c r="M620" s="9">
        <f t="shared" ca="1" si="114"/>
        <v>45315</v>
      </c>
      <c r="N620" s="12">
        <f t="shared" ca="1" si="106"/>
        <v>-1.0137043312821281E-2</v>
      </c>
      <c r="O620" s="12">
        <f t="shared" ca="1" si="107"/>
        <v>-1.061436805848448E-2</v>
      </c>
      <c r="P620" s="12">
        <f t="shared" ca="1" si="108"/>
        <v>-1.1869436201780381E-2</v>
      </c>
      <c r="Q620" s="12">
        <f t="shared" ca="1" si="109"/>
        <v>-2.0766275568473436E-4</v>
      </c>
      <c r="R620" s="12">
        <f t="shared" ca="1" si="110"/>
        <v>3.7187009338057742E-4</v>
      </c>
      <c r="S620" s="12">
        <f t="shared" ca="1" si="111"/>
        <v>-3.6770028084194273E-3</v>
      </c>
      <c r="T620" s="12">
        <f t="shared" ca="1" si="112"/>
        <v>2.9626851678230537E-3</v>
      </c>
      <c r="U620" s="18"/>
      <c r="V620" s="22">
        <f t="shared" ca="1" si="113"/>
        <v>45315</v>
      </c>
      <c r="W620" s="14">
        <f ca="1">VLOOKUP($M620,LAST!$B:$Q,2,0)</f>
        <v>332.98</v>
      </c>
      <c r="X620" s="14">
        <f ca="1">VLOOKUP($M620,LAST!$B:$Q,3,0)*100</f>
        <v>422.25</v>
      </c>
      <c r="Y620" s="14">
        <f ca="1">VLOOKUP($M620,LAST!$B:$Q,16,0)*100</f>
        <v>333</v>
      </c>
      <c r="Z620" s="14">
        <f ca="1">VLOOKUP($M620,LAST!$B:$Q,4,0)</f>
        <v>96.29</v>
      </c>
      <c r="AA620" s="14">
        <f ca="1">VLOOKUP($M620,LAST!$B:$Q,5,0)</f>
        <v>96.843999999999994</v>
      </c>
      <c r="AB620" s="14">
        <f ca="1">VLOOKUP($M620,LAST!$B:$Q,6,0)</f>
        <v>103.236</v>
      </c>
      <c r="AC620" s="14">
        <f ca="1">VLOOKUP($M620,LAST!$B:$Q,7,0)</f>
        <v>1337.2</v>
      </c>
    </row>
    <row r="621" spans="12:29" ht="16.5" customHeight="1" x14ac:dyDescent="0.25">
      <c r="L621" s="32">
        <f t="shared" si="105"/>
        <v>621</v>
      </c>
      <c r="M621" s="9">
        <f t="shared" ca="1" si="114"/>
        <v>45314</v>
      </c>
      <c r="N621" s="12">
        <f t="shared" ca="1" si="106"/>
        <v>5.8607182370002953E-3</v>
      </c>
      <c r="O621" s="12">
        <f t="shared" ca="1" si="107"/>
        <v>-6.0884226301982647E-4</v>
      </c>
      <c r="P621" s="12">
        <f t="shared" ca="1" si="108"/>
        <v>2.9761904761904656E-3</v>
      </c>
      <c r="Q621" s="12">
        <f t="shared" ca="1" si="109"/>
        <v>-2.0761964081794648E-4</v>
      </c>
      <c r="R621" s="12">
        <f t="shared" ca="1" si="110"/>
        <v>5.1675313669163891E-4</v>
      </c>
      <c r="S621" s="12">
        <f t="shared" ca="1" si="111"/>
        <v>2.7678044342935859E-3</v>
      </c>
      <c r="T621" s="12">
        <f t="shared" ca="1" si="112"/>
        <v>-4.1455034359126897E-3</v>
      </c>
      <c r="U621" s="18"/>
      <c r="V621" s="22">
        <f t="shared" ca="1" si="113"/>
        <v>45314</v>
      </c>
      <c r="W621" s="14">
        <f ca="1">VLOOKUP($M621,LAST!$B:$Q,2,0)</f>
        <v>336.39</v>
      </c>
      <c r="X621" s="14">
        <f ca="1">VLOOKUP($M621,LAST!$B:$Q,3,0)*100</f>
        <v>426.78000000000003</v>
      </c>
      <c r="Y621" s="14">
        <f ca="1">VLOOKUP($M621,LAST!$B:$Q,16,0)*100</f>
        <v>337</v>
      </c>
      <c r="Z621" s="14">
        <f ca="1">VLOOKUP($M621,LAST!$B:$Q,4,0)</f>
        <v>96.31</v>
      </c>
      <c r="AA621" s="14">
        <f ca="1">VLOOKUP($M621,LAST!$B:$Q,5,0)</f>
        <v>96.808000000000007</v>
      </c>
      <c r="AB621" s="14">
        <f ca="1">VLOOKUP($M621,LAST!$B:$Q,6,0)</f>
        <v>103.617</v>
      </c>
      <c r="AC621" s="14">
        <f ca="1">VLOOKUP($M621,LAST!$B:$Q,7,0)</f>
        <v>1333.25</v>
      </c>
    </row>
    <row r="622" spans="12:29" ht="16.5" customHeight="1" x14ac:dyDescent="0.25">
      <c r="L622" s="32">
        <f t="shared" si="105"/>
        <v>622</v>
      </c>
      <c r="M622" s="9">
        <f t="shared" ca="1" si="114"/>
        <v>45313</v>
      </c>
      <c r="N622" s="12">
        <f t="shared" ca="1" si="106"/>
        <v>1.1075854636892757E-3</v>
      </c>
      <c r="O622" s="12">
        <f t="shared" ca="1" si="107"/>
        <v>-3.1746031746030523E-3</v>
      </c>
      <c r="P622" s="12">
        <f t="shared" ca="1" si="108"/>
        <v>-5.9171597633136397E-3</v>
      </c>
      <c r="Q622" s="12">
        <f t="shared" ca="1" si="109"/>
        <v>3.1152647975085657E-4</v>
      </c>
      <c r="R622" s="12">
        <f t="shared" ca="1" si="110"/>
        <v>-4.1338541989621724E-5</v>
      </c>
      <c r="S622" s="12">
        <f t="shared" ca="1" si="111"/>
        <v>4.1631167221756193E-4</v>
      </c>
      <c r="T622" s="12">
        <f t="shared" ca="1" si="112"/>
        <v>-7.4688176861736899E-5</v>
      </c>
      <c r="U622" s="18"/>
      <c r="V622" s="22">
        <f t="shared" ca="1" si="113"/>
        <v>45313</v>
      </c>
      <c r="W622" s="14">
        <f ca="1">VLOOKUP($M622,LAST!$B:$Q,2,0)</f>
        <v>334.43</v>
      </c>
      <c r="X622" s="14">
        <f ca="1">VLOOKUP($M622,LAST!$B:$Q,3,0)*100</f>
        <v>427.04</v>
      </c>
      <c r="Y622" s="14">
        <f ca="1">VLOOKUP($M622,LAST!$B:$Q,16,0)*100</f>
        <v>336</v>
      </c>
      <c r="Z622" s="14">
        <f ca="1">VLOOKUP($M622,LAST!$B:$Q,4,0)</f>
        <v>96.33</v>
      </c>
      <c r="AA622" s="14">
        <f ca="1">VLOOKUP($M622,LAST!$B:$Q,5,0)</f>
        <v>96.757999999999996</v>
      </c>
      <c r="AB622" s="14">
        <f ca="1">VLOOKUP($M622,LAST!$B:$Q,6,0)</f>
        <v>103.331</v>
      </c>
      <c r="AC622" s="14">
        <f ca="1">VLOOKUP($M622,LAST!$B:$Q,7,0)</f>
        <v>1338.8</v>
      </c>
    </row>
    <row r="623" spans="12:29" ht="16.5" customHeight="1" x14ac:dyDescent="0.25">
      <c r="L623" s="32">
        <f t="shared" si="105"/>
        <v>623</v>
      </c>
      <c r="M623" s="9">
        <f t="shared" ca="1" si="114"/>
        <v>45310</v>
      </c>
      <c r="N623" s="12">
        <f t="shared" ca="1" si="106"/>
        <v>8.2699505010261909E-3</v>
      </c>
      <c r="O623" s="12">
        <f t="shared" ca="1" si="107"/>
        <v>-7.046170962358711E-3</v>
      </c>
      <c r="P623" s="12">
        <f t="shared" ca="1" si="108"/>
        <v>-1.1695906432748537E-2</v>
      </c>
      <c r="Q623" s="12">
        <f t="shared" ca="1" si="109"/>
        <v>1.0385294423076452E-4</v>
      </c>
      <c r="R623" s="12">
        <f t="shared" ca="1" si="110"/>
        <v>2.9979427909809786E-4</v>
      </c>
      <c r="S623" s="12">
        <f t="shared" ca="1" si="111"/>
        <v>-2.3953021171380096E-3</v>
      </c>
      <c r="T623" s="12">
        <f t="shared" ca="1" si="112"/>
        <v>-2.9866348092277839E-4</v>
      </c>
      <c r="U623" s="18"/>
      <c r="V623" s="22">
        <f t="shared" ca="1" si="113"/>
        <v>45310</v>
      </c>
      <c r="W623" s="14">
        <f ca="1">VLOOKUP($M623,LAST!$B:$Q,2,0)</f>
        <v>334.06</v>
      </c>
      <c r="X623" s="14">
        <f ca="1">VLOOKUP($M623,LAST!$B:$Q,3,0)*100</f>
        <v>428.4</v>
      </c>
      <c r="Y623" s="14">
        <f ca="1">VLOOKUP($M623,LAST!$B:$Q,16,0)*100</f>
        <v>338</v>
      </c>
      <c r="Z623" s="14">
        <f ca="1">VLOOKUP($M623,LAST!$B:$Q,4,0)</f>
        <v>96.3</v>
      </c>
      <c r="AA623" s="14">
        <f ca="1">VLOOKUP($M623,LAST!$B:$Q,5,0)</f>
        <v>96.762</v>
      </c>
      <c r="AB623" s="14">
        <f ca="1">VLOOKUP($M623,LAST!$B:$Q,6,0)</f>
        <v>103.288</v>
      </c>
      <c r="AC623" s="14">
        <f ca="1">VLOOKUP($M623,LAST!$B:$Q,7,0)</f>
        <v>1338.9</v>
      </c>
    </row>
    <row r="624" spans="12:29" ht="16.5" customHeight="1" x14ac:dyDescent="0.25">
      <c r="L624" s="32">
        <f t="shared" si="105"/>
        <v>624</v>
      </c>
      <c r="M624" s="9">
        <f t="shared" ca="1" si="114"/>
        <v>45309</v>
      </c>
      <c r="N624" s="12">
        <f t="shared" ca="1" si="106"/>
        <v>-6.923837784371889E-3</v>
      </c>
      <c r="O624" s="12">
        <f t="shared" ca="1" si="107"/>
        <v>-5.8298960757655616E-3</v>
      </c>
      <c r="P624" s="12">
        <f t="shared" ca="1" si="108"/>
        <v>-5.8139534883721034E-3</v>
      </c>
      <c r="Q624" s="12">
        <f t="shared" ca="1" si="109"/>
        <v>-3.1146179401975171E-4</v>
      </c>
      <c r="R624" s="12">
        <f t="shared" ca="1" si="110"/>
        <v>2.6885334050286147E-4</v>
      </c>
      <c r="S624" s="12">
        <f t="shared" ca="1" si="111"/>
        <v>8.3131947800874073E-4</v>
      </c>
      <c r="T624" s="12">
        <f t="shared" ca="1" si="112"/>
        <v>-3.7564622308178253E-3</v>
      </c>
      <c r="U624" s="18"/>
      <c r="V624" s="22">
        <f t="shared" ca="1" si="113"/>
        <v>45309</v>
      </c>
      <c r="W624" s="14">
        <f ca="1">VLOOKUP($M624,LAST!$B:$Q,2,0)</f>
        <v>331.32</v>
      </c>
      <c r="X624" s="14">
        <f ca="1">VLOOKUP($M624,LAST!$B:$Q,3,0)*100</f>
        <v>431.44</v>
      </c>
      <c r="Y624" s="14">
        <f ca="1">VLOOKUP($M624,LAST!$B:$Q,16,0)*100</f>
        <v>342</v>
      </c>
      <c r="Z624" s="14">
        <f ca="1">VLOOKUP($M624,LAST!$B:$Q,4,0)</f>
        <v>96.29</v>
      </c>
      <c r="AA624" s="14">
        <f ca="1">VLOOKUP($M624,LAST!$B:$Q,5,0)</f>
        <v>96.733000000000004</v>
      </c>
      <c r="AB624" s="14">
        <f ca="1">VLOOKUP($M624,LAST!$B:$Q,6,0)</f>
        <v>103.536</v>
      </c>
      <c r="AC624" s="14">
        <f ca="1">VLOOKUP($M624,LAST!$B:$Q,7,0)</f>
        <v>1339.3</v>
      </c>
    </row>
    <row r="625" spans="12:29" ht="16.5" customHeight="1" x14ac:dyDescent="0.25">
      <c r="L625" s="32">
        <f t="shared" si="105"/>
        <v>625</v>
      </c>
      <c r="M625" s="9">
        <f t="shared" ca="1" si="114"/>
        <v>45308</v>
      </c>
      <c r="N625" s="12">
        <f t="shared" ca="1" si="106"/>
        <v>1.0785590935256106E-2</v>
      </c>
      <c r="O625" s="12">
        <f t="shared" ca="1" si="107"/>
        <v>4.3277019208516343E-3</v>
      </c>
      <c r="P625" s="12">
        <f t="shared" ca="1" si="108"/>
        <v>8.7976539589442737E-3</v>
      </c>
      <c r="Q625" s="12">
        <f t="shared" ca="1" si="109"/>
        <v>-4.1511000415117572E-4</v>
      </c>
      <c r="R625" s="12">
        <f t="shared" ca="1" si="110"/>
        <v>1.6547558717960875E-4</v>
      </c>
      <c r="S625" s="12">
        <f t="shared" ca="1" si="111"/>
        <v>8.9979391816719101E-4</v>
      </c>
      <c r="T625" s="12">
        <f t="shared" ca="1" si="112"/>
        <v>9.4612352168199632E-3</v>
      </c>
      <c r="U625" s="18"/>
      <c r="V625" s="22">
        <f t="shared" ca="1" si="113"/>
        <v>45308</v>
      </c>
      <c r="W625" s="14">
        <f ca="1">VLOOKUP($M625,LAST!$B:$Q,2,0)</f>
        <v>333.63</v>
      </c>
      <c r="X625" s="14">
        <f ca="1">VLOOKUP($M625,LAST!$B:$Q,3,0)*100</f>
        <v>433.96999999999997</v>
      </c>
      <c r="Y625" s="14">
        <f ca="1">VLOOKUP($M625,LAST!$B:$Q,16,0)*100</f>
        <v>344</v>
      </c>
      <c r="Z625" s="14">
        <f ca="1">VLOOKUP($M625,LAST!$B:$Q,4,0)</f>
        <v>96.32</v>
      </c>
      <c r="AA625" s="14">
        <f ca="1">VLOOKUP($M625,LAST!$B:$Q,5,0)</f>
        <v>96.706999999999994</v>
      </c>
      <c r="AB625" s="14">
        <f ca="1">VLOOKUP($M625,LAST!$B:$Q,6,0)</f>
        <v>103.45</v>
      </c>
      <c r="AC625" s="14">
        <f ca="1">VLOOKUP($M625,LAST!$B:$Q,7,0)</f>
        <v>1344.35</v>
      </c>
    </row>
    <row r="626" spans="12:29" ht="16.5" customHeight="1" x14ac:dyDescent="0.25">
      <c r="L626" s="32">
        <f t="shared" si="105"/>
        <v>626</v>
      </c>
      <c r="M626" s="9">
        <f t="shared" ca="1" si="114"/>
        <v>45307</v>
      </c>
      <c r="N626" s="12">
        <f t="shared" ca="1" si="106"/>
        <v>-1.0314533297352435E-2</v>
      </c>
      <c r="O626" s="12">
        <f t="shared" ca="1" si="107"/>
        <v>5.1408499848797362E-3</v>
      </c>
      <c r="P626" s="12">
        <f t="shared" ca="1" si="108"/>
        <v>8.8757396449703485E-3</v>
      </c>
      <c r="Q626" s="12">
        <f t="shared" ca="1" si="109"/>
        <v>-2.0751193193602191E-4</v>
      </c>
      <c r="R626" s="12">
        <f t="shared" ca="1" si="110"/>
        <v>2.4827500594826191E-4</v>
      </c>
      <c r="S626" s="12">
        <f t="shared" ca="1" si="111"/>
        <v>9.3062770985508081E-3</v>
      </c>
      <c r="T626" s="12">
        <f t="shared" ca="1" si="112"/>
        <v>8.7104715016095291E-3</v>
      </c>
      <c r="U626" s="18"/>
      <c r="V626" s="22">
        <f t="shared" ca="1" si="113"/>
        <v>45307</v>
      </c>
      <c r="W626" s="14">
        <f ca="1">VLOOKUP($M626,LAST!$B:$Q,2,0)</f>
        <v>330.07</v>
      </c>
      <c r="X626" s="14">
        <f ca="1">VLOOKUP($M626,LAST!$B:$Q,3,0)*100</f>
        <v>432.09999999999997</v>
      </c>
      <c r="Y626" s="14">
        <f ca="1">VLOOKUP($M626,LAST!$B:$Q,16,0)*100</f>
        <v>341</v>
      </c>
      <c r="Z626" s="14">
        <f ca="1">VLOOKUP($M626,LAST!$B:$Q,4,0)</f>
        <v>96.36</v>
      </c>
      <c r="AA626" s="14">
        <f ca="1">VLOOKUP($M626,LAST!$B:$Q,5,0)</f>
        <v>96.691000000000003</v>
      </c>
      <c r="AB626" s="14">
        <f ca="1">VLOOKUP($M626,LAST!$B:$Q,6,0)</f>
        <v>103.357</v>
      </c>
      <c r="AC626" s="14">
        <f ca="1">VLOOKUP($M626,LAST!$B:$Q,7,0)</f>
        <v>1331.75</v>
      </c>
    </row>
    <row r="627" spans="12:29" ht="16.5" customHeight="1" x14ac:dyDescent="0.25">
      <c r="L627" s="32">
        <f t="shared" si="105"/>
        <v>627</v>
      </c>
      <c r="M627" s="9">
        <f t="shared" ca="1" si="114"/>
        <v>45306</v>
      </c>
      <c r="N627" s="12">
        <f t="shared" ca="1" si="106"/>
        <v>0</v>
      </c>
      <c r="O627" s="12">
        <f t="shared" ca="1" si="107"/>
        <v>-4.8825854452461126E-4</v>
      </c>
      <c r="P627" s="12">
        <f t="shared" ca="1" si="108"/>
        <v>0</v>
      </c>
      <c r="Q627" s="12">
        <f t="shared" ca="1" si="109"/>
        <v>4.1519618019503213E-4</v>
      </c>
      <c r="R627" s="12">
        <f t="shared" ca="1" si="110"/>
        <v>7.1430050311604987E-4</v>
      </c>
      <c r="S627" s="12">
        <f t="shared" ca="1" si="111"/>
        <v>0</v>
      </c>
      <c r="T627" s="12">
        <f t="shared" ca="1" si="112"/>
        <v>4.8711801194962767E-3</v>
      </c>
      <c r="U627" s="18"/>
      <c r="V627" s="22">
        <f t="shared" ca="1" si="113"/>
        <v>45306</v>
      </c>
      <c r="W627" s="14">
        <f ca="1">VLOOKUP($M627,LAST!$B:$Q,2,0)</f>
        <v>333.51</v>
      </c>
      <c r="X627" s="14">
        <f ca="1">VLOOKUP($M627,LAST!$B:$Q,3,0)*100</f>
        <v>429.89</v>
      </c>
      <c r="Y627" s="14">
        <f ca="1">VLOOKUP($M627,LAST!$B:$Q,16,0)*100</f>
        <v>338</v>
      </c>
      <c r="Z627" s="14">
        <f ca="1">VLOOKUP($M627,LAST!$B:$Q,4,0)</f>
        <v>96.38</v>
      </c>
      <c r="AA627" s="14">
        <f ca="1">VLOOKUP($M627,LAST!$B:$Q,5,0)</f>
        <v>96.667000000000002</v>
      </c>
      <c r="AB627" s="14">
        <f ca="1">VLOOKUP($M627,LAST!$B:$Q,6,0)</f>
        <v>102.404</v>
      </c>
      <c r="AC627" s="14">
        <f ca="1">VLOOKUP($M627,LAST!$B:$Q,7,0)</f>
        <v>1320.25</v>
      </c>
    </row>
    <row r="628" spans="12:29" ht="16.5" customHeight="1" x14ac:dyDescent="0.25">
      <c r="L628" s="32">
        <f t="shared" si="105"/>
        <v>628</v>
      </c>
      <c r="M628" s="9">
        <f t="shared" ca="1" si="114"/>
        <v>45303</v>
      </c>
      <c r="N628" s="12">
        <f t="shared" ca="1" si="106"/>
        <v>-5.664708863778789E-3</v>
      </c>
      <c r="O628" s="12">
        <f t="shared" ca="1" si="107"/>
        <v>1.466924348615839E-3</v>
      </c>
      <c r="P628" s="12">
        <f t="shared" ca="1" si="108"/>
        <v>2.9673590504450953E-3</v>
      </c>
      <c r="Q628" s="12">
        <f t="shared" ca="1" si="109"/>
        <v>1.0380982040913977E-4</v>
      </c>
      <c r="R628" s="12">
        <f t="shared" ca="1" si="110"/>
        <v>5.6969433309506101E-4</v>
      </c>
      <c r="S628" s="12">
        <f t="shared" ca="1" si="111"/>
        <v>1.1046915173378302E-3</v>
      </c>
      <c r="T628" s="12">
        <f t="shared" ca="1" si="112"/>
        <v>7.9981718464350315E-4</v>
      </c>
      <c r="U628" s="18"/>
      <c r="V628" s="22">
        <f t="shared" ca="1" si="113"/>
        <v>45303</v>
      </c>
      <c r="W628" s="14">
        <f ca="1">VLOOKUP($M628,LAST!$B:$Q,2,0)</f>
        <v>333.51</v>
      </c>
      <c r="X628" s="14">
        <f ca="1">VLOOKUP($M628,LAST!$B:$Q,3,0)*100</f>
        <v>430.1</v>
      </c>
      <c r="Y628" s="14">
        <f ca="1">VLOOKUP($M628,LAST!$B:$Q,16,0)*100</f>
        <v>338</v>
      </c>
      <c r="Z628" s="14">
        <f ca="1">VLOOKUP($M628,LAST!$B:$Q,4,0)</f>
        <v>96.34</v>
      </c>
      <c r="AA628" s="14">
        <f ca="1">VLOOKUP($M628,LAST!$B:$Q,5,0)</f>
        <v>96.597999999999999</v>
      </c>
      <c r="AB628" s="14">
        <f ca="1">VLOOKUP($M628,LAST!$B:$Q,6,0)</f>
        <v>102.404</v>
      </c>
      <c r="AC628" s="14">
        <f ca="1">VLOOKUP($M628,LAST!$B:$Q,7,0)</f>
        <v>1313.85</v>
      </c>
    </row>
    <row r="629" spans="12:29" ht="16.5" customHeight="1" x14ac:dyDescent="0.25">
      <c r="L629" s="32">
        <f t="shared" si="105"/>
        <v>629</v>
      </c>
      <c r="M629" s="9">
        <f t="shared" ca="1" si="114"/>
        <v>45302</v>
      </c>
      <c r="N629" s="12">
        <f t="shared" ca="1" si="106"/>
        <v>-2.9813368314313138E-5</v>
      </c>
      <c r="O629" s="12">
        <f t="shared" ca="1" si="107"/>
        <v>2.5619526737474807E-4</v>
      </c>
      <c r="P629" s="12">
        <f t="shared" ca="1" si="108"/>
        <v>8.9820359281436168E-3</v>
      </c>
      <c r="Q629" s="12">
        <f t="shared" ca="1" si="109"/>
        <v>1.0382059800662091E-4</v>
      </c>
      <c r="R629" s="12">
        <f t="shared" ca="1" si="110"/>
        <v>8.9158899820662718E-4</v>
      </c>
      <c r="S629" s="12">
        <f t="shared" ca="1" si="111"/>
        <v>-6.9361677184887061E-4</v>
      </c>
      <c r="T629" s="12">
        <f t="shared" ca="1" si="112"/>
        <v>-5.6428706684340524E-3</v>
      </c>
      <c r="U629" s="18"/>
      <c r="V629" s="22">
        <f t="shared" ca="1" si="113"/>
        <v>45302</v>
      </c>
      <c r="W629" s="14">
        <f ca="1">VLOOKUP($M629,LAST!$B:$Q,2,0)</f>
        <v>335.41</v>
      </c>
      <c r="X629" s="14">
        <f ca="1">VLOOKUP($M629,LAST!$B:$Q,3,0)*100</f>
        <v>429.46999999999997</v>
      </c>
      <c r="Y629" s="14">
        <f ca="1">VLOOKUP($M629,LAST!$B:$Q,16,0)*100</f>
        <v>337</v>
      </c>
      <c r="Z629" s="14">
        <f ca="1">VLOOKUP($M629,LAST!$B:$Q,4,0)</f>
        <v>96.33</v>
      </c>
      <c r="AA629" s="14">
        <f ca="1">VLOOKUP($M629,LAST!$B:$Q,5,0)</f>
        <v>96.543000000000006</v>
      </c>
      <c r="AB629" s="14">
        <f ca="1">VLOOKUP($M629,LAST!$B:$Q,6,0)</f>
        <v>102.291</v>
      </c>
      <c r="AC629" s="14">
        <f ca="1">VLOOKUP($M629,LAST!$B:$Q,7,0)</f>
        <v>1312.8</v>
      </c>
    </row>
    <row r="630" spans="12:29" ht="16.5" customHeight="1" x14ac:dyDescent="0.25">
      <c r="L630" s="32">
        <f t="shared" si="105"/>
        <v>630</v>
      </c>
      <c r="M630" s="9">
        <f t="shared" ca="1" si="114"/>
        <v>45301</v>
      </c>
      <c r="N630" s="12">
        <f t="shared" ca="1" si="106"/>
        <v>-2.5168565449895319E-2</v>
      </c>
      <c r="O630" s="12">
        <f t="shared" ca="1" si="107"/>
        <v>-2.0888442944449692E-2</v>
      </c>
      <c r="P630" s="12">
        <f t="shared" ca="1" si="108"/>
        <v>-1.764705882352946E-2</v>
      </c>
      <c r="Q630" s="12">
        <f t="shared" ca="1" si="109"/>
        <v>1.0383137784231167E-4</v>
      </c>
      <c r="R630" s="12">
        <f t="shared" ca="1" si="110"/>
        <v>6.5356764943858003E-4</v>
      </c>
      <c r="S630" s="12">
        <f t="shared" ca="1" si="111"/>
        <v>-2.0278833967046772E-3</v>
      </c>
      <c r="T630" s="12">
        <f t="shared" ca="1" si="112"/>
        <v>3.3819729442163826E-3</v>
      </c>
      <c r="U630" s="18"/>
      <c r="V630" s="22">
        <f t="shared" ca="1" si="113"/>
        <v>45301</v>
      </c>
      <c r="W630" s="14">
        <f ca="1">VLOOKUP($M630,LAST!$B:$Q,2,0)</f>
        <v>335.42</v>
      </c>
      <c r="X630" s="14">
        <f ca="1">VLOOKUP($M630,LAST!$B:$Q,3,0)*100</f>
        <v>429.35999999999996</v>
      </c>
      <c r="Y630" s="14">
        <f ca="1">VLOOKUP($M630,LAST!$B:$Q,16,0)*100</f>
        <v>334</v>
      </c>
      <c r="Z630" s="14">
        <f ca="1">VLOOKUP($M630,LAST!$B:$Q,4,0)</f>
        <v>96.32</v>
      </c>
      <c r="AA630" s="14">
        <f ca="1">VLOOKUP($M630,LAST!$B:$Q,5,0)</f>
        <v>96.456999999999994</v>
      </c>
      <c r="AB630" s="14">
        <f ca="1">VLOOKUP($M630,LAST!$B:$Q,6,0)</f>
        <v>102.36199999999999</v>
      </c>
      <c r="AC630" s="14">
        <f ca="1">VLOOKUP($M630,LAST!$B:$Q,7,0)</f>
        <v>1320.25</v>
      </c>
    </row>
    <row r="631" spans="12:29" ht="16.5" customHeight="1" x14ac:dyDescent="0.25">
      <c r="L631" s="32">
        <f t="shared" si="105"/>
        <v>631</v>
      </c>
      <c r="M631" s="9">
        <f t="shared" ca="1" si="114"/>
        <v>45300</v>
      </c>
      <c r="N631" s="12">
        <f t="shared" ca="1" si="106"/>
        <v>1.4552651493102697E-3</v>
      </c>
      <c r="O631" s="12">
        <f t="shared" ca="1" si="107"/>
        <v>-8.0079627199928227E-3</v>
      </c>
      <c r="P631" s="12">
        <f t="shared" ca="1" si="108"/>
        <v>-1.7341040462427793E-2</v>
      </c>
      <c r="Q631" s="12">
        <f t="shared" ca="1" si="109"/>
        <v>-2.0761964081794648E-4</v>
      </c>
      <c r="R631" s="12">
        <f t="shared" ca="1" si="110"/>
        <v>5.6051484326347101E-4</v>
      </c>
      <c r="S631" s="12">
        <f t="shared" ca="1" si="111"/>
        <v>3.5319785928831227E-3</v>
      </c>
      <c r="T631" s="12">
        <f t="shared" ca="1" si="112"/>
        <v>-3.7998252080395645E-5</v>
      </c>
      <c r="U631" s="18"/>
      <c r="V631" s="22">
        <f t="shared" ca="1" si="113"/>
        <v>45300</v>
      </c>
      <c r="W631" s="14">
        <f ca="1">VLOOKUP($M631,LAST!$B:$Q,2,0)</f>
        <v>344.08</v>
      </c>
      <c r="X631" s="14">
        <f ca="1">VLOOKUP($M631,LAST!$B:$Q,3,0)*100</f>
        <v>438.52000000000004</v>
      </c>
      <c r="Y631" s="14">
        <f ca="1">VLOOKUP($M631,LAST!$B:$Q,16,0)*100</f>
        <v>340</v>
      </c>
      <c r="Z631" s="14">
        <f ca="1">VLOOKUP($M631,LAST!$B:$Q,4,0)</f>
        <v>96.31</v>
      </c>
      <c r="AA631" s="14">
        <f ca="1">VLOOKUP($M631,LAST!$B:$Q,5,0)</f>
        <v>96.394000000000005</v>
      </c>
      <c r="AB631" s="14">
        <f ca="1">VLOOKUP($M631,LAST!$B:$Q,6,0)</f>
        <v>102.57</v>
      </c>
      <c r="AC631" s="14">
        <f ca="1">VLOOKUP($M631,LAST!$B:$Q,7,0)</f>
        <v>1315.8</v>
      </c>
    </row>
    <row r="632" spans="12:29" ht="16.5" customHeight="1" x14ac:dyDescent="0.25">
      <c r="L632" s="32">
        <f t="shared" si="105"/>
        <v>632</v>
      </c>
      <c r="M632" s="9">
        <f t="shared" ca="1" si="114"/>
        <v>45299</v>
      </c>
      <c r="N632" s="12">
        <f t="shared" ca="1" si="106"/>
        <v>2.3869833417766717E-2</v>
      </c>
      <c r="O632" s="12">
        <f t="shared" ca="1" si="107"/>
        <v>-5.1759834368528823E-3</v>
      </c>
      <c r="P632" s="12">
        <f t="shared" ca="1" si="108"/>
        <v>-1.9830028328611915E-2</v>
      </c>
      <c r="Q632" s="12">
        <f t="shared" ca="1" si="109"/>
        <v>4.1541177692372422E-4</v>
      </c>
      <c r="R632" s="12">
        <f t="shared" ca="1" si="110"/>
        <v>1.1430946690220711E-3</v>
      </c>
      <c r="S632" s="12">
        <f t="shared" ca="1" si="111"/>
        <v>-1.9821895871577899E-3</v>
      </c>
      <c r="T632" s="12">
        <f t="shared" ca="1" si="112"/>
        <v>1.5201611370785351E-4</v>
      </c>
      <c r="U632" s="18"/>
      <c r="V632" s="22">
        <f t="shared" ca="1" si="113"/>
        <v>45299</v>
      </c>
      <c r="W632" s="14">
        <f ca="1">VLOOKUP($M632,LAST!$B:$Q,2,0)</f>
        <v>343.58</v>
      </c>
      <c r="X632" s="14">
        <f ca="1">VLOOKUP($M632,LAST!$B:$Q,3,0)*100</f>
        <v>442.06000000000006</v>
      </c>
      <c r="Y632" s="14">
        <f ca="1">VLOOKUP($M632,LAST!$B:$Q,16,0)*100</f>
        <v>346</v>
      </c>
      <c r="Z632" s="14">
        <f ca="1">VLOOKUP($M632,LAST!$B:$Q,4,0)</f>
        <v>96.33</v>
      </c>
      <c r="AA632" s="14">
        <f ca="1">VLOOKUP($M632,LAST!$B:$Q,5,0)</f>
        <v>96.34</v>
      </c>
      <c r="AB632" s="14">
        <f ca="1">VLOOKUP($M632,LAST!$B:$Q,6,0)</f>
        <v>102.209</v>
      </c>
      <c r="AC632" s="14">
        <f ca="1">VLOOKUP($M632,LAST!$B:$Q,7,0)</f>
        <v>1315.85</v>
      </c>
    </row>
    <row r="633" spans="12:29" ht="16.5" customHeight="1" x14ac:dyDescent="0.25">
      <c r="L633" s="32">
        <f t="shared" si="105"/>
        <v>633</v>
      </c>
      <c r="M633" s="9">
        <f t="shared" ca="1" si="114"/>
        <v>45296</v>
      </c>
      <c r="N633" s="12">
        <f t="shared" ca="1" si="106"/>
        <v>-3.6816009025860685E-3</v>
      </c>
      <c r="O633" s="12">
        <f t="shared" ca="1" si="107"/>
        <v>-8.1250000000000488E-3</v>
      </c>
      <c r="P633" s="12">
        <f t="shared" ca="1" si="108"/>
        <v>-1.9444444444444486E-2</v>
      </c>
      <c r="Q633" s="12">
        <f t="shared" ca="1" si="109"/>
        <v>0</v>
      </c>
      <c r="R633" s="12">
        <f t="shared" ca="1" si="110"/>
        <v>5.3026128364819236E-4</v>
      </c>
      <c r="S633" s="12">
        <f t="shared" ca="1" si="111"/>
        <v>-9.7635273671570211E-5</v>
      </c>
      <c r="T633" s="12">
        <f t="shared" ca="1" si="112"/>
        <v>4.1979925962676301E-3</v>
      </c>
      <c r="U633" s="18"/>
      <c r="V633" s="22">
        <f t="shared" ca="1" si="113"/>
        <v>45296</v>
      </c>
      <c r="W633" s="14">
        <f ca="1">VLOOKUP($M633,LAST!$B:$Q,2,0)</f>
        <v>335.57</v>
      </c>
      <c r="X633" s="14">
        <f ca="1">VLOOKUP($M633,LAST!$B:$Q,3,0)*100</f>
        <v>444.36</v>
      </c>
      <c r="Y633" s="14">
        <f ca="1">VLOOKUP($M633,LAST!$B:$Q,16,0)*100</f>
        <v>353</v>
      </c>
      <c r="Z633" s="14">
        <f ca="1">VLOOKUP($M633,LAST!$B:$Q,4,0)</f>
        <v>96.29</v>
      </c>
      <c r="AA633" s="14">
        <f ca="1">VLOOKUP($M633,LAST!$B:$Q,5,0)</f>
        <v>96.23</v>
      </c>
      <c r="AB633" s="14">
        <f ca="1">VLOOKUP($M633,LAST!$B:$Q,6,0)</f>
        <v>102.41200000000001</v>
      </c>
      <c r="AC633" s="14">
        <f ca="1">VLOOKUP($M633,LAST!$B:$Q,7,0)</f>
        <v>1315.65</v>
      </c>
    </row>
    <row r="634" spans="12:29" ht="16.5" customHeight="1" x14ac:dyDescent="0.25">
      <c r="L634" s="32">
        <f t="shared" si="105"/>
        <v>634</v>
      </c>
      <c r="M634" s="9">
        <f t="shared" ca="1" si="114"/>
        <v>45295</v>
      </c>
      <c r="N634" s="12">
        <f t="shared" ca="1" si="106"/>
        <v>-7.543389221204011E-3</v>
      </c>
      <c r="O634" s="12">
        <f t="shared" ca="1" si="107"/>
        <v>8.2142455271745352E-3</v>
      </c>
      <c r="P634" s="12">
        <f t="shared" ca="1" si="108"/>
        <v>2.564102564102555E-2</v>
      </c>
      <c r="Q634" s="12">
        <f t="shared" ca="1" si="109"/>
        <v>1.0386373078530298E-4</v>
      </c>
      <c r="R634" s="12">
        <f t="shared" ca="1" si="110"/>
        <v>3.6403727741718406E-4</v>
      </c>
      <c r="S634" s="12">
        <f t="shared" ca="1" si="111"/>
        <v>-7.0248014517926283E-4</v>
      </c>
      <c r="T634" s="12">
        <f t="shared" ca="1" si="112"/>
        <v>3.9078962491858604E-3</v>
      </c>
      <c r="U634" s="18"/>
      <c r="V634" s="22">
        <f t="shared" ca="1" si="113"/>
        <v>45295</v>
      </c>
      <c r="W634" s="14">
        <f ca="1">VLOOKUP($M634,LAST!$B:$Q,2,0)</f>
        <v>336.81</v>
      </c>
      <c r="X634" s="14">
        <f ca="1">VLOOKUP($M634,LAST!$B:$Q,3,0)*100</f>
        <v>448.00000000000006</v>
      </c>
      <c r="Y634" s="14">
        <f ca="1">VLOOKUP($M634,LAST!$B:$Q,16,0)*100</f>
        <v>360</v>
      </c>
      <c r="Z634" s="14">
        <f ca="1">VLOOKUP($M634,LAST!$B:$Q,4,0)</f>
        <v>96.29</v>
      </c>
      <c r="AA634" s="14">
        <f ca="1">VLOOKUP($M634,LAST!$B:$Q,5,0)</f>
        <v>96.179000000000002</v>
      </c>
      <c r="AB634" s="14">
        <f ca="1">VLOOKUP($M634,LAST!$B:$Q,6,0)</f>
        <v>102.422</v>
      </c>
      <c r="AC634" s="14">
        <f ca="1">VLOOKUP($M634,LAST!$B:$Q,7,0)</f>
        <v>1310.1500000000001</v>
      </c>
    </row>
    <row r="635" spans="12:29" ht="16.5" customHeight="1" x14ac:dyDescent="0.25">
      <c r="L635" s="32">
        <f t="shared" si="105"/>
        <v>635</v>
      </c>
      <c r="M635" s="9">
        <f t="shared" ca="1" si="114"/>
        <v>45294</v>
      </c>
      <c r="N635" s="12">
        <f t="shared" ca="1" si="106"/>
        <v>4.7147397327902851E-2</v>
      </c>
      <c r="O635" s="12">
        <f t="shared" ca="1" si="107"/>
        <v>3.7861447190171482E-2</v>
      </c>
      <c r="P635" s="12">
        <f t="shared" ca="1" si="108"/>
        <v>5.4054054054053946E-2</v>
      </c>
      <c r="Q635" s="12">
        <f t="shared" ca="1" si="109"/>
        <v>1.0387451958049354E-4</v>
      </c>
      <c r="R635" s="12">
        <f t="shared" ca="1" si="110"/>
        <v>4.6826709955349877E-4</v>
      </c>
      <c r="S635" s="12">
        <f t="shared" ca="1" si="111"/>
        <v>2.8767123287671836E-3</v>
      </c>
      <c r="T635" s="12">
        <f t="shared" ca="1" si="112"/>
        <v>3.4600745838300195E-3</v>
      </c>
      <c r="U635" s="18"/>
      <c r="V635" s="22">
        <f t="shared" ca="1" si="113"/>
        <v>45294</v>
      </c>
      <c r="W635" s="14">
        <f ca="1">VLOOKUP($M635,LAST!$B:$Q,2,0)</f>
        <v>339.37</v>
      </c>
      <c r="X635" s="14">
        <f ca="1">VLOOKUP($M635,LAST!$B:$Q,3,0)*100</f>
        <v>444.35</v>
      </c>
      <c r="Y635" s="14">
        <f ca="1">VLOOKUP($M635,LAST!$B:$Q,16,0)*100</f>
        <v>351</v>
      </c>
      <c r="Z635" s="14">
        <f ca="1">VLOOKUP($M635,LAST!$B:$Q,4,0)</f>
        <v>96.28</v>
      </c>
      <c r="AA635" s="14">
        <f ca="1">VLOOKUP($M635,LAST!$B:$Q,5,0)</f>
        <v>96.144000000000005</v>
      </c>
      <c r="AB635" s="14">
        <f ca="1">VLOOKUP($M635,LAST!$B:$Q,6,0)</f>
        <v>102.494</v>
      </c>
      <c r="AC635" s="14">
        <f ca="1">VLOOKUP($M635,LAST!$B:$Q,7,0)</f>
        <v>1305.05</v>
      </c>
    </row>
    <row r="636" spans="12:29" ht="16.5" customHeight="1" x14ac:dyDescent="0.25">
      <c r="L636" s="32">
        <f t="shared" si="105"/>
        <v>636</v>
      </c>
      <c r="M636" s="9">
        <f t="shared" ca="1" si="114"/>
        <v>45293</v>
      </c>
      <c r="N636" s="12">
        <f t="shared" ca="1" si="106"/>
        <v>1.6147237724963848E-2</v>
      </c>
      <c r="O636" s="12">
        <f t="shared" ca="1" si="107"/>
        <v>1.2031674742938092E-2</v>
      </c>
      <c r="P636" s="12">
        <f t="shared" ca="1" si="108"/>
        <v>3.0959752321981338E-2</v>
      </c>
      <c r="Q636" s="12">
        <f t="shared" ca="1" si="109"/>
        <v>4.1567078873527841E-4</v>
      </c>
      <c r="R636" s="12">
        <f t="shared" ca="1" si="110"/>
        <v>7.9147704195881019E-4</v>
      </c>
      <c r="S636" s="12">
        <f t="shared" ca="1" si="111"/>
        <v>8.5559491972013735E-3</v>
      </c>
      <c r="T636" s="12">
        <f t="shared" ca="1" si="112"/>
        <v>9.6653986491732624E-3</v>
      </c>
      <c r="U636" s="18"/>
      <c r="V636" s="22">
        <f t="shared" ca="1" si="113"/>
        <v>45293</v>
      </c>
      <c r="W636" s="14">
        <f ca="1">VLOOKUP($M636,LAST!$B:$Q,2,0)</f>
        <v>324.08999999999997</v>
      </c>
      <c r="X636" s="14">
        <f ca="1">VLOOKUP($M636,LAST!$B:$Q,3,0)*100</f>
        <v>428.14</v>
      </c>
      <c r="Y636" s="14">
        <f ca="1">VLOOKUP($M636,LAST!$B:$Q,16,0)*100</f>
        <v>333</v>
      </c>
      <c r="Z636" s="14">
        <f ca="1">VLOOKUP($M636,LAST!$B:$Q,4,0)</f>
        <v>96.27</v>
      </c>
      <c r="AA636" s="14">
        <f ca="1">VLOOKUP($M636,LAST!$B:$Q,5,0)</f>
        <v>96.099000000000004</v>
      </c>
      <c r="AB636" s="14">
        <f ca="1">VLOOKUP($M636,LAST!$B:$Q,6,0)</f>
        <v>102.2</v>
      </c>
      <c r="AC636" s="14">
        <f ca="1">VLOOKUP($M636,LAST!$B:$Q,7,0)</f>
        <v>1300.55</v>
      </c>
    </row>
    <row r="637" spans="12:29" ht="16.5" customHeight="1" x14ac:dyDescent="0.25">
      <c r="L637" s="32">
        <f t="shared" si="105"/>
        <v>637</v>
      </c>
      <c r="M637" s="9">
        <f t="shared" ca="1" si="114"/>
        <v>45292</v>
      </c>
      <c r="N637" s="12">
        <f t="shared" ca="1" si="106"/>
        <v>0</v>
      </c>
      <c r="O637" s="12">
        <f t="shared" ca="1" si="107"/>
        <v>0</v>
      </c>
      <c r="P637" s="12">
        <f t="shared" ca="1" si="108"/>
        <v>0</v>
      </c>
      <c r="Q637" s="12">
        <f t="shared" ca="1" si="109"/>
        <v>2.0787859889837002E-4</v>
      </c>
      <c r="R637" s="12">
        <f t="shared" ca="1" si="110"/>
        <v>-2.6028652340503999E-4</v>
      </c>
      <c r="S637" s="12">
        <f t="shared" ca="1" si="111"/>
        <v>0</v>
      </c>
      <c r="T637" s="12">
        <f t="shared" ca="1" si="112"/>
        <v>0</v>
      </c>
      <c r="U637" s="18"/>
      <c r="V637" s="22">
        <f t="shared" ca="1" si="113"/>
        <v>45292</v>
      </c>
      <c r="W637" s="14">
        <f ca="1">VLOOKUP($M637,LAST!$B:$Q,2,0)</f>
        <v>318.94</v>
      </c>
      <c r="X637" s="14">
        <f ca="1">VLOOKUP($M637,LAST!$B:$Q,3,0)*100</f>
        <v>423.05</v>
      </c>
      <c r="Y637" s="14">
        <f ca="1">VLOOKUP($M637,LAST!$B:$Q,16,0)*100</f>
        <v>323</v>
      </c>
      <c r="Z637" s="14">
        <f ca="1">VLOOKUP($M637,LAST!$B:$Q,4,0)</f>
        <v>96.23</v>
      </c>
      <c r="AA637" s="14">
        <f ca="1">VLOOKUP($M637,LAST!$B:$Q,5,0)</f>
        <v>96.022999999999996</v>
      </c>
      <c r="AB637" s="14">
        <f ca="1">VLOOKUP($M637,LAST!$B:$Q,6,0)</f>
        <v>101.333</v>
      </c>
      <c r="AC637" s="14">
        <f ca="1">VLOOKUP($M637,LAST!$B:$Q,7,0)</f>
        <v>1288.0999999999999</v>
      </c>
    </row>
    <row r="638" spans="12:29" ht="16.5" customHeight="1" x14ac:dyDescent="0.25">
      <c r="L638" s="32">
        <f t="shared" si="105"/>
        <v>638</v>
      </c>
      <c r="M638" s="9">
        <f t="shared" ca="1" si="114"/>
        <v>45289</v>
      </c>
      <c r="N638" s="12">
        <f t="shared" ca="1" si="106"/>
        <v>-8.2094657627961309E-3</v>
      </c>
      <c r="O638" s="12">
        <f t="shared" ca="1" si="107"/>
        <v>1.2250855406408023E-2</v>
      </c>
      <c r="P638" s="12">
        <f t="shared" ca="1" si="108"/>
        <v>3.5256410256410353E-2</v>
      </c>
      <c r="Q638" s="12">
        <f t="shared" ca="1" si="109"/>
        <v>1.0395010394992354E-4</v>
      </c>
      <c r="R638" s="12">
        <f t="shared" ca="1" si="110"/>
        <v>-2.4981264051959773E-4</v>
      </c>
      <c r="S638" s="12">
        <f t="shared" ca="1" si="111"/>
        <v>1.0273735787176275E-3</v>
      </c>
      <c r="T638" s="12">
        <f t="shared" ca="1" si="112"/>
        <v>0</v>
      </c>
      <c r="U638" s="18"/>
      <c r="V638" s="22">
        <f t="shared" ca="1" si="113"/>
        <v>45289</v>
      </c>
      <c r="W638" s="14">
        <f ca="1">VLOOKUP($M638,LAST!$B:$Q,2,0)</f>
        <v>318.94</v>
      </c>
      <c r="X638" s="14">
        <f ca="1">VLOOKUP($M638,LAST!$B:$Q,3,0)*100</f>
        <v>423.05</v>
      </c>
      <c r="Y638" s="14">
        <f ca="1">VLOOKUP($M638,LAST!$B:$Q,16,0)*100</f>
        <v>323</v>
      </c>
      <c r="Z638" s="14">
        <f ca="1">VLOOKUP($M638,LAST!$B:$Q,4,0)</f>
        <v>96.21</v>
      </c>
      <c r="AA638" s="14">
        <f ca="1">VLOOKUP($M638,LAST!$B:$Q,5,0)</f>
        <v>96.048000000000002</v>
      </c>
      <c r="AB638" s="14">
        <f ca="1">VLOOKUP($M638,LAST!$B:$Q,6,0)</f>
        <v>101.333</v>
      </c>
      <c r="AC638" s="14">
        <f ca="1">VLOOKUP($M638,LAST!$B:$Q,7,0)</f>
        <v>1288.0999999999999</v>
      </c>
    </row>
    <row r="639" spans="12:29" ht="16.5" customHeight="1" x14ac:dyDescent="0.25">
      <c r="L639" s="32">
        <f t="shared" si="105"/>
        <v>639</v>
      </c>
      <c r="M639" s="9">
        <f t="shared" ca="1" si="114"/>
        <v>45288</v>
      </c>
      <c r="N639" s="12">
        <f t="shared" ca="1" si="106"/>
        <v>-1.6334271381377774E-2</v>
      </c>
      <c r="O639" s="12">
        <f t="shared" ca="1" si="107"/>
        <v>-5.7334538706763638E-3</v>
      </c>
      <c r="P639" s="12">
        <f t="shared" ca="1" si="108"/>
        <v>-9.52380952380949E-3</v>
      </c>
      <c r="Q639" s="12">
        <f t="shared" ca="1" si="109"/>
        <v>3.1194759280439577E-4</v>
      </c>
      <c r="R639" s="12">
        <f t="shared" ca="1" si="110"/>
        <v>2.3946110839245804E-4</v>
      </c>
      <c r="S639" s="12">
        <f t="shared" ca="1" si="111"/>
        <v>2.4062741370090013E-3</v>
      </c>
      <c r="T639" s="12">
        <f t="shared" ca="1" si="112"/>
        <v>-4.7133364240458109E-3</v>
      </c>
      <c r="U639" s="18"/>
      <c r="V639" s="22">
        <f t="shared" ca="1" si="113"/>
        <v>45288</v>
      </c>
      <c r="W639" s="14">
        <f ca="1">VLOOKUP($M639,LAST!$B:$Q,2,0)</f>
        <v>321.58</v>
      </c>
      <c r="X639" s="14">
        <f ca="1">VLOOKUP($M639,LAST!$B:$Q,3,0)*100</f>
        <v>417.92999999999995</v>
      </c>
      <c r="Y639" s="14">
        <f ca="1">VLOOKUP($M639,LAST!$B:$Q,16,0)*100</f>
        <v>312</v>
      </c>
      <c r="Z639" s="14">
        <f ca="1">VLOOKUP($M639,LAST!$B:$Q,4,0)</f>
        <v>96.2</v>
      </c>
      <c r="AA639" s="14">
        <f ca="1">VLOOKUP($M639,LAST!$B:$Q,5,0)</f>
        <v>96.072000000000003</v>
      </c>
      <c r="AB639" s="14">
        <f ca="1">VLOOKUP($M639,LAST!$B:$Q,6,0)</f>
        <v>101.229</v>
      </c>
      <c r="AC639" s="14">
        <f ca="1">VLOOKUP($M639,LAST!$B:$Q,7,0)</f>
        <v>1288.0999999999999</v>
      </c>
    </row>
    <row r="640" spans="12:29" ht="16.5" customHeight="1" x14ac:dyDescent="0.25">
      <c r="L640" s="32">
        <f t="shared" si="105"/>
        <v>640</v>
      </c>
      <c r="M640" s="9">
        <f t="shared" ca="1" si="114"/>
        <v>45287</v>
      </c>
      <c r="N640" s="12">
        <f t="shared" ca="1" si="106"/>
        <v>2.0731859622830084E-2</v>
      </c>
      <c r="O640" s="12">
        <f t="shared" ca="1" si="107"/>
        <v>-6.1709421917482965E-3</v>
      </c>
      <c r="P640" s="12">
        <f t="shared" ca="1" si="108"/>
        <v>-2.4767801857585092E-2</v>
      </c>
      <c r="Q640" s="12">
        <f t="shared" ca="1" si="109"/>
        <v>2.080083203328531E-4</v>
      </c>
      <c r="R640" s="12">
        <f t="shared" ca="1" si="110"/>
        <v>3.1243816328019314E-4</v>
      </c>
      <c r="S640" s="12">
        <f t="shared" ca="1" si="111"/>
        <v>-4.7306486902015665E-3</v>
      </c>
      <c r="T640" s="12">
        <f t="shared" ca="1" si="112"/>
        <v>-7.7261840376929847E-5</v>
      </c>
      <c r="U640" s="18"/>
      <c r="V640" s="22">
        <f t="shared" ca="1" si="113"/>
        <v>45287</v>
      </c>
      <c r="W640" s="14">
        <f ca="1">VLOOKUP($M640,LAST!$B:$Q,2,0)</f>
        <v>326.92</v>
      </c>
      <c r="X640" s="14">
        <f ca="1">VLOOKUP($M640,LAST!$B:$Q,3,0)*100</f>
        <v>420.34000000000003</v>
      </c>
      <c r="Y640" s="14">
        <f ca="1">VLOOKUP($M640,LAST!$B:$Q,16,0)*100</f>
        <v>315</v>
      </c>
      <c r="Z640" s="14">
        <f ca="1">VLOOKUP($M640,LAST!$B:$Q,4,0)</f>
        <v>96.17</v>
      </c>
      <c r="AA640" s="14">
        <f ca="1">VLOOKUP($M640,LAST!$B:$Q,5,0)</f>
        <v>96.049000000000007</v>
      </c>
      <c r="AB640" s="14">
        <f ca="1">VLOOKUP($M640,LAST!$B:$Q,6,0)</f>
        <v>100.986</v>
      </c>
      <c r="AC640" s="14">
        <f ca="1">VLOOKUP($M640,LAST!$B:$Q,7,0)</f>
        <v>1294.2</v>
      </c>
    </row>
    <row r="641" spans="12:29" ht="16.5" customHeight="1" x14ac:dyDescent="0.25">
      <c r="L641" s="32">
        <f t="shared" si="105"/>
        <v>641</v>
      </c>
      <c r="M641" s="9">
        <f t="shared" ca="1" si="114"/>
        <v>45286</v>
      </c>
      <c r="N641" s="12">
        <f t="shared" ca="1" si="106"/>
        <v>4.1384499623777771E-3</v>
      </c>
      <c r="O641" s="12">
        <f t="shared" ca="1" si="107"/>
        <v>1.4680463144933764E-3</v>
      </c>
      <c r="P641" s="12">
        <f t="shared" ca="1" si="108"/>
        <v>-3.0864197530864335E-3</v>
      </c>
      <c r="Q641" s="12">
        <f t="shared" ca="1" si="109"/>
        <v>3.121098626717167E-4</v>
      </c>
      <c r="R641" s="12">
        <f t="shared" ca="1" si="110"/>
        <v>1.0414713907946904E-5</v>
      </c>
      <c r="S641" s="12">
        <f t="shared" ca="1" si="111"/>
        <v>-2.2812641349878593E-3</v>
      </c>
      <c r="T641" s="12">
        <f t="shared" ca="1" si="112"/>
        <v>-6.6006600660066805E-3</v>
      </c>
      <c r="U641" s="18"/>
      <c r="V641" s="22">
        <f t="shared" ca="1" si="113"/>
        <v>45286</v>
      </c>
      <c r="W641" s="14">
        <f ca="1">VLOOKUP($M641,LAST!$B:$Q,2,0)</f>
        <v>320.27999999999997</v>
      </c>
      <c r="X641" s="14">
        <f ca="1">VLOOKUP($M641,LAST!$B:$Q,3,0)*100</f>
        <v>422.95</v>
      </c>
      <c r="Y641" s="14">
        <f ca="1">VLOOKUP($M641,LAST!$B:$Q,16,0)*100</f>
        <v>323</v>
      </c>
      <c r="Z641" s="14">
        <f ca="1">VLOOKUP($M641,LAST!$B:$Q,4,0)</f>
        <v>96.15</v>
      </c>
      <c r="AA641" s="14">
        <f ca="1">VLOOKUP($M641,LAST!$B:$Q,5,0)</f>
        <v>96.019000000000005</v>
      </c>
      <c r="AB641" s="14">
        <f ca="1">VLOOKUP($M641,LAST!$B:$Q,6,0)</f>
        <v>101.46599999999999</v>
      </c>
      <c r="AC641" s="14">
        <f ca="1">VLOOKUP($M641,LAST!$B:$Q,7,0)</f>
        <v>1294.3</v>
      </c>
    </row>
    <row r="642" spans="12:29" ht="16.5" customHeight="1" x14ac:dyDescent="0.25">
      <c r="L642" s="32">
        <f t="shared" si="105"/>
        <v>642</v>
      </c>
      <c r="M642" s="9">
        <f t="shared" ca="1" si="114"/>
        <v>45285</v>
      </c>
      <c r="N642" s="12">
        <f t="shared" ca="1" si="106"/>
        <v>0</v>
      </c>
      <c r="O642" s="12">
        <f t="shared" ca="1" si="107"/>
        <v>0</v>
      </c>
      <c r="P642" s="12">
        <f t="shared" ca="1" si="108"/>
        <v>0</v>
      </c>
      <c r="Q642" s="12">
        <f t="shared" ca="1" si="109"/>
        <v>-1.0402579839785542E-4</v>
      </c>
      <c r="R642" s="12">
        <f t="shared" ca="1" si="110"/>
        <v>1.2499218798822653E-4</v>
      </c>
      <c r="S642" s="12">
        <f t="shared" ca="1" si="111"/>
        <v>0</v>
      </c>
      <c r="T642" s="12">
        <f t="shared" ca="1" si="112"/>
        <v>0</v>
      </c>
      <c r="U642" s="18"/>
      <c r="V642" s="22">
        <f t="shared" ca="1" si="113"/>
        <v>45285</v>
      </c>
      <c r="W642" s="14">
        <f ca="1">VLOOKUP($M642,LAST!$B:$Q,2,0)</f>
        <v>318.95999999999998</v>
      </c>
      <c r="X642" s="14">
        <f ca="1">VLOOKUP($M642,LAST!$B:$Q,3,0)*100</f>
        <v>422.33</v>
      </c>
      <c r="Y642" s="14">
        <f ca="1">VLOOKUP($M642,LAST!$B:$Q,16,0)*100</f>
        <v>324</v>
      </c>
      <c r="Z642" s="14">
        <f ca="1">VLOOKUP($M642,LAST!$B:$Q,4,0)</f>
        <v>96.12</v>
      </c>
      <c r="AA642" s="14">
        <f ca="1">VLOOKUP($M642,LAST!$B:$Q,5,0)</f>
        <v>96.018000000000001</v>
      </c>
      <c r="AB642" s="14">
        <f ca="1">VLOOKUP($M642,LAST!$B:$Q,6,0)</f>
        <v>101.69799999999999</v>
      </c>
      <c r="AC642" s="14">
        <f ca="1">VLOOKUP($M642,LAST!$B:$Q,7,0)</f>
        <v>1302.9000000000001</v>
      </c>
    </row>
    <row r="643" spans="12:29" ht="16.5" customHeight="1" x14ac:dyDescent="0.25">
      <c r="L643" s="32">
        <f t="shared" si="105"/>
        <v>643</v>
      </c>
      <c r="M643" s="9">
        <f t="shared" ca="1" si="114"/>
        <v>45282</v>
      </c>
      <c r="N643" s="12">
        <f t="shared" ca="1" si="106"/>
        <v>-3.6236411345745845E-3</v>
      </c>
      <c r="O643" s="12">
        <f t="shared" ca="1" si="107"/>
        <v>-6.9833059017164745E-3</v>
      </c>
      <c r="P643" s="12">
        <f t="shared" ca="1" si="108"/>
        <v>-1.5197568389057725E-2</v>
      </c>
      <c r="Q643" s="12">
        <f t="shared" ca="1" si="109"/>
        <v>3.1217481789802548E-4</v>
      </c>
      <c r="R643" s="12">
        <f t="shared" ca="1" si="110"/>
        <v>2.0832465313924686E-5</v>
      </c>
      <c r="S643" s="12">
        <f t="shared" ca="1" si="111"/>
        <v>-1.4237601013324941E-3</v>
      </c>
      <c r="T643" s="12">
        <f t="shared" ca="1" si="112"/>
        <v>-1.7621820410664846E-3</v>
      </c>
      <c r="U643" s="18"/>
      <c r="V643" s="22">
        <f t="shared" ca="1" si="113"/>
        <v>45282</v>
      </c>
      <c r="W643" s="14">
        <f ca="1">VLOOKUP($M643,LAST!$B:$Q,2,0)</f>
        <v>318.95999999999998</v>
      </c>
      <c r="X643" s="14">
        <f ca="1">VLOOKUP($M643,LAST!$B:$Q,3,0)*100</f>
        <v>422.33</v>
      </c>
      <c r="Y643" s="14">
        <f ca="1">VLOOKUP($M643,LAST!$B:$Q,16,0)*100</f>
        <v>324</v>
      </c>
      <c r="Z643" s="14">
        <f ca="1">VLOOKUP($M643,LAST!$B:$Q,4,0)</f>
        <v>96.13</v>
      </c>
      <c r="AA643" s="14">
        <f ca="1">VLOOKUP($M643,LAST!$B:$Q,5,0)</f>
        <v>96.006</v>
      </c>
      <c r="AB643" s="14">
        <f ca="1">VLOOKUP($M643,LAST!$B:$Q,6,0)</f>
        <v>101.69799999999999</v>
      </c>
      <c r="AC643" s="14">
        <f ca="1">VLOOKUP($M643,LAST!$B:$Q,7,0)</f>
        <v>1302.9000000000001</v>
      </c>
    </row>
    <row r="644" spans="12:29" ht="16.5" customHeight="1" x14ac:dyDescent="0.25">
      <c r="L644" s="32">
        <f t="shared" si="105"/>
        <v>644</v>
      </c>
      <c r="M644" s="9">
        <f t="shared" ca="1" si="114"/>
        <v>45281</v>
      </c>
      <c r="N644" s="12">
        <f t="shared" ca="1" si="106"/>
        <v>-1.1426100920264304E-2</v>
      </c>
      <c r="O644" s="12">
        <f t="shared" ca="1" si="107"/>
        <v>-7.907812171965678E-3</v>
      </c>
      <c r="P644" s="12">
        <f t="shared" ca="1" si="108"/>
        <v>-1.4970059880239472E-2</v>
      </c>
      <c r="Q644" s="12">
        <f t="shared" ca="1" si="109"/>
        <v>3.1227230144681428E-4</v>
      </c>
      <c r="R644" s="12">
        <f t="shared" ca="1" si="110"/>
        <v>3.1258465834493876E-4</v>
      </c>
      <c r="S644" s="12">
        <f t="shared" ca="1" si="111"/>
        <v>-5.5171470978829795E-3</v>
      </c>
      <c r="T644" s="12">
        <f t="shared" ca="1" si="112"/>
        <v>4.8115785827014257E-3</v>
      </c>
      <c r="U644" s="18"/>
      <c r="V644" s="22">
        <f t="shared" ca="1" si="113"/>
        <v>45281</v>
      </c>
      <c r="W644" s="14">
        <f ca="1">VLOOKUP($M644,LAST!$B:$Q,2,0)</f>
        <v>320.12</v>
      </c>
      <c r="X644" s="14">
        <f ca="1">VLOOKUP($M644,LAST!$B:$Q,3,0)*100</f>
        <v>425.3</v>
      </c>
      <c r="Y644" s="14">
        <f ca="1">VLOOKUP($M644,LAST!$B:$Q,16,0)*100</f>
        <v>329</v>
      </c>
      <c r="Z644" s="14">
        <f ca="1">VLOOKUP($M644,LAST!$B:$Q,4,0)</f>
        <v>96.1</v>
      </c>
      <c r="AA644" s="14">
        <f ca="1">VLOOKUP($M644,LAST!$B:$Q,5,0)</f>
        <v>96.004000000000005</v>
      </c>
      <c r="AB644" s="14">
        <f ca="1">VLOOKUP($M644,LAST!$B:$Q,6,0)</f>
        <v>101.843</v>
      </c>
      <c r="AC644" s="14">
        <f ca="1">VLOOKUP($M644,LAST!$B:$Q,7,0)</f>
        <v>1305.2</v>
      </c>
    </row>
    <row r="645" spans="12:29" ht="16.5" customHeight="1" x14ac:dyDescent="0.25">
      <c r="L645" s="32">
        <f t="shared" si="105"/>
        <v>645</v>
      </c>
      <c r="M645" s="9">
        <f t="shared" ca="1" si="114"/>
        <v>45280</v>
      </c>
      <c r="N645" s="12">
        <f t="shared" ca="1" si="106"/>
        <v>1.3108907173919881E-2</v>
      </c>
      <c r="O645" s="12">
        <f t="shared" ca="1" si="107"/>
        <v>6.3022267867984816E-4</v>
      </c>
      <c r="P645" s="12">
        <f t="shared" ca="1" si="108"/>
        <v>-2.9850746268657025E-3</v>
      </c>
      <c r="Q645" s="12">
        <f t="shared" ca="1" si="109"/>
        <v>4.1653649901074452E-4</v>
      </c>
      <c r="R645" s="12">
        <f t="shared" ca="1" si="110"/>
        <v>6.2556039785643947E-4</v>
      </c>
      <c r="S645" s="12">
        <f t="shared" ca="1" si="111"/>
        <v>2.3588830052756471E-3</v>
      </c>
      <c r="T645" s="12">
        <f t="shared" ca="1" si="112"/>
        <v>-6.8050617425544635E-3</v>
      </c>
      <c r="U645" s="18"/>
      <c r="V645" s="22">
        <f t="shared" ca="1" si="113"/>
        <v>45280</v>
      </c>
      <c r="W645" s="14">
        <f ca="1">VLOOKUP($M645,LAST!$B:$Q,2,0)</f>
        <v>323.82</v>
      </c>
      <c r="X645" s="14">
        <f ca="1">VLOOKUP($M645,LAST!$B:$Q,3,0)*100</f>
        <v>428.69</v>
      </c>
      <c r="Y645" s="14">
        <f ca="1">VLOOKUP($M645,LAST!$B:$Q,16,0)*100</f>
        <v>334</v>
      </c>
      <c r="Z645" s="14">
        <f ca="1">VLOOKUP($M645,LAST!$B:$Q,4,0)</f>
        <v>96.07</v>
      </c>
      <c r="AA645" s="14">
        <f ca="1">VLOOKUP($M645,LAST!$B:$Q,5,0)</f>
        <v>95.974000000000004</v>
      </c>
      <c r="AB645" s="14">
        <f ca="1">VLOOKUP($M645,LAST!$B:$Q,6,0)</f>
        <v>102.408</v>
      </c>
      <c r="AC645" s="14">
        <f ca="1">VLOOKUP($M645,LAST!$B:$Q,7,0)</f>
        <v>1298.95</v>
      </c>
    </row>
    <row r="646" spans="12:29" ht="16.5" customHeight="1" x14ac:dyDescent="0.25">
      <c r="L646" s="32">
        <f t="shared" ref="L646:L709" si="115">ROW(M646)</f>
        <v>646</v>
      </c>
      <c r="M646" s="9">
        <f t="shared" ca="1" si="114"/>
        <v>45279</v>
      </c>
      <c r="N646" s="12">
        <f t="shared" ref="N646:N709" ca="1" si="116">W646/W647-1</f>
        <v>-4.5780130800374685E-3</v>
      </c>
      <c r="O646" s="12">
        <f t="shared" ref="O646:O709" ca="1" si="117">X646/X647-1</f>
        <v>-5.4784344677097918E-3</v>
      </c>
      <c r="P646" s="12">
        <f t="shared" ref="P646:P709" ca="1" si="118">Y646/Y647-1</f>
        <v>-1.4705882352941124E-2</v>
      </c>
      <c r="Q646" s="12">
        <f t="shared" ref="Q646:Q709" ca="1" si="119">Z646/Z647-1</f>
        <v>5.2094186288798028E-4</v>
      </c>
      <c r="R646" s="12">
        <f t="shared" ref="R646:R709" ca="1" si="120">AA646/AA647-1</f>
        <v>8.3477680155263911E-4</v>
      </c>
      <c r="S646" s="12">
        <f t="shared" ref="S646:S709" ca="1" si="121">AB646/AB647-1</f>
        <v>-3.8416162088903416E-3</v>
      </c>
      <c r="T646" s="12">
        <f t="shared" ref="T646:T709" ca="1" si="122">AC646/AC647-1</f>
        <v>8.1711312391596902E-3</v>
      </c>
      <c r="U646" s="18"/>
      <c r="V646" s="22">
        <f t="shared" ref="V646:V709" ca="1" si="123">M646</f>
        <v>45279</v>
      </c>
      <c r="W646" s="14">
        <f ca="1">VLOOKUP($M646,LAST!$B:$Q,2,0)</f>
        <v>319.63</v>
      </c>
      <c r="X646" s="14">
        <f ca="1">VLOOKUP($M646,LAST!$B:$Q,3,0)*100</f>
        <v>428.42</v>
      </c>
      <c r="Y646" s="14">
        <f ca="1">VLOOKUP($M646,LAST!$B:$Q,16,0)*100</f>
        <v>335</v>
      </c>
      <c r="Z646" s="14">
        <f ca="1">VLOOKUP($M646,LAST!$B:$Q,4,0)</f>
        <v>96.03</v>
      </c>
      <c r="AA646" s="14">
        <f ca="1">VLOOKUP($M646,LAST!$B:$Q,5,0)</f>
        <v>95.914000000000001</v>
      </c>
      <c r="AB646" s="14">
        <f ca="1">VLOOKUP($M646,LAST!$B:$Q,6,0)</f>
        <v>102.167</v>
      </c>
      <c r="AC646" s="14">
        <f ca="1">VLOOKUP($M646,LAST!$B:$Q,7,0)</f>
        <v>1307.8499999999999</v>
      </c>
    </row>
    <row r="647" spans="12:29" ht="16.5" customHeight="1" x14ac:dyDescent="0.25">
      <c r="L647" s="32">
        <f t="shared" si="115"/>
        <v>647</v>
      </c>
      <c r="M647" s="9">
        <f t="shared" ref="M647:M710" ca="1" si="124">WORKDAY(M646,-1)</f>
        <v>45278</v>
      </c>
      <c r="N647" s="12">
        <f t="shared" ca="1" si="116"/>
        <v>-9.9589923842998695E-3</v>
      </c>
      <c r="O647" s="12">
        <f t="shared" ca="1" si="117"/>
        <v>2.536712513672823E-3</v>
      </c>
      <c r="P647" s="12">
        <f t="shared" ca="1" si="118"/>
        <v>1.1904761904761862E-2</v>
      </c>
      <c r="Q647" s="12">
        <f t="shared" ca="1" si="119"/>
        <v>4.1692724619557531E-4</v>
      </c>
      <c r="R647" s="12">
        <f t="shared" ca="1" si="120"/>
        <v>5.8468541836331767E-4</v>
      </c>
      <c r="S647" s="12">
        <f t="shared" ca="1" si="121"/>
        <v>1.07264748903102E-4</v>
      </c>
      <c r="T647" s="12">
        <f t="shared" ca="1" si="122"/>
        <v>6.9425695221214667E-4</v>
      </c>
      <c r="U647" s="18"/>
      <c r="V647" s="22">
        <f t="shared" ca="1" si="123"/>
        <v>45278</v>
      </c>
      <c r="W647" s="14">
        <f ca="1">VLOOKUP($M647,LAST!$B:$Q,2,0)</f>
        <v>321.10000000000002</v>
      </c>
      <c r="X647" s="14">
        <f ca="1">VLOOKUP($M647,LAST!$B:$Q,3,0)*100</f>
        <v>430.78000000000003</v>
      </c>
      <c r="Y647" s="14">
        <f ca="1">VLOOKUP($M647,LAST!$B:$Q,16,0)*100</f>
        <v>340</v>
      </c>
      <c r="Z647" s="14">
        <f ca="1">VLOOKUP($M647,LAST!$B:$Q,4,0)</f>
        <v>95.98</v>
      </c>
      <c r="AA647" s="14">
        <f ca="1">VLOOKUP($M647,LAST!$B:$Q,5,0)</f>
        <v>95.834000000000003</v>
      </c>
      <c r="AB647" s="14">
        <f ca="1">VLOOKUP($M647,LAST!$B:$Q,6,0)</f>
        <v>102.56100000000001</v>
      </c>
      <c r="AC647" s="14">
        <f ca="1">VLOOKUP($M647,LAST!$B:$Q,7,0)</f>
        <v>1297.25</v>
      </c>
    </row>
    <row r="648" spans="12:29" ht="16.5" customHeight="1" x14ac:dyDescent="0.25">
      <c r="L648" s="32">
        <f t="shared" si="115"/>
        <v>648</v>
      </c>
      <c r="M648" s="9">
        <f t="shared" ca="1" si="124"/>
        <v>45275</v>
      </c>
      <c r="N648" s="12">
        <f t="shared" ca="1" si="116"/>
        <v>-3.5638575685890128E-3</v>
      </c>
      <c r="O648" s="12">
        <f t="shared" ca="1" si="117"/>
        <v>-9.3081702464359317E-5</v>
      </c>
      <c r="P648" s="12">
        <f t="shared" ca="1" si="118"/>
        <v>5.9880239520957446E-3</v>
      </c>
      <c r="Q648" s="12">
        <f t="shared" ca="1" si="119"/>
        <v>9.3896713615015948E-4</v>
      </c>
      <c r="R648" s="12">
        <f t="shared" ca="1" si="120"/>
        <v>1.4619272377935921E-4</v>
      </c>
      <c r="S648" s="12">
        <f t="shared" ca="1" si="121"/>
        <v>5.8260426066145676E-3</v>
      </c>
      <c r="T648" s="12">
        <f t="shared" ca="1" si="122"/>
        <v>8.1062302169376821E-4</v>
      </c>
      <c r="U648" s="18"/>
      <c r="V648" s="22">
        <f t="shared" ca="1" si="123"/>
        <v>45275</v>
      </c>
      <c r="W648" s="14">
        <f ca="1">VLOOKUP($M648,LAST!$B:$Q,2,0)</f>
        <v>324.33</v>
      </c>
      <c r="X648" s="14">
        <f ca="1">VLOOKUP($M648,LAST!$B:$Q,3,0)*100</f>
        <v>429.69</v>
      </c>
      <c r="Y648" s="14">
        <f ca="1">VLOOKUP($M648,LAST!$B:$Q,16,0)*100</f>
        <v>336</v>
      </c>
      <c r="Z648" s="14">
        <f ca="1">VLOOKUP($M648,LAST!$B:$Q,4,0)</f>
        <v>95.94</v>
      </c>
      <c r="AA648" s="14">
        <f ca="1">VLOOKUP($M648,LAST!$B:$Q,5,0)</f>
        <v>95.778000000000006</v>
      </c>
      <c r="AB648" s="14">
        <f ca="1">VLOOKUP($M648,LAST!$B:$Q,6,0)</f>
        <v>102.55</v>
      </c>
      <c r="AC648" s="14">
        <f ca="1">VLOOKUP($M648,LAST!$B:$Q,7,0)</f>
        <v>1296.3499999999999</v>
      </c>
    </row>
    <row r="649" spans="12:29" ht="16.5" customHeight="1" x14ac:dyDescent="0.25">
      <c r="L649" s="32">
        <f t="shared" si="115"/>
        <v>649</v>
      </c>
      <c r="M649" s="9">
        <f t="shared" ca="1" si="124"/>
        <v>45274</v>
      </c>
      <c r="N649" s="12">
        <f t="shared" ca="1" si="116"/>
        <v>-4.8497427502338541E-2</v>
      </c>
      <c r="O649" s="12">
        <f t="shared" ca="1" si="117"/>
        <v>-5.42081169116998E-2</v>
      </c>
      <c r="P649" s="12">
        <f t="shared" ca="1" si="118"/>
        <v>-7.9889807162534465E-2</v>
      </c>
      <c r="Q649" s="12">
        <f t="shared" ca="1" si="119"/>
        <v>1.5673981191222097E-3</v>
      </c>
      <c r="R649" s="12">
        <f t="shared" ca="1" si="120"/>
        <v>1.6735701435086625E-3</v>
      </c>
      <c r="S649" s="12">
        <f t="shared" ca="1" si="121"/>
        <v>-8.8753657564475397E-3</v>
      </c>
      <c r="T649" s="12">
        <f t="shared" ca="1" si="122"/>
        <v>-1.8712121212121291E-2</v>
      </c>
      <c r="U649" s="18"/>
      <c r="V649" s="22">
        <f t="shared" ca="1" si="123"/>
        <v>45274</v>
      </c>
      <c r="W649" s="14">
        <f ca="1">VLOOKUP($M649,LAST!$B:$Q,2,0)</f>
        <v>325.49</v>
      </c>
      <c r="X649" s="14">
        <f ca="1">VLOOKUP($M649,LAST!$B:$Q,3,0)*100</f>
        <v>429.73</v>
      </c>
      <c r="Y649" s="14">
        <f ca="1">VLOOKUP($M649,LAST!$B:$Q,16,0)*100</f>
        <v>334</v>
      </c>
      <c r="Z649" s="14">
        <f ca="1">VLOOKUP($M649,LAST!$B:$Q,4,0)</f>
        <v>95.85</v>
      </c>
      <c r="AA649" s="14">
        <f ca="1">VLOOKUP($M649,LAST!$B:$Q,5,0)</f>
        <v>95.763999999999996</v>
      </c>
      <c r="AB649" s="14">
        <f ca="1">VLOOKUP($M649,LAST!$B:$Q,6,0)</f>
        <v>101.956</v>
      </c>
      <c r="AC649" s="14">
        <f ca="1">VLOOKUP($M649,LAST!$B:$Q,7,0)</f>
        <v>1295.3</v>
      </c>
    </row>
    <row r="650" spans="12:29" ht="16.5" customHeight="1" x14ac:dyDescent="0.25">
      <c r="L650" s="32">
        <f t="shared" si="115"/>
        <v>650</v>
      </c>
      <c r="M650" s="9">
        <f t="shared" ca="1" si="124"/>
        <v>45273</v>
      </c>
      <c r="N650" s="12">
        <f t="shared" ca="1" si="116"/>
        <v>2.6527427679750248E-2</v>
      </c>
      <c r="O650" s="12">
        <f t="shared" ca="1" si="117"/>
        <v>6.4458965555431735E-3</v>
      </c>
      <c r="P650" s="12">
        <f t="shared" ca="1" si="118"/>
        <v>0</v>
      </c>
      <c r="Q650" s="12">
        <f t="shared" ca="1" si="119"/>
        <v>6.2735257214563411E-4</v>
      </c>
      <c r="R650" s="12">
        <f t="shared" ca="1" si="120"/>
        <v>1.6738502740931693E-4</v>
      </c>
      <c r="S650" s="12">
        <f t="shared" ca="1" si="121"/>
        <v>-9.5893708178885761E-3</v>
      </c>
      <c r="T650" s="12">
        <f t="shared" ca="1" si="122"/>
        <v>4.6426668696246676E-3</v>
      </c>
      <c r="U650" s="18"/>
      <c r="V650" s="22">
        <f t="shared" ca="1" si="123"/>
        <v>45273</v>
      </c>
      <c r="W650" s="14">
        <f ca="1">VLOOKUP($M650,LAST!$B:$Q,2,0)</f>
        <v>342.08</v>
      </c>
      <c r="X650" s="14">
        <f ca="1">VLOOKUP($M650,LAST!$B:$Q,3,0)*100</f>
        <v>454.35999999999996</v>
      </c>
      <c r="Y650" s="14">
        <f ca="1">VLOOKUP($M650,LAST!$B:$Q,16,0)*100</f>
        <v>363</v>
      </c>
      <c r="Z650" s="14">
        <f ca="1">VLOOKUP($M650,LAST!$B:$Q,4,0)</f>
        <v>95.7</v>
      </c>
      <c r="AA650" s="14">
        <f ca="1">VLOOKUP($M650,LAST!$B:$Q,5,0)</f>
        <v>95.603999999999999</v>
      </c>
      <c r="AB650" s="14">
        <f ca="1">VLOOKUP($M650,LAST!$B:$Q,6,0)</f>
        <v>102.869</v>
      </c>
      <c r="AC650" s="14">
        <f ca="1">VLOOKUP($M650,LAST!$B:$Q,7,0)</f>
        <v>1320</v>
      </c>
    </row>
    <row r="651" spans="12:29" ht="16.5" customHeight="1" x14ac:dyDescent="0.25">
      <c r="L651" s="32">
        <f t="shared" si="115"/>
        <v>651</v>
      </c>
      <c r="M651" s="9">
        <f t="shared" ca="1" si="124"/>
        <v>45272</v>
      </c>
      <c r="N651" s="12">
        <f t="shared" ca="1" si="116"/>
        <v>-6.2977957714793753E-4</v>
      </c>
      <c r="O651" s="12">
        <f t="shared" ca="1" si="117"/>
        <v>-3.9493425116936542E-3</v>
      </c>
      <c r="P651" s="12">
        <f t="shared" ca="1" si="118"/>
        <v>-2.7472527472527375E-3</v>
      </c>
      <c r="Q651" s="12">
        <f t="shared" ca="1" si="119"/>
        <v>4.1841004184117736E-4</v>
      </c>
      <c r="R651" s="12">
        <f t="shared" ca="1" si="120"/>
        <v>7.3236312656099756E-5</v>
      </c>
      <c r="S651" s="12">
        <f t="shared" ca="1" si="121"/>
        <v>-2.2095201498631978E-3</v>
      </c>
      <c r="T651" s="12">
        <f t="shared" ca="1" si="122"/>
        <v>-1.9370276121386532E-3</v>
      </c>
      <c r="U651" s="18"/>
      <c r="V651" s="22">
        <f t="shared" ca="1" si="123"/>
        <v>45272</v>
      </c>
      <c r="W651" s="14">
        <f ca="1">VLOOKUP($M651,LAST!$B:$Q,2,0)</f>
        <v>333.24</v>
      </c>
      <c r="X651" s="14">
        <f ca="1">VLOOKUP($M651,LAST!$B:$Q,3,0)*100</f>
        <v>451.45</v>
      </c>
      <c r="Y651" s="14">
        <f ca="1">VLOOKUP($M651,LAST!$B:$Q,16,0)*100</f>
        <v>363</v>
      </c>
      <c r="Z651" s="14">
        <f ca="1">VLOOKUP($M651,LAST!$B:$Q,4,0)</f>
        <v>95.64</v>
      </c>
      <c r="AA651" s="14">
        <f ca="1">VLOOKUP($M651,LAST!$B:$Q,5,0)</f>
        <v>95.587999999999994</v>
      </c>
      <c r="AB651" s="14">
        <f ca="1">VLOOKUP($M651,LAST!$B:$Q,6,0)</f>
        <v>103.86499999999999</v>
      </c>
      <c r="AC651" s="14">
        <f ca="1">VLOOKUP($M651,LAST!$B:$Q,7,0)</f>
        <v>1313.9</v>
      </c>
    </row>
    <row r="652" spans="12:29" ht="16.5" customHeight="1" x14ac:dyDescent="0.25">
      <c r="L652" s="32">
        <f t="shared" si="115"/>
        <v>652</v>
      </c>
      <c r="M652" s="9">
        <f t="shared" ca="1" si="124"/>
        <v>45271</v>
      </c>
      <c r="N652" s="12">
        <f t="shared" ca="1" si="116"/>
        <v>5.0940438871474036E-3</v>
      </c>
      <c r="O652" s="12">
        <f t="shared" ca="1" si="117"/>
        <v>6.886746345581285E-3</v>
      </c>
      <c r="P652" s="12">
        <f t="shared" ca="1" si="118"/>
        <v>1.1111111111111072E-2</v>
      </c>
      <c r="Q652" s="12">
        <f t="shared" ca="1" si="119"/>
        <v>1.0471204188480243E-3</v>
      </c>
      <c r="R652" s="12">
        <f t="shared" ca="1" si="120"/>
        <v>1.3602879624974307E-4</v>
      </c>
      <c r="S652" s="12">
        <f t="shared" ca="1" si="121"/>
        <v>8.1722911258519382E-4</v>
      </c>
      <c r="T652" s="12">
        <f t="shared" ca="1" si="122"/>
        <v>7.2688320134663975E-3</v>
      </c>
      <c r="U652" s="18"/>
      <c r="V652" s="22">
        <f t="shared" ca="1" si="123"/>
        <v>45271</v>
      </c>
      <c r="W652" s="14">
        <f ca="1">VLOOKUP($M652,LAST!$B:$Q,2,0)</f>
        <v>333.45</v>
      </c>
      <c r="X652" s="14">
        <f ca="1">VLOOKUP($M652,LAST!$B:$Q,3,0)*100</f>
        <v>453.24</v>
      </c>
      <c r="Y652" s="14">
        <f ca="1">VLOOKUP($M652,LAST!$B:$Q,16,0)*100</f>
        <v>364</v>
      </c>
      <c r="Z652" s="14">
        <f ca="1">VLOOKUP($M652,LAST!$B:$Q,4,0)</f>
        <v>95.6</v>
      </c>
      <c r="AA652" s="14">
        <f ca="1">VLOOKUP($M652,LAST!$B:$Q,5,0)</f>
        <v>95.581000000000003</v>
      </c>
      <c r="AB652" s="14">
        <f ca="1">VLOOKUP($M652,LAST!$B:$Q,6,0)</f>
        <v>104.095</v>
      </c>
      <c r="AC652" s="14">
        <f ca="1">VLOOKUP($M652,LAST!$B:$Q,7,0)</f>
        <v>1316.45</v>
      </c>
    </row>
    <row r="653" spans="12:29" ht="16.5" customHeight="1" x14ac:dyDescent="0.25">
      <c r="L653" s="32">
        <f t="shared" si="115"/>
        <v>653</v>
      </c>
      <c r="M653" s="9">
        <f t="shared" ca="1" si="124"/>
        <v>45268</v>
      </c>
      <c r="N653" s="12">
        <f t="shared" ca="1" si="116"/>
        <v>-8.1616789739603623E-3</v>
      </c>
      <c r="O653" s="12">
        <f t="shared" ca="1" si="117"/>
        <v>-1.3845681987468716E-2</v>
      </c>
      <c r="P653" s="12">
        <f t="shared" ca="1" si="118"/>
        <v>-1.098901098901095E-2</v>
      </c>
      <c r="Q653" s="12">
        <f t="shared" ca="1" si="119"/>
        <v>0</v>
      </c>
      <c r="R653" s="12">
        <f t="shared" ca="1" si="120"/>
        <v>-2.7198359729685428E-4</v>
      </c>
      <c r="S653" s="12">
        <f t="shared" ca="1" si="121"/>
        <v>4.5296066292581649E-3</v>
      </c>
      <c r="T653" s="12">
        <f t="shared" ca="1" si="122"/>
        <v>-1.3920325939339118E-2</v>
      </c>
      <c r="U653" s="18"/>
      <c r="V653" s="22">
        <f t="shared" ca="1" si="123"/>
        <v>45268</v>
      </c>
      <c r="W653" s="14">
        <f ca="1">VLOOKUP($M653,LAST!$B:$Q,2,0)</f>
        <v>331.76</v>
      </c>
      <c r="X653" s="14">
        <f ca="1">VLOOKUP($M653,LAST!$B:$Q,3,0)*100</f>
        <v>450.14000000000004</v>
      </c>
      <c r="Y653" s="14">
        <f ca="1">VLOOKUP($M653,LAST!$B:$Q,16,0)*100</f>
        <v>360</v>
      </c>
      <c r="Z653" s="14">
        <f ca="1">VLOOKUP($M653,LAST!$B:$Q,4,0)</f>
        <v>95.5</v>
      </c>
      <c r="AA653" s="14">
        <f ca="1">VLOOKUP($M653,LAST!$B:$Q,5,0)</f>
        <v>95.567999999999998</v>
      </c>
      <c r="AB653" s="14">
        <f ca="1">VLOOKUP($M653,LAST!$B:$Q,6,0)</f>
        <v>104.01</v>
      </c>
      <c r="AC653" s="14">
        <f ca="1">VLOOKUP($M653,LAST!$B:$Q,7,0)</f>
        <v>1306.95</v>
      </c>
    </row>
    <row r="654" spans="12:29" ht="16.5" customHeight="1" x14ac:dyDescent="0.25">
      <c r="L654" s="32">
        <f t="shared" si="115"/>
        <v>654</v>
      </c>
      <c r="M654" s="9">
        <f t="shared" ca="1" si="124"/>
        <v>45267</v>
      </c>
      <c r="N654" s="12">
        <f t="shared" ca="1" si="116"/>
        <v>-4.1087325453300627E-3</v>
      </c>
      <c r="O654" s="12">
        <f t="shared" ca="1" si="117"/>
        <v>-2.9270423765835885E-3</v>
      </c>
      <c r="P654" s="12">
        <f t="shared" ca="1" si="118"/>
        <v>-5.464480874316946E-3</v>
      </c>
      <c r="Q654" s="12">
        <f t="shared" ca="1" si="119"/>
        <v>3.1423483816905851E-4</v>
      </c>
      <c r="R654" s="12">
        <f t="shared" ca="1" si="120"/>
        <v>3.1383707671306382E-5</v>
      </c>
      <c r="S654" s="12">
        <f t="shared" ca="1" si="121"/>
        <v>-5.8759709273857874E-3</v>
      </c>
      <c r="T654" s="12">
        <f t="shared" ca="1" si="122"/>
        <v>9.3671464473386035E-3</v>
      </c>
      <c r="U654" s="18"/>
      <c r="V654" s="22">
        <f t="shared" ca="1" si="123"/>
        <v>45267</v>
      </c>
      <c r="W654" s="14">
        <f ca="1">VLOOKUP($M654,LAST!$B:$Q,2,0)</f>
        <v>334.49</v>
      </c>
      <c r="X654" s="14">
        <f ca="1">VLOOKUP($M654,LAST!$B:$Q,3,0)*100</f>
        <v>456.46000000000004</v>
      </c>
      <c r="Y654" s="14">
        <f ca="1">VLOOKUP($M654,LAST!$B:$Q,16,0)*100</f>
        <v>364</v>
      </c>
      <c r="Z654" s="14">
        <f ca="1">VLOOKUP($M654,LAST!$B:$Q,4,0)</f>
        <v>95.5</v>
      </c>
      <c r="AA654" s="14">
        <f ca="1">VLOOKUP($M654,LAST!$B:$Q,5,0)</f>
        <v>95.593999999999994</v>
      </c>
      <c r="AB654" s="14">
        <f ca="1">VLOOKUP($M654,LAST!$B:$Q,6,0)</f>
        <v>103.541</v>
      </c>
      <c r="AC654" s="14">
        <f ca="1">VLOOKUP($M654,LAST!$B:$Q,7,0)</f>
        <v>1325.4</v>
      </c>
    </row>
    <row r="655" spans="12:29" ht="16.5" customHeight="1" x14ac:dyDescent="0.25">
      <c r="L655" s="32">
        <f t="shared" si="115"/>
        <v>655</v>
      </c>
      <c r="M655" s="9">
        <f t="shared" ca="1" si="124"/>
        <v>45266</v>
      </c>
      <c r="N655" s="12">
        <f t="shared" ca="1" si="116"/>
        <v>-9.0868859713821859E-3</v>
      </c>
      <c r="O655" s="12">
        <f t="shared" ca="1" si="117"/>
        <v>-5.4528469944169489E-3</v>
      </c>
      <c r="P655" s="12">
        <f t="shared" ca="1" si="118"/>
        <v>-2.7247956403270157E-3</v>
      </c>
      <c r="Q655" s="12">
        <f t="shared" ca="1" si="119"/>
        <v>5.2399916160128512E-4</v>
      </c>
      <c r="R655" s="12">
        <f t="shared" ca="1" si="120"/>
        <v>2.1973422622156846E-4</v>
      </c>
      <c r="S655" s="12">
        <f t="shared" ca="1" si="121"/>
        <v>9.8990869774162604E-4</v>
      </c>
      <c r="T655" s="12">
        <f t="shared" ca="1" si="122"/>
        <v>1.4490543014031854E-3</v>
      </c>
      <c r="U655" s="18"/>
      <c r="V655" s="22">
        <f t="shared" ca="1" si="123"/>
        <v>45266</v>
      </c>
      <c r="W655" s="14">
        <f ca="1">VLOOKUP($M655,LAST!$B:$Q,2,0)</f>
        <v>335.87</v>
      </c>
      <c r="X655" s="14">
        <f ca="1">VLOOKUP($M655,LAST!$B:$Q,3,0)*100</f>
        <v>457.8</v>
      </c>
      <c r="Y655" s="14">
        <f ca="1">VLOOKUP($M655,LAST!$B:$Q,16,0)*100</f>
        <v>366</v>
      </c>
      <c r="Z655" s="14">
        <f ca="1">VLOOKUP($M655,LAST!$B:$Q,4,0)</f>
        <v>95.47</v>
      </c>
      <c r="AA655" s="14">
        <f ca="1">VLOOKUP($M655,LAST!$B:$Q,5,0)</f>
        <v>95.590999999999994</v>
      </c>
      <c r="AB655" s="14">
        <f ca="1">VLOOKUP($M655,LAST!$B:$Q,6,0)</f>
        <v>104.15300000000001</v>
      </c>
      <c r="AC655" s="14">
        <f ca="1">VLOOKUP($M655,LAST!$B:$Q,7,0)</f>
        <v>1313.1</v>
      </c>
    </row>
    <row r="656" spans="12:29" ht="16.5" customHeight="1" x14ac:dyDescent="0.25">
      <c r="L656" s="32">
        <f t="shared" si="115"/>
        <v>656</v>
      </c>
      <c r="M656" s="9">
        <f t="shared" ca="1" si="124"/>
        <v>45265</v>
      </c>
      <c r="N656" s="12">
        <f t="shared" ca="1" si="116"/>
        <v>3.1964956936099131E-3</v>
      </c>
      <c r="O656" s="12">
        <f t="shared" ca="1" si="117"/>
        <v>1.6102008399156986E-3</v>
      </c>
      <c r="P656" s="12">
        <f t="shared" ca="1" si="118"/>
        <v>0</v>
      </c>
      <c r="Q656" s="12">
        <f t="shared" ca="1" si="119"/>
        <v>2.0964360587005793E-4</v>
      </c>
      <c r="R656" s="12">
        <f t="shared" ca="1" si="120"/>
        <v>-2.6151995397249994E-4</v>
      </c>
      <c r="S656" s="12">
        <f t="shared" ca="1" si="121"/>
        <v>3.2590249922863634E-3</v>
      </c>
      <c r="T656" s="12">
        <f t="shared" ca="1" si="122"/>
        <v>5.4829185997469221E-3</v>
      </c>
      <c r="U656" s="18"/>
      <c r="V656" s="22">
        <f t="shared" ca="1" si="123"/>
        <v>45265</v>
      </c>
      <c r="W656" s="14">
        <f ca="1">VLOOKUP($M656,LAST!$B:$Q,2,0)</f>
        <v>338.95</v>
      </c>
      <c r="X656" s="14">
        <f ca="1">VLOOKUP($M656,LAST!$B:$Q,3,0)*100</f>
        <v>460.31000000000006</v>
      </c>
      <c r="Y656" s="14">
        <f ca="1">VLOOKUP($M656,LAST!$B:$Q,16,0)*100</f>
        <v>367</v>
      </c>
      <c r="Z656" s="14">
        <f ca="1">VLOOKUP($M656,LAST!$B:$Q,4,0)</f>
        <v>95.42</v>
      </c>
      <c r="AA656" s="14">
        <f ca="1">VLOOKUP($M656,LAST!$B:$Q,5,0)</f>
        <v>95.57</v>
      </c>
      <c r="AB656" s="14">
        <f ca="1">VLOOKUP($M656,LAST!$B:$Q,6,0)</f>
        <v>104.05</v>
      </c>
      <c r="AC656" s="14">
        <f ca="1">VLOOKUP($M656,LAST!$B:$Q,7,0)</f>
        <v>1311.2</v>
      </c>
    </row>
    <row r="657" spans="12:29" ht="16.5" customHeight="1" x14ac:dyDescent="0.25">
      <c r="L657" s="32">
        <f t="shared" si="115"/>
        <v>657</v>
      </c>
      <c r="M657" s="9">
        <f t="shared" ca="1" si="124"/>
        <v>45264</v>
      </c>
      <c r="N657" s="12">
        <f t="shared" ca="1" si="116"/>
        <v>-2.1404159184382765E-2</v>
      </c>
      <c r="O657" s="12">
        <f t="shared" ca="1" si="117"/>
        <v>-1.1422302529685013E-2</v>
      </c>
      <c r="P657" s="12">
        <f t="shared" ca="1" si="118"/>
        <v>-1.8716577540106916E-2</v>
      </c>
      <c r="Q657" s="12">
        <f t="shared" ca="1" si="119"/>
        <v>1.0493179433368471E-3</v>
      </c>
      <c r="R657" s="12">
        <f t="shared" ca="1" si="120"/>
        <v>-5.2301255230036148E-5</v>
      </c>
      <c r="S657" s="12">
        <f t="shared" ca="1" si="121"/>
        <v>4.2994925824069163E-3</v>
      </c>
      <c r="T657" s="12">
        <f t="shared" ca="1" si="122"/>
        <v>-1.3019337545472354E-3</v>
      </c>
      <c r="U657" s="18"/>
      <c r="V657" s="22">
        <f t="shared" ca="1" si="123"/>
        <v>45264</v>
      </c>
      <c r="W657" s="14">
        <f ca="1">VLOOKUP($M657,LAST!$B:$Q,2,0)</f>
        <v>337.87</v>
      </c>
      <c r="X657" s="14">
        <f ca="1">VLOOKUP($M657,LAST!$B:$Q,3,0)*100</f>
        <v>459.57</v>
      </c>
      <c r="Y657" s="14">
        <f ca="1">VLOOKUP($M657,LAST!$B:$Q,16,0)*100</f>
        <v>367</v>
      </c>
      <c r="Z657" s="14">
        <f ca="1">VLOOKUP($M657,LAST!$B:$Q,4,0)</f>
        <v>95.4</v>
      </c>
      <c r="AA657" s="14">
        <f ca="1">VLOOKUP($M657,LAST!$B:$Q,5,0)</f>
        <v>95.594999999999999</v>
      </c>
      <c r="AB657" s="14">
        <f ca="1">VLOOKUP($M657,LAST!$B:$Q,6,0)</f>
        <v>103.712</v>
      </c>
      <c r="AC657" s="14">
        <f ca="1">VLOOKUP($M657,LAST!$B:$Q,7,0)</f>
        <v>1304.05</v>
      </c>
    </row>
    <row r="658" spans="12:29" ht="16.5" customHeight="1" x14ac:dyDescent="0.25">
      <c r="L658" s="32">
        <f t="shared" si="115"/>
        <v>658</v>
      </c>
      <c r="M658" s="9">
        <f t="shared" ca="1" si="124"/>
        <v>45261</v>
      </c>
      <c r="N658" s="12">
        <f t="shared" ca="1" si="116"/>
        <v>1.9699341386337554E-2</v>
      </c>
      <c r="O658" s="12">
        <f t="shared" ca="1" si="117"/>
        <v>7.6951423059414825E-3</v>
      </c>
      <c r="P658" s="12">
        <f t="shared" ca="1" si="118"/>
        <v>1.08108108108107E-2</v>
      </c>
      <c r="Q658" s="12">
        <f t="shared" ca="1" si="119"/>
        <v>1.049428061705715E-4</v>
      </c>
      <c r="R658" s="12">
        <f t="shared" ca="1" si="120"/>
        <v>-2.0920064433882501E-5</v>
      </c>
      <c r="S658" s="12">
        <f t="shared" ca="1" si="121"/>
        <v>-2.2126245205175143E-3</v>
      </c>
      <c r="T658" s="12">
        <f t="shared" ca="1" si="122"/>
        <v>1.213084257034347E-2</v>
      </c>
      <c r="U658" s="18"/>
      <c r="V658" s="22">
        <f t="shared" ca="1" si="123"/>
        <v>45261</v>
      </c>
      <c r="W658" s="14">
        <f ca="1">VLOOKUP($M658,LAST!$B:$Q,2,0)</f>
        <v>345.26</v>
      </c>
      <c r="X658" s="14">
        <f ca="1">VLOOKUP($M658,LAST!$B:$Q,3,0)*100</f>
        <v>464.87999999999994</v>
      </c>
      <c r="Y658" s="14">
        <f ca="1">VLOOKUP($M658,LAST!$B:$Q,16,0)*100</f>
        <v>374</v>
      </c>
      <c r="Z658" s="14">
        <f ca="1">VLOOKUP($M658,LAST!$B:$Q,4,0)</f>
        <v>95.3</v>
      </c>
      <c r="AA658" s="14">
        <f ca="1">VLOOKUP($M658,LAST!$B:$Q,5,0)</f>
        <v>95.6</v>
      </c>
      <c r="AB658" s="14">
        <f ca="1">VLOOKUP($M658,LAST!$B:$Q,6,0)</f>
        <v>103.268</v>
      </c>
      <c r="AC658" s="14">
        <f ca="1">VLOOKUP($M658,LAST!$B:$Q,7,0)</f>
        <v>1305.75</v>
      </c>
    </row>
    <row r="659" spans="12:29" ht="16.5" customHeight="1" x14ac:dyDescent="0.25">
      <c r="L659" s="32">
        <f t="shared" si="115"/>
        <v>659</v>
      </c>
      <c r="M659" s="9">
        <f t="shared" ca="1" si="124"/>
        <v>45260</v>
      </c>
      <c r="N659" s="12">
        <f t="shared" ca="1" si="116"/>
        <v>-1.5526415258919068E-2</v>
      </c>
      <c r="O659" s="12">
        <f t="shared" ca="1" si="117"/>
        <v>-1.4188943735709669E-2</v>
      </c>
      <c r="P659" s="12">
        <f t="shared" ca="1" si="118"/>
        <v>-1.3333333333333308E-2</v>
      </c>
      <c r="Q659" s="12">
        <f t="shared" ca="1" si="119"/>
        <v>2.0992967355937253E-4</v>
      </c>
      <c r="R659" s="12">
        <f t="shared" ca="1" si="120"/>
        <v>-3.1370252635098961E-4</v>
      </c>
      <c r="S659" s="12">
        <f t="shared" ca="1" si="121"/>
        <v>7.1230477302584028E-3</v>
      </c>
      <c r="T659" s="12">
        <f t="shared" ca="1" si="122"/>
        <v>6.2049173970368798E-4</v>
      </c>
      <c r="U659" s="18"/>
      <c r="V659" s="22">
        <f t="shared" ca="1" si="123"/>
        <v>45260</v>
      </c>
      <c r="W659" s="14">
        <f ca="1">VLOOKUP($M659,LAST!$B:$Q,2,0)</f>
        <v>338.59</v>
      </c>
      <c r="X659" s="14">
        <f ca="1">VLOOKUP($M659,LAST!$B:$Q,3,0)*100</f>
        <v>461.33</v>
      </c>
      <c r="Y659" s="14">
        <f ca="1">VLOOKUP($M659,LAST!$B:$Q,16,0)*100</f>
        <v>370</v>
      </c>
      <c r="Z659" s="14">
        <f ca="1">VLOOKUP($M659,LAST!$B:$Q,4,0)</f>
        <v>95.29</v>
      </c>
      <c r="AA659" s="14">
        <f ca="1">VLOOKUP($M659,LAST!$B:$Q,5,0)</f>
        <v>95.602000000000004</v>
      </c>
      <c r="AB659" s="14">
        <f ca="1">VLOOKUP($M659,LAST!$B:$Q,6,0)</f>
        <v>103.497</v>
      </c>
      <c r="AC659" s="14">
        <f ca="1">VLOOKUP($M659,LAST!$B:$Q,7,0)</f>
        <v>1290.0999999999999</v>
      </c>
    </row>
    <row r="660" spans="12:29" ht="16.5" customHeight="1" x14ac:dyDescent="0.25">
      <c r="L660" s="32">
        <f t="shared" si="115"/>
        <v>660</v>
      </c>
      <c r="M660" s="9">
        <f t="shared" ca="1" si="124"/>
        <v>45259</v>
      </c>
      <c r="N660" s="12">
        <f t="shared" ca="1" si="116"/>
        <v>-2.0867733302966429E-2</v>
      </c>
      <c r="O660" s="12">
        <f t="shared" ca="1" si="117"/>
        <v>-1.3699496280059731E-2</v>
      </c>
      <c r="P660" s="12">
        <f t="shared" ca="1" si="118"/>
        <v>-2.0887728459530019E-2</v>
      </c>
      <c r="Q660" s="12">
        <f t="shared" ca="1" si="119"/>
        <v>2.0997375328080103E-4</v>
      </c>
      <c r="R660" s="12">
        <f t="shared" ca="1" si="120"/>
        <v>1.0456860223273523E-5</v>
      </c>
      <c r="S660" s="12">
        <f t="shared" ca="1" si="121"/>
        <v>1.8492204076081542E-4</v>
      </c>
      <c r="T660" s="12">
        <f t="shared" ca="1" si="122"/>
        <v>-3.4781264492192987E-3</v>
      </c>
      <c r="U660" s="18"/>
      <c r="V660" s="22">
        <f t="shared" ca="1" si="123"/>
        <v>45259</v>
      </c>
      <c r="W660" s="14">
        <f ca="1">VLOOKUP($M660,LAST!$B:$Q,2,0)</f>
        <v>343.93</v>
      </c>
      <c r="X660" s="14">
        <f ca="1">VLOOKUP($M660,LAST!$B:$Q,3,0)*100</f>
        <v>467.97</v>
      </c>
      <c r="Y660" s="14">
        <f ca="1">VLOOKUP($M660,LAST!$B:$Q,16,0)*100</f>
        <v>375</v>
      </c>
      <c r="Z660" s="14">
        <f ca="1">VLOOKUP($M660,LAST!$B:$Q,4,0)</f>
        <v>95.27</v>
      </c>
      <c r="AA660" s="14">
        <f ca="1">VLOOKUP($M660,LAST!$B:$Q,5,0)</f>
        <v>95.632000000000005</v>
      </c>
      <c r="AB660" s="14">
        <f ca="1">VLOOKUP($M660,LAST!$B:$Q,6,0)</f>
        <v>102.765</v>
      </c>
      <c r="AC660" s="14">
        <f ca="1">VLOOKUP($M660,LAST!$B:$Q,7,0)</f>
        <v>1289.3</v>
      </c>
    </row>
    <row r="661" spans="12:29" ht="16.5" customHeight="1" x14ac:dyDescent="0.25">
      <c r="L661" s="32">
        <f t="shared" si="115"/>
        <v>661</v>
      </c>
      <c r="M661" s="9">
        <f t="shared" ca="1" si="124"/>
        <v>45258</v>
      </c>
      <c r="N661" s="12">
        <f t="shared" ca="1" si="116"/>
        <v>9.8611390621856643E-3</v>
      </c>
      <c r="O661" s="12">
        <f t="shared" ca="1" si="117"/>
        <v>3.9568345323739429E-3</v>
      </c>
      <c r="P661" s="12">
        <f t="shared" ca="1" si="118"/>
        <v>2.6178010471205049E-3</v>
      </c>
      <c r="Q661" s="12">
        <f t="shared" ca="1" si="119"/>
        <v>-1.0497585555324651E-4</v>
      </c>
      <c r="R661" s="12">
        <f t="shared" ca="1" si="120"/>
        <v>-3.1369596587005333E-5</v>
      </c>
      <c r="S661" s="12">
        <f t="shared" ca="1" si="121"/>
        <v>-4.3895774183858594E-3</v>
      </c>
      <c r="T661" s="12">
        <f t="shared" ca="1" si="122"/>
        <v>-7.7079418644782072E-3</v>
      </c>
      <c r="U661" s="18"/>
      <c r="V661" s="22">
        <f t="shared" ca="1" si="123"/>
        <v>45258</v>
      </c>
      <c r="W661" s="14">
        <f ca="1">VLOOKUP($M661,LAST!$B:$Q,2,0)</f>
        <v>351.26</v>
      </c>
      <c r="X661" s="14">
        <f ca="1">VLOOKUP($M661,LAST!$B:$Q,3,0)*100</f>
        <v>474.46999999999997</v>
      </c>
      <c r="Y661" s="14">
        <f ca="1">VLOOKUP($M661,LAST!$B:$Q,16,0)*100</f>
        <v>383</v>
      </c>
      <c r="Z661" s="14">
        <f ca="1">VLOOKUP($M661,LAST!$B:$Q,4,0)</f>
        <v>95.25</v>
      </c>
      <c r="AA661" s="14">
        <f ca="1">VLOOKUP($M661,LAST!$B:$Q,5,0)</f>
        <v>95.631</v>
      </c>
      <c r="AB661" s="14">
        <f ca="1">VLOOKUP($M661,LAST!$B:$Q,6,0)</f>
        <v>102.746</v>
      </c>
      <c r="AC661" s="14">
        <f ca="1">VLOOKUP($M661,LAST!$B:$Q,7,0)</f>
        <v>1293.8</v>
      </c>
    </row>
    <row r="662" spans="12:29" ht="16.5" customHeight="1" x14ac:dyDescent="0.25">
      <c r="L662" s="32">
        <f t="shared" si="115"/>
        <v>662</v>
      </c>
      <c r="M662" s="9">
        <f t="shared" ca="1" si="124"/>
        <v>45257</v>
      </c>
      <c r="N662" s="12">
        <f t="shared" ca="1" si="116"/>
        <v>1.6363264471261907E-2</v>
      </c>
      <c r="O662" s="12">
        <f t="shared" ca="1" si="117"/>
        <v>1.509977017419506E-2</v>
      </c>
      <c r="P662" s="12">
        <f t="shared" ca="1" si="118"/>
        <v>1.8666666666666609E-2</v>
      </c>
      <c r="Q662" s="12">
        <f t="shared" ca="1" si="119"/>
        <v>9.4567615845342345E-4</v>
      </c>
      <c r="R662" s="12">
        <f t="shared" ca="1" si="120"/>
        <v>1.5687258808405602E-4</v>
      </c>
      <c r="S662" s="12">
        <f t="shared" ca="1" si="121"/>
        <v>-1.972863456572882E-3</v>
      </c>
      <c r="T662" s="12">
        <f t="shared" ca="1" si="122"/>
        <v>-1.8755262956442476E-3</v>
      </c>
      <c r="U662" s="18"/>
      <c r="V662" s="22">
        <f t="shared" ca="1" si="123"/>
        <v>45257</v>
      </c>
      <c r="W662" s="14">
        <f ca="1">VLOOKUP($M662,LAST!$B:$Q,2,0)</f>
        <v>347.83</v>
      </c>
      <c r="X662" s="14">
        <f ca="1">VLOOKUP($M662,LAST!$B:$Q,3,0)*100</f>
        <v>472.6</v>
      </c>
      <c r="Y662" s="14">
        <f ca="1">VLOOKUP($M662,LAST!$B:$Q,16,0)*100</f>
        <v>382</v>
      </c>
      <c r="Z662" s="14">
        <f ca="1">VLOOKUP($M662,LAST!$B:$Q,4,0)</f>
        <v>95.26</v>
      </c>
      <c r="AA662" s="14">
        <f ca="1">VLOOKUP($M662,LAST!$B:$Q,5,0)</f>
        <v>95.634</v>
      </c>
      <c r="AB662" s="14">
        <f ca="1">VLOOKUP($M662,LAST!$B:$Q,6,0)</f>
        <v>103.199</v>
      </c>
      <c r="AC662" s="14">
        <f ca="1">VLOOKUP($M662,LAST!$B:$Q,7,0)</f>
        <v>1303.8499999999999</v>
      </c>
    </row>
    <row r="663" spans="12:29" ht="16.5" customHeight="1" x14ac:dyDescent="0.25">
      <c r="L663" s="32">
        <f t="shared" si="115"/>
        <v>663</v>
      </c>
      <c r="M663" s="9">
        <f t="shared" ca="1" si="124"/>
        <v>45254</v>
      </c>
      <c r="N663" s="12">
        <f t="shared" ca="1" si="116"/>
        <v>-1.4058943850652539E-2</v>
      </c>
      <c r="O663" s="12">
        <f t="shared" ca="1" si="117"/>
        <v>-1.0309935802049197E-2</v>
      </c>
      <c r="P663" s="12">
        <f t="shared" ca="1" si="118"/>
        <v>-1.3157894736842146E-2</v>
      </c>
      <c r="Q663" s="12">
        <f t="shared" ca="1" si="119"/>
        <v>-3.1512605042016695E-4</v>
      </c>
      <c r="R663" s="12">
        <f t="shared" ca="1" si="120"/>
        <v>1.9874476987458145E-4</v>
      </c>
      <c r="S663" s="12">
        <f t="shared" ca="1" si="121"/>
        <v>-4.9749807544264835E-3</v>
      </c>
      <c r="T663" s="12">
        <f t="shared" ca="1" si="122"/>
        <v>6.7822736030829223E-3</v>
      </c>
      <c r="U663" s="18"/>
      <c r="V663" s="22">
        <f t="shared" ca="1" si="123"/>
        <v>45254</v>
      </c>
      <c r="W663" s="14">
        <f ca="1">VLOOKUP($M663,LAST!$B:$Q,2,0)</f>
        <v>342.23</v>
      </c>
      <c r="X663" s="14">
        <f ca="1">VLOOKUP($M663,LAST!$B:$Q,3,0)*100</f>
        <v>465.57000000000005</v>
      </c>
      <c r="Y663" s="14">
        <f ca="1">VLOOKUP($M663,LAST!$B:$Q,16,0)*100</f>
        <v>375</v>
      </c>
      <c r="Z663" s="14">
        <f ca="1">VLOOKUP($M663,LAST!$B:$Q,4,0)</f>
        <v>95.17</v>
      </c>
      <c r="AA663" s="14">
        <f ca="1">VLOOKUP($M663,LAST!$B:$Q,5,0)</f>
        <v>95.619</v>
      </c>
      <c r="AB663" s="14">
        <f ca="1">VLOOKUP($M663,LAST!$B:$Q,6,0)</f>
        <v>103.40300000000001</v>
      </c>
      <c r="AC663" s="14">
        <f ca="1">VLOOKUP($M663,LAST!$B:$Q,7,0)</f>
        <v>1306.3</v>
      </c>
    </row>
    <row r="664" spans="12:29" ht="16.5" customHeight="1" x14ac:dyDescent="0.25">
      <c r="L664" s="32">
        <f t="shared" si="115"/>
        <v>664</v>
      </c>
      <c r="M664" s="9">
        <f t="shared" ca="1" si="124"/>
        <v>45253</v>
      </c>
      <c r="N664" s="12">
        <f t="shared" ca="1" si="116"/>
        <v>0</v>
      </c>
      <c r="O664" s="12">
        <f t="shared" ca="1" si="117"/>
        <v>-3.6640898019696388E-3</v>
      </c>
      <c r="P664" s="12">
        <f t="shared" ca="1" si="118"/>
        <v>0</v>
      </c>
      <c r="Q664" s="12">
        <f t="shared" ca="1" si="119"/>
        <v>0</v>
      </c>
      <c r="R664" s="12">
        <f t="shared" ca="1" si="120"/>
        <v>2.1971353540006788E-4</v>
      </c>
      <c r="S664" s="12">
        <f t="shared" ca="1" si="121"/>
        <v>0</v>
      </c>
      <c r="T664" s="12">
        <f t="shared" ca="1" si="122"/>
        <v>-2.3068050749711633E-3</v>
      </c>
      <c r="U664" s="18"/>
      <c r="V664" s="22">
        <f t="shared" ca="1" si="123"/>
        <v>45253</v>
      </c>
      <c r="W664" s="14">
        <f ca="1">VLOOKUP($M664,LAST!$B:$Q,2,0)</f>
        <v>347.11</v>
      </c>
      <c r="X664" s="14">
        <f ca="1">VLOOKUP($M664,LAST!$B:$Q,3,0)*100</f>
        <v>470.42</v>
      </c>
      <c r="Y664" s="14">
        <f ca="1">VLOOKUP($M664,LAST!$B:$Q,16,0)*100</f>
        <v>380</v>
      </c>
      <c r="Z664" s="14">
        <f ca="1">VLOOKUP($M664,LAST!$B:$Q,4,0)</f>
        <v>95.2</v>
      </c>
      <c r="AA664" s="14">
        <f ca="1">VLOOKUP($M664,LAST!$B:$Q,5,0)</f>
        <v>95.6</v>
      </c>
      <c r="AB664" s="14">
        <f ca="1">VLOOKUP($M664,LAST!$B:$Q,6,0)</f>
        <v>103.92</v>
      </c>
      <c r="AC664" s="14">
        <f ca="1">VLOOKUP($M664,LAST!$B:$Q,7,0)</f>
        <v>1297.5</v>
      </c>
    </row>
    <row r="665" spans="12:29" ht="16.5" customHeight="1" x14ac:dyDescent="0.25">
      <c r="L665" s="32">
        <f t="shared" si="115"/>
        <v>665</v>
      </c>
      <c r="M665" s="9">
        <f t="shared" ca="1" si="124"/>
        <v>45252</v>
      </c>
      <c r="N665" s="12">
        <f t="shared" ca="1" si="116"/>
        <v>-5.8142865326229476E-3</v>
      </c>
      <c r="O665" s="12">
        <f t="shared" ca="1" si="117"/>
        <v>-1.1183480282309533E-2</v>
      </c>
      <c r="P665" s="12">
        <f t="shared" ca="1" si="118"/>
        <v>-1.5544041450777257E-2</v>
      </c>
      <c r="Q665" s="12">
        <f t="shared" ca="1" si="119"/>
        <v>-1.0503098414027523E-4</v>
      </c>
      <c r="R665" s="12">
        <f t="shared" ca="1" si="120"/>
        <v>5.2315483290321652E-5</v>
      </c>
      <c r="S665" s="12">
        <f t="shared" ca="1" si="121"/>
        <v>3.4277989668325404E-3</v>
      </c>
      <c r="T665" s="12">
        <f t="shared" ca="1" si="122"/>
        <v>8.7651256593235249E-3</v>
      </c>
      <c r="U665" s="18"/>
      <c r="V665" s="22">
        <f t="shared" ca="1" si="123"/>
        <v>45252</v>
      </c>
      <c r="W665" s="14">
        <f ca="1">VLOOKUP($M665,LAST!$B:$Q,2,0)</f>
        <v>347.11</v>
      </c>
      <c r="X665" s="14">
        <f ca="1">VLOOKUP($M665,LAST!$B:$Q,3,0)*100</f>
        <v>472.15</v>
      </c>
      <c r="Y665" s="14">
        <f ca="1">VLOOKUP($M665,LAST!$B:$Q,16,0)*100</f>
        <v>380</v>
      </c>
      <c r="Z665" s="14">
        <f ca="1">VLOOKUP($M665,LAST!$B:$Q,4,0)</f>
        <v>95.2</v>
      </c>
      <c r="AA665" s="14">
        <f ca="1">VLOOKUP($M665,LAST!$B:$Q,5,0)</f>
        <v>95.578999999999994</v>
      </c>
      <c r="AB665" s="14">
        <f ca="1">VLOOKUP($M665,LAST!$B:$Q,6,0)</f>
        <v>103.92</v>
      </c>
      <c r="AC665" s="14">
        <f ca="1">VLOOKUP($M665,LAST!$B:$Q,7,0)</f>
        <v>1300.5</v>
      </c>
    </row>
    <row r="666" spans="12:29" ht="16.5" customHeight="1" x14ac:dyDescent="0.25">
      <c r="L666" s="32">
        <f t="shared" si="115"/>
        <v>666</v>
      </c>
      <c r="M666" s="9">
        <f t="shared" ca="1" si="124"/>
        <v>45251</v>
      </c>
      <c r="N666" s="12">
        <f t="shared" ca="1" si="116"/>
        <v>-1.7199155524278753E-2</v>
      </c>
      <c r="O666" s="12">
        <f t="shared" ca="1" si="117"/>
        <v>-4.7730209679436308E-3</v>
      </c>
      <c r="P666" s="12">
        <f t="shared" ca="1" si="118"/>
        <v>7.8328981723236879E-3</v>
      </c>
      <c r="Q666" s="12">
        <f t="shared" ca="1" si="119"/>
        <v>-4.1994750656171309E-4</v>
      </c>
      <c r="R666" s="12">
        <f t="shared" ca="1" si="120"/>
        <v>3.5587188612096199E-4</v>
      </c>
      <c r="S666" s="12">
        <f t="shared" ca="1" si="121"/>
        <v>1.2277886270035676E-3</v>
      </c>
      <c r="T666" s="12">
        <f t="shared" ca="1" si="122"/>
        <v>-1.8195191823776602E-3</v>
      </c>
      <c r="U666" s="18"/>
      <c r="V666" s="22">
        <f t="shared" ca="1" si="123"/>
        <v>45251</v>
      </c>
      <c r="W666" s="14">
        <f ca="1">VLOOKUP($M666,LAST!$B:$Q,2,0)</f>
        <v>349.14</v>
      </c>
      <c r="X666" s="14">
        <f ca="1">VLOOKUP($M666,LAST!$B:$Q,3,0)*100</f>
        <v>477.48999999999995</v>
      </c>
      <c r="Y666" s="14">
        <f ca="1">VLOOKUP($M666,LAST!$B:$Q,16,0)*100</f>
        <v>386</v>
      </c>
      <c r="Z666" s="14">
        <f ca="1">VLOOKUP($M666,LAST!$B:$Q,4,0)</f>
        <v>95.21</v>
      </c>
      <c r="AA666" s="14">
        <f ca="1">VLOOKUP($M666,LAST!$B:$Q,5,0)</f>
        <v>95.573999999999998</v>
      </c>
      <c r="AB666" s="14">
        <f ca="1">VLOOKUP($M666,LAST!$B:$Q,6,0)</f>
        <v>103.565</v>
      </c>
      <c r="AC666" s="14">
        <f ca="1">VLOOKUP($M666,LAST!$B:$Q,7,0)</f>
        <v>1289.2</v>
      </c>
    </row>
    <row r="667" spans="12:29" ht="16.5" customHeight="1" x14ac:dyDescent="0.25">
      <c r="L667" s="32">
        <f t="shared" si="115"/>
        <v>667</v>
      </c>
      <c r="M667" s="9">
        <f t="shared" ca="1" si="124"/>
        <v>45250</v>
      </c>
      <c r="N667" s="12">
        <f t="shared" ca="1" si="116"/>
        <v>-5.459126539753556E-3</v>
      </c>
      <c r="O667" s="12">
        <f t="shared" ca="1" si="117"/>
        <v>-8.1247028178041969E-3</v>
      </c>
      <c r="P667" s="12">
        <f t="shared" ca="1" si="118"/>
        <v>-1.5424164524421635E-2</v>
      </c>
      <c r="Q667" s="12">
        <f t="shared" ca="1" si="119"/>
        <v>2.1001785151741892E-4</v>
      </c>
      <c r="R667" s="12">
        <f t="shared" ca="1" si="120"/>
        <v>9.4210256356586086E-5</v>
      </c>
      <c r="S667" s="12">
        <f t="shared" ca="1" si="121"/>
        <v>-4.6094479247861253E-3</v>
      </c>
      <c r="T667" s="12">
        <f t="shared" ca="1" si="122"/>
        <v>-4.0100250626566858E-3</v>
      </c>
      <c r="U667" s="18"/>
      <c r="V667" s="22">
        <f t="shared" ca="1" si="123"/>
        <v>45250</v>
      </c>
      <c r="W667" s="14">
        <f ca="1">VLOOKUP($M667,LAST!$B:$Q,2,0)</f>
        <v>355.25</v>
      </c>
      <c r="X667" s="14">
        <f ca="1">VLOOKUP($M667,LAST!$B:$Q,3,0)*100</f>
        <v>479.78</v>
      </c>
      <c r="Y667" s="14">
        <f ca="1">VLOOKUP($M667,LAST!$B:$Q,16,0)*100</f>
        <v>383</v>
      </c>
      <c r="Z667" s="14">
        <f ca="1">VLOOKUP($M667,LAST!$B:$Q,4,0)</f>
        <v>95.25</v>
      </c>
      <c r="AA667" s="14">
        <f ca="1">VLOOKUP($M667,LAST!$B:$Q,5,0)</f>
        <v>95.54</v>
      </c>
      <c r="AB667" s="14">
        <f ca="1">VLOOKUP($M667,LAST!$B:$Q,6,0)</f>
        <v>103.438</v>
      </c>
      <c r="AC667" s="14">
        <f ca="1">VLOOKUP($M667,LAST!$B:$Q,7,0)</f>
        <v>1291.55</v>
      </c>
    </row>
    <row r="668" spans="12:29" ht="16.5" customHeight="1" x14ac:dyDescent="0.25">
      <c r="L668" s="32">
        <f t="shared" si="115"/>
        <v>668</v>
      </c>
      <c r="M668" s="9">
        <f t="shared" ca="1" si="124"/>
        <v>45247</v>
      </c>
      <c r="N668" s="12">
        <f t="shared" ca="1" si="116"/>
        <v>-7.3090070310980471E-3</v>
      </c>
      <c r="O668" s="12">
        <f t="shared" ca="1" si="117"/>
        <v>-7.0614800369496189E-3</v>
      </c>
      <c r="P668" s="12">
        <f t="shared" ca="1" si="118"/>
        <v>-7.6530612244898322E-3</v>
      </c>
      <c r="Q668" s="12">
        <f t="shared" ca="1" si="119"/>
        <v>-2.0997375328080103E-4</v>
      </c>
      <c r="R668" s="12">
        <f t="shared" ca="1" si="120"/>
        <v>-7.3269275052800786E-5</v>
      </c>
      <c r="S668" s="12">
        <f t="shared" ca="1" si="121"/>
        <v>-4.1399534255239789E-3</v>
      </c>
      <c r="T668" s="12">
        <f t="shared" ca="1" si="122"/>
        <v>-1.1566042100397134E-4</v>
      </c>
      <c r="U668" s="18"/>
      <c r="V668" s="22">
        <f t="shared" ca="1" si="123"/>
        <v>45247</v>
      </c>
      <c r="W668" s="14">
        <f ca="1">VLOOKUP($M668,LAST!$B:$Q,2,0)</f>
        <v>357.2</v>
      </c>
      <c r="X668" s="14">
        <f ca="1">VLOOKUP($M668,LAST!$B:$Q,3,0)*100</f>
        <v>483.71000000000004</v>
      </c>
      <c r="Y668" s="14">
        <f ca="1">VLOOKUP($M668,LAST!$B:$Q,16,0)*100</f>
        <v>389</v>
      </c>
      <c r="Z668" s="14">
        <f ca="1">VLOOKUP($M668,LAST!$B:$Q,4,0)</f>
        <v>95.23</v>
      </c>
      <c r="AA668" s="14">
        <f ca="1">VLOOKUP($M668,LAST!$B:$Q,5,0)</f>
        <v>95.531000000000006</v>
      </c>
      <c r="AB668" s="14">
        <f ca="1">VLOOKUP($M668,LAST!$B:$Q,6,0)</f>
        <v>103.917</v>
      </c>
      <c r="AC668" s="14">
        <f ca="1">VLOOKUP($M668,LAST!$B:$Q,7,0)</f>
        <v>1296.75</v>
      </c>
    </row>
    <row r="669" spans="12:29" ht="16.5" customHeight="1" x14ac:dyDescent="0.25">
      <c r="L669" s="32">
        <f t="shared" si="115"/>
        <v>669</v>
      </c>
      <c r="M669" s="9">
        <f t="shared" ca="1" si="124"/>
        <v>45246</v>
      </c>
      <c r="N669" s="12">
        <f t="shared" ca="1" si="116"/>
        <v>4.4383653416704139E-3</v>
      </c>
      <c r="O669" s="12">
        <f t="shared" ca="1" si="117"/>
        <v>1.546703353969936E-2</v>
      </c>
      <c r="P669" s="12">
        <f t="shared" ca="1" si="118"/>
        <v>2.8871391076115582E-2</v>
      </c>
      <c r="Q669" s="12">
        <f t="shared" ca="1" si="119"/>
        <v>-1.0497585555324651E-4</v>
      </c>
      <c r="R669" s="12">
        <f t="shared" ca="1" si="120"/>
        <v>-3.2437296612919386E-4</v>
      </c>
      <c r="S669" s="12">
        <f t="shared" ca="1" si="121"/>
        <v>-4.3105925627906494E-4</v>
      </c>
      <c r="T669" s="12">
        <f t="shared" ca="1" si="122"/>
        <v>-2.9598308668075113E-3</v>
      </c>
      <c r="U669" s="18"/>
      <c r="V669" s="22">
        <f t="shared" ca="1" si="123"/>
        <v>45246</v>
      </c>
      <c r="W669" s="14">
        <f ca="1">VLOOKUP($M669,LAST!$B:$Q,2,0)</f>
        <v>359.83</v>
      </c>
      <c r="X669" s="14">
        <f ca="1">VLOOKUP($M669,LAST!$B:$Q,3,0)*100</f>
        <v>487.15000000000003</v>
      </c>
      <c r="Y669" s="14">
        <f ca="1">VLOOKUP($M669,LAST!$B:$Q,16,0)*100</f>
        <v>392</v>
      </c>
      <c r="Z669" s="14">
        <f ca="1">VLOOKUP($M669,LAST!$B:$Q,4,0)</f>
        <v>95.25</v>
      </c>
      <c r="AA669" s="14">
        <f ca="1">VLOOKUP($M669,LAST!$B:$Q,5,0)</f>
        <v>95.537999999999997</v>
      </c>
      <c r="AB669" s="14">
        <f ca="1">VLOOKUP($M669,LAST!$B:$Q,6,0)</f>
        <v>104.349</v>
      </c>
      <c r="AC669" s="14">
        <f ca="1">VLOOKUP($M669,LAST!$B:$Q,7,0)</f>
        <v>1296.9000000000001</v>
      </c>
    </row>
    <row r="670" spans="12:29" ht="16.5" customHeight="1" x14ac:dyDescent="0.25">
      <c r="L670" s="32">
        <f t="shared" si="115"/>
        <v>670</v>
      </c>
      <c r="M670" s="9">
        <f t="shared" ca="1" si="124"/>
        <v>45245</v>
      </c>
      <c r="N670" s="12">
        <f t="shared" ca="1" si="116"/>
        <v>-1.7928614507374263E-2</v>
      </c>
      <c r="O670" s="12">
        <f t="shared" ca="1" si="117"/>
        <v>-1.5635580178516517E-2</v>
      </c>
      <c r="P670" s="12">
        <f t="shared" ca="1" si="118"/>
        <v>-1.5503875968992276E-2</v>
      </c>
      <c r="Q670" s="12">
        <f t="shared" ca="1" si="119"/>
        <v>3.1502677727601736E-4</v>
      </c>
      <c r="R670" s="12">
        <f t="shared" ca="1" si="120"/>
        <v>5.2345606633230624E-4</v>
      </c>
      <c r="S670" s="12">
        <f t="shared" ca="1" si="121"/>
        <v>3.277176054510722E-3</v>
      </c>
      <c r="T670" s="12">
        <f t="shared" ca="1" si="122"/>
        <v>-2.1219759960871443E-2</v>
      </c>
      <c r="U670" s="18"/>
      <c r="V670" s="22">
        <f t="shared" ca="1" si="123"/>
        <v>45245</v>
      </c>
      <c r="W670" s="14">
        <f ca="1">VLOOKUP($M670,LAST!$B:$Q,2,0)</f>
        <v>358.24</v>
      </c>
      <c r="X670" s="14">
        <f ca="1">VLOOKUP($M670,LAST!$B:$Q,3,0)*100</f>
        <v>479.73</v>
      </c>
      <c r="Y670" s="14">
        <f ca="1">VLOOKUP($M670,LAST!$B:$Q,16,0)*100</f>
        <v>381</v>
      </c>
      <c r="Z670" s="14">
        <f ca="1">VLOOKUP($M670,LAST!$B:$Q,4,0)</f>
        <v>95.26</v>
      </c>
      <c r="AA670" s="14">
        <f ca="1">VLOOKUP($M670,LAST!$B:$Q,5,0)</f>
        <v>95.569000000000003</v>
      </c>
      <c r="AB670" s="14">
        <f ca="1">VLOOKUP($M670,LAST!$B:$Q,6,0)</f>
        <v>104.39400000000001</v>
      </c>
      <c r="AC670" s="14">
        <f ca="1">VLOOKUP($M670,LAST!$B:$Q,7,0)</f>
        <v>1300.75</v>
      </c>
    </row>
    <row r="671" spans="12:29" ht="16.5" customHeight="1" x14ac:dyDescent="0.25">
      <c r="L671" s="32">
        <f t="shared" si="115"/>
        <v>671</v>
      </c>
      <c r="M671" s="9">
        <f t="shared" ca="1" si="124"/>
        <v>45244</v>
      </c>
      <c r="N671" s="12">
        <f t="shared" ca="1" si="116"/>
        <v>-3.2885722115649774E-4</v>
      </c>
      <c r="O671" s="12">
        <f t="shared" ca="1" si="117"/>
        <v>-5.61109977555585E-3</v>
      </c>
      <c r="P671" s="12">
        <f t="shared" ca="1" si="118"/>
        <v>-1.5267175572519109E-2</v>
      </c>
      <c r="Q671" s="12">
        <f t="shared" ca="1" si="119"/>
        <v>7.3560319461973833E-4</v>
      </c>
      <c r="R671" s="12">
        <f t="shared" ca="1" si="120"/>
        <v>-1.4654621963083869E-4</v>
      </c>
      <c r="S671" s="12">
        <f t="shared" ca="1" si="121"/>
        <v>-1.4938796376063879E-2</v>
      </c>
      <c r="T671" s="12">
        <f t="shared" ca="1" si="122"/>
        <v>2.9054410987852108E-3</v>
      </c>
      <c r="U671" s="18"/>
      <c r="V671" s="22">
        <f t="shared" ca="1" si="123"/>
        <v>45244</v>
      </c>
      <c r="W671" s="14">
        <f ca="1">VLOOKUP($M671,LAST!$B:$Q,2,0)</f>
        <v>364.78</v>
      </c>
      <c r="X671" s="14">
        <f ca="1">VLOOKUP($M671,LAST!$B:$Q,3,0)*100</f>
        <v>487.35</v>
      </c>
      <c r="Y671" s="14">
        <f ca="1">VLOOKUP($M671,LAST!$B:$Q,16,0)*100</f>
        <v>387</v>
      </c>
      <c r="Z671" s="14">
        <f ca="1">VLOOKUP($M671,LAST!$B:$Q,4,0)</f>
        <v>95.23</v>
      </c>
      <c r="AA671" s="14">
        <f ca="1">VLOOKUP($M671,LAST!$B:$Q,5,0)</f>
        <v>95.519000000000005</v>
      </c>
      <c r="AB671" s="14">
        <f ca="1">VLOOKUP($M671,LAST!$B:$Q,6,0)</f>
        <v>104.053</v>
      </c>
      <c r="AC671" s="14">
        <f ca="1">VLOOKUP($M671,LAST!$B:$Q,7,0)</f>
        <v>1328.95</v>
      </c>
    </row>
    <row r="672" spans="12:29" ht="16.5" customHeight="1" x14ac:dyDescent="0.25">
      <c r="L672" s="32">
        <f t="shared" si="115"/>
        <v>672</v>
      </c>
      <c r="M672" s="9">
        <f t="shared" ca="1" si="124"/>
        <v>45243</v>
      </c>
      <c r="N672" s="12">
        <f t="shared" ca="1" si="116"/>
        <v>9.936065982120601E-3</v>
      </c>
      <c r="O672" s="12">
        <f t="shared" ca="1" si="117"/>
        <v>2.7211162714568804E-3</v>
      </c>
      <c r="P672" s="12">
        <f t="shared" ca="1" si="118"/>
        <v>2.5510204081633514E-3</v>
      </c>
      <c r="Q672" s="12">
        <f t="shared" ca="1" si="119"/>
        <v>3.1535793125203604E-4</v>
      </c>
      <c r="R672" s="12">
        <f t="shared" ca="1" si="120"/>
        <v>6.280946748038474E-5</v>
      </c>
      <c r="S672" s="12">
        <f t="shared" ca="1" si="121"/>
        <v>-2.1726603753979834E-3</v>
      </c>
      <c r="T672" s="12">
        <f t="shared" ca="1" si="122"/>
        <v>6.226744627534142E-3</v>
      </c>
      <c r="U672" s="18"/>
      <c r="V672" s="22">
        <f t="shared" ca="1" si="123"/>
        <v>45243</v>
      </c>
      <c r="W672" s="14">
        <f ca="1">VLOOKUP($M672,LAST!$B:$Q,2,0)</f>
        <v>364.9</v>
      </c>
      <c r="X672" s="14">
        <f ca="1">VLOOKUP($M672,LAST!$B:$Q,3,0)*100</f>
        <v>490.09999999999997</v>
      </c>
      <c r="Y672" s="14">
        <f ca="1">VLOOKUP($M672,LAST!$B:$Q,16,0)*100</f>
        <v>393</v>
      </c>
      <c r="Z672" s="14">
        <f ca="1">VLOOKUP($M672,LAST!$B:$Q,4,0)</f>
        <v>95.16</v>
      </c>
      <c r="AA672" s="14">
        <f ca="1">VLOOKUP($M672,LAST!$B:$Q,5,0)</f>
        <v>95.533000000000001</v>
      </c>
      <c r="AB672" s="14">
        <f ca="1">VLOOKUP($M672,LAST!$B:$Q,6,0)</f>
        <v>105.631</v>
      </c>
      <c r="AC672" s="14">
        <f ca="1">VLOOKUP($M672,LAST!$B:$Q,7,0)</f>
        <v>1325.1</v>
      </c>
    </row>
    <row r="673" spans="12:29" ht="16.5" customHeight="1" x14ac:dyDescent="0.25">
      <c r="L673" s="32">
        <f t="shared" si="115"/>
        <v>673</v>
      </c>
      <c r="M673" s="9">
        <f t="shared" ca="1" si="124"/>
        <v>45240</v>
      </c>
      <c r="N673" s="12">
        <f t="shared" ca="1" si="116"/>
        <v>9.7817277325955576E-3</v>
      </c>
      <c r="O673" s="12">
        <f t="shared" ca="1" si="117"/>
        <v>-1.7156512326136353E-3</v>
      </c>
      <c r="P673" s="12">
        <f t="shared" ca="1" si="118"/>
        <v>-5.0761421319797106E-3</v>
      </c>
      <c r="Q673" s="12">
        <f t="shared" ca="1" si="119"/>
        <v>0</v>
      </c>
      <c r="R673" s="12">
        <f t="shared" ca="1" si="120"/>
        <v>-1.4653394877583992E-4</v>
      </c>
      <c r="S673" s="12">
        <f t="shared" ca="1" si="121"/>
        <v>-4.6265697290148733E-4</v>
      </c>
      <c r="T673" s="12">
        <f t="shared" ca="1" si="122"/>
        <v>5.4590570719603715E-3</v>
      </c>
      <c r="U673" s="18"/>
      <c r="V673" s="22">
        <f t="shared" ca="1" si="123"/>
        <v>45240</v>
      </c>
      <c r="W673" s="14">
        <f ca="1">VLOOKUP($M673,LAST!$B:$Q,2,0)</f>
        <v>361.31</v>
      </c>
      <c r="X673" s="14">
        <f ca="1">VLOOKUP($M673,LAST!$B:$Q,3,0)*100</f>
        <v>488.77</v>
      </c>
      <c r="Y673" s="14">
        <f ca="1">VLOOKUP($M673,LAST!$B:$Q,16,0)*100</f>
        <v>392</v>
      </c>
      <c r="Z673" s="14">
        <f ca="1">VLOOKUP($M673,LAST!$B:$Q,4,0)</f>
        <v>95.13</v>
      </c>
      <c r="AA673" s="14">
        <f ca="1">VLOOKUP($M673,LAST!$B:$Q,5,0)</f>
        <v>95.527000000000001</v>
      </c>
      <c r="AB673" s="14">
        <f ca="1">VLOOKUP($M673,LAST!$B:$Q,6,0)</f>
        <v>105.861</v>
      </c>
      <c r="AC673" s="14">
        <f ca="1">VLOOKUP($M673,LAST!$B:$Q,7,0)</f>
        <v>1316.9</v>
      </c>
    </row>
    <row r="674" spans="12:29" ht="16.5" customHeight="1" x14ac:dyDescent="0.25">
      <c r="L674" s="32">
        <f t="shared" si="115"/>
        <v>674</v>
      </c>
      <c r="M674" s="9">
        <f t="shared" ca="1" si="124"/>
        <v>45239</v>
      </c>
      <c r="N674" s="12">
        <f t="shared" ca="1" si="116"/>
        <v>-1.757227972872788E-2</v>
      </c>
      <c r="O674" s="12">
        <f t="shared" ca="1" si="117"/>
        <v>-1.0068945995673206E-2</v>
      </c>
      <c r="P674" s="12">
        <f t="shared" ca="1" si="118"/>
        <v>-1.0050251256281451E-2</v>
      </c>
      <c r="Q674" s="12">
        <f t="shared" ca="1" si="119"/>
        <v>4.2065411715208612E-4</v>
      </c>
      <c r="R674" s="12">
        <f t="shared" ca="1" si="120"/>
        <v>-1.4651247972385928E-4</v>
      </c>
      <c r="S674" s="12">
        <f t="shared" ca="1" si="121"/>
        <v>3.0020929417668984E-3</v>
      </c>
      <c r="T674" s="12">
        <f t="shared" ca="1" si="122"/>
        <v>-6.1043073518751712E-4</v>
      </c>
      <c r="U674" s="18"/>
      <c r="V674" s="22">
        <f t="shared" ca="1" si="123"/>
        <v>45239</v>
      </c>
      <c r="W674" s="14">
        <f ca="1">VLOOKUP($M674,LAST!$B:$Q,2,0)</f>
        <v>357.81</v>
      </c>
      <c r="X674" s="14">
        <f ca="1">VLOOKUP($M674,LAST!$B:$Q,3,0)*100</f>
        <v>489.60999999999996</v>
      </c>
      <c r="Y674" s="14">
        <f ca="1">VLOOKUP($M674,LAST!$B:$Q,16,0)*100</f>
        <v>394</v>
      </c>
      <c r="Z674" s="14">
        <f ca="1">VLOOKUP($M674,LAST!$B:$Q,4,0)</f>
        <v>95.13</v>
      </c>
      <c r="AA674" s="14">
        <f ca="1">VLOOKUP($M674,LAST!$B:$Q,5,0)</f>
        <v>95.540999999999997</v>
      </c>
      <c r="AB674" s="14">
        <f ca="1">VLOOKUP($M674,LAST!$B:$Q,6,0)</f>
        <v>105.91</v>
      </c>
      <c r="AC674" s="14">
        <f ca="1">VLOOKUP($M674,LAST!$B:$Q,7,0)</f>
        <v>1309.75</v>
      </c>
    </row>
    <row r="675" spans="12:29" ht="16.5" customHeight="1" x14ac:dyDescent="0.25">
      <c r="L675" s="32">
        <f t="shared" si="115"/>
        <v>675</v>
      </c>
      <c r="M675" s="9">
        <f t="shared" ca="1" si="124"/>
        <v>45238</v>
      </c>
      <c r="N675" s="12">
        <f t="shared" ca="1" si="116"/>
        <v>5.4938987355750424E-3</v>
      </c>
      <c r="O675" s="12">
        <f t="shared" ca="1" si="117"/>
        <v>-8.6865177164563434E-4</v>
      </c>
      <c r="P675" s="12">
        <f t="shared" ca="1" si="118"/>
        <v>0</v>
      </c>
      <c r="Q675" s="12">
        <f t="shared" ca="1" si="119"/>
        <v>1.0517458981906813E-4</v>
      </c>
      <c r="R675" s="12">
        <f t="shared" ca="1" si="120"/>
        <v>9.4195466058266675E-5</v>
      </c>
      <c r="S675" s="12">
        <f t="shared" ca="1" si="121"/>
        <v>4.8321995035149889E-4</v>
      </c>
      <c r="T675" s="12">
        <f t="shared" ca="1" si="122"/>
        <v>1.9495412844037219E-3</v>
      </c>
      <c r="U675" s="18"/>
      <c r="V675" s="22">
        <f t="shared" ca="1" si="123"/>
        <v>45238</v>
      </c>
      <c r="W675" s="14">
        <f ca="1">VLOOKUP($M675,LAST!$B:$Q,2,0)</f>
        <v>364.21</v>
      </c>
      <c r="X675" s="14">
        <f ca="1">VLOOKUP($M675,LAST!$B:$Q,3,0)*100</f>
        <v>494.59</v>
      </c>
      <c r="Y675" s="14">
        <f ca="1">VLOOKUP($M675,LAST!$B:$Q,16,0)*100</f>
        <v>398</v>
      </c>
      <c r="Z675" s="14">
        <f ca="1">VLOOKUP($M675,LAST!$B:$Q,4,0)</f>
        <v>95.09</v>
      </c>
      <c r="AA675" s="14">
        <f ca="1">VLOOKUP($M675,LAST!$B:$Q,5,0)</f>
        <v>95.555000000000007</v>
      </c>
      <c r="AB675" s="14">
        <f ca="1">VLOOKUP($M675,LAST!$B:$Q,6,0)</f>
        <v>105.593</v>
      </c>
      <c r="AC675" s="14">
        <f ca="1">VLOOKUP($M675,LAST!$B:$Q,7,0)</f>
        <v>1310.55</v>
      </c>
    </row>
    <row r="676" spans="12:29" ht="16.5" customHeight="1" x14ac:dyDescent="0.25">
      <c r="L676" s="32">
        <f t="shared" si="115"/>
        <v>676</v>
      </c>
      <c r="M676" s="9">
        <f t="shared" ca="1" si="124"/>
        <v>45237</v>
      </c>
      <c r="N676" s="12">
        <f t="shared" ca="1" si="116"/>
        <v>1.9017610982951849E-2</v>
      </c>
      <c r="O676" s="12">
        <f t="shared" ca="1" si="117"/>
        <v>1.4572359656493949E-2</v>
      </c>
      <c r="P676" s="12">
        <f t="shared" ca="1" si="118"/>
        <v>2.051282051282044E-2</v>
      </c>
      <c r="Q676" s="12">
        <f t="shared" ca="1" si="119"/>
        <v>1.0518565267703117E-4</v>
      </c>
      <c r="R676" s="12">
        <f t="shared" ca="1" si="120"/>
        <v>1.1514104778354017E-4</v>
      </c>
      <c r="S676" s="12">
        <f t="shared" ca="1" si="121"/>
        <v>3.1079218742573467E-3</v>
      </c>
      <c r="T676" s="12">
        <f t="shared" ca="1" si="122"/>
        <v>8.1313345408300375E-3</v>
      </c>
      <c r="U676" s="18"/>
      <c r="V676" s="22">
        <f t="shared" ca="1" si="123"/>
        <v>45237</v>
      </c>
      <c r="W676" s="14">
        <f ca="1">VLOOKUP($M676,LAST!$B:$Q,2,0)</f>
        <v>362.22</v>
      </c>
      <c r="X676" s="14">
        <f ca="1">VLOOKUP($M676,LAST!$B:$Q,3,0)*100</f>
        <v>495.02</v>
      </c>
      <c r="Y676" s="14">
        <f ca="1">VLOOKUP($M676,LAST!$B:$Q,16,0)*100</f>
        <v>398</v>
      </c>
      <c r="Z676" s="14">
        <f ca="1">VLOOKUP($M676,LAST!$B:$Q,4,0)</f>
        <v>95.08</v>
      </c>
      <c r="AA676" s="14">
        <f ca="1">VLOOKUP($M676,LAST!$B:$Q,5,0)</f>
        <v>95.546000000000006</v>
      </c>
      <c r="AB676" s="14">
        <f ca="1">VLOOKUP($M676,LAST!$B:$Q,6,0)</f>
        <v>105.542</v>
      </c>
      <c r="AC676" s="14">
        <f ca="1">VLOOKUP($M676,LAST!$B:$Q,7,0)</f>
        <v>1308</v>
      </c>
    </row>
    <row r="677" spans="12:29" ht="16.5" customHeight="1" x14ac:dyDescent="0.25">
      <c r="L677" s="32">
        <f t="shared" si="115"/>
        <v>677</v>
      </c>
      <c r="M677" s="9">
        <f t="shared" ca="1" si="124"/>
        <v>45236</v>
      </c>
      <c r="N677" s="12">
        <f t="shared" ca="1" si="116"/>
        <v>-3.2807111011412537E-3</v>
      </c>
      <c r="O677" s="12">
        <f t="shared" ca="1" si="117"/>
        <v>-7.8895463510848529E-3</v>
      </c>
      <c r="P677" s="12">
        <f t="shared" ca="1" si="118"/>
        <v>-1.2658227848101222E-2</v>
      </c>
      <c r="Q677" s="12">
        <f t="shared" ca="1" si="119"/>
        <v>1.0529640939243023E-3</v>
      </c>
      <c r="R677" s="12">
        <f t="shared" ca="1" si="120"/>
        <v>5.7603686635943063E-4</v>
      </c>
      <c r="S677" s="12">
        <f t="shared" ca="1" si="121"/>
        <v>1.8472495976995518E-3</v>
      </c>
      <c r="T677" s="12">
        <f t="shared" ca="1" si="122"/>
        <v>-1.8793012175754353E-2</v>
      </c>
      <c r="U677" s="18"/>
      <c r="V677" s="22">
        <f t="shared" ca="1" si="123"/>
        <v>45236</v>
      </c>
      <c r="W677" s="14">
        <f ca="1">VLOOKUP($M677,LAST!$B:$Q,2,0)</f>
        <v>355.46</v>
      </c>
      <c r="X677" s="14">
        <f ca="1">VLOOKUP($M677,LAST!$B:$Q,3,0)*100</f>
        <v>487.91</v>
      </c>
      <c r="Y677" s="14">
        <f ca="1">VLOOKUP($M677,LAST!$B:$Q,16,0)*100</f>
        <v>390</v>
      </c>
      <c r="Z677" s="14">
        <f ca="1">VLOOKUP($M677,LAST!$B:$Q,4,0)</f>
        <v>95.07</v>
      </c>
      <c r="AA677" s="14">
        <f ca="1">VLOOKUP($M677,LAST!$B:$Q,5,0)</f>
        <v>95.534999999999997</v>
      </c>
      <c r="AB677" s="14">
        <f ca="1">VLOOKUP($M677,LAST!$B:$Q,6,0)</f>
        <v>105.215</v>
      </c>
      <c r="AC677" s="14">
        <f ca="1">VLOOKUP($M677,LAST!$B:$Q,7,0)</f>
        <v>1297.45</v>
      </c>
    </row>
    <row r="678" spans="12:29" ht="16.5" customHeight="1" x14ac:dyDescent="0.25">
      <c r="L678" s="32">
        <f t="shared" si="115"/>
        <v>678</v>
      </c>
      <c r="M678" s="9">
        <f t="shared" ca="1" si="124"/>
        <v>45233</v>
      </c>
      <c r="N678" s="12">
        <f t="shared" ca="1" si="116"/>
        <v>-1.2269428903783353E-2</v>
      </c>
      <c r="O678" s="12">
        <f t="shared" ca="1" si="117"/>
        <v>-1.3717586186150044E-2</v>
      </c>
      <c r="P678" s="12">
        <f t="shared" ca="1" si="118"/>
        <v>-2.7093596059113212E-2</v>
      </c>
      <c r="Q678" s="12">
        <f t="shared" ca="1" si="119"/>
        <v>1.370729649936786E-3</v>
      </c>
      <c r="R678" s="12">
        <f t="shared" ca="1" si="120"/>
        <v>2.9334115576418185E-4</v>
      </c>
      <c r="S678" s="12">
        <f t="shared" ca="1" si="121"/>
        <v>-1.0393501941125427E-2</v>
      </c>
      <c r="T678" s="12">
        <f t="shared" ca="1" si="122"/>
        <v>-1.5413253909158597E-2</v>
      </c>
      <c r="U678" s="18"/>
      <c r="V678" s="22">
        <f t="shared" ca="1" si="123"/>
        <v>45233</v>
      </c>
      <c r="W678" s="14">
        <f ca="1">VLOOKUP($M678,LAST!$B:$Q,2,0)</f>
        <v>356.63</v>
      </c>
      <c r="X678" s="14">
        <f ca="1">VLOOKUP($M678,LAST!$B:$Q,3,0)*100</f>
        <v>491.79</v>
      </c>
      <c r="Y678" s="14">
        <f ca="1">VLOOKUP($M678,LAST!$B:$Q,16,0)*100</f>
        <v>395</v>
      </c>
      <c r="Z678" s="14">
        <f ca="1">VLOOKUP($M678,LAST!$B:$Q,4,0)</f>
        <v>94.97</v>
      </c>
      <c r="AA678" s="14">
        <f ca="1">VLOOKUP($M678,LAST!$B:$Q,5,0)</f>
        <v>95.48</v>
      </c>
      <c r="AB678" s="14">
        <f ca="1">VLOOKUP($M678,LAST!$B:$Q,6,0)</f>
        <v>105.021</v>
      </c>
      <c r="AC678" s="14">
        <f ca="1">VLOOKUP($M678,LAST!$B:$Q,7,0)</f>
        <v>1322.3</v>
      </c>
    </row>
    <row r="679" spans="12:29" ht="16.5" customHeight="1" x14ac:dyDescent="0.25">
      <c r="L679" s="32">
        <f t="shared" si="115"/>
        <v>679</v>
      </c>
      <c r="M679" s="9">
        <f t="shared" ca="1" si="124"/>
        <v>45232</v>
      </c>
      <c r="N679" s="12">
        <f t="shared" ca="1" si="116"/>
        <v>-3.3177132146204324E-2</v>
      </c>
      <c r="O679" s="12">
        <f t="shared" ca="1" si="117"/>
        <v>-4.7507163323782242E-2</v>
      </c>
      <c r="P679" s="12">
        <f t="shared" ca="1" si="118"/>
        <v>-7.3059360730593714E-2</v>
      </c>
      <c r="Q679" s="12">
        <f t="shared" ca="1" si="119"/>
        <v>1.1611949751926254E-3</v>
      </c>
      <c r="R679" s="12">
        <f t="shared" ca="1" si="120"/>
        <v>6.9192543979212928E-4</v>
      </c>
      <c r="S679" s="12">
        <f t="shared" ca="1" si="121"/>
        <v>-7.1105123311253626E-3</v>
      </c>
      <c r="T679" s="12">
        <f t="shared" ca="1" si="122"/>
        <v>-1.0499171118069639E-2</v>
      </c>
      <c r="U679" s="18"/>
      <c r="V679" s="22">
        <f t="shared" ca="1" si="123"/>
        <v>45232</v>
      </c>
      <c r="W679" s="14">
        <f ca="1">VLOOKUP($M679,LAST!$B:$Q,2,0)</f>
        <v>361.06</v>
      </c>
      <c r="X679" s="14">
        <f ca="1">VLOOKUP($M679,LAST!$B:$Q,3,0)*100</f>
        <v>498.63</v>
      </c>
      <c r="Y679" s="14">
        <f ca="1">VLOOKUP($M679,LAST!$B:$Q,16,0)*100</f>
        <v>405.99999999999994</v>
      </c>
      <c r="Z679" s="14">
        <f ca="1">VLOOKUP($M679,LAST!$B:$Q,4,0)</f>
        <v>94.84</v>
      </c>
      <c r="AA679" s="14">
        <f ca="1">VLOOKUP($M679,LAST!$B:$Q,5,0)</f>
        <v>95.451999999999998</v>
      </c>
      <c r="AB679" s="14">
        <f ca="1">VLOOKUP($M679,LAST!$B:$Q,6,0)</f>
        <v>106.124</v>
      </c>
      <c r="AC679" s="14">
        <f ca="1">VLOOKUP($M679,LAST!$B:$Q,7,0)</f>
        <v>1343</v>
      </c>
    </row>
    <row r="680" spans="12:29" ht="16.5" customHeight="1" x14ac:dyDescent="0.25">
      <c r="L680" s="32">
        <f t="shared" si="115"/>
        <v>680</v>
      </c>
      <c r="M680" s="9">
        <f t="shared" ca="1" si="124"/>
        <v>45231</v>
      </c>
      <c r="N680" s="12">
        <f t="shared" ca="1" si="116"/>
        <v>2.0578268473983252E-2</v>
      </c>
      <c r="O680" s="12">
        <f t="shared" ca="1" si="117"/>
        <v>5.5898115599610776E-3</v>
      </c>
      <c r="P680" s="12">
        <f t="shared" ca="1" si="118"/>
        <v>2.2883295194509046E-3</v>
      </c>
      <c r="Q680" s="12">
        <f t="shared" ca="1" si="119"/>
        <v>-3.165892781764601E-4</v>
      </c>
      <c r="R680" s="12">
        <f t="shared" ca="1" si="120"/>
        <v>6.5041332717896694E-4</v>
      </c>
      <c r="S680" s="12">
        <f t="shared" ca="1" si="121"/>
        <v>2.071946223151544E-3</v>
      </c>
      <c r="T680" s="12">
        <f t="shared" ca="1" si="122"/>
        <v>4.8865361122421014E-3</v>
      </c>
      <c r="U680" s="18"/>
      <c r="V680" s="22">
        <f t="shared" ca="1" si="123"/>
        <v>45231</v>
      </c>
      <c r="W680" s="14">
        <f ca="1">VLOOKUP($M680,LAST!$B:$Q,2,0)</f>
        <v>373.45</v>
      </c>
      <c r="X680" s="14">
        <f ca="1">VLOOKUP($M680,LAST!$B:$Q,3,0)*100</f>
        <v>523.5</v>
      </c>
      <c r="Y680" s="14">
        <f ca="1">VLOOKUP($M680,LAST!$B:$Q,16,0)*100</f>
        <v>438</v>
      </c>
      <c r="Z680" s="14">
        <f ca="1">VLOOKUP($M680,LAST!$B:$Q,4,0)</f>
        <v>94.73</v>
      </c>
      <c r="AA680" s="14">
        <f ca="1">VLOOKUP($M680,LAST!$B:$Q,5,0)</f>
        <v>95.385999999999996</v>
      </c>
      <c r="AB680" s="14">
        <f ca="1">VLOOKUP($M680,LAST!$B:$Q,6,0)</f>
        <v>106.884</v>
      </c>
      <c r="AC680" s="14">
        <f ca="1">VLOOKUP($M680,LAST!$B:$Q,7,0)</f>
        <v>1357.25</v>
      </c>
    </row>
    <row r="681" spans="12:29" ht="16.5" customHeight="1" x14ac:dyDescent="0.25">
      <c r="L681" s="32">
        <f t="shared" si="115"/>
        <v>681</v>
      </c>
      <c r="M681" s="9">
        <f t="shared" ca="1" si="124"/>
        <v>45230</v>
      </c>
      <c r="N681" s="12">
        <f t="shared" ca="1" si="116"/>
        <v>-1.6502714615922121E-2</v>
      </c>
      <c r="O681" s="12">
        <f t="shared" ca="1" si="117"/>
        <v>-5.6537102473498413E-3</v>
      </c>
      <c r="P681" s="12">
        <f t="shared" ca="1" si="118"/>
        <v>0</v>
      </c>
      <c r="Q681" s="12">
        <f t="shared" ca="1" si="119"/>
        <v>-3.1648908112669183E-4</v>
      </c>
      <c r="R681" s="12">
        <f t="shared" ca="1" si="120"/>
        <v>1.029130699598868E-3</v>
      </c>
      <c r="S681" s="12">
        <f t="shared" ca="1" si="121"/>
        <v>5.1168488503579024E-3</v>
      </c>
      <c r="T681" s="12">
        <f t="shared" ca="1" si="122"/>
        <v>-1.8506181064470439E-4</v>
      </c>
      <c r="U681" s="18"/>
      <c r="V681" s="22">
        <f t="shared" ca="1" si="123"/>
        <v>45230</v>
      </c>
      <c r="W681" s="14">
        <f ca="1">VLOOKUP($M681,LAST!$B:$Q,2,0)</f>
        <v>365.92</v>
      </c>
      <c r="X681" s="14">
        <f ca="1">VLOOKUP($M681,LAST!$B:$Q,3,0)*100</f>
        <v>520.58999999999992</v>
      </c>
      <c r="Y681" s="14">
        <f ca="1">VLOOKUP($M681,LAST!$B:$Q,16,0)*100</f>
        <v>437</v>
      </c>
      <c r="Z681" s="14">
        <f ca="1">VLOOKUP($M681,LAST!$B:$Q,4,0)</f>
        <v>94.76</v>
      </c>
      <c r="AA681" s="14">
        <f ca="1">VLOOKUP($M681,LAST!$B:$Q,5,0)</f>
        <v>95.323999999999998</v>
      </c>
      <c r="AB681" s="14">
        <f ca="1">VLOOKUP($M681,LAST!$B:$Q,6,0)</f>
        <v>106.663</v>
      </c>
      <c r="AC681" s="14">
        <f ca="1">VLOOKUP($M681,LAST!$B:$Q,7,0)</f>
        <v>1350.65</v>
      </c>
    </row>
    <row r="682" spans="12:29" ht="16.5" customHeight="1" x14ac:dyDescent="0.25">
      <c r="L682" s="32">
        <f t="shared" si="115"/>
        <v>682</v>
      </c>
      <c r="M682" s="9">
        <f t="shared" ca="1" si="124"/>
        <v>45229</v>
      </c>
      <c r="N682" s="12">
        <f t="shared" ca="1" si="116"/>
        <v>-1.0110147395306801E-2</v>
      </c>
      <c r="O682" s="12">
        <f t="shared" ca="1" si="117"/>
        <v>4.6823127554642685E-3</v>
      </c>
      <c r="P682" s="12">
        <f t="shared" ca="1" si="118"/>
        <v>6.9124423963133896E-3</v>
      </c>
      <c r="Q682" s="12">
        <f t="shared" ca="1" si="119"/>
        <v>-2.109482122139017E-4</v>
      </c>
      <c r="R682" s="12">
        <f t="shared" ca="1" si="120"/>
        <v>3.8870037504334931E-4</v>
      </c>
      <c r="S682" s="12">
        <f t="shared" ca="1" si="121"/>
        <v>-4.1197834063757544E-3</v>
      </c>
      <c r="T682" s="12">
        <f t="shared" ca="1" si="122"/>
        <v>-3.6875875802050428E-3</v>
      </c>
      <c r="U682" s="18"/>
      <c r="V682" s="22">
        <f t="shared" ca="1" si="123"/>
        <v>45229</v>
      </c>
      <c r="W682" s="14">
        <f ca="1">VLOOKUP($M682,LAST!$B:$Q,2,0)</f>
        <v>372.06</v>
      </c>
      <c r="X682" s="14">
        <f ca="1">VLOOKUP($M682,LAST!$B:$Q,3,0)*100</f>
        <v>523.54999999999995</v>
      </c>
      <c r="Y682" s="14">
        <f ca="1">VLOOKUP($M682,LAST!$B:$Q,16,0)*100</f>
        <v>437</v>
      </c>
      <c r="Z682" s="14">
        <f ca="1">VLOOKUP($M682,LAST!$B:$Q,4,0)</f>
        <v>94.79</v>
      </c>
      <c r="AA682" s="14">
        <f ca="1">VLOOKUP($M682,LAST!$B:$Q,5,0)</f>
        <v>95.225999999999999</v>
      </c>
      <c r="AB682" s="14">
        <f ca="1">VLOOKUP($M682,LAST!$B:$Q,6,0)</f>
        <v>106.12</v>
      </c>
      <c r="AC682" s="14">
        <f ca="1">VLOOKUP($M682,LAST!$B:$Q,7,0)</f>
        <v>1350.9</v>
      </c>
    </row>
    <row r="683" spans="12:29" ht="16.5" customHeight="1" x14ac:dyDescent="0.25">
      <c r="L683" s="32">
        <f t="shared" si="115"/>
        <v>683</v>
      </c>
      <c r="M683" s="9">
        <f t="shared" ca="1" si="124"/>
        <v>45226</v>
      </c>
      <c r="N683" s="12">
        <f t="shared" ca="1" si="116"/>
        <v>-6.7387225496154946E-3</v>
      </c>
      <c r="O683" s="12">
        <f t="shared" ca="1" si="117"/>
        <v>4.5881286989379877E-3</v>
      </c>
      <c r="P683" s="12">
        <f t="shared" ca="1" si="118"/>
        <v>6.9605568445476607E-3</v>
      </c>
      <c r="Q683" s="12">
        <f t="shared" ca="1" si="119"/>
        <v>-8.4308146274636453E-4</v>
      </c>
      <c r="R683" s="12">
        <f t="shared" ca="1" si="120"/>
        <v>4.2039327791143499E-4</v>
      </c>
      <c r="S683" s="12">
        <f t="shared" ca="1" si="121"/>
        <v>-4.0336954278541448E-4</v>
      </c>
      <c r="T683" s="12">
        <f t="shared" ca="1" si="122"/>
        <v>-2.9047321395740955E-3</v>
      </c>
      <c r="U683" s="18"/>
      <c r="V683" s="22">
        <f t="shared" ca="1" si="123"/>
        <v>45226</v>
      </c>
      <c r="W683" s="14">
        <f ca="1">VLOOKUP($M683,LAST!$B:$Q,2,0)</f>
        <v>375.86</v>
      </c>
      <c r="X683" s="14">
        <f ca="1">VLOOKUP($M683,LAST!$B:$Q,3,0)*100</f>
        <v>521.11</v>
      </c>
      <c r="Y683" s="14">
        <f ca="1">VLOOKUP($M683,LAST!$B:$Q,16,0)*100</f>
        <v>434</v>
      </c>
      <c r="Z683" s="14">
        <f ca="1">VLOOKUP($M683,LAST!$B:$Q,4,0)</f>
        <v>94.81</v>
      </c>
      <c r="AA683" s="14">
        <f ca="1">VLOOKUP($M683,LAST!$B:$Q,5,0)</f>
        <v>95.188999999999993</v>
      </c>
      <c r="AB683" s="14">
        <f ca="1">VLOOKUP($M683,LAST!$B:$Q,6,0)</f>
        <v>106.559</v>
      </c>
      <c r="AC683" s="14">
        <f ca="1">VLOOKUP($M683,LAST!$B:$Q,7,0)</f>
        <v>1355.9</v>
      </c>
    </row>
    <row r="684" spans="12:29" ht="16.5" customHeight="1" x14ac:dyDescent="0.25">
      <c r="L684" s="32">
        <f t="shared" si="115"/>
        <v>684</v>
      </c>
      <c r="M684" s="9">
        <f t="shared" ca="1" si="124"/>
        <v>45225</v>
      </c>
      <c r="N684" s="12">
        <f t="shared" ca="1" si="116"/>
        <v>2.9603025603352151E-2</v>
      </c>
      <c r="O684" s="12">
        <f t="shared" ca="1" si="117"/>
        <v>2.1162250482302358E-2</v>
      </c>
      <c r="P684" s="12">
        <f t="shared" ca="1" si="118"/>
        <v>2.6190476190476097E-2</v>
      </c>
      <c r="Q684" s="12">
        <f t="shared" ca="1" si="119"/>
        <v>-1.1578947368421355E-3</v>
      </c>
      <c r="R684" s="12">
        <f t="shared" ca="1" si="120"/>
        <v>-2.9418872206521396E-4</v>
      </c>
      <c r="S684" s="12">
        <f t="shared" ca="1" si="121"/>
        <v>6.9465304896354496E-4</v>
      </c>
      <c r="T684" s="12">
        <f t="shared" ca="1" si="122"/>
        <v>7.7068435288449866E-3</v>
      </c>
      <c r="U684" s="18"/>
      <c r="V684" s="22">
        <f t="shared" ca="1" si="123"/>
        <v>45225</v>
      </c>
      <c r="W684" s="14">
        <f ca="1">VLOOKUP($M684,LAST!$B:$Q,2,0)</f>
        <v>378.41</v>
      </c>
      <c r="X684" s="14">
        <f ca="1">VLOOKUP($M684,LAST!$B:$Q,3,0)*100</f>
        <v>518.7299999999999</v>
      </c>
      <c r="Y684" s="14">
        <f ca="1">VLOOKUP($M684,LAST!$B:$Q,16,0)*100</f>
        <v>430.99999999999994</v>
      </c>
      <c r="Z684" s="14">
        <f ca="1">VLOOKUP($M684,LAST!$B:$Q,4,0)</f>
        <v>94.89</v>
      </c>
      <c r="AA684" s="14">
        <f ca="1">VLOOKUP($M684,LAST!$B:$Q,5,0)</f>
        <v>95.149000000000001</v>
      </c>
      <c r="AB684" s="14">
        <f ca="1">VLOOKUP($M684,LAST!$B:$Q,6,0)</f>
        <v>106.602</v>
      </c>
      <c r="AC684" s="14">
        <f ca="1">VLOOKUP($M684,LAST!$B:$Q,7,0)</f>
        <v>1359.85</v>
      </c>
    </row>
    <row r="685" spans="12:29" ht="16.5" customHeight="1" x14ac:dyDescent="0.25">
      <c r="L685" s="32">
        <f t="shared" si="115"/>
        <v>685</v>
      </c>
      <c r="M685" s="9">
        <f t="shared" ca="1" si="124"/>
        <v>45224</v>
      </c>
      <c r="N685" s="12">
        <f t="shared" ca="1" si="116"/>
        <v>-2.0599051324415085E-2</v>
      </c>
      <c r="O685" s="12">
        <f t="shared" ca="1" si="117"/>
        <v>-1.0210046373874904E-2</v>
      </c>
      <c r="P685" s="12">
        <f t="shared" ca="1" si="118"/>
        <v>-7.0921985815604049E-3</v>
      </c>
      <c r="Q685" s="12">
        <f t="shared" ca="1" si="119"/>
        <v>-6.311803071744615E-4</v>
      </c>
      <c r="R685" s="12">
        <f t="shared" ca="1" si="120"/>
        <v>6.5184250643968156E-4</v>
      </c>
      <c r="S685" s="12">
        <f t="shared" ca="1" si="121"/>
        <v>2.4277783005552944E-3</v>
      </c>
      <c r="T685" s="12">
        <f t="shared" ca="1" si="122"/>
        <v>4.7278683642320019E-3</v>
      </c>
      <c r="U685" s="18"/>
      <c r="V685" s="22">
        <f t="shared" ca="1" si="123"/>
        <v>45224</v>
      </c>
      <c r="W685" s="14">
        <f ca="1">VLOOKUP($M685,LAST!$B:$Q,2,0)</f>
        <v>367.53</v>
      </c>
      <c r="X685" s="14">
        <f ca="1">VLOOKUP($M685,LAST!$B:$Q,3,0)*100</f>
        <v>507.97999999999996</v>
      </c>
      <c r="Y685" s="14">
        <f ca="1">VLOOKUP($M685,LAST!$B:$Q,16,0)*100</f>
        <v>420</v>
      </c>
      <c r="Z685" s="14">
        <f ca="1">VLOOKUP($M685,LAST!$B:$Q,4,0)</f>
        <v>95</v>
      </c>
      <c r="AA685" s="14">
        <f ca="1">VLOOKUP($M685,LAST!$B:$Q,5,0)</f>
        <v>95.177000000000007</v>
      </c>
      <c r="AB685" s="14">
        <f ca="1">VLOOKUP($M685,LAST!$B:$Q,6,0)</f>
        <v>106.52800000000001</v>
      </c>
      <c r="AC685" s="14">
        <f ca="1">VLOOKUP($M685,LAST!$B:$Q,7,0)</f>
        <v>1349.45</v>
      </c>
    </row>
    <row r="686" spans="12:29" ht="16.5" customHeight="1" x14ac:dyDescent="0.25">
      <c r="L686" s="32">
        <f t="shared" si="115"/>
        <v>686</v>
      </c>
      <c r="M686" s="9">
        <f t="shared" ca="1" si="124"/>
        <v>45223</v>
      </c>
      <c r="N686" s="12">
        <f t="shared" ca="1" si="116"/>
        <v>-2.4918799532285374E-2</v>
      </c>
      <c r="O686" s="12">
        <f t="shared" ca="1" si="117"/>
        <v>-2.0908848105612443E-2</v>
      </c>
      <c r="P686" s="12">
        <f t="shared" ca="1" si="118"/>
        <v>-2.5345622119815503E-2</v>
      </c>
      <c r="Q686" s="12">
        <f t="shared" ca="1" si="119"/>
        <v>0</v>
      </c>
      <c r="R686" s="12">
        <f t="shared" ca="1" si="120"/>
        <v>4.8385909181747344E-4</v>
      </c>
      <c r="S686" s="12">
        <f t="shared" ca="1" si="121"/>
        <v>6.9549727107336423E-3</v>
      </c>
      <c r="T686" s="12">
        <f t="shared" ca="1" si="122"/>
        <v>-7.8303907808230377E-3</v>
      </c>
      <c r="U686" s="18"/>
      <c r="V686" s="22">
        <f t="shared" ca="1" si="123"/>
        <v>45223</v>
      </c>
      <c r="W686" s="14">
        <f ca="1">VLOOKUP($M686,LAST!$B:$Q,2,0)</f>
        <v>375.26</v>
      </c>
      <c r="X686" s="14">
        <f ca="1">VLOOKUP($M686,LAST!$B:$Q,3,0)*100</f>
        <v>513.22</v>
      </c>
      <c r="Y686" s="14">
        <f ca="1">VLOOKUP($M686,LAST!$B:$Q,16,0)*100</f>
        <v>423.00000000000006</v>
      </c>
      <c r="Z686" s="14">
        <f ca="1">VLOOKUP($M686,LAST!$B:$Q,4,0)</f>
        <v>95.06</v>
      </c>
      <c r="AA686" s="14">
        <f ca="1">VLOOKUP($M686,LAST!$B:$Q,5,0)</f>
        <v>95.114999999999995</v>
      </c>
      <c r="AB686" s="14">
        <f ca="1">VLOOKUP($M686,LAST!$B:$Q,6,0)</f>
        <v>106.27</v>
      </c>
      <c r="AC686" s="14">
        <f ca="1">VLOOKUP($M686,LAST!$B:$Q,7,0)</f>
        <v>1343.1</v>
      </c>
    </row>
    <row r="687" spans="12:29" ht="16.5" customHeight="1" x14ac:dyDescent="0.25">
      <c r="L687" s="32">
        <f t="shared" si="115"/>
        <v>687</v>
      </c>
      <c r="M687" s="9">
        <f t="shared" ca="1" si="124"/>
        <v>45222</v>
      </c>
      <c r="N687" s="12">
        <f t="shared" ca="1" si="116"/>
        <v>1.6320278870784577E-2</v>
      </c>
      <c r="O687" s="12">
        <f t="shared" ca="1" si="117"/>
        <v>3.964681772040235E-3</v>
      </c>
      <c r="P687" s="12">
        <f t="shared" ca="1" si="118"/>
        <v>-2.2988505747124632E-3</v>
      </c>
      <c r="Q687" s="12">
        <f t="shared" ca="1" si="119"/>
        <v>-7.3583517292119538E-4</v>
      </c>
      <c r="R687" s="12">
        <f t="shared" ca="1" si="120"/>
        <v>4.4197964788961208E-4</v>
      </c>
      <c r="S687" s="12">
        <f t="shared" ca="1" si="121"/>
        <v>-5.9060124525492919E-3</v>
      </c>
      <c r="T687" s="12">
        <f t="shared" ca="1" si="122"/>
        <v>8.872458410351669E-4</v>
      </c>
      <c r="U687" s="18"/>
      <c r="V687" s="22">
        <f t="shared" ca="1" si="123"/>
        <v>45222</v>
      </c>
      <c r="W687" s="14">
        <f ca="1">VLOOKUP($M687,LAST!$B:$Q,2,0)</f>
        <v>384.85</v>
      </c>
      <c r="X687" s="14">
        <f ca="1">VLOOKUP($M687,LAST!$B:$Q,3,0)*100</f>
        <v>524.17999999999995</v>
      </c>
      <c r="Y687" s="14">
        <f ca="1">VLOOKUP($M687,LAST!$B:$Q,16,0)*100</f>
        <v>434</v>
      </c>
      <c r="Z687" s="14">
        <f ca="1">VLOOKUP($M687,LAST!$B:$Q,4,0)</f>
        <v>95.06</v>
      </c>
      <c r="AA687" s="14">
        <f ca="1">VLOOKUP($M687,LAST!$B:$Q,5,0)</f>
        <v>95.069000000000003</v>
      </c>
      <c r="AB687" s="14">
        <f ca="1">VLOOKUP($M687,LAST!$B:$Q,6,0)</f>
        <v>105.536</v>
      </c>
      <c r="AC687" s="14">
        <f ca="1">VLOOKUP($M687,LAST!$B:$Q,7,0)</f>
        <v>1353.7</v>
      </c>
    </row>
    <row r="688" spans="12:29" ht="16.5" customHeight="1" x14ac:dyDescent="0.25">
      <c r="L688" s="32">
        <f t="shared" si="115"/>
        <v>688</v>
      </c>
      <c r="M688" s="9">
        <f t="shared" ca="1" si="124"/>
        <v>45219</v>
      </c>
      <c r="N688" s="12">
        <f t="shared" ca="1" si="116"/>
        <v>1.5065004691060091E-2</v>
      </c>
      <c r="O688" s="12">
        <f t="shared" ca="1" si="117"/>
        <v>1.2783209186840505E-2</v>
      </c>
      <c r="P688" s="12">
        <f t="shared" ca="1" si="118"/>
        <v>2.8368794326240954E-2</v>
      </c>
      <c r="Q688" s="12">
        <f t="shared" ca="1" si="119"/>
        <v>-1.154976900461957E-3</v>
      </c>
      <c r="R688" s="12">
        <f t="shared" ca="1" si="120"/>
        <v>1.2629584802392735E-4</v>
      </c>
      <c r="S688" s="12">
        <f t="shared" ca="1" si="121"/>
        <v>-8.4703490724968855E-4</v>
      </c>
      <c r="T688" s="12">
        <f t="shared" ca="1" si="122"/>
        <v>-3.5364326235909349E-3</v>
      </c>
      <c r="U688" s="18"/>
      <c r="V688" s="22">
        <f t="shared" ca="1" si="123"/>
        <v>45219</v>
      </c>
      <c r="W688" s="14">
        <f ca="1">VLOOKUP($M688,LAST!$B:$Q,2,0)</f>
        <v>378.67</v>
      </c>
      <c r="X688" s="14">
        <f ca="1">VLOOKUP($M688,LAST!$B:$Q,3,0)*100</f>
        <v>522.11</v>
      </c>
      <c r="Y688" s="14">
        <f ca="1">VLOOKUP($M688,LAST!$B:$Q,16,0)*100</f>
        <v>434.99999999999994</v>
      </c>
      <c r="Z688" s="14">
        <f ca="1">VLOOKUP($M688,LAST!$B:$Q,4,0)</f>
        <v>95.13</v>
      </c>
      <c r="AA688" s="14">
        <f ca="1">VLOOKUP($M688,LAST!$B:$Q,5,0)</f>
        <v>95.027000000000001</v>
      </c>
      <c r="AB688" s="14">
        <f ca="1">VLOOKUP($M688,LAST!$B:$Q,6,0)</f>
        <v>106.163</v>
      </c>
      <c r="AC688" s="14">
        <f ca="1">VLOOKUP($M688,LAST!$B:$Q,7,0)</f>
        <v>1352.5</v>
      </c>
    </row>
    <row r="689" spans="12:29" ht="16.5" customHeight="1" x14ac:dyDescent="0.25">
      <c r="L689" s="32">
        <f t="shared" si="115"/>
        <v>689</v>
      </c>
      <c r="M689" s="9">
        <f t="shared" ca="1" si="124"/>
        <v>45218</v>
      </c>
      <c r="N689" s="12">
        <f t="shared" ca="1" si="116"/>
        <v>1.2883484982688653E-3</v>
      </c>
      <c r="O689" s="12">
        <f t="shared" ca="1" si="117"/>
        <v>8.5991152306720053E-2</v>
      </c>
      <c r="P689" s="12">
        <f t="shared" ca="1" si="118"/>
        <v>2.1739130434782927E-2</v>
      </c>
      <c r="Q689" s="12">
        <f t="shared" ca="1" si="119"/>
        <v>-4.1981528127632561E-4</v>
      </c>
      <c r="R689" s="12">
        <f t="shared" ca="1" si="120"/>
        <v>-1.1983727359691221E-3</v>
      </c>
      <c r="S689" s="12">
        <f t="shared" ca="1" si="121"/>
        <v>-2.9277905503682922E-3</v>
      </c>
      <c r="T689" s="12">
        <f t="shared" ca="1" si="122"/>
        <v>5.705394190871349E-3</v>
      </c>
      <c r="U689" s="18"/>
      <c r="V689" s="22">
        <f t="shared" ca="1" si="123"/>
        <v>45218</v>
      </c>
      <c r="W689" s="14">
        <f ca="1">VLOOKUP($M689,LAST!$B:$Q,2,0)</f>
        <v>373.05</v>
      </c>
      <c r="X689" s="14">
        <f ca="1">VLOOKUP($M689,LAST!$B:$Q,3,0)*100</f>
        <v>515.52</v>
      </c>
      <c r="Y689" s="14">
        <f ca="1">VLOOKUP($M689,LAST!$B:$Q,16,0)*100</f>
        <v>423.00000000000006</v>
      </c>
      <c r="Z689" s="14">
        <f ca="1">VLOOKUP($M689,LAST!$B:$Q,4,0)</f>
        <v>95.24</v>
      </c>
      <c r="AA689" s="14">
        <f ca="1">VLOOKUP($M689,LAST!$B:$Q,5,0)</f>
        <v>95.015000000000001</v>
      </c>
      <c r="AB689" s="14">
        <f ca="1">VLOOKUP($M689,LAST!$B:$Q,6,0)</f>
        <v>106.253</v>
      </c>
      <c r="AC689" s="14">
        <f ca="1">VLOOKUP($M689,LAST!$B:$Q,7,0)</f>
        <v>1357.3</v>
      </c>
    </row>
    <row r="690" spans="12:29" ht="16.5" customHeight="1" x14ac:dyDescent="0.25">
      <c r="L690" s="32">
        <f t="shared" si="115"/>
        <v>690</v>
      </c>
      <c r="M690" s="9">
        <f t="shared" ca="1" si="124"/>
        <v>45217</v>
      </c>
      <c r="N690" s="12">
        <f t="shared" ca="1" si="116"/>
        <v>7.9266313169570335E-3</v>
      </c>
      <c r="O690" s="12">
        <f t="shared" ca="1" si="117"/>
        <v>1.3320240788968096E-2</v>
      </c>
      <c r="P690" s="12">
        <f t="shared" ca="1" si="118"/>
        <v>2.2222222222222143E-2</v>
      </c>
      <c r="Q690" s="12">
        <f t="shared" ca="1" si="119"/>
        <v>-3.147623544224043E-4</v>
      </c>
      <c r="R690" s="12">
        <f t="shared" ca="1" si="120"/>
        <v>-4.9382197192571198E-4</v>
      </c>
      <c r="S690" s="12">
        <f t="shared" ca="1" si="121"/>
        <v>2.9647058823529804E-3</v>
      </c>
      <c r="T690" s="12">
        <f t="shared" ca="1" si="122"/>
        <v>-2.918252003989541E-3</v>
      </c>
      <c r="U690" s="18"/>
      <c r="V690" s="22">
        <f t="shared" ca="1" si="123"/>
        <v>45217</v>
      </c>
      <c r="W690" s="14">
        <f ca="1">VLOOKUP($M690,LAST!$B:$Q,2,0)</f>
        <v>372.57</v>
      </c>
      <c r="X690" s="14">
        <f ca="1">VLOOKUP($M690,LAST!$B:$Q,3,0)*100</f>
        <v>474.7</v>
      </c>
      <c r="Y690" s="14">
        <f ca="1">VLOOKUP($M690,LAST!$B:$Q,16,0)*100</f>
        <v>413.99999999999994</v>
      </c>
      <c r="Z690" s="14">
        <f ca="1">VLOOKUP($M690,LAST!$B:$Q,4,0)</f>
        <v>95.28</v>
      </c>
      <c r="AA690" s="14">
        <f ca="1">VLOOKUP($M690,LAST!$B:$Q,5,0)</f>
        <v>95.129000000000005</v>
      </c>
      <c r="AB690" s="14">
        <f ca="1">VLOOKUP($M690,LAST!$B:$Q,6,0)</f>
        <v>106.565</v>
      </c>
      <c r="AC690" s="14">
        <f ca="1">VLOOKUP($M690,LAST!$B:$Q,7,0)</f>
        <v>1349.6</v>
      </c>
    </row>
    <row r="691" spans="12:29" ht="16.5" customHeight="1" x14ac:dyDescent="0.25">
      <c r="L691" s="32">
        <f t="shared" si="115"/>
        <v>691</v>
      </c>
      <c r="M691" s="9">
        <f t="shared" ca="1" si="124"/>
        <v>45216</v>
      </c>
      <c r="N691" s="12">
        <f t="shared" ca="1" si="116"/>
        <v>-9.5656600841349526E-3</v>
      </c>
      <c r="O691" s="12">
        <f t="shared" ca="1" si="117"/>
        <v>-9.326030410049313E-3</v>
      </c>
      <c r="P691" s="12">
        <f t="shared" ca="1" si="118"/>
        <v>-9.7799511002445438E-3</v>
      </c>
      <c r="Q691" s="12">
        <f t="shared" ca="1" si="119"/>
        <v>-2.097975453686507E-4</v>
      </c>
      <c r="R691" s="12">
        <f t="shared" ca="1" si="120"/>
        <v>-4.6208779668133193E-4</v>
      </c>
      <c r="S691" s="12">
        <f t="shared" ca="1" si="121"/>
        <v>6.588669371154765E-5</v>
      </c>
      <c r="T691" s="12">
        <f t="shared" ca="1" si="122"/>
        <v>-7.3874339748147833E-5</v>
      </c>
      <c r="U691" s="18"/>
      <c r="V691" s="22">
        <f t="shared" ca="1" si="123"/>
        <v>45216</v>
      </c>
      <c r="W691" s="14">
        <f ca="1">VLOOKUP($M691,LAST!$B:$Q,2,0)</f>
        <v>369.64</v>
      </c>
      <c r="X691" s="14">
        <f ca="1">VLOOKUP($M691,LAST!$B:$Q,3,0)*100</f>
        <v>468.46</v>
      </c>
      <c r="Y691" s="14">
        <f ca="1">VLOOKUP($M691,LAST!$B:$Q,16,0)*100</f>
        <v>405</v>
      </c>
      <c r="Z691" s="14">
        <f ca="1">VLOOKUP($M691,LAST!$B:$Q,4,0)</f>
        <v>95.31</v>
      </c>
      <c r="AA691" s="14">
        <f ca="1">VLOOKUP($M691,LAST!$B:$Q,5,0)</f>
        <v>95.176000000000002</v>
      </c>
      <c r="AB691" s="14">
        <f ca="1">VLOOKUP($M691,LAST!$B:$Q,6,0)</f>
        <v>106.25</v>
      </c>
      <c r="AC691" s="14">
        <f ca="1">VLOOKUP($M691,LAST!$B:$Q,7,0)</f>
        <v>1353.55</v>
      </c>
    </row>
    <row r="692" spans="12:29" ht="16.5" customHeight="1" x14ac:dyDescent="0.25">
      <c r="L692" s="32">
        <f t="shared" si="115"/>
        <v>692</v>
      </c>
      <c r="M692" s="9">
        <f t="shared" ca="1" si="124"/>
        <v>45215</v>
      </c>
      <c r="N692" s="12">
        <f t="shared" ca="1" si="116"/>
        <v>-1.2201577470753344E-2</v>
      </c>
      <c r="O692" s="12">
        <f t="shared" ca="1" si="117"/>
        <v>-4.8613157119407058E-3</v>
      </c>
      <c r="P692" s="12">
        <f t="shared" ca="1" si="118"/>
        <v>-7.2815533980582492E-3</v>
      </c>
      <c r="Q692" s="12">
        <f t="shared" ca="1" si="119"/>
        <v>2.0984156961478817E-4</v>
      </c>
      <c r="R692" s="12">
        <f t="shared" ca="1" si="120"/>
        <v>3.7821482602118373E-4</v>
      </c>
      <c r="S692" s="12">
        <f t="shared" ca="1" si="121"/>
        <v>-3.797539569424635E-3</v>
      </c>
      <c r="T692" s="12">
        <f t="shared" ca="1" si="122"/>
        <v>2.6665679048925028E-3</v>
      </c>
      <c r="U692" s="18"/>
      <c r="V692" s="22">
        <f t="shared" ca="1" si="123"/>
        <v>45215</v>
      </c>
      <c r="W692" s="14">
        <f ca="1">VLOOKUP($M692,LAST!$B:$Q,2,0)</f>
        <v>373.21</v>
      </c>
      <c r="X692" s="14">
        <f ca="1">VLOOKUP($M692,LAST!$B:$Q,3,0)*100</f>
        <v>472.87</v>
      </c>
      <c r="Y692" s="14">
        <f ca="1">VLOOKUP($M692,LAST!$B:$Q,16,0)*100</f>
        <v>409</v>
      </c>
      <c r="Z692" s="14">
        <f ca="1">VLOOKUP($M692,LAST!$B:$Q,4,0)</f>
        <v>95.33</v>
      </c>
      <c r="AA692" s="14">
        <f ca="1">VLOOKUP($M692,LAST!$B:$Q,5,0)</f>
        <v>95.22</v>
      </c>
      <c r="AB692" s="14">
        <f ca="1">VLOOKUP($M692,LAST!$B:$Q,6,0)</f>
        <v>106.24299999999999</v>
      </c>
      <c r="AC692" s="14">
        <f ca="1">VLOOKUP($M692,LAST!$B:$Q,7,0)</f>
        <v>1353.65</v>
      </c>
    </row>
    <row r="693" spans="12:29" ht="16.5" customHeight="1" x14ac:dyDescent="0.25">
      <c r="L693" s="32">
        <f t="shared" si="115"/>
        <v>693</v>
      </c>
      <c r="M693" s="9">
        <f t="shared" ca="1" si="124"/>
        <v>45212</v>
      </c>
      <c r="N693" s="12">
        <f t="shared" ca="1" si="116"/>
        <v>2.1355968858131513E-2</v>
      </c>
      <c r="O693" s="12">
        <f t="shared" ca="1" si="117"/>
        <v>1.3912004438185521E-2</v>
      </c>
      <c r="P693" s="12">
        <f t="shared" ca="1" si="118"/>
        <v>1.4778325123152802E-2</v>
      </c>
      <c r="Q693" s="12">
        <f t="shared" ca="1" si="119"/>
        <v>-1.049097775911445E-4</v>
      </c>
      <c r="R693" s="12">
        <f t="shared" ca="1" si="120"/>
        <v>-1.3655892517627777E-4</v>
      </c>
      <c r="S693" s="12">
        <f t="shared" ca="1" si="121"/>
        <v>4.5966660099994172E-4</v>
      </c>
      <c r="T693" s="12">
        <f t="shared" ca="1" si="122"/>
        <v>8.6290623832647739E-3</v>
      </c>
      <c r="U693" s="18"/>
      <c r="V693" s="22">
        <f t="shared" ca="1" si="123"/>
        <v>45212</v>
      </c>
      <c r="W693" s="14">
        <f ca="1">VLOOKUP($M693,LAST!$B:$Q,2,0)</f>
        <v>377.82</v>
      </c>
      <c r="X693" s="14">
        <f ca="1">VLOOKUP($M693,LAST!$B:$Q,3,0)*100</f>
        <v>475.18</v>
      </c>
      <c r="Y693" s="14">
        <f ca="1">VLOOKUP($M693,LAST!$B:$Q,16,0)*100</f>
        <v>412</v>
      </c>
      <c r="Z693" s="14">
        <f ca="1">VLOOKUP($M693,LAST!$B:$Q,4,0)</f>
        <v>95.31</v>
      </c>
      <c r="AA693" s="14">
        <f ca="1">VLOOKUP($M693,LAST!$B:$Q,5,0)</f>
        <v>95.183999999999997</v>
      </c>
      <c r="AB693" s="14">
        <f ca="1">VLOOKUP($M693,LAST!$B:$Q,6,0)</f>
        <v>106.648</v>
      </c>
      <c r="AC693" s="14">
        <f ca="1">VLOOKUP($M693,LAST!$B:$Q,7,0)</f>
        <v>1350.05</v>
      </c>
    </row>
    <row r="694" spans="12:29" ht="16.5" customHeight="1" x14ac:dyDescent="0.25">
      <c r="L694" s="32">
        <f t="shared" si="115"/>
        <v>694</v>
      </c>
      <c r="M694" s="9">
        <f t="shared" ca="1" si="124"/>
        <v>45211</v>
      </c>
      <c r="N694" s="12">
        <f t="shared" ca="1" si="116"/>
        <v>-1.7450662700204456E-2</v>
      </c>
      <c r="O694" s="12">
        <f t="shared" ca="1" si="117"/>
        <v>-3.9530731956132215E-3</v>
      </c>
      <c r="P694" s="12">
        <f t="shared" ca="1" si="118"/>
        <v>2.4691358024691024E-3</v>
      </c>
      <c r="Q694" s="12">
        <f t="shared" ca="1" si="119"/>
        <v>3.148284185117145E-4</v>
      </c>
      <c r="R694" s="12">
        <f t="shared" ca="1" si="120"/>
        <v>-9.0257443615338051E-4</v>
      </c>
      <c r="S694" s="12">
        <f t="shared" ca="1" si="121"/>
        <v>7.3615573615575247E-3</v>
      </c>
      <c r="T694" s="12">
        <f t="shared" ca="1" si="122"/>
        <v>-2.2408126680606433E-4</v>
      </c>
      <c r="U694" s="18"/>
      <c r="V694" s="22">
        <f t="shared" ca="1" si="123"/>
        <v>45211</v>
      </c>
      <c r="W694" s="14">
        <f ca="1">VLOOKUP($M694,LAST!$B:$Q,2,0)</f>
        <v>369.92</v>
      </c>
      <c r="X694" s="14">
        <f ca="1">VLOOKUP($M694,LAST!$B:$Q,3,0)*100</f>
        <v>468.66</v>
      </c>
      <c r="Y694" s="14">
        <f ca="1">VLOOKUP($M694,LAST!$B:$Q,16,0)*100</f>
        <v>405.99999999999994</v>
      </c>
      <c r="Z694" s="14">
        <f ca="1">VLOOKUP($M694,LAST!$B:$Q,4,0)</f>
        <v>95.32</v>
      </c>
      <c r="AA694" s="14">
        <f ca="1">VLOOKUP($M694,LAST!$B:$Q,5,0)</f>
        <v>95.197000000000003</v>
      </c>
      <c r="AB694" s="14">
        <f ca="1">VLOOKUP($M694,LAST!$B:$Q,6,0)</f>
        <v>106.599</v>
      </c>
      <c r="AC694" s="14">
        <f ca="1">VLOOKUP($M694,LAST!$B:$Q,7,0)</f>
        <v>1338.5</v>
      </c>
    </row>
    <row r="695" spans="12:29" ht="16.5" customHeight="1" x14ac:dyDescent="0.25">
      <c r="L695" s="32">
        <f t="shared" si="115"/>
        <v>695</v>
      </c>
      <c r="M695" s="9">
        <f t="shared" ca="1" si="124"/>
        <v>45210</v>
      </c>
      <c r="N695" s="12">
        <f t="shared" ca="1" si="116"/>
        <v>-2.09393553859194E-3</v>
      </c>
      <c r="O695" s="12">
        <f t="shared" ca="1" si="117"/>
        <v>-3.5367119168131511E-3</v>
      </c>
      <c r="P695" s="12">
        <f t="shared" ca="1" si="118"/>
        <v>0</v>
      </c>
      <c r="Q695" s="12">
        <f t="shared" ca="1" si="119"/>
        <v>7.3513967653870971E-4</v>
      </c>
      <c r="R695" s="12">
        <f t="shared" ca="1" si="120"/>
        <v>-7.9698822345031228E-4</v>
      </c>
      <c r="S695" s="12">
        <f t="shared" ca="1" si="121"/>
        <v>-4.7247814788708986E-5</v>
      </c>
      <c r="T695" s="12">
        <f t="shared" ca="1" si="122"/>
        <v>-8.0391212536584655E-3</v>
      </c>
      <c r="U695" s="18"/>
      <c r="V695" s="22">
        <f t="shared" ca="1" si="123"/>
        <v>45210</v>
      </c>
      <c r="W695" s="14">
        <f ca="1">VLOOKUP($M695,LAST!$B:$Q,2,0)</f>
        <v>376.49</v>
      </c>
      <c r="X695" s="14">
        <f ca="1">VLOOKUP($M695,LAST!$B:$Q,3,0)*100</f>
        <v>470.52</v>
      </c>
      <c r="Y695" s="14">
        <f ca="1">VLOOKUP($M695,LAST!$B:$Q,16,0)*100</f>
        <v>405</v>
      </c>
      <c r="Z695" s="14">
        <f ca="1">VLOOKUP($M695,LAST!$B:$Q,4,0)</f>
        <v>95.29</v>
      </c>
      <c r="AA695" s="14">
        <f ca="1">VLOOKUP($M695,LAST!$B:$Q,5,0)</f>
        <v>95.283000000000001</v>
      </c>
      <c r="AB695" s="14">
        <f ca="1">VLOOKUP($M695,LAST!$B:$Q,6,0)</f>
        <v>105.82</v>
      </c>
      <c r="AC695" s="14">
        <f ca="1">VLOOKUP($M695,LAST!$B:$Q,7,0)</f>
        <v>1338.8</v>
      </c>
    </row>
    <row r="696" spans="12:29" ht="16.5" customHeight="1" x14ac:dyDescent="0.25">
      <c r="L696" s="32">
        <f t="shared" si="115"/>
        <v>696</v>
      </c>
      <c r="M696" s="9">
        <f t="shared" ca="1" si="124"/>
        <v>45209</v>
      </c>
      <c r="N696" s="12">
        <f t="shared" ca="1" si="116"/>
        <v>-1.9311658421735656E-3</v>
      </c>
      <c r="O696" s="12">
        <f t="shared" ca="1" si="117"/>
        <v>-7.632871031474342E-2</v>
      </c>
      <c r="P696" s="12">
        <f t="shared" ca="1" si="118"/>
        <v>-4.0284360189573487E-2</v>
      </c>
      <c r="Q696" s="12">
        <f t="shared" ca="1" si="119"/>
        <v>8.4086609207489893E-4</v>
      </c>
      <c r="R696" s="12">
        <f t="shared" ca="1" si="120"/>
        <v>-8.3886459676940639E-5</v>
      </c>
      <c r="S696" s="12">
        <f t="shared" ca="1" si="121"/>
        <v>-2.4320579169140322E-3</v>
      </c>
      <c r="T696" s="12">
        <f t="shared" ca="1" si="122"/>
        <v>-2.5925925925918136E-4</v>
      </c>
      <c r="U696" s="18"/>
      <c r="V696" s="22">
        <f t="shared" ca="1" si="123"/>
        <v>45209</v>
      </c>
      <c r="W696" s="14">
        <f ca="1">VLOOKUP($M696,LAST!$B:$Q,2,0)</f>
        <v>377.28</v>
      </c>
      <c r="X696" s="14">
        <f ca="1">VLOOKUP($M696,LAST!$B:$Q,3,0)*100</f>
        <v>472.19</v>
      </c>
      <c r="Y696" s="14">
        <f ca="1">VLOOKUP($M696,LAST!$B:$Q,16,0)*100</f>
        <v>405</v>
      </c>
      <c r="Z696" s="14">
        <f ca="1">VLOOKUP($M696,LAST!$B:$Q,4,0)</f>
        <v>95.22</v>
      </c>
      <c r="AA696" s="14">
        <f ca="1">VLOOKUP($M696,LAST!$B:$Q,5,0)</f>
        <v>95.358999999999995</v>
      </c>
      <c r="AB696" s="14">
        <f ca="1">VLOOKUP($M696,LAST!$B:$Q,6,0)</f>
        <v>105.825</v>
      </c>
      <c r="AC696" s="14">
        <f ca="1">VLOOKUP($M696,LAST!$B:$Q,7,0)</f>
        <v>1349.65</v>
      </c>
    </row>
    <row r="697" spans="12:29" ht="16.5" customHeight="1" x14ac:dyDescent="0.25">
      <c r="L697" s="32">
        <f t="shared" si="115"/>
        <v>697</v>
      </c>
      <c r="M697" s="9">
        <f t="shared" ca="1" si="124"/>
        <v>45208</v>
      </c>
      <c r="N697" s="12">
        <f t="shared" ca="1" si="116"/>
        <v>0</v>
      </c>
      <c r="O697" s="12">
        <f t="shared" ca="1" si="117"/>
        <v>4.8551322876126957E-3</v>
      </c>
      <c r="P697" s="12">
        <f t="shared" ca="1" si="118"/>
        <v>0</v>
      </c>
      <c r="Q697" s="12">
        <f t="shared" ca="1" si="119"/>
        <v>3.1542424561026294E-4</v>
      </c>
      <c r="R697" s="12">
        <f t="shared" ca="1" si="120"/>
        <v>-1.8316551882940901E-3</v>
      </c>
      <c r="S697" s="12">
        <f t="shared" ca="1" si="121"/>
        <v>3.6777186828107489E-4</v>
      </c>
      <c r="T697" s="12">
        <f t="shared" ca="1" si="122"/>
        <v>0</v>
      </c>
      <c r="U697" s="18"/>
      <c r="V697" s="22">
        <f t="shared" ca="1" si="123"/>
        <v>45208</v>
      </c>
      <c r="W697" s="14">
        <f ca="1">VLOOKUP($M697,LAST!$B:$Q,2,0)</f>
        <v>378.01</v>
      </c>
      <c r="X697" s="14">
        <f ca="1">VLOOKUP($M697,LAST!$B:$Q,3,0)*100</f>
        <v>511.21</v>
      </c>
      <c r="Y697" s="14">
        <f ca="1">VLOOKUP($M697,LAST!$B:$Q,16,0)*100</f>
        <v>422</v>
      </c>
      <c r="Z697" s="14">
        <f ca="1">VLOOKUP($M697,LAST!$B:$Q,4,0)</f>
        <v>95.14</v>
      </c>
      <c r="AA697" s="14">
        <f ca="1">VLOOKUP($M697,LAST!$B:$Q,5,0)</f>
        <v>95.367000000000004</v>
      </c>
      <c r="AB697" s="14">
        <f ca="1">VLOOKUP($M697,LAST!$B:$Q,6,0)</f>
        <v>106.083</v>
      </c>
      <c r="AC697" s="14">
        <f ca="1">VLOOKUP($M697,LAST!$B:$Q,7,0)</f>
        <v>1350</v>
      </c>
    </row>
    <row r="698" spans="12:29" ht="16.5" customHeight="1" x14ac:dyDescent="0.25">
      <c r="L698" s="32">
        <f t="shared" si="115"/>
        <v>698</v>
      </c>
      <c r="M698" s="9">
        <f t="shared" ca="1" si="124"/>
        <v>45205</v>
      </c>
      <c r="N698" s="12">
        <f t="shared" ca="1" si="116"/>
        <v>-6.1783573456726248E-3</v>
      </c>
      <c r="O698" s="12">
        <f t="shared" ca="1" si="117"/>
        <v>-7.1816088365013186E-3</v>
      </c>
      <c r="P698" s="12">
        <f t="shared" ca="1" si="118"/>
        <v>-1.631701631701632E-2</v>
      </c>
      <c r="Q698" s="12">
        <f t="shared" ca="1" si="119"/>
        <v>-4.203888596953087E-4</v>
      </c>
      <c r="R698" s="12">
        <f t="shared" ca="1" si="120"/>
        <v>-1.1291165708311457E-3</v>
      </c>
      <c r="S698" s="12">
        <f t="shared" ca="1" si="121"/>
        <v>-2.7084979121995145E-3</v>
      </c>
      <c r="T698" s="12">
        <f t="shared" ca="1" si="122"/>
        <v>-4.0724149420601208E-4</v>
      </c>
      <c r="U698" s="18"/>
      <c r="V698" s="22">
        <f t="shared" ca="1" si="123"/>
        <v>45205</v>
      </c>
      <c r="W698" s="14">
        <f ca="1">VLOOKUP($M698,LAST!$B:$Q,2,0)</f>
        <v>378.01</v>
      </c>
      <c r="X698" s="14">
        <f ca="1">VLOOKUP($M698,LAST!$B:$Q,3,0)*100</f>
        <v>508.73999999999995</v>
      </c>
      <c r="Y698" s="14">
        <f ca="1">VLOOKUP($M698,LAST!$B:$Q,16,0)*100</f>
        <v>422</v>
      </c>
      <c r="Z698" s="14">
        <f ca="1">VLOOKUP($M698,LAST!$B:$Q,4,0)</f>
        <v>95.11</v>
      </c>
      <c r="AA698" s="14">
        <f ca="1">VLOOKUP($M698,LAST!$B:$Q,5,0)</f>
        <v>95.542000000000002</v>
      </c>
      <c r="AB698" s="14">
        <f ca="1">VLOOKUP($M698,LAST!$B:$Q,6,0)</f>
        <v>106.044</v>
      </c>
      <c r="AC698" s="14">
        <f ca="1">VLOOKUP($M698,LAST!$B:$Q,7,0)</f>
        <v>1350</v>
      </c>
    </row>
    <row r="699" spans="12:29" ht="16.5" customHeight="1" x14ac:dyDescent="0.25">
      <c r="L699" s="32">
        <f t="shared" si="115"/>
        <v>699</v>
      </c>
      <c r="M699" s="9">
        <f t="shared" ca="1" si="124"/>
        <v>45204</v>
      </c>
      <c r="N699" s="12">
        <f t="shared" ca="1" si="116"/>
        <v>5.787341505760768E-4</v>
      </c>
      <c r="O699" s="12">
        <f t="shared" ca="1" si="117"/>
        <v>4.9224372928555749E-3</v>
      </c>
      <c r="P699" s="12">
        <f t="shared" ca="1" si="118"/>
        <v>4.6838407494147472E-3</v>
      </c>
      <c r="Q699" s="12">
        <f t="shared" ca="1" si="119"/>
        <v>-7.3513967653848766E-4</v>
      </c>
      <c r="R699" s="12">
        <f t="shared" ca="1" si="120"/>
        <v>-5.7468261846294055E-4</v>
      </c>
      <c r="S699" s="12">
        <f t="shared" ca="1" si="121"/>
        <v>-4.3727001189151071E-3</v>
      </c>
      <c r="T699" s="12">
        <f t="shared" ca="1" si="122"/>
        <v>-9.4612930433826126E-3</v>
      </c>
      <c r="U699" s="18"/>
      <c r="V699" s="22">
        <f t="shared" ca="1" si="123"/>
        <v>45204</v>
      </c>
      <c r="W699" s="14">
        <f ca="1">VLOOKUP($M699,LAST!$B:$Q,2,0)</f>
        <v>380.36</v>
      </c>
      <c r="X699" s="14">
        <f ca="1">VLOOKUP($M699,LAST!$B:$Q,3,0)*100</f>
        <v>512.41999999999996</v>
      </c>
      <c r="Y699" s="14">
        <f ca="1">VLOOKUP($M699,LAST!$B:$Q,16,0)*100</f>
        <v>429</v>
      </c>
      <c r="Z699" s="14">
        <f ca="1">VLOOKUP($M699,LAST!$B:$Q,4,0)</f>
        <v>95.15</v>
      </c>
      <c r="AA699" s="14">
        <f ca="1">VLOOKUP($M699,LAST!$B:$Q,5,0)</f>
        <v>95.65</v>
      </c>
      <c r="AB699" s="14">
        <f ca="1">VLOOKUP($M699,LAST!$B:$Q,6,0)</f>
        <v>106.33199999999999</v>
      </c>
      <c r="AC699" s="14">
        <f ca="1">VLOOKUP($M699,LAST!$B:$Q,7,0)</f>
        <v>1350.55</v>
      </c>
    </row>
    <row r="700" spans="12:29" ht="16.5" customHeight="1" x14ac:dyDescent="0.25">
      <c r="L700" s="32">
        <f t="shared" si="115"/>
        <v>700</v>
      </c>
      <c r="M700" s="9">
        <f t="shared" ca="1" si="124"/>
        <v>45203</v>
      </c>
      <c r="N700" s="12">
        <f t="shared" ca="1" si="116"/>
        <v>3.0078040320832278E-2</v>
      </c>
      <c r="O700" s="12">
        <f t="shared" ca="1" si="117"/>
        <v>2.1433865507501926E-2</v>
      </c>
      <c r="P700" s="12">
        <f t="shared" ca="1" si="118"/>
        <v>1.6666666666666607E-2</v>
      </c>
      <c r="Q700" s="12">
        <f t="shared" ca="1" si="119"/>
        <v>-1.2586532410321372E-3</v>
      </c>
      <c r="R700" s="12">
        <f t="shared" ca="1" si="120"/>
        <v>-2.0021481381066186E-3</v>
      </c>
      <c r="S700" s="12">
        <f t="shared" ca="1" si="121"/>
        <v>-1.8785046728971855E-3</v>
      </c>
      <c r="T700" s="12">
        <f t="shared" ca="1" si="122"/>
        <v>1.0412034978508844E-2</v>
      </c>
      <c r="U700" s="18"/>
      <c r="V700" s="22">
        <f t="shared" ca="1" si="123"/>
        <v>45203</v>
      </c>
      <c r="W700" s="14">
        <f ca="1">VLOOKUP($M700,LAST!$B:$Q,2,0)</f>
        <v>380.14</v>
      </c>
      <c r="X700" s="14">
        <f ca="1">VLOOKUP($M700,LAST!$B:$Q,3,0)*100</f>
        <v>509.90999999999997</v>
      </c>
      <c r="Y700" s="14">
        <f ca="1">VLOOKUP($M700,LAST!$B:$Q,16,0)*100</f>
        <v>426.99999999999994</v>
      </c>
      <c r="Z700" s="14">
        <f ca="1">VLOOKUP($M700,LAST!$B:$Q,4,0)</f>
        <v>95.22</v>
      </c>
      <c r="AA700" s="14">
        <f ca="1">VLOOKUP($M700,LAST!$B:$Q,5,0)</f>
        <v>95.704999999999998</v>
      </c>
      <c r="AB700" s="14">
        <f ca="1">VLOOKUP($M700,LAST!$B:$Q,6,0)</f>
        <v>106.79900000000001</v>
      </c>
      <c r="AC700" s="14">
        <f ca="1">VLOOKUP($M700,LAST!$B:$Q,7,0)</f>
        <v>1363.45</v>
      </c>
    </row>
    <row r="701" spans="12:29" ht="16.5" customHeight="1" x14ac:dyDescent="0.25">
      <c r="L701" s="32">
        <f t="shared" si="115"/>
        <v>701</v>
      </c>
      <c r="M701" s="9">
        <f t="shared" ca="1" si="124"/>
        <v>45202</v>
      </c>
      <c r="N701" s="12">
        <f t="shared" ca="1" si="116"/>
        <v>1.4794038387504704E-2</v>
      </c>
      <c r="O701" s="12">
        <f t="shared" ca="1" si="117"/>
        <v>2.8387203098283909E-2</v>
      </c>
      <c r="P701" s="12">
        <f t="shared" ca="1" si="118"/>
        <v>4.4776119402985204E-2</v>
      </c>
      <c r="Q701" s="12">
        <f t="shared" ca="1" si="119"/>
        <v>-1.6753926701570387E-3</v>
      </c>
      <c r="R701" s="12">
        <f t="shared" ca="1" si="120"/>
        <v>-3.3465323896526566E-3</v>
      </c>
      <c r="S701" s="12">
        <f t="shared" ca="1" si="121"/>
        <v>8.9800194567102309E-4</v>
      </c>
      <c r="T701" s="12">
        <f t="shared" ca="1" si="122"/>
        <v>0</v>
      </c>
      <c r="U701" s="18"/>
      <c r="V701" s="22">
        <f t="shared" ca="1" si="123"/>
        <v>45202</v>
      </c>
      <c r="W701" s="14">
        <f ca="1">VLOOKUP($M701,LAST!$B:$Q,2,0)</f>
        <v>369.04</v>
      </c>
      <c r="X701" s="14">
        <f ca="1">VLOOKUP($M701,LAST!$B:$Q,3,0)*100</f>
        <v>499.21</v>
      </c>
      <c r="Y701" s="14">
        <f ca="1">VLOOKUP($M701,LAST!$B:$Q,16,0)*100</f>
        <v>420</v>
      </c>
      <c r="Z701" s="14">
        <f ca="1">VLOOKUP($M701,LAST!$B:$Q,4,0)</f>
        <v>95.34</v>
      </c>
      <c r="AA701" s="14">
        <f ca="1">VLOOKUP($M701,LAST!$B:$Q,5,0)</f>
        <v>95.897000000000006</v>
      </c>
      <c r="AB701" s="14">
        <f ca="1">VLOOKUP($M701,LAST!$B:$Q,6,0)</f>
        <v>107</v>
      </c>
      <c r="AC701" s="14">
        <f ca="1">VLOOKUP($M701,LAST!$B:$Q,7,0)</f>
        <v>1349.4</v>
      </c>
    </row>
    <row r="702" spans="12:29" ht="16.5" customHeight="1" x14ac:dyDescent="0.25">
      <c r="L702" s="32">
        <f t="shared" si="115"/>
        <v>702</v>
      </c>
      <c r="M702" s="9">
        <f t="shared" ca="1" si="124"/>
        <v>45201</v>
      </c>
      <c r="N702" s="12">
        <f t="shared" ca="1" si="116"/>
        <v>4.8354563289214614E-3</v>
      </c>
      <c r="O702" s="12">
        <f t="shared" ca="1" si="117"/>
        <v>9.9238546997877375E-3</v>
      </c>
      <c r="P702" s="12">
        <f t="shared" ca="1" si="118"/>
        <v>2.0304568527918621E-2</v>
      </c>
      <c r="Q702" s="12">
        <f t="shared" ca="1" si="119"/>
        <v>-5.2328623757191828E-4</v>
      </c>
      <c r="R702" s="12">
        <f t="shared" ca="1" si="120"/>
        <v>-1.6704710520855093E-3</v>
      </c>
      <c r="S702" s="12">
        <f t="shared" ca="1" si="121"/>
        <v>6.8755062444665338E-3</v>
      </c>
      <c r="T702" s="12">
        <f t="shared" ca="1" si="122"/>
        <v>0</v>
      </c>
      <c r="U702" s="18"/>
      <c r="V702" s="22">
        <f t="shared" ca="1" si="123"/>
        <v>45201</v>
      </c>
      <c r="W702" s="14">
        <f ca="1">VLOOKUP($M702,LAST!$B:$Q,2,0)</f>
        <v>363.66</v>
      </c>
      <c r="X702" s="14">
        <f ca="1">VLOOKUP($M702,LAST!$B:$Q,3,0)*100</f>
        <v>485.43</v>
      </c>
      <c r="Y702" s="14">
        <f ca="1">VLOOKUP($M702,LAST!$B:$Q,16,0)*100</f>
        <v>401.99999999999994</v>
      </c>
      <c r="Z702" s="14">
        <f ca="1">VLOOKUP($M702,LAST!$B:$Q,4,0)</f>
        <v>95.5</v>
      </c>
      <c r="AA702" s="14">
        <f ca="1">VLOOKUP($M702,LAST!$B:$Q,5,0)</f>
        <v>96.218999999999994</v>
      </c>
      <c r="AB702" s="14">
        <f ca="1">VLOOKUP($M702,LAST!$B:$Q,6,0)</f>
        <v>106.904</v>
      </c>
      <c r="AC702" s="14">
        <f ca="1">VLOOKUP($M702,LAST!$B:$Q,7,0)</f>
        <v>1349.4</v>
      </c>
    </row>
    <row r="703" spans="12:29" ht="16.5" customHeight="1" x14ac:dyDescent="0.25">
      <c r="L703" s="32">
        <f t="shared" si="115"/>
        <v>703</v>
      </c>
      <c r="M703" s="9">
        <f t="shared" ca="1" si="124"/>
        <v>45198</v>
      </c>
      <c r="N703" s="12">
        <f t="shared" ca="1" si="116"/>
        <v>-1.9718843955686682E-2</v>
      </c>
      <c r="O703" s="12">
        <f t="shared" ca="1" si="117"/>
        <v>-1.8481985255943689E-3</v>
      </c>
      <c r="P703" s="12">
        <f t="shared" ca="1" si="118"/>
        <v>-1.0050251256281451E-2</v>
      </c>
      <c r="Q703" s="12">
        <f t="shared" ca="1" si="119"/>
        <v>-4.1845381316041319E-4</v>
      </c>
      <c r="R703" s="12">
        <f t="shared" ca="1" si="120"/>
        <v>-8.7079117598276579E-4</v>
      </c>
      <c r="S703" s="12">
        <f t="shared" ca="1" si="121"/>
        <v>-4.707034191896442E-4</v>
      </c>
      <c r="T703" s="12">
        <f t="shared" ca="1" si="122"/>
        <v>0</v>
      </c>
      <c r="U703" s="18"/>
      <c r="V703" s="22">
        <f t="shared" ca="1" si="123"/>
        <v>45198</v>
      </c>
      <c r="W703" s="14">
        <f ca="1">VLOOKUP($M703,LAST!$B:$Q,2,0)</f>
        <v>361.91</v>
      </c>
      <c r="X703" s="14">
        <f ca="1">VLOOKUP($M703,LAST!$B:$Q,3,0)*100</f>
        <v>480.66</v>
      </c>
      <c r="Y703" s="14">
        <f ca="1">VLOOKUP($M703,LAST!$B:$Q,16,0)*100</f>
        <v>394</v>
      </c>
      <c r="Z703" s="14">
        <f ca="1">VLOOKUP($M703,LAST!$B:$Q,4,0)</f>
        <v>95.55</v>
      </c>
      <c r="AA703" s="14">
        <f ca="1">VLOOKUP($M703,LAST!$B:$Q,5,0)</f>
        <v>96.38</v>
      </c>
      <c r="AB703" s="14">
        <f ca="1">VLOOKUP($M703,LAST!$B:$Q,6,0)</f>
        <v>106.17400000000001</v>
      </c>
      <c r="AC703" s="14">
        <f ca="1">VLOOKUP($M703,LAST!$B:$Q,7,0)</f>
        <v>1349.4</v>
      </c>
    </row>
    <row r="704" spans="12:29" ht="16.5" customHeight="1" x14ac:dyDescent="0.25">
      <c r="L704" s="32">
        <f t="shared" si="115"/>
        <v>704</v>
      </c>
      <c r="M704" s="9">
        <f t="shared" ca="1" si="124"/>
        <v>45197</v>
      </c>
      <c r="N704" s="12">
        <f t="shared" ca="1" si="116"/>
        <v>3.8772122337581871E-2</v>
      </c>
      <c r="O704" s="12">
        <f t="shared" ca="1" si="117"/>
        <v>1.0152923160831495E-2</v>
      </c>
      <c r="P704" s="12">
        <f t="shared" ca="1" si="118"/>
        <v>1.2722646310432628E-2</v>
      </c>
      <c r="Q704" s="12">
        <f t="shared" ca="1" si="119"/>
        <v>-9.4063545150502303E-4</v>
      </c>
      <c r="R704" s="12">
        <f t="shared" ca="1" si="120"/>
        <v>-1.2838033710190766E-3</v>
      </c>
      <c r="S704" s="12">
        <f t="shared" ca="1" si="121"/>
        <v>-4.1437758985992668E-3</v>
      </c>
      <c r="T704" s="12">
        <f t="shared" ca="1" si="122"/>
        <v>0</v>
      </c>
      <c r="U704" s="18"/>
      <c r="V704" s="22">
        <f t="shared" ca="1" si="123"/>
        <v>45197</v>
      </c>
      <c r="W704" s="14">
        <f ca="1">VLOOKUP($M704,LAST!$B:$Q,2,0)</f>
        <v>369.19</v>
      </c>
      <c r="X704" s="14">
        <f ca="1">VLOOKUP($M704,LAST!$B:$Q,3,0)*100</f>
        <v>481.55</v>
      </c>
      <c r="Y704" s="14">
        <f ca="1">VLOOKUP($M704,LAST!$B:$Q,16,0)*100</f>
        <v>398</v>
      </c>
      <c r="Z704" s="14">
        <f ca="1">VLOOKUP($M704,LAST!$B:$Q,4,0)</f>
        <v>95.59</v>
      </c>
      <c r="AA704" s="14">
        <f ca="1">VLOOKUP($M704,LAST!$B:$Q,5,0)</f>
        <v>96.463999999999999</v>
      </c>
      <c r="AB704" s="14">
        <f ca="1">VLOOKUP($M704,LAST!$B:$Q,6,0)</f>
        <v>106.224</v>
      </c>
      <c r="AC704" s="14">
        <f ca="1">VLOOKUP($M704,LAST!$B:$Q,7,0)</f>
        <v>1349.4</v>
      </c>
    </row>
    <row r="705" spans="12:29" ht="16.5" customHeight="1" x14ac:dyDescent="0.25">
      <c r="L705" s="32">
        <f t="shared" si="115"/>
        <v>705</v>
      </c>
      <c r="M705" s="9">
        <f t="shared" ca="1" si="124"/>
        <v>45196</v>
      </c>
      <c r="N705" s="12">
        <f t="shared" ca="1" si="116"/>
        <v>-1.5451174289244918E-3</v>
      </c>
      <c r="O705" s="12">
        <f t="shared" ca="1" si="117"/>
        <v>-3.1992305118768716E-3</v>
      </c>
      <c r="P705" s="12">
        <f t="shared" ca="1" si="118"/>
        <v>-7.575757575757569E-3</v>
      </c>
      <c r="Q705" s="12">
        <f t="shared" ca="1" si="119"/>
        <v>-8.3542188805341144E-4</v>
      </c>
      <c r="R705" s="12">
        <f t="shared" ca="1" si="120"/>
        <v>-3.8292367399750393E-4</v>
      </c>
      <c r="S705" s="12">
        <f t="shared" ca="1" si="121"/>
        <v>4.0948499025708074E-3</v>
      </c>
      <c r="T705" s="12">
        <f t="shared" ca="1" si="122"/>
        <v>5.1901831393186271E-4</v>
      </c>
      <c r="U705" s="18"/>
      <c r="V705" s="22">
        <f t="shared" ca="1" si="123"/>
        <v>45196</v>
      </c>
      <c r="W705" s="14">
        <f ca="1">VLOOKUP($M705,LAST!$B:$Q,2,0)</f>
        <v>355.41</v>
      </c>
      <c r="X705" s="14">
        <f ca="1">VLOOKUP($M705,LAST!$B:$Q,3,0)*100</f>
        <v>476.71000000000004</v>
      </c>
      <c r="Y705" s="14">
        <f ca="1">VLOOKUP($M705,LAST!$B:$Q,16,0)*100</f>
        <v>393</v>
      </c>
      <c r="Z705" s="14">
        <f ca="1">VLOOKUP($M705,LAST!$B:$Q,4,0)</f>
        <v>95.68</v>
      </c>
      <c r="AA705" s="14">
        <f ca="1">VLOOKUP($M705,LAST!$B:$Q,5,0)</f>
        <v>96.587999999999994</v>
      </c>
      <c r="AB705" s="14">
        <f ca="1">VLOOKUP($M705,LAST!$B:$Q,6,0)</f>
        <v>106.666</v>
      </c>
      <c r="AC705" s="14">
        <f ca="1">VLOOKUP($M705,LAST!$B:$Q,7,0)</f>
        <v>1349.4</v>
      </c>
    </row>
    <row r="706" spans="12:29" ht="16.5" customHeight="1" x14ac:dyDescent="0.25">
      <c r="L706" s="32">
        <f t="shared" si="115"/>
        <v>706</v>
      </c>
      <c r="M706" s="9">
        <f t="shared" ca="1" si="124"/>
        <v>45195</v>
      </c>
      <c r="N706" s="12">
        <f t="shared" ca="1" si="116"/>
        <v>1.027416699778616E-2</v>
      </c>
      <c r="O706" s="12">
        <f t="shared" ca="1" si="117"/>
        <v>1.4983658050002235E-2</v>
      </c>
      <c r="P706" s="12">
        <f t="shared" ca="1" si="118"/>
        <v>2.3255813953488413E-2</v>
      </c>
      <c r="Q706" s="12">
        <f t="shared" ca="1" si="119"/>
        <v>-7.3046018991962391E-4</v>
      </c>
      <c r="R706" s="12">
        <f t="shared" ca="1" si="120"/>
        <v>-6.5158034089030092E-4</v>
      </c>
      <c r="S706" s="12">
        <f t="shared" ca="1" si="121"/>
        <v>2.1981546821636666E-3</v>
      </c>
      <c r="T706" s="12">
        <f t="shared" ca="1" si="122"/>
        <v>9.0905690022820007E-3</v>
      </c>
      <c r="U706" s="18"/>
      <c r="V706" s="22">
        <f t="shared" ca="1" si="123"/>
        <v>45195</v>
      </c>
      <c r="W706" s="14">
        <f ca="1">VLOOKUP($M706,LAST!$B:$Q,2,0)</f>
        <v>355.96</v>
      </c>
      <c r="X706" s="14">
        <f ca="1">VLOOKUP($M706,LAST!$B:$Q,3,0)*100</f>
        <v>478.24</v>
      </c>
      <c r="Y706" s="14">
        <f ca="1">VLOOKUP($M706,LAST!$B:$Q,16,0)*100</f>
        <v>396</v>
      </c>
      <c r="Z706" s="14">
        <f ca="1">VLOOKUP($M706,LAST!$B:$Q,4,0)</f>
        <v>95.76</v>
      </c>
      <c r="AA706" s="14">
        <f ca="1">VLOOKUP($M706,LAST!$B:$Q,5,0)</f>
        <v>96.625</v>
      </c>
      <c r="AB706" s="14">
        <f ca="1">VLOOKUP($M706,LAST!$B:$Q,6,0)</f>
        <v>106.23099999999999</v>
      </c>
      <c r="AC706" s="14">
        <f ca="1">VLOOKUP($M706,LAST!$B:$Q,7,0)</f>
        <v>1348.7</v>
      </c>
    </row>
    <row r="707" spans="12:29" ht="16.5" customHeight="1" x14ac:dyDescent="0.25">
      <c r="L707" s="32">
        <f t="shared" si="115"/>
        <v>707</v>
      </c>
      <c r="M707" s="9">
        <f t="shared" ca="1" si="124"/>
        <v>45194</v>
      </c>
      <c r="N707" s="12">
        <f t="shared" ca="1" si="116"/>
        <v>-9.4461624964858881E-3</v>
      </c>
      <c r="O707" s="12">
        <f t="shared" ca="1" si="117"/>
        <v>3.0441724321448316E-3</v>
      </c>
      <c r="P707" s="12">
        <f t="shared" ca="1" si="118"/>
        <v>7.8125E-3</v>
      </c>
      <c r="Q707" s="12">
        <f t="shared" ca="1" si="119"/>
        <v>4.1758012318604543E-4</v>
      </c>
      <c r="R707" s="12">
        <f t="shared" ca="1" si="120"/>
        <v>2.0685518068663811E-5</v>
      </c>
      <c r="S707" s="12">
        <f t="shared" ca="1" si="121"/>
        <v>3.930557002547852E-3</v>
      </c>
      <c r="T707" s="12">
        <f t="shared" ca="1" si="122"/>
        <v>-1.4961660744350347E-4</v>
      </c>
      <c r="U707" s="18"/>
      <c r="V707" s="22">
        <f t="shared" ca="1" si="123"/>
        <v>45194</v>
      </c>
      <c r="W707" s="14">
        <f ca="1">VLOOKUP($M707,LAST!$B:$Q,2,0)</f>
        <v>352.34</v>
      </c>
      <c r="X707" s="14">
        <f ca="1">VLOOKUP($M707,LAST!$B:$Q,3,0)*100</f>
        <v>471.18</v>
      </c>
      <c r="Y707" s="14">
        <f ca="1">VLOOKUP($M707,LAST!$B:$Q,16,0)*100</f>
        <v>387</v>
      </c>
      <c r="Z707" s="14">
        <f ca="1">VLOOKUP($M707,LAST!$B:$Q,4,0)</f>
        <v>95.83</v>
      </c>
      <c r="AA707" s="14">
        <f ca="1">VLOOKUP($M707,LAST!$B:$Q,5,0)</f>
        <v>96.688000000000002</v>
      </c>
      <c r="AB707" s="14">
        <f ca="1">VLOOKUP($M707,LAST!$B:$Q,6,0)</f>
        <v>105.998</v>
      </c>
      <c r="AC707" s="14">
        <f ca="1">VLOOKUP($M707,LAST!$B:$Q,7,0)</f>
        <v>1336.55</v>
      </c>
    </row>
    <row r="708" spans="12:29" ht="16.5" customHeight="1" x14ac:dyDescent="0.25">
      <c r="L708" s="32">
        <f t="shared" si="115"/>
        <v>708</v>
      </c>
      <c r="M708" s="9">
        <f t="shared" ca="1" si="124"/>
        <v>45191</v>
      </c>
      <c r="N708" s="12">
        <f t="shared" ca="1" si="116"/>
        <v>1.3823571326777806E-2</v>
      </c>
      <c r="O708" s="12">
        <f t="shared" ca="1" si="117"/>
        <v>7.0099468358773009E-3</v>
      </c>
      <c r="P708" s="12">
        <f t="shared" ca="1" si="118"/>
        <v>1.0526315789473717E-2</v>
      </c>
      <c r="Q708" s="12">
        <f t="shared" ca="1" si="119"/>
        <v>-4.1740582281113436E-4</v>
      </c>
      <c r="R708" s="12">
        <f t="shared" ca="1" si="120"/>
        <v>2.0685945968379471E-5</v>
      </c>
      <c r="S708" s="12">
        <f t="shared" ca="1" si="121"/>
        <v>2.0880195134913571E-3</v>
      </c>
      <c r="T708" s="12">
        <f t="shared" ca="1" si="122"/>
        <v>-2.2392237357715672E-3</v>
      </c>
      <c r="U708" s="18"/>
      <c r="V708" s="22">
        <f t="shared" ca="1" si="123"/>
        <v>45191</v>
      </c>
      <c r="W708" s="14">
        <f ca="1">VLOOKUP($M708,LAST!$B:$Q,2,0)</f>
        <v>355.7</v>
      </c>
      <c r="X708" s="14">
        <f ca="1">VLOOKUP($M708,LAST!$B:$Q,3,0)*100</f>
        <v>469.75</v>
      </c>
      <c r="Y708" s="14">
        <f ca="1">VLOOKUP($M708,LAST!$B:$Q,16,0)*100</f>
        <v>384</v>
      </c>
      <c r="Z708" s="14">
        <f ca="1">VLOOKUP($M708,LAST!$B:$Q,4,0)</f>
        <v>95.79</v>
      </c>
      <c r="AA708" s="14">
        <f ca="1">VLOOKUP($M708,LAST!$B:$Q,5,0)</f>
        <v>96.686000000000007</v>
      </c>
      <c r="AB708" s="14">
        <f ca="1">VLOOKUP($M708,LAST!$B:$Q,6,0)</f>
        <v>105.583</v>
      </c>
      <c r="AC708" s="14">
        <f ca="1">VLOOKUP($M708,LAST!$B:$Q,7,0)</f>
        <v>1336.75</v>
      </c>
    </row>
    <row r="709" spans="12:29" ht="16.5" customHeight="1" x14ac:dyDescent="0.25">
      <c r="L709" s="32">
        <f t="shared" si="115"/>
        <v>709</v>
      </c>
      <c r="M709" s="9">
        <f t="shared" ca="1" si="124"/>
        <v>45190</v>
      </c>
      <c r="N709" s="12">
        <f t="shared" ca="1" si="116"/>
        <v>1.2086770899440324E-2</v>
      </c>
      <c r="O709" s="12">
        <f t="shared" ca="1" si="117"/>
        <v>1.7493347293111583E-2</v>
      </c>
      <c r="P709" s="12">
        <f t="shared" ca="1" si="118"/>
        <v>2.9810298102981081E-2</v>
      </c>
      <c r="Q709" s="12">
        <f t="shared" ca="1" si="119"/>
        <v>-8.3411531644250747E-4</v>
      </c>
      <c r="R709" s="12">
        <f t="shared" ca="1" si="120"/>
        <v>3.1038549878958932E-4</v>
      </c>
      <c r="S709" s="12">
        <f t="shared" ca="1" si="121"/>
        <v>3.3229530609135693E-4</v>
      </c>
      <c r="T709" s="12">
        <f t="shared" ca="1" si="122"/>
        <v>7.2172311393450261E-3</v>
      </c>
      <c r="U709" s="18"/>
      <c r="V709" s="22">
        <f t="shared" ca="1" si="123"/>
        <v>45190</v>
      </c>
      <c r="W709" s="14">
        <f ca="1">VLOOKUP($M709,LAST!$B:$Q,2,0)</f>
        <v>350.85</v>
      </c>
      <c r="X709" s="14">
        <f ca="1">VLOOKUP($M709,LAST!$B:$Q,3,0)*100</f>
        <v>466.47999999999996</v>
      </c>
      <c r="Y709" s="14">
        <f ca="1">VLOOKUP($M709,LAST!$B:$Q,16,0)*100</f>
        <v>380</v>
      </c>
      <c r="Z709" s="14">
        <f ca="1">VLOOKUP($M709,LAST!$B:$Q,4,0)</f>
        <v>95.83</v>
      </c>
      <c r="AA709" s="14">
        <f ca="1">VLOOKUP($M709,LAST!$B:$Q,5,0)</f>
        <v>96.683999999999997</v>
      </c>
      <c r="AB709" s="14">
        <f ca="1">VLOOKUP($M709,LAST!$B:$Q,6,0)</f>
        <v>105.363</v>
      </c>
      <c r="AC709" s="14">
        <f ca="1">VLOOKUP($M709,LAST!$B:$Q,7,0)</f>
        <v>1339.75</v>
      </c>
    </row>
    <row r="710" spans="12:29" ht="16.5" customHeight="1" x14ac:dyDescent="0.25">
      <c r="L710" s="32">
        <f t="shared" ref="L710:L773" si="125">ROW(M710)</f>
        <v>710</v>
      </c>
      <c r="M710" s="9">
        <f t="shared" ca="1" si="124"/>
        <v>45189</v>
      </c>
      <c r="N710" s="12">
        <f t="shared" ref="N710:N773" ca="1" si="126">W710/W711-1</f>
        <v>-1.1970586558741392E-2</v>
      </c>
      <c r="O710" s="12">
        <f t="shared" ref="O710:O773" ca="1" si="127">X710/X711-1</f>
        <v>-6.6087408723538577E-3</v>
      </c>
      <c r="P710" s="12">
        <f t="shared" ref="P710:P773" ca="1" si="128">Y710/Y711-1</f>
        <v>-1.072386058981234E-2</v>
      </c>
      <c r="Q710" s="12">
        <f t="shared" ref="Q710:Q773" ca="1" si="129">Z710/Z711-1</f>
        <v>-1.0425354462062497E-4</v>
      </c>
      <c r="R710" s="12">
        <f t="shared" ref="R710:R773" ca="1" si="130">AA710/AA711-1</f>
        <v>4.0366402732505691E-4</v>
      </c>
      <c r="S710" s="12">
        <f t="shared" ref="S710:S773" ca="1" si="131">AB710/AB711-1</f>
        <v>1.854793452103598E-3</v>
      </c>
      <c r="T710" s="12">
        <f t="shared" ref="T710:T773" ca="1" si="132">AC710/AC711-1</f>
        <v>1.2420022581860479E-3</v>
      </c>
      <c r="U710" s="18"/>
      <c r="V710" s="22">
        <f t="shared" ref="V710:V773" ca="1" si="133">M710</f>
        <v>45189</v>
      </c>
      <c r="W710" s="14">
        <f ca="1">VLOOKUP($M710,LAST!$B:$Q,2,0)</f>
        <v>346.66</v>
      </c>
      <c r="X710" s="14">
        <f ca="1">VLOOKUP($M710,LAST!$B:$Q,3,0)*100</f>
        <v>458.46</v>
      </c>
      <c r="Y710" s="14">
        <f ca="1">VLOOKUP($M710,LAST!$B:$Q,16,0)*100</f>
        <v>369</v>
      </c>
      <c r="Z710" s="14">
        <f ca="1">VLOOKUP($M710,LAST!$B:$Q,4,0)</f>
        <v>95.91</v>
      </c>
      <c r="AA710" s="14">
        <f ca="1">VLOOKUP($M710,LAST!$B:$Q,5,0)</f>
        <v>96.653999999999996</v>
      </c>
      <c r="AB710" s="14">
        <f ca="1">VLOOKUP($M710,LAST!$B:$Q,6,0)</f>
        <v>105.328</v>
      </c>
      <c r="AC710" s="14">
        <f ca="1">VLOOKUP($M710,LAST!$B:$Q,7,0)</f>
        <v>1330.15</v>
      </c>
    </row>
    <row r="711" spans="12:29" ht="16.5" customHeight="1" x14ac:dyDescent="0.25">
      <c r="L711" s="32">
        <f t="shared" si="125"/>
        <v>711</v>
      </c>
      <c r="M711" s="9">
        <f t="shared" ref="M711:M774" ca="1" si="134">WORKDAY(M710,-1)</f>
        <v>45188</v>
      </c>
      <c r="N711" s="12">
        <f t="shared" ca="1" si="126"/>
        <v>-1.0937588092687633E-2</v>
      </c>
      <c r="O711" s="12">
        <f t="shared" ca="1" si="127"/>
        <v>-2.0542317173376512E-3</v>
      </c>
      <c r="P711" s="12">
        <f t="shared" ca="1" si="128"/>
        <v>2.6881720430107503E-3</v>
      </c>
      <c r="Q711" s="12">
        <f t="shared" ca="1" si="129"/>
        <v>1.0426441455546609E-4</v>
      </c>
      <c r="R711" s="12">
        <f t="shared" ca="1" si="130"/>
        <v>3.0025055391047495E-4</v>
      </c>
      <c r="S711" s="12">
        <f t="shared" ca="1" si="131"/>
        <v>-6.5588106689984382E-4</v>
      </c>
      <c r="T711" s="12">
        <f t="shared" ca="1" si="132"/>
        <v>3.1336127156718074E-3</v>
      </c>
      <c r="U711" s="18"/>
      <c r="V711" s="22">
        <f t="shared" ca="1" si="133"/>
        <v>45188</v>
      </c>
      <c r="W711" s="14">
        <f ca="1">VLOOKUP($M711,LAST!$B:$Q,2,0)</f>
        <v>350.86</v>
      </c>
      <c r="X711" s="14">
        <f ca="1">VLOOKUP($M711,LAST!$B:$Q,3,0)*100</f>
        <v>461.51</v>
      </c>
      <c r="Y711" s="14">
        <f ca="1">VLOOKUP($M711,LAST!$B:$Q,16,0)*100</f>
        <v>373</v>
      </c>
      <c r="Z711" s="14">
        <f ca="1">VLOOKUP($M711,LAST!$B:$Q,4,0)</f>
        <v>95.92</v>
      </c>
      <c r="AA711" s="14">
        <f ca="1">VLOOKUP($M711,LAST!$B:$Q,5,0)</f>
        <v>96.614999999999995</v>
      </c>
      <c r="AB711" s="14">
        <f ca="1">VLOOKUP($M711,LAST!$B:$Q,6,0)</f>
        <v>105.133</v>
      </c>
      <c r="AC711" s="14">
        <f ca="1">VLOOKUP($M711,LAST!$B:$Q,7,0)</f>
        <v>1328.5</v>
      </c>
    </row>
    <row r="712" spans="12:29" ht="16.5" customHeight="1" x14ac:dyDescent="0.25">
      <c r="L712" s="32">
        <f t="shared" si="125"/>
        <v>712</v>
      </c>
      <c r="M712" s="9">
        <f t="shared" ca="1" si="134"/>
        <v>45187</v>
      </c>
      <c r="N712" s="12">
        <f t="shared" ca="1" si="126"/>
        <v>1.3977418893811544E-2</v>
      </c>
      <c r="O712" s="12">
        <f t="shared" ca="1" si="127"/>
        <v>-1.4251166004491944E-3</v>
      </c>
      <c r="P712" s="12">
        <f t="shared" ca="1" si="128"/>
        <v>-5.3475935828877219E-3</v>
      </c>
      <c r="Q712" s="12">
        <f t="shared" ca="1" si="129"/>
        <v>3.1289111389232183E-4</v>
      </c>
      <c r="R712" s="12">
        <f t="shared" ca="1" si="130"/>
        <v>5.3867031305032675E-4</v>
      </c>
      <c r="S712" s="12">
        <f t="shared" ca="1" si="131"/>
        <v>-1.1393630960293555E-3</v>
      </c>
      <c r="T712" s="12">
        <f t="shared" ca="1" si="132"/>
        <v>-1.2443438914028215E-3</v>
      </c>
      <c r="U712" s="18"/>
      <c r="V712" s="22">
        <f t="shared" ca="1" si="133"/>
        <v>45187</v>
      </c>
      <c r="W712" s="14">
        <f ca="1">VLOOKUP($M712,LAST!$B:$Q,2,0)</f>
        <v>354.74</v>
      </c>
      <c r="X712" s="14">
        <f ca="1">VLOOKUP($M712,LAST!$B:$Q,3,0)*100</f>
        <v>462.46</v>
      </c>
      <c r="Y712" s="14">
        <f ca="1">VLOOKUP($M712,LAST!$B:$Q,16,0)*100</f>
        <v>372</v>
      </c>
      <c r="Z712" s="14">
        <f ca="1">VLOOKUP($M712,LAST!$B:$Q,4,0)</f>
        <v>95.91</v>
      </c>
      <c r="AA712" s="14">
        <f ca="1">VLOOKUP($M712,LAST!$B:$Q,5,0)</f>
        <v>96.585999999999999</v>
      </c>
      <c r="AB712" s="14">
        <f ca="1">VLOOKUP($M712,LAST!$B:$Q,6,0)</f>
        <v>105.202</v>
      </c>
      <c r="AC712" s="14">
        <f ca="1">VLOOKUP($M712,LAST!$B:$Q,7,0)</f>
        <v>1324.35</v>
      </c>
    </row>
    <row r="713" spans="12:29" ht="16.5" customHeight="1" x14ac:dyDescent="0.25">
      <c r="L713" s="32">
        <f t="shared" si="125"/>
        <v>713</v>
      </c>
      <c r="M713" s="9">
        <f t="shared" ca="1" si="134"/>
        <v>45184</v>
      </c>
      <c r="N713" s="12">
        <f t="shared" ca="1" si="126"/>
        <v>-3.3047491524457184E-3</v>
      </c>
      <c r="O713" s="12">
        <f t="shared" ca="1" si="127"/>
        <v>2.3157666919164654E-3</v>
      </c>
      <c r="P713" s="12">
        <f t="shared" ca="1" si="128"/>
        <v>1.6304347826086918E-2</v>
      </c>
      <c r="Q713" s="12">
        <f t="shared" ca="1" si="129"/>
        <v>4.1736227045063856E-4</v>
      </c>
      <c r="R713" s="12">
        <f t="shared" ca="1" si="130"/>
        <v>7.879076903938298E-4</v>
      </c>
      <c r="S713" s="12">
        <f t="shared" ca="1" si="131"/>
        <v>-7.8743892604715704E-4</v>
      </c>
      <c r="T713" s="12">
        <f t="shared" ca="1" si="132"/>
        <v>7.5420469115350386E-5</v>
      </c>
      <c r="U713" s="18"/>
      <c r="V713" s="22">
        <f t="shared" ca="1" si="133"/>
        <v>45184</v>
      </c>
      <c r="W713" s="14">
        <f ca="1">VLOOKUP($M713,LAST!$B:$Q,2,0)</f>
        <v>349.85</v>
      </c>
      <c r="X713" s="14">
        <f ca="1">VLOOKUP($M713,LAST!$B:$Q,3,0)*100</f>
        <v>463.12</v>
      </c>
      <c r="Y713" s="14">
        <f ca="1">VLOOKUP($M713,LAST!$B:$Q,16,0)*100</f>
        <v>374</v>
      </c>
      <c r="Z713" s="14">
        <f ca="1">VLOOKUP($M713,LAST!$B:$Q,4,0)</f>
        <v>95.88</v>
      </c>
      <c r="AA713" s="14">
        <f ca="1">VLOOKUP($M713,LAST!$B:$Q,5,0)</f>
        <v>96.534000000000006</v>
      </c>
      <c r="AB713" s="14">
        <f ca="1">VLOOKUP($M713,LAST!$B:$Q,6,0)</f>
        <v>105.322</v>
      </c>
      <c r="AC713" s="14">
        <f ca="1">VLOOKUP($M713,LAST!$B:$Q,7,0)</f>
        <v>1326</v>
      </c>
    </row>
    <row r="714" spans="12:29" ht="16.5" customHeight="1" x14ac:dyDescent="0.25">
      <c r="L714" s="32">
        <f t="shared" si="125"/>
        <v>714</v>
      </c>
      <c r="M714" s="9">
        <f t="shared" ca="1" si="134"/>
        <v>45183</v>
      </c>
      <c r="N714" s="12">
        <f t="shared" ca="1" si="126"/>
        <v>-1.4625793049239388E-2</v>
      </c>
      <c r="O714" s="12">
        <f t="shared" ca="1" si="127"/>
        <v>-1.1086616869636079E-2</v>
      </c>
      <c r="P714" s="12">
        <f t="shared" ca="1" si="128"/>
        <v>-1.6042780748663055E-2</v>
      </c>
      <c r="Q714" s="12">
        <f t="shared" ca="1" si="129"/>
        <v>8.3542188805352247E-4</v>
      </c>
      <c r="R714" s="12">
        <f t="shared" ca="1" si="130"/>
        <v>1.1001328462303395E-3</v>
      </c>
      <c r="S714" s="12">
        <f t="shared" ca="1" si="131"/>
        <v>6.0993070270889405E-3</v>
      </c>
      <c r="T714" s="12">
        <f t="shared" ca="1" si="132"/>
        <v>-3.0827067669172425E-3</v>
      </c>
      <c r="U714" s="18"/>
      <c r="V714" s="22">
        <f t="shared" ca="1" si="133"/>
        <v>45183</v>
      </c>
      <c r="W714" s="14">
        <f ca="1">VLOOKUP($M714,LAST!$B:$Q,2,0)</f>
        <v>351.01</v>
      </c>
      <c r="X714" s="14">
        <f ca="1">VLOOKUP($M714,LAST!$B:$Q,3,0)*100</f>
        <v>462.04999999999995</v>
      </c>
      <c r="Y714" s="14">
        <f ca="1">VLOOKUP($M714,LAST!$B:$Q,16,0)*100</f>
        <v>368</v>
      </c>
      <c r="Z714" s="14">
        <f ca="1">VLOOKUP($M714,LAST!$B:$Q,4,0)</f>
        <v>95.84</v>
      </c>
      <c r="AA714" s="14">
        <f ca="1">VLOOKUP($M714,LAST!$B:$Q,5,0)</f>
        <v>96.457999999999998</v>
      </c>
      <c r="AB714" s="14">
        <f ca="1">VLOOKUP($M714,LAST!$B:$Q,6,0)</f>
        <v>105.405</v>
      </c>
      <c r="AC714" s="14">
        <f ca="1">VLOOKUP($M714,LAST!$B:$Q,7,0)</f>
        <v>1325.9</v>
      </c>
    </row>
    <row r="715" spans="12:29" ht="16.5" customHeight="1" x14ac:dyDescent="0.25">
      <c r="L715" s="32">
        <f t="shared" si="125"/>
        <v>715</v>
      </c>
      <c r="M715" s="9">
        <f t="shared" ca="1" si="134"/>
        <v>45182</v>
      </c>
      <c r="N715" s="12">
        <f t="shared" ca="1" si="126"/>
        <v>2.7869267798328323E-3</v>
      </c>
      <c r="O715" s="12">
        <f t="shared" ca="1" si="127"/>
        <v>2.6610013090409002E-3</v>
      </c>
      <c r="P715" s="12">
        <f t="shared" ca="1" si="128"/>
        <v>5.3763440860215006E-3</v>
      </c>
      <c r="Q715" s="12">
        <f t="shared" ca="1" si="129"/>
        <v>7.3152889539152E-4</v>
      </c>
      <c r="R715" s="12">
        <f t="shared" ca="1" si="130"/>
        <v>9.3494837007335185E-4</v>
      </c>
      <c r="S715" s="12">
        <f t="shared" ca="1" si="131"/>
        <v>5.2525522628954491E-4</v>
      </c>
      <c r="T715" s="12">
        <f t="shared" ca="1" si="132"/>
        <v>1.7700448160282711E-3</v>
      </c>
      <c r="U715" s="18"/>
      <c r="V715" s="22">
        <f t="shared" ca="1" si="133"/>
        <v>45182</v>
      </c>
      <c r="W715" s="14">
        <f ca="1">VLOOKUP($M715,LAST!$B:$Q,2,0)</f>
        <v>356.22</v>
      </c>
      <c r="X715" s="14">
        <f ca="1">VLOOKUP($M715,LAST!$B:$Q,3,0)*100</f>
        <v>467.23</v>
      </c>
      <c r="Y715" s="14">
        <f ca="1">VLOOKUP($M715,LAST!$B:$Q,16,0)*100</f>
        <v>374</v>
      </c>
      <c r="Z715" s="14">
        <f ca="1">VLOOKUP($M715,LAST!$B:$Q,4,0)</f>
        <v>95.76</v>
      </c>
      <c r="AA715" s="14">
        <f ca="1">VLOOKUP($M715,LAST!$B:$Q,5,0)</f>
        <v>96.352000000000004</v>
      </c>
      <c r="AB715" s="14">
        <f ca="1">VLOOKUP($M715,LAST!$B:$Q,6,0)</f>
        <v>104.76600000000001</v>
      </c>
      <c r="AC715" s="14">
        <f ca="1">VLOOKUP($M715,LAST!$B:$Q,7,0)</f>
        <v>1330</v>
      </c>
    </row>
    <row r="716" spans="12:29" ht="16.5" customHeight="1" x14ac:dyDescent="0.25">
      <c r="L716" s="32">
        <f t="shared" si="125"/>
        <v>716</v>
      </c>
      <c r="M716" s="9">
        <f t="shared" ca="1" si="134"/>
        <v>45181</v>
      </c>
      <c r="N716" s="12">
        <f t="shared" ca="1" si="126"/>
        <v>8.4885305473541006E-3</v>
      </c>
      <c r="O716" s="12">
        <f t="shared" ca="1" si="127"/>
        <v>8.5912498120666037E-4</v>
      </c>
      <c r="P716" s="12">
        <f t="shared" ca="1" si="128"/>
        <v>5.4054054054053502E-3</v>
      </c>
      <c r="Q716" s="12">
        <f t="shared" ca="1" si="129"/>
        <v>8.3673255935567958E-4</v>
      </c>
      <c r="R716" s="12">
        <f t="shared" ca="1" si="130"/>
        <v>6.965018971880621E-4</v>
      </c>
      <c r="S716" s="12">
        <f t="shared" ca="1" si="131"/>
        <v>1.3579550344748892E-3</v>
      </c>
      <c r="T716" s="12">
        <f t="shared" ca="1" si="132"/>
        <v>-2.7791339617679878E-3</v>
      </c>
      <c r="U716" s="18"/>
      <c r="V716" s="22">
        <f t="shared" ca="1" si="133"/>
        <v>45181</v>
      </c>
      <c r="W716" s="14">
        <f ca="1">VLOOKUP($M716,LAST!$B:$Q,2,0)</f>
        <v>355.23</v>
      </c>
      <c r="X716" s="14">
        <f ca="1">VLOOKUP($M716,LAST!$B:$Q,3,0)*100</f>
        <v>465.99</v>
      </c>
      <c r="Y716" s="14">
        <f ca="1">VLOOKUP($M716,LAST!$B:$Q,16,0)*100</f>
        <v>372</v>
      </c>
      <c r="Z716" s="14">
        <f ca="1">VLOOKUP($M716,LAST!$B:$Q,4,0)</f>
        <v>95.69</v>
      </c>
      <c r="AA716" s="14">
        <f ca="1">VLOOKUP($M716,LAST!$B:$Q,5,0)</f>
        <v>96.262</v>
      </c>
      <c r="AB716" s="14">
        <f ca="1">VLOOKUP($M716,LAST!$B:$Q,6,0)</f>
        <v>104.711</v>
      </c>
      <c r="AC716" s="14">
        <f ca="1">VLOOKUP($M716,LAST!$B:$Q,7,0)</f>
        <v>1327.65</v>
      </c>
    </row>
    <row r="717" spans="12:29" ht="16.5" customHeight="1" x14ac:dyDescent="0.25">
      <c r="L717" s="32">
        <f t="shared" si="125"/>
        <v>717</v>
      </c>
      <c r="M717" s="9">
        <f t="shared" ca="1" si="134"/>
        <v>45180</v>
      </c>
      <c r="N717" s="12">
        <f t="shared" ca="1" si="126"/>
        <v>1.2222506466559313E-3</v>
      </c>
      <c r="O717" s="12">
        <f t="shared" ca="1" si="127"/>
        <v>-3.2327124812674413E-3</v>
      </c>
      <c r="P717" s="12">
        <f t="shared" ca="1" si="128"/>
        <v>-5.3763440860215006E-3</v>
      </c>
      <c r="Q717" s="12">
        <f t="shared" ca="1" si="129"/>
        <v>7.326774126019675E-4</v>
      </c>
      <c r="R717" s="12">
        <f t="shared" ca="1" si="130"/>
        <v>4.0559091476333187E-4</v>
      </c>
      <c r="S717" s="12">
        <f t="shared" ca="1" si="131"/>
        <v>-4.9576553430392689E-3</v>
      </c>
      <c r="T717" s="12">
        <f t="shared" ca="1" si="132"/>
        <v>-1.2003450992161824E-3</v>
      </c>
      <c r="U717" s="18"/>
      <c r="V717" s="22">
        <f t="shared" ca="1" si="133"/>
        <v>45180</v>
      </c>
      <c r="W717" s="14">
        <f ca="1">VLOOKUP($M717,LAST!$B:$Q,2,0)</f>
        <v>352.24</v>
      </c>
      <c r="X717" s="14">
        <f ca="1">VLOOKUP($M717,LAST!$B:$Q,3,0)*100</f>
        <v>465.59</v>
      </c>
      <c r="Y717" s="14">
        <f ca="1">VLOOKUP($M717,LAST!$B:$Q,16,0)*100</f>
        <v>370</v>
      </c>
      <c r="Z717" s="14">
        <f ca="1">VLOOKUP($M717,LAST!$B:$Q,4,0)</f>
        <v>95.61</v>
      </c>
      <c r="AA717" s="14">
        <f ca="1">VLOOKUP($M717,LAST!$B:$Q,5,0)</f>
        <v>96.194999999999993</v>
      </c>
      <c r="AB717" s="14">
        <f ca="1">VLOOKUP($M717,LAST!$B:$Q,6,0)</f>
        <v>104.569</v>
      </c>
      <c r="AC717" s="14">
        <f ca="1">VLOOKUP($M717,LAST!$B:$Q,7,0)</f>
        <v>1331.35</v>
      </c>
    </row>
    <row r="718" spans="12:29" ht="16.5" customHeight="1" x14ac:dyDescent="0.25">
      <c r="L718" s="32">
        <f t="shared" si="125"/>
        <v>718</v>
      </c>
      <c r="M718" s="9">
        <f t="shared" ca="1" si="134"/>
        <v>45177</v>
      </c>
      <c r="N718" s="12">
        <f t="shared" ca="1" si="126"/>
        <v>-1.2684870765862999E-2</v>
      </c>
      <c r="O718" s="12">
        <f t="shared" ca="1" si="127"/>
        <v>-6.7619290635365648E-3</v>
      </c>
      <c r="P718" s="12">
        <f t="shared" ca="1" si="128"/>
        <v>-1.0638297872340385E-2</v>
      </c>
      <c r="Q718" s="12">
        <f t="shared" ca="1" si="129"/>
        <v>5.2361503822395683E-4</v>
      </c>
      <c r="R718" s="12">
        <f t="shared" ca="1" si="130"/>
        <v>1.2481278082865366E-4</v>
      </c>
      <c r="S718" s="12">
        <f t="shared" ca="1" si="131"/>
        <v>2.9507229271175106E-4</v>
      </c>
      <c r="T718" s="12">
        <f t="shared" ca="1" si="132"/>
        <v>-1.7972816115624513E-3</v>
      </c>
      <c r="U718" s="18"/>
      <c r="V718" s="22">
        <f t="shared" ca="1" si="133"/>
        <v>45177</v>
      </c>
      <c r="W718" s="14">
        <f ca="1">VLOOKUP($M718,LAST!$B:$Q,2,0)</f>
        <v>351.81</v>
      </c>
      <c r="X718" s="14">
        <f ca="1">VLOOKUP($M718,LAST!$B:$Q,3,0)*100</f>
        <v>467.1</v>
      </c>
      <c r="Y718" s="14">
        <f ca="1">VLOOKUP($M718,LAST!$B:$Q,16,0)*100</f>
        <v>372</v>
      </c>
      <c r="Z718" s="14">
        <f ca="1">VLOOKUP($M718,LAST!$B:$Q,4,0)</f>
        <v>95.54</v>
      </c>
      <c r="AA718" s="14">
        <f ca="1">VLOOKUP($M718,LAST!$B:$Q,5,0)</f>
        <v>96.156000000000006</v>
      </c>
      <c r="AB718" s="14">
        <f ca="1">VLOOKUP($M718,LAST!$B:$Q,6,0)</f>
        <v>105.09</v>
      </c>
      <c r="AC718" s="14">
        <f ca="1">VLOOKUP($M718,LAST!$B:$Q,7,0)</f>
        <v>1332.95</v>
      </c>
    </row>
    <row r="719" spans="12:29" ht="16.5" customHeight="1" x14ac:dyDescent="0.25">
      <c r="L719" s="32">
        <f t="shared" si="125"/>
        <v>719</v>
      </c>
      <c r="M719" s="9">
        <f t="shared" ca="1" si="134"/>
        <v>45176</v>
      </c>
      <c r="N719" s="12">
        <f t="shared" ca="1" si="126"/>
        <v>8.1767768220915027E-3</v>
      </c>
      <c r="O719" s="12">
        <f t="shared" ca="1" si="127"/>
        <v>8.4920226453937264E-3</v>
      </c>
      <c r="P719" s="12">
        <f t="shared" ca="1" si="128"/>
        <v>1.3477088948786964E-2</v>
      </c>
      <c r="Q719" s="12">
        <f t="shared" ca="1" si="129"/>
        <v>4.190675746462702E-4</v>
      </c>
      <c r="R719" s="12">
        <f t="shared" ca="1" si="130"/>
        <v>5.7238601713005544E-4</v>
      </c>
      <c r="S719" s="12">
        <f t="shared" ca="1" si="131"/>
        <v>1.8882139212861304E-3</v>
      </c>
      <c r="T719" s="12">
        <f t="shared" ca="1" si="132"/>
        <v>3.5321083680905918E-3</v>
      </c>
      <c r="U719" s="18"/>
      <c r="V719" s="22">
        <f t="shared" ca="1" si="133"/>
        <v>45176</v>
      </c>
      <c r="W719" s="14">
        <f ca="1">VLOOKUP($M719,LAST!$B:$Q,2,0)</f>
        <v>356.33</v>
      </c>
      <c r="X719" s="14">
        <f ca="1">VLOOKUP($M719,LAST!$B:$Q,3,0)*100</f>
        <v>470.28</v>
      </c>
      <c r="Y719" s="14">
        <f ca="1">VLOOKUP($M719,LAST!$B:$Q,16,0)*100</f>
        <v>376</v>
      </c>
      <c r="Z719" s="14">
        <f ca="1">VLOOKUP($M719,LAST!$B:$Q,4,0)</f>
        <v>95.49</v>
      </c>
      <c r="AA719" s="14">
        <f ca="1">VLOOKUP($M719,LAST!$B:$Q,5,0)</f>
        <v>96.144000000000005</v>
      </c>
      <c r="AB719" s="14">
        <f ca="1">VLOOKUP($M719,LAST!$B:$Q,6,0)</f>
        <v>105.059</v>
      </c>
      <c r="AC719" s="14">
        <f ca="1">VLOOKUP($M719,LAST!$B:$Q,7,0)</f>
        <v>1335.35</v>
      </c>
    </row>
    <row r="720" spans="12:29" ht="16.5" customHeight="1" x14ac:dyDescent="0.25">
      <c r="L720" s="32">
        <f t="shared" si="125"/>
        <v>720</v>
      </c>
      <c r="M720" s="9">
        <f t="shared" ca="1" si="134"/>
        <v>45175</v>
      </c>
      <c r="N720" s="12">
        <f t="shared" ca="1" si="126"/>
        <v>1.3477088948786964E-2</v>
      </c>
      <c r="O720" s="12">
        <f t="shared" ca="1" si="127"/>
        <v>-8.784522100572234E-4</v>
      </c>
      <c r="P720" s="12">
        <f t="shared" ca="1" si="128"/>
        <v>-2.6881720430107503E-3</v>
      </c>
      <c r="Q720" s="12">
        <f t="shared" ca="1" si="129"/>
        <v>2.0957770093255057E-4</v>
      </c>
      <c r="R720" s="12">
        <f t="shared" ca="1" si="130"/>
        <v>3.1230806067106265E-4</v>
      </c>
      <c r="S720" s="12">
        <f t="shared" ca="1" si="131"/>
        <v>5.1523276117060313E-4</v>
      </c>
      <c r="T720" s="12">
        <f t="shared" ca="1" si="132"/>
        <v>0</v>
      </c>
      <c r="U720" s="18"/>
      <c r="V720" s="22">
        <f t="shared" ca="1" si="133"/>
        <v>45175</v>
      </c>
      <c r="W720" s="14">
        <f ca="1">VLOOKUP($M720,LAST!$B:$Q,2,0)</f>
        <v>353.44</v>
      </c>
      <c r="X720" s="14">
        <f ca="1">VLOOKUP($M720,LAST!$B:$Q,3,0)*100</f>
        <v>466.32</v>
      </c>
      <c r="Y720" s="14">
        <f ca="1">VLOOKUP($M720,LAST!$B:$Q,16,0)*100</f>
        <v>371</v>
      </c>
      <c r="Z720" s="14">
        <f ca="1">VLOOKUP($M720,LAST!$B:$Q,4,0)</f>
        <v>95.45</v>
      </c>
      <c r="AA720" s="14">
        <f ca="1">VLOOKUP($M720,LAST!$B:$Q,5,0)</f>
        <v>96.088999999999999</v>
      </c>
      <c r="AB720" s="14">
        <f ca="1">VLOOKUP($M720,LAST!$B:$Q,6,0)</f>
        <v>104.861</v>
      </c>
      <c r="AC720" s="14">
        <f ca="1">VLOOKUP($M720,LAST!$B:$Q,7,0)</f>
        <v>1330.65</v>
      </c>
    </row>
    <row r="721" spans="12:29" ht="16.5" customHeight="1" x14ac:dyDescent="0.25">
      <c r="L721" s="32">
        <f t="shared" si="125"/>
        <v>721</v>
      </c>
      <c r="M721" s="9">
        <f t="shared" ca="1" si="134"/>
        <v>45174</v>
      </c>
      <c r="N721" s="12">
        <f t="shared" ca="1" si="126"/>
        <v>-1.2028869286287991E-3</v>
      </c>
      <c r="O721" s="12">
        <f t="shared" ca="1" si="127"/>
        <v>3.8283686417894813E-3</v>
      </c>
      <c r="P721" s="12">
        <f t="shared" ca="1" si="128"/>
        <v>1.6393442622950838E-2</v>
      </c>
      <c r="Q721" s="12">
        <f t="shared" ca="1" si="129"/>
        <v>3.1446540880497587E-4</v>
      </c>
      <c r="R721" s="12">
        <f t="shared" ca="1" si="130"/>
        <v>3.0198896178279533E-4</v>
      </c>
      <c r="S721" s="12">
        <f t="shared" ca="1" si="131"/>
        <v>5.4779538739015976E-3</v>
      </c>
      <c r="T721" s="12">
        <f t="shared" ca="1" si="132"/>
        <v>8.4119586222577425E-3</v>
      </c>
      <c r="U721" s="18"/>
      <c r="V721" s="22">
        <f t="shared" ca="1" si="133"/>
        <v>45174</v>
      </c>
      <c r="W721" s="14">
        <f ca="1">VLOOKUP($M721,LAST!$B:$Q,2,0)</f>
        <v>348.74</v>
      </c>
      <c r="X721" s="14">
        <f ca="1">VLOOKUP($M721,LAST!$B:$Q,3,0)*100</f>
        <v>466.73</v>
      </c>
      <c r="Y721" s="14">
        <f ca="1">VLOOKUP($M721,LAST!$B:$Q,16,0)*100</f>
        <v>372</v>
      </c>
      <c r="Z721" s="14">
        <f ca="1">VLOOKUP($M721,LAST!$B:$Q,4,0)</f>
        <v>95.43</v>
      </c>
      <c r="AA721" s="14">
        <f ca="1">VLOOKUP($M721,LAST!$B:$Q,5,0)</f>
        <v>96.058999999999997</v>
      </c>
      <c r="AB721" s="14">
        <f ca="1">VLOOKUP($M721,LAST!$B:$Q,6,0)</f>
        <v>104.807</v>
      </c>
      <c r="AC721" s="14">
        <f ca="1">VLOOKUP($M721,LAST!$B:$Q,7,0)</f>
        <v>1330.65</v>
      </c>
    </row>
    <row r="722" spans="12:29" ht="16.5" customHeight="1" x14ac:dyDescent="0.25">
      <c r="L722" s="32">
        <f t="shared" si="125"/>
        <v>722</v>
      </c>
      <c r="M722" s="9">
        <f t="shared" ca="1" si="134"/>
        <v>45173</v>
      </c>
      <c r="N722" s="12">
        <f t="shared" ca="1" si="126"/>
        <v>0</v>
      </c>
      <c r="O722" s="12">
        <f t="shared" ca="1" si="127"/>
        <v>-1.8891011742481201E-3</v>
      </c>
      <c r="P722" s="12">
        <f t="shared" ca="1" si="128"/>
        <v>0</v>
      </c>
      <c r="Q722" s="12">
        <f t="shared" ca="1" si="129"/>
        <v>2.0968756552752765E-4</v>
      </c>
      <c r="R722" s="12">
        <f t="shared" ca="1" si="130"/>
        <v>2.4998437597645307E-4</v>
      </c>
      <c r="S722" s="12">
        <f t="shared" ca="1" si="131"/>
        <v>0</v>
      </c>
      <c r="T722" s="12">
        <f t="shared" ca="1" si="132"/>
        <v>6.0663507109004478E-4</v>
      </c>
      <c r="U722" s="18"/>
      <c r="V722" s="22">
        <f t="shared" ca="1" si="133"/>
        <v>45173</v>
      </c>
      <c r="W722" s="14">
        <f ca="1">VLOOKUP($M722,LAST!$B:$Q,2,0)</f>
        <v>349.16</v>
      </c>
      <c r="X722" s="14">
        <f ca="1">VLOOKUP($M722,LAST!$B:$Q,3,0)*100</f>
        <v>464.95</v>
      </c>
      <c r="Y722" s="14">
        <f ca="1">VLOOKUP($M722,LAST!$B:$Q,16,0)*100</f>
        <v>366</v>
      </c>
      <c r="Z722" s="14">
        <f ca="1">VLOOKUP($M722,LAST!$B:$Q,4,0)</f>
        <v>95.4</v>
      </c>
      <c r="AA722" s="14">
        <f ca="1">VLOOKUP($M722,LAST!$B:$Q,5,0)</f>
        <v>96.03</v>
      </c>
      <c r="AB722" s="14">
        <f ca="1">VLOOKUP($M722,LAST!$B:$Q,6,0)</f>
        <v>104.236</v>
      </c>
      <c r="AC722" s="14">
        <f ca="1">VLOOKUP($M722,LAST!$B:$Q,7,0)</f>
        <v>1319.55</v>
      </c>
    </row>
    <row r="723" spans="12:29" ht="16.5" customHeight="1" x14ac:dyDescent="0.25">
      <c r="L723" s="32">
        <f t="shared" si="125"/>
        <v>723</v>
      </c>
      <c r="M723" s="9">
        <f t="shared" ca="1" si="134"/>
        <v>45170</v>
      </c>
      <c r="N723" s="12">
        <f t="shared" ca="1" si="126"/>
        <v>-1.1466266526995117E-2</v>
      </c>
      <c r="O723" s="12">
        <f t="shared" ca="1" si="127"/>
        <v>-1.2234944868532716E-2</v>
      </c>
      <c r="P723" s="12">
        <f t="shared" ca="1" si="128"/>
        <v>-1.6129032258064502E-2</v>
      </c>
      <c r="Q723" s="12">
        <f t="shared" ca="1" si="129"/>
        <v>2.0973154362402546E-4</v>
      </c>
      <c r="R723" s="12">
        <f t="shared" ca="1" si="130"/>
        <v>-1.0414930844859782E-4</v>
      </c>
      <c r="S723" s="12">
        <f t="shared" ca="1" si="131"/>
        <v>5.9545064129165048E-3</v>
      </c>
      <c r="T723" s="12">
        <f t="shared" ca="1" si="132"/>
        <v>-2.9486258647413166E-3</v>
      </c>
      <c r="U723" s="18"/>
      <c r="V723" s="22">
        <f t="shared" ca="1" si="133"/>
        <v>45170</v>
      </c>
      <c r="W723" s="14">
        <f ca="1">VLOOKUP($M723,LAST!$B:$Q,2,0)</f>
        <v>349.16</v>
      </c>
      <c r="X723" s="14">
        <f ca="1">VLOOKUP($M723,LAST!$B:$Q,3,0)*100</f>
        <v>465.83</v>
      </c>
      <c r="Y723" s="14">
        <f ca="1">VLOOKUP($M723,LAST!$B:$Q,16,0)*100</f>
        <v>366</v>
      </c>
      <c r="Z723" s="14">
        <f ca="1">VLOOKUP($M723,LAST!$B:$Q,4,0)</f>
        <v>95.38</v>
      </c>
      <c r="AA723" s="14">
        <f ca="1">VLOOKUP($M723,LAST!$B:$Q,5,0)</f>
        <v>96.006</v>
      </c>
      <c r="AB723" s="14">
        <f ca="1">VLOOKUP($M723,LAST!$B:$Q,6,0)</f>
        <v>104.236</v>
      </c>
      <c r="AC723" s="14">
        <f ca="1">VLOOKUP($M723,LAST!$B:$Q,7,0)</f>
        <v>1318.75</v>
      </c>
    </row>
    <row r="724" spans="12:29" ht="16.5" customHeight="1" x14ac:dyDescent="0.25">
      <c r="L724" s="32">
        <f t="shared" si="125"/>
        <v>724</v>
      </c>
      <c r="M724" s="9">
        <f t="shared" ca="1" si="134"/>
        <v>45169</v>
      </c>
      <c r="N724" s="12">
        <f t="shared" ca="1" si="126"/>
        <v>8.5950885208452288E-3</v>
      </c>
      <c r="O724" s="12">
        <f t="shared" ca="1" si="127"/>
        <v>4.8795039526112749E-3</v>
      </c>
      <c r="P724" s="12">
        <f t="shared" ca="1" si="128"/>
        <v>5.4054054054053502E-3</v>
      </c>
      <c r="Q724" s="12">
        <f t="shared" ca="1" si="129"/>
        <v>4.1963911036524415E-4</v>
      </c>
      <c r="R724" s="12">
        <f t="shared" ca="1" si="130"/>
        <v>3.5423308537030351E-4</v>
      </c>
      <c r="S724" s="12">
        <f t="shared" ca="1" si="131"/>
        <v>4.4786102736604771E-3</v>
      </c>
      <c r="T724" s="12">
        <f t="shared" ca="1" si="132"/>
        <v>-6.4223649414429929E-4</v>
      </c>
      <c r="U724" s="18"/>
      <c r="V724" s="22">
        <f t="shared" ca="1" si="133"/>
        <v>45169</v>
      </c>
      <c r="W724" s="14">
        <f ca="1">VLOOKUP($M724,LAST!$B:$Q,2,0)</f>
        <v>353.21</v>
      </c>
      <c r="X724" s="14">
        <f ca="1">VLOOKUP($M724,LAST!$B:$Q,3,0)*100</f>
        <v>471.6</v>
      </c>
      <c r="Y724" s="14">
        <f ca="1">VLOOKUP($M724,LAST!$B:$Q,16,0)*100</f>
        <v>372</v>
      </c>
      <c r="Z724" s="14">
        <f ca="1">VLOOKUP($M724,LAST!$B:$Q,4,0)</f>
        <v>95.36</v>
      </c>
      <c r="AA724" s="14">
        <f ca="1">VLOOKUP($M724,LAST!$B:$Q,5,0)</f>
        <v>96.016000000000005</v>
      </c>
      <c r="AB724" s="14">
        <f ca="1">VLOOKUP($M724,LAST!$B:$Q,6,0)</f>
        <v>103.619</v>
      </c>
      <c r="AC724" s="14">
        <f ca="1">VLOOKUP($M724,LAST!$B:$Q,7,0)</f>
        <v>1322.65</v>
      </c>
    </row>
    <row r="725" spans="12:29" ht="16.5" customHeight="1" x14ac:dyDescent="0.25">
      <c r="L725" s="32">
        <f t="shared" si="125"/>
        <v>725</v>
      </c>
      <c r="M725" s="9">
        <f t="shared" ca="1" si="134"/>
        <v>45168</v>
      </c>
      <c r="N725" s="12">
        <f t="shared" ca="1" si="126"/>
        <v>-6.8629119165107833E-3</v>
      </c>
      <c r="O725" s="12">
        <f t="shared" ca="1" si="127"/>
        <v>-1.152112557395002E-2</v>
      </c>
      <c r="P725" s="12">
        <f t="shared" ca="1" si="128"/>
        <v>-1.8567639257294433E-2</v>
      </c>
      <c r="Q725" s="12">
        <f t="shared" ca="1" si="129"/>
        <v>5.2482418389843133E-4</v>
      </c>
      <c r="R725" s="12">
        <f t="shared" ca="1" si="130"/>
        <v>3.9606437088290924E-4</v>
      </c>
      <c r="S725" s="12">
        <f t="shared" ca="1" si="131"/>
        <v>-3.6124445818161988E-3</v>
      </c>
      <c r="T725" s="12">
        <f t="shared" ca="1" si="132"/>
        <v>1.2861249810864894E-3</v>
      </c>
      <c r="U725" s="18"/>
      <c r="V725" s="22">
        <f t="shared" ca="1" si="133"/>
        <v>45168</v>
      </c>
      <c r="W725" s="14">
        <f ca="1">VLOOKUP($M725,LAST!$B:$Q,2,0)</f>
        <v>350.2</v>
      </c>
      <c r="X725" s="14">
        <f ca="1">VLOOKUP($M725,LAST!$B:$Q,3,0)*100</f>
        <v>469.31</v>
      </c>
      <c r="Y725" s="14">
        <f ca="1">VLOOKUP($M725,LAST!$B:$Q,16,0)*100</f>
        <v>370</v>
      </c>
      <c r="Z725" s="14">
        <f ca="1">VLOOKUP($M725,LAST!$B:$Q,4,0)</f>
        <v>95.32</v>
      </c>
      <c r="AA725" s="14">
        <f ca="1">VLOOKUP($M725,LAST!$B:$Q,5,0)</f>
        <v>95.981999999999999</v>
      </c>
      <c r="AB725" s="14">
        <f ca="1">VLOOKUP($M725,LAST!$B:$Q,6,0)</f>
        <v>103.157</v>
      </c>
      <c r="AC725" s="14">
        <f ca="1">VLOOKUP($M725,LAST!$B:$Q,7,0)</f>
        <v>1323.5</v>
      </c>
    </row>
    <row r="726" spans="12:29" ht="16.5" customHeight="1" x14ac:dyDescent="0.25">
      <c r="L726" s="32">
        <f t="shared" si="125"/>
        <v>726</v>
      </c>
      <c r="M726" s="9">
        <f t="shared" ca="1" si="134"/>
        <v>45167</v>
      </c>
      <c r="N726" s="12">
        <f t="shared" ca="1" si="126"/>
        <v>2.2454026092146862E-3</v>
      </c>
      <c r="O726" s="12">
        <f t="shared" ca="1" si="127"/>
        <v>1.4765440431994126E-3</v>
      </c>
      <c r="P726" s="12">
        <f t="shared" ca="1" si="128"/>
        <v>0</v>
      </c>
      <c r="Q726" s="12">
        <f t="shared" ca="1" si="129"/>
        <v>7.3529411764705621E-4</v>
      </c>
      <c r="R726" s="12">
        <f t="shared" ca="1" si="130"/>
        <v>7.3012495567104096E-4</v>
      </c>
      <c r="S726" s="12">
        <f t="shared" ca="1" si="131"/>
        <v>-5.0644832689461516E-3</v>
      </c>
      <c r="T726" s="12">
        <f t="shared" ca="1" si="132"/>
        <v>-1.1335298118340109E-3</v>
      </c>
      <c r="U726" s="18"/>
      <c r="V726" s="22">
        <f t="shared" ca="1" si="133"/>
        <v>45167</v>
      </c>
      <c r="W726" s="14">
        <f ca="1">VLOOKUP($M726,LAST!$B:$Q,2,0)</f>
        <v>352.62</v>
      </c>
      <c r="X726" s="14">
        <f ca="1">VLOOKUP($M726,LAST!$B:$Q,3,0)*100</f>
        <v>474.78</v>
      </c>
      <c r="Y726" s="14">
        <f ca="1">VLOOKUP($M726,LAST!$B:$Q,16,0)*100</f>
        <v>377</v>
      </c>
      <c r="Z726" s="14">
        <f ca="1">VLOOKUP($M726,LAST!$B:$Q,4,0)</f>
        <v>95.27</v>
      </c>
      <c r="AA726" s="14">
        <f ca="1">VLOOKUP($M726,LAST!$B:$Q,5,0)</f>
        <v>95.944000000000003</v>
      </c>
      <c r="AB726" s="14">
        <f ca="1">VLOOKUP($M726,LAST!$B:$Q,6,0)</f>
        <v>103.53100000000001</v>
      </c>
      <c r="AC726" s="14">
        <f ca="1">VLOOKUP($M726,LAST!$B:$Q,7,0)</f>
        <v>1321.8</v>
      </c>
    </row>
    <row r="727" spans="12:29" ht="16.5" customHeight="1" x14ac:dyDescent="0.25">
      <c r="L727" s="32">
        <f t="shared" si="125"/>
        <v>727</v>
      </c>
      <c r="M727" s="9">
        <f t="shared" ca="1" si="134"/>
        <v>45166</v>
      </c>
      <c r="N727" s="12">
        <f t="shared" ca="1" si="126"/>
        <v>-4.5455836813557138E-4</v>
      </c>
      <c r="O727" s="12">
        <f t="shared" ca="1" si="127"/>
        <v>-1.6846361185982595E-3</v>
      </c>
      <c r="P727" s="12">
        <f t="shared" ca="1" si="128"/>
        <v>-7.8947368421052877E-3</v>
      </c>
      <c r="Q727" s="12">
        <f t="shared" ca="1" si="129"/>
        <v>8.41042893187538E-4</v>
      </c>
      <c r="R727" s="12">
        <f t="shared" ca="1" si="130"/>
        <v>5.4267287261788866E-4</v>
      </c>
      <c r="S727" s="12">
        <f t="shared" ca="1" si="131"/>
        <v>-1.8255714519044286E-4</v>
      </c>
      <c r="T727" s="12">
        <f t="shared" ca="1" si="132"/>
        <v>-1.2830188679245902E-3</v>
      </c>
      <c r="U727" s="18"/>
      <c r="V727" s="22">
        <f t="shared" ca="1" si="133"/>
        <v>45166</v>
      </c>
      <c r="W727" s="14">
        <f ca="1">VLOOKUP($M727,LAST!$B:$Q,2,0)</f>
        <v>351.83</v>
      </c>
      <c r="X727" s="14">
        <f ca="1">VLOOKUP($M727,LAST!$B:$Q,3,0)*100</f>
        <v>474.08000000000004</v>
      </c>
      <c r="Y727" s="14">
        <f ca="1">VLOOKUP($M727,LAST!$B:$Q,16,0)*100</f>
        <v>377</v>
      </c>
      <c r="Z727" s="14">
        <f ca="1">VLOOKUP($M727,LAST!$B:$Q,4,0)</f>
        <v>95.2</v>
      </c>
      <c r="AA727" s="14">
        <f ca="1">VLOOKUP($M727,LAST!$B:$Q,5,0)</f>
        <v>95.873999999999995</v>
      </c>
      <c r="AB727" s="14">
        <f ca="1">VLOOKUP($M727,LAST!$B:$Q,6,0)</f>
        <v>104.05800000000001</v>
      </c>
      <c r="AC727" s="14">
        <f ca="1">VLOOKUP($M727,LAST!$B:$Q,7,0)</f>
        <v>1323.3</v>
      </c>
    </row>
    <row r="728" spans="12:29" ht="16.5" customHeight="1" x14ac:dyDescent="0.25">
      <c r="L728" s="32">
        <f t="shared" si="125"/>
        <v>728</v>
      </c>
      <c r="M728" s="9">
        <f t="shared" ca="1" si="134"/>
        <v>45163</v>
      </c>
      <c r="N728" s="12">
        <f t="shared" ca="1" si="126"/>
        <v>5.8581471109333538E-3</v>
      </c>
      <c r="O728" s="12">
        <f t="shared" ca="1" si="127"/>
        <v>-8.4977555068379562E-3</v>
      </c>
      <c r="P728" s="12">
        <f t="shared" ca="1" si="128"/>
        <v>-1.2987012987012991E-2</v>
      </c>
      <c r="Q728" s="12">
        <f t="shared" ca="1" si="129"/>
        <v>-1.0511931041723432E-4</v>
      </c>
      <c r="R728" s="12">
        <f t="shared" ca="1" si="130"/>
        <v>4.489501874107571E-4</v>
      </c>
      <c r="S728" s="12">
        <f t="shared" ca="1" si="131"/>
        <v>9.13619664941967E-4</v>
      </c>
      <c r="T728" s="12">
        <f t="shared" ca="1" si="132"/>
        <v>2.0040080160321772E-3</v>
      </c>
      <c r="U728" s="18"/>
      <c r="V728" s="22">
        <f t="shared" ca="1" si="133"/>
        <v>45163</v>
      </c>
      <c r="W728" s="14">
        <f ca="1">VLOOKUP($M728,LAST!$B:$Q,2,0)</f>
        <v>351.99</v>
      </c>
      <c r="X728" s="14">
        <f ca="1">VLOOKUP($M728,LAST!$B:$Q,3,0)*100</f>
        <v>474.88</v>
      </c>
      <c r="Y728" s="14">
        <f ca="1">VLOOKUP($M728,LAST!$B:$Q,16,0)*100</f>
        <v>380</v>
      </c>
      <c r="Z728" s="14">
        <f ca="1">VLOOKUP($M728,LAST!$B:$Q,4,0)</f>
        <v>95.12</v>
      </c>
      <c r="AA728" s="14">
        <f ca="1">VLOOKUP($M728,LAST!$B:$Q,5,0)</f>
        <v>95.822000000000003</v>
      </c>
      <c r="AB728" s="14">
        <f ca="1">VLOOKUP($M728,LAST!$B:$Q,6,0)</f>
        <v>104.077</v>
      </c>
      <c r="AC728" s="14">
        <f ca="1">VLOOKUP($M728,LAST!$B:$Q,7,0)</f>
        <v>1325</v>
      </c>
    </row>
    <row r="729" spans="12:29" ht="16.5" customHeight="1" x14ac:dyDescent="0.25">
      <c r="L729" s="32">
        <f t="shared" si="125"/>
        <v>729</v>
      </c>
      <c r="M729" s="9">
        <f t="shared" ca="1" si="134"/>
        <v>45162</v>
      </c>
      <c r="N729" s="12">
        <f t="shared" ca="1" si="126"/>
        <v>-1.8979002551091861E-2</v>
      </c>
      <c r="O729" s="12">
        <f t="shared" ca="1" si="127"/>
        <v>-2.6653895008640349E-3</v>
      </c>
      <c r="P729" s="12">
        <f t="shared" ca="1" si="128"/>
        <v>7.8534031413612926E-3</v>
      </c>
      <c r="Q729" s="12">
        <f t="shared" ca="1" si="129"/>
        <v>3.1545741324912058E-4</v>
      </c>
      <c r="R729" s="12">
        <f t="shared" ca="1" si="130"/>
        <v>4.8050306581837177E-4</v>
      </c>
      <c r="S729" s="12">
        <f t="shared" ca="1" si="131"/>
        <v>5.443873949661171E-3</v>
      </c>
      <c r="T729" s="12">
        <f t="shared" ca="1" si="132"/>
        <v>-1.3024331989849314E-2</v>
      </c>
      <c r="U729" s="18"/>
      <c r="V729" s="22">
        <f t="shared" ca="1" si="133"/>
        <v>45162</v>
      </c>
      <c r="W729" s="14">
        <f ca="1">VLOOKUP($M729,LAST!$B:$Q,2,0)</f>
        <v>349.94</v>
      </c>
      <c r="X729" s="14">
        <f ca="1">VLOOKUP($M729,LAST!$B:$Q,3,0)*100</f>
        <v>478.95000000000005</v>
      </c>
      <c r="Y729" s="14">
        <f ca="1">VLOOKUP($M729,LAST!$B:$Q,16,0)*100</f>
        <v>385</v>
      </c>
      <c r="Z729" s="14">
        <f ca="1">VLOOKUP($M729,LAST!$B:$Q,4,0)</f>
        <v>95.13</v>
      </c>
      <c r="AA729" s="14">
        <f ca="1">VLOOKUP($M729,LAST!$B:$Q,5,0)</f>
        <v>95.778999999999996</v>
      </c>
      <c r="AB729" s="14">
        <f ca="1">VLOOKUP($M729,LAST!$B:$Q,6,0)</f>
        <v>103.982</v>
      </c>
      <c r="AC729" s="14">
        <f ca="1">VLOOKUP($M729,LAST!$B:$Q,7,0)</f>
        <v>1322.35</v>
      </c>
    </row>
    <row r="730" spans="12:29" ht="16.5" customHeight="1" x14ac:dyDescent="0.25">
      <c r="L730" s="32">
        <f t="shared" si="125"/>
        <v>730</v>
      </c>
      <c r="M730" s="9">
        <f t="shared" ca="1" si="134"/>
        <v>45161</v>
      </c>
      <c r="N730" s="12">
        <f t="shared" ca="1" si="126"/>
        <v>3.3189885523021712E-3</v>
      </c>
      <c r="O730" s="12">
        <f t="shared" ca="1" si="127"/>
        <v>6.0424219694099612E-4</v>
      </c>
      <c r="P730" s="12">
        <f t="shared" ca="1" si="128"/>
        <v>-7.7922077922077948E-3</v>
      </c>
      <c r="Q730" s="12">
        <f t="shared" ca="1" si="129"/>
        <v>3.1555695803087147E-4</v>
      </c>
      <c r="R730" s="12">
        <f t="shared" ca="1" si="130"/>
        <v>5.8530263281664219E-4</v>
      </c>
      <c r="S730" s="12">
        <f t="shared" ca="1" si="131"/>
        <v>-1.3904579820979146E-3</v>
      </c>
      <c r="T730" s="12">
        <f t="shared" ca="1" si="132"/>
        <v>3.2197678771994642E-3</v>
      </c>
      <c r="U730" s="18"/>
      <c r="V730" s="22">
        <f t="shared" ca="1" si="133"/>
        <v>45161</v>
      </c>
      <c r="W730" s="14">
        <f ca="1">VLOOKUP($M730,LAST!$B:$Q,2,0)</f>
        <v>356.71</v>
      </c>
      <c r="X730" s="14">
        <f ca="1">VLOOKUP($M730,LAST!$B:$Q,3,0)*100</f>
        <v>480.22999999999996</v>
      </c>
      <c r="Y730" s="14">
        <f ca="1">VLOOKUP($M730,LAST!$B:$Q,16,0)*100</f>
        <v>382</v>
      </c>
      <c r="Z730" s="14">
        <f ca="1">VLOOKUP($M730,LAST!$B:$Q,4,0)</f>
        <v>95.1</v>
      </c>
      <c r="AA730" s="14">
        <f ca="1">VLOOKUP($M730,LAST!$B:$Q,5,0)</f>
        <v>95.733000000000004</v>
      </c>
      <c r="AB730" s="14">
        <f ca="1">VLOOKUP($M730,LAST!$B:$Q,6,0)</f>
        <v>103.419</v>
      </c>
      <c r="AC730" s="14">
        <f ca="1">VLOOKUP($M730,LAST!$B:$Q,7,0)</f>
        <v>1339.8</v>
      </c>
    </row>
    <row r="731" spans="12:29" ht="16.5" customHeight="1" x14ac:dyDescent="0.25">
      <c r="L731" s="32">
        <f t="shared" si="125"/>
        <v>731</v>
      </c>
      <c r="M731" s="9">
        <f t="shared" ca="1" si="134"/>
        <v>45160</v>
      </c>
      <c r="N731" s="12">
        <f t="shared" ca="1" si="126"/>
        <v>-4.6195195699648695E-3</v>
      </c>
      <c r="O731" s="12">
        <f t="shared" ca="1" si="127"/>
        <v>-5.4499865304514783E-3</v>
      </c>
      <c r="P731" s="12">
        <f t="shared" ca="1" si="128"/>
        <v>-7.7319587628865705E-3</v>
      </c>
      <c r="Q731" s="12">
        <f t="shared" ca="1" si="129"/>
        <v>2.1041557075229811E-4</v>
      </c>
      <c r="R731" s="12">
        <f t="shared" ca="1" si="130"/>
        <v>1.2543772539586051E-4</v>
      </c>
      <c r="S731" s="12">
        <f t="shared" ca="1" si="131"/>
        <v>2.5459825750242526E-3</v>
      </c>
      <c r="T731" s="12">
        <f t="shared" ca="1" si="132"/>
        <v>-5.3993669707689262E-3</v>
      </c>
      <c r="U731" s="18"/>
      <c r="V731" s="22">
        <f t="shared" ca="1" si="133"/>
        <v>45160</v>
      </c>
      <c r="W731" s="14">
        <f ca="1">VLOOKUP($M731,LAST!$B:$Q,2,0)</f>
        <v>355.53</v>
      </c>
      <c r="X731" s="14">
        <f ca="1">VLOOKUP($M731,LAST!$B:$Q,3,0)*100</f>
        <v>479.94000000000005</v>
      </c>
      <c r="Y731" s="14">
        <f ca="1">VLOOKUP($M731,LAST!$B:$Q,16,0)*100</f>
        <v>385</v>
      </c>
      <c r="Z731" s="14">
        <f ca="1">VLOOKUP($M731,LAST!$B:$Q,4,0)</f>
        <v>95.07</v>
      </c>
      <c r="AA731" s="14">
        <f ca="1">VLOOKUP($M731,LAST!$B:$Q,5,0)</f>
        <v>95.677000000000007</v>
      </c>
      <c r="AB731" s="14">
        <f ca="1">VLOOKUP($M731,LAST!$B:$Q,6,0)</f>
        <v>103.563</v>
      </c>
      <c r="AC731" s="14">
        <f ca="1">VLOOKUP($M731,LAST!$B:$Q,7,0)</f>
        <v>1335.5</v>
      </c>
    </row>
    <row r="732" spans="12:29" ht="16.5" customHeight="1" x14ac:dyDescent="0.25">
      <c r="L732" s="32">
        <f t="shared" si="125"/>
        <v>732</v>
      </c>
      <c r="M732" s="9">
        <f t="shared" ca="1" si="134"/>
        <v>45159</v>
      </c>
      <c r="N732" s="12">
        <f t="shared" ca="1" si="126"/>
        <v>-2.3183709952235843E-3</v>
      </c>
      <c r="O732" s="12">
        <f t="shared" ca="1" si="127"/>
        <v>-4.846160191371629E-3</v>
      </c>
      <c r="P732" s="12">
        <f t="shared" ca="1" si="128"/>
        <v>-1.0204081632653073E-2</v>
      </c>
      <c r="Q732" s="12">
        <f t="shared" ca="1" si="129"/>
        <v>2.1045985478274076E-4</v>
      </c>
      <c r="R732" s="12">
        <f t="shared" ca="1" si="130"/>
        <v>4.0783887227324733E-4</v>
      </c>
      <c r="S732" s="12">
        <f t="shared" ca="1" si="131"/>
        <v>-7.2551390568320606E-4</v>
      </c>
      <c r="T732" s="12">
        <f t="shared" ca="1" si="132"/>
        <v>3.4000896726946728E-3</v>
      </c>
      <c r="U732" s="18"/>
      <c r="V732" s="22">
        <f t="shared" ca="1" si="133"/>
        <v>45159</v>
      </c>
      <c r="W732" s="14">
        <f ca="1">VLOOKUP($M732,LAST!$B:$Q,2,0)</f>
        <v>357.18</v>
      </c>
      <c r="X732" s="14">
        <f ca="1">VLOOKUP($M732,LAST!$B:$Q,3,0)*100</f>
        <v>482.57000000000005</v>
      </c>
      <c r="Y732" s="14">
        <f ca="1">VLOOKUP($M732,LAST!$B:$Q,16,0)*100</f>
        <v>388</v>
      </c>
      <c r="Z732" s="14">
        <f ca="1">VLOOKUP($M732,LAST!$B:$Q,4,0)</f>
        <v>95.05</v>
      </c>
      <c r="AA732" s="14">
        <f ca="1">VLOOKUP($M732,LAST!$B:$Q,5,0)</f>
        <v>95.665000000000006</v>
      </c>
      <c r="AB732" s="14">
        <f ca="1">VLOOKUP($M732,LAST!$B:$Q,6,0)</f>
        <v>103.3</v>
      </c>
      <c r="AC732" s="14">
        <f ca="1">VLOOKUP($M732,LAST!$B:$Q,7,0)</f>
        <v>1342.75</v>
      </c>
    </row>
    <row r="733" spans="12:29" ht="16.5" customHeight="1" x14ac:dyDescent="0.25">
      <c r="L733" s="32">
        <f t="shared" si="125"/>
        <v>733</v>
      </c>
      <c r="M733" s="9">
        <f t="shared" ca="1" si="134"/>
        <v>45156</v>
      </c>
      <c r="N733" s="12">
        <f t="shared" ca="1" si="126"/>
        <v>6.5225336669572087E-3</v>
      </c>
      <c r="O733" s="12">
        <f t="shared" ca="1" si="127"/>
        <v>1.2021036814425123E-2</v>
      </c>
      <c r="P733" s="12">
        <f t="shared" ca="1" si="128"/>
        <v>1.2919896640826822E-2</v>
      </c>
      <c r="Q733" s="12">
        <f t="shared" ca="1" si="129"/>
        <v>-3.1559015358717524E-4</v>
      </c>
      <c r="R733" s="12">
        <f t="shared" ca="1" si="130"/>
        <v>3.8707382648639488E-4</v>
      </c>
      <c r="S733" s="12">
        <f t="shared" ca="1" si="131"/>
        <v>-1.9020584714015687E-3</v>
      </c>
      <c r="T733" s="12">
        <f t="shared" ca="1" si="132"/>
        <v>-2.682963183782916E-3</v>
      </c>
      <c r="U733" s="18"/>
      <c r="V733" s="22">
        <f t="shared" ca="1" si="133"/>
        <v>45156</v>
      </c>
      <c r="W733" s="14">
        <f ca="1">VLOOKUP($M733,LAST!$B:$Q,2,0)</f>
        <v>358.01</v>
      </c>
      <c r="X733" s="14">
        <f ca="1">VLOOKUP($M733,LAST!$B:$Q,3,0)*100</f>
        <v>484.91999999999996</v>
      </c>
      <c r="Y733" s="14">
        <f ca="1">VLOOKUP($M733,LAST!$B:$Q,16,0)*100</f>
        <v>392</v>
      </c>
      <c r="Z733" s="14">
        <f ca="1">VLOOKUP($M733,LAST!$B:$Q,4,0)</f>
        <v>95.03</v>
      </c>
      <c r="AA733" s="14">
        <f ca="1">VLOOKUP($M733,LAST!$B:$Q,5,0)</f>
        <v>95.626000000000005</v>
      </c>
      <c r="AB733" s="14">
        <f ca="1">VLOOKUP($M733,LAST!$B:$Q,6,0)</f>
        <v>103.375</v>
      </c>
      <c r="AC733" s="14">
        <f ca="1">VLOOKUP($M733,LAST!$B:$Q,7,0)</f>
        <v>1338.2</v>
      </c>
    </row>
    <row r="734" spans="12:29" ht="16.5" customHeight="1" x14ac:dyDescent="0.25">
      <c r="L734" s="32">
        <f t="shared" si="125"/>
        <v>734</v>
      </c>
      <c r="M734" s="9">
        <f t="shared" ca="1" si="134"/>
        <v>45155</v>
      </c>
      <c r="N734" s="12">
        <f t="shared" ca="1" si="126"/>
        <v>1.6344258079263874E-2</v>
      </c>
      <c r="O734" s="12">
        <f t="shared" ca="1" si="127"/>
        <v>1.795160502220039E-2</v>
      </c>
      <c r="P734" s="12">
        <f t="shared" ca="1" si="128"/>
        <v>3.475935828876997E-2</v>
      </c>
      <c r="Q734" s="12">
        <f t="shared" ca="1" si="129"/>
        <v>2.1043771043771642E-4</v>
      </c>
      <c r="R734" s="12">
        <f t="shared" ca="1" si="130"/>
        <v>3.244103057828962E-4</v>
      </c>
      <c r="S734" s="12">
        <f t="shared" ca="1" si="131"/>
        <v>1.363227659019195E-3</v>
      </c>
      <c r="T734" s="12">
        <f t="shared" ca="1" si="132"/>
        <v>3.7402752842610187E-3</v>
      </c>
      <c r="U734" s="18"/>
      <c r="V734" s="22">
        <f t="shared" ca="1" si="133"/>
        <v>45155</v>
      </c>
      <c r="W734" s="14">
        <f ca="1">VLOOKUP($M734,LAST!$B:$Q,2,0)</f>
        <v>355.69</v>
      </c>
      <c r="X734" s="14">
        <f ca="1">VLOOKUP($M734,LAST!$B:$Q,3,0)*100</f>
        <v>479.15999999999997</v>
      </c>
      <c r="Y734" s="14">
        <f ca="1">VLOOKUP($M734,LAST!$B:$Q,16,0)*100</f>
        <v>387</v>
      </c>
      <c r="Z734" s="14">
        <f ca="1">VLOOKUP($M734,LAST!$B:$Q,4,0)</f>
        <v>95.06</v>
      </c>
      <c r="AA734" s="14">
        <f ca="1">VLOOKUP($M734,LAST!$B:$Q,5,0)</f>
        <v>95.588999999999999</v>
      </c>
      <c r="AB734" s="14">
        <f ca="1">VLOOKUP($M734,LAST!$B:$Q,6,0)</f>
        <v>103.572</v>
      </c>
      <c r="AC734" s="14">
        <f ca="1">VLOOKUP($M734,LAST!$B:$Q,7,0)</f>
        <v>1341.8</v>
      </c>
    </row>
    <row r="735" spans="12:29" ht="16.5" customHeight="1" x14ac:dyDescent="0.25">
      <c r="L735" s="32">
        <f t="shared" si="125"/>
        <v>735</v>
      </c>
      <c r="M735" s="9">
        <f t="shared" ca="1" si="134"/>
        <v>45154</v>
      </c>
      <c r="N735" s="12">
        <f t="shared" ca="1" si="126"/>
        <v>-4.4943820224718767E-3</v>
      </c>
      <c r="O735" s="12">
        <f t="shared" ca="1" si="127"/>
        <v>2.2996827289567534E-3</v>
      </c>
      <c r="P735" s="12">
        <f t="shared" ca="1" si="128"/>
        <v>-2.666666666666706E-3</v>
      </c>
      <c r="Q735" s="12">
        <f t="shared" ca="1" si="129"/>
        <v>3.15756236185738E-4</v>
      </c>
      <c r="R735" s="12">
        <f t="shared" ca="1" si="130"/>
        <v>3.6640390272513201E-4</v>
      </c>
      <c r="S735" s="12">
        <f t="shared" ca="1" si="131"/>
        <v>2.1509752056505516E-3</v>
      </c>
      <c r="T735" s="12">
        <f t="shared" ca="1" si="132"/>
        <v>4.6595520817676039E-3</v>
      </c>
      <c r="U735" s="18"/>
      <c r="V735" s="22">
        <f t="shared" ca="1" si="133"/>
        <v>45154</v>
      </c>
      <c r="W735" s="14">
        <f ca="1">VLOOKUP($M735,LAST!$B:$Q,2,0)</f>
        <v>349.97</v>
      </c>
      <c r="X735" s="14">
        <f ca="1">VLOOKUP($M735,LAST!$B:$Q,3,0)*100</f>
        <v>470.71</v>
      </c>
      <c r="Y735" s="14">
        <f ca="1">VLOOKUP($M735,LAST!$B:$Q,16,0)*100</f>
        <v>374</v>
      </c>
      <c r="Z735" s="14">
        <f ca="1">VLOOKUP($M735,LAST!$B:$Q,4,0)</f>
        <v>95.04</v>
      </c>
      <c r="AA735" s="14">
        <f ca="1">VLOOKUP($M735,LAST!$B:$Q,5,0)</f>
        <v>95.558000000000007</v>
      </c>
      <c r="AB735" s="14">
        <f ca="1">VLOOKUP($M735,LAST!$B:$Q,6,0)</f>
        <v>103.431</v>
      </c>
      <c r="AC735" s="14">
        <f ca="1">VLOOKUP($M735,LAST!$B:$Q,7,0)</f>
        <v>1336.8</v>
      </c>
    </row>
    <row r="736" spans="12:29" ht="16.5" customHeight="1" x14ac:dyDescent="0.25">
      <c r="L736" s="32">
        <f t="shared" si="125"/>
        <v>736</v>
      </c>
      <c r="M736" s="9">
        <f t="shared" ca="1" si="134"/>
        <v>45153</v>
      </c>
      <c r="N736" s="12">
        <f t="shared" ca="1" si="126"/>
        <v>2.7263164046519739E-2</v>
      </c>
      <c r="O736" s="12">
        <f t="shared" ca="1" si="127"/>
        <v>4.8785706643843518E-3</v>
      </c>
      <c r="P736" s="12">
        <f t="shared" ca="1" si="128"/>
        <v>-2.6595744680850686E-3</v>
      </c>
      <c r="Q736" s="12">
        <f t="shared" ca="1" si="129"/>
        <v>1.0526315789483043E-4</v>
      </c>
      <c r="R736" s="12">
        <f t="shared" ca="1" si="130"/>
        <v>3.2463452435793627E-4</v>
      </c>
      <c r="S736" s="12">
        <f t="shared" ca="1" si="131"/>
        <v>1.841263688342476E-4</v>
      </c>
      <c r="T736" s="12">
        <f t="shared" ca="1" si="132"/>
        <v>0</v>
      </c>
      <c r="U736" s="18"/>
      <c r="V736" s="22">
        <f t="shared" ca="1" si="133"/>
        <v>45153</v>
      </c>
      <c r="W736" s="14">
        <f ca="1">VLOOKUP($M736,LAST!$B:$Q,2,0)</f>
        <v>351.55</v>
      </c>
      <c r="X736" s="14">
        <f ca="1">VLOOKUP($M736,LAST!$B:$Q,3,0)*100</f>
        <v>469.63</v>
      </c>
      <c r="Y736" s="14">
        <f ca="1">VLOOKUP($M736,LAST!$B:$Q,16,0)*100</f>
        <v>375</v>
      </c>
      <c r="Z736" s="14">
        <f ca="1">VLOOKUP($M736,LAST!$B:$Q,4,0)</f>
        <v>95.01</v>
      </c>
      <c r="AA736" s="14">
        <f ca="1">VLOOKUP($M736,LAST!$B:$Q,5,0)</f>
        <v>95.522999999999996</v>
      </c>
      <c r="AB736" s="14">
        <f ca="1">VLOOKUP($M736,LAST!$B:$Q,6,0)</f>
        <v>103.209</v>
      </c>
      <c r="AC736" s="14">
        <f ca="1">VLOOKUP($M736,LAST!$B:$Q,7,0)</f>
        <v>1330.6</v>
      </c>
    </row>
    <row r="737" spans="12:29" ht="16.5" customHeight="1" x14ac:dyDescent="0.25">
      <c r="L737" s="32">
        <f t="shared" si="125"/>
        <v>737</v>
      </c>
      <c r="M737" s="9">
        <f t="shared" ca="1" si="134"/>
        <v>45152</v>
      </c>
      <c r="N737" s="12">
        <f t="shared" ca="1" si="126"/>
        <v>1.8572534079409619E-2</v>
      </c>
      <c r="O737" s="12">
        <f t="shared" ca="1" si="127"/>
        <v>9.547879809042481E-3</v>
      </c>
      <c r="P737" s="12">
        <f t="shared" ca="1" si="128"/>
        <v>8.0428954423592547E-3</v>
      </c>
      <c r="Q737" s="12">
        <f t="shared" ca="1" si="129"/>
        <v>6.3197809142612194E-4</v>
      </c>
      <c r="R737" s="12">
        <f t="shared" ca="1" si="130"/>
        <v>2.3043888132412427E-4</v>
      </c>
      <c r="S737" s="12">
        <f t="shared" ca="1" si="131"/>
        <v>3.3838315085277237E-3</v>
      </c>
      <c r="T737" s="12">
        <f t="shared" ca="1" si="132"/>
        <v>4.4917525384062795E-3</v>
      </c>
      <c r="U737" s="18"/>
      <c r="V737" s="22">
        <f t="shared" ca="1" si="133"/>
        <v>45152</v>
      </c>
      <c r="W737" s="14">
        <f ca="1">VLOOKUP($M737,LAST!$B:$Q,2,0)</f>
        <v>342.22</v>
      </c>
      <c r="X737" s="14">
        <f ca="1">VLOOKUP($M737,LAST!$B:$Q,3,0)*100</f>
        <v>467.34999999999997</v>
      </c>
      <c r="Y737" s="14">
        <f ca="1">VLOOKUP($M737,LAST!$B:$Q,16,0)*100</f>
        <v>376</v>
      </c>
      <c r="Z737" s="14">
        <f ca="1">VLOOKUP($M737,LAST!$B:$Q,4,0)</f>
        <v>95</v>
      </c>
      <c r="AA737" s="14">
        <f ca="1">VLOOKUP($M737,LAST!$B:$Q,5,0)</f>
        <v>95.492000000000004</v>
      </c>
      <c r="AB737" s="14">
        <f ca="1">VLOOKUP($M737,LAST!$B:$Q,6,0)</f>
        <v>103.19</v>
      </c>
      <c r="AC737" s="14">
        <f ca="1">VLOOKUP($M737,LAST!$B:$Q,7,0)</f>
        <v>1330.6</v>
      </c>
    </row>
    <row r="738" spans="12:29" ht="16.5" customHeight="1" x14ac:dyDescent="0.25">
      <c r="L738" s="32">
        <f t="shared" si="125"/>
        <v>738</v>
      </c>
      <c r="M738" s="9">
        <f t="shared" ca="1" si="134"/>
        <v>45149</v>
      </c>
      <c r="N738" s="12">
        <f t="shared" ca="1" si="126"/>
        <v>-1.1891313395563374E-3</v>
      </c>
      <c r="O738" s="12">
        <f t="shared" ca="1" si="127"/>
        <v>-7.1419379745208955E-3</v>
      </c>
      <c r="P738" s="12">
        <f t="shared" ca="1" si="128"/>
        <v>-5.3333333333333011E-3</v>
      </c>
      <c r="Q738" s="12">
        <f t="shared" ca="1" si="129"/>
        <v>-1.0531858873097377E-4</v>
      </c>
      <c r="R738" s="12">
        <f t="shared" ca="1" si="130"/>
        <v>6.0788999287297862E-4</v>
      </c>
      <c r="S738" s="12">
        <f t="shared" ca="1" si="131"/>
        <v>3.1017127696928437E-3</v>
      </c>
      <c r="T738" s="12">
        <f t="shared" ca="1" si="132"/>
        <v>6.6876923661511878E-3</v>
      </c>
      <c r="U738" s="18"/>
      <c r="V738" s="22">
        <f t="shared" ca="1" si="133"/>
        <v>45149</v>
      </c>
      <c r="W738" s="14">
        <f ca="1">VLOOKUP($M738,LAST!$B:$Q,2,0)</f>
        <v>335.98</v>
      </c>
      <c r="X738" s="14">
        <f ca="1">VLOOKUP($M738,LAST!$B:$Q,3,0)*100</f>
        <v>462.92999999999995</v>
      </c>
      <c r="Y738" s="14">
        <f ca="1">VLOOKUP($M738,LAST!$B:$Q,16,0)*100</f>
        <v>373</v>
      </c>
      <c r="Z738" s="14">
        <f ca="1">VLOOKUP($M738,LAST!$B:$Q,4,0)</f>
        <v>94.94</v>
      </c>
      <c r="AA738" s="14">
        <f ca="1">VLOOKUP($M738,LAST!$B:$Q,5,0)</f>
        <v>95.47</v>
      </c>
      <c r="AB738" s="14">
        <f ca="1">VLOOKUP($M738,LAST!$B:$Q,6,0)</f>
        <v>102.842</v>
      </c>
      <c r="AC738" s="14">
        <f ca="1">VLOOKUP($M738,LAST!$B:$Q,7,0)</f>
        <v>1324.65</v>
      </c>
    </row>
    <row r="739" spans="12:29" ht="16.5" customHeight="1" x14ac:dyDescent="0.25">
      <c r="L739" s="32">
        <f t="shared" si="125"/>
        <v>739</v>
      </c>
      <c r="M739" s="9">
        <f t="shared" ca="1" si="134"/>
        <v>45148</v>
      </c>
      <c r="N739" s="12">
        <f t="shared" ca="1" si="126"/>
        <v>-2.7325564583755013E-2</v>
      </c>
      <c r="O739" s="12">
        <f t="shared" ca="1" si="127"/>
        <v>-1.8544635527395825E-2</v>
      </c>
      <c r="P739" s="12">
        <f t="shared" ca="1" si="128"/>
        <v>-2.5974025974025983E-2</v>
      </c>
      <c r="Q739" s="12">
        <f t="shared" ca="1" si="129"/>
        <v>4.2145190180176151E-4</v>
      </c>
      <c r="R739" s="12">
        <f t="shared" ca="1" si="130"/>
        <v>4.2990007444632106E-4</v>
      </c>
      <c r="S739" s="12">
        <f t="shared" ca="1" si="131"/>
        <v>3.3173968192024006E-4</v>
      </c>
      <c r="T739" s="12">
        <f t="shared" ca="1" si="132"/>
        <v>-3.7996808268214721E-5</v>
      </c>
      <c r="U739" s="18"/>
      <c r="V739" s="22">
        <f t="shared" ca="1" si="133"/>
        <v>45148</v>
      </c>
      <c r="W739" s="14">
        <f ca="1">VLOOKUP($M739,LAST!$B:$Q,2,0)</f>
        <v>336.38</v>
      </c>
      <c r="X739" s="14">
        <f ca="1">VLOOKUP($M739,LAST!$B:$Q,3,0)*100</f>
        <v>466.26000000000005</v>
      </c>
      <c r="Y739" s="14">
        <f ca="1">VLOOKUP($M739,LAST!$B:$Q,16,0)*100</f>
        <v>375</v>
      </c>
      <c r="Z739" s="14">
        <f ca="1">VLOOKUP($M739,LAST!$B:$Q,4,0)</f>
        <v>94.95</v>
      </c>
      <c r="AA739" s="14">
        <f ca="1">VLOOKUP($M739,LAST!$B:$Q,5,0)</f>
        <v>95.412000000000006</v>
      </c>
      <c r="AB739" s="14">
        <f ca="1">VLOOKUP($M739,LAST!$B:$Q,6,0)</f>
        <v>102.524</v>
      </c>
      <c r="AC739" s="14">
        <f ca="1">VLOOKUP($M739,LAST!$B:$Q,7,0)</f>
        <v>1315.85</v>
      </c>
    </row>
    <row r="740" spans="12:29" ht="16.5" customHeight="1" x14ac:dyDescent="0.25">
      <c r="L740" s="32">
        <f t="shared" si="125"/>
        <v>740</v>
      </c>
      <c r="M740" s="9">
        <f t="shared" ca="1" si="134"/>
        <v>45147</v>
      </c>
      <c r="N740" s="12">
        <f t="shared" ca="1" si="126"/>
        <v>1.2159462667553633E-3</v>
      </c>
      <c r="O740" s="12">
        <f t="shared" ca="1" si="127"/>
        <v>-9.8995456629568102E-3</v>
      </c>
      <c r="P740" s="12">
        <f t="shared" ca="1" si="128"/>
        <v>-1.2820512820512775E-2</v>
      </c>
      <c r="Q740" s="12">
        <f t="shared" ca="1" si="129"/>
        <v>2.1077036568661889E-4</v>
      </c>
      <c r="R740" s="12">
        <f t="shared" ca="1" si="130"/>
        <v>4.9305526415177603E-4</v>
      </c>
      <c r="S740" s="12">
        <f t="shared" ca="1" si="131"/>
        <v>-3.706304619226497E-4</v>
      </c>
      <c r="T740" s="12">
        <f t="shared" ca="1" si="132"/>
        <v>-7.5987841945179824E-5</v>
      </c>
      <c r="U740" s="18"/>
      <c r="V740" s="22">
        <f t="shared" ca="1" si="133"/>
        <v>45147</v>
      </c>
      <c r="W740" s="14">
        <f ca="1">VLOOKUP($M740,LAST!$B:$Q,2,0)</f>
        <v>345.83</v>
      </c>
      <c r="X740" s="14">
        <f ca="1">VLOOKUP($M740,LAST!$B:$Q,3,0)*100</f>
        <v>475.07</v>
      </c>
      <c r="Y740" s="14">
        <f ca="1">VLOOKUP($M740,LAST!$B:$Q,16,0)*100</f>
        <v>385</v>
      </c>
      <c r="Z740" s="14">
        <f ca="1">VLOOKUP($M740,LAST!$B:$Q,4,0)</f>
        <v>94.91</v>
      </c>
      <c r="AA740" s="14">
        <f ca="1">VLOOKUP($M740,LAST!$B:$Q,5,0)</f>
        <v>95.370999999999995</v>
      </c>
      <c r="AB740" s="14">
        <f ca="1">VLOOKUP($M740,LAST!$B:$Q,6,0)</f>
        <v>102.49</v>
      </c>
      <c r="AC740" s="14">
        <f ca="1">VLOOKUP($M740,LAST!$B:$Q,7,0)</f>
        <v>1315.9</v>
      </c>
    </row>
    <row r="741" spans="12:29" ht="16.5" customHeight="1" x14ac:dyDescent="0.25">
      <c r="L741" s="32">
        <f t="shared" si="125"/>
        <v>741</v>
      </c>
      <c r="M741" s="9">
        <f t="shared" ca="1" si="134"/>
        <v>45146</v>
      </c>
      <c r="N741" s="12">
        <f t="shared" ca="1" si="126"/>
        <v>4.0112780862135988E-3</v>
      </c>
      <c r="O741" s="12">
        <f t="shared" ca="1" si="127"/>
        <v>6.6928225248095163E-3</v>
      </c>
      <c r="P741" s="12">
        <f t="shared" ca="1" si="128"/>
        <v>5.1546391752577136E-3</v>
      </c>
      <c r="Q741" s="12">
        <f t="shared" ca="1" si="129"/>
        <v>0</v>
      </c>
      <c r="R741" s="12">
        <f t="shared" ca="1" si="130"/>
        <v>2.0981515284956842E-5</v>
      </c>
      <c r="S741" s="12">
        <f t="shared" ca="1" si="131"/>
        <v>4.7135143610297359E-3</v>
      </c>
      <c r="T741" s="12">
        <f t="shared" ca="1" si="132"/>
        <v>7.6183913326441921E-3</v>
      </c>
      <c r="U741" s="18"/>
      <c r="V741" s="22">
        <f t="shared" ca="1" si="133"/>
        <v>45146</v>
      </c>
      <c r="W741" s="14">
        <f ca="1">VLOOKUP($M741,LAST!$B:$Q,2,0)</f>
        <v>345.41</v>
      </c>
      <c r="X741" s="14">
        <f ca="1">VLOOKUP($M741,LAST!$B:$Q,3,0)*100</f>
        <v>479.81999999999994</v>
      </c>
      <c r="Y741" s="14">
        <f ca="1">VLOOKUP($M741,LAST!$B:$Q,16,0)*100</f>
        <v>390</v>
      </c>
      <c r="Z741" s="14">
        <f ca="1">VLOOKUP($M741,LAST!$B:$Q,4,0)</f>
        <v>94.89</v>
      </c>
      <c r="AA741" s="14">
        <f ca="1">VLOOKUP($M741,LAST!$B:$Q,5,0)</f>
        <v>95.323999999999998</v>
      </c>
      <c r="AB741" s="14">
        <f ca="1">VLOOKUP($M741,LAST!$B:$Q,6,0)</f>
        <v>102.52800000000001</v>
      </c>
      <c r="AC741" s="14">
        <f ca="1">VLOOKUP($M741,LAST!$B:$Q,7,0)</f>
        <v>1316</v>
      </c>
    </row>
    <row r="742" spans="12:29" ht="16.5" customHeight="1" x14ac:dyDescent="0.25">
      <c r="L742" s="32">
        <f t="shared" si="125"/>
        <v>742</v>
      </c>
      <c r="M742" s="9">
        <f t="shared" ca="1" si="134"/>
        <v>45145</v>
      </c>
      <c r="N742" s="12">
        <f t="shared" ca="1" si="126"/>
        <v>-1.007107300089205E-2</v>
      </c>
      <c r="O742" s="12">
        <f t="shared" ca="1" si="127"/>
        <v>-1.7592728338954311E-3</v>
      </c>
      <c r="P742" s="12">
        <f t="shared" ca="1" si="128"/>
        <v>-5.12820512820511E-3</v>
      </c>
      <c r="Q742" s="12">
        <f t="shared" ca="1" si="129"/>
        <v>1.7947635135135975E-3</v>
      </c>
      <c r="R742" s="12">
        <f t="shared" ca="1" si="130"/>
        <v>5.2481316651276089E-4</v>
      </c>
      <c r="S742" s="12">
        <f t="shared" ca="1" si="131"/>
        <v>2.9406863561964869E-4</v>
      </c>
      <c r="T742" s="12">
        <f t="shared" ca="1" si="132"/>
        <v>-2.7868977628465741E-3</v>
      </c>
      <c r="U742" s="18"/>
      <c r="V742" s="22">
        <f t="shared" ca="1" si="133"/>
        <v>45145</v>
      </c>
      <c r="W742" s="14">
        <f ca="1">VLOOKUP($M742,LAST!$B:$Q,2,0)</f>
        <v>344.03</v>
      </c>
      <c r="X742" s="14">
        <f ca="1">VLOOKUP($M742,LAST!$B:$Q,3,0)*100</f>
        <v>476.63</v>
      </c>
      <c r="Y742" s="14">
        <f ca="1">VLOOKUP($M742,LAST!$B:$Q,16,0)*100</f>
        <v>388</v>
      </c>
      <c r="Z742" s="14">
        <f ca="1">VLOOKUP($M742,LAST!$B:$Q,4,0)</f>
        <v>94.89</v>
      </c>
      <c r="AA742" s="14">
        <f ca="1">VLOOKUP($M742,LAST!$B:$Q,5,0)</f>
        <v>95.322000000000003</v>
      </c>
      <c r="AB742" s="14">
        <f ca="1">VLOOKUP($M742,LAST!$B:$Q,6,0)</f>
        <v>102.047</v>
      </c>
      <c r="AC742" s="14">
        <f ca="1">VLOOKUP($M742,LAST!$B:$Q,7,0)</f>
        <v>1306.05</v>
      </c>
    </row>
    <row r="743" spans="12:29" ht="16.5" customHeight="1" x14ac:dyDescent="0.25">
      <c r="L743" s="32">
        <f t="shared" si="125"/>
        <v>743</v>
      </c>
      <c r="M743" s="9">
        <f t="shared" ca="1" si="134"/>
        <v>45142</v>
      </c>
      <c r="N743" s="12">
        <f t="shared" ca="1" si="126"/>
        <v>1.5160366886720844E-2</v>
      </c>
      <c r="O743" s="12">
        <f t="shared" ca="1" si="127"/>
        <v>4.121890181068899E-3</v>
      </c>
      <c r="P743" s="12">
        <f t="shared" ca="1" si="128"/>
        <v>5.1546391752577136E-3</v>
      </c>
      <c r="Q743" s="12">
        <f t="shared" ca="1" si="129"/>
        <v>-2.1110407430857681E-4</v>
      </c>
      <c r="R743" s="12">
        <f t="shared" ca="1" si="130"/>
        <v>-3.6723430597962459E-4</v>
      </c>
      <c r="S743" s="12">
        <f t="shared" ca="1" si="131"/>
        <v>-5.1198533283923764E-3</v>
      </c>
      <c r="T743" s="12">
        <f t="shared" ca="1" si="132"/>
        <v>8.1594950350243334E-3</v>
      </c>
      <c r="U743" s="18"/>
      <c r="V743" s="22">
        <f t="shared" ca="1" si="133"/>
        <v>45142</v>
      </c>
      <c r="W743" s="14">
        <f ca="1">VLOOKUP($M743,LAST!$B:$Q,2,0)</f>
        <v>347.53</v>
      </c>
      <c r="X743" s="14">
        <f ca="1">VLOOKUP($M743,LAST!$B:$Q,3,0)*100</f>
        <v>477.47</v>
      </c>
      <c r="Y743" s="14">
        <f ca="1">VLOOKUP($M743,LAST!$B:$Q,16,0)*100</f>
        <v>390</v>
      </c>
      <c r="Z743" s="14">
        <f ca="1">VLOOKUP($M743,LAST!$B:$Q,4,0)</f>
        <v>94.72</v>
      </c>
      <c r="AA743" s="14">
        <f ca="1">VLOOKUP($M743,LAST!$B:$Q,5,0)</f>
        <v>95.272000000000006</v>
      </c>
      <c r="AB743" s="14">
        <f ca="1">VLOOKUP($M743,LAST!$B:$Q,6,0)</f>
        <v>102.017</v>
      </c>
      <c r="AC743" s="14">
        <f ca="1">VLOOKUP($M743,LAST!$B:$Q,7,0)</f>
        <v>1309.7</v>
      </c>
    </row>
    <row r="744" spans="12:29" ht="16.5" customHeight="1" x14ac:dyDescent="0.25">
      <c r="L744" s="32">
        <f t="shared" si="125"/>
        <v>744</v>
      </c>
      <c r="M744" s="9">
        <f t="shared" ca="1" si="134"/>
        <v>45141</v>
      </c>
      <c r="N744" s="12">
        <f t="shared" ca="1" si="126"/>
        <v>-5.5469593904178272E-4</v>
      </c>
      <c r="O744" s="12">
        <f t="shared" ca="1" si="127"/>
        <v>3.9693431581613314E-3</v>
      </c>
      <c r="P744" s="12">
        <f t="shared" ca="1" si="128"/>
        <v>7.7922077922076838E-3</v>
      </c>
      <c r="Q744" s="12">
        <f t="shared" ca="1" si="129"/>
        <v>-2.1105951878441775E-4</v>
      </c>
      <c r="R744" s="12">
        <f t="shared" ca="1" si="130"/>
        <v>2.0989222034484278E-4</v>
      </c>
      <c r="S744" s="12">
        <f t="shared" ca="1" si="131"/>
        <v>-4.6788185983037689E-4</v>
      </c>
      <c r="T744" s="12">
        <f t="shared" ca="1" si="132"/>
        <v>5.7765625601735593E-4</v>
      </c>
      <c r="U744" s="18"/>
      <c r="V744" s="22">
        <f t="shared" ca="1" si="133"/>
        <v>45141</v>
      </c>
      <c r="W744" s="14">
        <f ca="1">VLOOKUP($M744,LAST!$B:$Q,2,0)</f>
        <v>342.34</v>
      </c>
      <c r="X744" s="14">
        <f ca="1">VLOOKUP($M744,LAST!$B:$Q,3,0)*100</f>
        <v>475.51</v>
      </c>
      <c r="Y744" s="14">
        <f ca="1">VLOOKUP($M744,LAST!$B:$Q,16,0)*100</f>
        <v>388</v>
      </c>
      <c r="Z744" s="14">
        <f ca="1">VLOOKUP($M744,LAST!$B:$Q,4,0)</f>
        <v>94.74</v>
      </c>
      <c r="AA744" s="14">
        <f ca="1">VLOOKUP($M744,LAST!$B:$Q,5,0)</f>
        <v>95.307000000000002</v>
      </c>
      <c r="AB744" s="14">
        <f ca="1">VLOOKUP($M744,LAST!$B:$Q,6,0)</f>
        <v>102.542</v>
      </c>
      <c r="AC744" s="14">
        <f ca="1">VLOOKUP($M744,LAST!$B:$Q,7,0)</f>
        <v>1299.0999999999999</v>
      </c>
    </row>
    <row r="745" spans="12:29" ht="16.5" customHeight="1" x14ac:dyDescent="0.25">
      <c r="L745" s="32">
        <f t="shared" si="125"/>
        <v>745</v>
      </c>
      <c r="M745" s="9">
        <f t="shared" ca="1" si="134"/>
        <v>45140</v>
      </c>
      <c r="N745" s="12">
        <f t="shared" ca="1" si="126"/>
        <v>1.9222185854137486E-2</v>
      </c>
      <c r="O745" s="12">
        <f t="shared" ca="1" si="127"/>
        <v>2.3489497795833758E-2</v>
      </c>
      <c r="P745" s="12">
        <f t="shared" ca="1" si="128"/>
        <v>3.2171581769437019E-2</v>
      </c>
      <c r="Q745" s="12">
        <f t="shared" ca="1" si="129"/>
        <v>-4.2194092826997043E-4</v>
      </c>
      <c r="R745" s="12">
        <f t="shared" ca="1" si="130"/>
        <v>1.3644855889327623E-4</v>
      </c>
      <c r="S745" s="12">
        <f t="shared" ca="1" si="131"/>
        <v>2.8053918262416211E-3</v>
      </c>
      <c r="T745" s="12">
        <f t="shared" ca="1" si="132"/>
        <v>1.1294154301515036E-2</v>
      </c>
      <c r="U745" s="18"/>
      <c r="V745" s="22">
        <f t="shared" ca="1" si="133"/>
        <v>45140</v>
      </c>
      <c r="W745" s="14">
        <f ca="1">VLOOKUP($M745,LAST!$B:$Q,2,0)</f>
        <v>342.53</v>
      </c>
      <c r="X745" s="14">
        <f ca="1">VLOOKUP($M745,LAST!$B:$Q,3,0)*100</f>
        <v>473.63</v>
      </c>
      <c r="Y745" s="14">
        <f ca="1">VLOOKUP($M745,LAST!$B:$Q,16,0)*100</f>
        <v>385</v>
      </c>
      <c r="Z745" s="14">
        <f ca="1">VLOOKUP($M745,LAST!$B:$Q,4,0)</f>
        <v>94.76</v>
      </c>
      <c r="AA745" s="14">
        <f ca="1">VLOOKUP($M745,LAST!$B:$Q,5,0)</f>
        <v>95.287000000000006</v>
      </c>
      <c r="AB745" s="14">
        <f ca="1">VLOOKUP($M745,LAST!$B:$Q,6,0)</f>
        <v>102.59</v>
      </c>
      <c r="AC745" s="14">
        <f ca="1">VLOOKUP($M745,LAST!$B:$Q,7,0)</f>
        <v>1298.3499999999999</v>
      </c>
    </row>
    <row r="746" spans="12:29" ht="16.5" customHeight="1" x14ac:dyDescent="0.25">
      <c r="L746" s="32">
        <f t="shared" si="125"/>
        <v>746</v>
      </c>
      <c r="M746" s="9">
        <f t="shared" ca="1" si="134"/>
        <v>45139</v>
      </c>
      <c r="N746" s="12">
        <f t="shared" ca="1" si="126"/>
        <v>5.0541300317004101E-3</v>
      </c>
      <c r="O746" s="12">
        <f t="shared" ca="1" si="127"/>
        <v>1.7534365191036461E-3</v>
      </c>
      <c r="P746" s="12">
        <f t="shared" ca="1" si="128"/>
        <v>1.6348773841961872E-2</v>
      </c>
      <c r="Q746" s="12">
        <f t="shared" ca="1" si="129"/>
        <v>-3.1635558367604233E-4</v>
      </c>
      <c r="R746" s="12">
        <f t="shared" ca="1" si="130"/>
        <v>9.4473311289533513E-5</v>
      </c>
      <c r="S746" s="12">
        <f t="shared" ca="1" si="131"/>
        <v>4.3984095037061799E-3</v>
      </c>
      <c r="T746" s="12">
        <f t="shared" ca="1" si="132"/>
        <v>7.2966929504529876E-3</v>
      </c>
      <c r="U746" s="18"/>
      <c r="V746" s="22">
        <f t="shared" ca="1" si="133"/>
        <v>45139</v>
      </c>
      <c r="W746" s="14">
        <f ca="1">VLOOKUP($M746,LAST!$B:$Q,2,0)</f>
        <v>336.07</v>
      </c>
      <c r="X746" s="14">
        <f ca="1">VLOOKUP($M746,LAST!$B:$Q,3,0)*100</f>
        <v>462.76</v>
      </c>
      <c r="Y746" s="14">
        <f ca="1">VLOOKUP($M746,LAST!$B:$Q,16,0)*100</f>
        <v>373</v>
      </c>
      <c r="Z746" s="14">
        <f ca="1">VLOOKUP($M746,LAST!$B:$Q,4,0)</f>
        <v>94.8</v>
      </c>
      <c r="AA746" s="14">
        <f ca="1">VLOOKUP($M746,LAST!$B:$Q,5,0)</f>
        <v>95.274000000000001</v>
      </c>
      <c r="AB746" s="14">
        <f ca="1">VLOOKUP($M746,LAST!$B:$Q,6,0)</f>
        <v>102.303</v>
      </c>
      <c r="AC746" s="14">
        <f ca="1">VLOOKUP($M746,LAST!$B:$Q,7,0)</f>
        <v>1283.8499999999999</v>
      </c>
    </row>
    <row r="747" spans="12:29" ht="16.5" customHeight="1" x14ac:dyDescent="0.25">
      <c r="L747" s="32">
        <f t="shared" si="125"/>
        <v>747</v>
      </c>
      <c r="M747" s="9">
        <f t="shared" ca="1" si="134"/>
        <v>45138</v>
      </c>
      <c r="N747" s="12">
        <f t="shared" ca="1" si="126"/>
        <v>-1.3366380454988169E-2</v>
      </c>
      <c r="O747" s="12">
        <f t="shared" ca="1" si="127"/>
        <v>-9.6897978433766463E-3</v>
      </c>
      <c r="P747" s="12">
        <f t="shared" ca="1" si="128"/>
        <v>-1.0781671159029615E-2</v>
      </c>
      <c r="Q747" s="12">
        <f t="shared" ca="1" si="129"/>
        <v>3.1645569620253333E-4</v>
      </c>
      <c r="R747" s="12">
        <f t="shared" ca="1" si="130"/>
        <v>2.5199231423433943E-4</v>
      </c>
      <c r="S747" s="12">
        <f t="shared" ca="1" si="131"/>
        <v>2.2928106118753622E-3</v>
      </c>
      <c r="T747" s="12">
        <f t="shared" ca="1" si="132"/>
        <v>-1.9576367409263051E-3</v>
      </c>
      <c r="U747" s="18"/>
      <c r="V747" s="22">
        <f t="shared" ca="1" si="133"/>
        <v>45138</v>
      </c>
      <c r="W747" s="14">
        <f ca="1">VLOOKUP($M747,LAST!$B:$Q,2,0)</f>
        <v>334.38</v>
      </c>
      <c r="X747" s="14">
        <f ca="1">VLOOKUP($M747,LAST!$B:$Q,3,0)*100</f>
        <v>461.95000000000005</v>
      </c>
      <c r="Y747" s="14">
        <f ca="1">VLOOKUP($M747,LAST!$B:$Q,16,0)*100</f>
        <v>367</v>
      </c>
      <c r="Z747" s="14">
        <f ca="1">VLOOKUP($M747,LAST!$B:$Q,4,0)</f>
        <v>94.83</v>
      </c>
      <c r="AA747" s="14">
        <f ca="1">VLOOKUP($M747,LAST!$B:$Q,5,0)</f>
        <v>95.265000000000001</v>
      </c>
      <c r="AB747" s="14">
        <f ca="1">VLOOKUP($M747,LAST!$B:$Q,6,0)</f>
        <v>101.855</v>
      </c>
      <c r="AC747" s="14">
        <f ca="1">VLOOKUP($M747,LAST!$B:$Q,7,0)</f>
        <v>1274.55</v>
      </c>
    </row>
    <row r="748" spans="12:29" ht="16.5" customHeight="1" x14ac:dyDescent="0.25">
      <c r="L748" s="32">
        <f t="shared" si="125"/>
        <v>748</v>
      </c>
      <c r="M748" s="9">
        <f t="shared" ca="1" si="134"/>
        <v>45135</v>
      </c>
      <c r="N748" s="12">
        <f t="shared" ca="1" si="126"/>
        <v>7.1021038868419595E-3</v>
      </c>
      <c r="O748" s="12">
        <f t="shared" ca="1" si="127"/>
        <v>-8.995694917433017E-4</v>
      </c>
      <c r="P748" s="12">
        <f t="shared" ca="1" si="128"/>
        <v>2.7027027027026751E-3</v>
      </c>
      <c r="Q748" s="12">
        <f t="shared" ca="1" si="129"/>
        <v>-2.1092596498628602E-4</v>
      </c>
      <c r="R748" s="12">
        <f t="shared" ca="1" si="130"/>
        <v>2.1003770176752923E-4</v>
      </c>
      <c r="S748" s="12">
        <f t="shared" ca="1" si="131"/>
        <v>-1.4836941035440976E-3</v>
      </c>
      <c r="T748" s="12">
        <f t="shared" ca="1" si="132"/>
        <v>-4.6961217860930216E-4</v>
      </c>
      <c r="U748" s="18"/>
      <c r="V748" s="22">
        <f t="shared" ca="1" si="133"/>
        <v>45135</v>
      </c>
      <c r="W748" s="14">
        <f ca="1">VLOOKUP($M748,LAST!$B:$Q,2,0)</f>
        <v>338.91</v>
      </c>
      <c r="X748" s="14">
        <f ca="1">VLOOKUP($M748,LAST!$B:$Q,3,0)*100</f>
        <v>466.46999999999997</v>
      </c>
      <c r="Y748" s="14">
        <f ca="1">VLOOKUP($M748,LAST!$B:$Q,16,0)*100</f>
        <v>371</v>
      </c>
      <c r="Z748" s="14">
        <f ca="1">VLOOKUP($M748,LAST!$B:$Q,4,0)</f>
        <v>94.8</v>
      </c>
      <c r="AA748" s="14">
        <f ca="1">VLOOKUP($M748,LAST!$B:$Q,5,0)</f>
        <v>95.241</v>
      </c>
      <c r="AB748" s="14">
        <f ca="1">VLOOKUP($M748,LAST!$B:$Q,6,0)</f>
        <v>101.622</v>
      </c>
      <c r="AC748" s="14">
        <f ca="1">VLOOKUP($M748,LAST!$B:$Q,7,0)</f>
        <v>1277.05</v>
      </c>
    </row>
    <row r="749" spans="12:29" ht="16.5" customHeight="1" x14ac:dyDescent="0.25">
      <c r="L749" s="32">
        <f t="shared" si="125"/>
        <v>749</v>
      </c>
      <c r="M749" s="9">
        <f t="shared" ca="1" si="134"/>
        <v>45134</v>
      </c>
      <c r="N749" s="12">
        <f t="shared" ca="1" si="126"/>
        <v>-3.5012760588420955E-2</v>
      </c>
      <c r="O749" s="12">
        <f t="shared" ca="1" si="127"/>
        <v>-1.7487373737373746E-2</v>
      </c>
      <c r="P749" s="12">
        <f t="shared" ca="1" si="128"/>
        <v>-1.5957446808510634E-2</v>
      </c>
      <c r="Q749" s="12">
        <f t="shared" ca="1" si="129"/>
        <v>0</v>
      </c>
      <c r="R749" s="12">
        <f t="shared" ca="1" si="130"/>
        <v>3.466823549187481E-4</v>
      </c>
      <c r="S749" s="12">
        <f t="shared" ca="1" si="131"/>
        <v>8.7821027486196801E-3</v>
      </c>
      <c r="T749" s="12">
        <f t="shared" ca="1" si="132"/>
        <v>2.5108870493153468E-3</v>
      </c>
      <c r="U749" s="18"/>
      <c r="V749" s="22">
        <f t="shared" ca="1" si="133"/>
        <v>45134</v>
      </c>
      <c r="W749" s="14">
        <f ca="1">VLOOKUP($M749,LAST!$B:$Q,2,0)</f>
        <v>336.52</v>
      </c>
      <c r="X749" s="14">
        <f ca="1">VLOOKUP($M749,LAST!$B:$Q,3,0)*100</f>
        <v>466.89</v>
      </c>
      <c r="Y749" s="14">
        <f ca="1">VLOOKUP($M749,LAST!$B:$Q,16,0)*100</f>
        <v>370</v>
      </c>
      <c r="Z749" s="14">
        <f ca="1">VLOOKUP($M749,LAST!$B:$Q,4,0)</f>
        <v>94.82</v>
      </c>
      <c r="AA749" s="14">
        <f ca="1">VLOOKUP($M749,LAST!$B:$Q,5,0)</f>
        <v>95.221000000000004</v>
      </c>
      <c r="AB749" s="14">
        <f ca="1">VLOOKUP($M749,LAST!$B:$Q,6,0)</f>
        <v>101.773</v>
      </c>
      <c r="AC749" s="14">
        <f ca="1">VLOOKUP($M749,LAST!$B:$Q,7,0)</f>
        <v>1277.6500000000001</v>
      </c>
    </row>
    <row r="750" spans="12:29" ht="16.5" customHeight="1" x14ac:dyDescent="0.25">
      <c r="L750" s="32">
        <f t="shared" si="125"/>
        <v>750</v>
      </c>
      <c r="M750" s="9">
        <f t="shared" ca="1" si="134"/>
        <v>45133</v>
      </c>
      <c r="N750" s="12">
        <f t="shared" ca="1" si="126"/>
        <v>-8.0226927595195008E-4</v>
      </c>
      <c r="O750" s="12">
        <f t="shared" ca="1" si="127"/>
        <v>4.5025049147060514E-3</v>
      </c>
      <c r="P750" s="12">
        <f t="shared" ca="1" si="128"/>
        <v>1.0752688172043001E-2</v>
      </c>
      <c r="Q750" s="12">
        <f t="shared" ca="1" si="129"/>
        <v>-1.0545186122545847E-4</v>
      </c>
      <c r="R750" s="12">
        <f t="shared" ca="1" si="130"/>
        <v>3.1517571045913684E-5</v>
      </c>
      <c r="S750" s="12">
        <f t="shared" ca="1" si="131"/>
        <v>-4.5585057573336307E-3</v>
      </c>
      <c r="T750" s="12">
        <f t="shared" ca="1" si="132"/>
        <v>-7.0568863449238517E-4</v>
      </c>
      <c r="U750" s="18"/>
      <c r="V750" s="22">
        <f t="shared" ca="1" si="133"/>
        <v>45133</v>
      </c>
      <c r="W750" s="14">
        <f ca="1">VLOOKUP($M750,LAST!$B:$Q,2,0)</f>
        <v>348.73</v>
      </c>
      <c r="X750" s="14">
        <f ca="1">VLOOKUP($M750,LAST!$B:$Q,3,0)*100</f>
        <v>475.2</v>
      </c>
      <c r="Y750" s="14">
        <f ca="1">VLOOKUP($M750,LAST!$B:$Q,16,0)*100</f>
        <v>376</v>
      </c>
      <c r="Z750" s="14">
        <f ca="1">VLOOKUP($M750,LAST!$B:$Q,4,0)</f>
        <v>94.82</v>
      </c>
      <c r="AA750" s="14">
        <f ca="1">VLOOKUP($M750,LAST!$B:$Q,5,0)</f>
        <v>95.188000000000002</v>
      </c>
      <c r="AB750" s="14">
        <f ca="1">VLOOKUP($M750,LAST!$B:$Q,6,0)</f>
        <v>100.887</v>
      </c>
      <c r="AC750" s="14">
        <f ca="1">VLOOKUP($M750,LAST!$B:$Q,7,0)</f>
        <v>1274.45</v>
      </c>
    </row>
    <row r="751" spans="12:29" ht="16.5" customHeight="1" x14ac:dyDescent="0.25">
      <c r="L751" s="32">
        <f t="shared" si="125"/>
        <v>751</v>
      </c>
      <c r="M751" s="9">
        <f t="shared" ca="1" si="134"/>
        <v>45132</v>
      </c>
      <c r="N751" s="12">
        <f t="shared" ca="1" si="126"/>
        <v>6.7499350967779037E-3</v>
      </c>
      <c r="O751" s="12">
        <f t="shared" ca="1" si="127"/>
        <v>-2.109393127597281E-3</v>
      </c>
      <c r="P751" s="12">
        <f t="shared" ca="1" si="128"/>
        <v>-2.6809651474530849E-3</v>
      </c>
      <c r="Q751" s="12">
        <f t="shared" ca="1" si="129"/>
        <v>2.109482122139017E-4</v>
      </c>
      <c r="R751" s="12">
        <f t="shared" ca="1" si="130"/>
        <v>1.0505967389606852E-5</v>
      </c>
      <c r="S751" s="12">
        <f t="shared" ca="1" si="131"/>
        <v>2.9601562962611183E-5</v>
      </c>
      <c r="T751" s="12">
        <f t="shared" ca="1" si="132"/>
        <v>-3.5160370355901138E-3</v>
      </c>
      <c r="U751" s="18"/>
      <c r="V751" s="22">
        <f t="shared" ca="1" si="133"/>
        <v>45132</v>
      </c>
      <c r="W751" s="14">
        <f ca="1">VLOOKUP($M751,LAST!$B:$Q,2,0)</f>
        <v>349.01</v>
      </c>
      <c r="X751" s="14">
        <f ca="1">VLOOKUP($M751,LAST!$B:$Q,3,0)*100</f>
        <v>473.07</v>
      </c>
      <c r="Y751" s="14">
        <f ca="1">VLOOKUP($M751,LAST!$B:$Q,16,0)*100</f>
        <v>372</v>
      </c>
      <c r="Z751" s="14">
        <f ca="1">VLOOKUP($M751,LAST!$B:$Q,4,0)</f>
        <v>94.83</v>
      </c>
      <c r="AA751" s="14">
        <f ca="1">VLOOKUP($M751,LAST!$B:$Q,5,0)</f>
        <v>95.185000000000002</v>
      </c>
      <c r="AB751" s="14">
        <f ca="1">VLOOKUP($M751,LAST!$B:$Q,6,0)</f>
        <v>101.349</v>
      </c>
      <c r="AC751" s="14">
        <f ca="1">VLOOKUP($M751,LAST!$B:$Q,7,0)</f>
        <v>1275.3499999999999</v>
      </c>
    </row>
    <row r="752" spans="12:29" ht="16.5" customHeight="1" x14ac:dyDescent="0.25">
      <c r="L752" s="32">
        <f t="shared" si="125"/>
        <v>752</v>
      </c>
      <c r="M752" s="9">
        <f t="shared" ca="1" si="134"/>
        <v>45131</v>
      </c>
      <c r="N752" s="12">
        <f t="shared" ca="1" si="126"/>
        <v>-1.1209355390758735E-2</v>
      </c>
      <c r="O752" s="12">
        <f t="shared" ca="1" si="127"/>
        <v>-2.9025134083500159E-3</v>
      </c>
      <c r="P752" s="12">
        <f t="shared" ca="1" si="128"/>
        <v>-7.9787234042553168E-3</v>
      </c>
      <c r="Q752" s="12">
        <f t="shared" ca="1" si="129"/>
        <v>3.1652247309565951E-4</v>
      </c>
      <c r="R752" s="12">
        <f t="shared" ca="1" si="130"/>
        <v>2.7322978625021754E-4</v>
      </c>
      <c r="S752" s="12">
        <f t="shared" ca="1" si="131"/>
        <v>2.7208595937509017E-3</v>
      </c>
      <c r="T752" s="12">
        <f t="shared" ca="1" si="132"/>
        <v>-2.7660900732431326E-3</v>
      </c>
      <c r="U752" s="18"/>
      <c r="V752" s="22">
        <f t="shared" ca="1" si="133"/>
        <v>45131</v>
      </c>
      <c r="W752" s="14">
        <f ca="1">VLOOKUP($M752,LAST!$B:$Q,2,0)</f>
        <v>346.67</v>
      </c>
      <c r="X752" s="14">
        <f ca="1">VLOOKUP($M752,LAST!$B:$Q,3,0)*100</f>
        <v>474.07000000000005</v>
      </c>
      <c r="Y752" s="14">
        <f ca="1">VLOOKUP($M752,LAST!$B:$Q,16,0)*100</f>
        <v>373</v>
      </c>
      <c r="Z752" s="14">
        <f ca="1">VLOOKUP($M752,LAST!$B:$Q,4,0)</f>
        <v>94.81</v>
      </c>
      <c r="AA752" s="14">
        <f ca="1">VLOOKUP($M752,LAST!$B:$Q,5,0)</f>
        <v>95.183999999999997</v>
      </c>
      <c r="AB752" s="14">
        <f ca="1">VLOOKUP($M752,LAST!$B:$Q,6,0)</f>
        <v>101.346</v>
      </c>
      <c r="AC752" s="14">
        <f ca="1">VLOOKUP($M752,LAST!$B:$Q,7,0)</f>
        <v>1279.8499999999999</v>
      </c>
    </row>
    <row r="753" spans="12:29" ht="16.5" customHeight="1" x14ac:dyDescent="0.25">
      <c r="L753" s="32">
        <f t="shared" si="125"/>
        <v>753</v>
      </c>
      <c r="M753" s="9">
        <f t="shared" ca="1" si="134"/>
        <v>45128</v>
      </c>
      <c r="N753" s="12">
        <f t="shared" ca="1" si="126"/>
        <v>-2.1630236794171198E-3</v>
      </c>
      <c r="O753" s="12">
        <f t="shared" ca="1" si="127"/>
        <v>-2.3082572657642242E-3</v>
      </c>
      <c r="P753" s="12">
        <f t="shared" ca="1" si="128"/>
        <v>-7.9155672823219003E-3</v>
      </c>
      <c r="Q753" s="12">
        <f t="shared" ca="1" si="129"/>
        <v>-1.0549636037560095E-4</v>
      </c>
      <c r="R753" s="12">
        <f t="shared" ca="1" si="130"/>
        <v>-3.2566788179300143E-4</v>
      </c>
      <c r="S753" s="12">
        <f t="shared" ca="1" si="131"/>
        <v>1.8933386201427371E-3</v>
      </c>
      <c r="T753" s="12">
        <f t="shared" ca="1" si="132"/>
        <v>1.0829756232032528E-2</v>
      </c>
      <c r="U753" s="18"/>
      <c r="V753" s="22">
        <f t="shared" ca="1" si="133"/>
        <v>45128</v>
      </c>
      <c r="W753" s="14">
        <f ca="1">VLOOKUP($M753,LAST!$B:$Q,2,0)</f>
        <v>350.6</v>
      </c>
      <c r="X753" s="14">
        <f ca="1">VLOOKUP($M753,LAST!$B:$Q,3,0)*100</f>
        <v>475.45000000000005</v>
      </c>
      <c r="Y753" s="14">
        <f ca="1">VLOOKUP($M753,LAST!$B:$Q,16,0)*100</f>
        <v>376</v>
      </c>
      <c r="Z753" s="14">
        <f ca="1">VLOOKUP($M753,LAST!$B:$Q,4,0)</f>
        <v>94.78</v>
      </c>
      <c r="AA753" s="14">
        <f ca="1">VLOOKUP($M753,LAST!$B:$Q,5,0)</f>
        <v>95.158000000000001</v>
      </c>
      <c r="AB753" s="14">
        <f ca="1">VLOOKUP($M753,LAST!$B:$Q,6,0)</f>
        <v>101.071</v>
      </c>
      <c r="AC753" s="14">
        <f ca="1">VLOOKUP($M753,LAST!$B:$Q,7,0)</f>
        <v>1283.4000000000001</v>
      </c>
    </row>
    <row r="754" spans="12:29" ht="16.5" customHeight="1" x14ac:dyDescent="0.25">
      <c r="L754" s="32">
        <f t="shared" si="125"/>
        <v>754</v>
      </c>
      <c r="M754" s="9">
        <f t="shared" ca="1" si="134"/>
        <v>45127</v>
      </c>
      <c r="N754" s="12">
        <f t="shared" ca="1" si="126"/>
        <v>-8.2140740113472166E-3</v>
      </c>
      <c r="O754" s="12">
        <f t="shared" ca="1" si="127"/>
        <v>-7.0840712574226083E-3</v>
      </c>
      <c r="P754" s="12">
        <f t="shared" ca="1" si="128"/>
        <v>-5.2493438320210251E-3</v>
      </c>
      <c r="Q754" s="12">
        <f t="shared" ca="1" si="129"/>
        <v>-2.109482122139017E-4</v>
      </c>
      <c r="R754" s="12">
        <f t="shared" ca="1" si="130"/>
        <v>4.3090763862618786E-4</v>
      </c>
      <c r="S754" s="12">
        <f t="shared" ca="1" si="131"/>
        <v>5.9732152651048587E-3</v>
      </c>
      <c r="T754" s="12">
        <f t="shared" ca="1" si="132"/>
        <v>3.081177167687299E-3</v>
      </c>
      <c r="U754" s="18"/>
      <c r="V754" s="22">
        <f t="shared" ca="1" si="133"/>
        <v>45127</v>
      </c>
      <c r="W754" s="14">
        <f ca="1">VLOOKUP($M754,LAST!$B:$Q,2,0)</f>
        <v>351.36</v>
      </c>
      <c r="X754" s="14">
        <f ca="1">VLOOKUP($M754,LAST!$B:$Q,3,0)*100</f>
        <v>476.55</v>
      </c>
      <c r="Y754" s="14">
        <f ca="1">VLOOKUP($M754,LAST!$B:$Q,16,0)*100</f>
        <v>379</v>
      </c>
      <c r="Z754" s="14">
        <f ca="1">VLOOKUP($M754,LAST!$B:$Q,4,0)</f>
        <v>94.79</v>
      </c>
      <c r="AA754" s="14">
        <f ca="1">VLOOKUP($M754,LAST!$B:$Q,5,0)</f>
        <v>95.188999999999993</v>
      </c>
      <c r="AB754" s="14">
        <f ca="1">VLOOKUP($M754,LAST!$B:$Q,6,0)</f>
        <v>100.88</v>
      </c>
      <c r="AC754" s="14">
        <f ca="1">VLOOKUP($M754,LAST!$B:$Q,7,0)</f>
        <v>1269.6500000000001</v>
      </c>
    </row>
    <row r="755" spans="12:29" ht="16.5" customHeight="1" x14ac:dyDescent="0.25">
      <c r="L755" s="32">
        <f t="shared" si="125"/>
        <v>755</v>
      </c>
      <c r="M755" s="9">
        <f t="shared" ca="1" si="134"/>
        <v>45126</v>
      </c>
      <c r="N755" s="12">
        <f t="shared" ca="1" si="126"/>
        <v>1.1766385834642401E-2</v>
      </c>
      <c r="O755" s="12">
        <f t="shared" ca="1" si="127"/>
        <v>2.9045469742561281E-3</v>
      </c>
      <c r="P755" s="12">
        <f t="shared" ca="1" si="128"/>
        <v>5.2770448548813409E-3</v>
      </c>
      <c r="Q755" s="12">
        <f t="shared" ca="1" si="129"/>
        <v>-2.1090372245069489E-4</v>
      </c>
      <c r="R755" s="12">
        <f t="shared" ca="1" si="130"/>
        <v>2.207575136397022E-4</v>
      </c>
      <c r="S755" s="12">
        <f t="shared" ca="1" si="131"/>
        <v>3.4020071842386645E-3</v>
      </c>
      <c r="T755" s="12">
        <f t="shared" ca="1" si="132"/>
        <v>4.1650138833795314E-3</v>
      </c>
      <c r="U755" s="18"/>
      <c r="V755" s="22">
        <f t="shared" ca="1" si="133"/>
        <v>45126</v>
      </c>
      <c r="W755" s="14">
        <f ca="1">VLOOKUP($M755,LAST!$B:$Q,2,0)</f>
        <v>354.27</v>
      </c>
      <c r="X755" s="14">
        <f ca="1">VLOOKUP($M755,LAST!$B:$Q,3,0)*100</f>
        <v>479.95</v>
      </c>
      <c r="Y755" s="14">
        <f ca="1">VLOOKUP($M755,LAST!$B:$Q,16,0)*100</f>
        <v>381</v>
      </c>
      <c r="Z755" s="14">
        <f ca="1">VLOOKUP($M755,LAST!$B:$Q,4,0)</f>
        <v>94.81</v>
      </c>
      <c r="AA755" s="14">
        <f ca="1">VLOOKUP($M755,LAST!$B:$Q,5,0)</f>
        <v>95.147999999999996</v>
      </c>
      <c r="AB755" s="14">
        <f ca="1">VLOOKUP($M755,LAST!$B:$Q,6,0)</f>
        <v>100.28100000000001</v>
      </c>
      <c r="AC755" s="14">
        <f ca="1">VLOOKUP($M755,LAST!$B:$Q,7,0)</f>
        <v>1265.75</v>
      </c>
    </row>
    <row r="756" spans="12:29" ht="16.5" customHeight="1" x14ac:dyDescent="0.25">
      <c r="L756" s="32">
        <f t="shared" si="125"/>
        <v>756</v>
      </c>
      <c r="M756" s="9">
        <f t="shared" ca="1" si="134"/>
        <v>45125</v>
      </c>
      <c r="N756" s="12">
        <f t="shared" ca="1" si="126"/>
        <v>-6.8357159065124407E-3</v>
      </c>
      <c r="O756" s="12">
        <f t="shared" ca="1" si="127"/>
        <v>-3.1038433496513029E-3</v>
      </c>
      <c r="P756" s="12">
        <f t="shared" ca="1" si="128"/>
        <v>-1.0443864229765065E-2</v>
      </c>
      <c r="Q756" s="12">
        <f t="shared" ca="1" si="129"/>
        <v>-4.2162959839786573E-4</v>
      </c>
      <c r="R756" s="12">
        <f t="shared" ca="1" si="130"/>
        <v>3.1546736490106753E-4</v>
      </c>
      <c r="S756" s="12">
        <f t="shared" ca="1" si="131"/>
        <v>9.9156667534705534E-4</v>
      </c>
      <c r="T756" s="12">
        <f t="shared" ca="1" si="132"/>
        <v>-4.8946080366306655E-3</v>
      </c>
      <c r="U756" s="18"/>
      <c r="V756" s="22">
        <f t="shared" ca="1" si="133"/>
        <v>45125</v>
      </c>
      <c r="W756" s="14">
        <f ca="1">VLOOKUP($M756,LAST!$B:$Q,2,0)</f>
        <v>350.15</v>
      </c>
      <c r="X756" s="14">
        <f ca="1">VLOOKUP($M756,LAST!$B:$Q,3,0)*100</f>
        <v>478.55999999999995</v>
      </c>
      <c r="Y756" s="14">
        <f ca="1">VLOOKUP($M756,LAST!$B:$Q,16,0)*100</f>
        <v>379</v>
      </c>
      <c r="Z756" s="14">
        <f ca="1">VLOOKUP($M756,LAST!$B:$Q,4,0)</f>
        <v>94.83</v>
      </c>
      <c r="AA756" s="14">
        <f ca="1">VLOOKUP($M756,LAST!$B:$Q,5,0)</f>
        <v>95.126999999999995</v>
      </c>
      <c r="AB756" s="14">
        <f ca="1">VLOOKUP($M756,LAST!$B:$Q,6,0)</f>
        <v>99.941000000000003</v>
      </c>
      <c r="AC756" s="14">
        <f ca="1">VLOOKUP($M756,LAST!$B:$Q,7,0)</f>
        <v>1260.5</v>
      </c>
    </row>
    <row r="757" spans="12:29" ht="16.5" customHeight="1" x14ac:dyDescent="0.25">
      <c r="L757" s="32">
        <f t="shared" si="125"/>
        <v>757</v>
      </c>
      <c r="M757" s="9">
        <f t="shared" ca="1" si="134"/>
        <v>45124</v>
      </c>
      <c r="N757" s="12">
        <f t="shared" ca="1" si="126"/>
        <v>3.3296337402886067E-3</v>
      </c>
      <c r="O757" s="12">
        <f t="shared" ca="1" si="127"/>
        <v>7.3444549365231371E-3</v>
      </c>
      <c r="P757" s="12">
        <f t="shared" ca="1" si="128"/>
        <v>1.055408970976246E-2</v>
      </c>
      <c r="Q757" s="12">
        <f t="shared" ca="1" si="129"/>
        <v>0</v>
      </c>
      <c r="R757" s="12">
        <f t="shared" ca="1" si="130"/>
        <v>5.471092640327857E-4</v>
      </c>
      <c r="S757" s="12">
        <f t="shared" ca="1" si="131"/>
        <v>-7.20619732970329E-4</v>
      </c>
      <c r="T757" s="12">
        <f t="shared" ca="1" si="132"/>
        <v>4.738962167285532E-4</v>
      </c>
      <c r="U757" s="18"/>
      <c r="V757" s="22">
        <f t="shared" ca="1" si="133"/>
        <v>45124</v>
      </c>
      <c r="W757" s="14">
        <f ca="1">VLOOKUP($M757,LAST!$B:$Q,2,0)</f>
        <v>352.56</v>
      </c>
      <c r="X757" s="14">
        <f ca="1">VLOOKUP($M757,LAST!$B:$Q,3,0)*100</f>
        <v>480.05000000000007</v>
      </c>
      <c r="Y757" s="14">
        <f ca="1">VLOOKUP($M757,LAST!$B:$Q,16,0)*100</f>
        <v>383</v>
      </c>
      <c r="Z757" s="14">
        <f ca="1">VLOOKUP($M757,LAST!$B:$Q,4,0)</f>
        <v>94.87</v>
      </c>
      <c r="AA757" s="14">
        <f ca="1">VLOOKUP($M757,LAST!$B:$Q,5,0)</f>
        <v>95.096999999999994</v>
      </c>
      <c r="AB757" s="14">
        <f ca="1">VLOOKUP($M757,LAST!$B:$Q,6,0)</f>
        <v>99.841999999999999</v>
      </c>
      <c r="AC757" s="14">
        <f ca="1">VLOOKUP($M757,LAST!$B:$Q,7,0)</f>
        <v>1266.7</v>
      </c>
    </row>
    <row r="758" spans="12:29" ht="16.5" customHeight="1" x14ac:dyDescent="0.25">
      <c r="L758" s="32">
        <f t="shared" si="125"/>
        <v>758</v>
      </c>
      <c r="M758" s="9">
        <f t="shared" ca="1" si="134"/>
        <v>45121</v>
      </c>
      <c r="N758" s="12">
        <f t="shared" ca="1" si="126"/>
        <v>-1.9367622024390907E-2</v>
      </c>
      <c r="O758" s="12">
        <f t="shared" ca="1" si="127"/>
        <v>-1.2965762929516789E-2</v>
      </c>
      <c r="P758" s="12">
        <f t="shared" ca="1" si="128"/>
        <v>-1.558441558441559E-2</v>
      </c>
      <c r="Q758" s="12">
        <f t="shared" ca="1" si="129"/>
        <v>0</v>
      </c>
      <c r="R758" s="12">
        <f t="shared" ca="1" si="130"/>
        <v>1.0637849679810962E-3</v>
      </c>
      <c r="S758" s="12">
        <f t="shared" ca="1" si="131"/>
        <v>1.4433196351608668E-3</v>
      </c>
      <c r="T758" s="12">
        <f t="shared" ca="1" si="132"/>
        <v>-6.7466854946263144E-3</v>
      </c>
      <c r="U758" s="18"/>
      <c r="V758" s="22">
        <f t="shared" ca="1" si="133"/>
        <v>45121</v>
      </c>
      <c r="W758" s="14">
        <f ca="1">VLOOKUP($M758,LAST!$B:$Q,2,0)</f>
        <v>351.39</v>
      </c>
      <c r="X758" s="14">
        <f ca="1">VLOOKUP($M758,LAST!$B:$Q,3,0)*100</f>
        <v>476.55</v>
      </c>
      <c r="Y758" s="14">
        <f ca="1">VLOOKUP($M758,LAST!$B:$Q,16,0)*100</f>
        <v>379</v>
      </c>
      <c r="Z758" s="14">
        <f ca="1">VLOOKUP($M758,LAST!$B:$Q,4,0)</f>
        <v>94.87</v>
      </c>
      <c r="AA758" s="14">
        <f ca="1">VLOOKUP($M758,LAST!$B:$Q,5,0)</f>
        <v>95.045000000000002</v>
      </c>
      <c r="AB758" s="14">
        <f ca="1">VLOOKUP($M758,LAST!$B:$Q,6,0)</f>
        <v>99.914000000000001</v>
      </c>
      <c r="AC758" s="14">
        <f ca="1">VLOOKUP($M758,LAST!$B:$Q,7,0)</f>
        <v>1266.0999999999999</v>
      </c>
    </row>
    <row r="759" spans="12:29" ht="16.5" customHeight="1" x14ac:dyDescent="0.25">
      <c r="L759" s="32">
        <f t="shared" si="125"/>
        <v>759</v>
      </c>
      <c r="M759" s="9">
        <f t="shared" ca="1" si="134"/>
        <v>45120</v>
      </c>
      <c r="N759" s="12">
        <f t="shared" ca="1" si="126"/>
        <v>-4.8047547630950538E-3</v>
      </c>
      <c r="O759" s="12">
        <f t="shared" ca="1" si="127"/>
        <v>-2.0711652375604572E-5</v>
      </c>
      <c r="P759" s="12">
        <f t="shared" ca="1" si="128"/>
        <v>7.8534031413612926E-3</v>
      </c>
      <c r="Q759" s="12">
        <f t="shared" ca="1" si="129"/>
        <v>7.383966244727258E-4</v>
      </c>
      <c r="R759" s="12">
        <f t="shared" ca="1" si="130"/>
        <v>6.7453625632385439E-4</v>
      </c>
      <c r="S759" s="12">
        <f t="shared" ca="1" si="131"/>
        <v>-7.4710756956258839E-3</v>
      </c>
      <c r="T759" s="12">
        <f t="shared" ca="1" si="132"/>
        <v>-1.0940409683426355E-2</v>
      </c>
      <c r="U759" s="18"/>
      <c r="V759" s="22">
        <f t="shared" ca="1" si="133"/>
        <v>45120</v>
      </c>
      <c r="W759" s="14">
        <f ca="1">VLOOKUP($M759,LAST!$B:$Q,2,0)</f>
        <v>358.33</v>
      </c>
      <c r="X759" s="14">
        <f ca="1">VLOOKUP($M759,LAST!$B:$Q,3,0)*100</f>
        <v>482.81</v>
      </c>
      <c r="Y759" s="14">
        <f ca="1">VLOOKUP($M759,LAST!$B:$Q,16,0)*100</f>
        <v>385</v>
      </c>
      <c r="Z759" s="14">
        <f ca="1">VLOOKUP($M759,LAST!$B:$Q,4,0)</f>
        <v>94.87</v>
      </c>
      <c r="AA759" s="14">
        <f ca="1">VLOOKUP($M759,LAST!$B:$Q,5,0)</f>
        <v>94.944000000000003</v>
      </c>
      <c r="AB759" s="14">
        <f ca="1">VLOOKUP($M759,LAST!$B:$Q,6,0)</f>
        <v>99.77</v>
      </c>
      <c r="AC759" s="14">
        <f ca="1">VLOOKUP($M759,LAST!$B:$Q,7,0)</f>
        <v>1274.7</v>
      </c>
    </row>
    <row r="760" spans="12:29" ht="16.5" customHeight="1" x14ac:dyDescent="0.25">
      <c r="L760" s="32">
        <f t="shared" si="125"/>
        <v>760</v>
      </c>
      <c r="M760" s="9">
        <f t="shared" ca="1" si="134"/>
        <v>45119</v>
      </c>
      <c r="N760" s="12">
        <f t="shared" ca="1" si="126"/>
        <v>3.3159639981050759E-3</v>
      </c>
      <c r="O760" s="12">
        <f t="shared" ca="1" si="127"/>
        <v>-1.3545816733067761E-2</v>
      </c>
      <c r="P760" s="12">
        <f t="shared" ca="1" si="128"/>
        <v>-2.7989821882951627E-2</v>
      </c>
      <c r="Q760" s="12">
        <f t="shared" ca="1" si="129"/>
        <v>1.6906170752324368E-3</v>
      </c>
      <c r="R760" s="12">
        <f t="shared" ca="1" si="130"/>
        <v>7.9109751595374256E-4</v>
      </c>
      <c r="S760" s="12">
        <f t="shared" ca="1" si="131"/>
        <v>-1.1903825738214135E-2</v>
      </c>
      <c r="T760" s="12">
        <f t="shared" ca="1" si="132"/>
        <v>-3.7875859936616907E-3</v>
      </c>
      <c r="U760" s="18"/>
      <c r="V760" s="22">
        <f t="shared" ca="1" si="133"/>
        <v>45119</v>
      </c>
      <c r="W760" s="14">
        <f ca="1">VLOOKUP($M760,LAST!$B:$Q,2,0)</f>
        <v>360.06</v>
      </c>
      <c r="X760" s="14">
        <f ca="1">VLOOKUP($M760,LAST!$B:$Q,3,0)*100</f>
        <v>482.82</v>
      </c>
      <c r="Y760" s="14">
        <f ca="1">VLOOKUP($M760,LAST!$B:$Q,16,0)*100</f>
        <v>382</v>
      </c>
      <c r="Z760" s="14">
        <f ca="1">VLOOKUP($M760,LAST!$B:$Q,4,0)</f>
        <v>94.8</v>
      </c>
      <c r="AA760" s="14">
        <f ca="1">VLOOKUP($M760,LAST!$B:$Q,5,0)</f>
        <v>94.88</v>
      </c>
      <c r="AB760" s="14">
        <f ca="1">VLOOKUP($M760,LAST!$B:$Q,6,0)</f>
        <v>100.521</v>
      </c>
      <c r="AC760" s="14">
        <f ca="1">VLOOKUP($M760,LAST!$B:$Q,7,0)</f>
        <v>1288.8</v>
      </c>
    </row>
    <row r="761" spans="12:29" ht="16.5" customHeight="1" x14ac:dyDescent="0.25">
      <c r="L761" s="32">
        <f t="shared" si="125"/>
        <v>761</v>
      </c>
      <c r="M761" s="9">
        <f t="shared" ca="1" si="134"/>
        <v>45118</v>
      </c>
      <c r="N761" s="12">
        <f t="shared" ca="1" si="126"/>
        <v>-2.1219146324832905E-2</v>
      </c>
      <c r="O761" s="12">
        <f t="shared" ca="1" si="127"/>
        <v>-1.6773804740859766E-2</v>
      </c>
      <c r="P761" s="12">
        <f t="shared" ca="1" si="128"/>
        <v>-1.995012468827928E-2</v>
      </c>
      <c r="Q761" s="12">
        <f t="shared" ca="1" si="129"/>
        <v>9.5187731359080985E-4</v>
      </c>
      <c r="R761" s="12">
        <f t="shared" ca="1" si="130"/>
        <v>1.1193360014363218E-3</v>
      </c>
      <c r="S761" s="12">
        <f t="shared" ca="1" si="131"/>
        <v>-2.3535872592476137E-3</v>
      </c>
      <c r="T761" s="12">
        <f t="shared" ca="1" si="132"/>
        <v>-9.6834692080988161E-3</v>
      </c>
      <c r="U761" s="18"/>
      <c r="V761" s="22">
        <f t="shared" ca="1" si="133"/>
        <v>45118</v>
      </c>
      <c r="W761" s="14">
        <f ca="1">VLOOKUP($M761,LAST!$B:$Q,2,0)</f>
        <v>358.87</v>
      </c>
      <c r="X761" s="14">
        <f ca="1">VLOOKUP($M761,LAST!$B:$Q,3,0)*100</f>
        <v>489.45</v>
      </c>
      <c r="Y761" s="14">
        <f ca="1">VLOOKUP($M761,LAST!$B:$Q,16,0)*100</f>
        <v>393</v>
      </c>
      <c r="Z761" s="14">
        <f ca="1">VLOOKUP($M761,LAST!$B:$Q,4,0)</f>
        <v>94.64</v>
      </c>
      <c r="AA761" s="14">
        <f ca="1">VLOOKUP($M761,LAST!$B:$Q,5,0)</f>
        <v>94.805000000000007</v>
      </c>
      <c r="AB761" s="14">
        <f ca="1">VLOOKUP($M761,LAST!$B:$Q,6,0)</f>
        <v>101.732</v>
      </c>
      <c r="AC761" s="14">
        <f ca="1">VLOOKUP($M761,LAST!$B:$Q,7,0)</f>
        <v>1293.7</v>
      </c>
    </row>
    <row r="762" spans="12:29" ht="16.5" customHeight="1" x14ac:dyDescent="0.25">
      <c r="L762" s="32">
        <f t="shared" si="125"/>
        <v>762</v>
      </c>
      <c r="M762" s="9">
        <f t="shared" ca="1" si="134"/>
        <v>45117</v>
      </c>
      <c r="N762" s="12">
        <f t="shared" ca="1" si="126"/>
        <v>9.9994490661672319E-3</v>
      </c>
      <c r="O762" s="12">
        <f t="shared" ca="1" si="127"/>
        <v>7.3252660973734951E-3</v>
      </c>
      <c r="P762" s="12">
        <f t="shared" ca="1" si="128"/>
        <v>1.0075566750629816E-2</v>
      </c>
      <c r="Q762" s="12">
        <f t="shared" ca="1" si="129"/>
        <v>6.3498782939985787E-4</v>
      </c>
      <c r="R762" s="12">
        <f t="shared" ca="1" si="130"/>
        <v>9.6186369017403628E-4</v>
      </c>
      <c r="S762" s="12">
        <f t="shared" ca="1" si="131"/>
        <v>-2.933354192740989E-3</v>
      </c>
      <c r="T762" s="12">
        <f t="shared" ca="1" si="132"/>
        <v>8.8109102053324229E-4</v>
      </c>
      <c r="U762" s="18"/>
      <c r="V762" s="22">
        <f t="shared" ca="1" si="133"/>
        <v>45117</v>
      </c>
      <c r="W762" s="14">
        <f ca="1">VLOOKUP($M762,LAST!$B:$Q,2,0)</f>
        <v>366.65</v>
      </c>
      <c r="X762" s="14">
        <f ca="1">VLOOKUP($M762,LAST!$B:$Q,3,0)*100</f>
        <v>497.79999999999995</v>
      </c>
      <c r="Y762" s="14">
        <f ca="1">VLOOKUP($M762,LAST!$B:$Q,16,0)*100</f>
        <v>401</v>
      </c>
      <c r="Z762" s="14">
        <f ca="1">VLOOKUP($M762,LAST!$B:$Q,4,0)</f>
        <v>94.55</v>
      </c>
      <c r="AA762" s="14">
        <f ca="1">VLOOKUP($M762,LAST!$B:$Q,5,0)</f>
        <v>94.698999999999998</v>
      </c>
      <c r="AB762" s="14">
        <f ca="1">VLOOKUP($M762,LAST!$B:$Q,6,0)</f>
        <v>101.97199999999999</v>
      </c>
      <c r="AC762" s="14">
        <f ca="1">VLOOKUP($M762,LAST!$B:$Q,7,0)</f>
        <v>1306.3499999999999</v>
      </c>
    </row>
    <row r="763" spans="12:29" ht="16.5" customHeight="1" x14ac:dyDescent="0.25">
      <c r="L763" s="32">
        <f t="shared" si="125"/>
        <v>763</v>
      </c>
      <c r="M763" s="9">
        <f t="shared" ca="1" si="134"/>
        <v>45114</v>
      </c>
      <c r="N763" s="12">
        <f t="shared" ca="1" si="126"/>
        <v>1.0353465070971346E-2</v>
      </c>
      <c r="O763" s="12">
        <f t="shared" ca="1" si="127"/>
        <v>6.1691947470221553E-3</v>
      </c>
      <c r="P763" s="12">
        <f t="shared" ca="1" si="128"/>
        <v>-2.5125628140703071E-3</v>
      </c>
      <c r="Q763" s="12">
        <f t="shared" ca="1" si="129"/>
        <v>4.2350449973516113E-4</v>
      </c>
      <c r="R763" s="12">
        <f t="shared" ca="1" si="130"/>
        <v>-4.227793514555156E-5</v>
      </c>
      <c r="S763" s="12">
        <f t="shared" ca="1" si="131"/>
        <v>-8.6656456584532915E-3</v>
      </c>
      <c r="T763" s="12">
        <f t="shared" ca="1" si="132"/>
        <v>3.3825338253383741E-3</v>
      </c>
      <c r="U763" s="18"/>
      <c r="V763" s="22">
        <f t="shared" ca="1" si="133"/>
        <v>45114</v>
      </c>
      <c r="W763" s="14">
        <f ca="1">VLOOKUP($M763,LAST!$B:$Q,2,0)</f>
        <v>363.02</v>
      </c>
      <c r="X763" s="14">
        <f ca="1">VLOOKUP($M763,LAST!$B:$Q,3,0)*100</f>
        <v>494.17999999999995</v>
      </c>
      <c r="Y763" s="14">
        <f ca="1">VLOOKUP($M763,LAST!$B:$Q,16,0)*100</f>
        <v>397</v>
      </c>
      <c r="Z763" s="14">
        <f ca="1">VLOOKUP($M763,LAST!$B:$Q,4,0)</f>
        <v>94.49</v>
      </c>
      <c r="AA763" s="14">
        <f ca="1">VLOOKUP($M763,LAST!$B:$Q,5,0)</f>
        <v>94.608000000000004</v>
      </c>
      <c r="AB763" s="14">
        <f ca="1">VLOOKUP($M763,LAST!$B:$Q,6,0)</f>
        <v>102.27200000000001</v>
      </c>
      <c r="AC763" s="14">
        <f ca="1">VLOOKUP($M763,LAST!$B:$Q,7,0)</f>
        <v>1305.2</v>
      </c>
    </row>
    <row r="764" spans="12:29" ht="16.5" customHeight="1" x14ac:dyDescent="0.25">
      <c r="L764" s="32">
        <f t="shared" si="125"/>
        <v>764</v>
      </c>
      <c r="M764" s="9">
        <f t="shared" ca="1" si="134"/>
        <v>45113</v>
      </c>
      <c r="N764" s="12">
        <f t="shared" ca="1" si="126"/>
        <v>1.7040307971014634E-2</v>
      </c>
      <c r="O764" s="12">
        <f t="shared" ca="1" si="127"/>
        <v>1.2409044998247909E-2</v>
      </c>
      <c r="P764" s="12">
        <f t="shared" ca="1" si="128"/>
        <v>2.3136246786632286E-2</v>
      </c>
      <c r="Q764" s="12">
        <f t="shared" ca="1" si="129"/>
        <v>3.1772929464102262E-4</v>
      </c>
      <c r="R764" s="12">
        <f t="shared" ca="1" si="130"/>
        <v>8.4627427749328632E-4</v>
      </c>
      <c r="S764" s="12">
        <f t="shared" ca="1" si="131"/>
        <v>-2.0024571212986508E-3</v>
      </c>
      <c r="T764" s="12">
        <f t="shared" ca="1" si="132"/>
        <v>1.7327018597665944E-3</v>
      </c>
      <c r="U764" s="18"/>
      <c r="V764" s="22">
        <f t="shared" ca="1" si="133"/>
        <v>45113</v>
      </c>
      <c r="W764" s="14">
        <f ca="1">VLOOKUP($M764,LAST!$B:$Q,2,0)</f>
        <v>359.3</v>
      </c>
      <c r="X764" s="14">
        <f ca="1">VLOOKUP($M764,LAST!$B:$Q,3,0)*100</f>
        <v>491.15000000000003</v>
      </c>
      <c r="Y764" s="14">
        <f ca="1">VLOOKUP($M764,LAST!$B:$Q,16,0)*100</f>
        <v>398</v>
      </c>
      <c r="Z764" s="14">
        <f ca="1">VLOOKUP($M764,LAST!$B:$Q,4,0)</f>
        <v>94.45</v>
      </c>
      <c r="AA764" s="14">
        <f ca="1">VLOOKUP($M764,LAST!$B:$Q,5,0)</f>
        <v>94.611999999999995</v>
      </c>
      <c r="AB764" s="14">
        <f ca="1">VLOOKUP($M764,LAST!$B:$Q,6,0)</f>
        <v>103.166</v>
      </c>
      <c r="AC764" s="14">
        <f ca="1">VLOOKUP($M764,LAST!$B:$Q,7,0)</f>
        <v>1300.8</v>
      </c>
    </row>
    <row r="765" spans="12:29" ht="16.5" customHeight="1" x14ac:dyDescent="0.25">
      <c r="L765" s="32">
        <f t="shared" si="125"/>
        <v>765</v>
      </c>
      <c r="M765" s="9">
        <f t="shared" ca="1" si="134"/>
        <v>45112</v>
      </c>
      <c r="N765" s="12">
        <f t="shared" ca="1" si="126"/>
        <v>-1.3680272488692968E-2</v>
      </c>
      <c r="O765" s="12">
        <f t="shared" ca="1" si="127"/>
        <v>1.3829831152210037E-3</v>
      </c>
      <c r="P765" s="12">
        <f t="shared" ca="1" si="128"/>
        <v>5.1679586563306845E-3</v>
      </c>
      <c r="Q765" s="12">
        <f t="shared" ca="1" si="129"/>
        <v>7.4191838897719187E-4</v>
      </c>
      <c r="R765" s="12">
        <f t="shared" ca="1" si="130"/>
        <v>5.0802252233195233E-4</v>
      </c>
      <c r="S765" s="12">
        <f t="shared" ca="1" si="131"/>
        <v>3.2414910858995505E-3</v>
      </c>
      <c r="T765" s="12">
        <f t="shared" ca="1" si="132"/>
        <v>-2.1132713440406015E-3</v>
      </c>
      <c r="U765" s="18"/>
      <c r="V765" s="22">
        <f t="shared" ca="1" si="133"/>
        <v>45112</v>
      </c>
      <c r="W765" s="14">
        <f ca="1">VLOOKUP($M765,LAST!$B:$Q,2,0)</f>
        <v>353.28</v>
      </c>
      <c r="X765" s="14">
        <f ca="1">VLOOKUP($M765,LAST!$B:$Q,3,0)*100</f>
        <v>485.13</v>
      </c>
      <c r="Y765" s="14">
        <f ca="1">VLOOKUP($M765,LAST!$B:$Q,16,0)*100</f>
        <v>389</v>
      </c>
      <c r="Z765" s="14">
        <f ca="1">VLOOKUP($M765,LAST!$B:$Q,4,0)</f>
        <v>94.42</v>
      </c>
      <c r="AA765" s="14">
        <f ca="1">VLOOKUP($M765,LAST!$B:$Q,5,0)</f>
        <v>94.531999999999996</v>
      </c>
      <c r="AB765" s="14">
        <f ca="1">VLOOKUP($M765,LAST!$B:$Q,6,0)</f>
        <v>103.373</v>
      </c>
      <c r="AC765" s="14">
        <f ca="1">VLOOKUP($M765,LAST!$B:$Q,7,0)</f>
        <v>1298.55</v>
      </c>
    </row>
    <row r="766" spans="12:29" ht="16.5" customHeight="1" x14ac:dyDescent="0.25">
      <c r="L766" s="32">
        <f t="shared" si="125"/>
        <v>766</v>
      </c>
      <c r="M766" s="9">
        <f t="shared" ca="1" si="134"/>
        <v>45111</v>
      </c>
      <c r="N766" s="12">
        <f t="shared" ca="1" si="126"/>
        <v>0</v>
      </c>
      <c r="O766" s="12">
        <f t="shared" ca="1" si="127"/>
        <v>-4.1281373844181957E-5</v>
      </c>
      <c r="P766" s="12">
        <f t="shared" ca="1" si="128"/>
        <v>0</v>
      </c>
      <c r="Q766" s="12">
        <f t="shared" ca="1" si="129"/>
        <v>0</v>
      </c>
      <c r="R766" s="12">
        <f t="shared" ca="1" si="130"/>
        <v>1.6936952195445443E-4</v>
      </c>
      <c r="S766" s="12">
        <f t="shared" ca="1" si="131"/>
        <v>4.9520332465924355E-4</v>
      </c>
      <c r="T766" s="12">
        <f t="shared" ca="1" si="132"/>
        <v>-5.1603531975077388E-3</v>
      </c>
      <c r="U766" s="18"/>
      <c r="V766" s="22">
        <f t="shared" ca="1" si="133"/>
        <v>45111</v>
      </c>
      <c r="W766" s="14">
        <f ca="1">VLOOKUP($M766,LAST!$B:$Q,2,0)</f>
        <v>358.18</v>
      </c>
      <c r="X766" s="14">
        <f ca="1">VLOOKUP($M766,LAST!$B:$Q,3,0)*100</f>
        <v>484.46</v>
      </c>
      <c r="Y766" s="14">
        <f ca="1">VLOOKUP($M766,LAST!$B:$Q,16,0)*100</f>
        <v>387</v>
      </c>
      <c r="Z766" s="14">
        <f ca="1">VLOOKUP($M766,LAST!$B:$Q,4,0)</f>
        <v>94.35</v>
      </c>
      <c r="AA766" s="14">
        <f ca="1">VLOOKUP($M766,LAST!$B:$Q,5,0)</f>
        <v>94.483999999999995</v>
      </c>
      <c r="AB766" s="14">
        <f ca="1">VLOOKUP($M766,LAST!$B:$Q,6,0)</f>
        <v>103.039</v>
      </c>
      <c r="AC766" s="14">
        <f ca="1">VLOOKUP($M766,LAST!$B:$Q,7,0)</f>
        <v>1301.3</v>
      </c>
    </row>
    <row r="767" spans="12:29" ht="16.5" customHeight="1" x14ac:dyDescent="0.25">
      <c r="L767" s="32">
        <f t="shared" si="125"/>
        <v>767</v>
      </c>
      <c r="M767" s="9">
        <f t="shared" ca="1" si="134"/>
        <v>45110</v>
      </c>
      <c r="N767" s="12">
        <f t="shared" ca="1" si="126"/>
        <v>-1.3658644049126978E-2</v>
      </c>
      <c r="O767" s="12">
        <f t="shared" ca="1" si="127"/>
        <v>-1.3801245776167481E-2</v>
      </c>
      <c r="P767" s="12">
        <f t="shared" ca="1" si="128"/>
        <v>-7.692307692307665E-3</v>
      </c>
      <c r="Q767" s="12">
        <f t="shared" ca="1" si="129"/>
        <v>1.1672325976230802E-3</v>
      </c>
      <c r="R767" s="12">
        <f t="shared" ca="1" si="130"/>
        <v>5.2956004151738512E-4</v>
      </c>
      <c r="S767" s="12">
        <f t="shared" ca="1" si="131"/>
        <v>7.3849502487566276E-4</v>
      </c>
      <c r="T767" s="12">
        <f t="shared" ca="1" si="132"/>
        <v>-7.3610320622272685E-3</v>
      </c>
      <c r="U767" s="18"/>
      <c r="V767" s="22">
        <f t="shared" ca="1" si="133"/>
        <v>45110</v>
      </c>
      <c r="W767" s="14">
        <f ca="1">VLOOKUP($M767,LAST!$B:$Q,2,0)</f>
        <v>358.18</v>
      </c>
      <c r="X767" s="14">
        <f ca="1">VLOOKUP($M767,LAST!$B:$Q,3,0)*100</f>
        <v>484.48</v>
      </c>
      <c r="Y767" s="14">
        <f ca="1">VLOOKUP($M767,LAST!$B:$Q,16,0)*100</f>
        <v>387</v>
      </c>
      <c r="Z767" s="14">
        <f ca="1">VLOOKUP($M767,LAST!$B:$Q,4,0)</f>
        <v>94.35</v>
      </c>
      <c r="AA767" s="14">
        <f ca="1">VLOOKUP($M767,LAST!$B:$Q,5,0)</f>
        <v>94.468000000000004</v>
      </c>
      <c r="AB767" s="14">
        <f ca="1">VLOOKUP($M767,LAST!$B:$Q,6,0)</f>
        <v>102.988</v>
      </c>
      <c r="AC767" s="14">
        <f ca="1">VLOOKUP($M767,LAST!$B:$Q,7,0)</f>
        <v>1308.05</v>
      </c>
    </row>
    <row r="768" spans="12:29" ht="16.5" customHeight="1" x14ac:dyDescent="0.25">
      <c r="L768" s="32">
        <f t="shared" si="125"/>
        <v>768</v>
      </c>
      <c r="M768" s="9">
        <f t="shared" ca="1" si="134"/>
        <v>45107</v>
      </c>
      <c r="N768" s="12">
        <f t="shared" ca="1" si="126"/>
        <v>-2.2804077259115374E-3</v>
      </c>
      <c r="O768" s="12">
        <f t="shared" ca="1" si="127"/>
        <v>-1.3217097862767035E-2</v>
      </c>
      <c r="P768" s="12">
        <f t="shared" ca="1" si="128"/>
        <v>-2.5000000000000022E-2</v>
      </c>
      <c r="Q768" s="12">
        <f t="shared" ca="1" si="129"/>
        <v>9.5592140201783415E-4</v>
      </c>
      <c r="R768" s="12">
        <f t="shared" ca="1" si="130"/>
        <v>-3.9172092530825875E-4</v>
      </c>
      <c r="S768" s="12">
        <f t="shared" ca="1" si="131"/>
        <v>-4.1609413404036788E-3</v>
      </c>
      <c r="T768" s="12">
        <f t="shared" ca="1" si="132"/>
        <v>1.8975332068316142E-4</v>
      </c>
      <c r="U768" s="18"/>
      <c r="V768" s="22">
        <f t="shared" ca="1" si="133"/>
        <v>45107</v>
      </c>
      <c r="W768" s="14">
        <f ca="1">VLOOKUP($M768,LAST!$B:$Q,2,0)</f>
        <v>363.14</v>
      </c>
      <c r="X768" s="14">
        <f ca="1">VLOOKUP($M768,LAST!$B:$Q,3,0)*100</f>
        <v>491.26000000000005</v>
      </c>
      <c r="Y768" s="14">
        <f ca="1">VLOOKUP($M768,LAST!$B:$Q,16,0)*100</f>
        <v>390</v>
      </c>
      <c r="Z768" s="14">
        <f ca="1">VLOOKUP($M768,LAST!$B:$Q,4,0)</f>
        <v>94.24</v>
      </c>
      <c r="AA768" s="14">
        <f ca="1">VLOOKUP($M768,LAST!$B:$Q,5,0)</f>
        <v>94.418000000000006</v>
      </c>
      <c r="AB768" s="14">
        <f ca="1">VLOOKUP($M768,LAST!$B:$Q,6,0)</f>
        <v>102.91200000000001</v>
      </c>
      <c r="AC768" s="14">
        <f ca="1">VLOOKUP($M768,LAST!$B:$Q,7,0)</f>
        <v>1317.75</v>
      </c>
    </row>
    <row r="769" spans="12:29" ht="16.5" customHeight="1" x14ac:dyDescent="0.25">
      <c r="L769" s="32">
        <f t="shared" si="125"/>
        <v>769</v>
      </c>
      <c r="M769" s="9">
        <f t="shared" ca="1" si="134"/>
        <v>45106</v>
      </c>
      <c r="N769" s="12">
        <f t="shared" ca="1" si="126"/>
        <v>-1.4726184997699066E-2</v>
      </c>
      <c r="O769" s="12">
        <f t="shared" ca="1" si="127"/>
        <v>-2.0944364687604522E-2</v>
      </c>
      <c r="P769" s="12">
        <f t="shared" ca="1" si="128"/>
        <v>-3.1476997578692489E-2</v>
      </c>
      <c r="Q769" s="12">
        <f t="shared" ca="1" si="129"/>
        <v>1.1697150148872737E-3</v>
      </c>
      <c r="R769" s="12">
        <f t="shared" ca="1" si="130"/>
        <v>-1.1737833893789018E-3</v>
      </c>
      <c r="S769" s="12">
        <f t="shared" ca="1" si="131"/>
        <v>4.246635246100805E-3</v>
      </c>
      <c r="T769" s="12">
        <f t="shared" ca="1" si="132"/>
        <v>7.6481835564052858E-3</v>
      </c>
      <c r="U769" s="18"/>
      <c r="V769" s="22">
        <f t="shared" ca="1" si="133"/>
        <v>45106</v>
      </c>
      <c r="W769" s="14">
        <f ca="1">VLOOKUP($M769,LAST!$B:$Q,2,0)</f>
        <v>363.97</v>
      </c>
      <c r="X769" s="14">
        <f ca="1">VLOOKUP($M769,LAST!$B:$Q,3,0)*100</f>
        <v>497.84</v>
      </c>
      <c r="Y769" s="14">
        <f ca="1">VLOOKUP($M769,LAST!$B:$Q,16,0)*100</f>
        <v>400</v>
      </c>
      <c r="Z769" s="14">
        <f ca="1">VLOOKUP($M769,LAST!$B:$Q,4,0)</f>
        <v>94.15</v>
      </c>
      <c r="AA769" s="14">
        <f ca="1">VLOOKUP($M769,LAST!$B:$Q,5,0)</f>
        <v>94.454999999999998</v>
      </c>
      <c r="AB769" s="14">
        <f ca="1">VLOOKUP($M769,LAST!$B:$Q,6,0)</f>
        <v>103.342</v>
      </c>
      <c r="AC769" s="14">
        <f ca="1">VLOOKUP($M769,LAST!$B:$Q,7,0)</f>
        <v>1317.5</v>
      </c>
    </row>
    <row r="770" spans="12:29" ht="16.5" customHeight="1" x14ac:dyDescent="0.25">
      <c r="L770" s="32">
        <f t="shared" si="125"/>
        <v>770</v>
      </c>
      <c r="M770" s="9">
        <f t="shared" ca="1" si="134"/>
        <v>45105</v>
      </c>
      <c r="N770" s="12">
        <f t="shared" ca="1" si="126"/>
        <v>1.1749561787905316E-2</v>
      </c>
      <c r="O770" s="12">
        <f t="shared" ca="1" si="127"/>
        <v>1.852034282336712E-3</v>
      </c>
      <c r="P770" s="12">
        <f t="shared" ca="1" si="128"/>
        <v>-4.8192771084338837E-3</v>
      </c>
      <c r="Q770" s="12">
        <f t="shared" ca="1" si="129"/>
        <v>1.064509261230695E-3</v>
      </c>
      <c r="R770" s="12">
        <f t="shared" ca="1" si="130"/>
        <v>-3.0657011469947815E-4</v>
      </c>
      <c r="S770" s="12">
        <f t="shared" ca="1" si="131"/>
        <v>4.029582796706066E-3</v>
      </c>
      <c r="T770" s="12">
        <f t="shared" ca="1" si="132"/>
        <v>5.4598585050753545E-3</v>
      </c>
      <c r="U770" s="18"/>
      <c r="V770" s="22">
        <f t="shared" ca="1" si="133"/>
        <v>45105</v>
      </c>
      <c r="W770" s="14">
        <f ca="1">VLOOKUP($M770,LAST!$B:$Q,2,0)</f>
        <v>369.41</v>
      </c>
      <c r="X770" s="14">
        <f ca="1">VLOOKUP($M770,LAST!$B:$Q,3,0)*100</f>
        <v>508.49</v>
      </c>
      <c r="Y770" s="14">
        <f ca="1">VLOOKUP($M770,LAST!$B:$Q,16,0)*100</f>
        <v>413</v>
      </c>
      <c r="Z770" s="14">
        <f ca="1">VLOOKUP($M770,LAST!$B:$Q,4,0)</f>
        <v>94.04</v>
      </c>
      <c r="AA770" s="14">
        <f ca="1">VLOOKUP($M770,LAST!$B:$Q,5,0)</f>
        <v>94.566000000000003</v>
      </c>
      <c r="AB770" s="14">
        <f ca="1">VLOOKUP($M770,LAST!$B:$Q,6,0)</f>
        <v>102.905</v>
      </c>
      <c r="AC770" s="14">
        <f ca="1">VLOOKUP($M770,LAST!$B:$Q,7,0)</f>
        <v>1307.5</v>
      </c>
    </row>
    <row r="771" spans="12:29" ht="16.5" customHeight="1" x14ac:dyDescent="0.25">
      <c r="L771" s="32">
        <f t="shared" si="125"/>
        <v>771</v>
      </c>
      <c r="M771" s="9">
        <f t="shared" ca="1" si="134"/>
        <v>45104</v>
      </c>
      <c r="N771" s="12">
        <f t="shared" ca="1" si="126"/>
        <v>-1.0970555570604335E-2</v>
      </c>
      <c r="O771" s="12">
        <f t="shared" ca="1" si="127"/>
        <v>-2.1043089148632288E-2</v>
      </c>
      <c r="P771" s="12">
        <f t="shared" ca="1" si="128"/>
        <v>-3.2634032634032528E-2</v>
      </c>
      <c r="Q771" s="12">
        <f t="shared" ca="1" si="129"/>
        <v>6.3911376224967675E-4</v>
      </c>
      <c r="R771" s="12">
        <f t="shared" ca="1" si="130"/>
        <v>-1.2036870835929747E-3</v>
      </c>
      <c r="S771" s="12">
        <f t="shared" ca="1" si="131"/>
        <v>-1.9475713784908866E-3</v>
      </c>
      <c r="T771" s="12">
        <f t="shared" ca="1" si="132"/>
        <v>-4.2879019908115268E-3</v>
      </c>
      <c r="U771" s="18"/>
      <c r="V771" s="22">
        <f t="shared" ca="1" si="133"/>
        <v>45104</v>
      </c>
      <c r="W771" s="14">
        <f ca="1">VLOOKUP($M771,LAST!$B:$Q,2,0)</f>
        <v>365.12</v>
      </c>
      <c r="X771" s="14">
        <f ca="1">VLOOKUP($M771,LAST!$B:$Q,3,0)*100</f>
        <v>507.55</v>
      </c>
      <c r="Y771" s="14">
        <f ca="1">VLOOKUP($M771,LAST!$B:$Q,16,0)*100</f>
        <v>415.00000000000006</v>
      </c>
      <c r="Z771" s="14">
        <f ca="1">VLOOKUP($M771,LAST!$B:$Q,4,0)</f>
        <v>93.94</v>
      </c>
      <c r="AA771" s="14">
        <f ca="1">VLOOKUP($M771,LAST!$B:$Q,5,0)</f>
        <v>94.594999999999999</v>
      </c>
      <c r="AB771" s="14">
        <f ca="1">VLOOKUP($M771,LAST!$B:$Q,6,0)</f>
        <v>102.492</v>
      </c>
      <c r="AC771" s="14">
        <f ca="1">VLOOKUP($M771,LAST!$B:$Q,7,0)</f>
        <v>1300.4000000000001</v>
      </c>
    </row>
    <row r="772" spans="12:29" ht="16.5" customHeight="1" x14ac:dyDescent="0.25">
      <c r="L772" s="32">
        <f t="shared" si="125"/>
        <v>772</v>
      </c>
      <c r="M772" s="9">
        <f t="shared" ca="1" si="134"/>
        <v>45103</v>
      </c>
      <c r="N772" s="12">
        <f t="shared" ca="1" si="126"/>
        <v>-5.5223317709175435E-3</v>
      </c>
      <c r="O772" s="12">
        <f t="shared" ca="1" si="127"/>
        <v>7.5205503410480379E-3</v>
      </c>
      <c r="P772" s="12">
        <f t="shared" ca="1" si="128"/>
        <v>7.0422535211267512E-3</v>
      </c>
      <c r="Q772" s="12">
        <f t="shared" ca="1" si="129"/>
        <v>2.1308331557645666E-4</v>
      </c>
      <c r="R772" s="12">
        <f t="shared" ca="1" si="130"/>
        <v>-1.6444421019342625E-3</v>
      </c>
      <c r="S772" s="12">
        <f t="shared" ca="1" si="131"/>
        <v>-2.050474718910178E-3</v>
      </c>
      <c r="T772" s="12">
        <f t="shared" ca="1" si="132"/>
        <v>1.3417672992142027E-3</v>
      </c>
      <c r="U772" s="18"/>
      <c r="V772" s="22">
        <f t="shared" ca="1" si="133"/>
        <v>45103</v>
      </c>
      <c r="W772" s="14">
        <f ca="1">VLOOKUP($M772,LAST!$B:$Q,2,0)</f>
        <v>369.17</v>
      </c>
      <c r="X772" s="14">
        <f ca="1">VLOOKUP($M772,LAST!$B:$Q,3,0)*100</f>
        <v>518.45999999999992</v>
      </c>
      <c r="Y772" s="14">
        <f ca="1">VLOOKUP($M772,LAST!$B:$Q,16,0)*100</f>
        <v>429</v>
      </c>
      <c r="Z772" s="14">
        <f ca="1">VLOOKUP($M772,LAST!$B:$Q,4,0)</f>
        <v>93.88</v>
      </c>
      <c r="AA772" s="14">
        <f ca="1">VLOOKUP($M772,LAST!$B:$Q,5,0)</f>
        <v>94.709000000000003</v>
      </c>
      <c r="AB772" s="14">
        <f ca="1">VLOOKUP($M772,LAST!$B:$Q,6,0)</f>
        <v>102.69199999999999</v>
      </c>
      <c r="AC772" s="14">
        <f ca="1">VLOOKUP($M772,LAST!$B:$Q,7,0)</f>
        <v>1306</v>
      </c>
    </row>
    <row r="773" spans="12:29" ht="16.5" customHeight="1" x14ac:dyDescent="0.25">
      <c r="L773" s="32">
        <f t="shared" si="125"/>
        <v>773</v>
      </c>
      <c r="M773" s="9">
        <f t="shared" ca="1" si="134"/>
        <v>45100</v>
      </c>
      <c r="N773" s="12">
        <f t="shared" ca="1" si="126"/>
        <v>8.8048263492581658E-3</v>
      </c>
      <c r="O773" s="12">
        <f t="shared" ca="1" si="127"/>
        <v>1.605260040279588E-2</v>
      </c>
      <c r="P773" s="12">
        <f t="shared" ca="1" si="128"/>
        <v>2.4038461538461453E-2</v>
      </c>
      <c r="Q773" s="12">
        <f t="shared" ca="1" si="129"/>
        <v>-3.195228458835464E-4</v>
      </c>
      <c r="R773" s="12">
        <f t="shared" ca="1" si="130"/>
        <v>-8.7416269958295878E-4</v>
      </c>
      <c r="S773" s="12">
        <f t="shared" ca="1" si="131"/>
        <v>5.0495184888559308E-3</v>
      </c>
      <c r="T773" s="12">
        <f t="shared" ca="1" si="132"/>
        <v>7.2595281306715442E-3</v>
      </c>
      <c r="U773" s="18"/>
      <c r="V773" s="22">
        <f t="shared" ca="1" si="133"/>
        <v>45100</v>
      </c>
      <c r="W773" s="14">
        <f ca="1">VLOOKUP($M773,LAST!$B:$Q,2,0)</f>
        <v>371.22</v>
      </c>
      <c r="X773" s="14">
        <f ca="1">VLOOKUP($M773,LAST!$B:$Q,3,0)*100</f>
        <v>514.59</v>
      </c>
      <c r="Y773" s="14">
        <f ca="1">VLOOKUP($M773,LAST!$B:$Q,16,0)*100</f>
        <v>426</v>
      </c>
      <c r="Z773" s="14">
        <f ca="1">VLOOKUP($M773,LAST!$B:$Q,4,0)</f>
        <v>93.86</v>
      </c>
      <c r="AA773" s="14">
        <f ca="1">VLOOKUP($M773,LAST!$B:$Q,5,0)</f>
        <v>94.864999999999995</v>
      </c>
      <c r="AB773" s="14">
        <f ca="1">VLOOKUP($M773,LAST!$B:$Q,6,0)</f>
        <v>102.90300000000001</v>
      </c>
      <c r="AC773" s="14">
        <f ca="1">VLOOKUP($M773,LAST!$B:$Q,7,0)</f>
        <v>1304.25</v>
      </c>
    </row>
    <row r="774" spans="12:29" ht="16.5" customHeight="1" x14ac:dyDescent="0.25">
      <c r="L774" s="32">
        <f t="shared" ref="L774:L837" si="135">ROW(M774)</f>
        <v>774</v>
      </c>
      <c r="M774" s="9">
        <f t="shared" ca="1" si="134"/>
        <v>45099</v>
      </c>
      <c r="N774" s="12">
        <f t="shared" ref="N774:N837" ca="1" si="136">W774/W775-1</f>
        <v>-1.7042419061865544E-2</v>
      </c>
      <c r="O774" s="12">
        <f t="shared" ref="O774:O837" ca="1" si="137">X774/X775-1</f>
        <v>-5.0879088498181346E-3</v>
      </c>
      <c r="P774" s="12">
        <f t="shared" ref="P774:P837" ca="1" si="138">Y774/Y775-1</f>
        <v>-2.3980815347721673E-3</v>
      </c>
      <c r="Q774" s="12">
        <f t="shared" ref="Q774:Q837" ca="1" si="139">Z774/Z775-1</f>
        <v>0</v>
      </c>
      <c r="R774" s="12">
        <f t="shared" ref="R774:R837" ca="1" si="140">AA774/AA775-1</f>
        <v>-1.598317560462692E-3</v>
      </c>
      <c r="S774" s="12">
        <f t="shared" ref="S774:S837" ca="1" si="141">AB774/AB775-1</f>
        <v>3.0860871354252417E-3</v>
      </c>
      <c r="T774" s="12">
        <f t="shared" ref="T774:T837" ca="1" si="142">AC774/AC775-1</f>
        <v>2.2834584720177187E-3</v>
      </c>
      <c r="U774" s="18"/>
      <c r="V774" s="22">
        <f t="shared" ref="V774:V837" ca="1" si="143">M774</f>
        <v>45099</v>
      </c>
      <c r="W774" s="14">
        <f ca="1">VLOOKUP($M774,LAST!$B:$Q,2,0)</f>
        <v>367.98</v>
      </c>
      <c r="X774" s="14">
        <f ca="1">VLOOKUP($M774,LAST!$B:$Q,3,0)*100</f>
        <v>506.46000000000004</v>
      </c>
      <c r="Y774" s="14">
        <f ca="1">VLOOKUP($M774,LAST!$B:$Q,16,0)*100</f>
        <v>416</v>
      </c>
      <c r="Z774" s="14">
        <f ca="1">VLOOKUP($M774,LAST!$B:$Q,4,0)</f>
        <v>93.89</v>
      </c>
      <c r="AA774" s="14">
        <f ca="1">VLOOKUP($M774,LAST!$B:$Q,5,0)</f>
        <v>94.947999999999993</v>
      </c>
      <c r="AB774" s="14">
        <f ca="1">VLOOKUP($M774,LAST!$B:$Q,6,0)</f>
        <v>102.386</v>
      </c>
      <c r="AC774" s="14">
        <f ca="1">VLOOKUP($M774,LAST!$B:$Q,7,0)</f>
        <v>1294.8499999999999</v>
      </c>
    </row>
    <row r="775" spans="12:29" ht="16.5" customHeight="1" x14ac:dyDescent="0.25">
      <c r="L775" s="32">
        <f t="shared" si="135"/>
        <v>775</v>
      </c>
      <c r="M775" s="9">
        <f t="shared" ref="M775:M838" ca="1" si="144">WORKDAY(M774,-1)</f>
        <v>45098</v>
      </c>
      <c r="N775" s="12">
        <f t="shared" ca="1" si="136"/>
        <v>-7.9236782827614149E-3</v>
      </c>
      <c r="O775" s="12">
        <f t="shared" ca="1" si="137"/>
        <v>9.0388312949709615E-3</v>
      </c>
      <c r="P775" s="12">
        <f t="shared" ca="1" si="138"/>
        <v>1.9559902200489088E-2</v>
      </c>
      <c r="Q775" s="12">
        <f t="shared" ca="1" si="139"/>
        <v>1.0651896037505715E-4</v>
      </c>
      <c r="R775" s="12">
        <f t="shared" ca="1" si="140"/>
        <v>-5.9901005706364252E-4</v>
      </c>
      <c r="S775" s="12">
        <f t="shared" ca="1" si="141"/>
        <v>-4.5738248488395028E-3</v>
      </c>
      <c r="T775" s="12">
        <f t="shared" ca="1" si="142"/>
        <v>9.020970828289343E-3</v>
      </c>
      <c r="U775" s="18"/>
      <c r="V775" s="22">
        <f t="shared" ca="1" si="143"/>
        <v>45098</v>
      </c>
      <c r="W775" s="14">
        <f ca="1">VLOOKUP($M775,LAST!$B:$Q,2,0)</f>
        <v>374.36</v>
      </c>
      <c r="X775" s="14">
        <f ca="1">VLOOKUP($M775,LAST!$B:$Q,3,0)*100</f>
        <v>509.04999999999995</v>
      </c>
      <c r="Y775" s="14">
        <f ca="1">VLOOKUP($M775,LAST!$B:$Q,16,0)*100</f>
        <v>417</v>
      </c>
      <c r="Z775" s="14">
        <f ca="1">VLOOKUP($M775,LAST!$B:$Q,4,0)</f>
        <v>93.89</v>
      </c>
      <c r="AA775" s="14">
        <f ca="1">VLOOKUP($M775,LAST!$B:$Q,5,0)</f>
        <v>95.1</v>
      </c>
      <c r="AB775" s="14">
        <f ca="1">VLOOKUP($M775,LAST!$B:$Q,6,0)</f>
        <v>102.071</v>
      </c>
      <c r="AC775" s="14">
        <f ca="1">VLOOKUP($M775,LAST!$B:$Q,7,0)</f>
        <v>1291.9000000000001</v>
      </c>
    </row>
    <row r="776" spans="12:29" ht="16.5" customHeight="1" x14ac:dyDescent="0.25">
      <c r="L776" s="32">
        <f t="shared" si="135"/>
        <v>776</v>
      </c>
      <c r="M776" s="9">
        <f t="shared" ca="1" si="144"/>
        <v>45097</v>
      </c>
      <c r="N776" s="12">
        <f t="shared" ca="1" si="136"/>
        <v>1.4627194751418271E-2</v>
      </c>
      <c r="O776" s="12">
        <f t="shared" ca="1" si="137"/>
        <v>1.9810386302532734E-2</v>
      </c>
      <c r="P776" s="12">
        <f t="shared" ca="1" si="138"/>
        <v>1.9950124688279391E-2</v>
      </c>
      <c r="Q776" s="12">
        <f t="shared" ca="1" si="139"/>
        <v>-1.0650761529451547E-4</v>
      </c>
      <c r="R776" s="12">
        <f t="shared" ca="1" si="140"/>
        <v>-5.9865145881909942E-4</v>
      </c>
      <c r="S776" s="12">
        <f t="shared" ca="1" si="141"/>
        <v>1.7557207233576122E-4</v>
      </c>
      <c r="T776" s="12">
        <f t="shared" ca="1" si="142"/>
        <v>-1.2091426788362059E-3</v>
      </c>
      <c r="U776" s="18"/>
      <c r="V776" s="22">
        <f t="shared" ca="1" si="143"/>
        <v>45097</v>
      </c>
      <c r="W776" s="14">
        <f ca="1">VLOOKUP($M776,LAST!$B:$Q,2,0)</f>
        <v>377.35</v>
      </c>
      <c r="X776" s="14">
        <f ca="1">VLOOKUP($M776,LAST!$B:$Q,3,0)*100</f>
        <v>504.49</v>
      </c>
      <c r="Y776" s="14">
        <f ca="1">VLOOKUP($M776,LAST!$B:$Q,16,0)*100</f>
        <v>409</v>
      </c>
      <c r="Z776" s="14">
        <f ca="1">VLOOKUP($M776,LAST!$B:$Q,4,0)</f>
        <v>93.88</v>
      </c>
      <c r="AA776" s="14">
        <f ca="1">VLOOKUP($M776,LAST!$B:$Q,5,0)</f>
        <v>95.156999999999996</v>
      </c>
      <c r="AB776" s="14">
        <f ca="1">VLOOKUP($M776,LAST!$B:$Q,6,0)</f>
        <v>102.54</v>
      </c>
      <c r="AC776" s="14">
        <f ca="1">VLOOKUP($M776,LAST!$B:$Q,7,0)</f>
        <v>1280.3499999999999</v>
      </c>
    </row>
    <row r="777" spans="12:29" ht="16.5" customHeight="1" x14ac:dyDescent="0.25">
      <c r="L777" s="32">
        <f t="shared" si="135"/>
        <v>777</v>
      </c>
      <c r="M777" s="9">
        <f t="shared" ca="1" si="144"/>
        <v>45096</v>
      </c>
      <c r="N777" s="12">
        <f t="shared" ca="1" si="136"/>
        <v>0</v>
      </c>
      <c r="O777" s="12">
        <f t="shared" ca="1" si="137"/>
        <v>-9.8953915747812538E-4</v>
      </c>
      <c r="P777" s="12">
        <f t="shared" ca="1" si="138"/>
        <v>0</v>
      </c>
      <c r="Q777" s="12">
        <f t="shared" ca="1" si="139"/>
        <v>-2.1296986476404545E-4</v>
      </c>
      <c r="R777" s="12">
        <f t="shared" ca="1" si="140"/>
        <v>8.3039890681657624E-4</v>
      </c>
      <c r="S777" s="12">
        <f t="shared" ca="1" si="141"/>
        <v>2.7287931692145939E-3</v>
      </c>
      <c r="T777" s="12">
        <f t="shared" ca="1" si="142"/>
        <v>7.5057963610642986E-3</v>
      </c>
      <c r="U777" s="18"/>
      <c r="V777" s="22">
        <f t="shared" ca="1" si="143"/>
        <v>45096</v>
      </c>
      <c r="W777" s="14">
        <f ca="1">VLOOKUP($M777,LAST!$B:$Q,2,0)</f>
        <v>371.91</v>
      </c>
      <c r="X777" s="14">
        <f ca="1">VLOOKUP($M777,LAST!$B:$Q,3,0)*100</f>
        <v>494.69000000000005</v>
      </c>
      <c r="Y777" s="14">
        <f ca="1">VLOOKUP($M777,LAST!$B:$Q,16,0)*100</f>
        <v>401</v>
      </c>
      <c r="Z777" s="14">
        <f ca="1">VLOOKUP($M777,LAST!$B:$Q,4,0)</f>
        <v>93.89</v>
      </c>
      <c r="AA777" s="14">
        <f ca="1">VLOOKUP($M777,LAST!$B:$Q,5,0)</f>
        <v>95.213999999999999</v>
      </c>
      <c r="AB777" s="14">
        <f ca="1">VLOOKUP($M777,LAST!$B:$Q,6,0)</f>
        <v>102.52200000000001</v>
      </c>
      <c r="AC777" s="14">
        <f ca="1">VLOOKUP($M777,LAST!$B:$Q,7,0)</f>
        <v>1281.9000000000001</v>
      </c>
    </row>
    <row r="778" spans="12:29" ht="16.5" customHeight="1" x14ac:dyDescent="0.25">
      <c r="L778" s="32">
        <f t="shared" si="135"/>
        <v>778</v>
      </c>
      <c r="M778" s="9">
        <f t="shared" ca="1" si="144"/>
        <v>45093</v>
      </c>
      <c r="N778" s="12">
        <f t="shared" ca="1" si="136"/>
        <v>-1.3736773714497774E-2</v>
      </c>
      <c r="O778" s="12">
        <f t="shared" ca="1" si="137"/>
        <v>-1.0866525508369529E-2</v>
      </c>
      <c r="P778" s="12">
        <f t="shared" ca="1" si="138"/>
        <v>-1.7156862745098089E-2</v>
      </c>
      <c r="Q778" s="12">
        <f t="shared" ca="1" si="139"/>
        <v>3.195568811249494E-4</v>
      </c>
      <c r="R778" s="12">
        <f t="shared" ca="1" si="140"/>
        <v>3.2595895020204324E-4</v>
      </c>
      <c r="S778" s="12">
        <f t="shared" ca="1" si="141"/>
        <v>1.2534887137052309E-3</v>
      </c>
      <c r="T778" s="12">
        <f t="shared" ca="1" si="142"/>
        <v>-6.3259010504120861E-3</v>
      </c>
      <c r="U778" s="18"/>
      <c r="V778" s="22">
        <f t="shared" ca="1" si="143"/>
        <v>45093</v>
      </c>
      <c r="W778" s="14">
        <f ca="1">VLOOKUP($M778,LAST!$B:$Q,2,0)</f>
        <v>371.91</v>
      </c>
      <c r="X778" s="14">
        <f ca="1">VLOOKUP($M778,LAST!$B:$Q,3,0)*100</f>
        <v>495.18000000000006</v>
      </c>
      <c r="Y778" s="14">
        <f ca="1">VLOOKUP($M778,LAST!$B:$Q,16,0)*100</f>
        <v>401</v>
      </c>
      <c r="Z778" s="14">
        <f ca="1">VLOOKUP($M778,LAST!$B:$Q,4,0)</f>
        <v>93.91</v>
      </c>
      <c r="AA778" s="14">
        <f ca="1">VLOOKUP($M778,LAST!$B:$Q,5,0)</f>
        <v>95.135000000000005</v>
      </c>
      <c r="AB778" s="14">
        <f ca="1">VLOOKUP($M778,LAST!$B:$Q,6,0)</f>
        <v>102.24299999999999</v>
      </c>
      <c r="AC778" s="14">
        <f ca="1">VLOOKUP($M778,LAST!$B:$Q,7,0)</f>
        <v>1272.3499999999999</v>
      </c>
    </row>
    <row r="779" spans="12:29" ht="16.5" customHeight="1" x14ac:dyDescent="0.25">
      <c r="L779" s="32">
        <f t="shared" si="135"/>
        <v>779</v>
      </c>
      <c r="M779" s="9">
        <f t="shared" ca="1" si="144"/>
        <v>45092</v>
      </c>
      <c r="N779" s="12">
        <f t="shared" ca="1" si="136"/>
        <v>1.316531878879057E-2</v>
      </c>
      <c r="O779" s="12">
        <f t="shared" ca="1" si="137"/>
        <v>3.025385185630336E-3</v>
      </c>
      <c r="P779" s="12">
        <f t="shared" ca="1" si="138"/>
        <v>4.9261083743843415E-3</v>
      </c>
      <c r="Q779" s="12">
        <f t="shared" ca="1" si="139"/>
        <v>3.1965903036756949E-4</v>
      </c>
      <c r="R779" s="12">
        <f t="shared" ca="1" si="140"/>
        <v>2.4189901242088752E-4</v>
      </c>
      <c r="S779" s="12">
        <f t="shared" ca="1" si="141"/>
        <v>-8.091463651552222E-3</v>
      </c>
      <c r="T779" s="12">
        <f t="shared" ca="1" si="142"/>
        <v>1.5252248728978568E-3</v>
      </c>
      <c r="U779" s="18"/>
      <c r="V779" s="22">
        <f t="shared" ca="1" si="143"/>
        <v>45092</v>
      </c>
      <c r="W779" s="14">
        <f ca="1">VLOOKUP($M779,LAST!$B:$Q,2,0)</f>
        <v>377.09</v>
      </c>
      <c r="X779" s="14">
        <f ca="1">VLOOKUP($M779,LAST!$B:$Q,3,0)*100</f>
        <v>500.62</v>
      </c>
      <c r="Y779" s="14">
        <f ca="1">VLOOKUP($M779,LAST!$B:$Q,16,0)*100</f>
        <v>408</v>
      </c>
      <c r="Z779" s="14">
        <f ca="1">VLOOKUP($M779,LAST!$B:$Q,4,0)</f>
        <v>93.88</v>
      </c>
      <c r="AA779" s="14">
        <f ca="1">VLOOKUP($M779,LAST!$B:$Q,5,0)</f>
        <v>95.103999999999999</v>
      </c>
      <c r="AB779" s="14">
        <f ca="1">VLOOKUP($M779,LAST!$B:$Q,6,0)</f>
        <v>102.11499999999999</v>
      </c>
      <c r="AC779" s="14">
        <f ca="1">VLOOKUP($M779,LAST!$B:$Q,7,0)</f>
        <v>1280.45</v>
      </c>
    </row>
    <row r="780" spans="12:29" ht="16.5" customHeight="1" x14ac:dyDescent="0.25">
      <c r="L780" s="32">
        <f t="shared" si="135"/>
        <v>780</v>
      </c>
      <c r="M780" s="9">
        <f t="shared" ca="1" si="144"/>
        <v>45091</v>
      </c>
      <c r="N780" s="12">
        <f t="shared" ca="1" si="136"/>
        <v>1.8843037497644488E-3</v>
      </c>
      <c r="O780" s="12">
        <f t="shared" ca="1" si="137"/>
        <v>-5.12278743422101E-3</v>
      </c>
      <c r="P780" s="12">
        <f t="shared" ca="1" si="138"/>
        <v>-2.4570024570026439E-3</v>
      </c>
      <c r="Q780" s="12">
        <f t="shared" ca="1" si="139"/>
        <v>7.4642780976752476E-4</v>
      </c>
      <c r="R780" s="12">
        <f t="shared" ca="1" si="140"/>
        <v>3.5771776068682648E-4</v>
      </c>
      <c r="S780" s="12">
        <f t="shared" ca="1" si="141"/>
        <v>-3.7740231086338394E-3</v>
      </c>
      <c r="T780" s="12">
        <f t="shared" ca="1" si="142"/>
        <v>5.5053086905230142E-3</v>
      </c>
      <c r="U780" s="18"/>
      <c r="V780" s="22">
        <f t="shared" ca="1" si="143"/>
        <v>45091</v>
      </c>
      <c r="W780" s="14">
        <f ca="1">VLOOKUP($M780,LAST!$B:$Q,2,0)</f>
        <v>372.19</v>
      </c>
      <c r="X780" s="14">
        <f ca="1">VLOOKUP($M780,LAST!$B:$Q,3,0)*100</f>
        <v>499.11</v>
      </c>
      <c r="Y780" s="14">
        <f ca="1">VLOOKUP($M780,LAST!$B:$Q,16,0)*100</f>
        <v>405.99999999999994</v>
      </c>
      <c r="Z780" s="14">
        <f ca="1">VLOOKUP($M780,LAST!$B:$Q,4,0)</f>
        <v>93.85</v>
      </c>
      <c r="AA780" s="14">
        <f ca="1">VLOOKUP($M780,LAST!$B:$Q,5,0)</f>
        <v>95.081000000000003</v>
      </c>
      <c r="AB780" s="14">
        <f ca="1">VLOOKUP($M780,LAST!$B:$Q,6,0)</f>
        <v>102.94799999999999</v>
      </c>
      <c r="AC780" s="14">
        <f ca="1">VLOOKUP($M780,LAST!$B:$Q,7,0)</f>
        <v>1278.5</v>
      </c>
    </row>
    <row r="781" spans="12:29" ht="16.5" customHeight="1" x14ac:dyDescent="0.25">
      <c r="L781" s="32">
        <f t="shared" si="135"/>
        <v>781</v>
      </c>
      <c r="M781" s="9">
        <f t="shared" ca="1" si="144"/>
        <v>45090</v>
      </c>
      <c r="N781" s="12">
        <f t="shared" ca="1" si="136"/>
        <v>-2.5190899787451704E-2</v>
      </c>
      <c r="O781" s="12">
        <f t="shared" ca="1" si="137"/>
        <v>-2.4822626105549528E-2</v>
      </c>
      <c r="P781" s="12">
        <f t="shared" ca="1" si="138"/>
        <v>-3.3254156769596199E-2</v>
      </c>
      <c r="Q781" s="12">
        <f t="shared" ca="1" si="139"/>
        <v>1.4950875694148547E-3</v>
      </c>
      <c r="R781" s="12">
        <f t="shared" ca="1" si="140"/>
        <v>2.8415070511478291E-4</v>
      </c>
      <c r="S781" s="12">
        <f t="shared" ca="1" si="141"/>
        <v>-3.0486040094931388E-3</v>
      </c>
      <c r="T781" s="12">
        <f t="shared" ca="1" si="142"/>
        <v>-1.2963825492935954E-2</v>
      </c>
      <c r="U781" s="18"/>
      <c r="V781" s="22">
        <f t="shared" ca="1" si="143"/>
        <v>45090</v>
      </c>
      <c r="W781" s="14">
        <f ca="1">VLOOKUP($M781,LAST!$B:$Q,2,0)</f>
        <v>371.49</v>
      </c>
      <c r="X781" s="14">
        <f ca="1">VLOOKUP($M781,LAST!$B:$Q,3,0)*100</f>
        <v>501.68</v>
      </c>
      <c r="Y781" s="14">
        <f ca="1">VLOOKUP($M781,LAST!$B:$Q,16,0)*100</f>
        <v>407</v>
      </c>
      <c r="Z781" s="14">
        <f ca="1">VLOOKUP($M781,LAST!$B:$Q,4,0)</f>
        <v>93.78</v>
      </c>
      <c r="AA781" s="14">
        <f ca="1">VLOOKUP($M781,LAST!$B:$Q,5,0)</f>
        <v>95.046999999999997</v>
      </c>
      <c r="AB781" s="14">
        <f ca="1">VLOOKUP($M781,LAST!$B:$Q,6,0)</f>
        <v>103.33799999999999</v>
      </c>
      <c r="AC781" s="14">
        <f ca="1">VLOOKUP($M781,LAST!$B:$Q,7,0)</f>
        <v>1271.5</v>
      </c>
    </row>
    <row r="782" spans="12:29" ht="16.5" customHeight="1" x14ac:dyDescent="0.25">
      <c r="L782" s="32">
        <f t="shared" si="135"/>
        <v>782</v>
      </c>
      <c r="M782" s="9">
        <f t="shared" ca="1" si="144"/>
        <v>45089</v>
      </c>
      <c r="N782" s="12">
        <f t="shared" ca="1" si="136"/>
        <v>-1.8857546947435022E-3</v>
      </c>
      <c r="O782" s="12">
        <f t="shared" ca="1" si="137"/>
        <v>3.335023598704856E-3</v>
      </c>
      <c r="P782" s="12">
        <f t="shared" ca="1" si="138"/>
        <v>1.2019230769230838E-2</v>
      </c>
      <c r="Q782" s="12">
        <f t="shared" ca="1" si="139"/>
        <v>1.1760932321180917E-3</v>
      </c>
      <c r="R782" s="12">
        <f t="shared" ca="1" si="140"/>
        <v>7.161513185609536E-4</v>
      </c>
      <c r="S782" s="12">
        <f t="shared" ca="1" si="141"/>
        <v>9.3668221366005611E-4</v>
      </c>
      <c r="T782" s="12">
        <f t="shared" ca="1" si="142"/>
        <v>-2.6710022064800887E-3</v>
      </c>
      <c r="U782" s="18"/>
      <c r="V782" s="22">
        <f t="shared" ca="1" si="143"/>
        <v>45089</v>
      </c>
      <c r="W782" s="14">
        <f ca="1">VLOOKUP($M782,LAST!$B:$Q,2,0)</f>
        <v>381.09</v>
      </c>
      <c r="X782" s="14">
        <f ca="1">VLOOKUP($M782,LAST!$B:$Q,3,0)*100</f>
        <v>514.44999999999993</v>
      </c>
      <c r="Y782" s="14">
        <f ca="1">VLOOKUP($M782,LAST!$B:$Q,16,0)*100</f>
        <v>421</v>
      </c>
      <c r="Z782" s="14">
        <f ca="1">VLOOKUP($M782,LAST!$B:$Q,4,0)</f>
        <v>93.64</v>
      </c>
      <c r="AA782" s="14">
        <f ca="1">VLOOKUP($M782,LAST!$B:$Q,5,0)</f>
        <v>95.02</v>
      </c>
      <c r="AB782" s="14">
        <f ca="1">VLOOKUP($M782,LAST!$B:$Q,6,0)</f>
        <v>103.654</v>
      </c>
      <c r="AC782" s="14">
        <f ca="1">VLOOKUP($M782,LAST!$B:$Q,7,0)</f>
        <v>1288.2</v>
      </c>
    </row>
    <row r="783" spans="12:29" ht="16.5" customHeight="1" x14ac:dyDescent="0.25">
      <c r="L783" s="32">
        <f t="shared" si="135"/>
        <v>783</v>
      </c>
      <c r="M783" s="9">
        <f t="shared" ca="1" si="144"/>
        <v>45086</v>
      </c>
      <c r="N783" s="12">
        <f t="shared" ca="1" si="136"/>
        <v>-1.2364520551488623E-2</v>
      </c>
      <c r="O783" s="12">
        <f t="shared" ca="1" si="137"/>
        <v>-1.655254425839614E-2</v>
      </c>
      <c r="P783" s="12">
        <f t="shared" ca="1" si="138"/>
        <v>-2.5761124121779777E-2</v>
      </c>
      <c r="Q783" s="12">
        <f t="shared" ca="1" si="139"/>
        <v>9.6318493150682194E-4</v>
      </c>
      <c r="R783" s="12">
        <f t="shared" ca="1" si="140"/>
        <v>2.3174971031281189E-4</v>
      </c>
      <c r="S783" s="12">
        <f t="shared" ca="1" si="141"/>
        <v>2.0707740243655071E-3</v>
      </c>
      <c r="T783" s="12">
        <f t="shared" ca="1" si="142"/>
        <v>-9.4328770274934026E-3</v>
      </c>
      <c r="U783" s="18"/>
      <c r="V783" s="22">
        <f t="shared" ca="1" si="143"/>
        <v>45086</v>
      </c>
      <c r="W783" s="14">
        <f ca="1">VLOOKUP($M783,LAST!$B:$Q,2,0)</f>
        <v>381.81</v>
      </c>
      <c r="X783" s="14">
        <f ca="1">VLOOKUP($M783,LAST!$B:$Q,3,0)*100</f>
        <v>512.74</v>
      </c>
      <c r="Y783" s="14">
        <f ca="1">VLOOKUP($M783,LAST!$B:$Q,16,0)*100</f>
        <v>416</v>
      </c>
      <c r="Z783" s="14">
        <f ca="1">VLOOKUP($M783,LAST!$B:$Q,4,0)</f>
        <v>93.53</v>
      </c>
      <c r="AA783" s="14">
        <f ca="1">VLOOKUP($M783,LAST!$B:$Q,5,0)</f>
        <v>94.951999999999998</v>
      </c>
      <c r="AB783" s="14">
        <f ca="1">VLOOKUP($M783,LAST!$B:$Q,6,0)</f>
        <v>103.557</v>
      </c>
      <c r="AC783" s="14">
        <f ca="1">VLOOKUP($M783,LAST!$B:$Q,7,0)</f>
        <v>1291.6500000000001</v>
      </c>
    </row>
    <row r="784" spans="12:29" ht="16.5" customHeight="1" x14ac:dyDescent="0.25">
      <c r="L784" s="32">
        <f t="shared" si="135"/>
        <v>784</v>
      </c>
      <c r="M784" s="9">
        <f t="shared" ca="1" si="144"/>
        <v>45085</v>
      </c>
      <c r="N784" s="12">
        <f t="shared" ca="1" si="136"/>
        <v>2.3645607159879178E-2</v>
      </c>
      <c r="O784" s="12">
        <f t="shared" ca="1" si="137"/>
        <v>9.3702205099412961E-3</v>
      </c>
      <c r="P784" s="12">
        <f t="shared" ca="1" si="138"/>
        <v>1.1848341232227444E-2</v>
      </c>
      <c r="Q784" s="12">
        <f t="shared" ca="1" si="139"/>
        <v>1.285897985426443E-3</v>
      </c>
      <c r="R784" s="12">
        <f t="shared" ca="1" si="140"/>
        <v>4.6371435195924349E-4</v>
      </c>
      <c r="S784" s="12">
        <f t="shared" ca="1" si="141"/>
        <v>-7.2623176015139679E-3</v>
      </c>
      <c r="T784" s="12">
        <f t="shared" ca="1" si="142"/>
        <v>7.6695938950210873E-5</v>
      </c>
      <c r="U784" s="18"/>
      <c r="V784" s="22">
        <f t="shared" ca="1" si="143"/>
        <v>45085</v>
      </c>
      <c r="W784" s="14">
        <f ca="1">VLOOKUP($M784,LAST!$B:$Q,2,0)</f>
        <v>386.59</v>
      </c>
      <c r="X784" s="14">
        <f ca="1">VLOOKUP($M784,LAST!$B:$Q,3,0)*100</f>
        <v>521.37</v>
      </c>
      <c r="Y784" s="14">
        <f ca="1">VLOOKUP($M784,LAST!$B:$Q,16,0)*100</f>
        <v>426.99999999999994</v>
      </c>
      <c r="Z784" s="14">
        <f ca="1">VLOOKUP($M784,LAST!$B:$Q,4,0)</f>
        <v>93.44</v>
      </c>
      <c r="AA784" s="14">
        <f ca="1">VLOOKUP($M784,LAST!$B:$Q,5,0)</f>
        <v>94.93</v>
      </c>
      <c r="AB784" s="14">
        <f ca="1">VLOOKUP($M784,LAST!$B:$Q,6,0)</f>
        <v>103.343</v>
      </c>
      <c r="AC784" s="14">
        <f ca="1">VLOOKUP($M784,LAST!$B:$Q,7,0)</f>
        <v>1303.95</v>
      </c>
    </row>
    <row r="785" spans="12:29" ht="16.5" customHeight="1" x14ac:dyDescent="0.25">
      <c r="L785" s="32">
        <f t="shared" si="135"/>
        <v>785</v>
      </c>
      <c r="M785" s="9">
        <f t="shared" ca="1" si="144"/>
        <v>45084</v>
      </c>
      <c r="N785" s="12">
        <f t="shared" ca="1" si="136"/>
        <v>-2.1073641100080365E-2</v>
      </c>
      <c r="O785" s="12">
        <f t="shared" ca="1" si="137"/>
        <v>-1.2503106658764529E-2</v>
      </c>
      <c r="P785" s="12">
        <f t="shared" ca="1" si="138"/>
        <v>-9.3896713615023719E-3</v>
      </c>
      <c r="Q785" s="12">
        <f t="shared" ca="1" si="139"/>
        <v>9.6535449962442677E-4</v>
      </c>
      <c r="R785" s="12">
        <f t="shared" ca="1" si="140"/>
        <v>3.268146117758608E-4</v>
      </c>
      <c r="S785" s="12">
        <f t="shared" ca="1" si="141"/>
        <v>-2.4969987995193677E-4</v>
      </c>
      <c r="T785" s="12">
        <f t="shared" ca="1" si="142"/>
        <v>-3.3632715459583906E-3</v>
      </c>
      <c r="U785" s="18"/>
      <c r="V785" s="22">
        <f t="shared" ca="1" si="143"/>
        <v>45084</v>
      </c>
      <c r="W785" s="14">
        <f ca="1">VLOOKUP($M785,LAST!$B:$Q,2,0)</f>
        <v>377.66</v>
      </c>
      <c r="X785" s="14">
        <f ca="1">VLOOKUP($M785,LAST!$B:$Q,3,0)*100</f>
        <v>516.53</v>
      </c>
      <c r="Y785" s="14">
        <f ca="1">VLOOKUP($M785,LAST!$B:$Q,16,0)*100</f>
        <v>422</v>
      </c>
      <c r="Z785" s="14">
        <f ca="1">VLOOKUP($M785,LAST!$B:$Q,4,0)</f>
        <v>93.32</v>
      </c>
      <c r="AA785" s="14">
        <f ca="1">VLOOKUP($M785,LAST!$B:$Q,5,0)</f>
        <v>94.885999999999996</v>
      </c>
      <c r="AB785" s="14">
        <f ca="1">VLOOKUP($M785,LAST!$B:$Q,6,0)</f>
        <v>104.099</v>
      </c>
      <c r="AC785" s="14">
        <f ca="1">VLOOKUP($M785,LAST!$B:$Q,7,0)</f>
        <v>1303.8499999999999</v>
      </c>
    </row>
    <row r="786" spans="12:29" ht="16.5" customHeight="1" x14ac:dyDescent="0.25">
      <c r="L786" s="32">
        <f t="shared" si="135"/>
        <v>786</v>
      </c>
      <c r="M786" s="9">
        <f t="shared" ca="1" si="144"/>
        <v>45083</v>
      </c>
      <c r="N786" s="12">
        <f t="shared" ca="1" si="136"/>
        <v>-6.284934188496516E-3</v>
      </c>
      <c r="O786" s="12">
        <f t="shared" ca="1" si="137"/>
        <v>-4.718865949957185E-3</v>
      </c>
      <c r="P786" s="12">
        <f t="shared" ca="1" si="138"/>
        <v>-6.9930069930069783E-3</v>
      </c>
      <c r="Q786" s="12">
        <f t="shared" ca="1" si="139"/>
        <v>9.6628730942671659E-4</v>
      </c>
      <c r="R786" s="12">
        <f t="shared" ca="1" si="140"/>
        <v>7.8074719616805233E-4</v>
      </c>
      <c r="S786" s="12">
        <f t="shared" ca="1" si="141"/>
        <v>1.1826695640468898E-3</v>
      </c>
      <c r="T786" s="12">
        <f t="shared" ca="1" si="142"/>
        <v>0</v>
      </c>
      <c r="U786" s="18"/>
      <c r="V786" s="22">
        <f t="shared" ca="1" si="143"/>
        <v>45083</v>
      </c>
      <c r="W786" s="14">
        <f ca="1">VLOOKUP($M786,LAST!$B:$Q,2,0)</f>
        <v>385.79</v>
      </c>
      <c r="X786" s="14">
        <f ca="1">VLOOKUP($M786,LAST!$B:$Q,3,0)*100</f>
        <v>523.06999999999994</v>
      </c>
      <c r="Y786" s="14">
        <f ca="1">VLOOKUP($M786,LAST!$B:$Q,16,0)*100</f>
        <v>426</v>
      </c>
      <c r="Z786" s="14">
        <f ca="1">VLOOKUP($M786,LAST!$B:$Q,4,0)</f>
        <v>93.23</v>
      </c>
      <c r="AA786" s="14">
        <f ca="1">VLOOKUP($M786,LAST!$B:$Q,5,0)</f>
        <v>94.855000000000004</v>
      </c>
      <c r="AB786" s="14">
        <f ca="1">VLOOKUP($M786,LAST!$B:$Q,6,0)</f>
        <v>104.125</v>
      </c>
      <c r="AC786" s="14">
        <f ca="1">VLOOKUP($M786,LAST!$B:$Q,7,0)</f>
        <v>1308.25</v>
      </c>
    </row>
    <row r="787" spans="12:29" ht="16.5" customHeight="1" x14ac:dyDescent="0.25">
      <c r="L787" s="32">
        <f t="shared" si="135"/>
        <v>787</v>
      </c>
      <c r="M787" s="9">
        <f t="shared" ca="1" si="144"/>
        <v>45082</v>
      </c>
      <c r="N787" s="12">
        <f t="shared" ca="1" si="136"/>
        <v>1.4186958316138032E-3</v>
      </c>
      <c r="O787" s="12">
        <f t="shared" ca="1" si="137"/>
        <v>-3.1297420333841197E-3</v>
      </c>
      <c r="P787" s="12">
        <f t="shared" ca="1" si="138"/>
        <v>1.1792452830188704E-2</v>
      </c>
      <c r="Q787" s="12">
        <f t="shared" ca="1" si="139"/>
        <v>1.2900451515802658E-3</v>
      </c>
      <c r="R787" s="12">
        <f t="shared" ca="1" si="140"/>
        <v>1.0667511618080994E-3</v>
      </c>
      <c r="S787" s="12">
        <f t="shared" ca="1" si="141"/>
        <v>-1.2498197375387932E-4</v>
      </c>
      <c r="T787" s="12">
        <f t="shared" ca="1" si="142"/>
        <v>2.22162638372847E-3</v>
      </c>
      <c r="U787" s="18"/>
      <c r="V787" s="22">
        <f t="shared" ca="1" si="143"/>
        <v>45082</v>
      </c>
      <c r="W787" s="14">
        <f ca="1">VLOOKUP($M787,LAST!$B:$Q,2,0)</f>
        <v>388.23</v>
      </c>
      <c r="X787" s="14">
        <f ca="1">VLOOKUP($M787,LAST!$B:$Q,3,0)*100</f>
        <v>525.54999999999995</v>
      </c>
      <c r="Y787" s="14">
        <f ca="1">VLOOKUP($M787,LAST!$B:$Q,16,0)*100</f>
        <v>429</v>
      </c>
      <c r="Z787" s="14">
        <f ca="1">VLOOKUP($M787,LAST!$B:$Q,4,0)</f>
        <v>93.14</v>
      </c>
      <c r="AA787" s="14">
        <f ca="1">VLOOKUP($M787,LAST!$B:$Q,5,0)</f>
        <v>94.781000000000006</v>
      </c>
      <c r="AB787" s="14">
        <f ca="1">VLOOKUP($M787,LAST!$B:$Q,6,0)</f>
        <v>104.002</v>
      </c>
      <c r="AC787" s="14">
        <f ca="1">VLOOKUP($M787,LAST!$B:$Q,7,0)</f>
        <v>1308.25</v>
      </c>
    </row>
    <row r="788" spans="12:29" ht="16.5" customHeight="1" x14ac:dyDescent="0.25">
      <c r="L788" s="32">
        <f t="shared" si="135"/>
        <v>788</v>
      </c>
      <c r="M788" s="9">
        <f t="shared" ca="1" si="144"/>
        <v>45079</v>
      </c>
      <c r="N788" s="12">
        <f t="shared" ca="1" si="136"/>
        <v>-3.8658962977657585E-2</v>
      </c>
      <c r="O788" s="12">
        <f t="shared" ca="1" si="137"/>
        <v>-4.4927536231883947E-2</v>
      </c>
      <c r="P788" s="12">
        <f t="shared" ca="1" si="138"/>
        <v>-6.8131868131868112E-2</v>
      </c>
      <c r="Q788" s="12">
        <f t="shared" ca="1" si="139"/>
        <v>1.18394144871381E-3</v>
      </c>
      <c r="R788" s="12">
        <f t="shared" ca="1" si="140"/>
        <v>4.5436774200369179E-4</v>
      </c>
      <c r="S788" s="12">
        <f t="shared" ca="1" si="141"/>
        <v>4.3935882580146135E-3</v>
      </c>
      <c r="T788" s="12">
        <f t="shared" ca="1" si="142"/>
        <v>-1.2295702179176748E-2</v>
      </c>
      <c r="U788" s="18"/>
      <c r="V788" s="22">
        <f t="shared" ca="1" si="143"/>
        <v>45079</v>
      </c>
      <c r="W788" s="14">
        <f ca="1">VLOOKUP($M788,LAST!$B:$Q,2,0)</f>
        <v>387.68</v>
      </c>
      <c r="X788" s="14">
        <f ca="1">VLOOKUP($M788,LAST!$B:$Q,3,0)*100</f>
        <v>527.20000000000005</v>
      </c>
      <c r="Y788" s="14">
        <f ca="1">VLOOKUP($M788,LAST!$B:$Q,16,0)*100</f>
        <v>424</v>
      </c>
      <c r="Z788" s="14">
        <f ca="1">VLOOKUP($M788,LAST!$B:$Q,4,0)</f>
        <v>93.02</v>
      </c>
      <c r="AA788" s="14">
        <f ca="1">VLOOKUP($M788,LAST!$B:$Q,5,0)</f>
        <v>94.68</v>
      </c>
      <c r="AB788" s="14">
        <f ca="1">VLOOKUP($M788,LAST!$B:$Q,6,0)</f>
        <v>104.015</v>
      </c>
      <c r="AC788" s="14">
        <f ca="1">VLOOKUP($M788,LAST!$B:$Q,7,0)</f>
        <v>1305.3499999999999</v>
      </c>
    </row>
    <row r="789" spans="12:29" ht="16.5" customHeight="1" x14ac:dyDescent="0.25">
      <c r="L789" s="32">
        <f t="shared" si="135"/>
        <v>789</v>
      </c>
      <c r="M789" s="9">
        <f t="shared" ca="1" si="144"/>
        <v>45078</v>
      </c>
      <c r="N789" s="12">
        <f t="shared" ca="1" si="136"/>
        <v>9.3862635162194064E-3</v>
      </c>
      <c r="O789" s="12">
        <f t="shared" ca="1" si="137"/>
        <v>-4.2032724189562387E-3</v>
      </c>
      <c r="P789" s="12">
        <f t="shared" ca="1" si="138"/>
        <v>-8.7145969498910736E-3</v>
      </c>
      <c r="Q789" s="12">
        <f t="shared" ca="1" si="139"/>
        <v>2.1530842932504513E-4</v>
      </c>
      <c r="R789" s="12">
        <f t="shared" ca="1" si="140"/>
        <v>2.2194977593636978E-4</v>
      </c>
      <c r="S789" s="12">
        <f t="shared" ca="1" si="141"/>
        <v>-7.342369112205871E-3</v>
      </c>
      <c r="T789" s="12">
        <f t="shared" ca="1" si="142"/>
        <v>-3.5812568326610839E-3</v>
      </c>
      <c r="U789" s="18"/>
      <c r="V789" s="22">
        <f t="shared" ca="1" si="143"/>
        <v>45078</v>
      </c>
      <c r="W789" s="14">
        <f ca="1">VLOOKUP($M789,LAST!$B:$Q,2,0)</f>
        <v>403.27</v>
      </c>
      <c r="X789" s="14">
        <f ca="1">VLOOKUP($M789,LAST!$B:$Q,3,0)*100</f>
        <v>552</v>
      </c>
      <c r="Y789" s="14">
        <f ca="1">VLOOKUP($M789,LAST!$B:$Q,16,0)*100</f>
        <v>455</v>
      </c>
      <c r="Z789" s="14">
        <f ca="1">VLOOKUP($M789,LAST!$B:$Q,4,0)</f>
        <v>92.91</v>
      </c>
      <c r="AA789" s="14">
        <f ca="1">VLOOKUP($M789,LAST!$B:$Q,5,0)</f>
        <v>94.637</v>
      </c>
      <c r="AB789" s="14">
        <f ca="1">VLOOKUP($M789,LAST!$B:$Q,6,0)</f>
        <v>103.56</v>
      </c>
      <c r="AC789" s="14">
        <f ca="1">VLOOKUP($M789,LAST!$B:$Q,7,0)</f>
        <v>1321.6</v>
      </c>
    </row>
    <row r="790" spans="12:29" ht="16.5" customHeight="1" x14ac:dyDescent="0.25">
      <c r="L790" s="32">
        <f t="shared" si="135"/>
        <v>790</v>
      </c>
      <c r="M790" s="9">
        <f t="shared" ca="1" si="144"/>
        <v>45077</v>
      </c>
      <c r="N790" s="12">
        <f t="shared" ca="1" si="136"/>
        <v>2.1069529447175217E-3</v>
      </c>
      <c r="O790" s="12">
        <f t="shared" ca="1" si="137"/>
        <v>4.0027530247048748E-3</v>
      </c>
      <c r="P790" s="12">
        <f t="shared" ca="1" si="138"/>
        <v>-4.3383947939263923E-3</v>
      </c>
      <c r="Q790" s="12">
        <f t="shared" ca="1" si="139"/>
        <v>-3.2285837279377727E-4</v>
      </c>
      <c r="R790" s="12">
        <f t="shared" ca="1" si="140"/>
        <v>0</v>
      </c>
      <c r="S790" s="12">
        <f t="shared" ca="1" si="141"/>
        <v>1.5456247299956427E-3</v>
      </c>
      <c r="T790" s="12">
        <f t="shared" ca="1" si="142"/>
        <v>1.0188679245282106E-3</v>
      </c>
      <c r="U790" s="18"/>
      <c r="V790" s="22">
        <f t="shared" ca="1" si="143"/>
        <v>45077</v>
      </c>
      <c r="W790" s="14">
        <f ca="1">VLOOKUP($M790,LAST!$B:$Q,2,0)</f>
        <v>399.52</v>
      </c>
      <c r="X790" s="14">
        <f ca="1">VLOOKUP($M790,LAST!$B:$Q,3,0)*100</f>
        <v>554.33000000000004</v>
      </c>
      <c r="Y790" s="14">
        <f ca="1">VLOOKUP($M790,LAST!$B:$Q,16,0)*100</f>
        <v>459</v>
      </c>
      <c r="Z790" s="14">
        <f ca="1">VLOOKUP($M790,LAST!$B:$Q,4,0)</f>
        <v>92.89</v>
      </c>
      <c r="AA790" s="14">
        <f ca="1">VLOOKUP($M790,LAST!$B:$Q,5,0)</f>
        <v>94.616</v>
      </c>
      <c r="AB790" s="14">
        <f ca="1">VLOOKUP($M790,LAST!$B:$Q,6,0)</f>
        <v>104.32599999999999</v>
      </c>
      <c r="AC790" s="14">
        <f ca="1">VLOOKUP($M790,LAST!$B:$Q,7,0)</f>
        <v>1326.35</v>
      </c>
    </row>
    <row r="791" spans="12:29" ht="16.5" customHeight="1" x14ac:dyDescent="0.25">
      <c r="L791" s="32">
        <f t="shared" si="135"/>
        <v>791</v>
      </c>
      <c r="M791" s="9">
        <f t="shared" ca="1" si="144"/>
        <v>45076</v>
      </c>
      <c r="N791" s="12">
        <f t="shared" ca="1" si="136"/>
        <v>-4.8424941340921013E-3</v>
      </c>
      <c r="O791" s="12">
        <f t="shared" ca="1" si="137"/>
        <v>1.371522996419694E-2</v>
      </c>
      <c r="P791" s="12">
        <f t="shared" ca="1" si="138"/>
        <v>3.3632286995515903E-2</v>
      </c>
      <c r="Q791" s="12">
        <f t="shared" ca="1" si="139"/>
        <v>0</v>
      </c>
      <c r="R791" s="12">
        <f t="shared" ca="1" si="140"/>
        <v>2.8544545348818673E-4</v>
      </c>
      <c r="S791" s="12">
        <f t="shared" ca="1" si="141"/>
        <v>-3.934514327389449E-4</v>
      </c>
      <c r="T791" s="12">
        <f t="shared" ca="1" si="142"/>
        <v>3.0197795560926721E-4</v>
      </c>
      <c r="U791" s="18"/>
      <c r="V791" s="22">
        <f t="shared" ca="1" si="143"/>
        <v>45076</v>
      </c>
      <c r="W791" s="14">
        <f ca="1">VLOOKUP($M791,LAST!$B:$Q,2,0)</f>
        <v>398.68</v>
      </c>
      <c r="X791" s="14">
        <f ca="1">VLOOKUP($M791,LAST!$B:$Q,3,0)*100</f>
        <v>552.12</v>
      </c>
      <c r="Y791" s="14">
        <f ca="1">VLOOKUP($M791,LAST!$B:$Q,16,0)*100</f>
        <v>461.00000000000006</v>
      </c>
      <c r="Z791" s="14">
        <f ca="1">VLOOKUP($M791,LAST!$B:$Q,4,0)</f>
        <v>92.92</v>
      </c>
      <c r="AA791" s="14">
        <f ca="1">VLOOKUP($M791,LAST!$B:$Q,5,0)</f>
        <v>94.616</v>
      </c>
      <c r="AB791" s="14">
        <f ca="1">VLOOKUP($M791,LAST!$B:$Q,6,0)</f>
        <v>104.16500000000001</v>
      </c>
      <c r="AC791" s="14">
        <f ca="1">VLOOKUP($M791,LAST!$B:$Q,7,0)</f>
        <v>1325</v>
      </c>
    </row>
    <row r="792" spans="12:29" ht="16.5" customHeight="1" x14ac:dyDescent="0.25">
      <c r="L792" s="32">
        <f t="shared" si="135"/>
        <v>792</v>
      </c>
      <c r="M792" s="9">
        <f t="shared" ca="1" si="144"/>
        <v>45075</v>
      </c>
      <c r="N792" s="12">
        <f t="shared" ca="1" si="136"/>
        <v>0</v>
      </c>
      <c r="O792" s="12">
        <f t="shared" ca="1" si="137"/>
        <v>1.8947058607117206E-3</v>
      </c>
      <c r="P792" s="12">
        <f t="shared" ca="1" si="138"/>
        <v>0</v>
      </c>
      <c r="Q792" s="12">
        <f t="shared" ca="1" si="139"/>
        <v>5.38386992570139E-4</v>
      </c>
      <c r="R792" s="12">
        <f t="shared" ca="1" si="140"/>
        <v>2.1144554748442346E-5</v>
      </c>
      <c r="S792" s="12">
        <f t="shared" ca="1" si="141"/>
        <v>0</v>
      </c>
      <c r="T792" s="12">
        <f t="shared" ca="1" si="142"/>
        <v>0</v>
      </c>
      <c r="U792" s="18"/>
      <c r="V792" s="22">
        <f t="shared" ca="1" si="143"/>
        <v>45075</v>
      </c>
      <c r="W792" s="14">
        <f ca="1">VLOOKUP($M792,LAST!$B:$Q,2,0)</f>
        <v>400.62</v>
      </c>
      <c r="X792" s="14">
        <f ca="1">VLOOKUP($M792,LAST!$B:$Q,3,0)*100</f>
        <v>544.65000000000009</v>
      </c>
      <c r="Y792" s="14">
        <f ca="1">VLOOKUP($M792,LAST!$B:$Q,16,0)*100</f>
        <v>446</v>
      </c>
      <c r="Z792" s="14">
        <f ca="1">VLOOKUP($M792,LAST!$B:$Q,4,0)</f>
        <v>92.92</v>
      </c>
      <c r="AA792" s="14">
        <f ca="1">VLOOKUP($M792,LAST!$B:$Q,5,0)</f>
        <v>94.588999999999999</v>
      </c>
      <c r="AB792" s="14">
        <f ca="1">VLOOKUP($M792,LAST!$B:$Q,6,0)</f>
        <v>104.206</v>
      </c>
      <c r="AC792" s="14">
        <f ca="1">VLOOKUP($M792,LAST!$B:$Q,7,0)</f>
        <v>1324.6</v>
      </c>
    </row>
    <row r="793" spans="12:29" ht="16.5" customHeight="1" x14ac:dyDescent="0.25">
      <c r="L793" s="32">
        <f t="shared" si="135"/>
        <v>793</v>
      </c>
      <c r="M793" s="9">
        <f t="shared" ca="1" si="144"/>
        <v>45072</v>
      </c>
      <c r="N793" s="12">
        <f t="shared" ca="1" si="136"/>
        <v>7.7222990818763826E-3</v>
      </c>
      <c r="O793" s="12">
        <f t="shared" ca="1" si="137"/>
        <v>-9.8357072602091034E-3</v>
      </c>
      <c r="P793" s="12">
        <f t="shared" ca="1" si="138"/>
        <v>-1.5452538631346546E-2</v>
      </c>
      <c r="Q793" s="12">
        <f t="shared" ca="1" si="139"/>
        <v>-6.4564726137961159E-4</v>
      </c>
      <c r="R793" s="12">
        <f t="shared" ca="1" si="140"/>
        <v>3.7016668076828019E-4</v>
      </c>
      <c r="S793" s="12">
        <f t="shared" ca="1" si="141"/>
        <v>-4.3165053572624679E-4</v>
      </c>
      <c r="T793" s="12">
        <f t="shared" ca="1" si="142"/>
        <v>-1.2064545317449493E-3</v>
      </c>
      <c r="U793" s="18"/>
      <c r="V793" s="22">
        <f t="shared" ca="1" si="143"/>
        <v>45072</v>
      </c>
      <c r="W793" s="14">
        <f ca="1">VLOOKUP($M793,LAST!$B:$Q,2,0)</f>
        <v>400.62</v>
      </c>
      <c r="X793" s="14">
        <f ca="1">VLOOKUP($M793,LAST!$B:$Q,3,0)*100</f>
        <v>543.62</v>
      </c>
      <c r="Y793" s="14">
        <f ca="1">VLOOKUP($M793,LAST!$B:$Q,16,0)*100</f>
        <v>446</v>
      </c>
      <c r="Z793" s="14">
        <f ca="1">VLOOKUP($M793,LAST!$B:$Q,4,0)</f>
        <v>92.87</v>
      </c>
      <c r="AA793" s="14">
        <f ca="1">VLOOKUP($M793,LAST!$B:$Q,5,0)</f>
        <v>94.587000000000003</v>
      </c>
      <c r="AB793" s="14">
        <f ca="1">VLOOKUP($M793,LAST!$B:$Q,6,0)</f>
        <v>104.206</v>
      </c>
      <c r="AC793" s="14">
        <f ca="1">VLOOKUP($M793,LAST!$B:$Q,7,0)</f>
        <v>1324.6</v>
      </c>
    </row>
    <row r="794" spans="12:29" ht="16.5" customHeight="1" x14ac:dyDescent="0.25">
      <c r="L794" s="32">
        <f t="shared" si="135"/>
        <v>794</v>
      </c>
      <c r="M794" s="9">
        <f t="shared" ca="1" si="144"/>
        <v>45071</v>
      </c>
      <c r="N794" s="12">
        <f t="shared" ca="1" si="136"/>
        <v>-1.1831672093659096E-2</v>
      </c>
      <c r="O794" s="12">
        <f t="shared" ca="1" si="137"/>
        <v>-1.5352057103913408E-2</v>
      </c>
      <c r="P794" s="12">
        <f t="shared" ca="1" si="138"/>
        <v>-2.3706896551723977E-2</v>
      </c>
      <c r="Q794" s="12">
        <f t="shared" ca="1" si="139"/>
        <v>-1.0749220681499638E-3</v>
      </c>
      <c r="R794" s="12">
        <f t="shared" ca="1" si="140"/>
        <v>2.2214934783293394E-4</v>
      </c>
      <c r="S794" s="12">
        <f t="shared" ca="1" si="141"/>
        <v>3.5038070210902106E-3</v>
      </c>
      <c r="T794" s="12">
        <f t="shared" ca="1" si="142"/>
        <v>6.6034155597722854E-3</v>
      </c>
      <c r="U794" s="18"/>
      <c r="V794" s="22">
        <f t="shared" ca="1" si="143"/>
        <v>45071</v>
      </c>
      <c r="W794" s="14">
        <f ca="1">VLOOKUP($M794,LAST!$B:$Q,2,0)</f>
        <v>397.55</v>
      </c>
      <c r="X794" s="14">
        <f ca="1">VLOOKUP($M794,LAST!$B:$Q,3,0)*100</f>
        <v>549.02</v>
      </c>
      <c r="Y794" s="14">
        <f ca="1">VLOOKUP($M794,LAST!$B:$Q,16,0)*100</f>
        <v>453</v>
      </c>
      <c r="Z794" s="14">
        <f ca="1">VLOOKUP($M794,LAST!$B:$Q,4,0)</f>
        <v>92.93</v>
      </c>
      <c r="AA794" s="14">
        <f ca="1">VLOOKUP($M794,LAST!$B:$Q,5,0)</f>
        <v>94.552000000000007</v>
      </c>
      <c r="AB794" s="14">
        <f ca="1">VLOOKUP($M794,LAST!$B:$Q,6,0)</f>
        <v>104.251</v>
      </c>
      <c r="AC794" s="14">
        <f ca="1">VLOOKUP($M794,LAST!$B:$Q,7,0)</f>
        <v>1326.2</v>
      </c>
    </row>
    <row r="795" spans="12:29" ht="16.5" customHeight="1" x14ac:dyDescent="0.25">
      <c r="L795" s="32">
        <f t="shared" si="135"/>
        <v>795</v>
      </c>
      <c r="M795" s="9">
        <f t="shared" ca="1" si="144"/>
        <v>45070</v>
      </c>
      <c r="N795" s="12">
        <f t="shared" ca="1" si="136"/>
        <v>-9.0154444909722464E-3</v>
      </c>
      <c r="O795" s="12">
        <f t="shared" ca="1" si="137"/>
        <v>8.136255152961569E-3</v>
      </c>
      <c r="P795" s="12">
        <f t="shared" ca="1" si="138"/>
        <v>1.7543859649122862E-2</v>
      </c>
      <c r="Q795" s="12">
        <f t="shared" ca="1" si="139"/>
        <v>-1.5026296018031404E-3</v>
      </c>
      <c r="R795" s="12">
        <f t="shared" ca="1" si="140"/>
        <v>7.4055266387373919E-5</v>
      </c>
      <c r="S795" s="12">
        <f t="shared" ca="1" si="141"/>
        <v>3.8555194805194315E-3</v>
      </c>
      <c r="T795" s="12">
        <f t="shared" ca="1" si="142"/>
        <v>3.8095238095237072E-3</v>
      </c>
      <c r="U795" s="18"/>
      <c r="V795" s="22">
        <f t="shared" ca="1" si="143"/>
        <v>45070</v>
      </c>
      <c r="W795" s="14">
        <f ca="1">VLOOKUP($M795,LAST!$B:$Q,2,0)</f>
        <v>402.31</v>
      </c>
      <c r="X795" s="14">
        <f ca="1">VLOOKUP($M795,LAST!$B:$Q,3,0)*100</f>
        <v>557.58000000000004</v>
      </c>
      <c r="Y795" s="14">
        <f ca="1">VLOOKUP($M795,LAST!$B:$Q,16,0)*100</f>
        <v>463.99999999999994</v>
      </c>
      <c r="Z795" s="14">
        <f ca="1">VLOOKUP($M795,LAST!$B:$Q,4,0)</f>
        <v>93.03</v>
      </c>
      <c r="AA795" s="14">
        <f ca="1">VLOOKUP($M795,LAST!$B:$Q,5,0)</f>
        <v>94.531000000000006</v>
      </c>
      <c r="AB795" s="14">
        <f ca="1">VLOOKUP($M795,LAST!$B:$Q,6,0)</f>
        <v>103.887</v>
      </c>
      <c r="AC795" s="14">
        <f ca="1">VLOOKUP($M795,LAST!$B:$Q,7,0)</f>
        <v>1317.5</v>
      </c>
    </row>
    <row r="796" spans="12:29" ht="16.5" customHeight="1" x14ac:dyDescent="0.25">
      <c r="L796" s="32">
        <f t="shared" si="135"/>
        <v>796</v>
      </c>
      <c r="M796" s="9">
        <f t="shared" ca="1" si="144"/>
        <v>45069</v>
      </c>
      <c r="N796" s="12">
        <f t="shared" ca="1" si="136"/>
        <v>8.3455453168077565E-3</v>
      </c>
      <c r="O796" s="12">
        <f t="shared" ca="1" si="137"/>
        <v>3.4107402031933187E-3</v>
      </c>
      <c r="P796" s="12">
        <f t="shared" ca="1" si="138"/>
        <v>1.5590200445434244E-2</v>
      </c>
      <c r="Q796" s="12">
        <f t="shared" ca="1" si="139"/>
        <v>-3.2188841201719054E-4</v>
      </c>
      <c r="R796" s="12">
        <f t="shared" ca="1" si="140"/>
        <v>1.5871504301179229E-4</v>
      </c>
      <c r="S796" s="12">
        <f t="shared" ca="1" si="141"/>
        <v>2.8101319793019108E-3</v>
      </c>
      <c r="T796" s="12">
        <f t="shared" ca="1" si="142"/>
        <v>-4.3618433529299949E-3</v>
      </c>
      <c r="U796" s="18"/>
      <c r="V796" s="22">
        <f t="shared" ca="1" si="143"/>
        <v>45069</v>
      </c>
      <c r="W796" s="14">
        <f ca="1">VLOOKUP($M796,LAST!$B:$Q,2,0)</f>
        <v>405.97</v>
      </c>
      <c r="X796" s="14">
        <f ca="1">VLOOKUP($M796,LAST!$B:$Q,3,0)*100</f>
        <v>553.08000000000004</v>
      </c>
      <c r="Y796" s="14">
        <f ca="1">VLOOKUP($M796,LAST!$B:$Q,16,0)*100</f>
        <v>455.99999999999994</v>
      </c>
      <c r="Z796" s="14">
        <f ca="1">VLOOKUP($M796,LAST!$B:$Q,4,0)</f>
        <v>93.17</v>
      </c>
      <c r="AA796" s="14">
        <f ca="1">VLOOKUP($M796,LAST!$B:$Q,5,0)</f>
        <v>94.524000000000001</v>
      </c>
      <c r="AB796" s="14">
        <f ca="1">VLOOKUP($M796,LAST!$B:$Q,6,0)</f>
        <v>103.488</v>
      </c>
      <c r="AC796" s="14">
        <f ca="1">VLOOKUP($M796,LAST!$B:$Q,7,0)</f>
        <v>1312.5</v>
      </c>
    </row>
    <row r="797" spans="12:29" ht="16.5" customHeight="1" x14ac:dyDescent="0.25">
      <c r="L797" s="32">
        <f t="shared" si="135"/>
        <v>797</v>
      </c>
      <c r="M797" s="9">
        <f t="shared" ca="1" si="144"/>
        <v>45068</v>
      </c>
      <c r="N797" s="12">
        <f t="shared" ca="1" si="136"/>
        <v>-1.7356375988692996E-3</v>
      </c>
      <c r="O797" s="12">
        <f t="shared" ca="1" si="137"/>
        <v>-3.0652621212387765E-2</v>
      </c>
      <c r="P797" s="12">
        <f t="shared" ca="1" si="138"/>
        <v>-5.8700209643605783E-2</v>
      </c>
      <c r="Q797" s="12">
        <f t="shared" ca="1" si="139"/>
        <v>1.6120365394949321E-3</v>
      </c>
      <c r="R797" s="12">
        <f t="shared" ca="1" si="140"/>
        <v>7.7301029268483923E-4</v>
      </c>
      <c r="S797" s="12">
        <f t="shared" ca="1" si="141"/>
        <v>0</v>
      </c>
      <c r="T797" s="12">
        <f t="shared" ca="1" si="142"/>
        <v>-6.2942861450323573E-3</v>
      </c>
      <c r="U797" s="18"/>
      <c r="V797" s="22">
        <f t="shared" ca="1" si="143"/>
        <v>45068</v>
      </c>
      <c r="W797" s="14">
        <f ca="1">VLOOKUP($M797,LAST!$B:$Q,2,0)</f>
        <v>402.61</v>
      </c>
      <c r="X797" s="14">
        <f ca="1">VLOOKUP($M797,LAST!$B:$Q,3,0)*100</f>
        <v>551.19999999999993</v>
      </c>
      <c r="Y797" s="14">
        <f ca="1">VLOOKUP($M797,LAST!$B:$Q,16,0)*100</f>
        <v>449</v>
      </c>
      <c r="Z797" s="14">
        <f ca="1">VLOOKUP($M797,LAST!$B:$Q,4,0)</f>
        <v>93.2</v>
      </c>
      <c r="AA797" s="14">
        <f ca="1">VLOOKUP($M797,LAST!$B:$Q,5,0)</f>
        <v>94.509</v>
      </c>
      <c r="AB797" s="14">
        <f ca="1">VLOOKUP($M797,LAST!$B:$Q,6,0)</f>
        <v>103.19799999999999</v>
      </c>
      <c r="AC797" s="14">
        <f ca="1">VLOOKUP($M797,LAST!$B:$Q,7,0)</f>
        <v>1318.25</v>
      </c>
    </row>
    <row r="798" spans="12:29" ht="16.5" customHeight="1" x14ac:dyDescent="0.25">
      <c r="L798" s="32">
        <f t="shared" si="135"/>
        <v>798</v>
      </c>
      <c r="M798" s="9">
        <f t="shared" ca="1" si="144"/>
        <v>45065</v>
      </c>
      <c r="N798" s="12">
        <f t="shared" ca="1" si="136"/>
        <v>-5.2290161063561769E-3</v>
      </c>
      <c r="O798" s="12">
        <f t="shared" ca="1" si="137"/>
        <v>-5.5438964672961388E-3</v>
      </c>
      <c r="P798" s="12">
        <f t="shared" ca="1" si="138"/>
        <v>-8.3160083160083165E-3</v>
      </c>
      <c r="Q798" s="12">
        <f t="shared" ca="1" si="139"/>
        <v>0</v>
      </c>
      <c r="R798" s="12">
        <f t="shared" ca="1" si="140"/>
        <v>2.0123494709634038E-4</v>
      </c>
      <c r="S798" s="12">
        <f t="shared" ca="1" si="141"/>
        <v>-3.7264442384925545E-3</v>
      </c>
      <c r="T798" s="12">
        <f t="shared" ca="1" si="142"/>
        <v>-5.5844983321464703E-3</v>
      </c>
      <c r="U798" s="18"/>
      <c r="V798" s="22">
        <f t="shared" ca="1" si="143"/>
        <v>45065</v>
      </c>
      <c r="W798" s="14">
        <f ca="1">VLOOKUP($M798,LAST!$B:$Q,2,0)</f>
        <v>403.31</v>
      </c>
      <c r="X798" s="14">
        <f ca="1">VLOOKUP($M798,LAST!$B:$Q,3,0)*100</f>
        <v>568.63</v>
      </c>
      <c r="Y798" s="14">
        <f ca="1">VLOOKUP($M798,LAST!$B:$Q,16,0)*100</f>
        <v>476.99999999999994</v>
      </c>
      <c r="Z798" s="14">
        <f ca="1">VLOOKUP($M798,LAST!$B:$Q,4,0)</f>
        <v>93.05</v>
      </c>
      <c r="AA798" s="14">
        <f ca="1">VLOOKUP($M798,LAST!$B:$Q,5,0)</f>
        <v>94.436000000000007</v>
      </c>
      <c r="AB798" s="14">
        <f ca="1">VLOOKUP($M798,LAST!$B:$Q,6,0)</f>
        <v>103.19799999999999</v>
      </c>
      <c r="AC798" s="14">
        <f ca="1">VLOOKUP($M798,LAST!$B:$Q,7,0)</f>
        <v>1326.6</v>
      </c>
    </row>
    <row r="799" spans="12:29" ht="16.5" customHeight="1" x14ac:dyDescent="0.25">
      <c r="L799" s="32">
        <f t="shared" si="135"/>
        <v>799</v>
      </c>
      <c r="M799" s="9">
        <f t="shared" ca="1" si="144"/>
        <v>45064</v>
      </c>
      <c r="N799" s="12">
        <f t="shared" ca="1" si="136"/>
        <v>-7.1993535274383902E-3</v>
      </c>
      <c r="O799" s="12">
        <f t="shared" ca="1" si="137"/>
        <v>-7.5328913111396556E-3</v>
      </c>
      <c r="P799" s="12">
        <f t="shared" ca="1" si="138"/>
        <v>-6.1983471074381624E-3</v>
      </c>
      <c r="Q799" s="12">
        <f t="shared" ca="1" si="139"/>
        <v>-4.2969169620798997E-4</v>
      </c>
      <c r="R799" s="12">
        <f t="shared" ca="1" si="140"/>
        <v>6.4648776972320299E-4</v>
      </c>
      <c r="S799" s="12">
        <f t="shared" ca="1" si="141"/>
        <v>6.8233510235027328E-3</v>
      </c>
      <c r="T799" s="12">
        <f t="shared" ca="1" si="142"/>
        <v>-2.6540071770334572E-3</v>
      </c>
      <c r="U799" s="18"/>
      <c r="V799" s="22">
        <f t="shared" ca="1" si="143"/>
        <v>45064</v>
      </c>
      <c r="W799" s="14">
        <f ca="1">VLOOKUP($M799,LAST!$B:$Q,2,0)</f>
        <v>405.43</v>
      </c>
      <c r="X799" s="14">
        <f ca="1">VLOOKUP($M799,LAST!$B:$Q,3,0)*100</f>
        <v>571.79999999999995</v>
      </c>
      <c r="Y799" s="14">
        <f ca="1">VLOOKUP($M799,LAST!$B:$Q,16,0)*100</f>
        <v>480.99999999999994</v>
      </c>
      <c r="Z799" s="14">
        <f ca="1">VLOOKUP($M799,LAST!$B:$Q,4,0)</f>
        <v>93.05</v>
      </c>
      <c r="AA799" s="14">
        <f ca="1">VLOOKUP($M799,LAST!$B:$Q,5,0)</f>
        <v>94.417000000000002</v>
      </c>
      <c r="AB799" s="14">
        <f ca="1">VLOOKUP($M799,LAST!$B:$Q,6,0)</f>
        <v>103.584</v>
      </c>
      <c r="AC799" s="14">
        <f ca="1">VLOOKUP($M799,LAST!$B:$Q,7,0)</f>
        <v>1334.05</v>
      </c>
    </row>
    <row r="800" spans="12:29" ht="16.5" customHeight="1" x14ac:dyDescent="0.25">
      <c r="L800" s="32">
        <f t="shared" si="135"/>
        <v>800</v>
      </c>
      <c r="M800" s="9">
        <f t="shared" ca="1" si="144"/>
        <v>45063</v>
      </c>
      <c r="N800" s="12">
        <f t="shared" ca="1" si="136"/>
        <v>1.2504290687980202E-3</v>
      </c>
      <c r="O800" s="12">
        <f t="shared" ca="1" si="137"/>
        <v>7.1213937088554502E-4</v>
      </c>
      <c r="P800" s="12">
        <f t="shared" ca="1" si="138"/>
        <v>0</v>
      </c>
      <c r="Q800" s="12">
        <f t="shared" ca="1" si="139"/>
        <v>-4.2950714055611794E-4</v>
      </c>
      <c r="R800" s="12">
        <f t="shared" ca="1" si="140"/>
        <v>3.9228575366556662E-4</v>
      </c>
      <c r="S800" s="12">
        <f t="shared" ca="1" si="141"/>
        <v>3.100503100503138E-3</v>
      </c>
      <c r="T800" s="12">
        <f t="shared" ca="1" si="142"/>
        <v>-9.336370765955504E-4</v>
      </c>
      <c r="U800" s="18"/>
      <c r="V800" s="22">
        <f t="shared" ca="1" si="143"/>
        <v>45063</v>
      </c>
      <c r="W800" s="14">
        <f ca="1">VLOOKUP($M800,LAST!$B:$Q,2,0)</f>
        <v>408.37</v>
      </c>
      <c r="X800" s="14">
        <f ca="1">VLOOKUP($M800,LAST!$B:$Q,3,0)*100</f>
        <v>576.14</v>
      </c>
      <c r="Y800" s="14">
        <f ca="1">VLOOKUP($M800,LAST!$B:$Q,16,0)*100</f>
        <v>484</v>
      </c>
      <c r="Z800" s="14">
        <f ca="1">VLOOKUP($M800,LAST!$B:$Q,4,0)</f>
        <v>93.09</v>
      </c>
      <c r="AA800" s="14">
        <f ca="1">VLOOKUP($M800,LAST!$B:$Q,5,0)</f>
        <v>94.355999999999995</v>
      </c>
      <c r="AB800" s="14">
        <f ca="1">VLOOKUP($M800,LAST!$B:$Q,6,0)</f>
        <v>102.88200000000001</v>
      </c>
      <c r="AC800" s="14">
        <f ca="1">VLOOKUP($M800,LAST!$B:$Q,7,0)</f>
        <v>1337.6</v>
      </c>
    </row>
    <row r="801" spans="12:29" ht="16.5" customHeight="1" x14ac:dyDescent="0.25">
      <c r="L801" s="32">
        <f t="shared" si="135"/>
        <v>801</v>
      </c>
      <c r="M801" s="9">
        <f t="shared" ca="1" si="144"/>
        <v>45062</v>
      </c>
      <c r="N801" s="12">
        <f t="shared" ca="1" si="136"/>
        <v>-5.146718052540411E-3</v>
      </c>
      <c r="O801" s="12">
        <f t="shared" ca="1" si="137"/>
        <v>1.3787638668779856E-2</v>
      </c>
      <c r="P801" s="12">
        <f t="shared" ca="1" si="138"/>
        <v>2.9787234042553123E-2</v>
      </c>
      <c r="Q801" s="12">
        <f t="shared" ca="1" si="139"/>
        <v>-5.3659583601639582E-4</v>
      </c>
      <c r="R801" s="12">
        <f t="shared" ca="1" si="140"/>
        <v>3.9243970217017754E-4</v>
      </c>
      <c r="S801" s="12">
        <f t="shared" ca="1" si="141"/>
        <v>1.2691098658648148E-3</v>
      </c>
      <c r="T801" s="12">
        <f t="shared" ca="1" si="142"/>
        <v>1.5335128665470155E-3</v>
      </c>
      <c r="U801" s="18"/>
      <c r="V801" s="22">
        <f t="shared" ca="1" si="143"/>
        <v>45062</v>
      </c>
      <c r="W801" s="14">
        <f ca="1">VLOOKUP($M801,LAST!$B:$Q,2,0)</f>
        <v>407.86</v>
      </c>
      <c r="X801" s="14">
        <f ca="1">VLOOKUP($M801,LAST!$B:$Q,3,0)*100</f>
        <v>575.73</v>
      </c>
      <c r="Y801" s="14">
        <f ca="1">VLOOKUP($M801,LAST!$B:$Q,16,0)*100</f>
        <v>484</v>
      </c>
      <c r="Z801" s="14">
        <f ca="1">VLOOKUP($M801,LAST!$B:$Q,4,0)</f>
        <v>93.13</v>
      </c>
      <c r="AA801" s="14">
        <f ca="1">VLOOKUP($M801,LAST!$B:$Q,5,0)</f>
        <v>94.319000000000003</v>
      </c>
      <c r="AB801" s="14">
        <f ca="1">VLOOKUP($M801,LAST!$B:$Q,6,0)</f>
        <v>102.56399999999999</v>
      </c>
      <c r="AC801" s="14">
        <f ca="1">VLOOKUP($M801,LAST!$B:$Q,7,0)</f>
        <v>1338.85</v>
      </c>
    </row>
    <row r="802" spans="12:29" ht="16.5" customHeight="1" x14ac:dyDescent="0.25">
      <c r="L802" s="32">
        <f t="shared" si="135"/>
        <v>802</v>
      </c>
      <c r="M802" s="9">
        <f t="shared" ca="1" si="144"/>
        <v>45061</v>
      </c>
      <c r="N802" s="12">
        <f t="shared" ca="1" si="136"/>
        <v>2.1732087227414487E-2</v>
      </c>
      <c r="O802" s="12">
        <f t="shared" ca="1" si="137"/>
        <v>9.582051874633235E-3</v>
      </c>
      <c r="P802" s="12">
        <f t="shared" ca="1" si="138"/>
        <v>-2.1231422505307851E-3</v>
      </c>
      <c r="Q802" s="12">
        <f t="shared" ca="1" si="139"/>
        <v>-3.2185387833905121E-4</v>
      </c>
      <c r="R802" s="12">
        <f t="shared" ca="1" si="140"/>
        <v>2.4400852968953224E-4</v>
      </c>
      <c r="S802" s="12">
        <f t="shared" ca="1" si="141"/>
        <v>-2.4055083218901263E-3</v>
      </c>
      <c r="T802" s="12">
        <f t="shared" ca="1" si="142"/>
        <v>1.7610251414439393E-3</v>
      </c>
      <c r="U802" s="18"/>
      <c r="V802" s="22">
        <f t="shared" ca="1" si="143"/>
        <v>45061</v>
      </c>
      <c r="W802" s="14">
        <f ca="1">VLOOKUP($M802,LAST!$B:$Q,2,0)</f>
        <v>409.97</v>
      </c>
      <c r="X802" s="14">
        <f ca="1">VLOOKUP($M802,LAST!$B:$Q,3,0)*100</f>
        <v>567.9</v>
      </c>
      <c r="Y802" s="14">
        <f ca="1">VLOOKUP($M802,LAST!$B:$Q,16,0)*100</f>
        <v>470</v>
      </c>
      <c r="Z802" s="14">
        <f ca="1">VLOOKUP($M802,LAST!$B:$Q,4,0)</f>
        <v>93.18</v>
      </c>
      <c r="AA802" s="14">
        <f ca="1">VLOOKUP($M802,LAST!$B:$Q,5,0)</f>
        <v>94.281999999999996</v>
      </c>
      <c r="AB802" s="14">
        <f ca="1">VLOOKUP($M802,LAST!$B:$Q,6,0)</f>
        <v>102.434</v>
      </c>
      <c r="AC802" s="14">
        <f ca="1">VLOOKUP($M802,LAST!$B:$Q,7,0)</f>
        <v>1336.8</v>
      </c>
    </row>
    <row r="803" spans="12:29" ht="16.5" customHeight="1" x14ac:dyDescent="0.25">
      <c r="L803" s="32">
        <f t="shared" si="135"/>
        <v>803</v>
      </c>
      <c r="M803" s="9">
        <f t="shared" ca="1" si="144"/>
        <v>45058</v>
      </c>
      <c r="N803" s="12">
        <f t="shared" ca="1" si="136"/>
        <v>-1.0310041190834451E-2</v>
      </c>
      <c r="O803" s="12">
        <f t="shared" ca="1" si="137"/>
        <v>-5.5862958969009613E-3</v>
      </c>
      <c r="P803" s="12">
        <f t="shared" ca="1" si="138"/>
        <v>-4.2283298097253175E-3</v>
      </c>
      <c r="Q803" s="12">
        <f t="shared" ca="1" si="139"/>
        <v>-8.575410011792961E-4</v>
      </c>
      <c r="R803" s="12">
        <f t="shared" ca="1" si="140"/>
        <v>7.4268981029579351E-5</v>
      </c>
      <c r="S803" s="12">
        <f t="shared" ca="1" si="141"/>
        <v>6.1043720237510257E-3</v>
      </c>
      <c r="T803" s="12">
        <f t="shared" ca="1" si="142"/>
        <v>6.1828463713478055E-3</v>
      </c>
      <c r="U803" s="18"/>
      <c r="V803" s="22">
        <f t="shared" ca="1" si="143"/>
        <v>45058</v>
      </c>
      <c r="W803" s="14">
        <f ca="1">VLOOKUP($M803,LAST!$B:$Q,2,0)</f>
        <v>401.25</v>
      </c>
      <c r="X803" s="14">
        <f ca="1">VLOOKUP($M803,LAST!$B:$Q,3,0)*100</f>
        <v>562.51</v>
      </c>
      <c r="Y803" s="14">
        <f ca="1">VLOOKUP($M803,LAST!$B:$Q,16,0)*100</f>
        <v>471</v>
      </c>
      <c r="Z803" s="14">
        <f ca="1">VLOOKUP($M803,LAST!$B:$Q,4,0)</f>
        <v>93.21</v>
      </c>
      <c r="AA803" s="14">
        <f ca="1">VLOOKUP($M803,LAST!$B:$Q,5,0)</f>
        <v>94.259</v>
      </c>
      <c r="AB803" s="14">
        <f ca="1">VLOOKUP($M803,LAST!$B:$Q,6,0)</f>
        <v>102.681</v>
      </c>
      <c r="AC803" s="14">
        <f ca="1">VLOOKUP($M803,LAST!$B:$Q,7,0)</f>
        <v>1334.45</v>
      </c>
    </row>
    <row r="804" spans="12:29" ht="16.5" customHeight="1" x14ac:dyDescent="0.25">
      <c r="L804" s="32">
        <f t="shared" si="135"/>
        <v>804</v>
      </c>
      <c r="M804" s="9">
        <f t="shared" ca="1" si="144"/>
        <v>45057</v>
      </c>
      <c r="N804" s="12">
        <f t="shared" ca="1" si="136"/>
        <v>-3.8085409602437448E-3</v>
      </c>
      <c r="O804" s="12">
        <f t="shared" ca="1" si="137"/>
        <v>6.5451972404040326E-4</v>
      </c>
      <c r="P804" s="12">
        <f t="shared" ca="1" si="138"/>
        <v>4.2462845010617922E-3</v>
      </c>
      <c r="Q804" s="12">
        <f t="shared" ca="1" si="139"/>
        <v>-3.2147449635644421E-4</v>
      </c>
      <c r="R804" s="12">
        <f t="shared" ca="1" si="140"/>
        <v>6.901164704258278E-4</v>
      </c>
      <c r="S804" s="12">
        <f t="shared" ca="1" si="141"/>
        <v>5.7254353203188835E-3</v>
      </c>
      <c r="T804" s="12">
        <f t="shared" ca="1" si="142"/>
        <v>1.0189448260244927E-3</v>
      </c>
      <c r="U804" s="18"/>
      <c r="V804" s="22">
        <f t="shared" ca="1" si="143"/>
        <v>45057</v>
      </c>
      <c r="W804" s="14">
        <f ca="1">VLOOKUP($M804,LAST!$B:$Q,2,0)</f>
        <v>405.43</v>
      </c>
      <c r="X804" s="14">
        <f ca="1">VLOOKUP($M804,LAST!$B:$Q,3,0)*100</f>
        <v>565.66999999999996</v>
      </c>
      <c r="Y804" s="14">
        <f ca="1">VLOOKUP($M804,LAST!$B:$Q,16,0)*100</f>
        <v>473.00000000000006</v>
      </c>
      <c r="Z804" s="14">
        <f ca="1">VLOOKUP($M804,LAST!$B:$Q,4,0)</f>
        <v>93.29</v>
      </c>
      <c r="AA804" s="14">
        <f ca="1">VLOOKUP($M804,LAST!$B:$Q,5,0)</f>
        <v>94.251999999999995</v>
      </c>
      <c r="AB804" s="14">
        <f ca="1">VLOOKUP($M804,LAST!$B:$Q,6,0)</f>
        <v>102.05800000000001</v>
      </c>
      <c r="AC804" s="14">
        <f ca="1">VLOOKUP($M804,LAST!$B:$Q,7,0)</f>
        <v>1326.25</v>
      </c>
    </row>
    <row r="805" spans="12:29" ht="16.5" customHeight="1" x14ac:dyDescent="0.25">
      <c r="L805" s="32">
        <f t="shared" si="135"/>
        <v>805</v>
      </c>
      <c r="M805" s="9">
        <f t="shared" ca="1" si="144"/>
        <v>45056</v>
      </c>
      <c r="N805" s="12">
        <f t="shared" ca="1" si="136"/>
        <v>1.4356213548676555E-2</v>
      </c>
      <c r="O805" s="12">
        <f t="shared" ca="1" si="137"/>
        <v>9.1399193116499244E-3</v>
      </c>
      <c r="P805" s="12">
        <f t="shared" ca="1" si="138"/>
        <v>1.0729613733905685E-2</v>
      </c>
      <c r="Q805" s="12">
        <f t="shared" ca="1" si="139"/>
        <v>0</v>
      </c>
      <c r="R805" s="12">
        <f t="shared" ca="1" si="140"/>
        <v>1.8052458320050313E-4</v>
      </c>
      <c r="S805" s="12">
        <f t="shared" ca="1" si="141"/>
        <v>-1.2597805226121084E-3</v>
      </c>
      <c r="T805" s="12">
        <f t="shared" ca="1" si="142"/>
        <v>7.1754975641069585E-4</v>
      </c>
      <c r="U805" s="18"/>
      <c r="V805" s="22">
        <f t="shared" ca="1" si="143"/>
        <v>45056</v>
      </c>
      <c r="W805" s="14">
        <f ca="1">VLOOKUP($M805,LAST!$B:$Q,2,0)</f>
        <v>406.98</v>
      </c>
      <c r="X805" s="14">
        <f ca="1">VLOOKUP($M805,LAST!$B:$Q,3,0)*100</f>
        <v>565.29999999999995</v>
      </c>
      <c r="Y805" s="14">
        <f ca="1">VLOOKUP($M805,LAST!$B:$Q,16,0)*100</f>
        <v>471</v>
      </c>
      <c r="Z805" s="14">
        <f ca="1">VLOOKUP($M805,LAST!$B:$Q,4,0)</f>
        <v>93.32</v>
      </c>
      <c r="AA805" s="14">
        <f ca="1">VLOOKUP($M805,LAST!$B:$Q,5,0)</f>
        <v>94.186999999999998</v>
      </c>
      <c r="AB805" s="14">
        <f ca="1">VLOOKUP($M805,LAST!$B:$Q,6,0)</f>
        <v>101.477</v>
      </c>
      <c r="AC805" s="14">
        <f ca="1">VLOOKUP($M805,LAST!$B:$Q,7,0)</f>
        <v>1324.9</v>
      </c>
    </row>
    <row r="806" spans="12:29" ht="16.5" customHeight="1" x14ac:dyDescent="0.25">
      <c r="L806" s="32">
        <f t="shared" si="135"/>
        <v>806</v>
      </c>
      <c r="M806" s="9">
        <f t="shared" ca="1" si="144"/>
        <v>45055</v>
      </c>
      <c r="N806" s="12">
        <f t="shared" ca="1" si="136"/>
        <v>-7.7204692052879054E-4</v>
      </c>
      <c r="O806" s="12">
        <f t="shared" ca="1" si="137"/>
        <v>-6.6006600660084569E-4</v>
      </c>
      <c r="P806" s="12">
        <f t="shared" ca="1" si="138"/>
        <v>0</v>
      </c>
      <c r="Q806" s="12">
        <f t="shared" ca="1" si="139"/>
        <v>-5.3550390917866952E-4</v>
      </c>
      <c r="R806" s="12">
        <f t="shared" ca="1" si="140"/>
        <v>6.3755180108393539E-4</v>
      </c>
      <c r="S806" s="12">
        <f t="shared" ca="1" si="141"/>
        <v>2.2490308452607355E-3</v>
      </c>
      <c r="T806" s="12">
        <f t="shared" ca="1" si="142"/>
        <v>2.119365704121412E-3</v>
      </c>
      <c r="U806" s="18"/>
      <c r="V806" s="22">
        <f t="shared" ca="1" si="143"/>
        <v>45055</v>
      </c>
      <c r="W806" s="14">
        <f ca="1">VLOOKUP($M806,LAST!$B:$Q,2,0)</f>
        <v>401.22</v>
      </c>
      <c r="X806" s="14">
        <f ca="1">VLOOKUP($M806,LAST!$B:$Q,3,0)*100</f>
        <v>560.17999999999995</v>
      </c>
      <c r="Y806" s="14">
        <f ca="1">VLOOKUP($M806,LAST!$B:$Q,16,0)*100</f>
        <v>466</v>
      </c>
      <c r="Z806" s="14">
        <f ca="1">VLOOKUP($M806,LAST!$B:$Q,4,0)</f>
        <v>93.32</v>
      </c>
      <c r="AA806" s="14">
        <f ca="1">VLOOKUP($M806,LAST!$B:$Q,5,0)</f>
        <v>94.17</v>
      </c>
      <c r="AB806" s="14">
        <f ca="1">VLOOKUP($M806,LAST!$B:$Q,6,0)</f>
        <v>101.605</v>
      </c>
      <c r="AC806" s="14">
        <f ca="1">VLOOKUP($M806,LAST!$B:$Q,7,0)</f>
        <v>1323.95</v>
      </c>
    </row>
    <row r="807" spans="12:29" ht="16.5" customHeight="1" x14ac:dyDescent="0.25">
      <c r="L807" s="32">
        <f t="shared" si="135"/>
        <v>807</v>
      </c>
      <c r="M807" s="9">
        <f t="shared" ca="1" si="144"/>
        <v>45054</v>
      </c>
      <c r="N807" s="12">
        <f t="shared" ca="1" si="136"/>
        <v>-1.2420679817010227E-2</v>
      </c>
      <c r="O807" s="12">
        <f t="shared" ca="1" si="137"/>
        <v>-5.4645778258785027E-3</v>
      </c>
      <c r="P807" s="12">
        <f t="shared" ca="1" si="138"/>
        <v>-1.0615711252653925E-2</v>
      </c>
      <c r="Q807" s="12">
        <f t="shared" ca="1" si="139"/>
        <v>-3.2119914346895317E-4</v>
      </c>
      <c r="R807" s="12">
        <f t="shared" ca="1" si="140"/>
        <v>7.4386576411011873E-5</v>
      </c>
      <c r="S807" s="12">
        <f t="shared" ca="1" si="141"/>
        <v>1.6104491473512006E-3</v>
      </c>
      <c r="T807" s="12">
        <f t="shared" ca="1" si="142"/>
        <v>-1.0963254196278971E-3</v>
      </c>
      <c r="U807" s="18"/>
      <c r="V807" s="22">
        <f t="shared" ca="1" si="143"/>
        <v>45054</v>
      </c>
      <c r="W807" s="14">
        <f ca="1">VLOOKUP($M807,LAST!$B:$Q,2,0)</f>
        <v>401.53</v>
      </c>
      <c r="X807" s="14">
        <f ca="1">VLOOKUP($M807,LAST!$B:$Q,3,0)*100</f>
        <v>560.55000000000007</v>
      </c>
      <c r="Y807" s="14">
        <f ca="1">VLOOKUP($M807,LAST!$B:$Q,16,0)*100</f>
        <v>466</v>
      </c>
      <c r="Z807" s="14">
        <f ca="1">VLOOKUP($M807,LAST!$B:$Q,4,0)</f>
        <v>93.37</v>
      </c>
      <c r="AA807" s="14">
        <f ca="1">VLOOKUP($M807,LAST!$B:$Q,5,0)</f>
        <v>94.11</v>
      </c>
      <c r="AB807" s="14">
        <f ca="1">VLOOKUP($M807,LAST!$B:$Q,6,0)</f>
        <v>101.377</v>
      </c>
      <c r="AC807" s="14">
        <f ca="1">VLOOKUP($M807,LAST!$B:$Q,7,0)</f>
        <v>1321.15</v>
      </c>
    </row>
    <row r="808" spans="12:29" ht="16.5" customHeight="1" x14ac:dyDescent="0.25">
      <c r="L808" s="32">
        <f t="shared" si="135"/>
        <v>808</v>
      </c>
      <c r="M808" s="9">
        <f t="shared" ca="1" si="144"/>
        <v>45051</v>
      </c>
      <c r="N808" s="12">
        <f t="shared" ca="1" si="136"/>
        <v>-7.1064006447044692E-3</v>
      </c>
      <c r="O808" s="12">
        <f t="shared" ca="1" si="137"/>
        <v>-2.3865191112034778E-2</v>
      </c>
      <c r="P808" s="12">
        <f t="shared" ca="1" si="138"/>
        <v>-3.6809815950920144E-2</v>
      </c>
      <c r="Q808" s="12">
        <f t="shared" ca="1" si="139"/>
        <v>-4.2808219178069873E-4</v>
      </c>
      <c r="R808" s="12">
        <f t="shared" ca="1" si="140"/>
        <v>9.5649031819355912E-5</v>
      </c>
      <c r="S808" s="12">
        <f t="shared" ca="1" si="141"/>
        <v>-1.8244755865443052E-3</v>
      </c>
      <c r="T808" s="12">
        <f t="shared" ca="1" si="142"/>
        <v>0</v>
      </c>
      <c r="U808" s="18"/>
      <c r="V808" s="22">
        <f t="shared" ca="1" si="143"/>
        <v>45051</v>
      </c>
      <c r="W808" s="14">
        <f ca="1">VLOOKUP($M808,LAST!$B:$Q,2,0)</f>
        <v>406.58</v>
      </c>
      <c r="X808" s="14">
        <f ca="1">VLOOKUP($M808,LAST!$B:$Q,3,0)*100</f>
        <v>563.63</v>
      </c>
      <c r="Y808" s="14">
        <f ca="1">VLOOKUP($M808,LAST!$B:$Q,16,0)*100</f>
        <v>471</v>
      </c>
      <c r="Z808" s="14">
        <f ca="1">VLOOKUP($M808,LAST!$B:$Q,4,0)</f>
        <v>93.4</v>
      </c>
      <c r="AA808" s="14">
        <f ca="1">VLOOKUP($M808,LAST!$B:$Q,5,0)</f>
        <v>94.102999999999994</v>
      </c>
      <c r="AB808" s="14">
        <f ca="1">VLOOKUP($M808,LAST!$B:$Q,6,0)</f>
        <v>101.214</v>
      </c>
      <c r="AC808" s="14">
        <f ca="1">VLOOKUP($M808,LAST!$B:$Q,7,0)</f>
        <v>1322.6</v>
      </c>
    </row>
    <row r="809" spans="12:29" ht="16.5" customHeight="1" x14ac:dyDescent="0.25">
      <c r="L809" s="32">
        <f t="shared" si="135"/>
        <v>809</v>
      </c>
      <c r="M809" s="9">
        <f t="shared" ca="1" si="144"/>
        <v>45050</v>
      </c>
      <c r="N809" s="12">
        <f t="shared" ca="1" si="136"/>
        <v>1.8103975535168626E-3</v>
      </c>
      <c r="O809" s="12">
        <f t="shared" ca="1" si="137"/>
        <v>2.4048949188613999E-2</v>
      </c>
      <c r="P809" s="12">
        <f t="shared" ca="1" si="138"/>
        <v>3.3826638477800985E-2</v>
      </c>
      <c r="Q809" s="12">
        <f t="shared" ca="1" si="139"/>
        <v>-1.3893341883082222E-3</v>
      </c>
      <c r="R809" s="12">
        <f t="shared" ca="1" si="140"/>
        <v>-3.7183014798847225E-4</v>
      </c>
      <c r="S809" s="12">
        <f t="shared" ca="1" si="141"/>
        <v>5.5257886583182092E-4</v>
      </c>
      <c r="T809" s="12">
        <f t="shared" ca="1" si="142"/>
        <v>-1.1583588670502909E-2</v>
      </c>
      <c r="U809" s="18"/>
      <c r="V809" s="22">
        <f t="shared" ca="1" si="143"/>
        <v>45050</v>
      </c>
      <c r="W809" s="14">
        <f ca="1">VLOOKUP($M809,LAST!$B:$Q,2,0)</f>
        <v>409.49</v>
      </c>
      <c r="X809" s="14">
        <f ca="1">VLOOKUP($M809,LAST!$B:$Q,3,0)*100</f>
        <v>577.41</v>
      </c>
      <c r="Y809" s="14">
        <f ca="1">VLOOKUP($M809,LAST!$B:$Q,16,0)*100</f>
        <v>488.99999999999994</v>
      </c>
      <c r="Z809" s="14">
        <f ca="1">VLOOKUP($M809,LAST!$B:$Q,4,0)</f>
        <v>93.44</v>
      </c>
      <c r="AA809" s="14">
        <f ca="1">VLOOKUP($M809,LAST!$B:$Q,5,0)</f>
        <v>94.093999999999994</v>
      </c>
      <c r="AB809" s="14">
        <f ca="1">VLOOKUP($M809,LAST!$B:$Q,6,0)</f>
        <v>101.399</v>
      </c>
      <c r="AC809" s="14">
        <f ca="1">VLOOKUP($M809,LAST!$B:$Q,7,0)</f>
        <v>1322.6</v>
      </c>
    </row>
    <row r="810" spans="12:29" ht="16.5" customHeight="1" x14ac:dyDescent="0.25">
      <c r="L810" s="32">
        <f t="shared" si="135"/>
        <v>810</v>
      </c>
      <c r="M810" s="9">
        <f t="shared" ca="1" si="144"/>
        <v>45049</v>
      </c>
      <c r="N810" s="12">
        <f t="shared" ca="1" si="136"/>
        <v>2.919815487290256E-3</v>
      </c>
      <c r="O810" s="12">
        <f t="shared" ca="1" si="137"/>
        <v>9.272021049993473E-3</v>
      </c>
      <c r="P810" s="12">
        <f t="shared" ca="1" si="138"/>
        <v>1.9396551724138122E-2</v>
      </c>
      <c r="Q810" s="12">
        <f t="shared" ca="1" si="139"/>
        <v>-4.2730477513097664E-4</v>
      </c>
      <c r="R810" s="12">
        <f t="shared" ca="1" si="140"/>
        <v>-3.1870139803658049E-5</v>
      </c>
      <c r="S810" s="12">
        <f t="shared" ca="1" si="141"/>
        <v>-6.031895486376726E-3</v>
      </c>
      <c r="T810" s="12">
        <f t="shared" ca="1" si="142"/>
        <v>-2.794649178373132E-3</v>
      </c>
      <c r="U810" s="18"/>
      <c r="V810" s="22">
        <f t="shared" ca="1" si="143"/>
        <v>45049</v>
      </c>
      <c r="W810" s="14">
        <f ca="1">VLOOKUP($M810,LAST!$B:$Q,2,0)</f>
        <v>408.75</v>
      </c>
      <c r="X810" s="14">
        <f ca="1">VLOOKUP($M810,LAST!$B:$Q,3,0)*100</f>
        <v>563.84999999999991</v>
      </c>
      <c r="Y810" s="14">
        <f ca="1">VLOOKUP($M810,LAST!$B:$Q,16,0)*100</f>
        <v>473.00000000000006</v>
      </c>
      <c r="Z810" s="14">
        <f ca="1">VLOOKUP($M810,LAST!$B:$Q,4,0)</f>
        <v>93.57</v>
      </c>
      <c r="AA810" s="14">
        <f ca="1">VLOOKUP($M810,LAST!$B:$Q,5,0)</f>
        <v>94.129000000000005</v>
      </c>
      <c r="AB810" s="14">
        <f ca="1">VLOOKUP($M810,LAST!$B:$Q,6,0)</f>
        <v>101.343</v>
      </c>
      <c r="AC810" s="14">
        <f ca="1">VLOOKUP($M810,LAST!$B:$Q,7,0)</f>
        <v>1338.1</v>
      </c>
    </row>
    <row r="811" spans="12:29" ht="16.5" customHeight="1" x14ac:dyDescent="0.25">
      <c r="L811" s="32">
        <f t="shared" si="135"/>
        <v>811</v>
      </c>
      <c r="M811" s="9">
        <f t="shared" ca="1" si="144"/>
        <v>45048</v>
      </c>
      <c r="N811" s="12">
        <f t="shared" ca="1" si="136"/>
        <v>4.0224604389994978E-2</v>
      </c>
      <c r="O811" s="12">
        <f t="shared" ca="1" si="137"/>
        <v>3.3253805322828178E-2</v>
      </c>
      <c r="P811" s="12">
        <f t="shared" ca="1" si="138"/>
        <v>5.6947608200455635E-2</v>
      </c>
      <c r="Q811" s="12">
        <f t="shared" ca="1" si="139"/>
        <v>-4.2712226374808093E-4</v>
      </c>
      <c r="R811" s="12">
        <f t="shared" ca="1" si="140"/>
        <v>3.6132542668299017E-4</v>
      </c>
      <c r="S811" s="12">
        <f t="shared" ca="1" si="141"/>
        <v>-1.8893598692132363E-3</v>
      </c>
      <c r="T811" s="12">
        <f t="shared" ca="1" si="142"/>
        <v>2.5028016436308143E-3</v>
      </c>
      <c r="U811" s="18"/>
      <c r="V811" s="22">
        <f t="shared" ca="1" si="143"/>
        <v>45048</v>
      </c>
      <c r="W811" s="14">
        <f ca="1">VLOOKUP($M811,LAST!$B:$Q,2,0)</f>
        <v>407.56</v>
      </c>
      <c r="X811" s="14">
        <f ca="1">VLOOKUP($M811,LAST!$B:$Q,3,0)*100</f>
        <v>558.67000000000007</v>
      </c>
      <c r="Y811" s="14">
        <f ca="1">VLOOKUP($M811,LAST!$B:$Q,16,0)*100</f>
        <v>463.99999999999994</v>
      </c>
      <c r="Z811" s="14">
        <f ca="1">VLOOKUP($M811,LAST!$B:$Q,4,0)</f>
        <v>93.61</v>
      </c>
      <c r="AA811" s="14">
        <f ca="1">VLOOKUP($M811,LAST!$B:$Q,5,0)</f>
        <v>94.132000000000005</v>
      </c>
      <c r="AB811" s="14">
        <f ca="1">VLOOKUP($M811,LAST!$B:$Q,6,0)</f>
        <v>101.958</v>
      </c>
      <c r="AC811" s="14">
        <f ca="1">VLOOKUP($M811,LAST!$B:$Q,7,0)</f>
        <v>1341.85</v>
      </c>
    </row>
    <row r="812" spans="12:29" ht="16.5" customHeight="1" x14ac:dyDescent="0.25">
      <c r="L812" s="32">
        <f t="shared" si="135"/>
        <v>812</v>
      </c>
      <c r="M812" s="9">
        <f t="shared" ca="1" si="144"/>
        <v>45047</v>
      </c>
      <c r="N812" s="12">
        <f t="shared" ca="1" si="136"/>
        <v>-2.3502729107992892E-2</v>
      </c>
      <c r="O812" s="12">
        <f t="shared" ca="1" si="137"/>
        <v>-1.9352147417295296E-2</v>
      </c>
      <c r="P812" s="12">
        <f t="shared" ca="1" si="138"/>
        <v>-2.8761061946902644E-2</v>
      </c>
      <c r="Q812" s="12">
        <f t="shared" ca="1" si="139"/>
        <v>-1.0676916506502376E-4</v>
      </c>
      <c r="R812" s="12">
        <f t="shared" ca="1" si="140"/>
        <v>1.0106060444878828E-3</v>
      </c>
      <c r="S812" s="12">
        <f t="shared" ca="1" si="141"/>
        <v>4.8397092239742534E-3</v>
      </c>
      <c r="T812" s="12">
        <f t="shared" ca="1" si="142"/>
        <v>0</v>
      </c>
      <c r="U812" s="18"/>
      <c r="V812" s="22">
        <f t="shared" ca="1" si="143"/>
        <v>45047</v>
      </c>
      <c r="W812" s="14">
        <f ca="1">VLOOKUP($M812,LAST!$B:$Q,2,0)</f>
        <v>391.8</v>
      </c>
      <c r="X812" s="14">
        <f ca="1">VLOOKUP($M812,LAST!$B:$Q,3,0)*100</f>
        <v>540.69000000000005</v>
      </c>
      <c r="Y812" s="14">
        <f ca="1">VLOOKUP($M812,LAST!$B:$Q,16,0)*100</f>
        <v>438.99999999999994</v>
      </c>
      <c r="Z812" s="14">
        <f ca="1">VLOOKUP($M812,LAST!$B:$Q,4,0)</f>
        <v>93.65</v>
      </c>
      <c r="AA812" s="14">
        <f ca="1">VLOOKUP($M812,LAST!$B:$Q,5,0)</f>
        <v>94.097999999999999</v>
      </c>
      <c r="AB812" s="14">
        <f ca="1">VLOOKUP($M812,LAST!$B:$Q,6,0)</f>
        <v>102.151</v>
      </c>
      <c r="AC812" s="14">
        <f ca="1">VLOOKUP($M812,LAST!$B:$Q,7,0)</f>
        <v>1338.5</v>
      </c>
    </row>
    <row r="813" spans="12:29" ht="16.5" customHeight="1" x14ac:dyDescent="0.25">
      <c r="L813" s="32">
        <f t="shared" si="135"/>
        <v>813</v>
      </c>
      <c r="M813" s="9">
        <f t="shared" ca="1" si="144"/>
        <v>45044</v>
      </c>
      <c r="N813" s="12">
        <f t="shared" ca="1" si="136"/>
        <v>-4.8859126984126533E-3</v>
      </c>
      <c r="O813" s="12">
        <f t="shared" ca="1" si="137"/>
        <v>7.6023391812864993E-3</v>
      </c>
      <c r="P813" s="12">
        <f t="shared" ca="1" si="138"/>
        <v>2.2172949002217113E-3</v>
      </c>
      <c r="Q813" s="12">
        <f t="shared" ca="1" si="139"/>
        <v>-2.1349274124693451E-4</v>
      </c>
      <c r="R813" s="12">
        <f t="shared" ca="1" si="140"/>
        <v>5.3192621119579897E-5</v>
      </c>
      <c r="S813" s="12">
        <f t="shared" ca="1" si="141"/>
        <v>1.5369003871807951E-3</v>
      </c>
      <c r="T813" s="12">
        <f t="shared" ca="1" si="142"/>
        <v>4.1107664710926528E-4</v>
      </c>
      <c r="U813" s="18"/>
      <c r="V813" s="22">
        <f t="shared" ca="1" si="143"/>
        <v>45044</v>
      </c>
      <c r="W813" s="14">
        <f ca="1">VLOOKUP($M813,LAST!$B:$Q,2,0)</f>
        <v>401.23</v>
      </c>
      <c r="X813" s="14">
        <f ca="1">VLOOKUP($M813,LAST!$B:$Q,3,0)*100</f>
        <v>551.36</v>
      </c>
      <c r="Y813" s="14">
        <f ca="1">VLOOKUP($M813,LAST!$B:$Q,16,0)*100</f>
        <v>451.99999999999994</v>
      </c>
      <c r="Z813" s="14">
        <f ca="1">VLOOKUP($M813,LAST!$B:$Q,4,0)</f>
        <v>93.66</v>
      </c>
      <c r="AA813" s="14">
        <f ca="1">VLOOKUP($M813,LAST!$B:$Q,5,0)</f>
        <v>94.003</v>
      </c>
      <c r="AB813" s="14">
        <f ca="1">VLOOKUP($M813,LAST!$B:$Q,6,0)</f>
        <v>101.65900000000001</v>
      </c>
      <c r="AC813" s="14">
        <f ca="1">VLOOKUP($M813,LAST!$B:$Q,7,0)</f>
        <v>1338.5</v>
      </c>
    </row>
    <row r="814" spans="12:29" ht="16.5" customHeight="1" x14ac:dyDescent="0.25">
      <c r="L814" s="32">
        <f t="shared" si="135"/>
        <v>814</v>
      </c>
      <c r="M814" s="9">
        <f t="shared" ca="1" si="144"/>
        <v>45043</v>
      </c>
      <c r="N814" s="12">
        <f t="shared" ca="1" si="136"/>
        <v>-1.2369871402327037E-2</v>
      </c>
      <c r="O814" s="12">
        <f t="shared" ca="1" si="137"/>
        <v>-2.170415132119996E-2</v>
      </c>
      <c r="P814" s="12">
        <f t="shared" ca="1" si="138"/>
        <v>-3.2188841201716722E-2</v>
      </c>
      <c r="Q814" s="12">
        <f t="shared" ca="1" si="139"/>
        <v>-1.0673497705193657E-4</v>
      </c>
      <c r="R814" s="12">
        <f t="shared" ca="1" si="140"/>
        <v>1.3831994467206066E-4</v>
      </c>
      <c r="S814" s="12">
        <f t="shared" ca="1" si="141"/>
        <v>3.5479515507508275E-4</v>
      </c>
      <c r="T814" s="12">
        <f t="shared" ca="1" si="142"/>
        <v>1.1223764450596363E-3</v>
      </c>
      <c r="U814" s="18"/>
      <c r="V814" s="22">
        <f t="shared" ca="1" si="143"/>
        <v>45043</v>
      </c>
      <c r="W814" s="14">
        <f ca="1">VLOOKUP($M814,LAST!$B:$Q,2,0)</f>
        <v>403.2</v>
      </c>
      <c r="X814" s="14">
        <f ca="1">VLOOKUP($M814,LAST!$B:$Q,3,0)*100</f>
        <v>547.20000000000005</v>
      </c>
      <c r="Y814" s="14">
        <f ca="1">VLOOKUP($M814,LAST!$B:$Q,16,0)*100</f>
        <v>451</v>
      </c>
      <c r="Z814" s="14">
        <f ca="1">VLOOKUP($M814,LAST!$B:$Q,4,0)</f>
        <v>93.68</v>
      </c>
      <c r="AA814" s="14">
        <f ca="1">VLOOKUP($M814,LAST!$B:$Q,5,0)</f>
        <v>93.998000000000005</v>
      </c>
      <c r="AB814" s="14">
        <f ca="1">VLOOKUP($M814,LAST!$B:$Q,6,0)</f>
        <v>101.503</v>
      </c>
      <c r="AC814" s="14">
        <f ca="1">VLOOKUP($M814,LAST!$B:$Q,7,0)</f>
        <v>1337.95</v>
      </c>
    </row>
    <row r="815" spans="12:29" ht="16.5" customHeight="1" x14ac:dyDescent="0.25">
      <c r="L815" s="32">
        <f t="shared" si="135"/>
        <v>815</v>
      </c>
      <c r="M815" s="9">
        <f t="shared" ca="1" si="144"/>
        <v>45042</v>
      </c>
      <c r="N815" s="12">
        <f t="shared" ca="1" si="136"/>
        <v>-7.5361614197155813E-3</v>
      </c>
      <c r="O815" s="12">
        <f t="shared" ca="1" si="137"/>
        <v>3.5524616047080126E-3</v>
      </c>
      <c r="P815" s="12">
        <f t="shared" ca="1" si="138"/>
        <v>2.1505376344084226E-3</v>
      </c>
      <c r="Q815" s="12">
        <f t="shared" ca="1" si="139"/>
        <v>-4.267577083111318E-4</v>
      </c>
      <c r="R815" s="12">
        <f t="shared" ca="1" si="140"/>
        <v>-1.5957446808512188E-4</v>
      </c>
      <c r="S815" s="12">
        <f t="shared" ca="1" si="141"/>
        <v>-3.8875744873015927E-3</v>
      </c>
      <c r="T815" s="12">
        <f t="shared" ca="1" si="142"/>
        <v>3.0396277394175719E-3</v>
      </c>
      <c r="U815" s="18"/>
      <c r="V815" s="22">
        <f t="shared" ca="1" si="143"/>
        <v>45042</v>
      </c>
      <c r="W815" s="14">
        <f ca="1">VLOOKUP($M815,LAST!$B:$Q,2,0)</f>
        <v>408.25</v>
      </c>
      <c r="X815" s="14">
        <f ca="1">VLOOKUP($M815,LAST!$B:$Q,3,0)*100</f>
        <v>559.34</v>
      </c>
      <c r="Y815" s="14">
        <f ca="1">VLOOKUP($M815,LAST!$B:$Q,16,0)*100</f>
        <v>466</v>
      </c>
      <c r="Z815" s="14">
        <f ca="1">VLOOKUP($M815,LAST!$B:$Q,4,0)</f>
        <v>93.69</v>
      </c>
      <c r="AA815" s="14">
        <f ca="1">VLOOKUP($M815,LAST!$B:$Q,5,0)</f>
        <v>93.984999999999999</v>
      </c>
      <c r="AB815" s="14">
        <f ca="1">VLOOKUP($M815,LAST!$B:$Q,6,0)</f>
        <v>101.467</v>
      </c>
      <c r="AC815" s="14">
        <f ca="1">VLOOKUP($M815,LAST!$B:$Q,7,0)</f>
        <v>1336.45</v>
      </c>
    </row>
    <row r="816" spans="12:29" ht="16.5" customHeight="1" x14ac:dyDescent="0.25">
      <c r="L816" s="32">
        <f t="shared" si="135"/>
        <v>816</v>
      </c>
      <c r="M816" s="9">
        <f t="shared" ca="1" si="144"/>
        <v>45041</v>
      </c>
      <c r="N816" s="12">
        <f t="shared" ca="1" si="136"/>
        <v>6.4839735747492799E-3</v>
      </c>
      <c r="O816" s="12">
        <f t="shared" ca="1" si="137"/>
        <v>2.4219927229960803E-2</v>
      </c>
      <c r="P816" s="12">
        <f t="shared" ca="1" si="138"/>
        <v>3.7946428571428603E-2</v>
      </c>
      <c r="Q816" s="12">
        <f t="shared" ca="1" si="139"/>
        <v>0</v>
      </c>
      <c r="R816" s="12">
        <f t="shared" ca="1" si="140"/>
        <v>-3.1913875089051302E-5</v>
      </c>
      <c r="S816" s="12">
        <f t="shared" ca="1" si="141"/>
        <v>5.08150136164498E-3</v>
      </c>
      <c r="T816" s="12">
        <f t="shared" ca="1" si="142"/>
        <v>-1.9849443841053471E-3</v>
      </c>
      <c r="U816" s="18"/>
      <c r="V816" s="22">
        <f t="shared" ca="1" si="143"/>
        <v>45041</v>
      </c>
      <c r="W816" s="14">
        <f ca="1">VLOOKUP($M816,LAST!$B:$Q,2,0)</f>
        <v>411.35</v>
      </c>
      <c r="X816" s="14">
        <f ca="1">VLOOKUP($M816,LAST!$B:$Q,3,0)*100</f>
        <v>557.36</v>
      </c>
      <c r="Y816" s="14">
        <f ca="1">VLOOKUP($M816,LAST!$B:$Q,16,0)*100</f>
        <v>465.00000000000006</v>
      </c>
      <c r="Z816" s="14">
        <f ca="1">VLOOKUP($M816,LAST!$B:$Q,4,0)</f>
        <v>93.73</v>
      </c>
      <c r="AA816" s="14">
        <f ca="1">VLOOKUP($M816,LAST!$B:$Q,5,0)</f>
        <v>94</v>
      </c>
      <c r="AB816" s="14">
        <f ca="1">VLOOKUP($M816,LAST!$B:$Q,6,0)</f>
        <v>101.863</v>
      </c>
      <c r="AC816" s="14">
        <f ca="1">VLOOKUP($M816,LAST!$B:$Q,7,0)</f>
        <v>1332.4</v>
      </c>
    </row>
    <row r="817" spans="12:29" ht="16.5" customHeight="1" x14ac:dyDescent="0.25">
      <c r="L817" s="32">
        <f t="shared" si="135"/>
        <v>817</v>
      </c>
      <c r="M817" s="9">
        <f t="shared" ca="1" si="144"/>
        <v>45040</v>
      </c>
      <c r="N817" s="12">
        <f t="shared" ca="1" si="136"/>
        <v>1.2661364255804219E-2</v>
      </c>
      <c r="O817" s="12">
        <f t="shared" ca="1" si="137"/>
        <v>6.6222715501293994E-3</v>
      </c>
      <c r="P817" s="12">
        <f t="shared" ca="1" si="138"/>
        <v>0</v>
      </c>
      <c r="Q817" s="12">
        <f t="shared" ca="1" si="139"/>
        <v>2.1342439440830141E-4</v>
      </c>
      <c r="R817" s="12">
        <f t="shared" ca="1" si="140"/>
        <v>-7.4460163812406499E-5</v>
      </c>
      <c r="S817" s="12">
        <f t="shared" ca="1" si="141"/>
        <v>-4.6551825735107188E-3</v>
      </c>
      <c r="T817" s="12">
        <f t="shared" ca="1" si="142"/>
        <v>5.4222992054826502E-3</v>
      </c>
      <c r="U817" s="18"/>
      <c r="V817" s="22">
        <f t="shared" ca="1" si="143"/>
        <v>45040</v>
      </c>
      <c r="W817" s="14">
        <f ca="1">VLOOKUP($M817,LAST!$B:$Q,2,0)</f>
        <v>408.7</v>
      </c>
      <c r="X817" s="14">
        <f ca="1">VLOOKUP($M817,LAST!$B:$Q,3,0)*100</f>
        <v>544.17999999999995</v>
      </c>
      <c r="Y817" s="14">
        <f ca="1">VLOOKUP($M817,LAST!$B:$Q,16,0)*100</f>
        <v>448.00000000000006</v>
      </c>
      <c r="Z817" s="14">
        <f ca="1">VLOOKUP($M817,LAST!$B:$Q,4,0)</f>
        <v>93.73</v>
      </c>
      <c r="AA817" s="14">
        <f ca="1">VLOOKUP($M817,LAST!$B:$Q,5,0)</f>
        <v>94.003</v>
      </c>
      <c r="AB817" s="14">
        <f ca="1">VLOOKUP($M817,LAST!$B:$Q,6,0)</f>
        <v>101.348</v>
      </c>
      <c r="AC817" s="14">
        <f ca="1">VLOOKUP($M817,LAST!$B:$Q,7,0)</f>
        <v>1335.05</v>
      </c>
    </row>
    <row r="818" spans="12:29" ht="16.5" customHeight="1" x14ac:dyDescent="0.25">
      <c r="L818" s="32">
        <f t="shared" si="135"/>
        <v>818</v>
      </c>
      <c r="M818" s="9">
        <f t="shared" ca="1" si="144"/>
        <v>45037</v>
      </c>
      <c r="N818" s="12">
        <f t="shared" ca="1" si="136"/>
        <v>-7.0365358592693328E-3</v>
      </c>
      <c r="O818" s="12">
        <f t="shared" ca="1" si="137"/>
        <v>-7.3630671489689492E-3</v>
      </c>
      <c r="P818" s="12">
        <f t="shared" ca="1" si="138"/>
        <v>-1.3215859030836885E-2</v>
      </c>
      <c r="Q818" s="12">
        <f t="shared" ca="1" si="139"/>
        <v>-2.1337885415562141E-4</v>
      </c>
      <c r="R818" s="12">
        <f t="shared" ca="1" si="140"/>
        <v>-2.4459498261242274E-4</v>
      </c>
      <c r="S818" s="12">
        <f t="shared" ca="1" si="141"/>
        <v>-1.7674783974863661E-4</v>
      </c>
      <c r="T818" s="12">
        <f t="shared" ca="1" si="142"/>
        <v>3.7417794239926749E-3</v>
      </c>
      <c r="U818" s="18"/>
      <c r="V818" s="22">
        <f t="shared" ca="1" si="143"/>
        <v>45037</v>
      </c>
      <c r="W818" s="14">
        <f ca="1">VLOOKUP($M818,LAST!$B:$Q,2,0)</f>
        <v>403.59</v>
      </c>
      <c r="X818" s="14">
        <f ca="1">VLOOKUP($M818,LAST!$B:$Q,3,0)*100</f>
        <v>540.6</v>
      </c>
      <c r="Y818" s="14">
        <f ca="1">VLOOKUP($M818,LAST!$B:$Q,16,0)*100</f>
        <v>448.00000000000006</v>
      </c>
      <c r="Z818" s="14">
        <f ca="1">VLOOKUP($M818,LAST!$B:$Q,4,0)</f>
        <v>93.71</v>
      </c>
      <c r="AA818" s="14">
        <f ca="1">VLOOKUP($M818,LAST!$B:$Q,5,0)</f>
        <v>94.01</v>
      </c>
      <c r="AB818" s="14">
        <f ca="1">VLOOKUP($M818,LAST!$B:$Q,6,0)</f>
        <v>101.822</v>
      </c>
      <c r="AC818" s="14">
        <f ca="1">VLOOKUP($M818,LAST!$B:$Q,7,0)</f>
        <v>1327.85</v>
      </c>
    </row>
    <row r="819" spans="12:29" ht="16.5" customHeight="1" x14ac:dyDescent="0.25">
      <c r="L819" s="32">
        <f t="shared" si="135"/>
        <v>819</v>
      </c>
      <c r="M819" s="9">
        <f t="shared" ca="1" si="144"/>
        <v>45036</v>
      </c>
      <c r="N819" s="12">
        <f t="shared" ca="1" si="136"/>
        <v>1.4198023754865785E-2</v>
      </c>
      <c r="O819" s="12">
        <f t="shared" ca="1" si="137"/>
        <v>2.2991528448259579E-2</v>
      </c>
      <c r="P819" s="12">
        <f t="shared" ca="1" si="138"/>
        <v>2.947845804988658E-2</v>
      </c>
      <c r="Q819" s="12">
        <f t="shared" ca="1" si="139"/>
        <v>-1.0667804565811512E-4</v>
      </c>
      <c r="R819" s="12">
        <f t="shared" ca="1" si="140"/>
        <v>2.3401516843768455E-4</v>
      </c>
      <c r="S819" s="12">
        <f t="shared" ca="1" si="141"/>
        <v>-1.2552957790679109E-3</v>
      </c>
      <c r="T819" s="12">
        <f t="shared" ca="1" si="142"/>
        <v>-2.1497265698660062E-3</v>
      </c>
      <c r="U819" s="18"/>
      <c r="V819" s="22">
        <f t="shared" ca="1" si="143"/>
        <v>45036</v>
      </c>
      <c r="W819" s="14">
        <f ca="1">VLOOKUP($M819,LAST!$B:$Q,2,0)</f>
        <v>406.45</v>
      </c>
      <c r="X819" s="14">
        <f ca="1">VLOOKUP($M819,LAST!$B:$Q,3,0)*100</f>
        <v>544.61</v>
      </c>
      <c r="Y819" s="14">
        <f ca="1">VLOOKUP($M819,LAST!$B:$Q,16,0)*100</f>
        <v>454</v>
      </c>
      <c r="Z819" s="14">
        <f ca="1">VLOOKUP($M819,LAST!$B:$Q,4,0)</f>
        <v>93.73</v>
      </c>
      <c r="AA819" s="14">
        <f ca="1">VLOOKUP($M819,LAST!$B:$Q,5,0)</f>
        <v>94.033000000000001</v>
      </c>
      <c r="AB819" s="14">
        <f ca="1">VLOOKUP($M819,LAST!$B:$Q,6,0)</f>
        <v>101.84</v>
      </c>
      <c r="AC819" s="14">
        <f ca="1">VLOOKUP($M819,LAST!$B:$Q,7,0)</f>
        <v>1322.9</v>
      </c>
    </row>
    <row r="820" spans="12:29" ht="16.5" customHeight="1" x14ac:dyDescent="0.25">
      <c r="L820" s="32">
        <f t="shared" si="135"/>
        <v>820</v>
      </c>
      <c r="M820" s="9">
        <f t="shared" ca="1" si="144"/>
        <v>45035</v>
      </c>
      <c r="N820" s="12">
        <f t="shared" ca="1" si="136"/>
        <v>1.3914891463846502E-2</v>
      </c>
      <c r="O820" s="12">
        <f t="shared" ca="1" si="137"/>
        <v>5.7621098768232404E-3</v>
      </c>
      <c r="P820" s="12">
        <f t="shared" ca="1" si="138"/>
        <v>4.555808656036664E-3</v>
      </c>
      <c r="Q820" s="12">
        <f t="shared" ca="1" si="139"/>
        <v>0</v>
      </c>
      <c r="R820" s="12">
        <f t="shared" ca="1" si="140"/>
        <v>1.1927709560271005E-3</v>
      </c>
      <c r="S820" s="12">
        <f t="shared" ca="1" si="141"/>
        <v>2.1917538945401827E-3</v>
      </c>
      <c r="T820" s="12">
        <f t="shared" ca="1" si="142"/>
        <v>5.3842945436619605E-3</v>
      </c>
      <c r="U820" s="18"/>
      <c r="V820" s="22">
        <f t="shared" ca="1" si="143"/>
        <v>45035</v>
      </c>
      <c r="W820" s="14">
        <f ca="1">VLOOKUP($M820,LAST!$B:$Q,2,0)</f>
        <v>400.76</v>
      </c>
      <c r="X820" s="14">
        <f ca="1">VLOOKUP($M820,LAST!$B:$Q,3,0)*100</f>
        <v>532.37</v>
      </c>
      <c r="Y820" s="14">
        <f ca="1">VLOOKUP($M820,LAST!$B:$Q,16,0)*100</f>
        <v>441</v>
      </c>
      <c r="Z820" s="14">
        <f ca="1">VLOOKUP($M820,LAST!$B:$Q,4,0)</f>
        <v>93.74</v>
      </c>
      <c r="AA820" s="14">
        <f ca="1">VLOOKUP($M820,LAST!$B:$Q,5,0)</f>
        <v>94.010999999999996</v>
      </c>
      <c r="AB820" s="14">
        <f ca="1">VLOOKUP($M820,LAST!$B:$Q,6,0)</f>
        <v>101.968</v>
      </c>
      <c r="AC820" s="14">
        <f ca="1">VLOOKUP($M820,LAST!$B:$Q,7,0)</f>
        <v>1325.75</v>
      </c>
    </row>
    <row r="821" spans="12:29" ht="16.5" customHeight="1" x14ac:dyDescent="0.25">
      <c r="L821" s="32">
        <f t="shared" si="135"/>
        <v>821</v>
      </c>
      <c r="M821" s="9">
        <f t="shared" ca="1" si="144"/>
        <v>45034</v>
      </c>
      <c r="N821" s="12">
        <f t="shared" ca="1" si="136"/>
        <v>9.2174135069578167E-3</v>
      </c>
      <c r="O821" s="12">
        <f t="shared" ca="1" si="137"/>
        <v>5.4817307147025929E-4</v>
      </c>
      <c r="P821" s="12">
        <f t="shared" ca="1" si="138"/>
        <v>-4.5351473922903285E-3</v>
      </c>
      <c r="Q821" s="12">
        <f t="shared" ca="1" si="139"/>
        <v>3.2013659161234109E-4</v>
      </c>
      <c r="R821" s="12">
        <f t="shared" ca="1" si="140"/>
        <v>7.2470718632433595E-4</v>
      </c>
      <c r="S821" s="12">
        <f t="shared" ca="1" si="141"/>
        <v>-3.5062632831551754E-3</v>
      </c>
      <c r="T821" s="12">
        <f t="shared" ca="1" si="142"/>
        <v>5.6051246854267323E-3</v>
      </c>
      <c r="U821" s="18"/>
      <c r="V821" s="22">
        <f t="shared" ca="1" si="143"/>
        <v>45034</v>
      </c>
      <c r="W821" s="14">
        <f ca="1">VLOOKUP($M821,LAST!$B:$Q,2,0)</f>
        <v>395.26</v>
      </c>
      <c r="X821" s="14">
        <f ca="1">VLOOKUP($M821,LAST!$B:$Q,3,0)*100</f>
        <v>529.31999999999994</v>
      </c>
      <c r="Y821" s="14">
        <f ca="1">VLOOKUP($M821,LAST!$B:$Q,16,0)*100</f>
        <v>438.99999999999994</v>
      </c>
      <c r="Z821" s="14">
        <f ca="1">VLOOKUP($M821,LAST!$B:$Q,4,0)</f>
        <v>93.74</v>
      </c>
      <c r="AA821" s="14">
        <f ca="1">VLOOKUP($M821,LAST!$B:$Q,5,0)</f>
        <v>93.899000000000001</v>
      </c>
      <c r="AB821" s="14">
        <f ca="1">VLOOKUP($M821,LAST!$B:$Q,6,0)</f>
        <v>101.745</v>
      </c>
      <c r="AC821" s="14">
        <f ca="1">VLOOKUP($M821,LAST!$B:$Q,7,0)</f>
        <v>1318.65</v>
      </c>
    </row>
    <row r="822" spans="12:29" ht="16.5" customHeight="1" x14ac:dyDescent="0.25">
      <c r="L822" s="32">
        <f t="shared" si="135"/>
        <v>822</v>
      </c>
      <c r="M822" s="9">
        <f t="shared" ca="1" si="144"/>
        <v>45033</v>
      </c>
      <c r="N822" s="12">
        <f t="shared" ca="1" si="136"/>
        <v>-4.3387269664640904E-4</v>
      </c>
      <c r="O822" s="12">
        <f t="shared" ca="1" si="137"/>
        <v>-1.77368530294153E-3</v>
      </c>
      <c r="P822" s="12">
        <f t="shared" ca="1" si="138"/>
        <v>4.555808656036664E-3</v>
      </c>
      <c r="Q822" s="12">
        <f t="shared" ca="1" si="139"/>
        <v>4.2703106650998635E-4</v>
      </c>
      <c r="R822" s="12">
        <f t="shared" ca="1" si="140"/>
        <v>6.398566721055321E-4</v>
      </c>
      <c r="S822" s="12">
        <f t="shared" ca="1" si="141"/>
        <v>5.4257917126199207E-3</v>
      </c>
      <c r="T822" s="12">
        <f t="shared" ca="1" si="142"/>
        <v>9.4299680535776531E-3</v>
      </c>
      <c r="U822" s="18"/>
      <c r="V822" s="22">
        <f t="shared" ca="1" si="143"/>
        <v>45033</v>
      </c>
      <c r="W822" s="14">
        <f ca="1">VLOOKUP($M822,LAST!$B:$Q,2,0)</f>
        <v>391.65</v>
      </c>
      <c r="X822" s="14">
        <f ca="1">VLOOKUP($M822,LAST!$B:$Q,3,0)*100</f>
        <v>529.03</v>
      </c>
      <c r="Y822" s="14">
        <f ca="1">VLOOKUP($M822,LAST!$B:$Q,16,0)*100</f>
        <v>441</v>
      </c>
      <c r="Z822" s="14">
        <f ca="1">VLOOKUP($M822,LAST!$B:$Q,4,0)</f>
        <v>93.71</v>
      </c>
      <c r="AA822" s="14">
        <f ca="1">VLOOKUP($M822,LAST!$B:$Q,5,0)</f>
        <v>93.831000000000003</v>
      </c>
      <c r="AB822" s="14">
        <f ca="1">VLOOKUP($M822,LAST!$B:$Q,6,0)</f>
        <v>102.10299999999999</v>
      </c>
      <c r="AC822" s="14">
        <f ca="1">VLOOKUP($M822,LAST!$B:$Q,7,0)</f>
        <v>1311.3</v>
      </c>
    </row>
    <row r="823" spans="12:29" ht="16.5" customHeight="1" x14ac:dyDescent="0.25">
      <c r="L823" s="32">
        <f t="shared" si="135"/>
        <v>823</v>
      </c>
      <c r="M823" s="9">
        <f t="shared" ca="1" si="144"/>
        <v>45030</v>
      </c>
      <c r="N823" s="12">
        <f t="shared" ca="1" si="136"/>
        <v>-1.7699558764540768E-2</v>
      </c>
      <c r="O823" s="12">
        <f t="shared" ca="1" si="137"/>
        <v>-1.4064331293137222E-2</v>
      </c>
      <c r="P823" s="12">
        <f t="shared" ca="1" si="138"/>
        <v>-1.5695067264574147E-2</v>
      </c>
      <c r="Q823" s="12">
        <f t="shared" ca="1" si="139"/>
        <v>5.3407391582993569E-4</v>
      </c>
      <c r="R823" s="12">
        <f t="shared" ca="1" si="140"/>
        <v>3.2003072294939372E-4</v>
      </c>
      <c r="S823" s="12">
        <f t="shared" ca="1" si="141"/>
        <v>5.355852332914246E-3</v>
      </c>
      <c r="T823" s="12">
        <f t="shared" ca="1" si="142"/>
        <v>-8.774941818320503E-3</v>
      </c>
      <c r="U823" s="18"/>
      <c r="V823" s="22">
        <f t="shared" ca="1" si="143"/>
        <v>45030</v>
      </c>
      <c r="W823" s="14">
        <f ca="1">VLOOKUP($M823,LAST!$B:$Q,2,0)</f>
        <v>391.82</v>
      </c>
      <c r="X823" s="14">
        <f ca="1">VLOOKUP($M823,LAST!$B:$Q,3,0)*100</f>
        <v>529.96999999999991</v>
      </c>
      <c r="Y823" s="14">
        <f ca="1">VLOOKUP($M823,LAST!$B:$Q,16,0)*100</f>
        <v>438.99999999999994</v>
      </c>
      <c r="Z823" s="14">
        <f ca="1">VLOOKUP($M823,LAST!$B:$Q,4,0)</f>
        <v>93.67</v>
      </c>
      <c r="AA823" s="14">
        <f ca="1">VLOOKUP($M823,LAST!$B:$Q,5,0)</f>
        <v>93.771000000000001</v>
      </c>
      <c r="AB823" s="14">
        <f ca="1">VLOOKUP($M823,LAST!$B:$Q,6,0)</f>
        <v>101.55200000000001</v>
      </c>
      <c r="AC823" s="14">
        <f ca="1">VLOOKUP($M823,LAST!$B:$Q,7,0)</f>
        <v>1299.05</v>
      </c>
    </row>
    <row r="824" spans="12:29" ht="16.5" customHeight="1" x14ac:dyDescent="0.25">
      <c r="L824" s="32">
        <f t="shared" si="135"/>
        <v>824</v>
      </c>
      <c r="M824" s="9">
        <f t="shared" ca="1" si="144"/>
        <v>45029</v>
      </c>
      <c r="N824" s="12">
        <f t="shared" ca="1" si="136"/>
        <v>-7.6624539755199006E-3</v>
      </c>
      <c r="O824" s="12">
        <f t="shared" ca="1" si="137"/>
        <v>-1.6827318786238221E-2</v>
      </c>
      <c r="P824" s="12">
        <f t="shared" ca="1" si="138"/>
        <v>-2.8322440087146017E-2</v>
      </c>
      <c r="Q824" s="12">
        <f t="shared" ca="1" si="139"/>
        <v>5.3435930319567504E-4</v>
      </c>
      <c r="R824" s="12">
        <f t="shared" ca="1" si="140"/>
        <v>3.0945876728694088E-4</v>
      </c>
      <c r="S824" s="12">
        <f t="shared" ca="1" si="141"/>
        <v>-4.8177339901478433E-3</v>
      </c>
      <c r="T824" s="12">
        <f t="shared" ca="1" si="142"/>
        <v>-1.1390638554671373E-2</v>
      </c>
      <c r="U824" s="18"/>
      <c r="V824" s="22">
        <f t="shared" ca="1" si="143"/>
        <v>45029</v>
      </c>
      <c r="W824" s="14">
        <f ca="1">VLOOKUP($M824,LAST!$B:$Q,2,0)</f>
        <v>398.88</v>
      </c>
      <c r="X824" s="14">
        <f ca="1">VLOOKUP($M824,LAST!$B:$Q,3,0)*100</f>
        <v>537.53</v>
      </c>
      <c r="Y824" s="14">
        <f ca="1">VLOOKUP($M824,LAST!$B:$Q,16,0)*100</f>
        <v>446</v>
      </c>
      <c r="Z824" s="14">
        <f ca="1">VLOOKUP($M824,LAST!$B:$Q,4,0)</f>
        <v>93.62</v>
      </c>
      <c r="AA824" s="14">
        <f ca="1">VLOOKUP($M824,LAST!$B:$Q,5,0)</f>
        <v>93.741</v>
      </c>
      <c r="AB824" s="14">
        <f ca="1">VLOOKUP($M824,LAST!$B:$Q,6,0)</f>
        <v>101.011</v>
      </c>
      <c r="AC824" s="14">
        <f ca="1">VLOOKUP($M824,LAST!$B:$Q,7,0)</f>
        <v>1310.55</v>
      </c>
    </row>
    <row r="825" spans="12:29" ht="16.5" customHeight="1" x14ac:dyDescent="0.25">
      <c r="L825" s="32">
        <f t="shared" si="135"/>
        <v>825</v>
      </c>
      <c r="M825" s="9">
        <f t="shared" ca="1" si="144"/>
        <v>45028</v>
      </c>
      <c r="N825" s="12">
        <f t="shared" ca="1" si="136"/>
        <v>5.4761786229895471E-4</v>
      </c>
      <c r="O825" s="12">
        <f t="shared" ca="1" si="137"/>
        <v>-1.8257170503714892E-3</v>
      </c>
      <c r="P825" s="12">
        <f t="shared" ca="1" si="138"/>
        <v>0</v>
      </c>
      <c r="Q825" s="12">
        <f t="shared" ca="1" si="139"/>
        <v>5.3464499572286606E-4</v>
      </c>
      <c r="R825" s="12">
        <f t="shared" ca="1" si="140"/>
        <v>5.0178828804781084E-4</v>
      </c>
      <c r="S825" s="12">
        <f t="shared" ca="1" si="141"/>
        <v>-6.8881844154826677E-3</v>
      </c>
      <c r="T825" s="12">
        <f t="shared" ca="1" si="142"/>
        <v>2.7230437578005251E-3</v>
      </c>
      <c r="U825" s="18"/>
      <c r="V825" s="22">
        <f t="shared" ca="1" si="143"/>
        <v>45028</v>
      </c>
      <c r="W825" s="14">
        <f ca="1">VLOOKUP($M825,LAST!$B:$Q,2,0)</f>
        <v>401.96</v>
      </c>
      <c r="X825" s="14">
        <f ca="1">VLOOKUP($M825,LAST!$B:$Q,3,0)*100</f>
        <v>546.73</v>
      </c>
      <c r="Y825" s="14">
        <f ca="1">VLOOKUP($M825,LAST!$B:$Q,16,0)*100</f>
        <v>459</v>
      </c>
      <c r="Z825" s="14">
        <f ca="1">VLOOKUP($M825,LAST!$B:$Q,4,0)</f>
        <v>93.57</v>
      </c>
      <c r="AA825" s="14">
        <f ca="1">VLOOKUP($M825,LAST!$B:$Q,5,0)</f>
        <v>93.712000000000003</v>
      </c>
      <c r="AB825" s="14">
        <f ca="1">VLOOKUP($M825,LAST!$B:$Q,6,0)</f>
        <v>101.5</v>
      </c>
      <c r="AC825" s="14">
        <f ca="1">VLOOKUP($M825,LAST!$B:$Q,7,0)</f>
        <v>1325.65</v>
      </c>
    </row>
    <row r="826" spans="12:29" ht="16.5" customHeight="1" x14ac:dyDescent="0.25">
      <c r="L826" s="32">
        <f t="shared" si="135"/>
        <v>826</v>
      </c>
      <c r="M826" s="9">
        <f t="shared" ca="1" si="144"/>
        <v>45027</v>
      </c>
      <c r="N826" s="12">
        <f t="shared" ca="1" si="136"/>
        <v>-9.6983562529528999E-4</v>
      </c>
      <c r="O826" s="12">
        <f t="shared" ca="1" si="137"/>
        <v>-1.0746279439387441E-2</v>
      </c>
      <c r="P826" s="12">
        <f t="shared" ca="1" si="138"/>
        <v>-1.2903225806451757E-2</v>
      </c>
      <c r="Q826" s="12">
        <f t="shared" ca="1" si="139"/>
        <v>-2.1381227282457616E-4</v>
      </c>
      <c r="R826" s="12">
        <f t="shared" ca="1" si="140"/>
        <v>6.1961178117031501E-4</v>
      </c>
      <c r="S826" s="12">
        <f t="shared" ca="1" si="141"/>
        <v>-3.6460059661916899E-3</v>
      </c>
      <c r="T826" s="12">
        <f t="shared" ca="1" si="142"/>
        <v>1.8186640397073184E-3</v>
      </c>
      <c r="U826" s="18"/>
      <c r="V826" s="22">
        <f t="shared" ca="1" si="143"/>
        <v>45027</v>
      </c>
      <c r="W826" s="14">
        <f ca="1">VLOOKUP($M826,LAST!$B:$Q,2,0)</f>
        <v>401.74</v>
      </c>
      <c r="X826" s="14">
        <f ca="1">VLOOKUP($M826,LAST!$B:$Q,3,0)*100</f>
        <v>547.73</v>
      </c>
      <c r="Y826" s="14">
        <f ca="1">VLOOKUP($M826,LAST!$B:$Q,16,0)*100</f>
        <v>459</v>
      </c>
      <c r="Z826" s="14">
        <f ca="1">VLOOKUP($M826,LAST!$B:$Q,4,0)</f>
        <v>93.52</v>
      </c>
      <c r="AA826" s="14">
        <f ca="1">VLOOKUP($M826,LAST!$B:$Q,5,0)</f>
        <v>93.665000000000006</v>
      </c>
      <c r="AB826" s="14">
        <f ca="1">VLOOKUP($M826,LAST!$B:$Q,6,0)</f>
        <v>102.20399999999999</v>
      </c>
      <c r="AC826" s="14">
        <f ca="1">VLOOKUP($M826,LAST!$B:$Q,7,0)</f>
        <v>1322.05</v>
      </c>
    </row>
    <row r="827" spans="12:29" ht="16.5" customHeight="1" x14ac:dyDescent="0.25">
      <c r="L827" s="32">
        <f t="shared" si="135"/>
        <v>827</v>
      </c>
      <c r="M827" s="9">
        <f t="shared" ca="1" si="144"/>
        <v>45026</v>
      </c>
      <c r="N827" s="12">
        <f t="shared" ca="1" si="136"/>
        <v>6.9677740450413417E-4</v>
      </c>
      <c r="O827" s="12">
        <f t="shared" ca="1" si="137"/>
        <v>-7.2238676587343953E-5</v>
      </c>
      <c r="P827" s="12">
        <f t="shared" ca="1" si="138"/>
        <v>0</v>
      </c>
      <c r="Q827" s="12">
        <f t="shared" ca="1" si="139"/>
        <v>-1.0689470871183548E-4</v>
      </c>
      <c r="R827" s="12">
        <f t="shared" ca="1" si="140"/>
        <v>2.9921243013930621E-4</v>
      </c>
      <c r="S827" s="12">
        <f t="shared" ca="1" si="141"/>
        <v>4.7604121772519825E-3</v>
      </c>
      <c r="T827" s="12">
        <f t="shared" ca="1" si="142"/>
        <v>2.0882375275268483E-3</v>
      </c>
      <c r="U827" s="18"/>
      <c r="V827" s="22">
        <f t="shared" ca="1" si="143"/>
        <v>45026</v>
      </c>
      <c r="W827" s="14">
        <f ca="1">VLOOKUP($M827,LAST!$B:$Q,2,0)</f>
        <v>402.13</v>
      </c>
      <c r="X827" s="14">
        <f ca="1">VLOOKUP($M827,LAST!$B:$Q,3,0)*100</f>
        <v>553.68000000000006</v>
      </c>
      <c r="Y827" s="14">
        <f ca="1">VLOOKUP($M827,LAST!$B:$Q,16,0)*100</f>
        <v>465.00000000000006</v>
      </c>
      <c r="Z827" s="14">
        <f ca="1">VLOOKUP($M827,LAST!$B:$Q,4,0)</f>
        <v>93.54</v>
      </c>
      <c r="AA827" s="14">
        <f ca="1">VLOOKUP($M827,LAST!$B:$Q,5,0)</f>
        <v>93.606999999999999</v>
      </c>
      <c r="AB827" s="14">
        <f ca="1">VLOOKUP($M827,LAST!$B:$Q,6,0)</f>
        <v>102.578</v>
      </c>
      <c r="AC827" s="14">
        <f ca="1">VLOOKUP($M827,LAST!$B:$Q,7,0)</f>
        <v>1319.65</v>
      </c>
    </row>
    <row r="828" spans="12:29" ht="16.5" customHeight="1" x14ac:dyDescent="0.25">
      <c r="L828" s="32">
        <f t="shared" si="135"/>
        <v>828</v>
      </c>
      <c r="M828" s="9">
        <f t="shared" ca="1" si="144"/>
        <v>45023</v>
      </c>
      <c r="N828" s="12">
        <f t="shared" ca="1" si="136"/>
        <v>-1.6279069767441756E-2</v>
      </c>
      <c r="O828" s="12">
        <f t="shared" ca="1" si="137"/>
        <v>-1.5398840641559053E-2</v>
      </c>
      <c r="P828" s="12">
        <f t="shared" ca="1" si="138"/>
        <v>-2.5157232704402288E-2</v>
      </c>
      <c r="Q828" s="12">
        <f t="shared" ca="1" si="139"/>
        <v>-2.1374372127813679E-4</v>
      </c>
      <c r="R828" s="12">
        <f t="shared" ca="1" si="140"/>
        <v>-6.4112838595975497E-5</v>
      </c>
      <c r="S828" s="12">
        <f t="shared" ca="1" si="141"/>
        <v>2.6516862760503912E-3</v>
      </c>
      <c r="T828" s="12">
        <f t="shared" ca="1" si="142"/>
        <v>-1.7056437857710938E-3</v>
      </c>
      <c r="U828" s="18"/>
      <c r="V828" s="22">
        <f t="shared" ca="1" si="143"/>
        <v>45023</v>
      </c>
      <c r="W828" s="14">
        <f ca="1">VLOOKUP($M828,LAST!$B:$Q,2,0)</f>
        <v>401.85</v>
      </c>
      <c r="X828" s="14">
        <f ca="1">VLOOKUP($M828,LAST!$B:$Q,3,0)*100</f>
        <v>553.72</v>
      </c>
      <c r="Y828" s="14">
        <f ca="1">VLOOKUP($M828,LAST!$B:$Q,16,0)*100</f>
        <v>465.00000000000006</v>
      </c>
      <c r="Z828" s="14">
        <f ca="1">VLOOKUP($M828,LAST!$B:$Q,4,0)</f>
        <v>93.55</v>
      </c>
      <c r="AA828" s="14">
        <f ca="1">VLOOKUP($M828,LAST!$B:$Q,5,0)</f>
        <v>93.578999999999994</v>
      </c>
      <c r="AB828" s="14">
        <f ca="1">VLOOKUP($M828,LAST!$B:$Q,6,0)</f>
        <v>102.092</v>
      </c>
      <c r="AC828" s="14">
        <f ca="1">VLOOKUP($M828,LAST!$B:$Q,7,0)</f>
        <v>1316.9</v>
      </c>
    </row>
    <row r="829" spans="12:29" ht="16.5" customHeight="1" x14ac:dyDescent="0.25">
      <c r="L829" s="32">
        <f t="shared" si="135"/>
        <v>829</v>
      </c>
      <c r="M829" s="9">
        <f t="shared" ca="1" si="144"/>
        <v>45022</v>
      </c>
      <c r="N829" s="12">
        <f t="shared" ca="1" si="136"/>
        <v>2.3555969966138068E-3</v>
      </c>
      <c r="O829" s="12">
        <f t="shared" ca="1" si="137"/>
        <v>2.4900398406368929E-4</v>
      </c>
      <c r="P829" s="12">
        <f t="shared" ca="1" si="138"/>
        <v>-2.0920502092051096E-3</v>
      </c>
      <c r="Q829" s="12">
        <f t="shared" ca="1" si="139"/>
        <v>-4.2730477513097664E-4</v>
      </c>
      <c r="R829" s="12">
        <f t="shared" ca="1" si="140"/>
        <v>4.9177348485640593E-4</v>
      </c>
      <c r="S829" s="12">
        <f t="shared" ca="1" si="141"/>
        <v>-2.9454502611636624E-4</v>
      </c>
      <c r="T829" s="12">
        <f t="shared" ca="1" si="142"/>
        <v>6.4085447263018125E-3</v>
      </c>
      <c r="U829" s="18"/>
      <c r="V829" s="22">
        <f t="shared" ca="1" si="143"/>
        <v>45022</v>
      </c>
      <c r="W829" s="14">
        <f ca="1">VLOOKUP($M829,LAST!$B:$Q,2,0)</f>
        <v>408.5</v>
      </c>
      <c r="X829" s="14">
        <f ca="1">VLOOKUP($M829,LAST!$B:$Q,3,0)*100</f>
        <v>562.38</v>
      </c>
      <c r="Y829" s="14">
        <f ca="1">VLOOKUP($M829,LAST!$B:$Q,16,0)*100</f>
        <v>476.99999999999994</v>
      </c>
      <c r="Z829" s="14">
        <f ca="1">VLOOKUP($M829,LAST!$B:$Q,4,0)</f>
        <v>93.57</v>
      </c>
      <c r="AA829" s="14">
        <f ca="1">VLOOKUP($M829,LAST!$B:$Q,5,0)</f>
        <v>93.584999999999994</v>
      </c>
      <c r="AB829" s="14">
        <f ca="1">VLOOKUP($M829,LAST!$B:$Q,6,0)</f>
        <v>101.822</v>
      </c>
      <c r="AC829" s="14">
        <f ca="1">VLOOKUP($M829,LAST!$B:$Q,7,0)</f>
        <v>1319.15</v>
      </c>
    </row>
    <row r="830" spans="12:29" ht="16.5" customHeight="1" x14ac:dyDescent="0.25">
      <c r="L830" s="32">
        <f t="shared" si="135"/>
        <v>830</v>
      </c>
      <c r="M830" s="9">
        <f t="shared" ca="1" si="144"/>
        <v>45021</v>
      </c>
      <c r="N830" s="12">
        <f t="shared" ca="1" si="136"/>
        <v>1.2094270742791791E-2</v>
      </c>
      <c r="O830" s="12">
        <f t="shared" ca="1" si="137"/>
        <v>2.1790095411176713E-2</v>
      </c>
      <c r="P830" s="12">
        <f t="shared" ca="1" si="138"/>
        <v>2.3554603854389677E-2</v>
      </c>
      <c r="Q830" s="12">
        <f t="shared" ca="1" si="139"/>
        <v>2.1369804466275788E-4</v>
      </c>
      <c r="R830" s="12">
        <f t="shared" ca="1" si="140"/>
        <v>4.385120537337972E-4</v>
      </c>
      <c r="S830" s="12">
        <f t="shared" ca="1" si="141"/>
        <v>2.6184710491603536E-3</v>
      </c>
      <c r="T830" s="12">
        <f t="shared" ca="1" si="142"/>
        <v>-3.8379692962455803E-3</v>
      </c>
      <c r="U830" s="18"/>
      <c r="V830" s="22">
        <f t="shared" ca="1" si="143"/>
        <v>45021</v>
      </c>
      <c r="W830" s="14">
        <f ca="1">VLOOKUP($M830,LAST!$B:$Q,2,0)</f>
        <v>407.54</v>
      </c>
      <c r="X830" s="14">
        <f ca="1">VLOOKUP($M830,LAST!$B:$Q,3,0)*100</f>
        <v>562.24</v>
      </c>
      <c r="Y830" s="14">
        <f ca="1">VLOOKUP($M830,LAST!$B:$Q,16,0)*100</f>
        <v>478</v>
      </c>
      <c r="Z830" s="14">
        <f ca="1">VLOOKUP($M830,LAST!$B:$Q,4,0)</f>
        <v>93.61</v>
      </c>
      <c r="AA830" s="14">
        <f ca="1">VLOOKUP($M830,LAST!$B:$Q,5,0)</f>
        <v>93.539000000000001</v>
      </c>
      <c r="AB830" s="14">
        <f ca="1">VLOOKUP($M830,LAST!$B:$Q,6,0)</f>
        <v>101.852</v>
      </c>
      <c r="AC830" s="14">
        <f ca="1">VLOOKUP($M830,LAST!$B:$Q,7,0)</f>
        <v>1310.75</v>
      </c>
    </row>
    <row r="831" spans="12:29" ht="16.5" customHeight="1" x14ac:dyDescent="0.25">
      <c r="L831" s="32">
        <f t="shared" si="135"/>
        <v>831</v>
      </c>
      <c r="M831" s="9">
        <f t="shared" ca="1" si="144"/>
        <v>45020</v>
      </c>
      <c r="N831" s="12">
        <f t="shared" ca="1" si="136"/>
        <v>1.4103306721736875E-2</v>
      </c>
      <c r="O831" s="12">
        <f t="shared" ca="1" si="137"/>
        <v>1.7003973754736279E-2</v>
      </c>
      <c r="P831" s="12">
        <f t="shared" ca="1" si="138"/>
        <v>2.8634361233480066E-2</v>
      </c>
      <c r="Q831" s="12">
        <f t="shared" ca="1" si="139"/>
        <v>9.6256684491979883E-4</v>
      </c>
      <c r="R831" s="12">
        <f t="shared" ca="1" si="140"/>
        <v>1.2529315385356732E-3</v>
      </c>
      <c r="S831" s="12">
        <f t="shared" ca="1" si="141"/>
        <v>-4.966060356733637E-3</v>
      </c>
      <c r="T831" s="12">
        <f t="shared" ca="1" si="142"/>
        <v>-5.3171287504749642E-4</v>
      </c>
      <c r="U831" s="18"/>
      <c r="V831" s="22">
        <f t="shared" ca="1" si="143"/>
        <v>45020</v>
      </c>
      <c r="W831" s="14">
        <f ca="1">VLOOKUP($M831,LAST!$B:$Q,2,0)</f>
        <v>402.67</v>
      </c>
      <c r="X831" s="14">
        <f ca="1">VLOOKUP($M831,LAST!$B:$Q,3,0)*100</f>
        <v>550.25</v>
      </c>
      <c r="Y831" s="14">
        <f ca="1">VLOOKUP($M831,LAST!$B:$Q,16,0)*100</f>
        <v>467</v>
      </c>
      <c r="Z831" s="14">
        <f ca="1">VLOOKUP($M831,LAST!$B:$Q,4,0)</f>
        <v>93.59</v>
      </c>
      <c r="AA831" s="14">
        <f ca="1">VLOOKUP($M831,LAST!$B:$Q,5,0)</f>
        <v>93.498000000000005</v>
      </c>
      <c r="AB831" s="14">
        <f ca="1">VLOOKUP($M831,LAST!$B:$Q,6,0)</f>
        <v>101.586</v>
      </c>
      <c r="AC831" s="14">
        <f ca="1">VLOOKUP($M831,LAST!$B:$Q,7,0)</f>
        <v>1315.8</v>
      </c>
    </row>
    <row r="832" spans="12:29" ht="16.5" customHeight="1" x14ac:dyDescent="0.25">
      <c r="L832" s="32">
        <f t="shared" si="135"/>
        <v>832</v>
      </c>
      <c r="M832" s="9">
        <f t="shared" ca="1" si="144"/>
        <v>45019</v>
      </c>
      <c r="N832" s="12">
        <f t="shared" ca="1" si="136"/>
        <v>-6.3810620089085335E-3</v>
      </c>
      <c r="O832" s="12">
        <f t="shared" ca="1" si="137"/>
        <v>-1.0895596058573043E-2</v>
      </c>
      <c r="P832" s="12">
        <f t="shared" ca="1" si="138"/>
        <v>-2.19780219780219E-3</v>
      </c>
      <c r="Q832" s="12">
        <f t="shared" ca="1" si="139"/>
        <v>1.2850717498393838E-3</v>
      </c>
      <c r="R832" s="12">
        <f t="shared" ca="1" si="140"/>
        <v>1.3081847328408891E-3</v>
      </c>
      <c r="S832" s="12">
        <f t="shared" ca="1" si="141"/>
        <v>-4.0290324468811312E-3</v>
      </c>
      <c r="T832" s="12">
        <f t="shared" ca="1" si="142"/>
        <v>1.1253216576410541E-2</v>
      </c>
      <c r="U832" s="18"/>
      <c r="V832" s="22">
        <f t="shared" ca="1" si="143"/>
        <v>45019</v>
      </c>
      <c r="W832" s="14">
        <f ca="1">VLOOKUP($M832,LAST!$B:$Q,2,0)</f>
        <v>397.07</v>
      </c>
      <c r="X832" s="14">
        <f ca="1">VLOOKUP($M832,LAST!$B:$Q,3,0)*100</f>
        <v>541.04999999999995</v>
      </c>
      <c r="Y832" s="14">
        <f ca="1">VLOOKUP($M832,LAST!$B:$Q,16,0)*100</f>
        <v>454</v>
      </c>
      <c r="Z832" s="14">
        <f ca="1">VLOOKUP($M832,LAST!$B:$Q,4,0)</f>
        <v>93.5</v>
      </c>
      <c r="AA832" s="14">
        <f ca="1">VLOOKUP($M832,LAST!$B:$Q,5,0)</f>
        <v>93.381</v>
      </c>
      <c r="AB832" s="14">
        <f ca="1">VLOOKUP($M832,LAST!$B:$Q,6,0)</f>
        <v>102.093</v>
      </c>
      <c r="AC832" s="14">
        <f ca="1">VLOOKUP($M832,LAST!$B:$Q,7,0)</f>
        <v>1316.5</v>
      </c>
    </row>
    <row r="833" spans="12:29" ht="16.5" customHeight="1" x14ac:dyDescent="0.25">
      <c r="L833" s="32">
        <f t="shared" si="135"/>
        <v>833</v>
      </c>
      <c r="M833" s="9">
        <f t="shared" ca="1" si="144"/>
        <v>45016</v>
      </c>
      <c r="N833" s="12">
        <f t="shared" ca="1" si="136"/>
        <v>4.2558517962199005E-4</v>
      </c>
      <c r="O833" s="12">
        <f t="shared" ca="1" si="137"/>
        <v>-1.6186759230949033E-2</v>
      </c>
      <c r="P833" s="12">
        <f t="shared" ca="1" si="138"/>
        <v>-3.6016949152542388E-2</v>
      </c>
      <c r="Q833" s="12">
        <f t="shared" ca="1" si="139"/>
        <v>1.0720411663807106E-3</v>
      </c>
      <c r="R833" s="12">
        <f t="shared" ca="1" si="140"/>
        <v>9.9821823411971877E-4</v>
      </c>
      <c r="S833" s="12">
        <f t="shared" ca="1" si="141"/>
        <v>3.5440162907267592E-3</v>
      </c>
      <c r="T833" s="12">
        <f t="shared" ca="1" si="142"/>
        <v>2.1554212693890573E-3</v>
      </c>
      <c r="U833" s="18"/>
      <c r="V833" s="22">
        <f t="shared" ca="1" si="143"/>
        <v>45016</v>
      </c>
      <c r="W833" s="14">
        <f ca="1">VLOOKUP($M833,LAST!$B:$Q,2,0)</f>
        <v>399.62</v>
      </c>
      <c r="X833" s="14">
        <f ca="1">VLOOKUP($M833,LAST!$B:$Q,3,0)*100</f>
        <v>547.01</v>
      </c>
      <c r="Y833" s="14">
        <f ca="1">VLOOKUP($M833,LAST!$B:$Q,16,0)*100</f>
        <v>455</v>
      </c>
      <c r="Z833" s="14">
        <f ca="1">VLOOKUP($M833,LAST!$B:$Q,4,0)</f>
        <v>93.38</v>
      </c>
      <c r="AA833" s="14">
        <f ca="1">VLOOKUP($M833,LAST!$B:$Q,5,0)</f>
        <v>93.259</v>
      </c>
      <c r="AB833" s="14">
        <f ca="1">VLOOKUP($M833,LAST!$B:$Q,6,0)</f>
        <v>102.506</v>
      </c>
      <c r="AC833" s="14">
        <f ca="1">VLOOKUP($M833,LAST!$B:$Q,7,0)</f>
        <v>1301.8499999999999</v>
      </c>
    </row>
    <row r="834" spans="12:29" ht="16.5" customHeight="1" x14ac:dyDescent="0.25">
      <c r="L834" s="32">
        <f t="shared" si="135"/>
        <v>834</v>
      </c>
      <c r="M834" s="9">
        <f t="shared" ca="1" si="144"/>
        <v>45015</v>
      </c>
      <c r="N834" s="12">
        <f t="shared" ca="1" si="136"/>
        <v>-5.3040490064245605E-3</v>
      </c>
      <c r="O834" s="12">
        <f t="shared" ca="1" si="137"/>
        <v>-1.5039858281665208E-2</v>
      </c>
      <c r="P834" s="12">
        <f t="shared" ca="1" si="138"/>
        <v>-1.6666666666666718E-2</v>
      </c>
      <c r="Q834" s="12">
        <f t="shared" ca="1" si="139"/>
        <v>2.0410355569877581E-3</v>
      </c>
      <c r="R834" s="12">
        <f t="shared" ca="1" si="140"/>
        <v>1.2143617078439473E-3</v>
      </c>
      <c r="S834" s="12">
        <f t="shared" ca="1" si="141"/>
        <v>-4.8324240062352919E-3</v>
      </c>
      <c r="T834" s="12">
        <f t="shared" ca="1" si="142"/>
        <v>-2.9549466574565475E-3</v>
      </c>
      <c r="U834" s="18"/>
      <c r="V834" s="22">
        <f t="shared" ca="1" si="143"/>
        <v>45015</v>
      </c>
      <c r="W834" s="14">
        <f ca="1">VLOOKUP($M834,LAST!$B:$Q,2,0)</f>
        <v>399.45</v>
      </c>
      <c r="X834" s="14">
        <f ca="1">VLOOKUP($M834,LAST!$B:$Q,3,0)*100</f>
        <v>556.01</v>
      </c>
      <c r="Y834" s="14">
        <f ca="1">VLOOKUP($M834,LAST!$B:$Q,16,0)*100</f>
        <v>472</v>
      </c>
      <c r="Z834" s="14">
        <f ca="1">VLOOKUP($M834,LAST!$B:$Q,4,0)</f>
        <v>93.28</v>
      </c>
      <c r="AA834" s="14">
        <f ca="1">VLOOKUP($M834,LAST!$B:$Q,5,0)</f>
        <v>93.165999999999997</v>
      </c>
      <c r="AB834" s="14">
        <f ca="1">VLOOKUP($M834,LAST!$B:$Q,6,0)</f>
        <v>102.14400000000001</v>
      </c>
      <c r="AC834" s="14">
        <f ca="1">VLOOKUP($M834,LAST!$B:$Q,7,0)</f>
        <v>1299.05</v>
      </c>
    </row>
    <row r="835" spans="12:29" ht="16.5" customHeight="1" x14ac:dyDescent="0.25">
      <c r="L835" s="32">
        <f t="shared" si="135"/>
        <v>835</v>
      </c>
      <c r="M835" s="9">
        <f t="shared" ca="1" si="144"/>
        <v>45014</v>
      </c>
      <c r="N835" s="12">
        <f t="shared" ca="1" si="136"/>
        <v>-8.3220150635880952E-3</v>
      </c>
      <c r="O835" s="12">
        <f t="shared" ca="1" si="137"/>
        <v>-2.3964312884708461E-2</v>
      </c>
      <c r="P835" s="12">
        <f t="shared" ca="1" si="138"/>
        <v>-3.6144578313253128E-2</v>
      </c>
      <c r="Q835" s="12">
        <f t="shared" ca="1" si="139"/>
        <v>2.0452099031216253E-3</v>
      </c>
      <c r="R835" s="12">
        <f t="shared" ca="1" si="140"/>
        <v>3.9778102692000772E-4</v>
      </c>
      <c r="S835" s="12">
        <f t="shared" ca="1" si="141"/>
        <v>2.0501806111490328E-3</v>
      </c>
      <c r="T835" s="12">
        <f t="shared" ca="1" si="142"/>
        <v>3.0409176642673952E-3</v>
      </c>
      <c r="U835" s="18"/>
      <c r="V835" s="22">
        <f t="shared" ca="1" si="143"/>
        <v>45014</v>
      </c>
      <c r="W835" s="14">
        <f ca="1">VLOOKUP($M835,LAST!$B:$Q,2,0)</f>
        <v>401.58</v>
      </c>
      <c r="X835" s="14">
        <f ca="1">VLOOKUP($M835,LAST!$B:$Q,3,0)*100</f>
        <v>564.5</v>
      </c>
      <c r="Y835" s="14">
        <f ca="1">VLOOKUP($M835,LAST!$B:$Q,16,0)*100</f>
        <v>480</v>
      </c>
      <c r="Z835" s="14">
        <f ca="1">VLOOKUP($M835,LAST!$B:$Q,4,0)</f>
        <v>93.09</v>
      </c>
      <c r="AA835" s="14">
        <f ca="1">VLOOKUP($M835,LAST!$B:$Q,5,0)</f>
        <v>93.052999999999997</v>
      </c>
      <c r="AB835" s="14">
        <f ca="1">VLOOKUP($M835,LAST!$B:$Q,6,0)</f>
        <v>102.64</v>
      </c>
      <c r="AC835" s="14">
        <f ca="1">VLOOKUP($M835,LAST!$B:$Q,7,0)</f>
        <v>1302.9000000000001</v>
      </c>
    </row>
    <row r="836" spans="12:29" ht="16.5" customHeight="1" x14ac:dyDescent="0.25">
      <c r="L836" s="32">
        <f t="shared" si="135"/>
        <v>836</v>
      </c>
      <c r="M836" s="9">
        <f t="shared" ca="1" si="144"/>
        <v>45013</v>
      </c>
      <c r="N836" s="12">
        <f t="shared" ca="1" si="136"/>
        <v>5.5123780200132533E-3</v>
      </c>
      <c r="O836" s="12">
        <f t="shared" ca="1" si="137"/>
        <v>-4.1668101518647083E-3</v>
      </c>
      <c r="P836" s="12">
        <f t="shared" ca="1" si="138"/>
        <v>-2.0040080160319551E-3</v>
      </c>
      <c r="Q836" s="12">
        <f t="shared" ca="1" si="139"/>
        <v>1.1854725724753656E-3</v>
      </c>
      <c r="R836" s="12">
        <f t="shared" ca="1" si="140"/>
        <v>1.5053439710976946E-4</v>
      </c>
      <c r="S836" s="12">
        <f t="shared" ca="1" si="141"/>
        <v>-4.1513946547147018E-3</v>
      </c>
      <c r="T836" s="12">
        <f t="shared" ca="1" si="142"/>
        <v>-1.8825879821731117E-3</v>
      </c>
      <c r="U836" s="18"/>
      <c r="V836" s="22">
        <f t="shared" ca="1" si="143"/>
        <v>45013</v>
      </c>
      <c r="W836" s="14">
        <f ca="1">VLOOKUP($M836,LAST!$B:$Q,2,0)</f>
        <v>404.95</v>
      </c>
      <c r="X836" s="14">
        <f ca="1">VLOOKUP($M836,LAST!$B:$Q,3,0)*100</f>
        <v>578.36</v>
      </c>
      <c r="Y836" s="14">
        <f ca="1">VLOOKUP($M836,LAST!$B:$Q,16,0)*100</f>
        <v>498.00000000000006</v>
      </c>
      <c r="Z836" s="14">
        <f ca="1">VLOOKUP($M836,LAST!$B:$Q,4,0)</f>
        <v>92.9</v>
      </c>
      <c r="AA836" s="14">
        <f ca="1">VLOOKUP($M836,LAST!$B:$Q,5,0)</f>
        <v>93.016000000000005</v>
      </c>
      <c r="AB836" s="14">
        <f ca="1">VLOOKUP($M836,LAST!$B:$Q,6,0)</f>
        <v>102.43</v>
      </c>
      <c r="AC836" s="14">
        <f ca="1">VLOOKUP($M836,LAST!$B:$Q,7,0)</f>
        <v>1298.95</v>
      </c>
    </row>
    <row r="837" spans="12:29" ht="16.5" customHeight="1" x14ac:dyDescent="0.25">
      <c r="L837" s="32">
        <f t="shared" si="135"/>
        <v>837</v>
      </c>
      <c r="M837" s="9">
        <f t="shared" ca="1" si="144"/>
        <v>45012</v>
      </c>
      <c r="N837" s="12">
        <f t="shared" ca="1" si="136"/>
        <v>-3.20851759277061E-2</v>
      </c>
      <c r="O837" s="12">
        <f t="shared" ca="1" si="137"/>
        <v>-2.5111625877060506E-2</v>
      </c>
      <c r="P837" s="12">
        <f t="shared" ca="1" si="138"/>
        <v>-3.2945736434108475E-2</v>
      </c>
      <c r="Q837" s="12">
        <f t="shared" ca="1" si="139"/>
        <v>2.0518358531318448E-3</v>
      </c>
      <c r="R837" s="12">
        <f t="shared" ca="1" si="140"/>
        <v>-1.720097185491376E-4</v>
      </c>
      <c r="S837" s="12">
        <f t="shared" ca="1" si="141"/>
        <v>-2.5117343574226902E-3</v>
      </c>
      <c r="T837" s="12">
        <f t="shared" ca="1" si="142"/>
        <v>5.7187017001545382E-3</v>
      </c>
      <c r="U837" s="18"/>
      <c r="V837" s="22">
        <f t="shared" ca="1" si="143"/>
        <v>45012</v>
      </c>
      <c r="W837" s="14">
        <f ca="1">VLOOKUP($M837,LAST!$B:$Q,2,0)</f>
        <v>402.73</v>
      </c>
      <c r="X837" s="14">
        <f ca="1">VLOOKUP($M837,LAST!$B:$Q,3,0)*100</f>
        <v>580.78</v>
      </c>
      <c r="Y837" s="14">
        <f ca="1">VLOOKUP($M837,LAST!$B:$Q,16,0)*100</f>
        <v>499</v>
      </c>
      <c r="Z837" s="14">
        <f ca="1">VLOOKUP($M837,LAST!$B:$Q,4,0)</f>
        <v>92.79</v>
      </c>
      <c r="AA837" s="14">
        <f ca="1">VLOOKUP($M837,LAST!$B:$Q,5,0)</f>
        <v>93.001999999999995</v>
      </c>
      <c r="AB837" s="14">
        <f ca="1">VLOOKUP($M837,LAST!$B:$Q,6,0)</f>
        <v>102.857</v>
      </c>
      <c r="AC837" s="14">
        <f ca="1">VLOOKUP($M837,LAST!$B:$Q,7,0)</f>
        <v>1301.4000000000001</v>
      </c>
    </row>
    <row r="838" spans="12:29" ht="16.5" customHeight="1" x14ac:dyDescent="0.25">
      <c r="L838" s="32">
        <f t="shared" ref="L838:L901" si="145">ROW(M838)</f>
        <v>838</v>
      </c>
      <c r="M838" s="9">
        <f t="shared" ca="1" si="144"/>
        <v>45009</v>
      </c>
      <c r="N838" s="12">
        <f t="shared" ref="N838:N901" ca="1" si="146">W838/W839-1</f>
        <v>5.364132798530763E-3</v>
      </c>
      <c r="O838" s="12">
        <f t="shared" ref="O838:O901" ca="1" si="147">X838/X839-1</f>
        <v>1.783700666324961E-2</v>
      </c>
      <c r="P838" s="12">
        <f t="shared" ref="P838:P901" ca="1" si="148">Y838/Y839-1</f>
        <v>1.7751479289940919E-2</v>
      </c>
      <c r="Q838" s="12">
        <f t="shared" ref="Q838:Q901" ca="1" si="149">Z838/Z839-1</f>
        <v>-1.8324889511696085E-3</v>
      </c>
      <c r="R838" s="12">
        <f t="shared" ref="R838:R901" ca="1" si="150">AA838/AA839-1</f>
        <v>-9.3442887062999969E-4</v>
      </c>
      <c r="S838" s="12">
        <f t="shared" ref="S838:S901" ca="1" si="151">AB838/AB839-1</f>
        <v>5.6957827800101501E-3</v>
      </c>
      <c r="T838" s="12">
        <f t="shared" ref="T838:T901" ca="1" si="152">AC838/AC839-1</f>
        <v>1.2400735437937627E-2</v>
      </c>
      <c r="U838" s="18"/>
      <c r="V838" s="22">
        <f t="shared" ref="V838:V901" ca="1" si="153">M838</f>
        <v>45009</v>
      </c>
      <c r="W838" s="14">
        <f ca="1">VLOOKUP($M838,LAST!$B:$Q,2,0)</f>
        <v>416.08</v>
      </c>
      <c r="X838" s="14">
        <f ca="1">VLOOKUP($M838,LAST!$B:$Q,3,0)*100</f>
        <v>595.74</v>
      </c>
      <c r="Y838" s="14">
        <f ca="1">VLOOKUP($M838,LAST!$B:$Q,16,0)*100</f>
        <v>516</v>
      </c>
      <c r="Z838" s="14">
        <f ca="1">VLOOKUP($M838,LAST!$B:$Q,4,0)</f>
        <v>92.6</v>
      </c>
      <c r="AA838" s="14">
        <f ca="1">VLOOKUP($M838,LAST!$B:$Q,5,0)</f>
        <v>93.018000000000001</v>
      </c>
      <c r="AB838" s="14">
        <f ca="1">VLOOKUP($M838,LAST!$B:$Q,6,0)</f>
        <v>103.116</v>
      </c>
      <c r="AC838" s="14">
        <f ca="1">VLOOKUP($M838,LAST!$B:$Q,7,0)</f>
        <v>1294</v>
      </c>
    </row>
    <row r="839" spans="12:29" ht="16.5" customHeight="1" x14ac:dyDescent="0.25">
      <c r="L839" s="32">
        <f t="shared" si="145"/>
        <v>839</v>
      </c>
      <c r="M839" s="9">
        <f t="shared" ref="M839:M902" ca="1" si="154">WORKDAY(M838,-1)</f>
        <v>45008</v>
      </c>
      <c r="N839" s="12">
        <f t="shared" ca="1" si="146"/>
        <v>-7.1490260051817467E-3</v>
      </c>
      <c r="O839" s="12">
        <f t="shared" ca="1" si="147"/>
        <v>1.619876035210166E-2</v>
      </c>
      <c r="P839" s="12">
        <f t="shared" ca="1" si="148"/>
        <v>2.2177419354838745E-2</v>
      </c>
      <c r="Q839" s="12">
        <f t="shared" ca="1" si="149"/>
        <v>8.6309202718748423E-4</v>
      </c>
      <c r="R839" s="12">
        <f t="shared" ca="1" si="150"/>
        <v>-3.2211306168461462E-4</v>
      </c>
      <c r="S839" s="12">
        <f t="shared" ca="1" si="151"/>
        <v>1.8173646258767828E-3</v>
      </c>
      <c r="T839" s="12">
        <f t="shared" ca="1" si="152"/>
        <v>-2.2596925900435827E-2</v>
      </c>
      <c r="U839" s="18"/>
      <c r="V839" s="22">
        <f t="shared" ca="1" si="153"/>
        <v>45008</v>
      </c>
      <c r="W839" s="14">
        <f ca="1">VLOOKUP($M839,LAST!$B:$Q,2,0)</f>
        <v>413.86</v>
      </c>
      <c r="X839" s="14">
        <f ca="1">VLOOKUP($M839,LAST!$B:$Q,3,0)*100</f>
        <v>585.29999999999995</v>
      </c>
      <c r="Y839" s="14">
        <f ca="1">VLOOKUP($M839,LAST!$B:$Q,16,0)*100</f>
        <v>507</v>
      </c>
      <c r="Z839" s="14">
        <f ca="1">VLOOKUP($M839,LAST!$B:$Q,4,0)</f>
        <v>92.77</v>
      </c>
      <c r="AA839" s="14">
        <f ca="1">VLOOKUP($M839,LAST!$B:$Q,5,0)</f>
        <v>93.105000000000004</v>
      </c>
      <c r="AB839" s="14">
        <f ca="1">VLOOKUP($M839,LAST!$B:$Q,6,0)</f>
        <v>102.532</v>
      </c>
      <c r="AC839" s="14">
        <f ca="1">VLOOKUP($M839,LAST!$B:$Q,7,0)</f>
        <v>1278.1500000000001</v>
      </c>
    </row>
    <row r="840" spans="12:29" ht="16.5" customHeight="1" x14ac:dyDescent="0.25">
      <c r="L840" s="32">
        <f t="shared" si="145"/>
        <v>840</v>
      </c>
      <c r="M840" s="9">
        <f t="shared" ca="1" si="154"/>
        <v>45007</v>
      </c>
      <c r="N840" s="12">
        <f t="shared" ca="1" si="146"/>
        <v>2.8320505229918913E-2</v>
      </c>
      <c r="O840" s="12">
        <f t="shared" ca="1" si="147"/>
        <v>1.1343084405892601E-2</v>
      </c>
      <c r="P840" s="12">
        <f t="shared" ca="1" si="148"/>
        <v>3.1185031185031242E-2</v>
      </c>
      <c r="Q840" s="12">
        <f t="shared" ca="1" si="149"/>
        <v>7.5577629021794657E-4</v>
      </c>
      <c r="R840" s="12">
        <f t="shared" ca="1" si="150"/>
        <v>2.1478816517217503E-4</v>
      </c>
      <c r="S840" s="12">
        <f t="shared" ca="1" si="151"/>
        <v>-8.8130471836986857E-3</v>
      </c>
      <c r="T840" s="12">
        <f t="shared" ca="1" si="152"/>
        <v>-2.6312778858254005E-3</v>
      </c>
      <c r="U840" s="18"/>
      <c r="V840" s="22">
        <f t="shared" ca="1" si="153"/>
        <v>45007</v>
      </c>
      <c r="W840" s="14">
        <f ca="1">VLOOKUP($M840,LAST!$B:$Q,2,0)</f>
        <v>416.84</v>
      </c>
      <c r="X840" s="14">
        <f ca="1">VLOOKUP($M840,LAST!$B:$Q,3,0)*100</f>
        <v>575.96999999999991</v>
      </c>
      <c r="Y840" s="14">
        <f ca="1">VLOOKUP($M840,LAST!$B:$Q,16,0)*100</f>
        <v>496</v>
      </c>
      <c r="Z840" s="14">
        <f ca="1">VLOOKUP($M840,LAST!$B:$Q,4,0)</f>
        <v>92.69</v>
      </c>
      <c r="AA840" s="14">
        <f ca="1">VLOOKUP($M840,LAST!$B:$Q,5,0)</f>
        <v>93.135000000000005</v>
      </c>
      <c r="AB840" s="14">
        <f ca="1">VLOOKUP($M840,LAST!$B:$Q,6,0)</f>
        <v>102.346</v>
      </c>
      <c r="AC840" s="14">
        <f ca="1">VLOOKUP($M840,LAST!$B:$Q,7,0)</f>
        <v>1307.7</v>
      </c>
    </row>
    <row r="841" spans="12:29" ht="16.5" customHeight="1" x14ac:dyDescent="0.25">
      <c r="L841" s="32">
        <f t="shared" si="145"/>
        <v>841</v>
      </c>
      <c r="M841" s="9">
        <f t="shared" ca="1" si="154"/>
        <v>45006</v>
      </c>
      <c r="N841" s="12">
        <f t="shared" ca="1" si="146"/>
        <v>-3.0633474424277218E-2</v>
      </c>
      <c r="O841" s="12">
        <f t="shared" ca="1" si="147"/>
        <v>-4.9327279404400182E-2</v>
      </c>
      <c r="P841" s="12">
        <f t="shared" ca="1" si="148"/>
        <v>-5.5009823182711304E-2</v>
      </c>
      <c r="Q841" s="12">
        <f t="shared" ca="1" si="149"/>
        <v>6.4822817631804419E-4</v>
      </c>
      <c r="R841" s="12">
        <f t="shared" ca="1" si="150"/>
        <v>3.4160218970236134E-3</v>
      </c>
      <c r="S841" s="12">
        <f t="shared" ca="1" si="151"/>
        <v>-2.4205807457333695E-4</v>
      </c>
      <c r="T841" s="12">
        <f t="shared" ca="1" si="152"/>
        <v>4.9599389545984529E-4</v>
      </c>
      <c r="U841" s="18"/>
      <c r="V841" s="22">
        <f t="shared" ca="1" si="153"/>
        <v>45006</v>
      </c>
      <c r="W841" s="14">
        <f ca="1">VLOOKUP($M841,LAST!$B:$Q,2,0)</f>
        <v>405.36</v>
      </c>
      <c r="X841" s="14">
        <f ca="1">VLOOKUP($M841,LAST!$B:$Q,3,0)*100</f>
        <v>569.51</v>
      </c>
      <c r="Y841" s="14">
        <f ca="1">VLOOKUP($M841,LAST!$B:$Q,16,0)*100</f>
        <v>480.99999999999994</v>
      </c>
      <c r="Z841" s="14">
        <f ca="1">VLOOKUP($M841,LAST!$B:$Q,4,0)</f>
        <v>92.62</v>
      </c>
      <c r="AA841" s="14">
        <f ca="1">VLOOKUP($M841,LAST!$B:$Q,5,0)</f>
        <v>93.114999999999995</v>
      </c>
      <c r="AB841" s="14">
        <f ca="1">VLOOKUP($M841,LAST!$B:$Q,6,0)</f>
        <v>103.256</v>
      </c>
      <c r="AC841" s="14">
        <f ca="1">VLOOKUP($M841,LAST!$B:$Q,7,0)</f>
        <v>1311.15</v>
      </c>
    </row>
    <row r="842" spans="12:29" ht="16.5" customHeight="1" x14ac:dyDescent="0.25">
      <c r="L842" s="32">
        <f t="shared" si="145"/>
        <v>842</v>
      </c>
      <c r="M842" s="9">
        <f t="shared" ca="1" si="154"/>
        <v>45005</v>
      </c>
      <c r="N842" s="12">
        <f t="shared" ca="1" si="146"/>
        <v>-6.3444539492443219E-3</v>
      </c>
      <c r="O842" s="12">
        <f t="shared" ca="1" si="147"/>
        <v>1.3860916952967539E-2</v>
      </c>
      <c r="P842" s="12">
        <f t="shared" ca="1" si="148"/>
        <v>0</v>
      </c>
      <c r="Q842" s="12">
        <f t="shared" ca="1" si="149"/>
        <v>-2.3712006898037874E-3</v>
      </c>
      <c r="R842" s="12">
        <f t="shared" ca="1" si="150"/>
        <v>-5.252551239173231E-3</v>
      </c>
      <c r="S842" s="12">
        <f t="shared" ca="1" si="151"/>
        <v>-4.1173294249237102E-3</v>
      </c>
      <c r="T842" s="12">
        <f t="shared" ca="1" si="152"/>
        <v>5.9103469450414448E-3</v>
      </c>
      <c r="U842" s="18"/>
      <c r="V842" s="22">
        <f t="shared" ca="1" si="153"/>
        <v>45005</v>
      </c>
      <c r="W842" s="14">
        <f ca="1">VLOOKUP($M842,LAST!$B:$Q,2,0)</f>
        <v>418.17</v>
      </c>
      <c r="X842" s="14">
        <f ca="1">VLOOKUP($M842,LAST!$B:$Q,3,0)*100</f>
        <v>599.05999999999995</v>
      </c>
      <c r="Y842" s="14">
        <f ca="1">VLOOKUP($M842,LAST!$B:$Q,16,0)*100</f>
        <v>509</v>
      </c>
      <c r="Z842" s="14">
        <f ca="1">VLOOKUP($M842,LAST!$B:$Q,4,0)</f>
        <v>92.56</v>
      </c>
      <c r="AA842" s="14">
        <f ca="1">VLOOKUP($M842,LAST!$B:$Q,5,0)</f>
        <v>92.798000000000002</v>
      </c>
      <c r="AB842" s="14">
        <f ca="1">VLOOKUP($M842,LAST!$B:$Q,6,0)</f>
        <v>103.28100000000001</v>
      </c>
      <c r="AC842" s="14">
        <f ca="1">VLOOKUP($M842,LAST!$B:$Q,7,0)</f>
        <v>1310.5</v>
      </c>
    </row>
    <row r="843" spans="12:29" ht="16.5" customHeight="1" x14ac:dyDescent="0.25">
      <c r="L843" s="32">
        <f t="shared" si="145"/>
        <v>843</v>
      </c>
      <c r="M843" s="9">
        <f t="shared" ca="1" si="154"/>
        <v>45002</v>
      </c>
      <c r="N843" s="12">
        <f t="shared" ca="1" si="146"/>
        <v>3.3471673092507537E-2</v>
      </c>
      <c r="O843" s="12">
        <f t="shared" ca="1" si="147"/>
        <v>3.7688133330991747E-2</v>
      </c>
      <c r="P843" s="12">
        <f t="shared" ca="1" si="148"/>
        <v>4.9484536082474273E-2</v>
      </c>
      <c r="Q843" s="12">
        <f t="shared" ca="1" si="149"/>
        <v>-5.3861898093288119E-4</v>
      </c>
      <c r="R843" s="12">
        <f t="shared" ca="1" si="150"/>
        <v>-1.1349765509562904E-3</v>
      </c>
      <c r="S843" s="12">
        <f t="shared" ca="1" si="151"/>
        <v>-6.7995939397422767E-3</v>
      </c>
      <c r="T843" s="12">
        <f t="shared" ca="1" si="152"/>
        <v>-7.6928935943332277E-3</v>
      </c>
      <c r="U843" s="18"/>
      <c r="V843" s="22">
        <f t="shared" ca="1" si="153"/>
        <v>45002</v>
      </c>
      <c r="W843" s="14">
        <f ca="1">VLOOKUP($M843,LAST!$B:$Q,2,0)</f>
        <v>420.84</v>
      </c>
      <c r="X843" s="14">
        <f ca="1">VLOOKUP($M843,LAST!$B:$Q,3,0)*100</f>
        <v>590.87</v>
      </c>
      <c r="Y843" s="14">
        <f ca="1">VLOOKUP($M843,LAST!$B:$Q,16,0)*100</f>
        <v>509</v>
      </c>
      <c r="Z843" s="14">
        <f ca="1">VLOOKUP($M843,LAST!$B:$Q,4,0)</f>
        <v>92.78</v>
      </c>
      <c r="AA843" s="14">
        <f ca="1">VLOOKUP($M843,LAST!$B:$Q,5,0)</f>
        <v>93.287999999999997</v>
      </c>
      <c r="AB843" s="14">
        <f ca="1">VLOOKUP($M843,LAST!$B:$Q,6,0)</f>
        <v>103.708</v>
      </c>
      <c r="AC843" s="14">
        <f ca="1">VLOOKUP($M843,LAST!$B:$Q,7,0)</f>
        <v>1302.8</v>
      </c>
    </row>
    <row r="844" spans="12:29" ht="16.5" customHeight="1" x14ac:dyDescent="0.25">
      <c r="L844" s="32">
        <f t="shared" si="145"/>
        <v>844</v>
      </c>
      <c r="M844" s="9">
        <f t="shared" ca="1" si="154"/>
        <v>45001</v>
      </c>
      <c r="N844" s="12">
        <f t="shared" ca="1" si="146"/>
        <v>-2.5020351482066827E-2</v>
      </c>
      <c r="O844" s="12">
        <f t="shared" ca="1" si="147"/>
        <v>-3.3079182869466317E-2</v>
      </c>
      <c r="P844" s="12">
        <f t="shared" ca="1" si="148"/>
        <v>-5.0880626223092196E-2</v>
      </c>
      <c r="Q844" s="12">
        <f t="shared" ca="1" si="149"/>
        <v>-7.5349838536065139E-4</v>
      </c>
      <c r="R844" s="12">
        <f t="shared" ca="1" si="150"/>
        <v>-1.0268477912075413E-3</v>
      </c>
      <c r="S844" s="12">
        <f t="shared" ca="1" si="151"/>
        <v>-2.178774152858165E-3</v>
      </c>
      <c r="T844" s="12">
        <f t="shared" ca="1" si="152"/>
        <v>6.9795980978679673E-3</v>
      </c>
      <c r="U844" s="18"/>
      <c r="V844" s="22">
        <f t="shared" ca="1" si="153"/>
        <v>45001</v>
      </c>
      <c r="W844" s="14">
        <f ca="1">VLOOKUP($M844,LAST!$B:$Q,2,0)</f>
        <v>407.21</v>
      </c>
      <c r="X844" s="14">
        <f ca="1">VLOOKUP($M844,LAST!$B:$Q,3,0)*100</f>
        <v>569.41</v>
      </c>
      <c r="Y844" s="14">
        <f ca="1">VLOOKUP($M844,LAST!$B:$Q,16,0)*100</f>
        <v>484.99999999999994</v>
      </c>
      <c r="Z844" s="14">
        <f ca="1">VLOOKUP($M844,LAST!$B:$Q,4,0)</f>
        <v>92.83</v>
      </c>
      <c r="AA844" s="14">
        <f ca="1">VLOOKUP($M844,LAST!$B:$Q,5,0)</f>
        <v>93.394000000000005</v>
      </c>
      <c r="AB844" s="14">
        <f ca="1">VLOOKUP($M844,LAST!$B:$Q,6,0)</f>
        <v>104.41800000000001</v>
      </c>
      <c r="AC844" s="14">
        <f ca="1">VLOOKUP($M844,LAST!$B:$Q,7,0)</f>
        <v>1312.9</v>
      </c>
    </row>
    <row r="845" spans="12:29" ht="16.5" customHeight="1" x14ac:dyDescent="0.25">
      <c r="L845" s="32">
        <f t="shared" si="145"/>
        <v>845</v>
      </c>
      <c r="M845" s="9">
        <f t="shared" ca="1" si="154"/>
        <v>45000</v>
      </c>
      <c r="N845" s="12">
        <f t="shared" ca="1" si="146"/>
        <v>5.3446666834817247E-2</v>
      </c>
      <c r="O845" s="12">
        <f t="shared" ca="1" si="147"/>
        <v>7.6443599539364415E-2</v>
      </c>
      <c r="P845" s="12">
        <f t="shared" ca="1" si="148"/>
        <v>8.9552238805970186E-2</v>
      </c>
      <c r="Q845" s="12">
        <f t="shared" ca="1" si="149"/>
        <v>-5.6726961361447392E-3</v>
      </c>
      <c r="R845" s="12">
        <f t="shared" ca="1" si="150"/>
        <v>-3.1667501892587158E-3</v>
      </c>
      <c r="S845" s="12">
        <f t="shared" ca="1" si="151"/>
        <v>1.0125775842929841E-2</v>
      </c>
      <c r="T845" s="12">
        <f t="shared" ca="1" si="152"/>
        <v>-5.1505093281446479E-3</v>
      </c>
      <c r="U845" s="18"/>
      <c r="V845" s="22">
        <f t="shared" ca="1" si="153"/>
        <v>45000</v>
      </c>
      <c r="W845" s="14">
        <f ca="1">VLOOKUP($M845,LAST!$B:$Q,2,0)</f>
        <v>417.66</v>
      </c>
      <c r="X845" s="14">
        <f ca="1">VLOOKUP($M845,LAST!$B:$Q,3,0)*100</f>
        <v>588.89</v>
      </c>
      <c r="Y845" s="14">
        <f ca="1">VLOOKUP($M845,LAST!$B:$Q,16,0)*100</f>
        <v>511.00000000000006</v>
      </c>
      <c r="Z845" s="14">
        <f ca="1">VLOOKUP($M845,LAST!$B:$Q,4,0)</f>
        <v>92.9</v>
      </c>
      <c r="AA845" s="14">
        <f ca="1">VLOOKUP($M845,LAST!$B:$Q,5,0)</f>
        <v>93.49</v>
      </c>
      <c r="AB845" s="14">
        <f ca="1">VLOOKUP($M845,LAST!$B:$Q,6,0)</f>
        <v>104.646</v>
      </c>
      <c r="AC845" s="14">
        <f ca="1">VLOOKUP($M845,LAST!$B:$Q,7,0)</f>
        <v>1303.8</v>
      </c>
    </row>
    <row r="846" spans="12:29" ht="16.5" customHeight="1" x14ac:dyDescent="0.25">
      <c r="L846" s="32">
        <f t="shared" si="145"/>
        <v>846</v>
      </c>
      <c r="M846" s="9">
        <f t="shared" ca="1" si="154"/>
        <v>44999</v>
      </c>
      <c r="N846" s="12">
        <f t="shared" ca="1" si="146"/>
        <v>-1.7885010775595012E-2</v>
      </c>
      <c r="O846" s="12">
        <f t="shared" ca="1" si="147"/>
        <v>-3.2436638899205894E-2</v>
      </c>
      <c r="P846" s="12">
        <f t="shared" ca="1" si="148"/>
        <v>-5.0607287449392691E-2</v>
      </c>
      <c r="Q846" s="12">
        <f t="shared" ca="1" si="149"/>
        <v>1.7154497694864546E-3</v>
      </c>
      <c r="R846" s="12">
        <f t="shared" ca="1" si="150"/>
        <v>-1.8518321431231222E-3</v>
      </c>
      <c r="S846" s="12">
        <f t="shared" ca="1" si="151"/>
        <v>1.9305951059367388E-5</v>
      </c>
      <c r="T846" s="12">
        <f t="shared" ca="1" si="152"/>
        <v>6.8374755118503217E-3</v>
      </c>
      <c r="U846" s="18"/>
      <c r="V846" s="22">
        <f t="shared" ca="1" si="153"/>
        <v>44999</v>
      </c>
      <c r="W846" s="14">
        <f ca="1">VLOOKUP($M846,LAST!$B:$Q,2,0)</f>
        <v>396.47</v>
      </c>
      <c r="X846" s="14">
        <f ca="1">VLOOKUP($M846,LAST!$B:$Q,3,0)*100</f>
        <v>547.06999999999994</v>
      </c>
      <c r="Y846" s="14">
        <f ca="1">VLOOKUP($M846,LAST!$B:$Q,16,0)*100</f>
        <v>469.00000000000006</v>
      </c>
      <c r="Z846" s="14">
        <f ca="1">VLOOKUP($M846,LAST!$B:$Q,4,0)</f>
        <v>93.43</v>
      </c>
      <c r="AA846" s="14">
        <f ca="1">VLOOKUP($M846,LAST!$B:$Q,5,0)</f>
        <v>93.787000000000006</v>
      </c>
      <c r="AB846" s="14">
        <f ca="1">VLOOKUP($M846,LAST!$B:$Q,6,0)</f>
        <v>103.59699999999999</v>
      </c>
      <c r="AC846" s="14">
        <f ca="1">VLOOKUP($M846,LAST!$B:$Q,7,0)</f>
        <v>1310.55</v>
      </c>
    </row>
    <row r="847" spans="12:29" ht="16.5" customHeight="1" x14ac:dyDescent="0.25">
      <c r="L847" s="32">
        <f t="shared" si="145"/>
        <v>847</v>
      </c>
      <c r="M847" s="9">
        <f t="shared" ca="1" si="154"/>
        <v>44998</v>
      </c>
      <c r="N847" s="12">
        <f t="shared" ca="1" si="146"/>
        <v>2.2388248702038593E-2</v>
      </c>
      <c r="O847" s="12">
        <f t="shared" ca="1" si="147"/>
        <v>7.578294455649015E-2</v>
      </c>
      <c r="P847" s="12">
        <f t="shared" ca="1" si="148"/>
        <v>9.7777777777777963E-2</v>
      </c>
      <c r="Q847" s="12">
        <f t="shared" ca="1" si="149"/>
        <v>-7.6603894031279651E-3</v>
      </c>
      <c r="R847" s="12">
        <f t="shared" ca="1" si="150"/>
        <v>-2.1240216225401065E-3</v>
      </c>
      <c r="S847" s="12">
        <f t="shared" ca="1" si="151"/>
        <v>-9.3807374541002853E-3</v>
      </c>
      <c r="T847" s="12">
        <f t="shared" ca="1" si="152"/>
        <v>-1.7251793129482773E-2</v>
      </c>
      <c r="U847" s="18"/>
      <c r="V847" s="22">
        <f t="shared" ca="1" si="153"/>
        <v>44998</v>
      </c>
      <c r="W847" s="14">
        <f ca="1">VLOOKUP($M847,LAST!$B:$Q,2,0)</f>
        <v>403.69</v>
      </c>
      <c r="X847" s="14">
        <f ca="1">VLOOKUP($M847,LAST!$B:$Q,3,0)*100</f>
        <v>565.41</v>
      </c>
      <c r="Y847" s="14">
        <f ca="1">VLOOKUP($M847,LAST!$B:$Q,16,0)*100</f>
        <v>494.00000000000006</v>
      </c>
      <c r="Z847" s="14">
        <f ca="1">VLOOKUP($M847,LAST!$B:$Q,4,0)</f>
        <v>93.27</v>
      </c>
      <c r="AA847" s="14">
        <f ca="1">VLOOKUP($M847,LAST!$B:$Q,5,0)</f>
        <v>93.960999999999999</v>
      </c>
      <c r="AB847" s="14">
        <f ca="1">VLOOKUP($M847,LAST!$B:$Q,6,0)</f>
        <v>103.595</v>
      </c>
      <c r="AC847" s="14">
        <f ca="1">VLOOKUP($M847,LAST!$B:$Q,7,0)</f>
        <v>1301.6500000000001</v>
      </c>
    </row>
    <row r="848" spans="12:29" ht="16.5" customHeight="1" x14ac:dyDescent="0.25">
      <c r="L848" s="32">
        <f t="shared" si="145"/>
        <v>848</v>
      </c>
      <c r="M848" s="9">
        <f t="shared" ca="1" si="154"/>
        <v>44995</v>
      </c>
      <c r="N848" s="12">
        <f t="shared" ca="1" si="146"/>
        <v>3.2611538260369333E-2</v>
      </c>
      <c r="O848" s="12">
        <f t="shared" ca="1" si="147"/>
        <v>6.0684950858711062E-2</v>
      </c>
      <c r="P848" s="12">
        <f t="shared" ca="1" si="148"/>
        <v>7.9136690647481966E-2</v>
      </c>
      <c r="Q848" s="12">
        <f t="shared" ca="1" si="149"/>
        <v>-2.3352085765842023E-3</v>
      </c>
      <c r="R848" s="12">
        <f t="shared" ca="1" si="150"/>
        <v>-7.3225087551742618E-4</v>
      </c>
      <c r="S848" s="12">
        <f t="shared" ca="1" si="151"/>
        <v>-6.9604687158743017E-3</v>
      </c>
      <c r="T848" s="12">
        <f t="shared" ca="1" si="152"/>
        <v>1.7395250340341839E-3</v>
      </c>
      <c r="U848" s="18"/>
      <c r="V848" s="22">
        <f t="shared" ca="1" si="153"/>
        <v>44995</v>
      </c>
      <c r="W848" s="14">
        <f ca="1">VLOOKUP($M848,LAST!$B:$Q,2,0)</f>
        <v>394.85</v>
      </c>
      <c r="X848" s="14">
        <f ca="1">VLOOKUP($M848,LAST!$B:$Q,3,0)*100</f>
        <v>525.57999999999993</v>
      </c>
      <c r="Y848" s="14">
        <f ca="1">VLOOKUP($M848,LAST!$B:$Q,16,0)*100</f>
        <v>450</v>
      </c>
      <c r="Z848" s="14">
        <f ca="1">VLOOKUP($M848,LAST!$B:$Q,4,0)</f>
        <v>93.99</v>
      </c>
      <c r="AA848" s="14">
        <f ca="1">VLOOKUP($M848,LAST!$B:$Q,5,0)</f>
        <v>94.161000000000001</v>
      </c>
      <c r="AB848" s="14">
        <f ca="1">VLOOKUP($M848,LAST!$B:$Q,6,0)</f>
        <v>104.57599999999999</v>
      </c>
      <c r="AC848" s="14">
        <f ca="1">VLOOKUP($M848,LAST!$B:$Q,7,0)</f>
        <v>1324.5</v>
      </c>
    </row>
    <row r="849" spans="12:29" ht="16.5" customHeight="1" x14ac:dyDescent="0.25">
      <c r="L849" s="32">
        <f t="shared" si="145"/>
        <v>849</v>
      </c>
      <c r="M849" s="9">
        <f t="shared" ca="1" si="154"/>
        <v>44994</v>
      </c>
      <c r="N849" s="12">
        <f t="shared" ca="1" si="146"/>
        <v>2.6964602245259872E-2</v>
      </c>
      <c r="O849" s="12">
        <f t="shared" ca="1" si="147"/>
        <v>2.8776082217377708E-2</v>
      </c>
      <c r="P849" s="12">
        <f t="shared" ca="1" si="148"/>
        <v>4.2499999999999982E-2</v>
      </c>
      <c r="Q849" s="12">
        <f t="shared" ca="1" si="149"/>
        <v>-2.1224663058483362E-4</v>
      </c>
      <c r="R849" s="12">
        <f t="shared" ca="1" si="150"/>
        <v>1.6156806054550277E-3</v>
      </c>
      <c r="S849" s="12">
        <f t="shared" ca="1" si="151"/>
        <v>-3.303110034261536E-3</v>
      </c>
      <c r="T849" s="12">
        <f t="shared" ca="1" si="152"/>
        <v>6.4328149241310584E-4</v>
      </c>
      <c r="U849" s="18"/>
      <c r="V849" s="22">
        <f t="shared" ca="1" si="153"/>
        <v>44994</v>
      </c>
      <c r="W849" s="14">
        <f ca="1">VLOOKUP($M849,LAST!$B:$Q,2,0)</f>
        <v>382.38</v>
      </c>
      <c r="X849" s="14">
        <f ca="1">VLOOKUP($M849,LAST!$B:$Q,3,0)*100</f>
        <v>495.51</v>
      </c>
      <c r="Y849" s="14">
        <f ca="1">VLOOKUP($M849,LAST!$B:$Q,16,0)*100</f>
        <v>417</v>
      </c>
      <c r="Z849" s="14">
        <f ca="1">VLOOKUP($M849,LAST!$B:$Q,4,0)</f>
        <v>94.21</v>
      </c>
      <c r="AA849" s="14">
        <f ca="1">VLOOKUP($M849,LAST!$B:$Q,5,0)</f>
        <v>94.23</v>
      </c>
      <c r="AB849" s="14">
        <f ca="1">VLOOKUP($M849,LAST!$B:$Q,6,0)</f>
        <v>105.309</v>
      </c>
      <c r="AC849" s="14">
        <f ca="1">VLOOKUP($M849,LAST!$B:$Q,7,0)</f>
        <v>1322.2</v>
      </c>
    </row>
    <row r="850" spans="12:29" ht="16.5" customHeight="1" x14ac:dyDescent="0.25">
      <c r="L850" s="32">
        <f t="shared" si="145"/>
        <v>850</v>
      </c>
      <c r="M850" s="9">
        <f t="shared" ca="1" si="154"/>
        <v>44993</v>
      </c>
      <c r="N850" s="12">
        <f t="shared" ca="1" si="146"/>
        <v>1.2123518538653899E-2</v>
      </c>
      <c r="O850" s="12">
        <f t="shared" ca="1" si="147"/>
        <v>1.5774933040892503E-2</v>
      </c>
      <c r="P850" s="12">
        <f t="shared" ca="1" si="148"/>
        <v>2.8277634961439535E-2</v>
      </c>
      <c r="Q850" s="12">
        <f t="shared" ca="1" si="149"/>
        <v>2.122916887805637E-4</v>
      </c>
      <c r="R850" s="12">
        <f t="shared" ca="1" si="150"/>
        <v>0</v>
      </c>
      <c r="S850" s="12">
        <f t="shared" ca="1" si="151"/>
        <v>4.0713913743317676E-4</v>
      </c>
      <c r="T850" s="12">
        <f t="shared" ca="1" si="152"/>
        <v>1.654037004269715E-2</v>
      </c>
      <c r="U850" s="18"/>
      <c r="V850" s="22">
        <f t="shared" ca="1" si="153"/>
        <v>44993</v>
      </c>
      <c r="W850" s="14">
        <f ca="1">VLOOKUP($M850,LAST!$B:$Q,2,0)</f>
        <v>372.34</v>
      </c>
      <c r="X850" s="14">
        <f ca="1">VLOOKUP($M850,LAST!$B:$Q,3,0)*100</f>
        <v>481.65</v>
      </c>
      <c r="Y850" s="14">
        <f ca="1">VLOOKUP($M850,LAST!$B:$Q,16,0)*100</f>
        <v>400</v>
      </c>
      <c r="Z850" s="14">
        <f ca="1">VLOOKUP($M850,LAST!$B:$Q,4,0)</f>
        <v>94.23</v>
      </c>
      <c r="AA850" s="14">
        <f ca="1">VLOOKUP($M850,LAST!$B:$Q,5,0)</f>
        <v>94.078000000000003</v>
      </c>
      <c r="AB850" s="14">
        <f ca="1">VLOOKUP($M850,LAST!$B:$Q,6,0)</f>
        <v>105.658</v>
      </c>
      <c r="AC850" s="14">
        <f ca="1">VLOOKUP($M850,LAST!$B:$Q,7,0)</f>
        <v>1321.35</v>
      </c>
    </row>
    <row r="851" spans="12:29" ht="16.5" customHeight="1" x14ac:dyDescent="0.25">
      <c r="L851" s="32">
        <f t="shared" si="145"/>
        <v>851</v>
      </c>
      <c r="M851" s="9">
        <f t="shared" ca="1" si="154"/>
        <v>44992</v>
      </c>
      <c r="N851" s="12">
        <f t="shared" ca="1" si="146"/>
        <v>6.2363238512033181E-3</v>
      </c>
      <c r="O851" s="12">
        <f t="shared" ca="1" si="147"/>
        <v>-3.1115315883528671E-3</v>
      </c>
      <c r="P851" s="12">
        <f t="shared" ca="1" si="148"/>
        <v>0</v>
      </c>
      <c r="Q851" s="12">
        <f t="shared" ca="1" si="149"/>
        <v>4.2476372517774585E-4</v>
      </c>
      <c r="R851" s="12">
        <f t="shared" ca="1" si="150"/>
        <v>3.8280768167409107E-4</v>
      </c>
      <c r="S851" s="12">
        <f t="shared" ca="1" si="151"/>
        <v>1.212266411116425E-2</v>
      </c>
      <c r="T851" s="12">
        <f t="shared" ca="1" si="152"/>
        <v>2.3519432449106148E-3</v>
      </c>
      <c r="U851" s="18"/>
      <c r="V851" s="22">
        <f t="shared" ca="1" si="153"/>
        <v>44992</v>
      </c>
      <c r="W851" s="14">
        <f ca="1">VLOOKUP($M851,LAST!$B:$Q,2,0)</f>
        <v>367.88</v>
      </c>
      <c r="X851" s="14">
        <f ca="1">VLOOKUP($M851,LAST!$B:$Q,3,0)*100</f>
        <v>474.16999999999996</v>
      </c>
      <c r="Y851" s="14">
        <f ca="1">VLOOKUP($M851,LAST!$B:$Q,16,0)*100</f>
        <v>389</v>
      </c>
      <c r="Z851" s="14">
        <f ca="1">VLOOKUP($M851,LAST!$B:$Q,4,0)</f>
        <v>94.21</v>
      </c>
      <c r="AA851" s="14">
        <f ca="1">VLOOKUP($M851,LAST!$B:$Q,5,0)</f>
        <v>94.078000000000003</v>
      </c>
      <c r="AB851" s="14">
        <f ca="1">VLOOKUP($M851,LAST!$B:$Q,6,0)</f>
        <v>105.61499999999999</v>
      </c>
      <c r="AC851" s="14">
        <f ca="1">VLOOKUP($M851,LAST!$B:$Q,7,0)</f>
        <v>1299.8499999999999</v>
      </c>
    </row>
    <row r="852" spans="12:29" ht="16.5" customHeight="1" x14ac:dyDescent="0.25">
      <c r="L852" s="32">
        <f t="shared" si="145"/>
        <v>852</v>
      </c>
      <c r="M852" s="9">
        <f t="shared" ca="1" si="154"/>
        <v>44991</v>
      </c>
      <c r="N852" s="12">
        <f t="shared" ca="1" si="146"/>
        <v>-2.3556433951177791E-2</v>
      </c>
      <c r="O852" s="12">
        <f t="shared" ca="1" si="147"/>
        <v>-1.9965385090864096E-2</v>
      </c>
      <c r="P852" s="12">
        <f t="shared" ca="1" si="148"/>
        <v>-2.0151133501259411E-2</v>
      </c>
      <c r="Q852" s="12">
        <f t="shared" ca="1" si="149"/>
        <v>3.1867431485022024E-4</v>
      </c>
      <c r="R852" s="12">
        <f t="shared" ca="1" si="150"/>
        <v>1.4269284831962548E-3</v>
      </c>
      <c r="S852" s="12">
        <f t="shared" ca="1" si="151"/>
        <v>-1.6360348638073674E-3</v>
      </c>
      <c r="T852" s="12">
        <f t="shared" ca="1" si="152"/>
        <v>-3.4580803811573579E-3</v>
      </c>
      <c r="U852" s="18"/>
      <c r="V852" s="22">
        <f t="shared" ca="1" si="153"/>
        <v>44991</v>
      </c>
      <c r="W852" s="14">
        <f ca="1">VLOOKUP($M852,LAST!$B:$Q,2,0)</f>
        <v>365.6</v>
      </c>
      <c r="X852" s="14">
        <f ca="1">VLOOKUP($M852,LAST!$B:$Q,3,0)*100</f>
        <v>475.65</v>
      </c>
      <c r="Y852" s="14">
        <f ca="1">VLOOKUP($M852,LAST!$B:$Q,16,0)*100</f>
        <v>389</v>
      </c>
      <c r="Z852" s="14">
        <f ca="1">VLOOKUP($M852,LAST!$B:$Q,4,0)</f>
        <v>94.17</v>
      </c>
      <c r="AA852" s="14">
        <f ca="1">VLOOKUP($M852,LAST!$B:$Q,5,0)</f>
        <v>94.042000000000002</v>
      </c>
      <c r="AB852" s="14">
        <f ca="1">VLOOKUP($M852,LAST!$B:$Q,6,0)</f>
        <v>104.35</v>
      </c>
      <c r="AC852" s="14">
        <f ca="1">VLOOKUP($M852,LAST!$B:$Q,7,0)</f>
        <v>1296.8</v>
      </c>
    </row>
    <row r="853" spans="12:29" ht="16.5" customHeight="1" x14ac:dyDescent="0.25">
      <c r="L853" s="32">
        <f t="shared" si="145"/>
        <v>853</v>
      </c>
      <c r="M853" s="9">
        <f t="shared" ca="1" si="154"/>
        <v>44988</v>
      </c>
      <c r="N853" s="12">
        <f t="shared" ca="1" si="146"/>
        <v>-8.0117505674937028E-5</v>
      </c>
      <c r="O853" s="12">
        <f t="shared" ca="1" si="147"/>
        <v>-1.3737045315992735E-2</v>
      </c>
      <c r="P853" s="12">
        <f t="shared" ca="1" si="148"/>
        <v>-2.6960784313725505E-2</v>
      </c>
      <c r="Q853" s="12">
        <f t="shared" ca="1" si="149"/>
        <v>1.062360565176057E-4</v>
      </c>
      <c r="R853" s="12">
        <f t="shared" ca="1" si="150"/>
        <v>1.1714964269349259E-4</v>
      </c>
      <c r="S853" s="12">
        <f t="shared" ca="1" si="151"/>
        <v>-4.8178087539394454E-3</v>
      </c>
      <c r="T853" s="12">
        <f t="shared" ca="1" si="152"/>
        <v>-1.068156764359296E-2</v>
      </c>
      <c r="U853" s="18"/>
      <c r="V853" s="22">
        <f t="shared" ca="1" si="153"/>
        <v>44988</v>
      </c>
      <c r="W853" s="14">
        <f ca="1">VLOOKUP($M853,LAST!$B:$Q,2,0)</f>
        <v>374.42</v>
      </c>
      <c r="X853" s="14">
        <f ca="1">VLOOKUP($M853,LAST!$B:$Q,3,0)*100</f>
        <v>485.34</v>
      </c>
      <c r="Y853" s="14">
        <f ca="1">VLOOKUP($M853,LAST!$B:$Q,16,0)*100</f>
        <v>397</v>
      </c>
      <c r="Z853" s="14">
        <f ca="1">VLOOKUP($M853,LAST!$B:$Q,4,0)</f>
        <v>94.14</v>
      </c>
      <c r="AA853" s="14">
        <f ca="1">VLOOKUP($M853,LAST!$B:$Q,5,0)</f>
        <v>93.908000000000001</v>
      </c>
      <c r="AB853" s="14">
        <f ca="1">VLOOKUP($M853,LAST!$B:$Q,6,0)</f>
        <v>104.521</v>
      </c>
      <c r="AC853" s="14">
        <f ca="1">VLOOKUP($M853,LAST!$B:$Q,7,0)</f>
        <v>1301.3</v>
      </c>
    </row>
    <row r="854" spans="12:29" ht="16.5" customHeight="1" x14ac:dyDescent="0.25">
      <c r="L854" s="32">
        <f t="shared" si="145"/>
        <v>854</v>
      </c>
      <c r="M854" s="9">
        <f t="shared" ca="1" si="154"/>
        <v>44987</v>
      </c>
      <c r="N854" s="12">
        <f t="shared" ca="1" si="146"/>
        <v>1.1316372278939113E-2</v>
      </c>
      <c r="O854" s="12">
        <f t="shared" ca="1" si="147"/>
        <v>2.8735046567078815E-3</v>
      </c>
      <c r="P854" s="12">
        <f t="shared" ca="1" si="148"/>
        <v>-4.8780487804876982E-3</v>
      </c>
      <c r="Q854" s="12">
        <f t="shared" ca="1" si="149"/>
        <v>-2.1242697822632106E-4</v>
      </c>
      <c r="R854" s="12">
        <f t="shared" ca="1" si="150"/>
        <v>9.5858895705625002E-5</v>
      </c>
      <c r="S854" s="12">
        <f t="shared" ca="1" si="151"/>
        <v>5.2065886316434717E-3</v>
      </c>
      <c r="T854" s="12">
        <f t="shared" ca="1" si="152"/>
        <v>-5.8274001179084989E-3</v>
      </c>
      <c r="U854" s="18"/>
      <c r="V854" s="22">
        <f t="shared" ca="1" si="153"/>
        <v>44987</v>
      </c>
      <c r="W854" s="14">
        <f ca="1">VLOOKUP($M854,LAST!$B:$Q,2,0)</f>
        <v>374.45</v>
      </c>
      <c r="X854" s="14">
        <f ca="1">VLOOKUP($M854,LAST!$B:$Q,3,0)*100</f>
        <v>492.1</v>
      </c>
      <c r="Y854" s="14">
        <f ca="1">VLOOKUP($M854,LAST!$B:$Q,16,0)*100</f>
        <v>408</v>
      </c>
      <c r="Z854" s="14">
        <f ca="1">VLOOKUP($M854,LAST!$B:$Q,4,0)</f>
        <v>94.13</v>
      </c>
      <c r="AA854" s="14">
        <f ca="1">VLOOKUP($M854,LAST!$B:$Q,5,0)</f>
        <v>93.897000000000006</v>
      </c>
      <c r="AB854" s="14">
        <f ca="1">VLOOKUP($M854,LAST!$B:$Q,6,0)</f>
        <v>105.027</v>
      </c>
      <c r="AC854" s="14">
        <f ca="1">VLOOKUP($M854,LAST!$B:$Q,7,0)</f>
        <v>1315.35</v>
      </c>
    </row>
    <row r="855" spans="12:29" ht="16.5" customHeight="1" x14ac:dyDescent="0.25">
      <c r="L855" s="32">
        <f t="shared" si="145"/>
        <v>855</v>
      </c>
      <c r="M855" s="9">
        <f t="shared" ca="1" si="154"/>
        <v>44986</v>
      </c>
      <c r="N855" s="12">
        <f t="shared" ca="1" si="146"/>
        <v>1.3251480650133818E-3</v>
      </c>
      <c r="O855" s="12">
        <f t="shared" ca="1" si="147"/>
        <v>-8.8872730210667328E-3</v>
      </c>
      <c r="P855" s="12">
        <f t="shared" ca="1" si="148"/>
        <v>-4.8543689320389438E-3</v>
      </c>
      <c r="Q855" s="12">
        <f t="shared" ca="1" si="149"/>
        <v>0</v>
      </c>
      <c r="R855" s="12">
        <f t="shared" ca="1" si="150"/>
        <v>-3.5135912096340149E-4</v>
      </c>
      <c r="S855" s="12">
        <f t="shared" ca="1" si="151"/>
        <v>-3.6807826907856445E-3</v>
      </c>
      <c r="T855" s="12">
        <f t="shared" ca="1" si="152"/>
        <v>0</v>
      </c>
      <c r="U855" s="18"/>
      <c r="V855" s="22">
        <f t="shared" ca="1" si="153"/>
        <v>44986</v>
      </c>
      <c r="W855" s="14">
        <f ca="1">VLOOKUP($M855,LAST!$B:$Q,2,0)</f>
        <v>370.26</v>
      </c>
      <c r="X855" s="14">
        <f ca="1">VLOOKUP($M855,LAST!$B:$Q,3,0)*100</f>
        <v>490.69000000000005</v>
      </c>
      <c r="Y855" s="14">
        <f ca="1">VLOOKUP($M855,LAST!$B:$Q,16,0)*100</f>
        <v>409.99999999999994</v>
      </c>
      <c r="Z855" s="14">
        <f ca="1">VLOOKUP($M855,LAST!$B:$Q,4,0)</f>
        <v>94.15</v>
      </c>
      <c r="AA855" s="14">
        <f ca="1">VLOOKUP($M855,LAST!$B:$Q,5,0)</f>
        <v>93.888000000000005</v>
      </c>
      <c r="AB855" s="14">
        <f ca="1">VLOOKUP($M855,LAST!$B:$Q,6,0)</f>
        <v>104.483</v>
      </c>
      <c r="AC855" s="14">
        <f ca="1">VLOOKUP($M855,LAST!$B:$Q,7,0)</f>
        <v>1323.06</v>
      </c>
    </row>
    <row r="856" spans="12:29" ht="16.5" customHeight="1" x14ac:dyDescent="0.25">
      <c r="L856" s="32">
        <f t="shared" si="145"/>
        <v>856</v>
      </c>
      <c r="M856" s="9">
        <f t="shared" ca="1" si="154"/>
        <v>44985</v>
      </c>
      <c r="N856" s="12">
        <f t="shared" ca="1" si="146"/>
        <v>6.2863985195666938E-3</v>
      </c>
      <c r="O856" s="12">
        <f t="shared" ca="1" si="147"/>
        <v>-2.9202078382406516E-3</v>
      </c>
      <c r="P856" s="12">
        <f t="shared" ca="1" si="148"/>
        <v>-9.6153846153845812E-3</v>
      </c>
      <c r="Q856" s="12">
        <f t="shared" ca="1" si="149"/>
        <v>-2.1238186258887293E-4</v>
      </c>
      <c r="R856" s="12">
        <f t="shared" ca="1" si="150"/>
        <v>-4.5762206802602012E-4</v>
      </c>
      <c r="S856" s="12">
        <f t="shared" ca="1" si="151"/>
        <v>1.8724981609392621E-3</v>
      </c>
      <c r="T856" s="12">
        <f t="shared" ca="1" si="152"/>
        <v>-3.0232030836629953E-5</v>
      </c>
      <c r="U856" s="18"/>
      <c r="V856" s="22">
        <f t="shared" ca="1" si="153"/>
        <v>44985</v>
      </c>
      <c r="W856" s="14">
        <f ca="1">VLOOKUP($M856,LAST!$B:$Q,2,0)</f>
        <v>369.77</v>
      </c>
      <c r="X856" s="14">
        <f ca="1">VLOOKUP($M856,LAST!$B:$Q,3,0)*100</f>
        <v>495.09</v>
      </c>
      <c r="Y856" s="14">
        <f ca="1">VLOOKUP($M856,LAST!$B:$Q,16,0)*100</f>
        <v>412</v>
      </c>
      <c r="Z856" s="14">
        <f ca="1">VLOOKUP($M856,LAST!$B:$Q,4,0)</f>
        <v>94.15</v>
      </c>
      <c r="AA856" s="14">
        <f ca="1">VLOOKUP($M856,LAST!$B:$Q,5,0)</f>
        <v>93.921000000000006</v>
      </c>
      <c r="AB856" s="14">
        <f ca="1">VLOOKUP($M856,LAST!$B:$Q,6,0)</f>
        <v>104.869</v>
      </c>
      <c r="AC856" s="14">
        <f ca="1">VLOOKUP($M856,LAST!$B:$Q,7,0)</f>
        <v>1323.06</v>
      </c>
    </row>
    <row r="857" spans="12:29" ht="16.5" customHeight="1" x14ac:dyDescent="0.25">
      <c r="L857" s="32">
        <f t="shared" si="145"/>
        <v>857</v>
      </c>
      <c r="M857" s="9">
        <f t="shared" ca="1" si="154"/>
        <v>44984</v>
      </c>
      <c r="N857" s="12">
        <f t="shared" ca="1" si="146"/>
        <v>2.9944194909470312E-4</v>
      </c>
      <c r="O857" s="12">
        <f t="shared" ca="1" si="147"/>
        <v>-5.2488180142641339E-3</v>
      </c>
      <c r="P857" s="12">
        <f t="shared" ca="1" si="148"/>
        <v>-7.1599045346063539E-3</v>
      </c>
      <c r="Q857" s="12">
        <f t="shared" ca="1" si="149"/>
        <v>2.1242697822621004E-4</v>
      </c>
      <c r="R857" s="12">
        <f t="shared" ca="1" si="150"/>
        <v>-3.1916930867925686E-4</v>
      </c>
      <c r="S857" s="12">
        <f t="shared" ca="1" si="151"/>
        <v>-5.1419012678920462E-3</v>
      </c>
      <c r="T857" s="12">
        <f t="shared" ca="1" si="152"/>
        <v>1.4102858894764925E-2</v>
      </c>
      <c r="U857" s="18"/>
      <c r="V857" s="22">
        <f t="shared" ca="1" si="153"/>
        <v>44984</v>
      </c>
      <c r="W857" s="14">
        <f ca="1">VLOOKUP($M857,LAST!$B:$Q,2,0)</f>
        <v>367.46</v>
      </c>
      <c r="X857" s="14">
        <f ca="1">VLOOKUP($M857,LAST!$B:$Q,3,0)*100</f>
        <v>496.53999999999996</v>
      </c>
      <c r="Y857" s="14">
        <f ca="1">VLOOKUP($M857,LAST!$B:$Q,16,0)*100</f>
        <v>416</v>
      </c>
      <c r="Z857" s="14">
        <f ca="1">VLOOKUP($M857,LAST!$B:$Q,4,0)</f>
        <v>94.17</v>
      </c>
      <c r="AA857" s="14">
        <f ca="1">VLOOKUP($M857,LAST!$B:$Q,5,0)</f>
        <v>93.963999999999999</v>
      </c>
      <c r="AB857" s="14">
        <f ca="1">VLOOKUP($M857,LAST!$B:$Q,6,0)</f>
        <v>104.673</v>
      </c>
      <c r="AC857" s="14">
        <f ca="1">VLOOKUP($M857,LAST!$B:$Q,7,0)</f>
        <v>1323.1</v>
      </c>
    </row>
    <row r="858" spans="12:29" ht="16.5" customHeight="1" x14ac:dyDescent="0.25">
      <c r="L858" s="32">
        <f t="shared" si="145"/>
        <v>858</v>
      </c>
      <c r="M858" s="9">
        <f t="shared" ca="1" si="154"/>
        <v>44981</v>
      </c>
      <c r="N858" s="12">
        <f t="shared" ca="1" si="146"/>
        <v>-9.8916500458194889E-3</v>
      </c>
      <c r="O858" s="12">
        <f t="shared" ca="1" si="147"/>
        <v>-1.0211972794511248E-2</v>
      </c>
      <c r="P858" s="12">
        <f t="shared" ca="1" si="148"/>
        <v>-9.4562647754137252E-3</v>
      </c>
      <c r="Q858" s="12">
        <f t="shared" ca="1" si="149"/>
        <v>-9.550084889642374E-4</v>
      </c>
      <c r="R858" s="12">
        <f t="shared" ca="1" si="150"/>
        <v>-5.3166602866738799E-4</v>
      </c>
      <c r="S858" s="12">
        <f t="shared" ca="1" si="151"/>
        <v>5.8892139429052026E-3</v>
      </c>
      <c r="T858" s="12">
        <f t="shared" ca="1" si="152"/>
        <v>5.9367771781033696E-3</v>
      </c>
      <c r="U858" s="18"/>
      <c r="V858" s="22">
        <f t="shared" ca="1" si="153"/>
        <v>44981</v>
      </c>
      <c r="W858" s="14">
        <f ca="1">VLOOKUP($M858,LAST!$B:$Q,2,0)</f>
        <v>367.35</v>
      </c>
      <c r="X858" s="14">
        <f ca="1">VLOOKUP($M858,LAST!$B:$Q,3,0)*100</f>
        <v>499.16</v>
      </c>
      <c r="Y858" s="14">
        <f ca="1">VLOOKUP($M858,LAST!$B:$Q,16,0)*100</f>
        <v>419.00000000000006</v>
      </c>
      <c r="Z858" s="14">
        <f ca="1">VLOOKUP($M858,LAST!$B:$Q,4,0)</f>
        <v>94.15</v>
      </c>
      <c r="AA858" s="14">
        <f ca="1">VLOOKUP($M858,LAST!$B:$Q,5,0)</f>
        <v>93.994</v>
      </c>
      <c r="AB858" s="14">
        <f ca="1">VLOOKUP($M858,LAST!$B:$Q,6,0)</f>
        <v>105.214</v>
      </c>
      <c r="AC858" s="14">
        <f ca="1">VLOOKUP($M858,LAST!$B:$Q,7,0)</f>
        <v>1304.7</v>
      </c>
    </row>
    <row r="859" spans="12:29" ht="16.5" customHeight="1" x14ac:dyDescent="0.25">
      <c r="L859" s="32">
        <f t="shared" si="145"/>
        <v>859</v>
      </c>
      <c r="M859" s="9">
        <f t="shared" ca="1" si="154"/>
        <v>44980</v>
      </c>
      <c r="N859" s="12">
        <f t="shared" ca="1" si="146"/>
        <v>-1.9269910919616273E-2</v>
      </c>
      <c r="O859" s="12">
        <f t="shared" ca="1" si="147"/>
        <v>-1.7648090071488376E-2</v>
      </c>
      <c r="P859" s="12">
        <f t="shared" ca="1" si="148"/>
        <v>-2.5345622119815503E-2</v>
      </c>
      <c r="Q859" s="12">
        <f t="shared" ca="1" si="149"/>
        <v>8.4961767204760896E-4</v>
      </c>
      <c r="R859" s="12">
        <f t="shared" ca="1" si="150"/>
        <v>-9.3485743424137624E-4</v>
      </c>
      <c r="S859" s="12">
        <f t="shared" ca="1" si="151"/>
        <v>1.2430080795522436E-4</v>
      </c>
      <c r="T859" s="12">
        <f t="shared" ca="1" si="152"/>
        <v>-6.0921874401318465E-3</v>
      </c>
      <c r="U859" s="18"/>
      <c r="V859" s="22">
        <f t="shared" ca="1" si="153"/>
        <v>44980</v>
      </c>
      <c r="W859" s="14">
        <f ca="1">VLOOKUP($M859,LAST!$B:$Q,2,0)</f>
        <v>371.02</v>
      </c>
      <c r="X859" s="14">
        <f ca="1">VLOOKUP($M859,LAST!$B:$Q,3,0)*100</f>
        <v>504.31</v>
      </c>
      <c r="Y859" s="14">
        <f ca="1">VLOOKUP($M859,LAST!$B:$Q,16,0)*100</f>
        <v>423.00000000000006</v>
      </c>
      <c r="Z859" s="14">
        <f ca="1">VLOOKUP($M859,LAST!$B:$Q,4,0)</f>
        <v>94.24</v>
      </c>
      <c r="AA859" s="14">
        <f ca="1">VLOOKUP($M859,LAST!$B:$Q,5,0)</f>
        <v>94.043999999999997</v>
      </c>
      <c r="AB859" s="14">
        <f ca="1">VLOOKUP($M859,LAST!$B:$Q,6,0)</f>
        <v>104.598</v>
      </c>
      <c r="AC859" s="14">
        <f ca="1">VLOOKUP($M859,LAST!$B:$Q,7,0)</f>
        <v>1297</v>
      </c>
    </row>
    <row r="860" spans="12:29" ht="16.5" customHeight="1" x14ac:dyDescent="0.25">
      <c r="L860" s="32">
        <f t="shared" si="145"/>
        <v>860</v>
      </c>
      <c r="M860" s="9">
        <f t="shared" ca="1" si="154"/>
        <v>44979</v>
      </c>
      <c r="N860" s="12">
        <f t="shared" ca="1" si="146"/>
        <v>7.6443639463030788E-3</v>
      </c>
      <c r="O860" s="12">
        <f t="shared" ca="1" si="147"/>
        <v>-6.2294379878902184E-4</v>
      </c>
      <c r="P860" s="12">
        <f t="shared" ca="1" si="148"/>
        <v>-1.363636363636378E-2</v>
      </c>
      <c r="Q860" s="12">
        <f t="shared" ca="1" si="149"/>
        <v>-1.2728044123886395E-3</v>
      </c>
      <c r="R860" s="12">
        <f t="shared" ca="1" si="150"/>
        <v>-1.4109160345833205E-3</v>
      </c>
      <c r="S860" s="12">
        <f t="shared" ca="1" si="151"/>
        <v>3.9260482260787821E-3</v>
      </c>
      <c r="T860" s="12">
        <f t="shared" ca="1" si="152"/>
        <v>6.9058641975308088E-3</v>
      </c>
      <c r="U860" s="18"/>
      <c r="V860" s="22">
        <f t="shared" ca="1" si="153"/>
        <v>44979</v>
      </c>
      <c r="W860" s="14">
        <f ca="1">VLOOKUP($M860,LAST!$B:$Q,2,0)</f>
        <v>378.31</v>
      </c>
      <c r="X860" s="14">
        <f ca="1">VLOOKUP($M860,LAST!$B:$Q,3,0)*100</f>
        <v>513.37</v>
      </c>
      <c r="Y860" s="14">
        <f ca="1">VLOOKUP($M860,LAST!$B:$Q,16,0)*100</f>
        <v>434</v>
      </c>
      <c r="Z860" s="14">
        <f ca="1">VLOOKUP($M860,LAST!$B:$Q,4,0)</f>
        <v>94.16</v>
      </c>
      <c r="AA860" s="14">
        <f ca="1">VLOOKUP($M860,LAST!$B:$Q,5,0)</f>
        <v>94.132000000000005</v>
      </c>
      <c r="AB860" s="14">
        <f ca="1">VLOOKUP($M860,LAST!$B:$Q,6,0)</f>
        <v>104.58499999999999</v>
      </c>
      <c r="AC860" s="14">
        <f ca="1">VLOOKUP($M860,LAST!$B:$Q,7,0)</f>
        <v>1304.95</v>
      </c>
    </row>
    <row r="861" spans="12:29" ht="16.5" customHeight="1" x14ac:dyDescent="0.25">
      <c r="L861" s="32">
        <f t="shared" si="145"/>
        <v>861</v>
      </c>
      <c r="M861" s="9">
        <f t="shared" ca="1" si="154"/>
        <v>44978</v>
      </c>
      <c r="N861" s="12">
        <f t="shared" ca="1" si="146"/>
        <v>-4.5340050377833396E-3</v>
      </c>
      <c r="O861" s="12">
        <f t="shared" ca="1" si="147"/>
        <v>1.8276607132237777E-2</v>
      </c>
      <c r="P861" s="12">
        <f t="shared" ca="1" si="148"/>
        <v>3.2863849765258246E-2</v>
      </c>
      <c r="Q861" s="12">
        <f t="shared" ca="1" si="149"/>
        <v>-1.7998941238750454E-3</v>
      </c>
      <c r="R861" s="12">
        <f t="shared" ca="1" si="150"/>
        <v>-6.149083468506289E-4</v>
      </c>
      <c r="S861" s="12">
        <f t="shared" ca="1" si="151"/>
        <v>3.0232423793110641E-3</v>
      </c>
      <c r="T861" s="12">
        <f t="shared" ca="1" si="152"/>
        <v>1.1200803367965584E-3</v>
      </c>
      <c r="U861" s="18"/>
      <c r="V861" s="22">
        <f t="shared" ca="1" si="153"/>
        <v>44978</v>
      </c>
      <c r="W861" s="14">
        <f ca="1">VLOOKUP($M861,LAST!$B:$Q,2,0)</f>
        <v>375.44</v>
      </c>
      <c r="X861" s="14">
        <f ca="1">VLOOKUP($M861,LAST!$B:$Q,3,0)*100</f>
        <v>513.68999999999994</v>
      </c>
      <c r="Y861" s="14">
        <f ca="1">VLOOKUP($M861,LAST!$B:$Q,16,0)*100</f>
        <v>440.00000000000006</v>
      </c>
      <c r="Z861" s="14">
        <f ca="1">VLOOKUP($M861,LAST!$B:$Q,4,0)</f>
        <v>94.28</v>
      </c>
      <c r="AA861" s="14">
        <f ca="1">VLOOKUP($M861,LAST!$B:$Q,5,0)</f>
        <v>94.265000000000001</v>
      </c>
      <c r="AB861" s="14">
        <f ca="1">VLOOKUP($M861,LAST!$B:$Q,6,0)</f>
        <v>104.176</v>
      </c>
      <c r="AC861" s="14">
        <f ca="1">VLOOKUP($M861,LAST!$B:$Q,7,0)</f>
        <v>1296</v>
      </c>
    </row>
    <row r="862" spans="12:29" ht="16.5" customHeight="1" x14ac:dyDescent="0.25">
      <c r="L862" s="32">
        <f t="shared" si="145"/>
        <v>862</v>
      </c>
      <c r="M862" s="9">
        <f t="shared" ca="1" si="154"/>
        <v>44977</v>
      </c>
      <c r="N862" s="12">
        <f t="shared" ca="1" si="146"/>
        <v>0</v>
      </c>
      <c r="O862" s="12">
        <f t="shared" ca="1" si="147"/>
        <v>1.667891110537445E-3</v>
      </c>
      <c r="P862" s="12">
        <f t="shared" ca="1" si="148"/>
        <v>0</v>
      </c>
      <c r="Q862" s="12">
        <f t="shared" ca="1" si="149"/>
        <v>6.3566055726238524E-4</v>
      </c>
      <c r="R862" s="12">
        <f t="shared" ca="1" si="150"/>
        <v>4.2409270666565746E-5</v>
      </c>
      <c r="S862" s="12">
        <f t="shared" ca="1" si="151"/>
        <v>0</v>
      </c>
      <c r="T862" s="12">
        <f t="shared" ca="1" si="152"/>
        <v>-3.9241334205364353E-3</v>
      </c>
      <c r="U862" s="18"/>
      <c r="V862" s="22">
        <f t="shared" ca="1" si="153"/>
        <v>44977</v>
      </c>
      <c r="W862" s="14">
        <f ca="1">VLOOKUP($M862,LAST!$B:$Q,2,0)</f>
        <v>377.15</v>
      </c>
      <c r="X862" s="14">
        <f ca="1">VLOOKUP($M862,LAST!$B:$Q,3,0)*100</f>
        <v>504.46999999999997</v>
      </c>
      <c r="Y862" s="14">
        <f ca="1">VLOOKUP($M862,LAST!$B:$Q,16,0)*100</f>
        <v>426</v>
      </c>
      <c r="Z862" s="14">
        <f ca="1">VLOOKUP($M862,LAST!$B:$Q,4,0)</f>
        <v>94.45</v>
      </c>
      <c r="AA862" s="14">
        <f ca="1">VLOOKUP($M862,LAST!$B:$Q,5,0)</f>
        <v>94.322999999999993</v>
      </c>
      <c r="AB862" s="14">
        <f ca="1">VLOOKUP($M862,LAST!$B:$Q,6,0)</f>
        <v>103.86199999999999</v>
      </c>
      <c r="AC862" s="14">
        <f ca="1">VLOOKUP($M862,LAST!$B:$Q,7,0)</f>
        <v>1294.55</v>
      </c>
    </row>
    <row r="863" spans="12:29" ht="16.5" customHeight="1" x14ac:dyDescent="0.25">
      <c r="L863" s="32">
        <f t="shared" si="145"/>
        <v>863</v>
      </c>
      <c r="M863" s="9">
        <f t="shared" ca="1" si="154"/>
        <v>44974</v>
      </c>
      <c r="N863" s="12">
        <f t="shared" ca="1" si="146"/>
        <v>2.8413274070842265E-2</v>
      </c>
      <c r="O863" s="12">
        <f t="shared" ca="1" si="147"/>
        <v>2.1189018208362054E-2</v>
      </c>
      <c r="P863" s="12">
        <f t="shared" ca="1" si="148"/>
        <v>2.4038461538461453E-2</v>
      </c>
      <c r="Q863" s="12">
        <f t="shared" ca="1" si="149"/>
        <v>-1.375370292001632E-3</v>
      </c>
      <c r="R863" s="12">
        <f t="shared" ca="1" si="150"/>
        <v>1.0602430077000236E-5</v>
      </c>
      <c r="S863" s="12">
        <f t="shared" ca="1" si="151"/>
        <v>5.7772300107838959E-5</v>
      </c>
      <c r="T863" s="12">
        <f t="shared" ca="1" si="152"/>
        <v>1.1597587079198446E-2</v>
      </c>
      <c r="U863" s="18"/>
      <c r="V863" s="22">
        <f t="shared" ca="1" si="153"/>
        <v>44974</v>
      </c>
      <c r="W863" s="14">
        <f ca="1">VLOOKUP($M863,LAST!$B:$Q,2,0)</f>
        <v>377.15</v>
      </c>
      <c r="X863" s="14">
        <f ca="1">VLOOKUP($M863,LAST!$B:$Q,3,0)*100</f>
        <v>503.63</v>
      </c>
      <c r="Y863" s="14">
        <f ca="1">VLOOKUP($M863,LAST!$B:$Q,16,0)*100</f>
        <v>426</v>
      </c>
      <c r="Z863" s="14">
        <f ca="1">VLOOKUP($M863,LAST!$B:$Q,4,0)</f>
        <v>94.39</v>
      </c>
      <c r="AA863" s="14">
        <f ca="1">VLOOKUP($M863,LAST!$B:$Q,5,0)</f>
        <v>94.319000000000003</v>
      </c>
      <c r="AB863" s="14">
        <f ca="1">VLOOKUP($M863,LAST!$B:$Q,6,0)</f>
        <v>103.86199999999999</v>
      </c>
      <c r="AC863" s="14">
        <f ca="1">VLOOKUP($M863,LAST!$B:$Q,7,0)</f>
        <v>1299.6500000000001</v>
      </c>
    </row>
    <row r="864" spans="12:29" ht="16.5" customHeight="1" x14ac:dyDescent="0.25">
      <c r="L864" s="32">
        <f t="shared" si="145"/>
        <v>864</v>
      </c>
      <c r="M864" s="9">
        <f t="shared" ca="1" si="154"/>
        <v>44973</v>
      </c>
      <c r="N864" s="12">
        <f t="shared" ca="1" si="146"/>
        <v>-8.1945045434875796E-3</v>
      </c>
      <c r="O864" s="12">
        <f t="shared" ca="1" si="147"/>
        <v>7.3738178401454579E-3</v>
      </c>
      <c r="P864" s="12">
        <f t="shared" ca="1" si="148"/>
        <v>1.9607843137254832E-2</v>
      </c>
      <c r="Q864" s="12">
        <f t="shared" ca="1" si="149"/>
        <v>-8.4566596194501908E-4</v>
      </c>
      <c r="R864" s="12">
        <f t="shared" ca="1" si="150"/>
        <v>3.1817410487011699E-4</v>
      </c>
      <c r="S864" s="12">
        <f t="shared" ca="1" si="151"/>
        <v>-6.4470810119032773E-4</v>
      </c>
      <c r="T864" s="12">
        <f t="shared" ca="1" si="152"/>
        <v>1.9106293379085315E-3</v>
      </c>
      <c r="U864" s="18"/>
      <c r="V864" s="22">
        <f t="shared" ca="1" si="153"/>
        <v>44973</v>
      </c>
      <c r="W864" s="14">
        <f ca="1">VLOOKUP($M864,LAST!$B:$Q,2,0)</f>
        <v>366.73</v>
      </c>
      <c r="X864" s="14">
        <f ca="1">VLOOKUP($M864,LAST!$B:$Q,3,0)*100</f>
        <v>493.18</v>
      </c>
      <c r="Y864" s="14">
        <f ca="1">VLOOKUP($M864,LAST!$B:$Q,16,0)*100</f>
        <v>416</v>
      </c>
      <c r="Z864" s="14">
        <f ca="1">VLOOKUP($M864,LAST!$B:$Q,4,0)</f>
        <v>94.52</v>
      </c>
      <c r="AA864" s="14">
        <f ca="1">VLOOKUP($M864,LAST!$B:$Q,5,0)</f>
        <v>94.317999999999998</v>
      </c>
      <c r="AB864" s="14">
        <f ca="1">VLOOKUP($M864,LAST!$B:$Q,6,0)</f>
        <v>103.85599999999999</v>
      </c>
      <c r="AC864" s="14">
        <f ca="1">VLOOKUP($M864,LAST!$B:$Q,7,0)</f>
        <v>1284.75</v>
      </c>
    </row>
    <row r="865" spans="12:29" ht="16.5" customHeight="1" x14ac:dyDescent="0.25">
      <c r="L865" s="32">
        <f t="shared" si="145"/>
        <v>865</v>
      </c>
      <c r="M865" s="9">
        <f t="shared" ca="1" si="154"/>
        <v>44972</v>
      </c>
      <c r="N865" s="12">
        <f t="shared" ca="1" si="146"/>
        <v>4.6461078657791255E-3</v>
      </c>
      <c r="O865" s="12">
        <f t="shared" ca="1" si="147"/>
        <v>8.3817155940790755E-4</v>
      </c>
      <c r="P865" s="12">
        <f t="shared" ca="1" si="148"/>
        <v>-2.4449877750610804E-3</v>
      </c>
      <c r="Q865" s="12">
        <f t="shared" ca="1" si="149"/>
        <v>-6.338474540460437E-4</v>
      </c>
      <c r="R865" s="12">
        <f t="shared" ca="1" si="150"/>
        <v>2.7582695041483696E-4</v>
      </c>
      <c r="S865" s="12">
        <f t="shared" ca="1" si="151"/>
        <v>6.6839092150765556E-3</v>
      </c>
      <c r="T865" s="12">
        <f t="shared" ca="1" si="152"/>
        <v>1.0122493993461656E-2</v>
      </c>
      <c r="U865" s="18"/>
      <c r="V865" s="22">
        <f t="shared" ca="1" si="153"/>
        <v>44972</v>
      </c>
      <c r="W865" s="14">
        <f ca="1">VLOOKUP($M865,LAST!$B:$Q,2,0)</f>
        <v>369.76</v>
      </c>
      <c r="X865" s="14">
        <f ca="1">VLOOKUP($M865,LAST!$B:$Q,3,0)*100</f>
        <v>489.57</v>
      </c>
      <c r="Y865" s="14">
        <f ca="1">VLOOKUP($M865,LAST!$B:$Q,16,0)*100</f>
        <v>408</v>
      </c>
      <c r="Z865" s="14">
        <f ca="1">VLOOKUP($M865,LAST!$B:$Q,4,0)</f>
        <v>94.6</v>
      </c>
      <c r="AA865" s="14">
        <f ca="1">VLOOKUP($M865,LAST!$B:$Q,5,0)</f>
        <v>94.287999999999997</v>
      </c>
      <c r="AB865" s="14">
        <f ca="1">VLOOKUP($M865,LAST!$B:$Q,6,0)</f>
        <v>103.923</v>
      </c>
      <c r="AC865" s="14">
        <f ca="1">VLOOKUP($M865,LAST!$B:$Q,7,0)</f>
        <v>1282.3</v>
      </c>
    </row>
    <row r="866" spans="12:29" ht="16.5" customHeight="1" x14ac:dyDescent="0.25">
      <c r="L866" s="32">
        <f t="shared" si="145"/>
        <v>866</v>
      </c>
      <c r="M866" s="9">
        <f t="shared" ca="1" si="154"/>
        <v>44971</v>
      </c>
      <c r="N866" s="12">
        <f t="shared" ca="1" si="146"/>
        <v>-1.2476522672390633E-2</v>
      </c>
      <c r="O866" s="12">
        <f t="shared" ca="1" si="147"/>
        <v>-9.5970844300464764E-3</v>
      </c>
      <c r="P866" s="12">
        <f t="shared" ca="1" si="148"/>
        <v>-1.207729468599017E-2</v>
      </c>
      <c r="Q866" s="12">
        <f t="shared" ca="1" si="149"/>
        <v>0</v>
      </c>
      <c r="R866" s="12">
        <f t="shared" ca="1" si="150"/>
        <v>-7.4255587732996453E-5</v>
      </c>
      <c r="S866" s="12">
        <f t="shared" ca="1" si="151"/>
        <v>-1.0837486090279347E-3</v>
      </c>
      <c r="T866" s="12">
        <f t="shared" ca="1" si="152"/>
        <v>-6.3013698630136616E-3</v>
      </c>
      <c r="U866" s="18"/>
      <c r="V866" s="22">
        <f t="shared" ca="1" si="153"/>
        <v>44971</v>
      </c>
      <c r="W866" s="14">
        <f ca="1">VLOOKUP($M866,LAST!$B:$Q,2,0)</f>
        <v>368.05</v>
      </c>
      <c r="X866" s="14">
        <f ca="1">VLOOKUP($M866,LAST!$B:$Q,3,0)*100</f>
        <v>489.16</v>
      </c>
      <c r="Y866" s="14">
        <f ca="1">VLOOKUP($M866,LAST!$B:$Q,16,0)*100</f>
        <v>409</v>
      </c>
      <c r="Z866" s="14">
        <f ca="1">VLOOKUP($M866,LAST!$B:$Q,4,0)</f>
        <v>94.66</v>
      </c>
      <c r="AA866" s="14">
        <f ca="1">VLOOKUP($M866,LAST!$B:$Q,5,0)</f>
        <v>94.262</v>
      </c>
      <c r="AB866" s="14">
        <f ca="1">VLOOKUP($M866,LAST!$B:$Q,6,0)</f>
        <v>103.233</v>
      </c>
      <c r="AC866" s="14">
        <f ca="1">VLOOKUP($M866,LAST!$B:$Q,7,0)</f>
        <v>1269.45</v>
      </c>
    </row>
    <row r="867" spans="12:29" ht="16.5" customHeight="1" x14ac:dyDescent="0.25">
      <c r="L867" s="32">
        <f t="shared" si="145"/>
        <v>867</v>
      </c>
      <c r="M867" s="9">
        <f t="shared" ca="1" si="154"/>
        <v>44970</v>
      </c>
      <c r="N867" s="12">
        <f t="shared" ca="1" si="146"/>
        <v>1.0684456014752097E-2</v>
      </c>
      <c r="O867" s="12">
        <f t="shared" ca="1" si="147"/>
        <v>4.8830111902338214E-3</v>
      </c>
      <c r="P867" s="12">
        <f t="shared" ca="1" si="148"/>
        <v>0</v>
      </c>
      <c r="Q867" s="12">
        <f t="shared" ca="1" si="149"/>
        <v>0</v>
      </c>
      <c r="R867" s="12">
        <f t="shared" ca="1" si="150"/>
        <v>-4.9832478052502793E-4</v>
      </c>
      <c r="S867" s="12">
        <f t="shared" ca="1" si="151"/>
        <v>-2.7501688700183324E-3</v>
      </c>
      <c r="T867" s="12">
        <f t="shared" ca="1" si="152"/>
        <v>9.921340764457165E-3</v>
      </c>
      <c r="U867" s="18"/>
      <c r="V867" s="22">
        <f t="shared" ca="1" si="153"/>
        <v>44970</v>
      </c>
      <c r="W867" s="14">
        <f ca="1">VLOOKUP($M867,LAST!$B:$Q,2,0)</f>
        <v>372.7</v>
      </c>
      <c r="X867" s="14">
        <f ca="1">VLOOKUP($M867,LAST!$B:$Q,3,0)*100</f>
        <v>493.9</v>
      </c>
      <c r="Y867" s="14">
        <f ca="1">VLOOKUP($M867,LAST!$B:$Q,16,0)*100</f>
        <v>413.99999999999994</v>
      </c>
      <c r="Z867" s="14">
        <f ca="1">VLOOKUP($M867,LAST!$B:$Q,4,0)</f>
        <v>94.66</v>
      </c>
      <c r="AA867" s="14">
        <f ca="1">VLOOKUP($M867,LAST!$B:$Q,5,0)</f>
        <v>94.269000000000005</v>
      </c>
      <c r="AB867" s="14">
        <f ca="1">VLOOKUP($M867,LAST!$B:$Q,6,0)</f>
        <v>103.345</v>
      </c>
      <c r="AC867" s="14">
        <f ca="1">VLOOKUP($M867,LAST!$B:$Q,7,0)</f>
        <v>1277.5</v>
      </c>
    </row>
    <row r="868" spans="12:29" ht="16.5" customHeight="1" x14ac:dyDescent="0.25">
      <c r="L868" s="32">
        <f t="shared" si="145"/>
        <v>868</v>
      </c>
      <c r="M868" s="9">
        <f t="shared" ca="1" si="154"/>
        <v>44967</v>
      </c>
      <c r="N868" s="12">
        <f t="shared" ca="1" si="146"/>
        <v>1.8167761886354716E-2</v>
      </c>
      <c r="O868" s="12">
        <f t="shared" ca="1" si="147"/>
        <v>2.3958333333333304E-2</v>
      </c>
      <c r="P868" s="12">
        <f t="shared" ca="1" si="148"/>
        <v>3.7593984962405846E-2</v>
      </c>
      <c r="Q868" s="12">
        <f t="shared" ca="1" si="149"/>
        <v>-5.2792735719564554E-4</v>
      </c>
      <c r="R868" s="12">
        <f t="shared" ca="1" si="150"/>
        <v>-4.4511329193075433E-4</v>
      </c>
      <c r="S868" s="12">
        <f t="shared" ca="1" si="151"/>
        <v>3.9623719979460237E-3</v>
      </c>
      <c r="T868" s="12">
        <f t="shared" ca="1" si="152"/>
        <v>3.6895977148299064E-3</v>
      </c>
      <c r="U868" s="18"/>
      <c r="V868" s="22">
        <f t="shared" ca="1" si="153"/>
        <v>44967</v>
      </c>
      <c r="W868" s="14">
        <f ca="1">VLOOKUP($M868,LAST!$B:$Q,2,0)</f>
        <v>368.76</v>
      </c>
      <c r="X868" s="14">
        <f ca="1">VLOOKUP($M868,LAST!$B:$Q,3,0)*100</f>
        <v>491.5</v>
      </c>
      <c r="Y868" s="14">
        <f ca="1">VLOOKUP($M868,LAST!$B:$Q,16,0)*100</f>
        <v>413.99999999999994</v>
      </c>
      <c r="Z868" s="14">
        <f ca="1">VLOOKUP($M868,LAST!$B:$Q,4,0)</f>
        <v>94.66</v>
      </c>
      <c r="AA868" s="14">
        <f ca="1">VLOOKUP($M868,LAST!$B:$Q,5,0)</f>
        <v>94.316000000000003</v>
      </c>
      <c r="AB868" s="14">
        <f ca="1">VLOOKUP($M868,LAST!$B:$Q,6,0)</f>
        <v>103.63</v>
      </c>
      <c r="AC868" s="14">
        <f ca="1">VLOOKUP($M868,LAST!$B:$Q,7,0)</f>
        <v>1264.95</v>
      </c>
    </row>
    <row r="869" spans="12:29" ht="16.5" customHeight="1" x14ac:dyDescent="0.25">
      <c r="L869" s="32">
        <f t="shared" si="145"/>
        <v>869</v>
      </c>
      <c r="M869" s="9">
        <f t="shared" ca="1" si="154"/>
        <v>44966</v>
      </c>
      <c r="N869" s="12">
        <f t="shared" ca="1" si="146"/>
        <v>-1.0274908454937948E-2</v>
      </c>
      <c r="O869" s="12">
        <f t="shared" ca="1" si="147"/>
        <v>-1.9337533528789308E-3</v>
      </c>
      <c r="P869" s="12">
        <f t="shared" ca="1" si="148"/>
        <v>0</v>
      </c>
      <c r="Q869" s="12">
        <f t="shared" ca="1" si="149"/>
        <v>6.3391442155302791E-4</v>
      </c>
      <c r="R869" s="12">
        <f t="shared" ca="1" si="150"/>
        <v>1.209626076991599E-3</v>
      </c>
      <c r="S869" s="12">
        <f t="shared" ca="1" si="151"/>
        <v>-1.8180235762844665E-3</v>
      </c>
      <c r="T869" s="12">
        <f t="shared" ca="1" si="152"/>
        <v>7.9352483732586521E-5</v>
      </c>
      <c r="U869" s="18"/>
      <c r="V869" s="22">
        <f t="shared" ca="1" si="153"/>
        <v>44966</v>
      </c>
      <c r="W869" s="14">
        <f ca="1">VLOOKUP($M869,LAST!$B:$Q,2,0)</f>
        <v>362.18</v>
      </c>
      <c r="X869" s="14">
        <f ca="1">VLOOKUP($M869,LAST!$B:$Q,3,0)*100</f>
        <v>480</v>
      </c>
      <c r="Y869" s="14">
        <f ca="1">VLOOKUP($M869,LAST!$B:$Q,16,0)*100</f>
        <v>399</v>
      </c>
      <c r="Z869" s="14">
        <f ca="1">VLOOKUP($M869,LAST!$B:$Q,4,0)</f>
        <v>94.71</v>
      </c>
      <c r="AA869" s="14">
        <f ca="1">VLOOKUP($M869,LAST!$B:$Q,5,0)</f>
        <v>94.358000000000004</v>
      </c>
      <c r="AB869" s="14">
        <f ca="1">VLOOKUP($M869,LAST!$B:$Q,6,0)</f>
        <v>103.221</v>
      </c>
      <c r="AC869" s="14">
        <f ca="1">VLOOKUP($M869,LAST!$B:$Q,7,0)</f>
        <v>1260.3</v>
      </c>
    </row>
    <row r="870" spans="12:29" ht="16.5" customHeight="1" x14ac:dyDescent="0.25">
      <c r="L870" s="32">
        <f t="shared" si="145"/>
        <v>870</v>
      </c>
      <c r="M870" s="9">
        <f t="shared" ca="1" si="154"/>
        <v>44965</v>
      </c>
      <c r="N870" s="12">
        <f t="shared" ca="1" si="146"/>
        <v>2.0440032347117887E-2</v>
      </c>
      <c r="O870" s="12">
        <f t="shared" ca="1" si="147"/>
        <v>9.4452490397329836E-3</v>
      </c>
      <c r="P870" s="12">
        <f t="shared" ca="1" si="148"/>
        <v>2.0460358056265893E-2</v>
      </c>
      <c r="Q870" s="12">
        <f t="shared" ca="1" si="149"/>
        <v>5.2854122621570632E-4</v>
      </c>
      <c r="R870" s="12">
        <f t="shared" ca="1" si="150"/>
        <v>8.1769622054439495E-4</v>
      </c>
      <c r="S870" s="12">
        <f t="shared" ca="1" si="151"/>
        <v>-1.7403579336150443E-4</v>
      </c>
      <c r="T870" s="12">
        <f t="shared" ca="1" si="152"/>
        <v>3.663587129659307E-3</v>
      </c>
      <c r="U870" s="18"/>
      <c r="V870" s="22">
        <f t="shared" ca="1" si="153"/>
        <v>44965</v>
      </c>
      <c r="W870" s="14">
        <f ca="1">VLOOKUP($M870,LAST!$B:$Q,2,0)</f>
        <v>365.94</v>
      </c>
      <c r="X870" s="14">
        <f ca="1">VLOOKUP($M870,LAST!$B:$Q,3,0)*100</f>
        <v>480.93000000000006</v>
      </c>
      <c r="Y870" s="14">
        <f ca="1">VLOOKUP($M870,LAST!$B:$Q,16,0)*100</f>
        <v>399</v>
      </c>
      <c r="Z870" s="14">
        <f ca="1">VLOOKUP($M870,LAST!$B:$Q,4,0)</f>
        <v>94.65</v>
      </c>
      <c r="AA870" s="14">
        <f ca="1">VLOOKUP($M870,LAST!$B:$Q,5,0)</f>
        <v>94.244</v>
      </c>
      <c r="AB870" s="14">
        <f ca="1">VLOOKUP($M870,LAST!$B:$Q,6,0)</f>
        <v>103.40900000000001</v>
      </c>
      <c r="AC870" s="14">
        <f ca="1">VLOOKUP($M870,LAST!$B:$Q,7,0)</f>
        <v>1260.2</v>
      </c>
    </row>
    <row r="871" spans="12:29" ht="16.5" customHeight="1" x14ac:dyDescent="0.25">
      <c r="L871" s="32">
        <f t="shared" si="145"/>
        <v>871</v>
      </c>
      <c r="M871" s="9">
        <f t="shared" ca="1" si="154"/>
        <v>44964</v>
      </c>
      <c r="N871" s="12">
        <f t="shared" ca="1" si="146"/>
        <v>7.1334288201758689E-3</v>
      </c>
      <c r="O871" s="12">
        <f t="shared" ca="1" si="147"/>
        <v>3.6021233569263345E-3</v>
      </c>
      <c r="P871" s="12">
        <f t="shared" ca="1" si="148"/>
        <v>2.564102564102555E-3</v>
      </c>
      <c r="Q871" s="12">
        <f t="shared" ca="1" si="149"/>
        <v>9.5228018199122744E-4</v>
      </c>
      <c r="R871" s="12">
        <f t="shared" ca="1" si="150"/>
        <v>1.6593802852857831E-3</v>
      </c>
      <c r="S871" s="12">
        <f t="shared" ca="1" si="151"/>
        <v>-1.8722073710926157E-3</v>
      </c>
      <c r="T871" s="12">
        <f t="shared" ca="1" si="152"/>
        <v>1.9550732154967054E-3</v>
      </c>
      <c r="U871" s="18"/>
      <c r="V871" s="22">
        <f t="shared" ca="1" si="153"/>
        <v>44964</v>
      </c>
      <c r="W871" s="14">
        <f ca="1">VLOOKUP($M871,LAST!$B:$Q,2,0)</f>
        <v>358.61</v>
      </c>
      <c r="X871" s="14">
        <f ca="1">VLOOKUP($M871,LAST!$B:$Q,3,0)*100</f>
        <v>476.43000000000006</v>
      </c>
      <c r="Y871" s="14">
        <f ca="1">VLOOKUP($M871,LAST!$B:$Q,16,0)*100</f>
        <v>391</v>
      </c>
      <c r="Z871" s="14">
        <f ca="1">VLOOKUP($M871,LAST!$B:$Q,4,0)</f>
        <v>94.6</v>
      </c>
      <c r="AA871" s="14">
        <f ca="1">VLOOKUP($M871,LAST!$B:$Q,5,0)</f>
        <v>94.167000000000002</v>
      </c>
      <c r="AB871" s="14">
        <f ca="1">VLOOKUP($M871,LAST!$B:$Q,6,0)</f>
        <v>103.42700000000001</v>
      </c>
      <c r="AC871" s="14">
        <f ca="1">VLOOKUP($M871,LAST!$B:$Q,7,0)</f>
        <v>1255.5999999999999</v>
      </c>
    </row>
    <row r="872" spans="12:29" ht="16.5" customHeight="1" x14ac:dyDescent="0.25">
      <c r="L872" s="32">
        <f t="shared" si="145"/>
        <v>872</v>
      </c>
      <c r="M872" s="9">
        <f t="shared" ca="1" si="154"/>
        <v>44963</v>
      </c>
      <c r="N872" s="12">
        <f t="shared" ca="1" si="146"/>
        <v>8.5254630940916343E-3</v>
      </c>
      <c r="O872" s="12">
        <f t="shared" ca="1" si="147"/>
        <v>8.3905091658347253E-3</v>
      </c>
      <c r="P872" s="12">
        <f t="shared" ca="1" si="148"/>
        <v>1.298701298701288E-2</v>
      </c>
      <c r="Q872" s="12">
        <f t="shared" ca="1" si="149"/>
        <v>6.3525674960307477E-4</v>
      </c>
      <c r="R872" s="12">
        <f t="shared" ca="1" si="150"/>
        <v>1.3314019129582189E-3</v>
      </c>
      <c r="S872" s="12">
        <f t="shared" ca="1" si="151"/>
        <v>6.8600301219452486E-3</v>
      </c>
      <c r="T872" s="12">
        <f t="shared" ca="1" si="152"/>
        <v>1.9359824297393136E-2</v>
      </c>
      <c r="U872" s="18"/>
      <c r="V872" s="22">
        <f t="shared" ca="1" si="153"/>
        <v>44963</v>
      </c>
      <c r="W872" s="14">
        <f ca="1">VLOOKUP($M872,LAST!$B:$Q,2,0)</f>
        <v>356.07</v>
      </c>
      <c r="X872" s="14">
        <f ca="1">VLOOKUP($M872,LAST!$B:$Q,3,0)*100</f>
        <v>474.72</v>
      </c>
      <c r="Y872" s="14">
        <f ca="1">VLOOKUP($M872,LAST!$B:$Q,16,0)*100</f>
        <v>390</v>
      </c>
      <c r="Z872" s="14">
        <f ca="1">VLOOKUP($M872,LAST!$B:$Q,4,0)</f>
        <v>94.51</v>
      </c>
      <c r="AA872" s="14">
        <f ca="1">VLOOKUP($M872,LAST!$B:$Q,5,0)</f>
        <v>94.010999999999996</v>
      </c>
      <c r="AB872" s="14">
        <f ca="1">VLOOKUP($M872,LAST!$B:$Q,6,0)</f>
        <v>103.621</v>
      </c>
      <c r="AC872" s="14">
        <f ca="1">VLOOKUP($M872,LAST!$B:$Q,7,0)</f>
        <v>1253.1500000000001</v>
      </c>
    </row>
    <row r="873" spans="12:29" ht="16.5" customHeight="1" x14ac:dyDescent="0.25">
      <c r="L873" s="32">
        <f t="shared" si="145"/>
        <v>873</v>
      </c>
      <c r="M873" s="9">
        <f t="shared" ca="1" si="154"/>
        <v>44960</v>
      </c>
      <c r="N873" s="12">
        <f t="shared" ca="1" si="146"/>
        <v>-4.6236255990977915E-3</v>
      </c>
      <c r="O873" s="12">
        <f t="shared" ca="1" si="147"/>
        <v>-7.0238346340434354E-3</v>
      </c>
      <c r="P873" s="12">
        <f t="shared" ca="1" si="148"/>
        <v>-2.5906735751295429E-3</v>
      </c>
      <c r="Q873" s="12">
        <f t="shared" ca="1" si="149"/>
        <v>8.477270318956176E-4</v>
      </c>
      <c r="R873" s="12">
        <f t="shared" ca="1" si="150"/>
        <v>1.9636720667648433E-3</v>
      </c>
      <c r="S873" s="12">
        <f t="shared" ca="1" si="151"/>
        <v>1.1449631449631514E-2</v>
      </c>
      <c r="T873" s="12">
        <f t="shared" ca="1" si="152"/>
        <v>7.3749334207400263E-3</v>
      </c>
      <c r="U873" s="18"/>
      <c r="V873" s="22">
        <f t="shared" ca="1" si="153"/>
        <v>44960</v>
      </c>
      <c r="W873" s="14">
        <f ca="1">VLOOKUP($M873,LAST!$B:$Q,2,0)</f>
        <v>353.06</v>
      </c>
      <c r="X873" s="14">
        <f ca="1">VLOOKUP($M873,LAST!$B:$Q,3,0)*100</f>
        <v>470.77</v>
      </c>
      <c r="Y873" s="14">
        <f ca="1">VLOOKUP($M873,LAST!$B:$Q,16,0)*100</f>
        <v>385</v>
      </c>
      <c r="Z873" s="14">
        <f ca="1">VLOOKUP($M873,LAST!$B:$Q,4,0)</f>
        <v>94.45</v>
      </c>
      <c r="AA873" s="14">
        <f ca="1">VLOOKUP($M873,LAST!$B:$Q,5,0)</f>
        <v>93.885999999999996</v>
      </c>
      <c r="AB873" s="14">
        <f ca="1">VLOOKUP($M873,LAST!$B:$Q,6,0)</f>
        <v>102.91500000000001</v>
      </c>
      <c r="AC873" s="14">
        <f ca="1">VLOOKUP($M873,LAST!$B:$Q,7,0)</f>
        <v>1229.3499999999999</v>
      </c>
    </row>
    <row r="874" spans="12:29" ht="16.5" customHeight="1" x14ac:dyDescent="0.25">
      <c r="L874" s="32">
        <f t="shared" si="145"/>
        <v>874</v>
      </c>
      <c r="M874" s="9">
        <f t="shared" ca="1" si="154"/>
        <v>44959</v>
      </c>
      <c r="N874" s="12">
        <f t="shared" ca="1" si="146"/>
        <v>-3.9716273655142631E-2</v>
      </c>
      <c r="O874" s="12">
        <f t="shared" ca="1" si="147"/>
        <v>-4.5634800813253662E-2</v>
      </c>
      <c r="P874" s="12">
        <f t="shared" ca="1" si="148"/>
        <v>-7.8758949880668339E-2</v>
      </c>
      <c r="Q874" s="12">
        <f t="shared" ca="1" si="149"/>
        <v>1.379456706281923E-3</v>
      </c>
      <c r="R874" s="12">
        <f t="shared" ca="1" si="150"/>
        <v>2.1175564681723547E-3</v>
      </c>
      <c r="S874" s="12">
        <f t="shared" ca="1" si="151"/>
        <v>5.2659138287047824E-3</v>
      </c>
      <c r="T874" s="12">
        <f t="shared" ca="1" si="152"/>
        <v>-9.0942308473063171E-3</v>
      </c>
      <c r="U874" s="18"/>
      <c r="V874" s="22">
        <f t="shared" ca="1" si="153"/>
        <v>44959</v>
      </c>
      <c r="W874" s="14">
        <f ca="1">VLOOKUP($M874,LAST!$B:$Q,2,0)</f>
        <v>354.7</v>
      </c>
      <c r="X874" s="14">
        <f ca="1">VLOOKUP($M874,LAST!$B:$Q,3,0)*100</f>
        <v>474.09999999999997</v>
      </c>
      <c r="Y874" s="14">
        <f ca="1">VLOOKUP($M874,LAST!$B:$Q,16,0)*100</f>
        <v>386</v>
      </c>
      <c r="Z874" s="14">
        <f ca="1">VLOOKUP($M874,LAST!$B:$Q,4,0)</f>
        <v>94.37</v>
      </c>
      <c r="AA874" s="14">
        <f ca="1">VLOOKUP($M874,LAST!$B:$Q,5,0)</f>
        <v>93.701999999999998</v>
      </c>
      <c r="AB874" s="14">
        <f ca="1">VLOOKUP($M874,LAST!$B:$Q,6,0)</f>
        <v>101.75</v>
      </c>
      <c r="AC874" s="14">
        <f ca="1">VLOOKUP($M874,LAST!$B:$Q,7,0)</f>
        <v>1220.3499999999999</v>
      </c>
    </row>
    <row r="875" spans="12:29" ht="16.5" customHeight="1" x14ac:dyDescent="0.25">
      <c r="L875" s="32">
        <f t="shared" si="145"/>
        <v>875</v>
      </c>
      <c r="M875" s="9">
        <f t="shared" ca="1" si="154"/>
        <v>44958</v>
      </c>
      <c r="N875" s="12">
        <f t="shared" ca="1" si="146"/>
        <v>3.3411202260009709E-3</v>
      </c>
      <c r="O875" s="12">
        <f t="shared" ca="1" si="147"/>
        <v>-1.9087036888210118E-3</v>
      </c>
      <c r="P875" s="12">
        <f t="shared" ca="1" si="148"/>
        <v>-2.3809523809522615E-3</v>
      </c>
      <c r="Q875" s="12">
        <f t="shared" ca="1" si="149"/>
        <v>1.061233152923613E-4</v>
      </c>
      <c r="R875" s="12">
        <f t="shared" ca="1" si="150"/>
        <v>4.7078964262792233E-4</v>
      </c>
      <c r="S875" s="12">
        <f t="shared" ca="1" si="151"/>
        <v>-8.619254238616203E-3</v>
      </c>
      <c r="T875" s="12">
        <f t="shared" ca="1" si="152"/>
        <v>-2.8411397028993424E-4</v>
      </c>
      <c r="U875" s="18"/>
      <c r="V875" s="22">
        <f t="shared" ca="1" si="153"/>
        <v>44958</v>
      </c>
      <c r="W875" s="14">
        <f ca="1">VLOOKUP($M875,LAST!$B:$Q,2,0)</f>
        <v>369.37</v>
      </c>
      <c r="X875" s="14">
        <f ca="1">VLOOKUP($M875,LAST!$B:$Q,3,0)*100</f>
        <v>496.77</v>
      </c>
      <c r="Y875" s="14">
        <f ca="1">VLOOKUP($M875,LAST!$B:$Q,16,0)*100</f>
        <v>419.00000000000006</v>
      </c>
      <c r="Z875" s="14">
        <f ca="1">VLOOKUP($M875,LAST!$B:$Q,4,0)</f>
        <v>94.24</v>
      </c>
      <c r="AA875" s="14">
        <f ca="1">VLOOKUP($M875,LAST!$B:$Q,5,0)</f>
        <v>93.504000000000005</v>
      </c>
      <c r="AB875" s="14">
        <f ca="1">VLOOKUP($M875,LAST!$B:$Q,6,0)</f>
        <v>101.217</v>
      </c>
      <c r="AC875" s="14">
        <f ca="1">VLOOKUP($M875,LAST!$B:$Q,7,0)</f>
        <v>1231.55</v>
      </c>
    </row>
    <row r="876" spans="12:29" ht="16.5" customHeight="1" x14ac:dyDescent="0.25">
      <c r="L876" s="32">
        <f t="shared" si="145"/>
        <v>876</v>
      </c>
      <c r="M876" s="9">
        <f t="shared" ca="1" si="154"/>
        <v>44957</v>
      </c>
      <c r="N876" s="12">
        <f t="shared" ca="1" si="146"/>
        <v>-6.2356593332433263E-3</v>
      </c>
      <c r="O876" s="12">
        <f t="shared" ca="1" si="147"/>
        <v>6.8170324668754834E-3</v>
      </c>
      <c r="P876" s="12">
        <f t="shared" ca="1" si="148"/>
        <v>4.7846889952152249E-3</v>
      </c>
      <c r="Q876" s="12">
        <f t="shared" ca="1" si="149"/>
        <v>1.061345786457224E-4</v>
      </c>
      <c r="R876" s="12">
        <f t="shared" ca="1" si="150"/>
        <v>1.2856224555388707E-3</v>
      </c>
      <c r="S876" s="12">
        <f t="shared" ca="1" si="151"/>
        <v>-1.7501662169032706E-3</v>
      </c>
      <c r="T876" s="12">
        <f t="shared" ca="1" si="152"/>
        <v>3.6662864591820998E-3</v>
      </c>
      <c r="U876" s="18"/>
      <c r="V876" s="22">
        <f t="shared" ca="1" si="153"/>
        <v>44957</v>
      </c>
      <c r="W876" s="14">
        <f ca="1">VLOOKUP($M876,LAST!$B:$Q,2,0)</f>
        <v>368.14</v>
      </c>
      <c r="X876" s="14">
        <f ca="1">VLOOKUP($M876,LAST!$B:$Q,3,0)*100</f>
        <v>497.71999999999997</v>
      </c>
      <c r="Y876" s="14">
        <f ca="1">VLOOKUP($M876,LAST!$B:$Q,16,0)*100</f>
        <v>420</v>
      </c>
      <c r="Z876" s="14">
        <f ca="1">VLOOKUP($M876,LAST!$B:$Q,4,0)</f>
        <v>94.23</v>
      </c>
      <c r="AA876" s="14">
        <f ca="1">VLOOKUP($M876,LAST!$B:$Q,5,0)</f>
        <v>93.46</v>
      </c>
      <c r="AB876" s="14">
        <f ca="1">VLOOKUP($M876,LAST!$B:$Q,6,0)</f>
        <v>102.09699999999999</v>
      </c>
      <c r="AC876" s="14">
        <f ca="1">VLOOKUP($M876,LAST!$B:$Q,7,0)</f>
        <v>1231.9000000000001</v>
      </c>
    </row>
    <row r="877" spans="12:29" ht="16.5" customHeight="1" x14ac:dyDescent="0.25">
      <c r="L877" s="32">
        <f t="shared" si="145"/>
        <v>877</v>
      </c>
      <c r="M877" s="9">
        <f t="shared" ca="1" si="154"/>
        <v>44956</v>
      </c>
      <c r="N877" s="12">
        <f t="shared" ca="1" si="146"/>
        <v>1.0970717463089752E-2</v>
      </c>
      <c r="O877" s="12">
        <f t="shared" ca="1" si="147"/>
        <v>5.9418431923163872E-3</v>
      </c>
      <c r="P877" s="12">
        <f t="shared" ca="1" si="148"/>
        <v>1.2106537530266248E-2</v>
      </c>
      <c r="Q877" s="12">
        <f t="shared" ca="1" si="149"/>
        <v>1.0614584439028185E-4</v>
      </c>
      <c r="R877" s="12">
        <f t="shared" ca="1" si="150"/>
        <v>1.2013558158494586E-3</v>
      </c>
      <c r="S877" s="12">
        <f t="shared" ca="1" si="151"/>
        <v>3.4240191509609108E-3</v>
      </c>
      <c r="T877" s="12">
        <f t="shared" ca="1" si="152"/>
        <v>-3.1673840656215591E-3</v>
      </c>
      <c r="U877" s="18"/>
      <c r="V877" s="22">
        <f t="shared" ca="1" si="153"/>
        <v>44956</v>
      </c>
      <c r="W877" s="14">
        <f ca="1">VLOOKUP($M877,LAST!$B:$Q,2,0)</f>
        <v>370.45</v>
      </c>
      <c r="X877" s="14">
        <f ca="1">VLOOKUP($M877,LAST!$B:$Q,3,0)*100</f>
        <v>494.35</v>
      </c>
      <c r="Y877" s="14">
        <f ca="1">VLOOKUP($M877,LAST!$B:$Q,16,0)*100</f>
        <v>418</v>
      </c>
      <c r="Z877" s="14">
        <f ca="1">VLOOKUP($M877,LAST!$B:$Q,4,0)</f>
        <v>94.22</v>
      </c>
      <c r="AA877" s="14">
        <f ca="1">VLOOKUP($M877,LAST!$B:$Q,5,0)</f>
        <v>93.34</v>
      </c>
      <c r="AB877" s="14">
        <f ca="1">VLOOKUP($M877,LAST!$B:$Q,6,0)</f>
        <v>102.276</v>
      </c>
      <c r="AC877" s="14">
        <f ca="1">VLOOKUP($M877,LAST!$B:$Q,7,0)</f>
        <v>1227.4000000000001</v>
      </c>
    </row>
    <row r="878" spans="12:29" ht="16.5" customHeight="1" x14ac:dyDescent="0.25">
      <c r="L878" s="32">
        <f t="shared" si="145"/>
        <v>878</v>
      </c>
      <c r="M878" s="9">
        <f t="shared" ca="1" si="154"/>
        <v>44953</v>
      </c>
      <c r="N878" s="12">
        <f t="shared" ca="1" si="146"/>
        <v>-2.3957964662002507E-3</v>
      </c>
      <c r="O878" s="12">
        <f t="shared" ca="1" si="147"/>
        <v>-3.4675751307944314E-3</v>
      </c>
      <c r="P878" s="12">
        <f t="shared" ca="1" si="148"/>
        <v>-2.4154589371979673E-3</v>
      </c>
      <c r="Q878" s="12">
        <f t="shared" ca="1" si="149"/>
        <v>7.4357340131703253E-4</v>
      </c>
      <c r="R878" s="12">
        <f t="shared" ca="1" si="150"/>
        <v>5.6882210893482998E-4</v>
      </c>
      <c r="S878" s="12">
        <f t="shared" ca="1" si="151"/>
        <v>8.6410903484912538E-4</v>
      </c>
      <c r="T878" s="12">
        <f t="shared" ca="1" si="152"/>
        <v>2.4370430544262689E-4</v>
      </c>
      <c r="U878" s="18"/>
      <c r="V878" s="22">
        <f t="shared" ca="1" si="153"/>
        <v>44953</v>
      </c>
      <c r="W878" s="14">
        <f ca="1">VLOOKUP($M878,LAST!$B:$Q,2,0)</f>
        <v>366.43</v>
      </c>
      <c r="X878" s="14">
        <f ca="1">VLOOKUP($M878,LAST!$B:$Q,3,0)*100</f>
        <v>491.43</v>
      </c>
      <c r="Y878" s="14">
        <f ca="1">VLOOKUP($M878,LAST!$B:$Q,16,0)*100</f>
        <v>413</v>
      </c>
      <c r="Z878" s="14">
        <f ca="1">VLOOKUP($M878,LAST!$B:$Q,4,0)</f>
        <v>94.21</v>
      </c>
      <c r="AA878" s="14">
        <f ca="1">VLOOKUP($M878,LAST!$B:$Q,5,0)</f>
        <v>93.227999999999994</v>
      </c>
      <c r="AB878" s="14">
        <f ca="1">VLOOKUP($M878,LAST!$B:$Q,6,0)</f>
        <v>101.92700000000001</v>
      </c>
      <c r="AC878" s="14">
        <f ca="1">VLOOKUP($M878,LAST!$B:$Q,7,0)</f>
        <v>1231.3</v>
      </c>
    </row>
    <row r="879" spans="12:29" ht="16.5" customHeight="1" x14ac:dyDescent="0.25">
      <c r="L879" s="32">
        <f t="shared" si="145"/>
        <v>879</v>
      </c>
      <c r="M879" s="9">
        <f t="shared" ca="1" si="154"/>
        <v>44952</v>
      </c>
      <c r="N879" s="12">
        <f t="shared" ca="1" si="146"/>
        <v>-1.2448244340484971E-2</v>
      </c>
      <c r="O879" s="12">
        <f t="shared" ca="1" si="147"/>
        <v>-1.7414521399537808E-2</v>
      </c>
      <c r="P879" s="12">
        <f t="shared" ca="1" si="148"/>
        <v>-2.358490566037752E-2</v>
      </c>
      <c r="Q879" s="12">
        <f t="shared" ca="1" si="149"/>
        <v>5.3140610054192017E-4</v>
      </c>
      <c r="R879" s="12">
        <f t="shared" ca="1" si="150"/>
        <v>2.3617060105407539E-4</v>
      </c>
      <c r="S879" s="12">
        <f t="shared" ca="1" si="151"/>
        <v>1.9480327820464716E-3</v>
      </c>
      <c r="T879" s="12">
        <f t="shared" ca="1" si="152"/>
        <v>-5.2774733081650815E-4</v>
      </c>
      <c r="U879" s="18"/>
      <c r="V879" s="22">
        <f t="shared" ca="1" si="153"/>
        <v>44952</v>
      </c>
      <c r="W879" s="14">
        <f ca="1">VLOOKUP($M879,LAST!$B:$Q,2,0)</f>
        <v>367.31</v>
      </c>
      <c r="X879" s="14">
        <f ca="1">VLOOKUP($M879,LAST!$B:$Q,3,0)*100</f>
        <v>493.14</v>
      </c>
      <c r="Y879" s="14">
        <f ca="1">VLOOKUP($M879,LAST!$B:$Q,16,0)*100</f>
        <v>413.99999999999994</v>
      </c>
      <c r="Z879" s="14">
        <f ca="1">VLOOKUP($M879,LAST!$B:$Q,4,0)</f>
        <v>94.14</v>
      </c>
      <c r="AA879" s="14">
        <f ca="1">VLOOKUP($M879,LAST!$B:$Q,5,0)</f>
        <v>93.174999999999997</v>
      </c>
      <c r="AB879" s="14">
        <f ca="1">VLOOKUP($M879,LAST!$B:$Q,6,0)</f>
        <v>101.839</v>
      </c>
      <c r="AC879" s="14">
        <f ca="1">VLOOKUP($M879,LAST!$B:$Q,7,0)</f>
        <v>1231</v>
      </c>
    </row>
    <row r="880" spans="12:29" ht="16.5" customHeight="1" x14ac:dyDescent="0.25">
      <c r="L880" s="32">
        <f t="shared" si="145"/>
        <v>880</v>
      </c>
      <c r="M880" s="9">
        <f t="shared" ca="1" si="154"/>
        <v>44951</v>
      </c>
      <c r="N880" s="12">
        <f t="shared" ca="1" si="146"/>
        <v>5.6509395700958809E-3</v>
      </c>
      <c r="O880" s="12">
        <f t="shared" ca="1" si="147"/>
        <v>6.5380450042116234E-3</v>
      </c>
      <c r="P880" s="12">
        <f t="shared" ca="1" si="148"/>
        <v>9.52380952380949E-3</v>
      </c>
      <c r="Q880" s="12">
        <f t="shared" ca="1" si="149"/>
        <v>3.1894535402932078E-4</v>
      </c>
      <c r="R880" s="12">
        <f t="shared" ca="1" si="150"/>
        <v>-8.5872843786471975E-5</v>
      </c>
      <c r="S880" s="12">
        <f t="shared" ca="1" si="151"/>
        <v>-2.7178712298122631E-3</v>
      </c>
      <c r="T880" s="12">
        <f t="shared" ca="1" si="152"/>
        <v>-3.156489012990038E-3</v>
      </c>
      <c r="U880" s="18"/>
      <c r="V880" s="22">
        <f t="shared" ca="1" si="153"/>
        <v>44951</v>
      </c>
      <c r="W880" s="14">
        <f ca="1">VLOOKUP($M880,LAST!$B:$Q,2,0)</f>
        <v>371.94</v>
      </c>
      <c r="X880" s="14">
        <f ca="1">VLOOKUP($M880,LAST!$B:$Q,3,0)*100</f>
        <v>501.88</v>
      </c>
      <c r="Y880" s="14">
        <f ca="1">VLOOKUP($M880,LAST!$B:$Q,16,0)*100</f>
        <v>424</v>
      </c>
      <c r="Z880" s="14">
        <f ca="1">VLOOKUP($M880,LAST!$B:$Q,4,0)</f>
        <v>94.09</v>
      </c>
      <c r="AA880" s="14">
        <f ca="1">VLOOKUP($M880,LAST!$B:$Q,5,0)</f>
        <v>93.153000000000006</v>
      </c>
      <c r="AB880" s="14">
        <f ca="1">VLOOKUP($M880,LAST!$B:$Q,6,0)</f>
        <v>101.64100000000001</v>
      </c>
      <c r="AC880" s="14">
        <f ca="1">VLOOKUP($M880,LAST!$B:$Q,7,0)</f>
        <v>1231.6500000000001</v>
      </c>
    </row>
    <row r="881" spans="12:29" ht="16.5" customHeight="1" x14ac:dyDescent="0.25">
      <c r="L881" s="32">
        <f t="shared" si="145"/>
        <v>881</v>
      </c>
      <c r="M881" s="9">
        <f t="shared" ca="1" si="154"/>
        <v>44950</v>
      </c>
      <c r="N881" s="12">
        <f t="shared" ca="1" si="146"/>
        <v>1.3315433299542434E-2</v>
      </c>
      <c r="O881" s="12">
        <f t="shared" ca="1" si="147"/>
        <v>6.9469687790297829E-3</v>
      </c>
      <c r="P881" s="12">
        <f t="shared" ca="1" si="148"/>
        <v>9.6153846153845812E-3</v>
      </c>
      <c r="Q881" s="12">
        <f t="shared" ca="1" si="149"/>
        <v>8.5124494573318721E-4</v>
      </c>
      <c r="R881" s="12">
        <f t="shared" ca="1" si="150"/>
        <v>3.7583489036352447E-4</v>
      </c>
      <c r="S881" s="12">
        <f t="shared" ca="1" si="151"/>
        <v>-2.1539485793730107E-3</v>
      </c>
      <c r="T881" s="12">
        <f t="shared" ca="1" si="152"/>
        <v>0</v>
      </c>
      <c r="U881" s="18"/>
      <c r="V881" s="22">
        <f t="shared" ca="1" si="153"/>
        <v>44950</v>
      </c>
      <c r="W881" s="14">
        <f ca="1">VLOOKUP($M881,LAST!$B:$Q,2,0)</f>
        <v>369.85</v>
      </c>
      <c r="X881" s="14">
        <f ca="1">VLOOKUP($M881,LAST!$B:$Q,3,0)*100</f>
        <v>498.62</v>
      </c>
      <c r="Y881" s="14">
        <f ca="1">VLOOKUP($M881,LAST!$B:$Q,16,0)*100</f>
        <v>420</v>
      </c>
      <c r="Z881" s="14">
        <f ca="1">VLOOKUP($M881,LAST!$B:$Q,4,0)</f>
        <v>94.06</v>
      </c>
      <c r="AA881" s="14">
        <f ca="1">VLOOKUP($M881,LAST!$B:$Q,5,0)</f>
        <v>93.161000000000001</v>
      </c>
      <c r="AB881" s="14">
        <f ca="1">VLOOKUP($M881,LAST!$B:$Q,6,0)</f>
        <v>101.91800000000001</v>
      </c>
      <c r="AC881" s="14">
        <f ca="1">VLOOKUP($M881,LAST!$B:$Q,7,0)</f>
        <v>1235.55</v>
      </c>
    </row>
    <row r="882" spans="12:29" ht="16.5" customHeight="1" x14ac:dyDescent="0.25">
      <c r="L882" s="32">
        <f t="shared" si="145"/>
        <v>882</v>
      </c>
      <c r="M882" s="9">
        <f t="shared" ca="1" si="154"/>
        <v>44949</v>
      </c>
      <c r="N882" s="12">
        <f t="shared" ca="1" si="146"/>
        <v>-1.2205683355886343E-2</v>
      </c>
      <c r="O882" s="12">
        <f t="shared" ca="1" si="147"/>
        <v>-1.2346171490116964E-2</v>
      </c>
      <c r="P882" s="12">
        <f t="shared" ca="1" si="148"/>
        <v>-1.8867924528301883E-2</v>
      </c>
      <c r="Q882" s="12">
        <f t="shared" ca="1" si="149"/>
        <v>0</v>
      </c>
      <c r="R882" s="12">
        <f t="shared" ca="1" si="150"/>
        <v>6.7696076851175846E-4</v>
      </c>
      <c r="S882" s="12">
        <f t="shared" ca="1" si="151"/>
        <v>1.2351488060229343E-3</v>
      </c>
      <c r="T882" s="12">
        <f t="shared" ca="1" si="152"/>
        <v>0</v>
      </c>
      <c r="U882" s="18"/>
      <c r="V882" s="22">
        <f t="shared" ca="1" si="153"/>
        <v>44949</v>
      </c>
      <c r="W882" s="14">
        <f ca="1">VLOOKUP($M882,LAST!$B:$Q,2,0)</f>
        <v>364.99</v>
      </c>
      <c r="X882" s="14">
        <f ca="1">VLOOKUP($M882,LAST!$B:$Q,3,0)*100</f>
        <v>495.18000000000006</v>
      </c>
      <c r="Y882" s="14">
        <f ca="1">VLOOKUP($M882,LAST!$B:$Q,16,0)*100</f>
        <v>416</v>
      </c>
      <c r="Z882" s="14">
        <f ca="1">VLOOKUP($M882,LAST!$B:$Q,4,0)</f>
        <v>93.98</v>
      </c>
      <c r="AA882" s="14">
        <f ca="1">VLOOKUP($M882,LAST!$B:$Q,5,0)</f>
        <v>93.126000000000005</v>
      </c>
      <c r="AB882" s="14">
        <f ca="1">VLOOKUP($M882,LAST!$B:$Q,6,0)</f>
        <v>102.13800000000001</v>
      </c>
      <c r="AC882" s="14">
        <f ca="1">VLOOKUP($M882,LAST!$B:$Q,7,0)</f>
        <v>1235.55</v>
      </c>
    </row>
    <row r="883" spans="12:29" ht="16.5" customHeight="1" x14ac:dyDescent="0.25">
      <c r="L883" s="32">
        <f t="shared" si="145"/>
        <v>883</v>
      </c>
      <c r="M883" s="9">
        <f t="shared" ca="1" si="154"/>
        <v>44946</v>
      </c>
      <c r="N883" s="12">
        <f t="shared" ca="1" si="146"/>
        <v>-1.2744809896598652E-2</v>
      </c>
      <c r="O883" s="12">
        <f t="shared" ca="1" si="147"/>
        <v>-1.1124040945937885E-2</v>
      </c>
      <c r="P883" s="12">
        <f t="shared" ca="1" si="148"/>
        <v>-1.1655011655011704E-2</v>
      </c>
      <c r="Q883" s="12">
        <f t="shared" ca="1" si="149"/>
        <v>3.1931878658864044E-4</v>
      </c>
      <c r="R883" s="12">
        <f t="shared" ca="1" si="150"/>
        <v>4.1924664602688289E-4</v>
      </c>
      <c r="S883" s="12">
        <f t="shared" ca="1" si="151"/>
        <v>-4.5072409806190539E-4</v>
      </c>
      <c r="T883" s="12">
        <f t="shared" ca="1" si="152"/>
        <v>2.5153150229217935E-3</v>
      </c>
      <c r="U883" s="18"/>
      <c r="V883" s="22">
        <f t="shared" ca="1" si="153"/>
        <v>44946</v>
      </c>
      <c r="W883" s="14">
        <f ca="1">VLOOKUP($M883,LAST!$B:$Q,2,0)</f>
        <v>369.5</v>
      </c>
      <c r="X883" s="14">
        <f ca="1">VLOOKUP($M883,LAST!$B:$Q,3,0)*100</f>
        <v>501.37</v>
      </c>
      <c r="Y883" s="14">
        <f ca="1">VLOOKUP($M883,LAST!$B:$Q,16,0)*100</f>
        <v>424</v>
      </c>
      <c r="Z883" s="14">
        <f ca="1">VLOOKUP($M883,LAST!$B:$Q,4,0)</f>
        <v>93.98</v>
      </c>
      <c r="AA883" s="14">
        <f ca="1">VLOOKUP($M883,LAST!$B:$Q,5,0)</f>
        <v>93.063000000000002</v>
      </c>
      <c r="AB883" s="14">
        <f ca="1">VLOOKUP($M883,LAST!$B:$Q,6,0)</f>
        <v>102.012</v>
      </c>
      <c r="AC883" s="14">
        <f ca="1">VLOOKUP($M883,LAST!$B:$Q,7,0)</f>
        <v>1235.55</v>
      </c>
    </row>
    <row r="884" spans="12:29" ht="16.5" customHeight="1" x14ac:dyDescent="0.25">
      <c r="L884" s="32">
        <f t="shared" si="145"/>
        <v>884</v>
      </c>
      <c r="M884" s="9">
        <f t="shared" ca="1" si="154"/>
        <v>44945</v>
      </c>
      <c r="N884" s="12">
        <f t="shared" ca="1" si="146"/>
        <v>-4.6804776214663946E-3</v>
      </c>
      <c r="O884" s="12">
        <f t="shared" ca="1" si="147"/>
        <v>1.3736153876914292E-2</v>
      </c>
      <c r="P884" s="12">
        <f t="shared" ca="1" si="148"/>
        <v>3.125E-2</v>
      </c>
      <c r="Q884" s="12">
        <f t="shared" ca="1" si="149"/>
        <v>1.064509261230473E-4</v>
      </c>
      <c r="R884" s="12">
        <f t="shared" ca="1" si="150"/>
        <v>2.2579916776876985E-4</v>
      </c>
      <c r="S884" s="12">
        <f t="shared" ca="1" si="151"/>
        <v>-2.9795922354756144E-3</v>
      </c>
      <c r="T884" s="12">
        <f t="shared" ca="1" si="152"/>
        <v>-4.1210456143185858E-3</v>
      </c>
      <c r="U884" s="18"/>
      <c r="V884" s="22">
        <f t="shared" ca="1" si="153"/>
        <v>44945</v>
      </c>
      <c r="W884" s="14">
        <f ca="1">VLOOKUP($M884,LAST!$B:$Q,2,0)</f>
        <v>374.27</v>
      </c>
      <c r="X884" s="14">
        <f ca="1">VLOOKUP($M884,LAST!$B:$Q,3,0)*100</f>
        <v>507.01</v>
      </c>
      <c r="Y884" s="14">
        <f ca="1">VLOOKUP($M884,LAST!$B:$Q,16,0)*100</f>
        <v>429</v>
      </c>
      <c r="Z884" s="14">
        <f ca="1">VLOOKUP($M884,LAST!$B:$Q,4,0)</f>
        <v>93.95</v>
      </c>
      <c r="AA884" s="14">
        <f ca="1">VLOOKUP($M884,LAST!$B:$Q,5,0)</f>
        <v>93.024000000000001</v>
      </c>
      <c r="AB884" s="14">
        <f ca="1">VLOOKUP($M884,LAST!$B:$Q,6,0)</f>
        <v>102.05800000000001</v>
      </c>
      <c r="AC884" s="14">
        <f ca="1">VLOOKUP($M884,LAST!$B:$Q,7,0)</f>
        <v>1232.45</v>
      </c>
    </row>
    <row r="885" spans="12:29" ht="16.5" customHeight="1" x14ac:dyDescent="0.25">
      <c r="L885" s="32">
        <f t="shared" si="145"/>
        <v>885</v>
      </c>
      <c r="M885" s="9">
        <f t="shared" ca="1" si="154"/>
        <v>44944</v>
      </c>
      <c r="N885" s="12">
        <f t="shared" ca="1" si="146"/>
        <v>2.1053192623385897E-3</v>
      </c>
      <c r="O885" s="12">
        <f t="shared" ca="1" si="147"/>
        <v>3.3502517704175894E-3</v>
      </c>
      <c r="P885" s="12">
        <f t="shared" ca="1" si="148"/>
        <v>1.463414634146365E-2</v>
      </c>
      <c r="Q885" s="12">
        <f t="shared" ca="1" si="149"/>
        <v>1.0656436487637144E-3</v>
      </c>
      <c r="R885" s="12">
        <f t="shared" ca="1" si="150"/>
        <v>1.7988711275798153E-3</v>
      </c>
      <c r="S885" s="12">
        <f t="shared" ca="1" si="151"/>
        <v>-2.6369762672140418E-4</v>
      </c>
      <c r="T885" s="12">
        <f t="shared" ca="1" si="152"/>
        <v>-1.089676325772948E-3</v>
      </c>
      <c r="U885" s="18"/>
      <c r="V885" s="22">
        <f t="shared" ca="1" si="153"/>
        <v>44944</v>
      </c>
      <c r="W885" s="14">
        <f ca="1">VLOOKUP($M885,LAST!$B:$Q,2,0)</f>
        <v>376.03</v>
      </c>
      <c r="X885" s="14">
        <f ca="1">VLOOKUP($M885,LAST!$B:$Q,3,0)*100</f>
        <v>500.14000000000004</v>
      </c>
      <c r="Y885" s="14">
        <f ca="1">VLOOKUP($M885,LAST!$B:$Q,16,0)*100</f>
        <v>416</v>
      </c>
      <c r="Z885" s="14">
        <f ca="1">VLOOKUP($M885,LAST!$B:$Q,4,0)</f>
        <v>93.94</v>
      </c>
      <c r="AA885" s="14">
        <f ca="1">VLOOKUP($M885,LAST!$B:$Q,5,0)</f>
        <v>93.003</v>
      </c>
      <c r="AB885" s="14">
        <f ca="1">VLOOKUP($M885,LAST!$B:$Q,6,0)</f>
        <v>102.363</v>
      </c>
      <c r="AC885" s="14">
        <f ca="1">VLOOKUP($M885,LAST!$B:$Q,7,0)</f>
        <v>1237.55</v>
      </c>
    </row>
    <row r="886" spans="12:29" ht="16.5" customHeight="1" x14ac:dyDescent="0.25">
      <c r="L886" s="32">
        <f t="shared" si="145"/>
        <v>886</v>
      </c>
      <c r="M886" s="9">
        <f t="shared" ca="1" si="154"/>
        <v>44943</v>
      </c>
      <c r="N886" s="12">
        <f t="shared" ca="1" si="146"/>
        <v>-1.0390843398913385E-2</v>
      </c>
      <c r="O886" s="12">
        <f t="shared" ca="1" si="147"/>
        <v>2.6954720093335105E-3</v>
      </c>
      <c r="P886" s="12">
        <f t="shared" ca="1" si="148"/>
        <v>7.3710073710071544E-3</v>
      </c>
      <c r="Q886" s="12">
        <f t="shared" ca="1" si="149"/>
        <v>8.5324232081918083E-4</v>
      </c>
      <c r="R886" s="12">
        <f t="shared" ca="1" si="150"/>
        <v>1.348275824875067E-3</v>
      </c>
      <c r="S886" s="12">
        <f t="shared" ca="1" si="151"/>
        <v>1.8198896324996827E-3</v>
      </c>
      <c r="T886" s="12">
        <f t="shared" ca="1" si="152"/>
        <v>2.6301946344029492E-3</v>
      </c>
      <c r="U886" s="18"/>
      <c r="V886" s="22">
        <f t="shared" ca="1" si="153"/>
        <v>44943</v>
      </c>
      <c r="W886" s="14">
        <f ca="1">VLOOKUP($M886,LAST!$B:$Q,2,0)</f>
        <v>375.24</v>
      </c>
      <c r="X886" s="14">
        <f ca="1">VLOOKUP($M886,LAST!$B:$Q,3,0)*100</f>
        <v>498.47</v>
      </c>
      <c r="Y886" s="14">
        <f ca="1">VLOOKUP($M886,LAST!$B:$Q,16,0)*100</f>
        <v>409.99999999999994</v>
      </c>
      <c r="Z886" s="14">
        <f ca="1">VLOOKUP($M886,LAST!$B:$Q,4,0)</f>
        <v>93.84</v>
      </c>
      <c r="AA886" s="14">
        <f ca="1">VLOOKUP($M886,LAST!$B:$Q,5,0)</f>
        <v>92.835999999999999</v>
      </c>
      <c r="AB886" s="14">
        <f ca="1">VLOOKUP($M886,LAST!$B:$Q,6,0)</f>
        <v>102.39</v>
      </c>
      <c r="AC886" s="14">
        <f ca="1">VLOOKUP($M886,LAST!$B:$Q,7,0)</f>
        <v>1238.9000000000001</v>
      </c>
    </row>
    <row r="887" spans="12:29" ht="16.5" customHeight="1" x14ac:dyDescent="0.25">
      <c r="L887" s="32">
        <f t="shared" si="145"/>
        <v>887</v>
      </c>
      <c r="M887" s="9">
        <f t="shared" ca="1" si="154"/>
        <v>44942</v>
      </c>
      <c r="N887" s="12">
        <f t="shared" ca="1" si="146"/>
        <v>0</v>
      </c>
      <c r="O887" s="12">
        <f t="shared" ca="1" si="147"/>
        <v>-1.1251984166849027E-3</v>
      </c>
      <c r="P887" s="12">
        <f t="shared" ca="1" si="148"/>
        <v>0</v>
      </c>
      <c r="Q887" s="12">
        <f t="shared" ca="1" si="149"/>
        <v>1.0666666666669933E-4</v>
      </c>
      <c r="R887" s="12">
        <f t="shared" ca="1" si="150"/>
        <v>2.8123005700317893E-3</v>
      </c>
      <c r="S887" s="12">
        <f t="shared" ca="1" si="151"/>
        <v>0</v>
      </c>
      <c r="T887" s="12">
        <f t="shared" ca="1" si="152"/>
        <v>-4.5917750835782201E-3</v>
      </c>
      <c r="U887" s="18"/>
      <c r="V887" s="22">
        <f t="shared" ca="1" si="153"/>
        <v>44942</v>
      </c>
      <c r="W887" s="14">
        <f ca="1">VLOOKUP($M887,LAST!$B:$Q,2,0)</f>
        <v>379.18</v>
      </c>
      <c r="X887" s="14">
        <f ca="1">VLOOKUP($M887,LAST!$B:$Q,3,0)*100</f>
        <v>497.13000000000005</v>
      </c>
      <c r="Y887" s="14">
        <f ca="1">VLOOKUP($M887,LAST!$B:$Q,16,0)*100</f>
        <v>407</v>
      </c>
      <c r="Z887" s="14">
        <f ca="1">VLOOKUP($M887,LAST!$B:$Q,4,0)</f>
        <v>93.76</v>
      </c>
      <c r="AA887" s="14">
        <f ca="1">VLOOKUP($M887,LAST!$B:$Q,5,0)</f>
        <v>92.710999999999999</v>
      </c>
      <c r="AB887" s="14">
        <f ca="1">VLOOKUP($M887,LAST!$B:$Q,6,0)</f>
        <v>102.20399999999999</v>
      </c>
      <c r="AC887" s="14">
        <f ca="1">VLOOKUP($M887,LAST!$B:$Q,7,0)</f>
        <v>1235.6500000000001</v>
      </c>
    </row>
    <row r="888" spans="12:29" ht="16.5" customHeight="1" x14ac:dyDescent="0.25">
      <c r="L888" s="32">
        <f t="shared" si="145"/>
        <v>888</v>
      </c>
      <c r="M888" s="9">
        <f t="shared" ca="1" si="154"/>
        <v>44939</v>
      </c>
      <c r="N888" s="12">
        <f t="shared" ca="1" si="146"/>
        <v>-2.6670431501398917E-2</v>
      </c>
      <c r="O888" s="12">
        <f t="shared" ca="1" si="147"/>
        <v>-2.0545923287347834E-2</v>
      </c>
      <c r="P888" s="12">
        <f t="shared" ca="1" si="148"/>
        <v>-2.8639618138424972E-2</v>
      </c>
      <c r="Q888" s="12">
        <f t="shared" ca="1" si="149"/>
        <v>3.2010243277857953E-4</v>
      </c>
      <c r="R888" s="12">
        <f t="shared" ca="1" si="150"/>
        <v>2.7549703352602872E-3</v>
      </c>
      <c r="S888" s="12">
        <f t="shared" ca="1" si="151"/>
        <v>-4.107740156094053E-4</v>
      </c>
      <c r="T888" s="12">
        <f t="shared" ca="1" si="152"/>
        <v>-3.4520130052584364E-3</v>
      </c>
      <c r="U888" s="18"/>
      <c r="V888" s="22">
        <f t="shared" ca="1" si="153"/>
        <v>44939</v>
      </c>
      <c r="W888" s="14">
        <f ca="1">VLOOKUP($M888,LAST!$B:$Q,2,0)</f>
        <v>379.18</v>
      </c>
      <c r="X888" s="14">
        <f ca="1">VLOOKUP($M888,LAST!$B:$Q,3,0)*100</f>
        <v>497.68999999999994</v>
      </c>
      <c r="Y888" s="14">
        <f ca="1">VLOOKUP($M888,LAST!$B:$Q,16,0)*100</f>
        <v>407</v>
      </c>
      <c r="Z888" s="14">
        <f ca="1">VLOOKUP($M888,LAST!$B:$Q,4,0)</f>
        <v>93.75</v>
      </c>
      <c r="AA888" s="14">
        <f ca="1">VLOOKUP($M888,LAST!$B:$Q,5,0)</f>
        <v>92.450999999999993</v>
      </c>
      <c r="AB888" s="14">
        <f ca="1">VLOOKUP($M888,LAST!$B:$Q,6,0)</f>
        <v>102.20399999999999</v>
      </c>
      <c r="AC888" s="14">
        <f ca="1">VLOOKUP($M888,LAST!$B:$Q,7,0)</f>
        <v>1241.3499999999999</v>
      </c>
    </row>
    <row r="889" spans="12:29" ht="16.5" customHeight="1" x14ac:dyDescent="0.25">
      <c r="L889" s="32">
        <f t="shared" si="145"/>
        <v>889</v>
      </c>
      <c r="M889" s="9">
        <f t="shared" ca="1" si="154"/>
        <v>44938</v>
      </c>
      <c r="N889" s="12">
        <f t="shared" ca="1" si="146"/>
        <v>2.6509497091675716E-3</v>
      </c>
      <c r="O889" s="12">
        <f t="shared" ca="1" si="147"/>
        <v>-3.1584729469925632E-3</v>
      </c>
      <c r="P889" s="12">
        <f t="shared" ca="1" si="148"/>
        <v>-2.3809523809522615E-3</v>
      </c>
      <c r="Q889" s="12">
        <f t="shared" ca="1" si="149"/>
        <v>1.7101325352715246E-3</v>
      </c>
      <c r="R889" s="12">
        <f t="shared" ca="1" si="150"/>
        <v>2.1521973064926314E-3</v>
      </c>
      <c r="S889" s="12">
        <f t="shared" ca="1" si="151"/>
        <v>-9.1289684847075669E-3</v>
      </c>
      <c r="T889" s="12">
        <f t="shared" ca="1" si="152"/>
        <v>-3.2101440552134708E-4</v>
      </c>
      <c r="U889" s="18"/>
      <c r="V889" s="22">
        <f t="shared" ca="1" si="153"/>
        <v>44938</v>
      </c>
      <c r="W889" s="14">
        <f ca="1">VLOOKUP($M889,LAST!$B:$Q,2,0)</f>
        <v>389.57</v>
      </c>
      <c r="X889" s="14">
        <f ca="1">VLOOKUP($M889,LAST!$B:$Q,3,0)*100</f>
        <v>508.13</v>
      </c>
      <c r="Y889" s="14">
        <f ca="1">VLOOKUP($M889,LAST!$B:$Q,16,0)*100</f>
        <v>419.00000000000006</v>
      </c>
      <c r="Z889" s="14">
        <f ca="1">VLOOKUP($M889,LAST!$B:$Q,4,0)</f>
        <v>93.72</v>
      </c>
      <c r="AA889" s="14">
        <f ca="1">VLOOKUP($M889,LAST!$B:$Q,5,0)</f>
        <v>92.197000000000003</v>
      </c>
      <c r="AB889" s="14">
        <f ca="1">VLOOKUP($M889,LAST!$B:$Q,6,0)</f>
        <v>102.246</v>
      </c>
      <c r="AC889" s="14">
        <f ca="1">VLOOKUP($M889,LAST!$B:$Q,7,0)</f>
        <v>1245.6500000000001</v>
      </c>
    </row>
    <row r="890" spans="12:29" ht="16.5" customHeight="1" x14ac:dyDescent="0.25">
      <c r="L890" s="32">
        <f t="shared" si="145"/>
        <v>890</v>
      </c>
      <c r="M890" s="9">
        <f t="shared" ca="1" si="154"/>
        <v>44937</v>
      </c>
      <c r="N890" s="12">
        <f t="shared" ca="1" si="146"/>
        <v>2.3734585418708765E-3</v>
      </c>
      <c r="O890" s="12">
        <f t="shared" ca="1" si="147"/>
        <v>-5.0164939196969405E-3</v>
      </c>
      <c r="P890" s="12">
        <f t="shared" ca="1" si="148"/>
        <v>-9.4339622641509413E-3</v>
      </c>
      <c r="Q890" s="12">
        <f t="shared" ca="1" si="149"/>
        <v>1.4986084350245843E-3</v>
      </c>
      <c r="R890" s="12">
        <f t="shared" ca="1" si="150"/>
        <v>1.534977900672585E-3</v>
      </c>
      <c r="S890" s="12">
        <f t="shared" ca="1" si="151"/>
        <v>-4.6495408578406394E-4</v>
      </c>
      <c r="T890" s="12">
        <f t="shared" ca="1" si="152"/>
        <v>1.8089725036178894E-3</v>
      </c>
      <c r="U890" s="18"/>
      <c r="V890" s="22">
        <f t="shared" ca="1" si="153"/>
        <v>44937</v>
      </c>
      <c r="W890" s="14">
        <f ca="1">VLOOKUP($M890,LAST!$B:$Q,2,0)</f>
        <v>388.54</v>
      </c>
      <c r="X890" s="14">
        <f ca="1">VLOOKUP($M890,LAST!$B:$Q,3,0)*100</f>
        <v>509.74</v>
      </c>
      <c r="Y890" s="14">
        <f ca="1">VLOOKUP($M890,LAST!$B:$Q,16,0)*100</f>
        <v>420</v>
      </c>
      <c r="Z890" s="14">
        <f ca="1">VLOOKUP($M890,LAST!$B:$Q,4,0)</f>
        <v>93.56</v>
      </c>
      <c r="AA890" s="14">
        <f ca="1">VLOOKUP($M890,LAST!$B:$Q,5,0)</f>
        <v>91.998999999999995</v>
      </c>
      <c r="AB890" s="14">
        <f ca="1">VLOOKUP($M890,LAST!$B:$Q,6,0)</f>
        <v>103.188</v>
      </c>
      <c r="AC890" s="14">
        <f ca="1">VLOOKUP($M890,LAST!$B:$Q,7,0)</f>
        <v>1246.05</v>
      </c>
    </row>
    <row r="891" spans="12:29" ht="16.5" customHeight="1" x14ac:dyDescent="0.25">
      <c r="L891" s="32">
        <f t="shared" si="145"/>
        <v>891</v>
      </c>
      <c r="M891" s="9">
        <f t="shared" ca="1" si="154"/>
        <v>44936</v>
      </c>
      <c r="N891" s="12">
        <f t="shared" ca="1" si="146"/>
        <v>-4.0851982220394545E-3</v>
      </c>
      <c r="O891" s="12">
        <f t="shared" ca="1" si="147"/>
        <v>-4.9141480848418073E-3</v>
      </c>
      <c r="P891" s="12">
        <f t="shared" ca="1" si="148"/>
        <v>-9.3457943925233655E-3</v>
      </c>
      <c r="Q891" s="12">
        <f t="shared" ca="1" si="149"/>
        <v>2.037970610318629E-3</v>
      </c>
      <c r="R891" s="12">
        <f t="shared" ca="1" si="150"/>
        <v>1.3517343623956624E-3</v>
      </c>
      <c r="S891" s="12">
        <f t="shared" ca="1" si="151"/>
        <v>2.281531247269486E-3</v>
      </c>
      <c r="T891" s="12">
        <f t="shared" ca="1" si="152"/>
        <v>-4.0197773043315621E-5</v>
      </c>
      <c r="U891" s="18"/>
      <c r="V891" s="22">
        <f t="shared" ca="1" si="153"/>
        <v>44936</v>
      </c>
      <c r="W891" s="14">
        <f ca="1">VLOOKUP($M891,LAST!$B:$Q,2,0)</f>
        <v>387.62</v>
      </c>
      <c r="X891" s="14">
        <f ca="1">VLOOKUP($M891,LAST!$B:$Q,3,0)*100</f>
        <v>512.30999999999995</v>
      </c>
      <c r="Y891" s="14">
        <f ca="1">VLOOKUP($M891,LAST!$B:$Q,16,0)*100</f>
        <v>424</v>
      </c>
      <c r="Z891" s="14">
        <f ca="1">VLOOKUP($M891,LAST!$B:$Q,4,0)</f>
        <v>93.42</v>
      </c>
      <c r="AA891" s="14">
        <f ca="1">VLOOKUP($M891,LAST!$B:$Q,5,0)</f>
        <v>91.858000000000004</v>
      </c>
      <c r="AB891" s="14">
        <f ca="1">VLOOKUP($M891,LAST!$B:$Q,6,0)</f>
        <v>103.236</v>
      </c>
      <c r="AC891" s="14">
        <f ca="1">VLOOKUP($M891,LAST!$B:$Q,7,0)</f>
        <v>1243.8</v>
      </c>
    </row>
    <row r="892" spans="12:29" ht="16.5" customHeight="1" x14ac:dyDescent="0.25">
      <c r="L892" s="32">
        <f t="shared" si="145"/>
        <v>892</v>
      </c>
      <c r="M892" s="9">
        <f t="shared" ca="1" si="154"/>
        <v>44935</v>
      </c>
      <c r="N892" s="12">
        <f t="shared" ca="1" si="146"/>
        <v>-8.786227270412228E-3</v>
      </c>
      <c r="O892" s="12">
        <f t="shared" ca="1" si="147"/>
        <v>-1.8342676276551395E-2</v>
      </c>
      <c r="P892" s="12">
        <f t="shared" ca="1" si="148"/>
        <v>-2.0594965675057253E-2</v>
      </c>
      <c r="Q892" s="12">
        <f t="shared" ca="1" si="149"/>
        <v>3.5522066738429281E-3</v>
      </c>
      <c r="R892" s="12">
        <f t="shared" ca="1" si="150"/>
        <v>1.6487776115654551E-3</v>
      </c>
      <c r="S892" s="12">
        <f t="shared" ca="1" si="151"/>
        <v>-8.4521414337835887E-3</v>
      </c>
      <c r="T892" s="12">
        <f t="shared" ca="1" si="152"/>
        <v>-1.9625615763546822E-2</v>
      </c>
      <c r="U892" s="18"/>
      <c r="V892" s="22">
        <f t="shared" ca="1" si="153"/>
        <v>44935</v>
      </c>
      <c r="W892" s="14">
        <f ca="1">VLOOKUP($M892,LAST!$B:$Q,2,0)</f>
        <v>389.21</v>
      </c>
      <c r="X892" s="14">
        <f ca="1">VLOOKUP($M892,LAST!$B:$Q,3,0)*100</f>
        <v>514.83999999999992</v>
      </c>
      <c r="Y892" s="14">
        <f ca="1">VLOOKUP($M892,LAST!$B:$Q,16,0)*100</f>
        <v>428</v>
      </c>
      <c r="Z892" s="14">
        <f ca="1">VLOOKUP($M892,LAST!$B:$Q,4,0)</f>
        <v>93.23</v>
      </c>
      <c r="AA892" s="14">
        <f ca="1">VLOOKUP($M892,LAST!$B:$Q,5,0)</f>
        <v>91.733999999999995</v>
      </c>
      <c r="AB892" s="14">
        <f ca="1">VLOOKUP($M892,LAST!$B:$Q,6,0)</f>
        <v>103.001</v>
      </c>
      <c r="AC892" s="14">
        <f ca="1">VLOOKUP($M892,LAST!$B:$Q,7,0)</f>
        <v>1243.8499999999999</v>
      </c>
    </row>
    <row r="893" spans="12:29" ht="16.5" customHeight="1" x14ac:dyDescent="0.25">
      <c r="L893" s="32">
        <f t="shared" si="145"/>
        <v>893</v>
      </c>
      <c r="M893" s="9">
        <f t="shared" ca="1" si="154"/>
        <v>44932</v>
      </c>
      <c r="N893" s="12">
        <f t="shared" ca="1" si="146"/>
        <v>1.115031030309277E-2</v>
      </c>
      <c r="O893" s="12">
        <f t="shared" ca="1" si="147"/>
        <v>-6.4787451693566478E-3</v>
      </c>
      <c r="P893" s="12">
        <f t="shared" ca="1" si="148"/>
        <v>-2.4553571428571508E-2</v>
      </c>
      <c r="Q893" s="12">
        <f t="shared" ca="1" si="149"/>
        <v>2.0494013590768301E-3</v>
      </c>
      <c r="R893" s="12">
        <f t="shared" ca="1" si="150"/>
        <v>1.5748203720513665E-3</v>
      </c>
      <c r="S893" s="12">
        <f t="shared" ca="1" si="151"/>
        <v>-1.1071761771481836E-2</v>
      </c>
      <c r="T893" s="12">
        <f t="shared" ca="1" si="152"/>
        <v>-5.9078377313903641E-4</v>
      </c>
      <c r="U893" s="18"/>
      <c r="V893" s="22">
        <f t="shared" ca="1" si="153"/>
        <v>44932</v>
      </c>
      <c r="W893" s="14">
        <f ca="1">VLOOKUP($M893,LAST!$B:$Q,2,0)</f>
        <v>392.66</v>
      </c>
      <c r="X893" s="14">
        <f ca="1">VLOOKUP($M893,LAST!$B:$Q,3,0)*100</f>
        <v>524.46</v>
      </c>
      <c r="Y893" s="14">
        <f ca="1">VLOOKUP($M893,LAST!$B:$Q,16,0)*100</f>
        <v>437</v>
      </c>
      <c r="Z893" s="14">
        <f ca="1">VLOOKUP($M893,LAST!$B:$Q,4,0)</f>
        <v>92.9</v>
      </c>
      <c r="AA893" s="14">
        <f ca="1">VLOOKUP($M893,LAST!$B:$Q,5,0)</f>
        <v>91.582999999999998</v>
      </c>
      <c r="AB893" s="14">
        <f ca="1">VLOOKUP($M893,LAST!$B:$Q,6,0)</f>
        <v>103.879</v>
      </c>
      <c r="AC893" s="14">
        <f ca="1">VLOOKUP($M893,LAST!$B:$Q,7,0)</f>
        <v>1268.75</v>
      </c>
    </row>
    <row r="894" spans="12:29" ht="16.5" customHeight="1" x14ac:dyDescent="0.25">
      <c r="L894" s="32">
        <f t="shared" si="145"/>
        <v>894</v>
      </c>
      <c r="M894" s="9">
        <f t="shared" ca="1" si="154"/>
        <v>44931</v>
      </c>
      <c r="N894" s="12">
        <f t="shared" ca="1" si="146"/>
        <v>1.4313699882460451E-2</v>
      </c>
      <c r="O894" s="12">
        <f t="shared" ca="1" si="147"/>
        <v>-4.4695898161244418E-3</v>
      </c>
      <c r="P894" s="12">
        <f t="shared" ca="1" si="148"/>
        <v>-8.8495575221236855E-3</v>
      </c>
      <c r="Q894" s="12">
        <f t="shared" ca="1" si="149"/>
        <v>1.6205704407949995E-3</v>
      </c>
      <c r="R894" s="12">
        <f t="shared" ca="1" si="150"/>
        <v>9.4140312852331043E-4</v>
      </c>
      <c r="S894" s="12">
        <f t="shared" ca="1" si="151"/>
        <v>7.6164530734401659E-3</v>
      </c>
      <c r="T894" s="12">
        <f t="shared" ca="1" si="152"/>
        <v>-1.9654088050314877E-3</v>
      </c>
      <c r="U894" s="18"/>
      <c r="V894" s="22">
        <f t="shared" ca="1" si="153"/>
        <v>44931</v>
      </c>
      <c r="W894" s="14">
        <f ca="1">VLOOKUP($M894,LAST!$B:$Q,2,0)</f>
        <v>388.33</v>
      </c>
      <c r="X894" s="14">
        <f ca="1">VLOOKUP($M894,LAST!$B:$Q,3,0)*100</f>
        <v>527.88</v>
      </c>
      <c r="Y894" s="14">
        <f ca="1">VLOOKUP($M894,LAST!$B:$Q,16,0)*100</f>
        <v>448.00000000000006</v>
      </c>
      <c r="Z894" s="14">
        <f ca="1">VLOOKUP($M894,LAST!$B:$Q,4,0)</f>
        <v>92.71</v>
      </c>
      <c r="AA894" s="14">
        <f ca="1">VLOOKUP($M894,LAST!$B:$Q,5,0)</f>
        <v>91.438999999999993</v>
      </c>
      <c r="AB894" s="14">
        <f ca="1">VLOOKUP($M894,LAST!$B:$Q,6,0)</f>
        <v>105.042</v>
      </c>
      <c r="AC894" s="14">
        <f ca="1">VLOOKUP($M894,LAST!$B:$Q,7,0)</f>
        <v>1269.5</v>
      </c>
    </row>
    <row r="895" spans="12:29" ht="16.5" customHeight="1" x14ac:dyDescent="0.25">
      <c r="L895" s="32">
        <f t="shared" si="145"/>
        <v>895</v>
      </c>
      <c r="M895" s="9">
        <f t="shared" ca="1" si="154"/>
        <v>44930</v>
      </c>
      <c r="N895" s="12">
        <f t="shared" ca="1" si="146"/>
        <v>7.7386749493300044E-3</v>
      </c>
      <c r="O895" s="12">
        <f t="shared" ca="1" si="147"/>
        <v>-1.0819886204645024E-2</v>
      </c>
      <c r="P895" s="12">
        <f t="shared" ca="1" si="148"/>
        <v>-1.5250544662309462E-2</v>
      </c>
      <c r="Q895" s="12">
        <f t="shared" ca="1" si="149"/>
        <v>1.0815487778499389E-3</v>
      </c>
      <c r="R895" s="12">
        <f t="shared" ca="1" si="150"/>
        <v>-4.3784274877722851E-5</v>
      </c>
      <c r="S895" s="12">
        <f t="shared" ca="1" si="151"/>
        <v>-2.5832870893051085E-3</v>
      </c>
      <c r="T895" s="12">
        <f t="shared" ca="1" si="152"/>
        <v>3.145643284052646E-4</v>
      </c>
      <c r="U895" s="18"/>
      <c r="V895" s="22">
        <f t="shared" ca="1" si="153"/>
        <v>44930</v>
      </c>
      <c r="W895" s="14">
        <f ca="1">VLOOKUP($M895,LAST!$B:$Q,2,0)</f>
        <v>382.85</v>
      </c>
      <c r="X895" s="14">
        <f ca="1">VLOOKUP($M895,LAST!$B:$Q,3,0)*100</f>
        <v>530.25</v>
      </c>
      <c r="Y895" s="14">
        <f ca="1">VLOOKUP($M895,LAST!$B:$Q,16,0)*100</f>
        <v>451.99999999999994</v>
      </c>
      <c r="Z895" s="14">
        <f ca="1">VLOOKUP($M895,LAST!$B:$Q,4,0)</f>
        <v>92.56</v>
      </c>
      <c r="AA895" s="14">
        <f ca="1">VLOOKUP($M895,LAST!$B:$Q,5,0)</f>
        <v>91.352999999999994</v>
      </c>
      <c r="AB895" s="14">
        <f ca="1">VLOOKUP($M895,LAST!$B:$Q,6,0)</f>
        <v>104.248</v>
      </c>
      <c r="AC895" s="14">
        <f ca="1">VLOOKUP($M895,LAST!$B:$Q,7,0)</f>
        <v>1272</v>
      </c>
    </row>
    <row r="896" spans="12:29" ht="16.5" customHeight="1" x14ac:dyDescent="0.25">
      <c r="L896" s="32">
        <f t="shared" si="145"/>
        <v>896</v>
      </c>
      <c r="M896" s="9">
        <f t="shared" ca="1" si="154"/>
        <v>44929</v>
      </c>
      <c r="N896" s="12">
        <f t="shared" ca="1" si="146"/>
        <v>1.531348548826772E-2</v>
      </c>
      <c r="O896" s="12">
        <f t="shared" ca="1" si="147"/>
        <v>-1.5645371577575173E-2</v>
      </c>
      <c r="P896" s="12">
        <f t="shared" ca="1" si="148"/>
        <v>-2.1321961620469176E-2</v>
      </c>
      <c r="Q896" s="12">
        <f t="shared" ca="1" si="149"/>
        <v>2.1635655560370282E-4</v>
      </c>
      <c r="R896" s="12">
        <f t="shared" ca="1" si="150"/>
        <v>2.189693114509339E-4</v>
      </c>
      <c r="S896" s="12">
        <f t="shared" ca="1" si="151"/>
        <v>9.6211433318520445E-3</v>
      </c>
      <c r="T896" s="12">
        <f t="shared" ca="1" si="152"/>
        <v>-1.4919513152729103E-3</v>
      </c>
      <c r="U896" s="18"/>
      <c r="V896" s="22">
        <f t="shared" ca="1" si="153"/>
        <v>44929</v>
      </c>
      <c r="W896" s="14">
        <f ca="1">VLOOKUP($M896,LAST!$B:$Q,2,0)</f>
        <v>379.91</v>
      </c>
      <c r="X896" s="14">
        <f ca="1">VLOOKUP($M896,LAST!$B:$Q,3,0)*100</f>
        <v>536.04999999999995</v>
      </c>
      <c r="Y896" s="14">
        <f ca="1">VLOOKUP($M896,LAST!$B:$Q,16,0)*100</f>
        <v>459</v>
      </c>
      <c r="Z896" s="14">
        <f ca="1">VLOOKUP($M896,LAST!$B:$Q,4,0)</f>
        <v>92.46</v>
      </c>
      <c r="AA896" s="14">
        <f ca="1">VLOOKUP($M896,LAST!$B:$Q,5,0)</f>
        <v>91.356999999999999</v>
      </c>
      <c r="AB896" s="14">
        <f ca="1">VLOOKUP($M896,LAST!$B:$Q,6,0)</f>
        <v>104.518</v>
      </c>
      <c r="AC896" s="14">
        <f ca="1">VLOOKUP($M896,LAST!$B:$Q,7,0)</f>
        <v>1271.5999999999999</v>
      </c>
    </row>
    <row r="897" spans="12:29" ht="16.5" customHeight="1" x14ac:dyDescent="0.25">
      <c r="L897" s="32">
        <f t="shared" si="145"/>
        <v>897</v>
      </c>
      <c r="M897" s="9">
        <f t="shared" ca="1" si="154"/>
        <v>44928</v>
      </c>
      <c r="N897" s="12">
        <f t="shared" ca="1" si="146"/>
        <v>0</v>
      </c>
      <c r="O897" s="12">
        <f t="shared" ca="1" si="147"/>
        <v>0</v>
      </c>
      <c r="P897" s="12">
        <f t="shared" ca="1" si="148"/>
        <v>0</v>
      </c>
      <c r="Q897" s="12">
        <f t="shared" ca="1" si="149"/>
        <v>0</v>
      </c>
      <c r="R897" s="12">
        <f t="shared" ca="1" si="150"/>
        <v>0</v>
      </c>
      <c r="S897" s="12">
        <f t="shared" ca="1" si="151"/>
        <v>0</v>
      </c>
      <c r="T897" s="12">
        <f t="shared" ca="1" si="152"/>
        <v>6.3216120110627383E-3</v>
      </c>
      <c r="U897" s="18"/>
      <c r="V897" s="22">
        <f t="shared" ca="1" si="153"/>
        <v>44928</v>
      </c>
      <c r="W897" s="14">
        <f ca="1">VLOOKUP($M897,LAST!$B:$Q,2,0)</f>
        <v>374.18</v>
      </c>
      <c r="X897" s="14">
        <f ca="1">VLOOKUP($M897,LAST!$B:$Q,3,0)*100</f>
        <v>544.57000000000005</v>
      </c>
      <c r="Y897" s="14">
        <f ca="1">VLOOKUP($M897,LAST!$B:$Q,16,0)*100</f>
        <v>469.00000000000006</v>
      </c>
      <c r="Z897" s="14">
        <f ca="1">VLOOKUP($M897,LAST!$B:$Q,4,0)</f>
        <v>92.44</v>
      </c>
      <c r="AA897" s="14">
        <f ca="1">VLOOKUP($M897,LAST!$B:$Q,5,0)</f>
        <v>91.337000000000003</v>
      </c>
      <c r="AB897" s="14">
        <f ca="1">VLOOKUP($M897,LAST!$B:$Q,6,0)</f>
        <v>103.52200000000001</v>
      </c>
      <c r="AC897" s="14">
        <f ca="1">VLOOKUP($M897,LAST!$B:$Q,7,0)</f>
        <v>1273.5</v>
      </c>
    </row>
    <row r="898" spans="12:29" ht="16.5" customHeight="1" x14ac:dyDescent="0.25">
      <c r="L898" s="32">
        <f t="shared" si="145"/>
        <v>898</v>
      </c>
      <c r="M898" s="9">
        <f t="shared" ca="1" si="154"/>
        <v>44925</v>
      </c>
      <c r="N898" s="12">
        <f t="shared" ca="1" si="146"/>
        <v>-7.5854020793549859E-3</v>
      </c>
      <c r="O898" s="12">
        <f t="shared" ca="1" si="147"/>
        <v>-1.0639273594422738E-3</v>
      </c>
      <c r="P898" s="12">
        <f t="shared" ca="1" si="148"/>
        <v>2.1367521367523512E-3</v>
      </c>
      <c r="Q898" s="12">
        <f t="shared" ca="1" si="149"/>
        <v>-2.1630975556996557E-4</v>
      </c>
      <c r="R898" s="12">
        <f t="shared" ca="1" si="150"/>
        <v>-2.1896451679936924E-5</v>
      </c>
      <c r="S898" s="12">
        <f t="shared" ca="1" si="151"/>
        <v>-3.0239993836433943E-3</v>
      </c>
      <c r="T898" s="12">
        <f t="shared" ca="1" si="152"/>
        <v>0</v>
      </c>
      <c r="U898" s="18"/>
      <c r="V898" s="22">
        <f t="shared" ca="1" si="153"/>
        <v>44925</v>
      </c>
      <c r="W898" s="14">
        <f ca="1">VLOOKUP($M898,LAST!$B:$Q,2,0)</f>
        <v>374.18</v>
      </c>
      <c r="X898" s="14">
        <f ca="1">VLOOKUP($M898,LAST!$B:$Q,3,0)*100</f>
        <v>544.57000000000005</v>
      </c>
      <c r="Y898" s="14">
        <f ca="1">VLOOKUP($M898,LAST!$B:$Q,16,0)*100</f>
        <v>469.00000000000006</v>
      </c>
      <c r="Z898" s="14">
        <f ca="1">VLOOKUP($M898,LAST!$B:$Q,4,0)</f>
        <v>92.44</v>
      </c>
      <c r="AA898" s="14">
        <f ca="1">VLOOKUP($M898,LAST!$B:$Q,5,0)</f>
        <v>91.337000000000003</v>
      </c>
      <c r="AB898" s="14">
        <f ca="1">VLOOKUP($M898,LAST!$B:$Q,6,0)</f>
        <v>103.52200000000001</v>
      </c>
      <c r="AC898" s="14">
        <f ca="1">VLOOKUP($M898,LAST!$B:$Q,7,0)</f>
        <v>1265.5</v>
      </c>
    </row>
    <row r="899" spans="12:29" ht="16.5" customHeight="1" x14ac:dyDescent="0.25">
      <c r="L899" s="32">
        <f t="shared" si="145"/>
        <v>899</v>
      </c>
      <c r="M899" s="9">
        <f t="shared" ca="1" si="154"/>
        <v>44924</v>
      </c>
      <c r="N899" s="12">
        <f t="shared" ca="1" si="146"/>
        <v>1.554125030301412E-2</v>
      </c>
      <c r="O899" s="12">
        <f t="shared" ca="1" si="147"/>
        <v>6.4989014640990383E-3</v>
      </c>
      <c r="P899" s="12">
        <f t="shared" ca="1" si="148"/>
        <v>1.0799136069114423E-2</v>
      </c>
      <c r="Q899" s="12">
        <f t="shared" ca="1" si="149"/>
        <v>0</v>
      </c>
      <c r="R899" s="12">
        <f t="shared" ca="1" si="150"/>
        <v>-1.5325167208513069E-4</v>
      </c>
      <c r="S899" s="12">
        <f t="shared" ca="1" si="151"/>
        <v>-6.0021251543608267E-3</v>
      </c>
      <c r="T899" s="12">
        <f t="shared" ca="1" si="152"/>
        <v>-1.3021347117547766E-3</v>
      </c>
      <c r="U899" s="18"/>
      <c r="V899" s="22">
        <f t="shared" ca="1" si="153"/>
        <v>44924</v>
      </c>
      <c r="W899" s="14">
        <f ca="1">VLOOKUP($M899,LAST!$B:$Q,2,0)</f>
        <v>377.04</v>
      </c>
      <c r="X899" s="14">
        <f ca="1">VLOOKUP($M899,LAST!$B:$Q,3,0)*100</f>
        <v>545.15</v>
      </c>
      <c r="Y899" s="14">
        <f ca="1">VLOOKUP($M899,LAST!$B:$Q,16,0)*100</f>
        <v>468</v>
      </c>
      <c r="Z899" s="14">
        <f ca="1">VLOOKUP($M899,LAST!$B:$Q,4,0)</f>
        <v>92.46</v>
      </c>
      <c r="AA899" s="14">
        <f ca="1">VLOOKUP($M899,LAST!$B:$Q,5,0)</f>
        <v>91.338999999999999</v>
      </c>
      <c r="AB899" s="14">
        <f ca="1">VLOOKUP($M899,LAST!$B:$Q,6,0)</f>
        <v>103.836</v>
      </c>
      <c r="AC899" s="14">
        <f ca="1">VLOOKUP($M899,LAST!$B:$Q,7,0)</f>
        <v>1265.5</v>
      </c>
    </row>
    <row r="900" spans="12:29" ht="16.5" customHeight="1" x14ac:dyDescent="0.25">
      <c r="L900" s="32">
        <f t="shared" si="145"/>
        <v>900</v>
      </c>
      <c r="M900" s="9">
        <f t="shared" ca="1" si="154"/>
        <v>44923</v>
      </c>
      <c r="N900" s="12">
        <f t="shared" ca="1" si="146"/>
        <v>-1.4254975793438485E-3</v>
      </c>
      <c r="O900" s="12">
        <f t="shared" ca="1" si="147"/>
        <v>1.358609203360972E-2</v>
      </c>
      <c r="P900" s="12">
        <f t="shared" ca="1" si="148"/>
        <v>3.5794183445190253E-2</v>
      </c>
      <c r="Q900" s="12">
        <f t="shared" ca="1" si="149"/>
        <v>-1.0814318157248426E-4</v>
      </c>
      <c r="R900" s="12">
        <f t="shared" ca="1" si="150"/>
        <v>-5.4729744521697654E-5</v>
      </c>
      <c r="S900" s="12">
        <f t="shared" ca="1" si="151"/>
        <v>2.7260772324555482E-3</v>
      </c>
      <c r="T900" s="12">
        <f t="shared" ca="1" si="152"/>
        <v>-1.4184956066038978E-3</v>
      </c>
      <c r="U900" s="18"/>
      <c r="V900" s="22">
        <f t="shared" ca="1" si="153"/>
        <v>44923</v>
      </c>
      <c r="W900" s="14">
        <f ca="1">VLOOKUP($M900,LAST!$B:$Q,2,0)</f>
        <v>371.27</v>
      </c>
      <c r="X900" s="14">
        <f ca="1">VLOOKUP($M900,LAST!$B:$Q,3,0)*100</f>
        <v>541.63</v>
      </c>
      <c r="Y900" s="14">
        <f ca="1">VLOOKUP($M900,LAST!$B:$Q,16,0)*100</f>
        <v>463</v>
      </c>
      <c r="Z900" s="14">
        <f ca="1">VLOOKUP($M900,LAST!$B:$Q,4,0)</f>
        <v>92.46</v>
      </c>
      <c r="AA900" s="14">
        <f ca="1">VLOOKUP($M900,LAST!$B:$Q,5,0)</f>
        <v>91.352999999999994</v>
      </c>
      <c r="AB900" s="14">
        <f ca="1">VLOOKUP($M900,LAST!$B:$Q,6,0)</f>
        <v>104.46299999999999</v>
      </c>
      <c r="AC900" s="14">
        <f ca="1">VLOOKUP($M900,LAST!$B:$Q,7,0)</f>
        <v>1267.1500000000001</v>
      </c>
    </row>
    <row r="901" spans="12:29" ht="16.5" customHeight="1" x14ac:dyDescent="0.25">
      <c r="L901" s="32">
        <f t="shared" si="145"/>
        <v>901</v>
      </c>
      <c r="M901" s="9">
        <f t="shared" ca="1" si="154"/>
        <v>44922</v>
      </c>
      <c r="N901" s="12">
        <f t="shared" ca="1" si="146"/>
        <v>-1.3374376393164078E-2</v>
      </c>
      <c r="O901" s="12">
        <f t="shared" ca="1" si="147"/>
        <v>-2.3151173428427319E-3</v>
      </c>
      <c r="P901" s="12">
        <f t="shared" ca="1" si="148"/>
        <v>-2.2321428571430157E-3</v>
      </c>
      <c r="Q901" s="12">
        <f t="shared" ca="1" si="149"/>
        <v>-1.0813148788935134E-4</v>
      </c>
      <c r="R901" s="12">
        <f t="shared" ca="1" si="150"/>
        <v>1.0946068719430713E-5</v>
      </c>
      <c r="S901" s="12">
        <f t="shared" ca="1" si="151"/>
        <v>-1.2941695266214248E-3</v>
      </c>
      <c r="T901" s="12">
        <f t="shared" ca="1" si="152"/>
        <v>-4.7450980392156339E-3</v>
      </c>
      <c r="U901" s="18"/>
      <c r="V901" s="22">
        <f t="shared" ca="1" si="153"/>
        <v>44922</v>
      </c>
      <c r="W901" s="14">
        <f ca="1">VLOOKUP($M901,LAST!$B:$Q,2,0)</f>
        <v>371.8</v>
      </c>
      <c r="X901" s="14">
        <f ca="1">VLOOKUP($M901,LAST!$B:$Q,3,0)*100</f>
        <v>534.37</v>
      </c>
      <c r="Y901" s="14">
        <f ca="1">VLOOKUP($M901,LAST!$B:$Q,16,0)*100</f>
        <v>447</v>
      </c>
      <c r="Z901" s="14">
        <f ca="1">VLOOKUP($M901,LAST!$B:$Q,4,0)</f>
        <v>92.47</v>
      </c>
      <c r="AA901" s="14">
        <f ca="1">VLOOKUP($M901,LAST!$B:$Q,5,0)</f>
        <v>91.358000000000004</v>
      </c>
      <c r="AB901" s="14">
        <f ca="1">VLOOKUP($M901,LAST!$B:$Q,6,0)</f>
        <v>104.179</v>
      </c>
      <c r="AC901" s="14">
        <f ca="1">VLOOKUP($M901,LAST!$B:$Q,7,0)</f>
        <v>1268.95</v>
      </c>
    </row>
    <row r="902" spans="12:29" ht="16.5" customHeight="1" x14ac:dyDescent="0.25">
      <c r="L902" s="32">
        <f t="shared" ref="L902:L965" si="155">ROW(M902)</f>
        <v>902</v>
      </c>
      <c r="M902" s="9">
        <f t="shared" ca="1" si="154"/>
        <v>44921</v>
      </c>
      <c r="N902" s="12">
        <f t="shared" ref="N902:N965" ca="1" si="156">W902/W903-1</f>
        <v>0</v>
      </c>
      <c r="O902" s="12">
        <f t="shared" ref="O902:O965" ca="1" si="157">X902/X903-1</f>
        <v>0</v>
      </c>
      <c r="P902" s="12">
        <f t="shared" ref="P902:P965" ca="1" si="158">Y902/Y903-1</f>
        <v>0</v>
      </c>
      <c r="Q902" s="12">
        <f t="shared" ref="Q902:Q965" ca="1" si="159">Z902/Z903-1</f>
        <v>1.0814318157237324E-4</v>
      </c>
      <c r="R902" s="12">
        <f t="shared" ref="R902:R965" ca="1" si="160">AA902/AA903-1</f>
        <v>5.4733339171608719E-5</v>
      </c>
      <c r="S902" s="12">
        <f t="shared" ref="S902:S965" ca="1" si="161">AB902/AB903-1</f>
        <v>0</v>
      </c>
      <c r="T902" s="12">
        <f t="shared" ref="T902:T965" ca="1" si="162">AC902/AC903-1</f>
        <v>-4.4506910283439449E-3</v>
      </c>
      <c r="U902" s="18"/>
      <c r="V902" s="22">
        <f t="shared" ref="V902:V965" ca="1" si="163">M902</f>
        <v>44921</v>
      </c>
      <c r="W902" s="14">
        <f ca="1">VLOOKUP($M902,LAST!$B:$Q,2,0)</f>
        <v>376.84</v>
      </c>
      <c r="X902" s="14">
        <f ca="1">VLOOKUP($M902,LAST!$B:$Q,3,0)*100</f>
        <v>535.61</v>
      </c>
      <c r="Y902" s="14">
        <f ca="1">VLOOKUP($M902,LAST!$B:$Q,16,0)*100</f>
        <v>448.00000000000006</v>
      </c>
      <c r="Z902" s="14">
        <f ca="1">VLOOKUP($M902,LAST!$B:$Q,4,0)</f>
        <v>92.48</v>
      </c>
      <c r="AA902" s="14">
        <f ca="1">VLOOKUP($M902,LAST!$B:$Q,5,0)</f>
        <v>91.356999999999999</v>
      </c>
      <c r="AB902" s="14">
        <f ca="1">VLOOKUP($M902,LAST!$B:$Q,6,0)</f>
        <v>104.31399999999999</v>
      </c>
      <c r="AC902" s="14">
        <f ca="1">VLOOKUP($M902,LAST!$B:$Q,7,0)</f>
        <v>1275</v>
      </c>
    </row>
    <row r="903" spans="12:29" ht="16.5" customHeight="1" x14ac:dyDescent="0.25">
      <c r="L903" s="32">
        <f t="shared" si="155"/>
        <v>903</v>
      </c>
      <c r="M903" s="9">
        <f t="shared" ref="M903:M966" ca="1" si="164">WORKDAY(M902,-1)</f>
        <v>44918</v>
      </c>
      <c r="N903" s="12">
        <f t="shared" ca="1" si="156"/>
        <v>-6.8522032468901761E-3</v>
      </c>
      <c r="O903" s="12">
        <f t="shared" ca="1" si="157"/>
        <v>-8.0377812760439316E-3</v>
      </c>
      <c r="P903" s="12">
        <f t="shared" ca="1" si="158"/>
        <v>-8.8495575221236855E-3</v>
      </c>
      <c r="Q903" s="12">
        <f t="shared" ca="1" si="159"/>
        <v>-4.3238568803383171E-4</v>
      </c>
      <c r="R903" s="12">
        <f t="shared" ca="1" si="160"/>
        <v>-2.2982719184005962E-4</v>
      </c>
      <c r="S903" s="12">
        <f t="shared" ca="1" si="161"/>
        <v>-1.1394865607615712E-3</v>
      </c>
      <c r="T903" s="12">
        <f t="shared" ca="1" si="162"/>
        <v>3.6440578347243235E-3</v>
      </c>
      <c r="U903" s="18"/>
      <c r="V903" s="22">
        <f t="shared" ca="1" si="163"/>
        <v>44918</v>
      </c>
      <c r="W903" s="14">
        <f ca="1">VLOOKUP($M903,LAST!$B:$Q,2,0)</f>
        <v>376.84</v>
      </c>
      <c r="X903" s="14">
        <f ca="1">VLOOKUP($M903,LAST!$B:$Q,3,0)*100</f>
        <v>535.61</v>
      </c>
      <c r="Y903" s="14">
        <f ca="1">VLOOKUP($M903,LAST!$B:$Q,16,0)*100</f>
        <v>448.00000000000006</v>
      </c>
      <c r="Z903" s="14">
        <f ca="1">VLOOKUP($M903,LAST!$B:$Q,4,0)</f>
        <v>92.47</v>
      </c>
      <c r="AA903" s="14">
        <f ca="1">VLOOKUP($M903,LAST!$B:$Q,5,0)</f>
        <v>91.352000000000004</v>
      </c>
      <c r="AB903" s="14">
        <f ca="1">VLOOKUP($M903,LAST!$B:$Q,6,0)</f>
        <v>104.31399999999999</v>
      </c>
      <c r="AC903" s="14">
        <f ca="1">VLOOKUP($M903,LAST!$B:$Q,7,0)</f>
        <v>1280.7</v>
      </c>
    </row>
    <row r="904" spans="12:29" ht="16.5" customHeight="1" x14ac:dyDescent="0.25">
      <c r="L904" s="32">
        <f t="shared" si="155"/>
        <v>904</v>
      </c>
      <c r="M904" s="9">
        <f t="shared" ca="1" si="164"/>
        <v>44917</v>
      </c>
      <c r="N904" s="12">
        <f t="shared" ca="1" si="156"/>
        <v>-9.0363019065029526E-3</v>
      </c>
      <c r="O904" s="12">
        <f t="shared" ca="1" si="157"/>
        <v>9.6398049793267049E-4</v>
      </c>
      <c r="P904" s="12">
        <f t="shared" ca="1" si="158"/>
        <v>8.9285714285711748E-3</v>
      </c>
      <c r="Q904" s="12">
        <f t="shared" ca="1" si="159"/>
        <v>0</v>
      </c>
      <c r="R904" s="12">
        <f t="shared" ca="1" si="160"/>
        <v>-4.3774691661946363E-5</v>
      </c>
      <c r="S904" s="12">
        <f t="shared" ca="1" si="161"/>
        <v>2.6017165569016676E-3</v>
      </c>
      <c r="T904" s="12">
        <f t="shared" ca="1" si="162"/>
        <v>-7.5056389515439914E-3</v>
      </c>
      <c r="U904" s="18"/>
      <c r="V904" s="22">
        <f t="shared" ca="1" si="163"/>
        <v>44917</v>
      </c>
      <c r="W904" s="14">
        <f ca="1">VLOOKUP($M904,LAST!$B:$Q,2,0)</f>
        <v>379.44</v>
      </c>
      <c r="X904" s="14">
        <f ca="1">VLOOKUP($M904,LAST!$B:$Q,3,0)*100</f>
        <v>539.94999999999993</v>
      </c>
      <c r="Y904" s="14">
        <f ca="1">VLOOKUP($M904,LAST!$B:$Q,16,0)*100</f>
        <v>451.99999999999994</v>
      </c>
      <c r="Z904" s="14">
        <f ca="1">VLOOKUP($M904,LAST!$B:$Q,4,0)</f>
        <v>92.51</v>
      </c>
      <c r="AA904" s="14">
        <f ca="1">VLOOKUP($M904,LAST!$B:$Q,5,0)</f>
        <v>91.373000000000005</v>
      </c>
      <c r="AB904" s="14">
        <f ca="1">VLOOKUP($M904,LAST!$B:$Q,6,0)</f>
        <v>104.43300000000001</v>
      </c>
      <c r="AC904" s="14">
        <f ca="1">VLOOKUP($M904,LAST!$B:$Q,7,0)</f>
        <v>1276.05</v>
      </c>
    </row>
    <row r="905" spans="12:29" ht="16.5" customHeight="1" x14ac:dyDescent="0.25">
      <c r="L905" s="32">
        <f t="shared" si="155"/>
        <v>905</v>
      </c>
      <c r="M905" s="9">
        <f t="shared" ca="1" si="164"/>
        <v>44916</v>
      </c>
      <c r="N905" s="12">
        <f t="shared" ca="1" si="156"/>
        <v>-8.5961369167832924E-3</v>
      </c>
      <c r="O905" s="12">
        <f t="shared" ca="1" si="157"/>
        <v>-1.3081342164001364E-2</v>
      </c>
      <c r="P905" s="12">
        <f t="shared" ca="1" si="158"/>
        <v>-2.1834061135371008E-2</v>
      </c>
      <c r="Q905" s="12">
        <f t="shared" ca="1" si="159"/>
        <v>-1.0808473843482158E-4</v>
      </c>
      <c r="R905" s="12">
        <f t="shared" ca="1" si="160"/>
        <v>-7.6599842423252795E-5</v>
      </c>
      <c r="S905" s="12">
        <f t="shared" ca="1" si="161"/>
        <v>1.8948684653490311E-3</v>
      </c>
      <c r="T905" s="12">
        <f t="shared" ca="1" si="162"/>
        <v>-5.0301810865190921E-3</v>
      </c>
      <c r="U905" s="18"/>
      <c r="V905" s="22">
        <f t="shared" ca="1" si="163"/>
        <v>44916</v>
      </c>
      <c r="W905" s="14">
        <f ca="1">VLOOKUP($M905,LAST!$B:$Q,2,0)</f>
        <v>382.9</v>
      </c>
      <c r="X905" s="14">
        <f ca="1">VLOOKUP($M905,LAST!$B:$Q,3,0)*100</f>
        <v>539.43000000000006</v>
      </c>
      <c r="Y905" s="14">
        <f ca="1">VLOOKUP($M905,LAST!$B:$Q,16,0)*100</f>
        <v>448.00000000000006</v>
      </c>
      <c r="Z905" s="14">
        <f ca="1">VLOOKUP($M905,LAST!$B:$Q,4,0)</f>
        <v>92.51</v>
      </c>
      <c r="AA905" s="14">
        <f ca="1">VLOOKUP($M905,LAST!$B:$Q,5,0)</f>
        <v>91.376999999999995</v>
      </c>
      <c r="AB905" s="14">
        <f ca="1">VLOOKUP($M905,LAST!$B:$Q,6,0)</f>
        <v>104.16200000000001</v>
      </c>
      <c r="AC905" s="14">
        <f ca="1">VLOOKUP($M905,LAST!$B:$Q,7,0)</f>
        <v>1285.7</v>
      </c>
    </row>
    <row r="906" spans="12:29" ht="16.5" customHeight="1" x14ac:dyDescent="0.25">
      <c r="L906" s="32">
        <f t="shared" si="155"/>
        <v>906</v>
      </c>
      <c r="M906" s="9">
        <f t="shared" ca="1" si="164"/>
        <v>44915</v>
      </c>
      <c r="N906" s="12">
        <f t="shared" ca="1" si="156"/>
        <v>-4.9170570119816404E-4</v>
      </c>
      <c r="O906" s="12">
        <f t="shared" ca="1" si="157"/>
        <v>1.2456493863344242E-3</v>
      </c>
      <c r="P906" s="12">
        <f t="shared" ca="1" si="158"/>
        <v>2.1881838074397919E-3</v>
      </c>
      <c r="Q906" s="12">
        <f t="shared" ca="1" si="159"/>
        <v>-4.3215211754543681E-4</v>
      </c>
      <c r="R906" s="12">
        <f t="shared" ca="1" si="160"/>
        <v>-1.0941637306616236E-4</v>
      </c>
      <c r="S906" s="12">
        <f t="shared" ca="1" si="161"/>
        <v>-7.2191823989458115E-3</v>
      </c>
      <c r="T906" s="12">
        <f t="shared" ca="1" si="162"/>
        <v>-8.2124491518920095E-3</v>
      </c>
      <c r="U906" s="18"/>
      <c r="V906" s="22">
        <f t="shared" ca="1" si="163"/>
        <v>44915</v>
      </c>
      <c r="W906" s="14">
        <f ca="1">VLOOKUP($M906,LAST!$B:$Q,2,0)</f>
        <v>386.22</v>
      </c>
      <c r="X906" s="14">
        <f ca="1">VLOOKUP($M906,LAST!$B:$Q,3,0)*100</f>
        <v>546.57999999999993</v>
      </c>
      <c r="Y906" s="14">
        <f ca="1">VLOOKUP($M906,LAST!$B:$Q,16,0)*100</f>
        <v>458</v>
      </c>
      <c r="Z906" s="14">
        <f ca="1">VLOOKUP($M906,LAST!$B:$Q,4,0)</f>
        <v>92.52</v>
      </c>
      <c r="AA906" s="14">
        <f ca="1">VLOOKUP($M906,LAST!$B:$Q,5,0)</f>
        <v>91.384</v>
      </c>
      <c r="AB906" s="14">
        <f ca="1">VLOOKUP($M906,LAST!$B:$Q,6,0)</f>
        <v>103.965</v>
      </c>
      <c r="AC906" s="14">
        <f ca="1">VLOOKUP($M906,LAST!$B:$Q,7,0)</f>
        <v>1292.2</v>
      </c>
    </row>
    <row r="907" spans="12:29" ht="16.5" customHeight="1" x14ac:dyDescent="0.25">
      <c r="L907" s="32">
        <f t="shared" si="155"/>
        <v>907</v>
      </c>
      <c r="M907" s="9">
        <f t="shared" ca="1" si="164"/>
        <v>44914</v>
      </c>
      <c r="N907" s="12">
        <f t="shared" ca="1" si="156"/>
        <v>-3.0958953587368887E-3</v>
      </c>
      <c r="O907" s="12">
        <f t="shared" ca="1" si="157"/>
        <v>2.0006974908681752E-3</v>
      </c>
      <c r="P907" s="12">
        <f t="shared" ca="1" si="158"/>
        <v>0</v>
      </c>
      <c r="Q907" s="12">
        <f t="shared" ca="1" si="159"/>
        <v>1.0804970286337756E-4</v>
      </c>
      <c r="R907" s="12">
        <f t="shared" ca="1" si="160"/>
        <v>1.7509685044547751E-4</v>
      </c>
      <c r="S907" s="12">
        <f t="shared" ca="1" si="161"/>
        <v>1.9102014307414983E-4</v>
      </c>
      <c r="T907" s="12">
        <f t="shared" ca="1" si="162"/>
        <v>-3.1750889407443639E-3</v>
      </c>
      <c r="U907" s="18"/>
      <c r="V907" s="22">
        <f t="shared" ca="1" si="163"/>
        <v>44914</v>
      </c>
      <c r="W907" s="14">
        <f ca="1">VLOOKUP($M907,LAST!$B:$Q,2,0)</f>
        <v>386.41</v>
      </c>
      <c r="X907" s="14">
        <f ca="1">VLOOKUP($M907,LAST!$B:$Q,3,0)*100</f>
        <v>545.9</v>
      </c>
      <c r="Y907" s="14">
        <f ca="1">VLOOKUP($M907,LAST!$B:$Q,16,0)*100</f>
        <v>457</v>
      </c>
      <c r="Z907" s="14">
        <f ca="1">VLOOKUP($M907,LAST!$B:$Q,4,0)</f>
        <v>92.56</v>
      </c>
      <c r="AA907" s="14">
        <f ca="1">VLOOKUP($M907,LAST!$B:$Q,5,0)</f>
        <v>91.394000000000005</v>
      </c>
      <c r="AB907" s="14">
        <f ca="1">VLOOKUP($M907,LAST!$B:$Q,6,0)</f>
        <v>104.721</v>
      </c>
      <c r="AC907" s="14">
        <f ca="1">VLOOKUP($M907,LAST!$B:$Q,7,0)</f>
        <v>1302.9000000000001</v>
      </c>
    </row>
    <row r="908" spans="12:29" ht="16.5" customHeight="1" x14ac:dyDescent="0.25">
      <c r="L908" s="32">
        <f t="shared" si="155"/>
        <v>908</v>
      </c>
      <c r="M908" s="9">
        <f t="shared" ca="1" si="164"/>
        <v>44911</v>
      </c>
      <c r="N908" s="12">
        <f t="shared" ca="1" si="156"/>
        <v>9.637675496861231E-3</v>
      </c>
      <c r="O908" s="12">
        <f t="shared" ca="1" si="157"/>
        <v>1.9995132271170002E-2</v>
      </c>
      <c r="P908" s="12">
        <f t="shared" ca="1" si="158"/>
        <v>2.6966292134831482E-2</v>
      </c>
      <c r="Q908" s="12">
        <f t="shared" ca="1" si="159"/>
        <v>-1.1871357651629388E-3</v>
      </c>
      <c r="R908" s="12">
        <f t="shared" ca="1" si="160"/>
        <v>-4.0474757971897812E-4</v>
      </c>
      <c r="S908" s="12">
        <f t="shared" ca="1" si="161"/>
        <v>1.3676619675202506E-3</v>
      </c>
      <c r="T908" s="12">
        <f t="shared" ca="1" si="162"/>
        <v>2.7619011085964207E-3</v>
      </c>
      <c r="U908" s="18"/>
      <c r="V908" s="22">
        <f t="shared" ca="1" si="163"/>
        <v>44911</v>
      </c>
      <c r="W908" s="14">
        <f ca="1">VLOOKUP($M908,LAST!$B:$Q,2,0)</f>
        <v>387.61</v>
      </c>
      <c r="X908" s="14">
        <f ca="1">VLOOKUP($M908,LAST!$B:$Q,3,0)*100</f>
        <v>544.81000000000006</v>
      </c>
      <c r="Y908" s="14">
        <f ca="1">VLOOKUP($M908,LAST!$B:$Q,16,0)*100</f>
        <v>457</v>
      </c>
      <c r="Z908" s="14">
        <f ca="1">VLOOKUP($M908,LAST!$B:$Q,4,0)</f>
        <v>92.55</v>
      </c>
      <c r="AA908" s="14">
        <f ca="1">VLOOKUP($M908,LAST!$B:$Q,5,0)</f>
        <v>91.378</v>
      </c>
      <c r="AB908" s="14">
        <f ca="1">VLOOKUP($M908,LAST!$B:$Q,6,0)</f>
        <v>104.70099999999999</v>
      </c>
      <c r="AC908" s="14">
        <f ca="1">VLOOKUP($M908,LAST!$B:$Q,7,0)</f>
        <v>1307.05</v>
      </c>
    </row>
    <row r="909" spans="12:29" ht="16.5" customHeight="1" x14ac:dyDescent="0.25">
      <c r="L909" s="32">
        <f t="shared" si="155"/>
        <v>909</v>
      </c>
      <c r="M909" s="9">
        <f t="shared" ca="1" si="164"/>
        <v>44910</v>
      </c>
      <c r="N909" s="12">
        <f t="shared" ca="1" si="156"/>
        <v>7.1883936301389006E-3</v>
      </c>
      <c r="O909" s="12">
        <f t="shared" ca="1" si="157"/>
        <v>4.967167773617609E-3</v>
      </c>
      <c r="P909" s="12">
        <f t="shared" ca="1" si="158"/>
        <v>3.488372093023262E-2</v>
      </c>
      <c r="Q909" s="12">
        <f t="shared" ca="1" si="159"/>
        <v>-3.2365951019530659E-4</v>
      </c>
      <c r="R909" s="12">
        <f t="shared" ca="1" si="160"/>
        <v>-2.406028194275045E-4</v>
      </c>
      <c r="S909" s="12">
        <f t="shared" ca="1" si="161"/>
        <v>7.5937168738557936E-3</v>
      </c>
      <c r="T909" s="12">
        <f t="shared" ca="1" si="162"/>
        <v>6.6416959493378336E-3</v>
      </c>
      <c r="U909" s="18"/>
      <c r="V909" s="22">
        <f t="shared" ca="1" si="163"/>
        <v>44910</v>
      </c>
      <c r="W909" s="14">
        <f ca="1">VLOOKUP($M909,LAST!$B:$Q,2,0)</f>
        <v>383.91</v>
      </c>
      <c r="X909" s="14">
        <f ca="1">VLOOKUP($M909,LAST!$B:$Q,3,0)*100</f>
        <v>534.13</v>
      </c>
      <c r="Y909" s="14">
        <f ca="1">VLOOKUP($M909,LAST!$B:$Q,16,0)*100</f>
        <v>445</v>
      </c>
      <c r="Z909" s="14">
        <f ca="1">VLOOKUP($M909,LAST!$B:$Q,4,0)</f>
        <v>92.66</v>
      </c>
      <c r="AA909" s="14">
        <f ca="1">VLOOKUP($M909,LAST!$B:$Q,5,0)</f>
        <v>91.415000000000006</v>
      </c>
      <c r="AB909" s="14">
        <f ca="1">VLOOKUP($M909,LAST!$B:$Q,6,0)</f>
        <v>104.55800000000001</v>
      </c>
      <c r="AC909" s="14">
        <f ca="1">VLOOKUP($M909,LAST!$B:$Q,7,0)</f>
        <v>1303.45</v>
      </c>
    </row>
    <row r="910" spans="12:29" ht="16.5" customHeight="1" x14ac:dyDescent="0.25">
      <c r="L910" s="32">
        <f t="shared" si="155"/>
        <v>910</v>
      </c>
      <c r="M910" s="9">
        <f t="shared" ca="1" si="164"/>
        <v>44909</v>
      </c>
      <c r="N910" s="12">
        <f t="shared" ca="1" si="156"/>
        <v>9.9894011658718807E-3</v>
      </c>
      <c r="O910" s="12">
        <f t="shared" ca="1" si="157"/>
        <v>5.6194656777417418E-3</v>
      </c>
      <c r="P910" s="12">
        <f t="shared" ca="1" si="158"/>
        <v>9.3896713615022609E-3</v>
      </c>
      <c r="Q910" s="12">
        <f t="shared" ca="1" si="159"/>
        <v>-1.0787486515650979E-4</v>
      </c>
      <c r="R910" s="12">
        <f t="shared" ca="1" si="160"/>
        <v>3.8292378722570852E-4</v>
      </c>
      <c r="S910" s="12">
        <f t="shared" ca="1" si="161"/>
        <v>-2.0196191575303502E-3</v>
      </c>
      <c r="T910" s="12">
        <f t="shared" ca="1" si="162"/>
        <v>-7.3213738117143823E-3</v>
      </c>
      <c r="U910" s="18"/>
      <c r="V910" s="22">
        <f t="shared" ca="1" si="163"/>
        <v>44909</v>
      </c>
      <c r="W910" s="14">
        <f ca="1">VLOOKUP($M910,LAST!$B:$Q,2,0)</f>
        <v>381.17</v>
      </c>
      <c r="X910" s="14">
        <f ca="1">VLOOKUP($M910,LAST!$B:$Q,3,0)*100</f>
        <v>531.49</v>
      </c>
      <c r="Y910" s="14">
        <f ca="1">VLOOKUP($M910,LAST!$B:$Q,16,0)*100</f>
        <v>430</v>
      </c>
      <c r="Z910" s="14">
        <f ca="1">VLOOKUP($M910,LAST!$B:$Q,4,0)</f>
        <v>92.69</v>
      </c>
      <c r="AA910" s="14">
        <f ca="1">VLOOKUP($M910,LAST!$B:$Q,5,0)</f>
        <v>91.436999999999998</v>
      </c>
      <c r="AB910" s="14">
        <f ca="1">VLOOKUP($M910,LAST!$B:$Q,6,0)</f>
        <v>103.77</v>
      </c>
      <c r="AC910" s="14">
        <f ca="1">VLOOKUP($M910,LAST!$B:$Q,7,0)</f>
        <v>1294.8499999999999</v>
      </c>
    </row>
    <row r="911" spans="12:29" ht="16.5" customHeight="1" x14ac:dyDescent="0.25">
      <c r="L911" s="32">
        <f t="shared" si="155"/>
        <v>911</v>
      </c>
      <c r="M911" s="9">
        <f t="shared" ca="1" si="164"/>
        <v>44908</v>
      </c>
      <c r="N911" s="12">
        <f t="shared" ca="1" si="156"/>
        <v>-5.7431898414036509E-3</v>
      </c>
      <c r="O911" s="12">
        <f t="shared" ca="1" si="157"/>
        <v>-7.5673645667072575E-3</v>
      </c>
      <c r="P911" s="12">
        <f t="shared" ca="1" si="158"/>
        <v>-1.1600928074245842E-2</v>
      </c>
      <c r="Q911" s="12">
        <f t="shared" ca="1" si="159"/>
        <v>8.6374433167790698E-4</v>
      </c>
      <c r="R911" s="12">
        <f t="shared" ca="1" si="160"/>
        <v>4.3781878680415609E-4</v>
      </c>
      <c r="S911" s="12">
        <f t="shared" ca="1" si="161"/>
        <v>-1.0948245522253153E-2</v>
      </c>
      <c r="T911" s="12">
        <f t="shared" ca="1" si="162"/>
        <v>-2.1801491681009422E-3</v>
      </c>
      <c r="U911" s="18"/>
      <c r="V911" s="22">
        <f t="shared" ca="1" si="163"/>
        <v>44908</v>
      </c>
      <c r="W911" s="14">
        <f ca="1">VLOOKUP($M911,LAST!$B:$Q,2,0)</f>
        <v>377.4</v>
      </c>
      <c r="X911" s="14">
        <f ca="1">VLOOKUP($M911,LAST!$B:$Q,3,0)*100</f>
        <v>528.52</v>
      </c>
      <c r="Y911" s="14">
        <f ca="1">VLOOKUP($M911,LAST!$B:$Q,16,0)*100</f>
        <v>426</v>
      </c>
      <c r="Z911" s="14">
        <f ca="1">VLOOKUP($M911,LAST!$B:$Q,4,0)</f>
        <v>92.7</v>
      </c>
      <c r="AA911" s="14">
        <f ca="1">VLOOKUP($M911,LAST!$B:$Q,5,0)</f>
        <v>91.402000000000001</v>
      </c>
      <c r="AB911" s="14">
        <f ca="1">VLOOKUP($M911,LAST!$B:$Q,6,0)</f>
        <v>103.98</v>
      </c>
      <c r="AC911" s="14">
        <f ca="1">VLOOKUP($M911,LAST!$B:$Q,7,0)</f>
        <v>1304.4000000000001</v>
      </c>
    </row>
    <row r="912" spans="12:29" ht="16.5" customHeight="1" x14ac:dyDescent="0.25">
      <c r="L912" s="32">
        <f t="shared" si="155"/>
        <v>912</v>
      </c>
      <c r="M912" s="9">
        <f t="shared" ca="1" si="164"/>
        <v>44907</v>
      </c>
      <c r="N912" s="12">
        <f t="shared" ca="1" si="156"/>
        <v>2.8003804290395173E-3</v>
      </c>
      <c r="O912" s="12">
        <f t="shared" ca="1" si="157"/>
        <v>-9.3198898727585577E-3</v>
      </c>
      <c r="P912" s="12">
        <f t="shared" ca="1" si="158"/>
        <v>-1.3729977116704983E-2</v>
      </c>
      <c r="Q912" s="12">
        <f t="shared" ca="1" si="159"/>
        <v>-3.2379924446845898E-4</v>
      </c>
      <c r="R912" s="12">
        <f t="shared" ca="1" si="160"/>
        <v>-2.5168244241402515E-4</v>
      </c>
      <c r="S912" s="12">
        <f t="shared" ca="1" si="161"/>
        <v>3.0626848583150679E-3</v>
      </c>
      <c r="T912" s="12">
        <f t="shared" ca="1" si="162"/>
        <v>4.3793937997003152E-3</v>
      </c>
      <c r="U912" s="18"/>
      <c r="V912" s="22">
        <f t="shared" ca="1" si="163"/>
        <v>44907</v>
      </c>
      <c r="W912" s="14">
        <f ca="1">VLOOKUP($M912,LAST!$B:$Q,2,0)</f>
        <v>379.58</v>
      </c>
      <c r="X912" s="14">
        <f ca="1">VLOOKUP($M912,LAST!$B:$Q,3,0)*100</f>
        <v>532.54999999999995</v>
      </c>
      <c r="Y912" s="14">
        <f ca="1">VLOOKUP($M912,LAST!$B:$Q,16,0)*100</f>
        <v>430.99999999999994</v>
      </c>
      <c r="Z912" s="14">
        <f ca="1">VLOOKUP($M912,LAST!$B:$Q,4,0)</f>
        <v>92.62</v>
      </c>
      <c r="AA912" s="14">
        <f ca="1">VLOOKUP($M912,LAST!$B:$Q,5,0)</f>
        <v>91.361999999999995</v>
      </c>
      <c r="AB912" s="14">
        <f ca="1">VLOOKUP($M912,LAST!$B:$Q,6,0)</f>
        <v>105.131</v>
      </c>
      <c r="AC912" s="14">
        <f ca="1">VLOOKUP($M912,LAST!$B:$Q,7,0)</f>
        <v>1307.25</v>
      </c>
    </row>
    <row r="913" spans="12:29" ht="16.5" customHeight="1" x14ac:dyDescent="0.25">
      <c r="L913" s="32">
        <f t="shared" si="155"/>
        <v>913</v>
      </c>
      <c r="M913" s="9">
        <f t="shared" ca="1" si="164"/>
        <v>44904</v>
      </c>
      <c r="N913" s="12">
        <f t="shared" ca="1" si="156"/>
        <v>-2.274546252549503E-2</v>
      </c>
      <c r="O913" s="12">
        <f t="shared" ca="1" si="157"/>
        <v>-1.2709374081692593E-2</v>
      </c>
      <c r="P913" s="12">
        <f t="shared" ca="1" si="158"/>
        <v>-2.0179372197309364E-2</v>
      </c>
      <c r="Q913" s="12">
        <f t="shared" ca="1" si="159"/>
        <v>-8.6271972392970575E-4</v>
      </c>
      <c r="R913" s="12">
        <f t="shared" ca="1" si="160"/>
        <v>-2.9536603509383585E-4</v>
      </c>
      <c r="S913" s="12">
        <f t="shared" ca="1" si="161"/>
        <v>3.435966938363233E-4</v>
      </c>
      <c r="T913" s="12">
        <f t="shared" ca="1" si="162"/>
        <v>-1.2518493228633187E-2</v>
      </c>
      <c r="U913" s="18"/>
      <c r="V913" s="22">
        <f t="shared" ca="1" si="163"/>
        <v>44904</v>
      </c>
      <c r="W913" s="14">
        <f ca="1">VLOOKUP($M913,LAST!$B:$Q,2,0)</f>
        <v>378.52</v>
      </c>
      <c r="X913" s="14">
        <f ca="1">VLOOKUP($M913,LAST!$B:$Q,3,0)*100</f>
        <v>537.56000000000006</v>
      </c>
      <c r="Y913" s="14">
        <f ca="1">VLOOKUP($M913,LAST!$B:$Q,16,0)*100</f>
        <v>437</v>
      </c>
      <c r="Z913" s="14">
        <f ca="1">VLOOKUP($M913,LAST!$B:$Q,4,0)</f>
        <v>92.65</v>
      </c>
      <c r="AA913" s="14">
        <f ca="1">VLOOKUP($M913,LAST!$B:$Q,5,0)</f>
        <v>91.385000000000005</v>
      </c>
      <c r="AB913" s="14">
        <f ca="1">VLOOKUP($M913,LAST!$B:$Q,6,0)</f>
        <v>104.81</v>
      </c>
      <c r="AC913" s="14">
        <f ca="1">VLOOKUP($M913,LAST!$B:$Q,7,0)</f>
        <v>1301.55</v>
      </c>
    </row>
    <row r="914" spans="12:29" ht="16.5" customHeight="1" x14ac:dyDescent="0.25">
      <c r="L914" s="32">
        <f t="shared" si="155"/>
        <v>914</v>
      </c>
      <c r="M914" s="9">
        <f t="shared" ca="1" si="164"/>
        <v>44903</v>
      </c>
      <c r="N914" s="12">
        <f t="shared" ca="1" si="156"/>
        <v>-2.7664114472197965E-2</v>
      </c>
      <c r="O914" s="12">
        <f t="shared" ca="1" si="157"/>
        <v>-1.3801847491396457E-2</v>
      </c>
      <c r="P914" s="12">
        <f t="shared" ca="1" si="158"/>
        <v>-2.6200873362445365E-2</v>
      </c>
      <c r="Q914" s="12">
        <f t="shared" ca="1" si="159"/>
        <v>0</v>
      </c>
      <c r="R914" s="12">
        <f t="shared" ca="1" si="160"/>
        <v>-3.2817371328541789E-5</v>
      </c>
      <c r="S914" s="12">
        <f t="shared" ca="1" si="161"/>
        <v>-3.1018078020932371E-3</v>
      </c>
      <c r="T914" s="12">
        <f t="shared" ca="1" si="162"/>
        <v>-2.7993190845470028E-3</v>
      </c>
      <c r="U914" s="18"/>
      <c r="V914" s="22">
        <f t="shared" ca="1" si="163"/>
        <v>44903</v>
      </c>
      <c r="W914" s="14">
        <f ca="1">VLOOKUP($M914,LAST!$B:$Q,2,0)</f>
        <v>387.33</v>
      </c>
      <c r="X914" s="14">
        <f ca="1">VLOOKUP($M914,LAST!$B:$Q,3,0)*100</f>
        <v>544.48</v>
      </c>
      <c r="Y914" s="14">
        <f ca="1">VLOOKUP($M914,LAST!$B:$Q,16,0)*100</f>
        <v>446</v>
      </c>
      <c r="Z914" s="14">
        <f ca="1">VLOOKUP($M914,LAST!$B:$Q,4,0)</f>
        <v>92.73</v>
      </c>
      <c r="AA914" s="14">
        <f ca="1">VLOOKUP($M914,LAST!$B:$Q,5,0)</f>
        <v>91.412000000000006</v>
      </c>
      <c r="AB914" s="14">
        <f ca="1">VLOOKUP($M914,LAST!$B:$Q,6,0)</f>
        <v>104.774</v>
      </c>
      <c r="AC914" s="14">
        <f ca="1">VLOOKUP($M914,LAST!$B:$Q,7,0)</f>
        <v>1318.05</v>
      </c>
    </row>
    <row r="915" spans="12:29" ht="16.5" customHeight="1" x14ac:dyDescent="0.25">
      <c r="L915" s="32">
        <f t="shared" si="155"/>
        <v>915</v>
      </c>
      <c r="M915" s="9">
        <f t="shared" ca="1" si="164"/>
        <v>44902</v>
      </c>
      <c r="N915" s="12">
        <f t="shared" ca="1" si="156"/>
        <v>1.6743663697389E-2</v>
      </c>
      <c r="O915" s="12">
        <f t="shared" ca="1" si="157"/>
        <v>1.8052405450757147E-2</v>
      </c>
      <c r="P915" s="12">
        <f t="shared" ca="1" si="158"/>
        <v>2.2321428571428381E-2</v>
      </c>
      <c r="Q915" s="12">
        <f t="shared" ca="1" si="159"/>
        <v>-6.4662140316851247E-4</v>
      </c>
      <c r="R915" s="12">
        <f t="shared" ca="1" si="160"/>
        <v>-4.3754580557497924E-5</v>
      </c>
      <c r="S915" s="12">
        <f t="shared" ca="1" si="161"/>
        <v>-4.5274583720094075E-3</v>
      </c>
      <c r="T915" s="12">
        <f t="shared" ca="1" si="162"/>
        <v>1.9709661524465183E-3</v>
      </c>
      <c r="U915" s="18"/>
      <c r="V915" s="22">
        <f t="shared" ca="1" si="163"/>
        <v>44902</v>
      </c>
      <c r="W915" s="14">
        <f ca="1">VLOOKUP($M915,LAST!$B:$Q,2,0)</f>
        <v>398.35</v>
      </c>
      <c r="X915" s="14">
        <f ca="1">VLOOKUP($M915,LAST!$B:$Q,3,0)*100</f>
        <v>552.1</v>
      </c>
      <c r="Y915" s="14">
        <f ca="1">VLOOKUP($M915,LAST!$B:$Q,16,0)*100</f>
        <v>458</v>
      </c>
      <c r="Z915" s="14">
        <f ca="1">VLOOKUP($M915,LAST!$B:$Q,4,0)</f>
        <v>92.73</v>
      </c>
      <c r="AA915" s="14">
        <f ca="1">VLOOKUP($M915,LAST!$B:$Q,5,0)</f>
        <v>91.415000000000006</v>
      </c>
      <c r="AB915" s="14">
        <f ca="1">VLOOKUP($M915,LAST!$B:$Q,6,0)</f>
        <v>105.1</v>
      </c>
      <c r="AC915" s="14">
        <f ca="1">VLOOKUP($M915,LAST!$B:$Q,7,0)</f>
        <v>1321.75</v>
      </c>
    </row>
    <row r="916" spans="12:29" ht="16.5" customHeight="1" x14ac:dyDescent="0.25">
      <c r="L916" s="32">
        <f t="shared" si="155"/>
        <v>916</v>
      </c>
      <c r="M916" s="9">
        <f t="shared" ca="1" si="164"/>
        <v>44901</v>
      </c>
      <c r="N916" s="12">
        <f t="shared" ca="1" si="156"/>
        <v>3.0104643213966664E-2</v>
      </c>
      <c r="O916" s="12">
        <f t="shared" ca="1" si="157"/>
        <v>2.3979909744906491E-2</v>
      </c>
      <c r="P916" s="12">
        <f t="shared" ca="1" si="158"/>
        <v>3.2258064516129226E-2</v>
      </c>
      <c r="Q916" s="12">
        <f t="shared" ca="1" si="159"/>
        <v>-1.0775862068956865E-4</v>
      </c>
      <c r="R916" s="12">
        <f t="shared" ca="1" si="160"/>
        <v>3.8299921211581989E-4</v>
      </c>
      <c r="S916" s="12">
        <f t="shared" ca="1" si="161"/>
        <v>2.744826145181456E-3</v>
      </c>
      <c r="T916" s="12">
        <f t="shared" ca="1" si="162"/>
        <v>2.0500522183112269E-2</v>
      </c>
      <c r="U916" s="18"/>
      <c r="V916" s="22">
        <f t="shared" ca="1" si="163"/>
        <v>44901</v>
      </c>
      <c r="W916" s="14">
        <f ca="1">VLOOKUP($M916,LAST!$B:$Q,2,0)</f>
        <v>391.79</v>
      </c>
      <c r="X916" s="14">
        <f ca="1">VLOOKUP($M916,LAST!$B:$Q,3,0)*100</f>
        <v>542.30999999999995</v>
      </c>
      <c r="Y916" s="14">
        <f ca="1">VLOOKUP($M916,LAST!$B:$Q,16,0)*100</f>
        <v>448.00000000000006</v>
      </c>
      <c r="Z916" s="14">
        <f ca="1">VLOOKUP($M916,LAST!$B:$Q,4,0)</f>
        <v>92.79</v>
      </c>
      <c r="AA916" s="14">
        <f ca="1">VLOOKUP($M916,LAST!$B:$Q,5,0)</f>
        <v>91.418999999999997</v>
      </c>
      <c r="AB916" s="14">
        <f ca="1">VLOOKUP($M916,LAST!$B:$Q,6,0)</f>
        <v>105.578</v>
      </c>
      <c r="AC916" s="14">
        <f ca="1">VLOOKUP($M916,LAST!$B:$Q,7,0)</f>
        <v>1319.15</v>
      </c>
    </row>
    <row r="917" spans="12:29" ht="16.5" customHeight="1" x14ac:dyDescent="0.25">
      <c r="L917" s="32">
        <f t="shared" si="155"/>
        <v>917</v>
      </c>
      <c r="M917" s="9">
        <f t="shared" ca="1" si="164"/>
        <v>44900</v>
      </c>
      <c r="N917" s="12">
        <f t="shared" ca="1" si="156"/>
        <v>-1.7640829609732234E-2</v>
      </c>
      <c r="O917" s="12">
        <f t="shared" ca="1" si="157"/>
        <v>-1.1405211677742111E-2</v>
      </c>
      <c r="P917" s="12">
        <f t="shared" ca="1" si="158"/>
        <v>-9.1324200913242004E-3</v>
      </c>
      <c r="Q917" s="12">
        <f t="shared" ca="1" si="159"/>
        <v>-4.3084877208110495E-4</v>
      </c>
      <c r="R917" s="12">
        <f t="shared" ca="1" si="160"/>
        <v>-2.1880880486624399E-4</v>
      </c>
      <c r="S917" s="12">
        <f t="shared" ca="1" si="161"/>
        <v>7.1165526806638013E-3</v>
      </c>
      <c r="T917" s="12">
        <f t="shared" ca="1" si="162"/>
        <v>-5.8067989540070419E-3</v>
      </c>
      <c r="U917" s="18"/>
      <c r="V917" s="22">
        <f t="shared" ca="1" si="163"/>
        <v>44900</v>
      </c>
      <c r="W917" s="14">
        <f ca="1">VLOOKUP($M917,LAST!$B:$Q,2,0)</f>
        <v>380.34</v>
      </c>
      <c r="X917" s="14">
        <f ca="1">VLOOKUP($M917,LAST!$B:$Q,3,0)*100</f>
        <v>529.61</v>
      </c>
      <c r="Y917" s="14">
        <f ca="1">VLOOKUP($M917,LAST!$B:$Q,16,0)*100</f>
        <v>434</v>
      </c>
      <c r="Z917" s="14">
        <f ca="1">VLOOKUP($M917,LAST!$B:$Q,4,0)</f>
        <v>92.8</v>
      </c>
      <c r="AA917" s="14">
        <f ca="1">VLOOKUP($M917,LAST!$B:$Q,5,0)</f>
        <v>91.384</v>
      </c>
      <c r="AB917" s="14">
        <f ca="1">VLOOKUP($M917,LAST!$B:$Q,6,0)</f>
        <v>105.289</v>
      </c>
      <c r="AC917" s="14">
        <f ca="1">VLOOKUP($M917,LAST!$B:$Q,7,0)</f>
        <v>1292.6500000000001</v>
      </c>
    </row>
    <row r="918" spans="12:29" ht="16.5" customHeight="1" x14ac:dyDescent="0.25">
      <c r="L918" s="32">
        <f t="shared" si="155"/>
        <v>918</v>
      </c>
      <c r="M918" s="9">
        <f t="shared" ca="1" si="164"/>
        <v>44897</v>
      </c>
      <c r="N918" s="12">
        <f t="shared" ca="1" si="156"/>
        <v>-4.1308444995213911E-4</v>
      </c>
      <c r="O918" s="12">
        <f t="shared" ca="1" si="157"/>
        <v>-4.2934408861958762E-3</v>
      </c>
      <c r="P918" s="12">
        <f t="shared" ca="1" si="158"/>
        <v>2.2883295194509046E-3</v>
      </c>
      <c r="Q918" s="12">
        <f t="shared" ca="1" si="159"/>
        <v>-1.0770059235321039E-4</v>
      </c>
      <c r="R918" s="12">
        <f t="shared" ca="1" si="160"/>
        <v>3.5021669658097387E-4</v>
      </c>
      <c r="S918" s="12">
        <f t="shared" ca="1" si="161"/>
        <v>-1.7473836987242919E-3</v>
      </c>
      <c r="T918" s="12">
        <f t="shared" ca="1" si="162"/>
        <v>6.1566877020169386E-4</v>
      </c>
      <c r="U918" s="18"/>
      <c r="V918" s="22">
        <f t="shared" ca="1" si="163"/>
        <v>44897</v>
      </c>
      <c r="W918" s="14">
        <f ca="1">VLOOKUP($M918,LAST!$B:$Q,2,0)</f>
        <v>387.17</v>
      </c>
      <c r="X918" s="14">
        <f ca="1">VLOOKUP($M918,LAST!$B:$Q,3,0)*100</f>
        <v>535.72</v>
      </c>
      <c r="Y918" s="14">
        <f ca="1">VLOOKUP($M918,LAST!$B:$Q,16,0)*100</f>
        <v>438</v>
      </c>
      <c r="Z918" s="14">
        <f ca="1">VLOOKUP($M918,LAST!$B:$Q,4,0)</f>
        <v>92.84</v>
      </c>
      <c r="AA918" s="14">
        <f ca="1">VLOOKUP($M918,LAST!$B:$Q,5,0)</f>
        <v>91.403999999999996</v>
      </c>
      <c r="AB918" s="14">
        <f ca="1">VLOOKUP($M918,LAST!$B:$Q,6,0)</f>
        <v>104.545</v>
      </c>
      <c r="AC918" s="14">
        <f ca="1">VLOOKUP($M918,LAST!$B:$Q,7,0)</f>
        <v>1300.2</v>
      </c>
    </row>
    <row r="919" spans="12:29" ht="16.5" customHeight="1" x14ac:dyDescent="0.25">
      <c r="L919" s="32">
        <f t="shared" si="155"/>
        <v>919</v>
      </c>
      <c r="M919" s="9">
        <f t="shared" ca="1" si="164"/>
        <v>44896</v>
      </c>
      <c r="N919" s="12">
        <f t="shared" ca="1" si="156"/>
        <v>-1.1206984580823143E-2</v>
      </c>
      <c r="O919" s="12">
        <f t="shared" ca="1" si="157"/>
        <v>-1.3078729180424076E-2</v>
      </c>
      <c r="P919" s="12">
        <f t="shared" ca="1" si="158"/>
        <v>-2.4553571428571508E-2</v>
      </c>
      <c r="Q919" s="12">
        <f t="shared" ca="1" si="159"/>
        <v>7.5447294675567989E-4</v>
      </c>
      <c r="R919" s="12">
        <f t="shared" ca="1" si="160"/>
        <v>8.7561840549810199E-5</v>
      </c>
      <c r="S919" s="12">
        <f t="shared" ca="1" si="161"/>
        <v>-1.1533742331288455E-2</v>
      </c>
      <c r="T919" s="12">
        <f t="shared" ca="1" si="162"/>
        <v>-1.4411407766990236E-2</v>
      </c>
      <c r="U919" s="18"/>
      <c r="V919" s="22">
        <f t="shared" ca="1" si="163"/>
        <v>44896</v>
      </c>
      <c r="W919" s="14">
        <f ca="1">VLOOKUP($M919,LAST!$B:$Q,2,0)</f>
        <v>387.33</v>
      </c>
      <c r="X919" s="14">
        <f ca="1">VLOOKUP($M919,LAST!$B:$Q,3,0)*100</f>
        <v>538.03</v>
      </c>
      <c r="Y919" s="14">
        <f ca="1">VLOOKUP($M919,LAST!$B:$Q,16,0)*100</f>
        <v>437</v>
      </c>
      <c r="Z919" s="14">
        <f ca="1">VLOOKUP($M919,LAST!$B:$Q,4,0)</f>
        <v>92.85</v>
      </c>
      <c r="AA919" s="14">
        <f ca="1">VLOOKUP($M919,LAST!$B:$Q,5,0)</f>
        <v>91.372</v>
      </c>
      <c r="AB919" s="14">
        <f ca="1">VLOOKUP($M919,LAST!$B:$Q,6,0)</f>
        <v>104.72799999999999</v>
      </c>
      <c r="AC919" s="14">
        <f ca="1">VLOOKUP($M919,LAST!$B:$Q,7,0)</f>
        <v>1299.4000000000001</v>
      </c>
    </row>
    <row r="920" spans="12:29" ht="16.5" customHeight="1" x14ac:dyDescent="0.25">
      <c r="L920" s="32">
        <f t="shared" si="155"/>
        <v>920</v>
      </c>
      <c r="M920" s="9">
        <f t="shared" ca="1" si="164"/>
        <v>44895</v>
      </c>
      <c r="N920" s="12">
        <f t="shared" ca="1" si="156"/>
        <v>8.5478887744594445E-3</v>
      </c>
      <c r="O920" s="12">
        <f t="shared" ca="1" si="157"/>
        <v>-3.9828991120693935E-3</v>
      </c>
      <c r="P920" s="12">
        <f t="shared" ca="1" si="158"/>
        <v>0</v>
      </c>
      <c r="Q920" s="12">
        <f t="shared" ca="1" si="159"/>
        <v>-3.2324103006142746E-4</v>
      </c>
      <c r="R920" s="12">
        <f t="shared" ca="1" si="160"/>
        <v>7.7771570657114708E-4</v>
      </c>
      <c r="S920" s="12">
        <f t="shared" ca="1" si="161"/>
        <v>-8.1631124674692579E-3</v>
      </c>
      <c r="T920" s="12">
        <f t="shared" ca="1" si="162"/>
        <v>-6.2561242179844934E-3</v>
      </c>
      <c r="U920" s="18"/>
      <c r="V920" s="22">
        <f t="shared" ca="1" si="163"/>
        <v>44895</v>
      </c>
      <c r="W920" s="14">
        <f ca="1">VLOOKUP($M920,LAST!$B:$Q,2,0)</f>
        <v>391.72</v>
      </c>
      <c r="X920" s="14">
        <f ca="1">VLOOKUP($M920,LAST!$B:$Q,3,0)*100</f>
        <v>545.16</v>
      </c>
      <c r="Y920" s="14">
        <f ca="1">VLOOKUP($M920,LAST!$B:$Q,16,0)*100</f>
        <v>448.00000000000006</v>
      </c>
      <c r="Z920" s="14">
        <f ca="1">VLOOKUP($M920,LAST!$B:$Q,4,0)</f>
        <v>92.78</v>
      </c>
      <c r="AA920" s="14">
        <f ca="1">VLOOKUP($M920,LAST!$B:$Q,5,0)</f>
        <v>91.364000000000004</v>
      </c>
      <c r="AB920" s="14">
        <f ca="1">VLOOKUP($M920,LAST!$B:$Q,6,0)</f>
        <v>105.95</v>
      </c>
      <c r="AC920" s="14">
        <f ca="1">VLOOKUP($M920,LAST!$B:$Q,7,0)</f>
        <v>1318.4</v>
      </c>
    </row>
    <row r="921" spans="12:29" ht="16.5" customHeight="1" x14ac:dyDescent="0.25">
      <c r="L921" s="32">
        <f t="shared" si="155"/>
        <v>921</v>
      </c>
      <c r="M921" s="9">
        <f t="shared" ca="1" si="164"/>
        <v>44894</v>
      </c>
      <c r="N921" s="12">
        <f t="shared" ca="1" si="156"/>
        <v>-2.1489935253067416E-2</v>
      </c>
      <c r="O921" s="12">
        <f t="shared" ca="1" si="157"/>
        <v>-4.2003762076059381E-4</v>
      </c>
      <c r="P921" s="12">
        <f t="shared" ca="1" si="158"/>
        <v>-2.2271714922047492E-3</v>
      </c>
      <c r="Q921" s="12">
        <f t="shared" ca="1" si="159"/>
        <v>-4.3080236941295258E-4</v>
      </c>
      <c r="R921" s="12">
        <f t="shared" ca="1" si="160"/>
        <v>-2.5187261816106421E-4</v>
      </c>
      <c r="S921" s="12">
        <f t="shared" ca="1" si="161"/>
        <v>1.3216973969123469E-3</v>
      </c>
      <c r="T921" s="12">
        <f t="shared" ca="1" si="162"/>
        <v>-1.0183907188420882E-2</v>
      </c>
      <c r="U921" s="18"/>
      <c r="V921" s="22">
        <f t="shared" ca="1" si="163"/>
        <v>44894</v>
      </c>
      <c r="W921" s="14">
        <f ca="1">VLOOKUP($M921,LAST!$B:$Q,2,0)</f>
        <v>388.4</v>
      </c>
      <c r="X921" s="14">
        <f ca="1">VLOOKUP($M921,LAST!$B:$Q,3,0)*100</f>
        <v>547.34</v>
      </c>
      <c r="Y921" s="14">
        <f ca="1">VLOOKUP($M921,LAST!$B:$Q,16,0)*100</f>
        <v>448.00000000000006</v>
      </c>
      <c r="Z921" s="14">
        <f ca="1">VLOOKUP($M921,LAST!$B:$Q,4,0)</f>
        <v>92.81</v>
      </c>
      <c r="AA921" s="14">
        <f ca="1">VLOOKUP($M921,LAST!$B:$Q,5,0)</f>
        <v>91.293000000000006</v>
      </c>
      <c r="AB921" s="14">
        <f ca="1">VLOOKUP($M921,LAST!$B:$Q,6,0)</f>
        <v>106.822</v>
      </c>
      <c r="AC921" s="14">
        <f ca="1">VLOOKUP($M921,LAST!$B:$Q,7,0)</f>
        <v>1326.7</v>
      </c>
    </row>
    <row r="922" spans="12:29" ht="16.5" customHeight="1" x14ac:dyDescent="0.25">
      <c r="L922" s="32">
        <f t="shared" si="155"/>
        <v>922</v>
      </c>
      <c r="M922" s="9">
        <f t="shared" ca="1" si="164"/>
        <v>44893</v>
      </c>
      <c r="N922" s="12">
        <f t="shared" ca="1" si="156"/>
        <v>-8.7653581060832542E-3</v>
      </c>
      <c r="O922" s="12">
        <f t="shared" ca="1" si="157"/>
        <v>1.2911818568600797E-2</v>
      </c>
      <c r="P922" s="12">
        <f t="shared" ca="1" si="158"/>
        <v>3.218390804597715E-2</v>
      </c>
      <c r="Q922" s="12">
        <f t="shared" ca="1" si="159"/>
        <v>-3.2299741602070942E-4</v>
      </c>
      <c r="R922" s="12">
        <f t="shared" ca="1" si="160"/>
        <v>1.7882022533541875E-3</v>
      </c>
      <c r="S922" s="12">
        <f t="shared" ca="1" si="161"/>
        <v>6.8139563416038662E-3</v>
      </c>
      <c r="T922" s="12">
        <f t="shared" ca="1" si="162"/>
        <v>1.219604289382259E-2</v>
      </c>
      <c r="U922" s="18"/>
      <c r="V922" s="22">
        <f t="shared" ca="1" si="163"/>
        <v>44893</v>
      </c>
      <c r="W922" s="14">
        <f ca="1">VLOOKUP($M922,LAST!$B:$Q,2,0)</f>
        <v>396.93</v>
      </c>
      <c r="X922" s="14">
        <f ca="1">VLOOKUP($M922,LAST!$B:$Q,3,0)*100</f>
        <v>547.56999999999994</v>
      </c>
      <c r="Y922" s="14">
        <f ca="1">VLOOKUP($M922,LAST!$B:$Q,16,0)*100</f>
        <v>449</v>
      </c>
      <c r="Z922" s="14">
        <f ca="1">VLOOKUP($M922,LAST!$B:$Q,4,0)</f>
        <v>92.85</v>
      </c>
      <c r="AA922" s="14">
        <f ca="1">VLOOKUP($M922,LAST!$B:$Q,5,0)</f>
        <v>91.316000000000003</v>
      </c>
      <c r="AB922" s="14">
        <f ca="1">VLOOKUP($M922,LAST!$B:$Q,6,0)</f>
        <v>106.681</v>
      </c>
      <c r="AC922" s="14">
        <f ca="1">VLOOKUP($M922,LAST!$B:$Q,7,0)</f>
        <v>1340.35</v>
      </c>
    </row>
    <row r="923" spans="12:29" ht="16.5" customHeight="1" x14ac:dyDescent="0.25">
      <c r="L923" s="32">
        <f t="shared" si="155"/>
        <v>923</v>
      </c>
      <c r="M923" s="9">
        <f t="shared" ca="1" si="164"/>
        <v>44890</v>
      </c>
      <c r="N923" s="12">
        <f t="shared" ca="1" si="156"/>
        <v>-1.6287125064485264E-2</v>
      </c>
      <c r="O923" s="12">
        <f t="shared" ca="1" si="157"/>
        <v>-7.6729629017749934E-3</v>
      </c>
      <c r="P923" s="12">
        <f t="shared" ca="1" si="158"/>
        <v>-2.29357798165164E-3</v>
      </c>
      <c r="Q923" s="12">
        <f t="shared" ca="1" si="159"/>
        <v>-2.1528525296032885E-4</v>
      </c>
      <c r="R923" s="12">
        <f t="shared" ca="1" si="160"/>
        <v>2.0848421006425255E-4</v>
      </c>
      <c r="S923" s="12">
        <f t="shared" ca="1" si="161"/>
        <v>-1.1029827670725467E-3</v>
      </c>
      <c r="T923" s="12">
        <f t="shared" ca="1" si="162"/>
        <v>-3.1241766100800206E-3</v>
      </c>
      <c r="U923" s="18"/>
      <c r="V923" s="22">
        <f t="shared" ca="1" si="163"/>
        <v>44890</v>
      </c>
      <c r="W923" s="14">
        <f ca="1">VLOOKUP($M923,LAST!$B:$Q,2,0)</f>
        <v>400.44</v>
      </c>
      <c r="X923" s="14">
        <f ca="1">VLOOKUP($M923,LAST!$B:$Q,3,0)*100</f>
        <v>540.59</v>
      </c>
      <c r="Y923" s="14">
        <f ca="1">VLOOKUP($M923,LAST!$B:$Q,16,0)*100</f>
        <v>434.99999999999994</v>
      </c>
      <c r="Z923" s="14">
        <f ca="1">VLOOKUP($M923,LAST!$B:$Q,4,0)</f>
        <v>92.88</v>
      </c>
      <c r="AA923" s="14">
        <f ca="1">VLOOKUP($M923,LAST!$B:$Q,5,0)</f>
        <v>91.153000000000006</v>
      </c>
      <c r="AB923" s="14">
        <f ca="1">VLOOKUP($M923,LAST!$B:$Q,6,0)</f>
        <v>105.959</v>
      </c>
      <c r="AC923" s="14">
        <f ca="1">VLOOKUP($M923,LAST!$B:$Q,7,0)</f>
        <v>1324.2</v>
      </c>
    </row>
    <row r="924" spans="12:29" ht="16.5" customHeight="1" x14ac:dyDescent="0.25">
      <c r="L924" s="32">
        <f t="shared" si="155"/>
        <v>924</v>
      </c>
      <c r="M924" s="9">
        <f t="shared" ca="1" si="164"/>
        <v>44889</v>
      </c>
      <c r="N924" s="12">
        <f t="shared" ca="1" si="156"/>
        <v>0</v>
      </c>
      <c r="O924" s="12">
        <f t="shared" ca="1" si="157"/>
        <v>-3.1473585975956286E-3</v>
      </c>
      <c r="P924" s="12">
        <f t="shared" ca="1" si="158"/>
        <v>0</v>
      </c>
      <c r="Q924" s="12">
        <f t="shared" ca="1" si="159"/>
        <v>0</v>
      </c>
      <c r="R924" s="12">
        <f t="shared" ca="1" si="160"/>
        <v>5.9288537549417875E-4</v>
      </c>
      <c r="S924" s="12">
        <f t="shared" ca="1" si="161"/>
        <v>0</v>
      </c>
      <c r="T924" s="12">
        <f t="shared" ca="1" si="162"/>
        <v>-1.7492603550295915E-2</v>
      </c>
      <c r="U924" s="18"/>
      <c r="V924" s="22">
        <f t="shared" ca="1" si="163"/>
        <v>44889</v>
      </c>
      <c r="W924" s="14">
        <f ca="1">VLOOKUP($M924,LAST!$B:$Q,2,0)</f>
        <v>407.07</v>
      </c>
      <c r="X924" s="14">
        <f ca="1">VLOOKUP($M924,LAST!$B:$Q,3,0)*100</f>
        <v>544.77</v>
      </c>
      <c r="Y924" s="14">
        <f ca="1">VLOOKUP($M924,LAST!$B:$Q,16,0)*100</f>
        <v>436.00000000000006</v>
      </c>
      <c r="Z924" s="14">
        <f ca="1">VLOOKUP($M924,LAST!$B:$Q,4,0)</f>
        <v>92.9</v>
      </c>
      <c r="AA924" s="14">
        <f ca="1">VLOOKUP($M924,LAST!$B:$Q,5,0)</f>
        <v>91.134</v>
      </c>
      <c r="AB924" s="14">
        <f ca="1">VLOOKUP($M924,LAST!$B:$Q,6,0)</f>
        <v>106.07599999999999</v>
      </c>
      <c r="AC924" s="14">
        <f ca="1">VLOOKUP($M924,LAST!$B:$Q,7,0)</f>
        <v>1328.35</v>
      </c>
    </row>
    <row r="925" spans="12:29" ht="16.5" customHeight="1" x14ac:dyDescent="0.25">
      <c r="L925" s="32">
        <f t="shared" si="155"/>
        <v>925</v>
      </c>
      <c r="M925" s="9">
        <f t="shared" ca="1" si="164"/>
        <v>44888</v>
      </c>
      <c r="N925" s="12">
        <f t="shared" ca="1" si="156"/>
        <v>1.0574463899273301E-3</v>
      </c>
      <c r="O925" s="12">
        <f t="shared" ca="1" si="157"/>
        <v>-1.3288796605579134E-2</v>
      </c>
      <c r="P925" s="12">
        <f t="shared" ca="1" si="158"/>
        <v>-1.8018018018018056E-2</v>
      </c>
      <c r="Q925" s="12">
        <f t="shared" ca="1" si="159"/>
        <v>0</v>
      </c>
      <c r="R925" s="12">
        <f t="shared" ca="1" si="160"/>
        <v>-5.3769930538039024E-4</v>
      </c>
      <c r="S925" s="12">
        <f t="shared" ca="1" si="161"/>
        <v>-1.0688105053067498E-2</v>
      </c>
      <c r="T925" s="12">
        <f t="shared" ca="1" si="162"/>
        <v>-3.4642883467237429E-3</v>
      </c>
      <c r="U925" s="18"/>
      <c r="V925" s="22">
        <f t="shared" ca="1" si="163"/>
        <v>44888</v>
      </c>
      <c r="W925" s="14">
        <f ca="1">VLOOKUP($M925,LAST!$B:$Q,2,0)</f>
        <v>407.07</v>
      </c>
      <c r="X925" s="14">
        <f ca="1">VLOOKUP($M925,LAST!$B:$Q,3,0)*100</f>
        <v>546.49</v>
      </c>
      <c r="Y925" s="14">
        <f ca="1">VLOOKUP($M925,LAST!$B:$Q,16,0)*100</f>
        <v>436.00000000000006</v>
      </c>
      <c r="Z925" s="14">
        <f ca="1">VLOOKUP($M925,LAST!$B:$Q,4,0)</f>
        <v>92.9</v>
      </c>
      <c r="AA925" s="14">
        <f ca="1">VLOOKUP($M925,LAST!$B:$Q,5,0)</f>
        <v>91.08</v>
      </c>
      <c r="AB925" s="14">
        <f ca="1">VLOOKUP($M925,LAST!$B:$Q,6,0)</f>
        <v>106.07599999999999</v>
      </c>
      <c r="AC925" s="14">
        <f ca="1">VLOOKUP($M925,LAST!$B:$Q,7,0)</f>
        <v>1352</v>
      </c>
    </row>
    <row r="926" spans="12:29" ht="16.5" customHeight="1" x14ac:dyDescent="0.25">
      <c r="L926" s="32">
        <f t="shared" si="155"/>
        <v>926</v>
      </c>
      <c r="M926" s="9">
        <f t="shared" ca="1" si="164"/>
        <v>44887</v>
      </c>
      <c r="N926" s="12">
        <f t="shared" ca="1" si="156"/>
        <v>-2.1349169345538099E-3</v>
      </c>
      <c r="O926" s="12">
        <f t="shared" ca="1" si="157"/>
        <v>-8.9114757618595775E-3</v>
      </c>
      <c r="P926" s="12">
        <f t="shared" ca="1" si="158"/>
        <v>-1.1135857461024412E-2</v>
      </c>
      <c r="Q926" s="12">
        <f t="shared" ca="1" si="159"/>
        <v>-3.228236306898058E-4</v>
      </c>
      <c r="R926" s="12">
        <f t="shared" ca="1" si="160"/>
        <v>-6.0317599578862957E-4</v>
      </c>
      <c r="S926" s="12">
        <f t="shared" ca="1" si="161"/>
        <v>-5.6846107479018304E-3</v>
      </c>
      <c r="T926" s="12">
        <f t="shared" ca="1" si="162"/>
        <v>1.3285113292493822E-3</v>
      </c>
      <c r="U926" s="18"/>
      <c r="V926" s="22">
        <f t="shared" ca="1" si="163"/>
        <v>44887</v>
      </c>
      <c r="W926" s="14">
        <f ca="1">VLOOKUP($M926,LAST!$B:$Q,2,0)</f>
        <v>406.64</v>
      </c>
      <c r="X926" s="14">
        <f ca="1">VLOOKUP($M926,LAST!$B:$Q,3,0)*100</f>
        <v>553.85</v>
      </c>
      <c r="Y926" s="14">
        <f ca="1">VLOOKUP($M926,LAST!$B:$Q,16,0)*100</f>
        <v>444.00000000000006</v>
      </c>
      <c r="Z926" s="14">
        <f ca="1">VLOOKUP($M926,LAST!$B:$Q,4,0)</f>
        <v>92.9</v>
      </c>
      <c r="AA926" s="14">
        <f ca="1">VLOOKUP($M926,LAST!$B:$Q,5,0)</f>
        <v>91.129000000000005</v>
      </c>
      <c r="AB926" s="14">
        <f ca="1">VLOOKUP($M926,LAST!$B:$Q,6,0)</f>
        <v>107.22199999999999</v>
      </c>
      <c r="AC926" s="14">
        <f ca="1">VLOOKUP($M926,LAST!$B:$Q,7,0)</f>
        <v>1356.7</v>
      </c>
    </row>
    <row r="927" spans="12:29" ht="16.5" customHeight="1" x14ac:dyDescent="0.25">
      <c r="L927" s="32">
        <f t="shared" si="155"/>
        <v>927</v>
      </c>
      <c r="M927" s="9">
        <f t="shared" ca="1" si="164"/>
        <v>44886</v>
      </c>
      <c r="N927" s="12">
        <f t="shared" ca="1" si="156"/>
        <v>3.1015384615384889E-3</v>
      </c>
      <c r="O927" s="12">
        <f t="shared" ca="1" si="157"/>
        <v>2.1160225948175793E-3</v>
      </c>
      <c r="P927" s="12">
        <f t="shared" ca="1" si="158"/>
        <v>-2.2222222222222365E-3</v>
      </c>
      <c r="Q927" s="12">
        <f t="shared" ca="1" si="159"/>
        <v>8.616047388261272E-4</v>
      </c>
      <c r="R927" s="12">
        <f t="shared" ca="1" si="160"/>
        <v>2.632733655112407E-4</v>
      </c>
      <c r="S927" s="12">
        <f t="shared" ca="1" si="161"/>
        <v>8.4634807818197988E-3</v>
      </c>
      <c r="T927" s="12">
        <f t="shared" ca="1" si="162"/>
        <v>1.1006230645823178E-2</v>
      </c>
      <c r="U927" s="18"/>
      <c r="V927" s="22">
        <f t="shared" ca="1" si="163"/>
        <v>44886</v>
      </c>
      <c r="W927" s="14">
        <f ca="1">VLOOKUP($M927,LAST!$B:$Q,2,0)</f>
        <v>407.51</v>
      </c>
      <c r="X927" s="14">
        <f ca="1">VLOOKUP($M927,LAST!$B:$Q,3,0)*100</f>
        <v>558.83000000000004</v>
      </c>
      <c r="Y927" s="14">
        <f ca="1">VLOOKUP($M927,LAST!$B:$Q,16,0)*100</f>
        <v>449</v>
      </c>
      <c r="Z927" s="14">
        <f ca="1">VLOOKUP($M927,LAST!$B:$Q,4,0)</f>
        <v>92.93</v>
      </c>
      <c r="AA927" s="14">
        <f ca="1">VLOOKUP($M927,LAST!$B:$Q,5,0)</f>
        <v>91.183999999999997</v>
      </c>
      <c r="AB927" s="14">
        <f ca="1">VLOOKUP($M927,LAST!$B:$Q,6,0)</f>
        <v>107.83499999999999</v>
      </c>
      <c r="AC927" s="14">
        <f ca="1">VLOOKUP($M927,LAST!$B:$Q,7,0)</f>
        <v>1354.9</v>
      </c>
    </row>
    <row r="928" spans="12:29" ht="16.5" customHeight="1" x14ac:dyDescent="0.25">
      <c r="L928" s="32">
        <f t="shared" si="155"/>
        <v>928</v>
      </c>
      <c r="M928" s="9">
        <f t="shared" ca="1" si="164"/>
        <v>44883</v>
      </c>
      <c r="N928" s="12">
        <f t="shared" ca="1" si="156"/>
        <v>-6.6994303039193959E-3</v>
      </c>
      <c r="O928" s="12">
        <f t="shared" ca="1" si="157"/>
        <v>-1.0328855129820513E-2</v>
      </c>
      <c r="P928" s="12">
        <f t="shared" ca="1" si="158"/>
        <v>-1.9607843137254943E-2</v>
      </c>
      <c r="Q928" s="12">
        <f t="shared" ca="1" si="159"/>
        <v>-8.6086301517285246E-4</v>
      </c>
      <c r="R928" s="12">
        <f t="shared" ca="1" si="160"/>
        <v>-4.824349809218198E-4</v>
      </c>
      <c r="S928" s="12">
        <f t="shared" ca="1" si="161"/>
        <v>2.2119331921195418E-3</v>
      </c>
      <c r="T928" s="12">
        <f t="shared" ca="1" si="162"/>
        <v>9.3360221076999039E-4</v>
      </c>
      <c r="U928" s="18"/>
      <c r="V928" s="22">
        <f t="shared" ca="1" si="163"/>
        <v>44883</v>
      </c>
      <c r="W928" s="14">
        <f ca="1">VLOOKUP($M928,LAST!$B:$Q,2,0)</f>
        <v>406.25</v>
      </c>
      <c r="X928" s="14">
        <f ca="1">VLOOKUP($M928,LAST!$B:$Q,3,0)*100</f>
        <v>557.65</v>
      </c>
      <c r="Y928" s="14">
        <f ca="1">VLOOKUP($M928,LAST!$B:$Q,16,0)*100</f>
        <v>450</v>
      </c>
      <c r="Z928" s="14">
        <f ca="1">VLOOKUP($M928,LAST!$B:$Q,4,0)</f>
        <v>92.85</v>
      </c>
      <c r="AA928" s="14">
        <f ca="1">VLOOKUP($M928,LAST!$B:$Q,5,0)</f>
        <v>91.16</v>
      </c>
      <c r="AB928" s="14">
        <f ca="1">VLOOKUP($M928,LAST!$B:$Q,6,0)</f>
        <v>106.93</v>
      </c>
      <c r="AC928" s="14">
        <f ca="1">VLOOKUP($M928,LAST!$B:$Q,7,0)</f>
        <v>1340.15</v>
      </c>
    </row>
    <row r="929" spans="12:29" ht="16.5" customHeight="1" x14ac:dyDescent="0.25">
      <c r="L929" s="32">
        <f t="shared" si="155"/>
        <v>929</v>
      </c>
      <c r="M929" s="9">
        <f t="shared" ca="1" si="164"/>
        <v>44882</v>
      </c>
      <c r="N929" s="12">
        <f t="shared" ca="1" si="156"/>
        <v>8.7310395856456946E-3</v>
      </c>
      <c r="O929" s="12">
        <f t="shared" ca="1" si="157"/>
        <v>9.0433723720495518E-3</v>
      </c>
      <c r="P929" s="12">
        <f t="shared" ca="1" si="158"/>
        <v>8.79120879120876E-3</v>
      </c>
      <c r="Q929" s="12">
        <f t="shared" ca="1" si="159"/>
        <v>-1.3969482054587701E-3</v>
      </c>
      <c r="R929" s="12">
        <f t="shared" ca="1" si="160"/>
        <v>-1.6856761312639135E-3</v>
      </c>
      <c r="S929" s="12">
        <f t="shared" ca="1" si="161"/>
        <v>3.8859250477507601E-3</v>
      </c>
      <c r="T929" s="12">
        <f t="shared" ca="1" si="162"/>
        <v>1.0185604345857913E-2</v>
      </c>
      <c r="U929" s="18"/>
      <c r="V929" s="22">
        <f t="shared" ca="1" si="163"/>
        <v>44882</v>
      </c>
      <c r="W929" s="14">
        <f ca="1">VLOOKUP($M929,LAST!$B:$Q,2,0)</f>
        <v>408.99</v>
      </c>
      <c r="X929" s="14">
        <f ca="1">VLOOKUP($M929,LAST!$B:$Q,3,0)*100</f>
        <v>563.46999999999991</v>
      </c>
      <c r="Y929" s="14">
        <f ca="1">VLOOKUP($M929,LAST!$B:$Q,16,0)*100</f>
        <v>459</v>
      </c>
      <c r="Z929" s="14">
        <f ca="1">VLOOKUP($M929,LAST!$B:$Q,4,0)</f>
        <v>92.93</v>
      </c>
      <c r="AA929" s="14">
        <f ca="1">VLOOKUP($M929,LAST!$B:$Q,5,0)</f>
        <v>91.203999999999994</v>
      </c>
      <c r="AB929" s="14">
        <f ca="1">VLOOKUP($M929,LAST!$B:$Q,6,0)</f>
        <v>106.694</v>
      </c>
      <c r="AC929" s="14">
        <f ca="1">VLOOKUP($M929,LAST!$B:$Q,7,0)</f>
        <v>1338.9</v>
      </c>
    </row>
    <row r="930" spans="12:29" ht="16.5" customHeight="1" x14ac:dyDescent="0.25">
      <c r="L930" s="32">
        <f t="shared" si="155"/>
        <v>930</v>
      </c>
      <c r="M930" s="9">
        <f t="shared" ca="1" si="164"/>
        <v>44881</v>
      </c>
      <c r="N930" s="12">
        <f t="shared" ca="1" si="156"/>
        <v>5.9296382672555659E-3</v>
      </c>
      <c r="O930" s="12">
        <f t="shared" ca="1" si="157"/>
        <v>1.0660054657665619E-2</v>
      </c>
      <c r="P930" s="12">
        <f t="shared" ca="1" si="158"/>
        <v>1.3363028953229383E-2</v>
      </c>
      <c r="Q930" s="12">
        <f t="shared" ca="1" si="159"/>
        <v>0</v>
      </c>
      <c r="R930" s="12">
        <f t="shared" ca="1" si="160"/>
        <v>-1.6416227988580445E-4</v>
      </c>
      <c r="S930" s="12">
        <f t="shared" ca="1" si="161"/>
        <v>-1.15597158001568E-3</v>
      </c>
      <c r="T930" s="12">
        <f t="shared" ca="1" si="162"/>
        <v>5.8435152159066472E-3</v>
      </c>
      <c r="U930" s="18"/>
      <c r="V930" s="22">
        <f t="shared" ca="1" si="163"/>
        <v>44881</v>
      </c>
      <c r="W930" s="14">
        <f ca="1">VLOOKUP($M930,LAST!$B:$Q,2,0)</f>
        <v>405.45</v>
      </c>
      <c r="X930" s="14">
        <f ca="1">VLOOKUP($M930,LAST!$B:$Q,3,0)*100</f>
        <v>558.41999999999996</v>
      </c>
      <c r="Y930" s="14">
        <f ca="1">VLOOKUP($M930,LAST!$B:$Q,16,0)*100</f>
        <v>455</v>
      </c>
      <c r="Z930" s="14">
        <f ca="1">VLOOKUP($M930,LAST!$B:$Q,4,0)</f>
        <v>93.06</v>
      </c>
      <c r="AA930" s="14">
        <f ca="1">VLOOKUP($M930,LAST!$B:$Q,5,0)</f>
        <v>91.358000000000004</v>
      </c>
      <c r="AB930" s="14">
        <f ca="1">VLOOKUP($M930,LAST!$B:$Q,6,0)</f>
        <v>106.28100000000001</v>
      </c>
      <c r="AC930" s="14">
        <f ca="1">VLOOKUP($M930,LAST!$B:$Q,7,0)</f>
        <v>1325.4</v>
      </c>
    </row>
    <row r="931" spans="12:29" ht="16.5" customHeight="1" x14ac:dyDescent="0.25">
      <c r="L931" s="32">
        <f t="shared" si="155"/>
        <v>931</v>
      </c>
      <c r="M931" s="9">
        <f t="shared" ca="1" si="164"/>
        <v>44880</v>
      </c>
      <c r="N931" s="12">
        <f t="shared" ca="1" si="156"/>
        <v>-3.9785504238021296E-3</v>
      </c>
      <c r="O931" s="12">
        <f t="shared" ca="1" si="157"/>
        <v>-6.5626236110610803E-3</v>
      </c>
      <c r="P931" s="12">
        <f t="shared" ca="1" si="158"/>
        <v>-6.6371681415927641E-3</v>
      </c>
      <c r="Q931" s="12">
        <f t="shared" ca="1" si="159"/>
        <v>1.2911555842478606E-3</v>
      </c>
      <c r="R931" s="12">
        <f t="shared" ca="1" si="160"/>
        <v>8.7560882175985455E-5</v>
      </c>
      <c r="S931" s="12">
        <f t="shared" ca="1" si="161"/>
        <v>-2.4001500093755457E-3</v>
      </c>
      <c r="T931" s="12">
        <f t="shared" ca="1" si="162"/>
        <v>-6.2968967987632185E-3</v>
      </c>
      <c r="U931" s="18"/>
      <c r="V931" s="22">
        <f t="shared" ca="1" si="163"/>
        <v>44880</v>
      </c>
      <c r="W931" s="14">
        <f ca="1">VLOOKUP($M931,LAST!$B:$Q,2,0)</f>
        <v>403.06</v>
      </c>
      <c r="X931" s="14">
        <f ca="1">VLOOKUP($M931,LAST!$B:$Q,3,0)*100</f>
        <v>552.53</v>
      </c>
      <c r="Y931" s="14">
        <f ca="1">VLOOKUP($M931,LAST!$B:$Q,16,0)*100</f>
        <v>449</v>
      </c>
      <c r="Z931" s="14">
        <f ca="1">VLOOKUP($M931,LAST!$B:$Q,4,0)</f>
        <v>93.06</v>
      </c>
      <c r="AA931" s="14">
        <f ca="1">VLOOKUP($M931,LAST!$B:$Q,5,0)</f>
        <v>91.373000000000005</v>
      </c>
      <c r="AB931" s="14">
        <f ca="1">VLOOKUP($M931,LAST!$B:$Q,6,0)</f>
        <v>106.404</v>
      </c>
      <c r="AC931" s="14">
        <f ca="1">VLOOKUP($M931,LAST!$B:$Q,7,0)</f>
        <v>1317.7</v>
      </c>
    </row>
    <row r="932" spans="12:29" ht="16.5" customHeight="1" x14ac:dyDescent="0.25">
      <c r="L932" s="32">
        <f t="shared" si="155"/>
        <v>932</v>
      </c>
      <c r="M932" s="9">
        <f t="shared" ca="1" si="164"/>
        <v>44879</v>
      </c>
      <c r="N932" s="12">
        <f t="shared" ca="1" si="156"/>
        <v>-5.1473173475845568E-2</v>
      </c>
      <c r="O932" s="12">
        <f t="shared" ca="1" si="157"/>
        <v>-2.5220393641446459E-2</v>
      </c>
      <c r="P932" s="12">
        <f t="shared" ca="1" si="158"/>
        <v>-3.4188034188034289E-2</v>
      </c>
      <c r="Q932" s="12">
        <f t="shared" ca="1" si="159"/>
        <v>2.4808542767771335E-3</v>
      </c>
      <c r="R932" s="12">
        <f t="shared" ca="1" si="160"/>
        <v>7.3386054459012584E-4</v>
      </c>
      <c r="S932" s="12">
        <f t="shared" ca="1" si="161"/>
        <v>3.4621608399503234E-3</v>
      </c>
      <c r="T932" s="12">
        <f t="shared" ca="1" si="162"/>
        <v>5.5355450236966863E-3</v>
      </c>
      <c r="U932" s="18"/>
      <c r="V932" s="22">
        <f t="shared" ca="1" si="163"/>
        <v>44879</v>
      </c>
      <c r="W932" s="14">
        <f ca="1">VLOOKUP($M932,LAST!$B:$Q,2,0)</f>
        <v>404.67</v>
      </c>
      <c r="X932" s="14">
        <f ca="1">VLOOKUP($M932,LAST!$B:$Q,3,0)*100</f>
        <v>556.17999999999995</v>
      </c>
      <c r="Y932" s="14">
        <f ca="1">VLOOKUP($M932,LAST!$B:$Q,16,0)*100</f>
        <v>451.99999999999994</v>
      </c>
      <c r="Z932" s="14">
        <f ca="1">VLOOKUP($M932,LAST!$B:$Q,4,0)</f>
        <v>92.94</v>
      </c>
      <c r="AA932" s="14">
        <f ca="1">VLOOKUP($M932,LAST!$B:$Q,5,0)</f>
        <v>91.364999999999995</v>
      </c>
      <c r="AB932" s="14">
        <f ca="1">VLOOKUP($M932,LAST!$B:$Q,6,0)</f>
        <v>106.66</v>
      </c>
      <c r="AC932" s="14">
        <f ca="1">VLOOKUP($M932,LAST!$B:$Q,7,0)</f>
        <v>1326.05</v>
      </c>
    </row>
    <row r="933" spans="12:29" ht="16.5" customHeight="1" x14ac:dyDescent="0.25">
      <c r="L933" s="32">
        <f t="shared" si="155"/>
        <v>933</v>
      </c>
      <c r="M933" s="9">
        <f t="shared" ca="1" si="164"/>
        <v>44876</v>
      </c>
      <c r="N933" s="12">
        <f t="shared" ca="1" si="156"/>
        <v>0</v>
      </c>
      <c r="O933" s="12">
        <f t="shared" ca="1" si="157"/>
        <v>-1.2820512820512775E-2</v>
      </c>
      <c r="P933" s="12">
        <f t="shared" ca="1" si="158"/>
        <v>0</v>
      </c>
      <c r="Q933" s="12">
        <f t="shared" ca="1" si="159"/>
        <v>0</v>
      </c>
      <c r="R933" s="12">
        <f t="shared" ca="1" si="160"/>
        <v>1.9424720975407261E-3</v>
      </c>
      <c r="S933" s="12">
        <f t="shared" ca="1" si="161"/>
        <v>-1.7688483078572403E-2</v>
      </c>
      <c r="T933" s="12">
        <f t="shared" ca="1" si="162"/>
        <v>-4.2858179706778854E-2</v>
      </c>
      <c r="U933" s="18"/>
      <c r="V933" s="22">
        <f t="shared" ca="1" si="163"/>
        <v>44876</v>
      </c>
      <c r="W933" s="14">
        <f ca="1">VLOOKUP($M933,LAST!$B:$Q,2,0)</f>
        <v>426.63</v>
      </c>
      <c r="X933" s="14">
        <f ca="1">VLOOKUP($M933,LAST!$B:$Q,3,0)*100</f>
        <v>570.57000000000005</v>
      </c>
      <c r="Y933" s="14">
        <f ca="1">VLOOKUP($M933,LAST!$B:$Q,16,0)*100</f>
        <v>468</v>
      </c>
      <c r="Z933" s="14">
        <f ca="1">VLOOKUP($M933,LAST!$B:$Q,4,0)</f>
        <v>92.71</v>
      </c>
      <c r="AA933" s="14">
        <f ca="1">VLOOKUP($M933,LAST!$B:$Q,5,0)</f>
        <v>91.298000000000002</v>
      </c>
      <c r="AB933" s="14">
        <f ca="1">VLOOKUP($M933,LAST!$B:$Q,6,0)</f>
        <v>106.292</v>
      </c>
      <c r="AC933" s="14">
        <f ca="1">VLOOKUP($M933,LAST!$B:$Q,7,0)</f>
        <v>1318.75</v>
      </c>
    </row>
    <row r="934" spans="12:29" ht="16.5" customHeight="1" x14ac:dyDescent="0.25">
      <c r="L934" s="32">
        <f t="shared" si="155"/>
        <v>934</v>
      </c>
      <c r="M934" s="9">
        <f t="shared" ca="1" si="164"/>
        <v>44875</v>
      </c>
      <c r="N934" s="12">
        <f t="shared" ca="1" si="156"/>
        <v>-6.7053153593630288E-3</v>
      </c>
      <c r="O934" s="12">
        <f t="shared" ca="1" si="157"/>
        <v>-1.9824647684297925E-2</v>
      </c>
      <c r="P934" s="12">
        <f t="shared" ca="1" si="158"/>
        <v>-2.9045643153526979E-2</v>
      </c>
      <c r="Q934" s="12">
        <f t="shared" ca="1" si="159"/>
        <v>1.0797969981641842E-3</v>
      </c>
      <c r="R934" s="12">
        <f t="shared" ca="1" si="160"/>
        <v>9.4469160213095371E-4</v>
      </c>
      <c r="S934" s="12">
        <f t="shared" ca="1" si="161"/>
        <v>-2.1194221566906979E-2</v>
      </c>
      <c r="T934" s="12">
        <f t="shared" ca="1" si="162"/>
        <v>9.5621908774501385E-3</v>
      </c>
      <c r="U934" s="18"/>
      <c r="V934" s="22">
        <f t="shared" ca="1" si="163"/>
        <v>44875</v>
      </c>
      <c r="W934" s="14">
        <f ca="1">VLOOKUP($M934,LAST!$B:$Q,2,0)</f>
        <v>426.63</v>
      </c>
      <c r="X934" s="14">
        <f ca="1">VLOOKUP($M934,LAST!$B:$Q,3,0)*100</f>
        <v>577.98</v>
      </c>
      <c r="Y934" s="14">
        <f ca="1">VLOOKUP($M934,LAST!$B:$Q,16,0)*100</f>
        <v>468</v>
      </c>
      <c r="Z934" s="14">
        <f ca="1">VLOOKUP($M934,LAST!$B:$Q,4,0)</f>
        <v>92.71</v>
      </c>
      <c r="AA934" s="14">
        <f ca="1">VLOOKUP($M934,LAST!$B:$Q,5,0)</f>
        <v>91.120999999999995</v>
      </c>
      <c r="AB934" s="14">
        <f ca="1">VLOOKUP($M934,LAST!$B:$Q,6,0)</f>
        <v>108.206</v>
      </c>
      <c r="AC934" s="14">
        <f ca="1">VLOOKUP($M934,LAST!$B:$Q,7,0)</f>
        <v>1377.8</v>
      </c>
    </row>
    <row r="935" spans="12:29" ht="16.5" customHeight="1" x14ac:dyDescent="0.25">
      <c r="L935" s="32">
        <f t="shared" si="155"/>
        <v>935</v>
      </c>
      <c r="M935" s="9">
        <f t="shared" ca="1" si="164"/>
        <v>44874</v>
      </c>
      <c r="N935" s="12">
        <f t="shared" ca="1" si="156"/>
        <v>1.7627407775961279E-2</v>
      </c>
      <c r="O935" s="12">
        <f t="shared" ca="1" si="157"/>
        <v>2.3324019922600137E-2</v>
      </c>
      <c r="P935" s="12">
        <f t="shared" ca="1" si="158"/>
        <v>4.3290043290043378E-2</v>
      </c>
      <c r="Q935" s="12">
        <f t="shared" ca="1" si="159"/>
        <v>-1.0796804145973837E-4</v>
      </c>
      <c r="R935" s="12">
        <f t="shared" ca="1" si="160"/>
        <v>1.650437365901869E-3</v>
      </c>
      <c r="S935" s="12">
        <f t="shared" ca="1" si="161"/>
        <v>8.3275566419789282E-3</v>
      </c>
      <c r="T935" s="12">
        <f t="shared" ca="1" si="162"/>
        <v>-1.462093862815883E-2</v>
      </c>
      <c r="U935" s="18"/>
      <c r="V935" s="22">
        <f t="shared" ca="1" si="163"/>
        <v>44874</v>
      </c>
      <c r="W935" s="14">
        <f ca="1">VLOOKUP($M935,LAST!$B:$Q,2,0)</f>
        <v>429.51</v>
      </c>
      <c r="X935" s="14">
        <f ca="1">VLOOKUP($M935,LAST!$B:$Q,3,0)*100</f>
        <v>589.66999999999996</v>
      </c>
      <c r="Y935" s="14">
        <f ca="1">VLOOKUP($M935,LAST!$B:$Q,16,0)*100</f>
        <v>482</v>
      </c>
      <c r="Z935" s="14">
        <f ca="1">VLOOKUP($M935,LAST!$B:$Q,4,0)</f>
        <v>92.61</v>
      </c>
      <c r="AA935" s="14">
        <f ca="1">VLOOKUP($M935,LAST!$B:$Q,5,0)</f>
        <v>91.034999999999997</v>
      </c>
      <c r="AB935" s="14">
        <f ca="1">VLOOKUP($M935,LAST!$B:$Q,6,0)</f>
        <v>110.54900000000001</v>
      </c>
      <c r="AC935" s="14">
        <f ca="1">VLOOKUP($M935,LAST!$B:$Q,7,0)</f>
        <v>1364.75</v>
      </c>
    </row>
    <row r="936" spans="12:29" ht="16.5" customHeight="1" x14ac:dyDescent="0.25">
      <c r="L936" s="32">
        <f t="shared" si="155"/>
        <v>936</v>
      </c>
      <c r="M936" s="9">
        <f t="shared" ca="1" si="164"/>
        <v>44873</v>
      </c>
      <c r="N936" s="12">
        <f t="shared" ca="1" si="156"/>
        <v>4.7611112433640912E-3</v>
      </c>
      <c r="O936" s="12">
        <f t="shared" ca="1" si="157"/>
        <v>5.0406390623367603E-3</v>
      </c>
      <c r="P936" s="12">
        <f t="shared" ca="1" si="158"/>
        <v>1.9867549668874274E-2</v>
      </c>
      <c r="Q936" s="12">
        <f t="shared" ca="1" si="159"/>
        <v>1.2972972972973285E-3</v>
      </c>
      <c r="R936" s="12">
        <f t="shared" ca="1" si="160"/>
        <v>1.7194061435705787E-3</v>
      </c>
      <c r="S936" s="12">
        <f t="shared" ca="1" si="161"/>
        <v>-4.3952052306575062E-3</v>
      </c>
      <c r="T936" s="12">
        <f t="shared" ca="1" si="162"/>
        <v>-1.1667320797802083E-2</v>
      </c>
      <c r="U936" s="18"/>
      <c r="V936" s="22">
        <f t="shared" ca="1" si="163"/>
        <v>44873</v>
      </c>
      <c r="W936" s="14">
        <f ca="1">VLOOKUP($M936,LAST!$B:$Q,2,0)</f>
        <v>422.07</v>
      </c>
      <c r="X936" s="14">
        <f ca="1">VLOOKUP($M936,LAST!$B:$Q,3,0)*100</f>
        <v>576.23</v>
      </c>
      <c r="Y936" s="14">
        <f ca="1">VLOOKUP($M936,LAST!$B:$Q,16,0)*100</f>
        <v>462</v>
      </c>
      <c r="Z936" s="14">
        <f ca="1">VLOOKUP($M936,LAST!$B:$Q,4,0)</f>
        <v>92.62</v>
      </c>
      <c r="AA936" s="14">
        <f ca="1">VLOOKUP($M936,LAST!$B:$Q,5,0)</f>
        <v>90.885000000000005</v>
      </c>
      <c r="AB936" s="14">
        <f ca="1">VLOOKUP($M936,LAST!$B:$Q,6,0)</f>
        <v>109.636</v>
      </c>
      <c r="AC936" s="14">
        <f ca="1">VLOOKUP($M936,LAST!$B:$Q,7,0)</f>
        <v>1385</v>
      </c>
    </row>
    <row r="937" spans="12:29" ht="16.5" customHeight="1" x14ac:dyDescent="0.25">
      <c r="L937" s="32">
        <f t="shared" si="155"/>
        <v>937</v>
      </c>
      <c r="M937" s="9">
        <f t="shared" ca="1" si="164"/>
        <v>44872</v>
      </c>
      <c r="N937" s="12">
        <f t="shared" ca="1" si="156"/>
        <v>-3.3210586881472937E-2</v>
      </c>
      <c r="O937" s="12">
        <f t="shared" ca="1" si="157"/>
        <v>-2.0283317099844655E-2</v>
      </c>
      <c r="P937" s="12">
        <f t="shared" ca="1" si="158"/>
        <v>-1.9480519480519431E-2</v>
      </c>
      <c r="Q937" s="12">
        <f t="shared" ca="1" si="159"/>
        <v>7.5732987125376461E-4</v>
      </c>
      <c r="R937" s="12">
        <f t="shared" ca="1" si="160"/>
        <v>2.2867369258301462E-3</v>
      </c>
      <c r="S937" s="12">
        <f t="shared" ca="1" si="161"/>
        <v>-6.8273853008287144E-3</v>
      </c>
      <c r="T937" s="12">
        <f t="shared" ca="1" si="162"/>
        <v>-1.2473133434339867E-2</v>
      </c>
      <c r="U937" s="18"/>
      <c r="V937" s="22">
        <f t="shared" ca="1" si="163"/>
        <v>44872</v>
      </c>
      <c r="W937" s="14">
        <f ca="1">VLOOKUP($M937,LAST!$B:$Q,2,0)</f>
        <v>420.07</v>
      </c>
      <c r="X937" s="14">
        <f ca="1">VLOOKUP($M937,LAST!$B:$Q,3,0)*100</f>
        <v>573.33999999999992</v>
      </c>
      <c r="Y937" s="14">
        <f ca="1">VLOOKUP($M937,LAST!$B:$Q,16,0)*100</f>
        <v>453</v>
      </c>
      <c r="Z937" s="14">
        <f ca="1">VLOOKUP($M937,LAST!$B:$Q,4,0)</f>
        <v>92.5</v>
      </c>
      <c r="AA937" s="14">
        <f ca="1">VLOOKUP($M937,LAST!$B:$Q,5,0)</f>
        <v>90.728999999999999</v>
      </c>
      <c r="AB937" s="14">
        <f ca="1">VLOOKUP($M937,LAST!$B:$Q,6,0)</f>
        <v>110.12</v>
      </c>
      <c r="AC937" s="14">
        <f ca="1">VLOOKUP($M937,LAST!$B:$Q,7,0)</f>
        <v>1401.35</v>
      </c>
    </row>
    <row r="938" spans="12:29" ht="16.5" customHeight="1" x14ac:dyDescent="0.25">
      <c r="L938" s="32">
        <f t="shared" si="155"/>
        <v>938</v>
      </c>
      <c r="M938" s="9">
        <f t="shared" ca="1" si="164"/>
        <v>44869</v>
      </c>
      <c r="N938" s="12">
        <f t="shared" ca="1" si="156"/>
        <v>-2.1197990583676884E-2</v>
      </c>
      <c r="O938" s="12">
        <f t="shared" ca="1" si="157"/>
        <v>-7.5803825803824054E-3</v>
      </c>
      <c r="P938" s="12">
        <f t="shared" ca="1" si="158"/>
        <v>-2.1598272138229069E-3</v>
      </c>
      <c r="Q938" s="12">
        <f t="shared" ca="1" si="159"/>
        <v>6.4956154595652293E-4</v>
      </c>
      <c r="R938" s="12">
        <f t="shared" ca="1" si="160"/>
        <v>8.0708465544132579E-4</v>
      </c>
      <c r="S938" s="12">
        <f t="shared" ca="1" si="161"/>
        <v>-1.8179403170105468E-2</v>
      </c>
      <c r="T938" s="12">
        <f t="shared" ca="1" si="162"/>
        <v>-3.4411320622212971E-3</v>
      </c>
      <c r="U938" s="18"/>
      <c r="V938" s="22">
        <f t="shared" ca="1" si="163"/>
        <v>44869</v>
      </c>
      <c r="W938" s="14">
        <f ca="1">VLOOKUP($M938,LAST!$B:$Q,2,0)</f>
        <v>434.5</v>
      </c>
      <c r="X938" s="14">
        <f ca="1">VLOOKUP($M938,LAST!$B:$Q,3,0)*100</f>
        <v>585.21</v>
      </c>
      <c r="Y938" s="14">
        <f ca="1">VLOOKUP($M938,LAST!$B:$Q,16,0)*100</f>
        <v>462</v>
      </c>
      <c r="Z938" s="14">
        <f ca="1">VLOOKUP($M938,LAST!$B:$Q,4,0)</f>
        <v>92.43</v>
      </c>
      <c r="AA938" s="14">
        <f ca="1">VLOOKUP($M938,LAST!$B:$Q,5,0)</f>
        <v>90.522000000000006</v>
      </c>
      <c r="AB938" s="14">
        <f ca="1">VLOOKUP($M938,LAST!$B:$Q,6,0)</f>
        <v>110.877</v>
      </c>
      <c r="AC938" s="14">
        <f ca="1">VLOOKUP($M938,LAST!$B:$Q,7,0)</f>
        <v>1419.05</v>
      </c>
    </row>
    <row r="939" spans="12:29" ht="16.5" customHeight="1" x14ac:dyDescent="0.25">
      <c r="L939" s="32">
        <f t="shared" si="155"/>
        <v>939</v>
      </c>
      <c r="M939" s="9">
        <f t="shared" ca="1" si="164"/>
        <v>44868</v>
      </c>
      <c r="N939" s="12">
        <f t="shared" ca="1" si="156"/>
        <v>5.3675771164560793E-3</v>
      </c>
      <c r="O939" s="12">
        <f t="shared" ca="1" si="157"/>
        <v>1.9484448747428162E-2</v>
      </c>
      <c r="P939" s="12">
        <f t="shared" ca="1" si="158"/>
        <v>3.811659192825112E-2</v>
      </c>
      <c r="Q939" s="12">
        <f t="shared" ca="1" si="159"/>
        <v>-1.0814318157239544E-3</v>
      </c>
      <c r="R939" s="12">
        <f t="shared" ca="1" si="160"/>
        <v>4.8669874453843853E-4</v>
      </c>
      <c r="S939" s="12">
        <f t="shared" ca="1" si="161"/>
        <v>1.4235035250797168E-2</v>
      </c>
      <c r="T939" s="12">
        <f t="shared" ca="1" si="162"/>
        <v>4.4439741826260981E-3</v>
      </c>
      <c r="U939" s="18"/>
      <c r="V939" s="22">
        <f t="shared" ca="1" si="163"/>
        <v>44868</v>
      </c>
      <c r="W939" s="14">
        <f ca="1">VLOOKUP($M939,LAST!$B:$Q,2,0)</f>
        <v>443.91</v>
      </c>
      <c r="X939" s="14">
        <f ca="1">VLOOKUP($M939,LAST!$B:$Q,3,0)*100</f>
        <v>589.67999999999995</v>
      </c>
      <c r="Y939" s="14">
        <f ca="1">VLOOKUP($M939,LAST!$B:$Q,16,0)*100</f>
        <v>463</v>
      </c>
      <c r="Z939" s="14">
        <f ca="1">VLOOKUP($M939,LAST!$B:$Q,4,0)</f>
        <v>92.37</v>
      </c>
      <c r="AA939" s="14">
        <f ca="1">VLOOKUP($M939,LAST!$B:$Q,5,0)</f>
        <v>90.448999999999998</v>
      </c>
      <c r="AB939" s="14">
        <f ca="1">VLOOKUP($M939,LAST!$B:$Q,6,0)</f>
        <v>112.93</v>
      </c>
      <c r="AC939" s="14">
        <f ca="1">VLOOKUP($M939,LAST!$B:$Q,7,0)</f>
        <v>1423.95</v>
      </c>
    </row>
    <row r="940" spans="12:29" ht="16.5" customHeight="1" x14ac:dyDescent="0.25">
      <c r="L940" s="32">
        <f t="shared" si="155"/>
        <v>940</v>
      </c>
      <c r="M940" s="9">
        <f t="shared" ca="1" si="164"/>
        <v>44867</v>
      </c>
      <c r="N940" s="12">
        <f t="shared" ca="1" si="156"/>
        <v>-2.5526916212980089E-3</v>
      </c>
      <c r="O940" s="12">
        <f t="shared" ca="1" si="157"/>
        <v>-3.3428103730506198E-3</v>
      </c>
      <c r="P940" s="12">
        <f t="shared" ca="1" si="158"/>
        <v>0</v>
      </c>
      <c r="Q940" s="12">
        <f t="shared" ca="1" si="159"/>
        <v>1.299404439631946E-3</v>
      </c>
      <c r="R940" s="12">
        <f t="shared" ca="1" si="160"/>
        <v>3.2960447463044051E-3</v>
      </c>
      <c r="S940" s="12">
        <f t="shared" ca="1" si="161"/>
        <v>-1.2199388236560083E-3</v>
      </c>
      <c r="T940" s="12">
        <f t="shared" ca="1" si="162"/>
        <v>3.1752751905167464E-4</v>
      </c>
      <c r="U940" s="18"/>
      <c r="V940" s="22">
        <f t="shared" ca="1" si="163"/>
        <v>44867</v>
      </c>
      <c r="W940" s="14">
        <f ca="1">VLOOKUP($M940,LAST!$B:$Q,2,0)</f>
        <v>441.54</v>
      </c>
      <c r="X940" s="14">
        <f ca="1">VLOOKUP($M940,LAST!$B:$Q,3,0)*100</f>
        <v>578.41</v>
      </c>
      <c r="Y940" s="14">
        <f ca="1">VLOOKUP($M940,LAST!$B:$Q,16,0)*100</f>
        <v>446</v>
      </c>
      <c r="Z940" s="14">
        <f ca="1">VLOOKUP($M940,LAST!$B:$Q,4,0)</f>
        <v>92.47</v>
      </c>
      <c r="AA940" s="14">
        <f ca="1">VLOOKUP($M940,LAST!$B:$Q,5,0)</f>
        <v>90.405000000000001</v>
      </c>
      <c r="AB940" s="14">
        <f ca="1">VLOOKUP($M940,LAST!$B:$Q,6,0)</f>
        <v>111.345</v>
      </c>
      <c r="AC940" s="14">
        <f ca="1">VLOOKUP($M940,LAST!$B:$Q,7,0)</f>
        <v>1417.65</v>
      </c>
    </row>
    <row r="941" spans="12:29" ht="16.5" customHeight="1" x14ac:dyDescent="0.25">
      <c r="L941" s="32">
        <f t="shared" si="155"/>
        <v>941</v>
      </c>
      <c r="M941" s="9">
        <f t="shared" ca="1" si="164"/>
        <v>44866</v>
      </c>
      <c r="N941" s="12">
        <f t="shared" ca="1" si="156"/>
        <v>-1.3636667483678311E-2</v>
      </c>
      <c r="O941" s="12">
        <f t="shared" ca="1" si="157"/>
        <v>-2.3357959039429388E-2</v>
      </c>
      <c r="P941" s="12">
        <f t="shared" ca="1" si="158"/>
        <v>-3.879310344827569E-2</v>
      </c>
      <c r="Q941" s="12">
        <f t="shared" ca="1" si="159"/>
        <v>1.7355461546804118E-3</v>
      </c>
      <c r="R941" s="12">
        <f t="shared" ca="1" si="160"/>
        <v>4.1566835682844694E-3</v>
      </c>
      <c r="S941" s="12">
        <f t="shared" ca="1" si="161"/>
        <v>-4.1245617653129507E-4</v>
      </c>
      <c r="T941" s="12">
        <f t="shared" ca="1" si="162"/>
        <v>-5.2293545783175244E-3</v>
      </c>
      <c r="U941" s="18"/>
      <c r="V941" s="22">
        <f t="shared" ca="1" si="163"/>
        <v>44866</v>
      </c>
      <c r="W941" s="14">
        <f ca="1">VLOOKUP($M941,LAST!$B:$Q,2,0)</f>
        <v>442.67</v>
      </c>
      <c r="X941" s="14">
        <f ca="1">VLOOKUP($M941,LAST!$B:$Q,3,0)*100</f>
        <v>580.34999999999991</v>
      </c>
      <c r="Y941" s="14">
        <f ca="1">VLOOKUP($M941,LAST!$B:$Q,16,0)*100</f>
        <v>446</v>
      </c>
      <c r="Z941" s="14">
        <f ca="1">VLOOKUP($M941,LAST!$B:$Q,4,0)</f>
        <v>92.35</v>
      </c>
      <c r="AA941" s="14">
        <f ca="1">VLOOKUP($M941,LAST!$B:$Q,5,0)</f>
        <v>90.108000000000004</v>
      </c>
      <c r="AB941" s="14">
        <f ca="1">VLOOKUP($M941,LAST!$B:$Q,6,0)</f>
        <v>111.48099999999999</v>
      </c>
      <c r="AC941" s="14">
        <f ca="1">VLOOKUP($M941,LAST!$B:$Q,7,0)</f>
        <v>1417.2</v>
      </c>
    </row>
    <row r="942" spans="12:29" ht="16.5" customHeight="1" x14ac:dyDescent="0.25">
      <c r="L942" s="32">
        <f t="shared" si="155"/>
        <v>942</v>
      </c>
      <c r="M942" s="9">
        <f t="shared" ca="1" si="164"/>
        <v>44865</v>
      </c>
      <c r="N942" s="12">
        <f t="shared" ca="1" si="156"/>
        <v>1.204684885666607E-3</v>
      </c>
      <c r="O942" s="12">
        <f t="shared" ca="1" si="157"/>
        <v>4.4625500769115423E-3</v>
      </c>
      <c r="P942" s="12">
        <f t="shared" ca="1" si="158"/>
        <v>1.978021978021971E-2</v>
      </c>
      <c r="Q942" s="12">
        <f t="shared" ca="1" si="159"/>
        <v>7.5987841945290846E-4</v>
      </c>
      <c r="R942" s="12">
        <f t="shared" ca="1" si="160"/>
        <v>6.7313625399674226E-3</v>
      </c>
      <c r="S942" s="12">
        <f t="shared" ca="1" si="161"/>
        <v>6.9976162958682586E-3</v>
      </c>
      <c r="T942" s="12">
        <f t="shared" ca="1" si="162"/>
        <v>2.1454698930782889E-3</v>
      </c>
      <c r="U942" s="18"/>
      <c r="V942" s="22">
        <f t="shared" ca="1" si="163"/>
        <v>44865</v>
      </c>
      <c r="W942" s="14">
        <f ca="1">VLOOKUP($M942,LAST!$B:$Q,2,0)</f>
        <v>448.79</v>
      </c>
      <c r="X942" s="14">
        <f ca="1">VLOOKUP($M942,LAST!$B:$Q,3,0)*100</f>
        <v>594.23</v>
      </c>
      <c r="Y942" s="14">
        <f ca="1">VLOOKUP($M942,LAST!$B:$Q,16,0)*100</f>
        <v>463.99999999999994</v>
      </c>
      <c r="Z942" s="14">
        <f ca="1">VLOOKUP($M942,LAST!$B:$Q,4,0)</f>
        <v>92.19</v>
      </c>
      <c r="AA942" s="14">
        <f ca="1">VLOOKUP($M942,LAST!$B:$Q,5,0)</f>
        <v>89.734999999999999</v>
      </c>
      <c r="AB942" s="14">
        <f ca="1">VLOOKUP($M942,LAST!$B:$Q,6,0)</f>
        <v>111.527</v>
      </c>
      <c r="AC942" s="14">
        <f ca="1">VLOOKUP($M942,LAST!$B:$Q,7,0)</f>
        <v>1424.65</v>
      </c>
    </row>
    <row r="943" spans="12:29" ht="16.5" customHeight="1" x14ac:dyDescent="0.25">
      <c r="L943" s="32">
        <f t="shared" si="155"/>
        <v>943</v>
      </c>
      <c r="M943" s="9">
        <f t="shared" ca="1" si="164"/>
        <v>44862</v>
      </c>
      <c r="N943" s="12">
        <f t="shared" ca="1" si="156"/>
        <v>-2.8184281842818404E-2</v>
      </c>
      <c r="O943" s="12">
        <f t="shared" ca="1" si="157"/>
        <v>-2.7677793665664141E-2</v>
      </c>
      <c r="P943" s="12">
        <f t="shared" ca="1" si="158"/>
        <v>-4.8117154811715523E-2</v>
      </c>
      <c r="Q943" s="12">
        <f t="shared" ca="1" si="159"/>
        <v>8.6918730986518256E-4</v>
      </c>
      <c r="R943" s="12">
        <f t="shared" ca="1" si="160"/>
        <v>4.2475044503031967E-3</v>
      </c>
      <c r="S943" s="12">
        <f t="shared" ca="1" si="161"/>
        <v>1.4920379429770314E-3</v>
      </c>
      <c r="T943" s="12">
        <f t="shared" ca="1" si="162"/>
        <v>2.7509346124001688E-3</v>
      </c>
      <c r="U943" s="18"/>
      <c r="V943" s="22">
        <f t="shared" ca="1" si="163"/>
        <v>44862</v>
      </c>
      <c r="W943" s="14">
        <f ca="1">VLOOKUP($M943,LAST!$B:$Q,2,0)</f>
        <v>448.25</v>
      </c>
      <c r="X943" s="14">
        <f ca="1">VLOOKUP($M943,LAST!$B:$Q,3,0)*100</f>
        <v>591.58999999999992</v>
      </c>
      <c r="Y943" s="14">
        <f ca="1">VLOOKUP($M943,LAST!$B:$Q,16,0)*100</f>
        <v>455</v>
      </c>
      <c r="Z943" s="14">
        <f ca="1">VLOOKUP($M943,LAST!$B:$Q,4,0)</f>
        <v>92.12</v>
      </c>
      <c r="AA943" s="14">
        <f ca="1">VLOOKUP($M943,LAST!$B:$Q,5,0)</f>
        <v>89.135000000000005</v>
      </c>
      <c r="AB943" s="14">
        <f ca="1">VLOOKUP($M943,LAST!$B:$Q,6,0)</f>
        <v>110.752</v>
      </c>
      <c r="AC943" s="14">
        <f ca="1">VLOOKUP($M943,LAST!$B:$Q,7,0)</f>
        <v>1421.6</v>
      </c>
    </row>
    <row r="944" spans="12:29" ht="16.5" customHeight="1" x14ac:dyDescent="0.25">
      <c r="L944" s="32">
        <f t="shared" si="155"/>
        <v>944</v>
      </c>
      <c r="M944" s="9">
        <f t="shared" ca="1" si="164"/>
        <v>44861</v>
      </c>
      <c r="N944" s="12">
        <f t="shared" ca="1" si="156"/>
        <v>8.5714910458531968E-3</v>
      </c>
      <c r="O944" s="12">
        <f t="shared" ca="1" si="157"/>
        <v>-5.1668601514087698E-3</v>
      </c>
      <c r="P944" s="12">
        <f t="shared" ca="1" si="158"/>
        <v>-1.0351966873705987E-2</v>
      </c>
      <c r="Q944" s="12">
        <f t="shared" ca="1" si="159"/>
        <v>1.0866021949373916E-4</v>
      </c>
      <c r="R944" s="12">
        <f t="shared" ca="1" si="160"/>
        <v>2.0094829532626424E-3</v>
      </c>
      <c r="S944" s="12">
        <f t="shared" ca="1" si="161"/>
        <v>8.0856882406563635E-3</v>
      </c>
      <c r="T944" s="12">
        <f t="shared" ca="1" si="162"/>
        <v>-5.9947414548641165E-3</v>
      </c>
      <c r="U944" s="18"/>
      <c r="V944" s="22">
        <f t="shared" ca="1" si="163"/>
        <v>44861</v>
      </c>
      <c r="W944" s="14">
        <f ca="1">VLOOKUP($M944,LAST!$B:$Q,2,0)</f>
        <v>461.25</v>
      </c>
      <c r="X944" s="14">
        <f ca="1">VLOOKUP($M944,LAST!$B:$Q,3,0)*100</f>
        <v>608.42999999999995</v>
      </c>
      <c r="Y944" s="14">
        <f ca="1">VLOOKUP($M944,LAST!$B:$Q,16,0)*100</f>
        <v>478</v>
      </c>
      <c r="Z944" s="14">
        <f ca="1">VLOOKUP($M944,LAST!$B:$Q,4,0)</f>
        <v>92.04</v>
      </c>
      <c r="AA944" s="14">
        <f ca="1">VLOOKUP($M944,LAST!$B:$Q,5,0)</f>
        <v>88.757999999999996</v>
      </c>
      <c r="AB944" s="14">
        <f ca="1">VLOOKUP($M944,LAST!$B:$Q,6,0)</f>
        <v>110.587</v>
      </c>
      <c r="AC944" s="14">
        <f ca="1">VLOOKUP($M944,LAST!$B:$Q,7,0)</f>
        <v>1417.7</v>
      </c>
    </row>
    <row r="945" spans="12:29" ht="16.5" customHeight="1" x14ac:dyDescent="0.25">
      <c r="L945" s="32">
        <f t="shared" si="155"/>
        <v>945</v>
      </c>
      <c r="M945" s="9">
        <f t="shared" ca="1" si="164"/>
        <v>44860</v>
      </c>
      <c r="N945" s="12">
        <f t="shared" ca="1" si="156"/>
        <v>-1.6769505299593646E-2</v>
      </c>
      <c r="O945" s="12">
        <f t="shared" ca="1" si="157"/>
        <v>-2.1346390795768944E-2</v>
      </c>
      <c r="P945" s="12">
        <f t="shared" ca="1" si="158"/>
        <v>-3.7848605577689098E-2</v>
      </c>
      <c r="Q945" s="12">
        <f t="shared" ca="1" si="159"/>
        <v>0</v>
      </c>
      <c r="R945" s="12">
        <f t="shared" ca="1" si="160"/>
        <v>1.6849294930509906E-3</v>
      </c>
      <c r="S945" s="12">
        <f t="shared" ca="1" si="161"/>
        <v>-1.1266336187471859E-2</v>
      </c>
      <c r="T945" s="12">
        <f t="shared" ca="1" si="162"/>
        <v>-4.8840048840048667E-3</v>
      </c>
      <c r="U945" s="18"/>
      <c r="V945" s="22">
        <f t="shared" ca="1" si="163"/>
        <v>44860</v>
      </c>
      <c r="W945" s="14">
        <f ca="1">VLOOKUP($M945,LAST!$B:$Q,2,0)</f>
        <v>457.33</v>
      </c>
      <c r="X945" s="14">
        <f ca="1">VLOOKUP($M945,LAST!$B:$Q,3,0)*100</f>
        <v>611.59</v>
      </c>
      <c r="Y945" s="14">
        <f ca="1">VLOOKUP($M945,LAST!$B:$Q,16,0)*100</f>
        <v>483</v>
      </c>
      <c r="Z945" s="14">
        <f ca="1">VLOOKUP($M945,LAST!$B:$Q,4,0)</f>
        <v>92.03</v>
      </c>
      <c r="AA945" s="14">
        <f ca="1">VLOOKUP($M945,LAST!$B:$Q,5,0)</f>
        <v>88.58</v>
      </c>
      <c r="AB945" s="14">
        <f ca="1">VLOOKUP($M945,LAST!$B:$Q,6,0)</f>
        <v>109.7</v>
      </c>
      <c r="AC945" s="14">
        <f ca="1">VLOOKUP($M945,LAST!$B:$Q,7,0)</f>
        <v>1426.25</v>
      </c>
    </row>
    <row r="946" spans="12:29" ht="16.5" customHeight="1" x14ac:dyDescent="0.25">
      <c r="L946" s="32">
        <f t="shared" si="155"/>
        <v>946</v>
      </c>
      <c r="M946" s="9">
        <f t="shared" ca="1" si="164"/>
        <v>44859</v>
      </c>
      <c r="N946" s="12">
        <f t="shared" ca="1" si="156"/>
        <v>-7.4050362782758228E-3</v>
      </c>
      <c r="O946" s="12">
        <f t="shared" ca="1" si="157"/>
        <v>-1.7730496453900457E-3</v>
      </c>
      <c r="P946" s="12">
        <f t="shared" ca="1" si="158"/>
        <v>3.9999999999997815E-3</v>
      </c>
      <c r="Q946" s="12">
        <f t="shared" ca="1" si="159"/>
        <v>-9.7698653929656487E-4</v>
      </c>
      <c r="R946" s="12">
        <f t="shared" ca="1" si="160"/>
        <v>2.4940200201788443E-3</v>
      </c>
      <c r="S946" s="12">
        <f t="shared" ca="1" si="161"/>
        <v>-9.2776969166614709E-3</v>
      </c>
      <c r="T946" s="12">
        <f t="shared" ca="1" si="162"/>
        <v>-4.4109474854125974E-3</v>
      </c>
      <c r="U946" s="18"/>
      <c r="V946" s="22">
        <f t="shared" ca="1" si="163"/>
        <v>44859</v>
      </c>
      <c r="W946" s="14">
        <f ca="1">VLOOKUP($M946,LAST!$B:$Q,2,0)</f>
        <v>465.13</v>
      </c>
      <c r="X946" s="14">
        <f ca="1">VLOOKUP($M946,LAST!$B:$Q,3,0)*100</f>
        <v>624.92999999999995</v>
      </c>
      <c r="Y946" s="14">
        <f ca="1">VLOOKUP($M946,LAST!$B:$Q,16,0)*100</f>
        <v>501.99999999999994</v>
      </c>
      <c r="Z946" s="14">
        <f ca="1">VLOOKUP($M946,LAST!$B:$Q,4,0)</f>
        <v>92.03</v>
      </c>
      <c r="AA946" s="14">
        <f ca="1">VLOOKUP($M946,LAST!$B:$Q,5,0)</f>
        <v>88.430999999999997</v>
      </c>
      <c r="AB946" s="14">
        <f ca="1">VLOOKUP($M946,LAST!$B:$Q,6,0)</f>
        <v>110.95</v>
      </c>
      <c r="AC946" s="14">
        <f ca="1">VLOOKUP($M946,LAST!$B:$Q,7,0)</f>
        <v>1433.25</v>
      </c>
    </row>
    <row r="947" spans="12:29" ht="16.5" customHeight="1" x14ac:dyDescent="0.25">
      <c r="L947" s="32">
        <f t="shared" si="155"/>
        <v>947</v>
      </c>
      <c r="M947" s="9">
        <f t="shared" ca="1" si="164"/>
        <v>44858</v>
      </c>
      <c r="N947" s="12">
        <f t="shared" ca="1" si="156"/>
        <v>-1.8905847622636696E-2</v>
      </c>
      <c r="O947" s="12">
        <f t="shared" ca="1" si="157"/>
        <v>-8.0806160281395867E-3</v>
      </c>
      <c r="P947" s="12">
        <f t="shared" ca="1" si="158"/>
        <v>-1.3806706114398382E-2</v>
      </c>
      <c r="Q947" s="12">
        <f t="shared" ca="1" si="159"/>
        <v>-6.5090041223692108E-4</v>
      </c>
      <c r="R947" s="12">
        <f t="shared" ca="1" si="160"/>
        <v>7.6011980395707113E-4</v>
      </c>
      <c r="S947" s="12">
        <f t="shared" ca="1" si="161"/>
        <v>-2.0533514266329878E-4</v>
      </c>
      <c r="T947" s="12">
        <f t="shared" ca="1" si="162"/>
        <v>-3.8190466270882073E-4</v>
      </c>
      <c r="U947" s="18"/>
      <c r="V947" s="22">
        <f t="shared" ca="1" si="163"/>
        <v>44858</v>
      </c>
      <c r="W947" s="14">
        <f ca="1">VLOOKUP($M947,LAST!$B:$Q,2,0)</f>
        <v>468.6</v>
      </c>
      <c r="X947" s="14">
        <f ca="1">VLOOKUP($M947,LAST!$B:$Q,3,0)*100</f>
        <v>626.04</v>
      </c>
      <c r="Y947" s="14">
        <f ca="1">VLOOKUP($M947,LAST!$B:$Q,16,0)*100</f>
        <v>500</v>
      </c>
      <c r="Z947" s="14">
        <f ca="1">VLOOKUP($M947,LAST!$B:$Q,4,0)</f>
        <v>92.12</v>
      </c>
      <c r="AA947" s="14">
        <f ca="1">VLOOKUP($M947,LAST!$B:$Q,5,0)</f>
        <v>88.210999999999999</v>
      </c>
      <c r="AB947" s="14">
        <f ca="1">VLOOKUP($M947,LAST!$B:$Q,6,0)</f>
        <v>111.989</v>
      </c>
      <c r="AC947" s="14">
        <f ca="1">VLOOKUP($M947,LAST!$B:$Q,7,0)</f>
        <v>1439.6</v>
      </c>
    </row>
    <row r="948" spans="12:29" ht="16.5" customHeight="1" x14ac:dyDescent="0.25">
      <c r="L948" s="32">
        <f t="shared" si="155"/>
        <v>948</v>
      </c>
      <c r="M948" s="9">
        <f t="shared" ca="1" si="164"/>
        <v>44855</v>
      </c>
      <c r="N948" s="12">
        <f t="shared" ca="1" si="156"/>
        <v>1.7749840187513355E-2</v>
      </c>
      <c r="O948" s="12">
        <f t="shared" ca="1" si="157"/>
        <v>1.2042396934079491E-2</v>
      </c>
      <c r="P948" s="12">
        <f t="shared" ca="1" si="158"/>
        <v>1.4000000000000012E-2</v>
      </c>
      <c r="Q948" s="12">
        <f t="shared" ca="1" si="159"/>
        <v>-1.7327268789256722E-3</v>
      </c>
      <c r="R948" s="12">
        <f t="shared" ca="1" si="160"/>
        <v>-7.5954246069076525E-4</v>
      </c>
      <c r="S948" s="12">
        <f t="shared" ca="1" si="161"/>
        <v>-7.6983726224962856E-3</v>
      </c>
      <c r="T948" s="12">
        <f t="shared" ca="1" si="162"/>
        <v>5.2701382102471328E-3</v>
      </c>
      <c r="U948" s="18"/>
      <c r="V948" s="22">
        <f t="shared" ca="1" si="163"/>
        <v>44855</v>
      </c>
      <c r="W948" s="14">
        <f ca="1">VLOOKUP($M948,LAST!$B:$Q,2,0)</f>
        <v>477.63</v>
      </c>
      <c r="X948" s="14">
        <f ca="1">VLOOKUP($M948,LAST!$B:$Q,3,0)*100</f>
        <v>631.14</v>
      </c>
      <c r="Y948" s="14">
        <f ca="1">VLOOKUP($M948,LAST!$B:$Q,16,0)*100</f>
        <v>507</v>
      </c>
      <c r="Z948" s="14">
        <f ca="1">VLOOKUP($M948,LAST!$B:$Q,4,0)</f>
        <v>92.18</v>
      </c>
      <c r="AA948" s="14">
        <f ca="1">VLOOKUP($M948,LAST!$B:$Q,5,0)</f>
        <v>88.144000000000005</v>
      </c>
      <c r="AB948" s="14">
        <f ca="1">VLOOKUP($M948,LAST!$B:$Q,6,0)</f>
        <v>112.012</v>
      </c>
      <c r="AC948" s="14">
        <f ca="1">VLOOKUP($M948,LAST!$B:$Q,7,0)</f>
        <v>1440.15</v>
      </c>
    </row>
    <row r="949" spans="12:29" ht="16.5" customHeight="1" x14ac:dyDescent="0.25">
      <c r="L949" s="32">
        <f t="shared" si="155"/>
        <v>949</v>
      </c>
      <c r="M949" s="9">
        <f t="shared" ca="1" si="164"/>
        <v>44854</v>
      </c>
      <c r="N949" s="12">
        <f t="shared" ca="1" si="156"/>
        <v>-3.1952284588343538E-4</v>
      </c>
      <c r="O949" s="12">
        <f t="shared" ca="1" si="157"/>
        <v>-3.6745322959436111E-3</v>
      </c>
      <c r="P949" s="12">
        <f t="shared" ca="1" si="158"/>
        <v>-9.9009900990099098E-3</v>
      </c>
      <c r="Q949" s="12">
        <f t="shared" ca="1" si="159"/>
        <v>-2.165439584235207E-4</v>
      </c>
      <c r="R949" s="12">
        <f t="shared" ca="1" si="160"/>
        <v>-8.2687689728611069E-4</v>
      </c>
      <c r="S949" s="12">
        <f t="shared" ca="1" si="161"/>
        <v>-9.1163350562906142E-4</v>
      </c>
      <c r="T949" s="12">
        <f t="shared" ca="1" si="162"/>
        <v>4.417023066676018E-3</v>
      </c>
      <c r="U949" s="18"/>
      <c r="V949" s="22">
        <f t="shared" ca="1" si="163"/>
        <v>44854</v>
      </c>
      <c r="W949" s="14">
        <f ca="1">VLOOKUP($M949,LAST!$B:$Q,2,0)</f>
        <v>469.3</v>
      </c>
      <c r="X949" s="14">
        <f ca="1">VLOOKUP($M949,LAST!$B:$Q,3,0)*100</f>
        <v>623.63</v>
      </c>
      <c r="Y949" s="14">
        <f ca="1">VLOOKUP($M949,LAST!$B:$Q,16,0)*100</f>
        <v>500</v>
      </c>
      <c r="Z949" s="14">
        <f ca="1">VLOOKUP($M949,LAST!$B:$Q,4,0)</f>
        <v>92.34</v>
      </c>
      <c r="AA949" s="14">
        <f ca="1">VLOOKUP($M949,LAST!$B:$Q,5,0)</f>
        <v>88.210999999999999</v>
      </c>
      <c r="AB949" s="14">
        <f ca="1">VLOOKUP($M949,LAST!$B:$Q,6,0)</f>
        <v>112.881</v>
      </c>
      <c r="AC949" s="14">
        <f ca="1">VLOOKUP($M949,LAST!$B:$Q,7,0)</f>
        <v>1432.6</v>
      </c>
    </row>
    <row r="950" spans="12:29" ht="16.5" customHeight="1" x14ac:dyDescent="0.25">
      <c r="L950" s="32">
        <f t="shared" si="155"/>
        <v>950</v>
      </c>
      <c r="M950" s="9">
        <f t="shared" ca="1" si="164"/>
        <v>44853</v>
      </c>
      <c r="N950" s="12">
        <f t="shared" ca="1" si="156"/>
        <v>-2.8039169870637259E-3</v>
      </c>
      <c r="O950" s="12">
        <f t="shared" ca="1" si="157"/>
        <v>-1.2445947886583486E-3</v>
      </c>
      <c r="P950" s="12">
        <f t="shared" ca="1" si="158"/>
        <v>1.9841269841269771E-3</v>
      </c>
      <c r="Q950" s="12">
        <f t="shared" ca="1" si="159"/>
        <v>3.2492147730955878E-4</v>
      </c>
      <c r="R950" s="12">
        <f t="shared" ca="1" si="160"/>
        <v>9.0624858398724584E-5</v>
      </c>
      <c r="S950" s="12">
        <f t="shared" ca="1" si="161"/>
        <v>7.6161598145010334E-3</v>
      </c>
      <c r="T950" s="12">
        <f t="shared" ca="1" si="162"/>
        <v>2.5656345552313997E-3</v>
      </c>
      <c r="U950" s="18"/>
      <c r="V950" s="22">
        <f t="shared" ca="1" si="163"/>
        <v>44853</v>
      </c>
      <c r="W950" s="14">
        <f ca="1">VLOOKUP($M950,LAST!$B:$Q,2,0)</f>
        <v>469.45</v>
      </c>
      <c r="X950" s="14">
        <f ca="1">VLOOKUP($M950,LAST!$B:$Q,3,0)*100</f>
        <v>625.92999999999995</v>
      </c>
      <c r="Y950" s="14">
        <f ca="1">VLOOKUP($M950,LAST!$B:$Q,16,0)*100</f>
        <v>505</v>
      </c>
      <c r="Z950" s="14">
        <f ca="1">VLOOKUP($M950,LAST!$B:$Q,4,0)</f>
        <v>92.36</v>
      </c>
      <c r="AA950" s="14">
        <f ca="1">VLOOKUP($M950,LAST!$B:$Q,5,0)</f>
        <v>88.284000000000006</v>
      </c>
      <c r="AB950" s="14">
        <f ca="1">VLOOKUP($M950,LAST!$B:$Q,6,0)</f>
        <v>112.98399999999999</v>
      </c>
      <c r="AC950" s="14">
        <f ca="1">VLOOKUP($M950,LAST!$B:$Q,7,0)</f>
        <v>1426.3</v>
      </c>
    </row>
    <row r="951" spans="12:29" ht="16.5" customHeight="1" x14ac:dyDescent="0.25">
      <c r="L951" s="32">
        <f t="shared" si="155"/>
        <v>951</v>
      </c>
      <c r="M951" s="9">
        <f t="shared" ca="1" si="164"/>
        <v>44852</v>
      </c>
      <c r="N951" s="12">
        <f t="shared" ca="1" si="156"/>
        <v>-4.0407886942540605E-3</v>
      </c>
      <c r="O951" s="12">
        <f t="shared" ca="1" si="157"/>
        <v>-1.2573067166648189E-2</v>
      </c>
      <c r="P951" s="12">
        <f t="shared" ca="1" si="158"/>
        <v>-1.945525291828798E-2</v>
      </c>
      <c r="Q951" s="12">
        <f t="shared" ca="1" si="159"/>
        <v>1.3013772909662435E-3</v>
      </c>
      <c r="R951" s="12">
        <f t="shared" ca="1" si="160"/>
        <v>1.6680093953180819E-3</v>
      </c>
      <c r="S951" s="12">
        <f t="shared" ca="1" si="161"/>
        <v>8.1221717437673924E-4</v>
      </c>
      <c r="T951" s="12">
        <f t="shared" ca="1" si="162"/>
        <v>-8.8134884693094051E-3</v>
      </c>
      <c r="U951" s="18"/>
      <c r="V951" s="22">
        <f t="shared" ca="1" si="163"/>
        <v>44852</v>
      </c>
      <c r="W951" s="14">
        <f ca="1">VLOOKUP($M951,LAST!$B:$Q,2,0)</f>
        <v>470.77</v>
      </c>
      <c r="X951" s="14">
        <f ca="1">VLOOKUP($M951,LAST!$B:$Q,3,0)*100</f>
        <v>626.71</v>
      </c>
      <c r="Y951" s="14">
        <f ca="1">VLOOKUP($M951,LAST!$B:$Q,16,0)*100</f>
        <v>504</v>
      </c>
      <c r="Z951" s="14">
        <f ca="1">VLOOKUP($M951,LAST!$B:$Q,4,0)</f>
        <v>92.33</v>
      </c>
      <c r="AA951" s="14">
        <f ca="1">VLOOKUP($M951,LAST!$B:$Q,5,0)</f>
        <v>88.275999999999996</v>
      </c>
      <c r="AB951" s="14">
        <f ca="1">VLOOKUP($M951,LAST!$B:$Q,6,0)</f>
        <v>112.13</v>
      </c>
      <c r="AC951" s="14">
        <f ca="1">VLOOKUP($M951,LAST!$B:$Q,7,0)</f>
        <v>1422.65</v>
      </c>
    </row>
    <row r="952" spans="12:29" ht="16.5" customHeight="1" x14ac:dyDescent="0.25">
      <c r="L952" s="32">
        <f t="shared" si="155"/>
        <v>952</v>
      </c>
      <c r="M952" s="9">
        <f t="shared" ca="1" si="164"/>
        <v>44851</v>
      </c>
      <c r="N952" s="12">
        <f t="shared" ca="1" si="156"/>
        <v>-2.5322866548492806E-3</v>
      </c>
      <c r="O952" s="12">
        <f t="shared" ca="1" si="157"/>
        <v>-6.0605111500878772E-3</v>
      </c>
      <c r="P952" s="12">
        <f t="shared" ca="1" si="158"/>
        <v>-1.5325670498084309E-2</v>
      </c>
      <c r="Q952" s="12">
        <f t="shared" ca="1" si="159"/>
        <v>6.5111231687442483E-4</v>
      </c>
      <c r="R952" s="12">
        <f t="shared" ca="1" si="160"/>
        <v>-2.7225392215812771E-4</v>
      </c>
      <c r="S952" s="12">
        <f t="shared" ca="1" si="161"/>
        <v>-1.1225741543186452E-2</v>
      </c>
      <c r="T952" s="12">
        <f t="shared" ca="1" si="162"/>
        <v>4.4438223870673088E-3</v>
      </c>
      <c r="U952" s="18"/>
      <c r="V952" s="22">
        <f t="shared" ca="1" si="163"/>
        <v>44851</v>
      </c>
      <c r="W952" s="14">
        <f ca="1">VLOOKUP($M952,LAST!$B:$Q,2,0)</f>
        <v>472.68</v>
      </c>
      <c r="X952" s="14">
        <f ca="1">VLOOKUP($M952,LAST!$B:$Q,3,0)*100</f>
        <v>634.68999999999994</v>
      </c>
      <c r="Y952" s="14">
        <f ca="1">VLOOKUP($M952,LAST!$B:$Q,16,0)*100</f>
        <v>514</v>
      </c>
      <c r="Z952" s="14">
        <f ca="1">VLOOKUP($M952,LAST!$B:$Q,4,0)</f>
        <v>92.21</v>
      </c>
      <c r="AA952" s="14">
        <f ca="1">VLOOKUP($M952,LAST!$B:$Q,5,0)</f>
        <v>88.129000000000005</v>
      </c>
      <c r="AB952" s="14">
        <f ca="1">VLOOKUP($M952,LAST!$B:$Q,6,0)</f>
        <v>112.039</v>
      </c>
      <c r="AC952" s="14">
        <f ca="1">VLOOKUP($M952,LAST!$B:$Q,7,0)</f>
        <v>1435.3</v>
      </c>
    </row>
    <row r="953" spans="12:29" ht="16.5" customHeight="1" x14ac:dyDescent="0.25">
      <c r="L953" s="32">
        <f t="shared" si="155"/>
        <v>953</v>
      </c>
      <c r="M953" s="9">
        <f t="shared" ca="1" si="164"/>
        <v>44848</v>
      </c>
      <c r="N953" s="12">
        <f t="shared" ca="1" si="156"/>
        <v>-6.9780599735964621E-3</v>
      </c>
      <c r="O953" s="12">
        <f t="shared" ca="1" si="157"/>
        <v>-8.2470063832760232E-3</v>
      </c>
      <c r="P953" s="12">
        <f t="shared" ca="1" si="158"/>
        <v>-9.4876660341556285E-3</v>
      </c>
      <c r="Q953" s="12">
        <f t="shared" ca="1" si="159"/>
        <v>9.7762328915917962E-4</v>
      </c>
      <c r="R953" s="12">
        <f t="shared" ca="1" si="160"/>
        <v>3.0637950207657028E-4</v>
      </c>
      <c r="S953" s="12">
        <f t="shared" ca="1" si="161"/>
        <v>8.436940985911745E-3</v>
      </c>
      <c r="T953" s="12">
        <f t="shared" ca="1" si="162"/>
        <v>-1.5023408566835483E-3</v>
      </c>
      <c r="U953" s="18"/>
      <c r="V953" s="22">
        <f t="shared" ca="1" si="163"/>
        <v>44848</v>
      </c>
      <c r="W953" s="14">
        <f ca="1">VLOOKUP($M953,LAST!$B:$Q,2,0)</f>
        <v>473.88</v>
      </c>
      <c r="X953" s="14">
        <f ca="1">VLOOKUP($M953,LAST!$B:$Q,3,0)*100</f>
        <v>638.56000000000006</v>
      </c>
      <c r="Y953" s="14">
        <f ca="1">VLOOKUP($M953,LAST!$B:$Q,16,0)*100</f>
        <v>522</v>
      </c>
      <c r="Z953" s="14">
        <f ca="1">VLOOKUP($M953,LAST!$B:$Q,4,0)</f>
        <v>92.15</v>
      </c>
      <c r="AA953" s="14">
        <f ca="1">VLOOKUP($M953,LAST!$B:$Q,5,0)</f>
        <v>88.153000000000006</v>
      </c>
      <c r="AB953" s="14">
        <f ca="1">VLOOKUP($M953,LAST!$B:$Q,6,0)</f>
        <v>113.31100000000001</v>
      </c>
      <c r="AC953" s="14">
        <f ca="1">VLOOKUP($M953,LAST!$B:$Q,7,0)</f>
        <v>1428.95</v>
      </c>
    </row>
    <row r="954" spans="12:29" ht="16.5" customHeight="1" x14ac:dyDescent="0.25">
      <c r="L954" s="32">
        <f t="shared" si="155"/>
        <v>954</v>
      </c>
      <c r="M954" s="9">
        <f t="shared" ca="1" si="164"/>
        <v>44847</v>
      </c>
      <c r="N954" s="12">
        <f t="shared" ca="1" si="156"/>
        <v>7.2396470935878199E-3</v>
      </c>
      <c r="O954" s="12">
        <f t="shared" ca="1" si="157"/>
        <v>-1.3493811458882288E-3</v>
      </c>
      <c r="P954" s="12">
        <f t="shared" ca="1" si="158"/>
        <v>-1.1257035647279534E-2</v>
      </c>
      <c r="Q954" s="12">
        <f t="shared" ca="1" si="159"/>
        <v>-3.1402273957767957E-3</v>
      </c>
      <c r="R954" s="12">
        <f t="shared" ca="1" si="160"/>
        <v>-4.0684402052302282E-3</v>
      </c>
      <c r="S954" s="12">
        <f t="shared" ca="1" si="161"/>
        <v>-8.4451111895516018E-3</v>
      </c>
      <c r="T954" s="12">
        <f t="shared" ca="1" si="162"/>
        <v>4.4569222670642894E-3</v>
      </c>
      <c r="U954" s="18"/>
      <c r="V954" s="22">
        <f t="shared" ca="1" si="163"/>
        <v>44847</v>
      </c>
      <c r="W954" s="14">
        <f ca="1">VLOOKUP($M954,LAST!$B:$Q,2,0)</f>
        <v>477.21</v>
      </c>
      <c r="X954" s="14">
        <f ca="1">VLOOKUP($M954,LAST!$B:$Q,3,0)*100</f>
        <v>643.87</v>
      </c>
      <c r="Y954" s="14">
        <f ca="1">VLOOKUP($M954,LAST!$B:$Q,16,0)*100</f>
        <v>527</v>
      </c>
      <c r="Z954" s="14">
        <f ca="1">VLOOKUP($M954,LAST!$B:$Q,4,0)</f>
        <v>92.06</v>
      </c>
      <c r="AA954" s="14">
        <f ca="1">VLOOKUP($M954,LAST!$B:$Q,5,0)</f>
        <v>88.126000000000005</v>
      </c>
      <c r="AB954" s="14">
        <f ca="1">VLOOKUP($M954,LAST!$B:$Q,6,0)</f>
        <v>112.363</v>
      </c>
      <c r="AC954" s="14">
        <f ca="1">VLOOKUP($M954,LAST!$B:$Q,7,0)</f>
        <v>1431.1</v>
      </c>
    </row>
    <row r="955" spans="12:29" ht="16.5" customHeight="1" x14ac:dyDescent="0.25">
      <c r="L955" s="32">
        <f t="shared" si="155"/>
        <v>955</v>
      </c>
      <c r="M955" s="9">
        <f t="shared" ca="1" si="164"/>
        <v>44846</v>
      </c>
      <c r="N955" s="12">
        <f t="shared" ca="1" si="156"/>
        <v>1.6019386245201606E-2</v>
      </c>
      <c r="O955" s="12">
        <f t="shared" ca="1" si="157"/>
        <v>1.4156730738981382E-2</v>
      </c>
      <c r="P955" s="12">
        <f t="shared" ca="1" si="158"/>
        <v>1.5238095238095273E-2</v>
      </c>
      <c r="Q955" s="12">
        <f t="shared" ca="1" si="159"/>
        <v>-5.4112554112561995E-4</v>
      </c>
      <c r="R955" s="12">
        <f t="shared" ca="1" si="160"/>
        <v>-3.2217365836074707E-3</v>
      </c>
      <c r="S955" s="12">
        <f t="shared" ca="1" si="161"/>
        <v>8.7439609259765128E-4</v>
      </c>
      <c r="T955" s="12">
        <f t="shared" ca="1" si="162"/>
        <v>-7.4195346244949612E-3</v>
      </c>
      <c r="U955" s="18"/>
      <c r="V955" s="22">
        <f t="shared" ca="1" si="163"/>
        <v>44846</v>
      </c>
      <c r="W955" s="14">
        <f ca="1">VLOOKUP($M955,LAST!$B:$Q,2,0)</f>
        <v>473.78</v>
      </c>
      <c r="X955" s="14">
        <f ca="1">VLOOKUP($M955,LAST!$B:$Q,3,0)*100</f>
        <v>644.74</v>
      </c>
      <c r="Y955" s="14">
        <f ca="1">VLOOKUP($M955,LAST!$B:$Q,16,0)*100</f>
        <v>533</v>
      </c>
      <c r="Z955" s="14">
        <f ca="1">VLOOKUP($M955,LAST!$B:$Q,4,0)</f>
        <v>92.35</v>
      </c>
      <c r="AA955" s="14">
        <f ca="1">VLOOKUP($M955,LAST!$B:$Q,5,0)</f>
        <v>88.486000000000004</v>
      </c>
      <c r="AB955" s="14">
        <f ca="1">VLOOKUP($M955,LAST!$B:$Q,6,0)</f>
        <v>113.32</v>
      </c>
      <c r="AC955" s="14">
        <f ca="1">VLOOKUP($M955,LAST!$B:$Q,7,0)</f>
        <v>1424.75</v>
      </c>
    </row>
    <row r="956" spans="12:29" ht="16.5" customHeight="1" x14ac:dyDescent="0.25">
      <c r="L956" s="32">
        <f t="shared" si="155"/>
        <v>956</v>
      </c>
      <c r="M956" s="9">
        <f t="shared" ca="1" si="164"/>
        <v>44845</v>
      </c>
      <c r="N956" s="12">
        <f t="shared" ca="1" si="156"/>
        <v>2.0394319350532708E-2</v>
      </c>
      <c r="O956" s="12">
        <f t="shared" ca="1" si="157"/>
        <v>3.4749914549390581E-2</v>
      </c>
      <c r="P956" s="12">
        <f t="shared" ca="1" si="158"/>
        <v>5.4216867469879304E-2</v>
      </c>
      <c r="Q956" s="12">
        <f t="shared" ca="1" si="159"/>
        <v>-1.6207455429496642E-3</v>
      </c>
      <c r="R956" s="12">
        <f t="shared" ca="1" si="160"/>
        <v>-3.3456831705398482E-3</v>
      </c>
      <c r="S956" s="12">
        <f t="shared" ca="1" si="161"/>
        <v>6.8054868132638724E-4</v>
      </c>
      <c r="T956" s="12">
        <f t="shared" ca="1" si="162"/>
        <v>1.5996602491506362E-2</v>
      </c>
      <c r="U956" s="18"/>
      <c r="V956" s="22">
        <f t="shared" ca="1" si="163"/>
        <v>44845</v>
      </c>
      <c r="W956" s="14">
        <f ca="1">VLOOKUP($M956,LAST!$B:$Q,2,0)</f>
        <v>466.31</v>
      </c>
      <c r="X956" s="14">
        <f ca="1">VLOOKUP($M956,LAST!$B:$Q,3,0)*100</f>
        <v>635.74</v>
      </c>
      <c r="Y956" s="14">
        <f ca="1">VLOOKUP($M956,LAST!$B:$Q,16,0)*100</f>
        <v>525</v>
      </c>
      <c r="Z956" s="14">
        <f ca="1">VLOOKUP($M956,LAST!$B:$Q,4,0)</f>
        <v>92.4</v>
      </c>
      <c r="AA956" s="14">
        <f ca="1">VLOOKUP($M956,LAST!$B:$Q,5,0)</f>
        <v>88.772000000000006</v>
      </c>
      <c r="AB956" s="14">
        <f ca="1">VLOOKUP($M956,LAST!$B:$Q,6,0)</f>
        <v>113.221</v>
      </c>
      <c r="AC956" s="14">
        <f ca="1">VLOOKUP($M956,LAST!$B:$Q,7,0)</f>
        <v>1435.4</v>
      </c>
    </row>
    <row r="957" spans="12:29" ht="16.5" customHeight="1" x14ac:dyDescent="0.25">
      <c r="L957" s="32">
        <f t="shared" si="155"/>
        <v>957</v>
      </c>
      <c r="M957" s="9">
        <f t="shared" ca="1" si="164"/>
        <v>44844</v>
      </c>
      <c r="N957" s="12">
        <f t="shared" ca="1" si="156"/>
        <v>0</v>
      </c>
      <c r="O957" s="12">
        <f t="shared" ca="1" si="157"/>
        <v>2.7746494964826507E-3</v>
      </c>
      <c r="P957" s="12">
        <f t="shared" ca="1" si="158"/>
        <v>0</v>
      </c>
      <c r="Q957" s="12">
        <f t="shared" ca="1" si="159"/>
        <v>0</v>
      </c>
      <c r="R957" s="12">
        <f t="shared" ca="1" si="160"/>
        <v>-4.0366315930717711E-3</v>
      </c>
      <c r="S957" s="12">
        <f t="shared" ca="1" si="161"/>
        <v>3.0941087814175816E-3</v>
      </c>
      <c r="T957" s="12">
        <f t="shared" ca="1" si="162"/>
        <v>0</v>
      </c>
      <c r="U957" s="18"/>
      <c r="V957" s="22">
        <f t="shared" ca="1" si="163"/>
        <v>44844</v>
      </c>
      <c r="W957" s="14">
        <f ca="1">VLOOKUP($M957,LAST!$B:$Q,2,0)</f>
        <v>456.99</v>
      </c>
      <c r="X957" s="14">
        <f ca="1">VLOOKUP($M957,LAST!$B:$Q,3,0)*100</f>
        <v>614.39</v>
      </c>
      <c r="Y957" s="14">
        <f ca="1">VLOOKUP($M957,LAST!$B:$Q,16,0)*100</f>
        <v>498.00000000000006</v>
      </c>
      <c r="Z957" s="14">
        <f ca="1">VLOOKUP($M957,LAST!$B:$Q,4,0)</f>
        <v>92.55</v>
      </c>
      <c r="AA957" s="14">
        <f ca="1">VLOOKUP($M957,LAST!$B:$Q,5,0)</f>
        <v>89.07</v>
      </c>
      <c r="AB957" s="14">
        <f ca="1">VLOOKUP($M957,LAST!$B:$Q,6,0)</f>
        <v>113.14400000000001</v>
      </c>
      <c r="AC957" s="14">
        <f ca="1">VLOOKUP($M957,LAST!$B:$Q,7,0)</f>
        <v>1412.8</v>
      </c>
    </row>
    <row r="958" spans="12:29" ht="16.5" customHeight="1" x14ac:dyDescent="0.25">
      <c r="L958" s="32">
        <f t="shared" si="155"/>
        <v>958</v>
      </c>
      <c r="M958" s="9">
        <f t="shared" ca="1" si="164"/>
        <v>44841</v>
      </c>
      <c r="N958" s="12">
        <f t="shared" ca="1" si="156"/>
        <v>7.7179210125912778E-3</v>
      </c>
      <c r="O958" s="12">
        <f t="shared" ca="1" si="157"/>
        <v>8.3606260594790704E-3</v>
      </c>
      <c r="P958" s="12">
        <f t="shared" ca="1" si="158"/>
        <v>1.6326530612244872E-2</v>
      </c>
      <c r="Q958" s="12">
        <f t="shared" ca="1" si="159"/>
        <v>-6.4787819889866594E-4</v>
      </c>
      <c r="R958" s="12">
        <f t="shared" ca="1" si="160"/>
        <v>-1.4626739018780421E-3</v>
      </c>
      <c r="S958" s="12">
        <f t="shared" ca="1" si="161"/>
        <v>4.7836234388640708E-3</v>
      </c>
      <c r="T958" s="12">
        <f t="shared" ca="1" si="162"/>
        <v>7.2363027127222423E-3</v>
      </c>
      <c r="U958" s="18"/>
      <c r="V958" s="22">
        <f t="shared" ca="1" si="163"/>
        <v>44841</v>
      </c>
      <c r="W958" s="14">
        <f ca="1">VLOOKUP($M958,LAST!$B:$Q,2,0)</f>
        <v>456.99</v>
      </c>
      <c r="X958" s="14">
        <f ca="1">VLOOKUP($M958,LAST!$B:$Q,3,0)*100</f>
        <v>612.69000000000005</v>
      </c>
      <c r="Y958" s="14">
        <f ca="1">VLOOKUP($M958,LAST!$B:$Q,16,0)*100</f>
        <v>498.00000000000006</v>
      </c>
      <c r="Z958" s="14">
        <f ca="1">VLOOKUP($M958,LAST!$B:$Q,4,0)</f>
        <v>92.55</v>
      </c>
      <c r="AA958" s="14">
        <f ca="1">VLOOKUP($M958,LAST!$B:$Q,5,0)</f>
        <v>89.430999999999997</v>
      </c>
      <c r="AB958" s="14">
        <f ca="1">VLOOKUP($M958,LAST!$B:$Q,6,0)</f>
        <v>112.795</v>
      </c>
      <c r="AC958" s="14">
        <f ca="1">VLOOKUP($M958,LAST!$B:$Q,7,0)</f>
        <v>1412.8</v>
      </c>
    </row>
    <row r="959" spans="12:29" ht="16.5" customHeight="1" x14ac:dyDescent="0.25">
      <c r="L959" s="32">
        <f t="shared" si="155"/>
        <v>959</v>
      </c>
      <c r="M959" s="9">
        <f t="shared" ca="1" si="164"/>
        <v>44840</v>
      </c>
      <c r="N959" s="12">
        <f t="shared" ca="1" si="156"/>
        <v>-8.8083581045637072E-3</v>
      </c>
      <c r="O959" s="12">
        <f t="shared" ca="1" si="157"/>
        <v>-1.2786768050952135E-2</v>
      </c>
      <c r="P959" s="12">
        <f t="shared" ca="1" si="158"/>
        <v>-1.8036072144288484E-2</v>
      </c>
      <c r="Q959" s="12">
        <f t="shared" ca="1" si="159"/>
        <v>4.3210543372596E-4</v>
      </c>
      <c r="R959" s="12">
        <f t="shared" ca="1" si="160"/>
        <v>-9.3701894116859918E-4</v>
      </c>
      <c r="S959" s="12">
        <f t="shared" ca="1" si="161"/>
        <v>9.4417667793682547E-3</v>
      </c>
      <c r="T959" s="12">
        <f t="shared" ca="1" si="162"/>
        <v>-5.6358996171840259E-3</v>
      </c>
      <c r="U959" s="18"/>
      <c r="V959" s="22">
        <f t="shared" ca="1" si="163"/>
        <v>44840</v>
      </c>
      <c r="W959" s="14">
        <f ca="1">VLOOKUP($M959,LAST!$B:$Q,2,0)</f>
        <v>453.49</v>
      </c>
      <c r="X959" s="14">
        <f ca="1">VLOOKUP($M959,LAST!$B:$Q,3,0)*100</f>
        <v>607.61</v>
      </c>
      <c r="Y959" s="14">
        <f ca="1">VLOOKUP($M959,LAST!$B:$Q,16,0)*100</f>
        <v>490.00000000000006</v>
      </c>
      <c r="Z959" s="14">
        <f ca="1">VLOOKUP($M959,LAST!$B:$Q,4,0)</f>
        <v>92.61</v>
      </c>
      <c r="AA959" s="14">
        <f ca="1">VLOOKUP($M959,LAST!$B:$Q,5,0)</f>
        <v>89.561999999999998</v>
      </c>
      <c r="AB959" s="14">
        <f ca="1">VLOOKUP($M959,LAST!$B:$Q,6,0)</f>
        <v>112.258</v>
      </c>
      <c r="AC959" s="14">
        <f ca="1">VLOOKUP($M959,LAST!$B:$Q,7,0)</f>
        <v>1402.65</v>
      </c>
    </row>
    <row r="960" spans="12:29" ht="16.5" customHeight="1" x14ac:dyDescent="0.25">
      <c r="L960" s="32">
        <f t="shared" si="155"/>
        <v>960</v>
      </c>
      <c r="M960" s="9">
        <f t="shared" ca="1" si="164"/>
        <v>44839</v>
      </c>
      <c r="N960" s="12">
        <f t="shared" ca="1" si="156"/>
        <v>8.3307621104595775E-3</v>
      </c>
      <c r="O960" s="12">
        <f t="shared" ca="1" si="157"/>
        <v>-1.0720887245840971E-2</v>
      </c>
      <c r="P960" s="12">
        <f t="shared" ca="1" si="158"/>
        <v>-1.9646365422396839E-2</v>
      </c>
      <c r="Q960" s="12">
        <f t="shared" ca="1" si="159"/>
        <v>1.4063176114236242E-3</v>
      </c>
      <c r="R960" s="12">
        <f t="shared" ca="1" si="160"/>
        <v>7.8091009493741481E-5</v>
      </c>
      <c r="S960" s="12">
        <f t="shared" ca="1" si="161"/>
        <v>1.0384772634352446E-2</v>
      </c>
      <c r="T960" s="12">
        <f t="shared" ca="1" si="162"/>
        <v>-1.1111500578358968E-2</v>
      </c>
      <c r="U960" s="18"/>
      <c r="V960" s="22">
        <f t="shared" ca="1" si="163"/>
        <v>44839</v>
      </c>
      <c r="W960" s="14">
        <f ca="1">VLOOKUP($M960,LAST!$B:$Q,2,0)</f>
        <v>457.52</v>
      </c>
      <c r="X960" s="14">
        <f ca="1">VLOOKUP($M960,LAST!$B:$Q,3,0)*100</f>
        <v>615.48</v>
      </c>
      <c r="Y960" s="14">
        <f ca="1">VLOOKUP($M960,LAST!$B:$Q,16,0)*100</f>
        <v>499</v>
      </c>
      <c r="Z960" s="14">
        <f ca="1">VLOOKUP($M960,LAST!$B:$Q,4,0)</f>
        <v>92.57</v>
      </c>
      <c r="AA960" s="14">
        <f ca="1">VLOOKUP($M960,LAST!$B:$Q,5,0)</f>
        <v>89.646000000000001</v>
      </c>
      <c r="AB960" s="14">
        <f ca="1">VLOOKUP($M960,LAST!$B:$Q,6,0)</f>
        <v>111.208</v>
      </c>
      <c r="AC960" s="14">
        <f ca="1">VLOOKUP($M960,LAST!$B:$Q,7,0)</f>
        <v>1410.6</v>
      </c>
    </row>
    <row r="961" spans="12:29" ht="16.5" customHeight="1" x14ac:dyDescent="0.25">
      <c r="L961" s="32">
        <f t="shared" si="155"/>
        <v>961</v>
      </c>
      <c r="M961" s="9">
        <f t="shared" ca="1" si="164"/>
        <v>44838</v>
      </c>
      <c r="N961" s="12">
        <f t="shared" ca="1" si="156"/>
        <v>-4.1610341331530853E-2</v>
      </c>
      <c r="O961" s="12">
        <f t="shared" ca="1" si="157"/>
        <v>-5.1947458246982881E-2</v>
      </c>
      <c r="P961" s="12">
        <f t="shared" ca="1" si="158"/>
        <v>-7.7898550724637694E-2</v>
      </c>
      <c r="Q961" s="12">
        <f t="shared" ca="1" si="159"/>
        <v>5.5476993364516058E-3</v>
      </c>
      <c r="R961" s="12">
        <f t="shared" ca="1" si="160"/>
        <v>3.5152532885529553E-3</v>
      </c>
      <c r="S961" s="12">
        <f t="shared" ca="1" si="161"/>
        <v>-1.5034229719450565E-2</v>
      </c>
      <c r="T961" s="12">
        <f t="shared" ca="1" si="162"/>
        <v>-3.284072249589487E-3</v>
      </c>
      <c r="U961" s="18"/>
      <c r="V961" s="22">
        <f t="shared" ca="1" si="163"/>
        <v>44838</v>
      </c>
      <c r="W961" s="14">
        <f ca="1">VLOOKUP($M961,LAST!$B:$Q,2,0)</f>
        <v>453.74</v>
      </c>
      <c r="X961" s="14">
        <f ca="1">VLOOKUP($M961,LAST!$B:$Q,3,0)*100</f>
        <v>622.15</v>
      </c>
      <c r="Y961" s="14">
        <f ca="1">VLOOKUP($M961,LAST!$B:$Q,16,0)*100</f>
        <v>509</v>
      </c>
      <c r="Z961" s="14">
        <f ca="1">VLOOKUP($M961,LAST!$B:$Q,4,0)</f>
        <v>92.44</v>
      </c>
      <c r="AA961" s="14">
        <f ca="1">VLOOKUP($M961,LAST!$B:$Q,5,0)</f>
        <v>89.638999999999996</v>
      </c>
      <c r="AB961" s="14">
        <f ca="1">VLOOKUP($M961,LAST!$B:$Q,6,0)</f>
        <v>110.065</v>
      </c>
      <c r="AC961" s="14">
        <f ca="1">VLOOKUP($M961,LAST!$B:$Q,7,0)</f>
        <v>1426.45</v>
      </c>
    </row>
    <row r="962" spans="12:29" ht="16.5" customHeight="1" x14ac:dyDescent="0.25">
      <c r="L962" s="32">
        <f t="shared" si="155"/>
        <v>962</v>
      </c>
      <c r="M962" s="9">
        <f t="shared" ca="1" si="164"/>
        <v>44837</v>
      </c>
      <c r="N962" s="12">
        <f t="shared" ca="1" si="156"/>
        <v>1.2965894989088067E-2</v>
      </c>
      <c r="O962" s="12">
        <f t="shared" ca="1" si="157"/>
        <v>7.198219630112801E-3</v>
      </c>
      <c r="P962" s="12">
        <f t="shared" ca="1" si="158"/>
        <v>0</v>
      </c>
      <c r="Q962" s="12">
        <f t="shared" ca="1" si="159"/>
        <v>1.0879025239352025E-4</v>
      </c>
      <c r="R962" s="12">
        <f t="shared" ca="1" si="160"/>
        <v>-2.5459783591839091E-3</v>
      </c>
      <c r="S962" s="12">
        <f t="shared" ca="1" si="161"/>
        <v>-3.3179624856176648E-3</v>
      </c>
      <c r="T962" s="12">
        <f t="shared" ca="1" si="162"/>
        <v>0</v>
      </c>
      <c r="U962" s="18"/>
      <c r="V962" s="22">
        <f t="shared" ca="1" si="163"/>
        <v>44837</v>
      </c>
      <c r="W962" s="14">
        <f ca="1">VLOOKUP($M962,LAST!$B:$Q,2,0)</f>
        <v>473.44</v>
      </c>
      <c r="X962" s="14">
        <f ca="1">VLOOKUP($M962,LAST!$B:$Q,3,0)*100</f>
        <v>656.24</v>
      </c>
      <c r="Y962" s="14">
        <f ca="1">VLOOKUP($M962,LAST!$B:$Q,16,0)*100</f>
        <v>552</v>
      </c>
      <c r="Z962" s="14">
        <f ca="1">VLOOKUP($M962,LAST!$B:$Q,4,0)</f>
        <v>91.93</v>
      </c>
      <c r="AA962" s="14">
        <f ca="1">VLOOKUP($M962,LAST!$B:$Q,5,0)</f>
        <v>89.325000000000003</v>
      </c>
      <c r="AB962" s="14">
        <f ca="1">VLOOKUP($M962,LAST!$B:$Q,6,0)</f>
        <v>111.745</v>
      </c>
      <c r="AC962" s="14">
        <f ca="1">VLOOKUP($M962,LAST!$B:$Q,7,0)</f>
        <v>1431.15</v>
      </c>
    </row>
    <row r="963" spans="12:29" ht="16.5" customHeight="1" x14ac:dyDescent="0.25">
      <c r="L963" s="32">
        <f t="shared" si="155"/>
        <v>963</v>
      </c>
      <c r="M963" s="9">
        <f t="shared" ca="1" si="164"/>
        <v>44834</v>
      </c>
      <c r="N963" s="12">
        <f t="shared" ca="1" si="156"/>
        <v>-1.8748294178161262E-2</v>
      </c>
      <c r="O963" s="12">
        <f t="shared" ca="1" si="157"/>
        <v>-8.4009314076125552E-3</v>
      </c>
      <c r="P963" s="12">
        <f t="shared" ca="1" si="158"/>
        <v>-1.6042780748663055E-2</v>
      </c>
      <c r="Q963" s="12">
        <f t="shared" ca="1" si="159"/>
        <v>-1.5207473386921189E-3</v>
      </c>
      <c r="R963" s="12">
        <f t="shared" ca="1" si="160"/>
        <v>-4.1035564155601501E-3</v>
      </c>
      <c r="S963" s="12">
        <f t="shared" ca="1" si="161"/>
        <v>-1.220446487430249E-3</v>
      </c>
      <c r="T963" s="12">
        <f t="shared" ca="1" si="162"/>
        <v>-5.4551772063932136E-3</v>
      </c>
      <c r="U963" s="18"/>
      <c r="V963" s="22">
        <f t="shared" ca="1" si="163"/>
        <v>44834</v>
      </c>
      <c r="W963" s="14">
        <f ca="1">VLOOKUP($M963,LAST!$B:$Q,2,0)</f>
        <v>467.38</v>
      </c>
      <c r="X963" s="14">
        <f ca="1">VLOOKUP($M963,LAST!$B:$Q,3,0)*100</f>
        <v>651.55000000000007</v>
      </c>
      <c r="Y963" s="14">
        <f ca="1">VLOOKUP($M963,LAST!$B:$Q,16,0)*100</f>
        <v>552</v>
      </c>
      <c r="Z963" s="14">
        <f ca="1">VLOOKUP($M963,LAST!$B:$Q,4,0)</f>
        <v>91.92</v>
      </c>
      <c r="AA963" s="14">
        <f ca="1">VLOOKUP($M963,LAST!$B:$Q,5,0)</f>
        <v>89.552999999999997</v>
      </c>
      <c r="AB963" s="14">
        <f ca="1">VLOOKUP($M963,LAST!$B:$Q,6,0)</f>
        <v>112.117</v>
      </c>
      <c r="AC963" s="14">
        <f ca="1">VLOOKUP($M963,LAST!$B:$Q,7,0)</f>
        <v>1431.15</v>
      </c>
    </row>
    <row r="964" spans="12:29" ht="16.5" customHeight="1" x14ac:dyDescent="0.25">
      <c r="L964" s="32">
        <f t="shared" si="155"/>
        <v>964</v>
      </c>
      <c r="M964" s="9">
        <f t="shared" ca="1" si="164"/>
        <v>44833</v>
      </c>
      <c r="N964" s="12">
        <f t="shared" ca="1" si="156"/>
        <v>9.3665896713217567E-3</v>
      </c>
      <c r="O964" s="12">
        <f t="shared" ca="1" si="157"/>
        <v>1.6727013895336373E-2</v>
      </c>
      <c r="P964" s="12">
        <f t="shared" ca="1" si="158"/>
        <v>2.3722627737226221E-2</v>
      </c>
      <c r="Q964" s="12">
        <f t="shared" ca="1" si="159"/>
        <v>-2.4921443276628708E-3</v>
      </c>
      <c r="R964" s="12">
        <f t="shared" ca="1" si="160"/>
        <v>-1.0290896683799788E-2</v>
      </c>
      <c r="S964" s="12">
        <f t="shared" ca="1" si="161"/>
        <v>-3.1082377180206011E-3</v>
      </c>
      <c r="T964" s="12">
        <f t="shared" ca="1" si="162"/>
        <v>-7.9852793111834242E-4</v>
      </c>
      <c r="U964" s="18"/>
      <c r="V964" s="22">
        <f t="shared" ca="1" si="163"/>
        <v>44833</v>
      </c>
      <c r="W964" s="14">
        <f ca="1">VLOOKUP($M964,LAST!$B:$Q,2,0)</f>
        <v>476.31</v>
      </c>
      <c r="X964" s="14">
        <f ca="1">VLOOKUP($M964,LAST!$B:$Q,3,0)*100</f>
        <v>657.07</v>
      </c>
      <c r="Y964" s="14">
        <f ca="1">VLOOKUP($M964,LAST!$B:$Q,16,0)*100</f>
        <v>561</v>
      </c>
      <c r="Z964" s="14">
        <f ca="1">VLOOKUP($M964,LAST!$B:$Q,4,0)</f>
        <v>92.06</v>
      </c>
      <c r="AA964" s="14">
        <f ca="1">VLOOKUP($M964,LAST!$B:$Q,5,0)</f>
        <v>89.921999999999997</v>
      </c>
      <c r="AB964" s="14">
        <f ca="1">VLOOKUP($M964,LAST!$B:$Q,6,0)</f>
        <v>112.254</v>
      </c>
      <c r="AC964" s="14">
        <f ca="1">VLOOKUP($M964,LAST!$B:$Q,7,0)</f>
        <v>1439</v>
      </c>
    </row>
    <row r="965" spans="12:29" ht="16.5" customHeight="1" x14ac:dyDescent="0.25">
      <c r="L965" s="32">
        <f t="shared" si="155"/>
        <v>965</v>
      </c>
      <c r="M965" s="9">
        <f t="shared" ca="1" si="164"/>
        <v>44832</v>
      </c>
      <c r="N965" s="12">
        <f t="shared" ca="1" si="156"/>
        <v>5.5705944204568203E-2</v>
      </c>
      <c r="O965" s="12">
        <f t="shared" ca="1" si="157"/>
        <v>4.715146801477732E-2</v>
      </c>
      <c r="P965" s="12">
        <f t="shared" ca="1" si="158"/>
        <v>4.1825095057034245E-2</v>
      </c>
      <c r="Q965" s="12">
        <f t="shared" ca="1" si="159"/>
        <v>-2.5937533772829591E-3</v>
      </c>
      <c r="R965" s="12">
        <f t="shared" ca="1" si="160"/>
        <v>-7.6780253385758668E-3</v>
      </c>
      <c r="S965" s="12">
        <f t="shared" ca="1" si="161"/>
        <v>-1.3163199130632908E-2</v>
      </c>
      <c r="T965" s="12">
        <f t="shared" ca="1" si="162"/>
        <v>1.2443319624591442E-2</v>
      </c>
      <c r="U965" s="18"/>
      <c r="V965" s="22">
        <f t="shared" ca="1" si="163"/>
        <v>44832</v>
      </c>
      <c r="W965" s="14">
        <f ca="1">VLOOKUP($M965,LAST!$B:$Q,2,0)</f>
        <v>471.89</v>
      </c>
      <c r="X965" s="14">
        <f ca="1">VLOOKUP($M965,LAST!$B:$Q,3,0)*100</f>
        <v>646.26</v>
      </c>
      <c r="Y965" s="14">
        <f ca="1">VLOOKUP($M965,LAST!$B:$Q,16,0)*100</f>
        <v>548</v>
      </c>
      <c r="Z965" s="14">
        <f ca="1">VLOOKUP($M965,LAST!$B:$Q,4,0)</f>
        <v>92.29</v>
      </c>
      <c r="AA965" s="14">
        <f ca="1">VLOOKUP($M965,LAST!$B:$Q,5,0)</f>
        <v>90.856999999999999</v>
      </c>
      <c r="AB965" s="14">
        <f ca="1">VLOOKUP($M965,LAST!$B:$Q,6,0)</f>
        <v>112.604</v>
      </c>
      <c r="AC965" s="14">
        <f ca="1">VLOOKUP($M965,LAST!$B:$Q,7,0)</f>
        <v>1440.15</v>
      </c>
    </row>
    <row r="966" spans="12:29" ht="16.5" customHeight="1" x14ac:dyDescent="0.25">
      <c r="L966" s="32">
        <f t="shared" ref="L966:L1029" si="165">ROW(M966)</f>
        <v>966</v>
      </c>
      <c r="M966" s="9">
        <f t="shared" ca="1" si="164"/>
        <v>44831</v>
      </c>
      <c r="N966" s="12">
        <f t="shared" ref="N966:N1029" ca="1" si="166">W966/W967-1</f>
        <v>1.367470972423801E-2</v>
      </c>
      <c r="O966" s="12">
        <f t="shared" ref="O966:O1029" ca="1" si="167">X966/X967-1</f>
        <v>1.3232638318831036E-2</v>
      </c>
      <c r="P966" s="12">
        <f t="shared" ref="P966:P1029" ca="1" si="168">Y966/Y967-1</f>
        <v>1.9379844961240345E-2</v>
      </c>
      <c r="Q966" s="12">
        <f t="shared" ref="Q966:Q1029" ca="1" si="169">Z966/Z967-1</f>
        <v>-1.5107370238480744E-3</v>
      </c>
      <c r="R966" s="12">
        <f t="shared" ref="R966:R1029" ca="1" si="170">AA966/AA967-1</f>
        <v>-3.3417875842250977E-3</v>
      </c>
      <c r="S966" s="12">
        <f t="shared" ref="S966:S1029" ca="1" si="171">AB966/AB967-1</f>
        <v>2.6292034390085206E-5</v>
      </c>
      <c r="T966" s="12">
        <f t="shared" ref="T966:T1029" ca="1" si="172">AC966/AC967-1</f>
        <v>-5.870636335045476E-3</v>
      </c>
      <c r="U966" s="18"/>
      <c r="V966" s="22">
        <f t="shared" ref="V966:V1029" ca="1" si="173">M966</f>
        <v>44831</v>
      </c>
      <c r="W966" s="14">
        <f ca="1">VLOOKUP($M966,LAST!$B:$Q,2,0)</f>
        <v>446.99</v>
      </c>
      <c r="X966" s="14">
        <f ca="1">VLOOKUP($M966,LAST!$B:$Q,3,0)*100</f>
        <v>617.16</v>
      </c>
      <c r="Y966" s="14">
        <f ca="1">VLOOKUP($M966,LAST!$B:$Q,16,0)*100</f>
        <v>526</v>
      </c>
      <c r="Z966" s="14">
        <f ca="1">VLOOKUP($M966,LAST!$B:$Q,4,0)</f>
        <v>92.53</v>
      </c>
      <c r="AA966" s="14">
        <f ca="1">VLOOKUP($M966,LAST!$B:$Q,5,0)</f>
        <v>91.56</v>
      </c>
      <c r="AB966" s="14">
        <f ca="1">VLOOKUP($M966,LAST!$B:$Q,6,0)</f>
        <v>114.10599999999999</v>
      </c>
      <c r="AC966" s="14">
        <f ca="1">VLOOKUP($M966,LAST!$B:$Q,7,0)</f>
        <v>1422.45</v>
      </c>
    </row>
    <row r="967" spans="12:29" ht="16.5" customHeight="1" x14ac:dyDescent="0.25">
      <c r="L967" s="32">
        <f t="shared" si="165"/>
        <v>967</v>
      </c>
      <c r="M967" s="9">
        <f t="shared" ref="M967:M1030" ca="1" si="174">WORKDAY(M966,-1)</f>
        <v>44830</v>
      </c>
      <c r="N967" s="12">
        <f t="shared" ca="1" si="166"/>
        <v>1.3771064671126654E-2</v>
      </c>
      <c r="O967" s="12">
        <f t="shared" ca="1" si="167"/>
        <v>1.4220061276142282E-2</v>
      </c>
      <c r="P967" s="12">
        <f t="shared" ca="1" si="168"/>
        <v>7.8125E-3</v>
      </c>
      <c r="Q967" s="12">
        <f t="shared" ca="1" si="169"/>
        <v>-4.7255933841692244E-3</v>
      </c>
      <c r="R967" s="12">
        <f t="shared" ca="1" si="170"/>
        <v>-3.9790099095776688E-3</v>
      </c>
      <c r="S967" s="12">
        <f t="shared" ca="1" si="171"/>
        <v>8.0482719626828736E-3</v>
      </c>
      <c r="T967" s="12">
        <f t="shared" ca="1" si="172"/>
        <v>1.5111205703947972E-2</v>
      </c>
      <c r="U967" s="18"/>
      <c r="V967" s="22">
        <f t="shared" ca="1" si="173"/>
        <v>44830</v>
      </c>
      <c r="W967" s="14">
        <f ca="1">VLOOKUP($M967,LAST!$B:$Q,2,0)</f>
        <v>440.96</v>
      </c>
      <c r="X967" s="14">
        <f ca="1">VLOOKUP($M967,LAST!$B:$Q,3,0)*100</f>
        <v>609.1</v>
      </c>
      <c r="Y967" s="14">
        <f ca="1">VLOOKUP($M967,LAST!$B:$Q,16,0)*100</f>
        <v>516</v>
      </c>
      <c r="Z967" s="14">
        <f ca="1">VLOOKUP($M967,LAST!$B:$Q,4,0)</f>
        <v>92.67</v>
      </c>
      <c r="AA967" s="14">
        <f ca="1">VLOOKUP($M967,LAST!$B:$Q,5,0)</f>
        <v>91.867000000000004</v>
      </c>
      <c r="AB967" s="14">
        <f ca="1">VLOOKUP($M967,LAST!$B:$Q,6,0)</f>
        <v>114.10299999999999</v>
      </c>
      <c r="AC967" s="14">
        <f ca="1">VLOOKUP($M967,LAST!$B:$Q,7,0)</f>
        <v>1430.85</v>
      </c>
    </row>
    <row r="968" spans="12:29" ht="16.5" customHeight="1" x14ac:dyDescent="0.25">
      <c r="L968" s="32">
        <f t="shared" si="165"/>
        <v>968</v>
      </c>
      <c r="M968" s="9">
        <f t="shared" ca="1" si="174"/>
        <v>44827</v>
      </c>
      <c r="N968" s="12">
        <f t="shared" ca="1" si="166"/>
        <v>3.0563650579287893E-2</v>
      </c>
      <c r="O968" s="12">
        <f t="shared" ca="1" si="167"/>
        <v>3.2777300085984562E-2</v>
      </c>
      <c r="P968" s="12">
        <f t="shared" ca="1" si="168"/>
        <v>4.9180327868852514E-2</v>
      </c>
      <c r="Q968" s="12">
        <f t="shared" ca="1" si="169"/>
        <v>-5.2350427350427164E-3</v>
      </c>
      <c r="R968" s="12">
        <f t="shared" ca="1" si="170"/>
        <v>-1.6236577762384075E-3</v>
      </c>
      <c r="S968" s="12">
        <f t="shared" ca="1" si="171"/>
        <v>1.6515046743240003E-2</v>
      </c>
      <c r="T968" s="12">
        <f t="shared" ca="1" si="172"/>
        <v>-1.2399914972011095E-3</v>
      </c>
      <c r="U968" s="18"/>
      <c r="V968" s="22">
        <f t="shared" ca="1" si="173"/>
        <v>44827</v>
      </c>
      <c r="W968" s="14">
        <f ca="1">VLOOKUP($M968,LAST!$B:$Q,2,0)</f>
        <v>434.97</v>
      </c>
      <c r="X968" s="14">
        <f ca="1">VLOOKUP($M968,LAST!$B:$Q,3,0)*100</f>
        <v>600.56000000000006</v>
      </c>
      <c r="Y968" s="14">
        <f ca="1">VLOOKUP($M968,LAST!$B:$Q,16,0)*100</f>
        <v>512</v>
      </c>
      <c r="Z968" s="14">
        <f ca="1">VLOOKUP($M968,LAST!$B:$Q,4,0)</f>
        <v>93.11</v>
      </c>
      <c r="AA968" s="14">
        <f ca="1">VLOOKUP($M968,LAST!$B:$Q,5,0)</f>
        <v>92.233999999999995</v>
      </c>
      <c r="AB968" s="14">
        <f ca="1">VLOOKUP($M968,LAST!$B:$Q,6,0)</f>
        <v>113.19199999999999</v>
      </c>
      <c r="AC968" s="14">
        <f ca="1">VLOOKUP($M968,LAST!$B:$Q,7,0)</f>
        <v>1409.55</v>
      </c>
    </row>
    <row r="969" spans="12:29" ht="16.5" customHeight="1" x14ac:dyDescent="0.25">
      <c r="L969" s="32">
        <f t="shared" si="165"/>
        <v>969</v>
      </c>
      <c r="M969" s="9">
        <f t="shared" ca="1" si="174"/>
        <v>44826</v>
      </c>
      <c r="N969" s="12">
        <f t="shared" ca="1" si="166"/>
        <v>-1.2332100903261978E-2</v>
      </c>
      <c r="O969" s="12">
        <f t="shared" ca="1" si="167"/>
        <v>1.6191263607550077E-3</v>
      </c>
      <c r="P969" s="12">
        <f t="shared" ca="1" si="168"/>
        <v>1.2448132780082943E-2</v>
      </c>
      <c r="Q969" s="12">
        <f t="shared" ca="1" si="169"/>
        <v>-1.4934926392148329E-3</v>
      </c>
      <c r="R969" s="12">
        <f t="shared" ca="1" si="170"/>
        <v>-1.3728097199251499E-3</v>
      </c>
      <c r="S969" s="12">
        <f t="shared" ca="1" si="171"/>
        <v>6.426131125612411E-3</v>
      </c>
      <c r="T969" s="12">
        <f t="shared" ca="1" si="172"/>
        <v>1.179338280101816E-2</v>
      </c>
      <c r="U969" s="18"/>
      <c r="V969" s="22">
        <f t="shared" ca="1" si="173"/>
        <v>44826</v>
      </c>
      <c r="W969" s="14">
        <f ca="1">VLOOKUP($M969,LAST!$B:$Q,2,0)</f>
        <v>422.07</v>
      </c>
      <c r="X969" s="14">
        <f ca="1">VLOOKUP($M969,LAST!$B:$Q,3,0)*100</f>
        <v>581.5</v>
      </c>
      <c r="Y969" s="14">
        <f ca="1">VLOOKUP($M969,LAST!$B:$Q,16,0)*100</f>
        <v>488</v>
      </c>
      <c r="Z969" s="14">
        <f ca="1">VLOOKUP($M969,LAST!$B:$Q,4,0)</f>
        <v>93.6</v>
      </c>
      <c r="AA969" s="14">
        <f ca="1">VLOOKUP($M969,LAST!$B:$Q,5,0)</f>
        <v>92.384</v>
      </c>
      <c r="AB969" s="14">
        <f ca="1">VLOOKUP($M969,LAST!$B:$Q,6,0)</f>
        <v>111.35299999999999</v>
      </c>
      <c r="AC969" s="14">
        <f ca="1">VLOOKUP($M969,LAST!$B:$Q,7,0)</f>
        <v>1411.3</v>
      </c>
    </row>
    <row r="970" spans="12:29" ht="16.5" customHeight="1" x14ac:dyDescent="0.25">
      <c r="L970" s="32">
        <f t="shared" si="165"/>
        <v>970</v>
      </c>
      <c r="M970" s="9">
        <f t="shared" ca="1" si="174"/>
        <v>44825</v>
      </c>
      <c r="N970" s="12">
        <f t="shared" ca="1" si="166"/>
        <v>4.2535191408361595E-3</v>
      </c>
      <c r="O970" s="12">
        <f t="shared" ca="1" si="167"/>
        <v>9.8277556509596131E-4</v>
      </c>
      <c r="P970" s="12">
        <f t="shared" ca="1" si="168"/>
        <v>-2.0703933747412417E-3</v>
      </c>
      <c r="Q970" s="12">
        <f t="shared" ca="1" si="169"/>
        <v>-8.5269665316556331E-4</v>
      </c>
      <c r="R970" s="12">
        <f t="shared" ca="1" si="170"/>
        <v>-7.2371405733551164E-4</v>
      </c>
      <c r="S970" s="12">
        <f t="shared" ca="1" si="171"/>
        <v>3.8742457923148788E-3</v>
      </c>
      <c r="T970" s="12">
        <f t="shared" ca="1" si="172"/>
        <v>3.7058357918975382E-3</v>
      </c>
      <c r="U970" s="18"/>
      <c r="V970" s="22">
        <f t="shared" ca="1" si="173"/>
        <v>44825</v>
      </c>
      <c r="W970" s="14">
        <f ca="1">VLOOKUP($M970,LAST!$B:$Q,2,0)</f>
        <v>427.34</v>
      </c>
      <c r="X970" s="14">
        <f ca="1">VLOOKUP($M970,LAST!$B:$Q,3,0)*100</f>
        <v>580.56000000000006</v>
      </c>
      <c r="Y970" s="14">
        <f ca="1">VLOOKUP($M970,LAST!$B:$Q,16,0)*100</f>
        <v>482</v>
      </c>
      <c r="Z970" s="14">
        <f ca="1">VLOOKUP($M970,LAST!$B:$Q,4,0)</f>
        <v>93.74</v>
      </c>
      <c r="AA970" s="14">
        <f ca="1">VLOOKUP($M970,LAST!$B:$Q,5,0)</f>
        <v>92.510999999999996</v>
      </c>
      <c r="AB970" s="14">
        <f ca="1">VLOOKUP($M970,LAST!$B:$Q,6,0)</f>
        <v>110.642</v>
      </c>
      <c r="AC970" s="14">
        <f ca="1">VLOOKUP($M970,LAST!$B:$Q,7,0)</f>
        <v>1394.85</v>
      </c>
    </row>
    <row r="971" spans="12:29" ht="16.5" customHeight="1" x14ac:dyDescent="0.25">
      <c r="L971" s="32">
        <f t="shared" si="165"/>
        <v>971</v>
      </c>
      <c r="M971" s="9">
        <f t="shared" ca="1" si="174"/>
        <v>44824</v>
      </c>
      <c r="N971" s="12">
        <f t="shared" ca="1" si="166"/>
        <v>7.6724525799805043E-3</v>
      </c>
      <c r="O971" s="12">
        <f t="shared" ca="1" si="167"/>
        <v>1.7790520934088949E-3</v>
      </c>
      <c r="P971" s="12">
        <f t="shared" ca="1" si="168"/>
        <v>4.1580041580042693E-3</v>
      </c>
      <c r="Q971" s="12">
        <f t="shared" ca="1" si="169"/>
        <v>-8.5197018104377076E-4</v>
      </c>
      <c r="R971" s="12">
        <f t="shared" ca="1" si="170"/>
        <v>3.5658328380794302E-4</v>
      </c>
      <c r="S971" s="12">
        <f t="shared" ca="1" si="171"/>
        <v>4.3558690323228788E-3</v>
      </c>
      <c r="T971" s="12">
        <f t="shared" ca="1" si="172"/>
        <v>-2.834284074193727E-3</v>
      </c>
      <c r="U971" s="18"/>
      <c r="V971" s="22">
        <f t="shared" ca="1" si="173"/>
        <v>44824</v>
      </c>
      <c r="W971" s="14">
        <f ca="1">VLOOKUP($M971,LAST!$B:$Q,2,0)</f>
        <v>425.53</v>
      </c>
      <c r="X971" s="14">
        <f ca="1">VLOOKUP($M971,LAST!$B:$Q,3,0)*100</f>
        <v>579.99</v>
      </c>
      <c r="Y971" s="14">
        <f ca="1">VLOOKUP($M971,LAST!$B:$Q,16,0)*100</f>
        <v>483</v>
      </c>
      <c r="Z971" s="14">
        <f ca="1">VLOOKUP($M971,LAST!$B:$Q,4,0)</f>
        <v>93.82</v>
      </c>
      <c r="AA971" s="14">
        <f ca="1">VLOOKUP($M971,LAST!$B:$Q,5,0)</f>
        <v>92.578000000000003</v>
      </c>
      <c r="AB971" s="14">
        <f ca="1">VLOOKUP($M971,LAST!$B:$Q,6,0)</f>
        <v>110.215</v>
      </c>
      <c r="AC971" s="14">
        <f ca="1">VLOOKUP($M971,LAST!$B:$Q,7,0)</f>
        <v>1389.7</v>
      </c>
    </row>
    <row r="972" spans="12:29" ht="16.5" customHeight="1" x14ac:dyDescent="0.25">
      <c r="L972" s="32">
        <f t="shared" si="165"/>
        <v>972</v>
      </c>
      <c r="M972" s="9">
        <f t="shared" ca="1" si="174"/>
        <v>44823</v>
      </c>
      <c r="N972" s="12">
        <f t="shared" ca="1" si="166"/>
        <v>-4.9482787059071942E-3</v>
      </c>
      <c r="O972" s="12">
        <f t="shared" ca="1" si="167"/>
        <v>-4.7787671468353388E-3</v>
      </c>
      <c r="P972" s="12">
        <f t="shared" ca="1" si="168"/>
        <v>-1.2320328542094527E-2</v>
      </c>
      <c r="Q972" s="12">
        <f t="shared" ca="1" si="169"/>
        <v>-1.8071648772189919E-3</v>
      </c>
      <c r="R972" s="12">
        <f t="shared" ca="1" si="170"/>
        <v>0</v>
      </c>
      <c r="S972" s="12">
        <f t="shared" ca="1" si="171"/>
        <v>-2.4598228927519283E-4</v>
      </c>
      <c r="T972" s="12">
        <f t="shared" ca="1" si="172"/>
        <v>3.5644847699287663E-3</v>
      </c>
      <c r="U972" s="18"/>
      <c r="V972" s="22">
        <f t="shared" ca="1" si="173"/>
        <v>44823</v>
      </c>
      <c r="W972" s="14">
        <f ca="1">VLOOKUP($M972,LAST!$B:$Q,2,0)</f>
        <v>422.29</v>
      </c>
      <c r="X972" s="14">
        <f ca="1">VLOOKUP($M972,LAST!$B:$Q,3,0)*100</f>
        <v>578.96</v>
      </c>
      <c r="Y972" s="14">
        <f ca="1">VLOOKUP($M972,LAST!$B:$Q,16,0)*100</f>
        <v>480.99999999999994</v>
      </c>
      <c r="Z972" s="14">
        <f ca="1">VLOOKUP($M972,LAST!$B:$Q,4,0)</f>
        <v>93.9</v>
      </c>
      <c r="AA972" s="14">
        <f ca="1">VLOOKUP($M972,LAST!$B:$Q,5,0)</f>
        <v>92.545000000000002</v>
      </c>
      <c r="AB972" s="14">
        <f ca="1">VLOOKUP($M972,LAST!$B:$Q,6,0)</f>
        <v>109.73699999999999</v>
      </c>
      <c r="AC972" s="14">
        <f ca="1">VLOOKUP($M972,LAST!$B:$Q,7,0)</f>
        <v>1393.65</v>
      </c>
    </row>
    <row r="973" spans="12:29" ht="16.5" customHeight="1" x14ac:dyDescent="0.25">
      <c r="L973" s="32">
        <f t="shared" si="165"/>
        <v>973</v>
      </c>
      <c r="M973" s="9">
        <f t="shared" ca="1" si="174"/>
        <v>44820</v>
      </c>
      <c r="N973" s="12">
        <f t="shared" ca="1" si="166"/>
        <v>2.2577225193966655E-2</v>
      </c>
      <c r="O973" s="12">
        <f t="shared" ca="1" si="167"/>
        <v>2.3865676370164568E-2</v>
      </c>
      <c r="P973" s="12">
        <f t="shared" ca="1" si="168"/>
        <v>3.3970276008492561E-2</v>
      </c>
      <c r="Q973" s="12">
        <f t="shared" ca="1" si="169"/>
        <v>-2.4390243902439046E-3</v>
      </c>
      <c r="R973" s="12">
        <f t="shared" ca="1" si="170"/>
        <v>-1.5125487526868042E-4</v>
      </c>
      <c r="S973" s="12">
        <f t="shared" ca="1" si="171"/>
        <v>2.2781326602205887E-4</v>
      </c>
      <c r="T973" s="12">
        <f t="shared" ca="1" si="172"/>
        <v>-3.8020086083213611E-3</v>
      </c>
      <c r="U973" s="18"/>
      <c r="V973" s="22">
        <f t="shared" ca="1" si="173"/>
        <v>44820</v>
      </c>
      <c r="W973" s="14">
        <f ca="1">VLOOKUP($M973,LAST!$B:$Q,2,0)</f>
        <v>424.39</v>
      </c>
      <c r="X973" s="14">
        <f ca="1">VLOOKUP($M973,LAST!$B:$Q,3,0)*100</f>
        <v>581.74</v>
      </c>
      <c r="Y973" s="14">
        <f ca="1">VLOOKUP($M973,LAST!$B:$Q,16,0)*100</f>
        <v>487</v>
      </c>
      <c r="Z973" s="14">
        <f ca="1">VLOOKUP($M973,LAST!$B:$Q,4,0)</f>
        <v>94.07</v>
      </c>
      <c r="AA973" s="14">
        <f ca="1">VLOOKUP($M973,LAST!$B:$Q,5,0)</f>
        <v>92.545000000000002</v>
      </c>
      <c r="AB973" s="14">
        <f ca="1">VLOOKUP($M973,LAST!$B:$Q,6,0)</f>
        <v>109.764</v>
      </c>
      <c r="AC973" s="14">
        <f ca="1">VLOOKUP($M973,LAST!$B:$Q,7,0)</f>
        <v>1388.7</v>
      </c>
    </row>
    <row r="974" spans="12:29" ht="16.5" customHeight="1" x14ac:dyDescent="0.25">
      <c r="L974" s="32">
        <f t="shared" si="165"/>
        <v>974</v>
      </c>
      <c r="M974" s="9">
        <f t="shared" ca="1" si="174"/>
        <v>44819</v>
      </c>
      <c r="N974" s="12">
        <f t="shared" ca="1" si="166"/>
        <v>-2.2598326762188758E-3</v>
      </c>
      <c r="O974" s="12">
        <f t="shared" ca="1" si="167"/>
        <v>6.0378561184197821E-3</v>
      </c>
      <c r="P974" s="12">
        <f t="shared" ca="1" si="168"/>
        <v>1.7278617710583255E-2</v>
      </c>
      <c r="Q974" s="12">
        <f t="shared" ca="1" si="169"/>
        <v>-1.0603329445446619E-4</v>
      </c>
      <c r="R974" s="12">
        <f t="shared" ca="1" si="170"/>
        <v>1.6208506224058006E-4</v>
      </c>
      <c r="S974" s="12">
        <f t="shared" ca="1" si="171"/>
        <v>7.3866019807034E-4</v>
      </c>
      <c r="T974" s="12">
        <f t="shared" ca="1" si="172"/>
        <v>2.1207001905036993E-3</v>
      </c>
      <c r="U974" s="18"/>
      <c r="V974" s="22">
        <f t="shared" ca="1" si="173"/>
        <v>44819</v>
      </c>
      <c r="W974" s="14">
        <f ca="1">VLOOKUP($M974,LAST!$B:$Q,2,0)</f>
        <v>415.02</v>
      </c>
      <c r="X974" s="14">
        <f ca="1">VLOOKUP($M974,LAST!$B:$Q,3,0)*100</f>
        <v>568.17999999999995</v>
      </c>
      <c r="Y974" s="14">
        <f ca="1">VLOOKUP($M974,LAST!$B:$Q,16,0)*100</f>
        <v>471</v>
      </c>
      <c r="Z974" s="14">
        <f ca="1">VLOOKUP($M974,LAST!$B:$Q,4,0)</f>
        <v>94.3</v>
      </c>
      <c r="AA974" s="14">
        <f ca="1">VLOOKUP($M974,LAST!$B:$Q,5,0)</f>
        <v>92.558999999999997</v>
      </c>
      <c r="AB974" s="14">
        <f ca="1">VLOOKUP($M974,LAST!$B:$Q,6,0)</f>
        <v>109.739</v>
      </c>
      <c r="AC974" s="14">
        <f ca="1">VLOOKUP($M974,LAST!$B:$Q,7,0)</f>
        <v>1394</v>
      </c>
    </row>
    <row r="975" spans="12:29" ht="16.5" customHeight="1" x14ac:dyDescent="0.25">
      <c r="L975" s="32">
        <f t="shared" si="165"/>
        <v>975</v>
      </c>
      <c r="M975" s="9">
        <f t="shared" ca="1" si="174"/>
        <v>44818</v>
      </c>
      <c r="N975" s="12">
        <f t="shared" ca="1" si="166"/>
        <v>1.3054067218704279E-2</v>
      </c>
      <c r="O975" s="12">
        <f t="shared" ca="1" si="167"/>
        <v>1.3113048469845179E-2</v>
      </c>
      <c r="P975" s="12">
        <f t="shared" ca="1" si="168"/>
        <v>1.3129102844638973E-2</v>
      </c>
      <c r="Q975" s="12">
        <f t="shared" ca="1" si="169"/>
        <v>-8.4754740968318032E-4</v>
      </c>
      <c r="R975" s="12">
        <f t="shared" ca="1" si="170"/>
        <v>-1.5212817608027951E-3</v>
      </c>
      <c r="S975" s="12">
        <f t="shared" ca="1" si="171"/>
        <v>-1.4296771843554934E-3</v>
      </c>
      <c r="T975" s="12">
        <f t="shared" ca="1" si="172"/>
        <v>1.2519561815336422E-2</v>
      </c>
      <c r="U975" s="18"/>
      <c r="V975" s="22">
        <f t="shared" ca="1" si="173"/>
        <v>44818</v>
      </c>
      <c r="W975" s="14">
        <f ca="1">VLOOKUP($M975,LAST!$B:$Q,2,0)</f>
        <v>415.96</v>
      </c>
      <c r="X975" s="14">
        <f ca="1">VLOOKUP($M975,LAST!$B:$Q,3,0)*100</f>
        <v>564.77</v>
      </c>
      <c r="Y975" s="14">
        <f ca="1">VLOOKUP($M975,LAST!$B:$Q,16,0)*100</f>
        <v>463</v>
      </c>
      <c r="Z975" s="14">
        <f ca="1">VLOOKUP($M975,LAST!$B:$Q,4,0)</f>
        <v>94.31</v>
      </c>
      <c r="AA975" s="14">
        <f ca="1">VLOOKUP($M975,LAST!$B:$Q,5,0)</f>
        <v>92.543999999999997</v>
      </c>
      <c r="AB975" s="14">
        <f ca="1">VLOOKUP($M975,LAST!$B:$Q,6,0)</f>
        <v>109.658</v>
      </c>
      <c r="AC975" s="14">
        <f ca="1">VLOOKUP($M975,LAST!$B:$Q,7,0)</f>
        <v>1391.05</v>
      </c>
    </row>
    <row r="976" spans="12:29" ht="16.5" customHeight="1" x14ac:dyDescent="0.25">
      <c r="L976" s="32">
        <f t="shared" si="165"/>
        <v>976</v>
      </c>
      <c r="M976" s="9">
        <f t="shared" ca="1" si="174"/>
        <v>44817</v>
      </c>
      <c r="N976" s="12">
        <f t="shared" ca="1" si="166"/>
        <v>1.7469954156857925E-2</v>
      </c>
      <c r="O976" s="12">
        <f t="shared" ca="1" si="167"/>
        <v>1.6669098336737687E-2</v>
      </c>
      <c r="P976" s="12">
        <f t="shared" ca="1" si="168"/>
        <v>3.3936651583710509E-2</v>
      </c>
      <c r="Q976" s="12">
        <f t="shared" ca="1" si="169"/>
        <v>-1.0583130489998371E-3</v>
      </c>
      <c r="R976" s="12">
        <f t="shared" ca="1" si="170"/>
        <v>7.1259676740198508E-4</v>
      </c>
      <c r="S976" s="12">
        <f t="shared" ca="1" si="171"/>
        <v>1.3708114095818402E-2</v>
      </c>
      <c r="T976" s="12">
        <f t="shared" ca="1" si="172"/>
        <v>-4.9972840847366529E-3</v>
      </c>
      <c r="U976" s="18"/>
      <c r="V976" s="22">
        <f t="shared" ca="1" si="173"/>
        <v>44817</v>
      </c>
      <c r="W976" s="14">
        <f ca="1">VLOOKUP($M976,LAST!$B:$Q,2,0)</f>
        <v>410.6</v>
      </c>
      <c r="X976" s="14">
        <f ca="1">VLOOKUP($M976,LAST!$B:$Q,3,0)*100</f>
        <v>557.46</v>
      </c>
      <c r="Y976" s="14">
        <f ca="1">VLOOKUP($M976,LAST!$B:$Q,16,0)*100</f>
        <v>457</v>
      </c>
      <c r="Z976" s="14">
        <f ca="1">VLOOKUP($M976,LAST!$B:$Q,4,0)</f>
        <v>94.39</v>
      </c>
      <c r="AA976" s="14">
        <f ca="1">VLOOKUP($M976,LAST!$B:$Q,5,0)</f>
        <v>92.685000000000002</v>
      </c>
      <c r="AB976" s="14">
        <f ca="1">VLOOKUP($M976,LAST!$B:$Q,6,0)</f>
        <v>109.815</v>
      </c>
      <c r="AC976" s="14">
        <f ca="1">VLOOKUP($M976,LAST!$B:$Q,7,0)</f>
        <v>1373.85</v>
      </c>
    </row>
    <row r="977" spans="12:29" ht="16.5" customHeight="1" x14ac:dyDescent="0.25">
      <c r="L977" s="32">
        <f t="shared" si="165"/>
        <v>977</v>
      </c>
      <c r="M977" s="9">
        <f t="shared" ca="1" si="174"/>
        <v>44816</v>
      </c>
      <c r="N977" s="12">
        <f t="shared" ca="1" si="166"/>
        <v>-2.1910371070554269E-2</v>
      </c>
      <c r="O977" s="12">
        <f t="shared" ca="1" si="167"/>
        <v>-1.3458078445483856E-2</v>
      </c>
      <c r="P977" s="12">
        <f t="shared" ca="1" si="168"/>
        <v>-1.5590200445434244E-2</v>
      </c>
      <c r="Q977" s="12">
        <f t="shared" ca="1" si="169"/>
        <v>1.1655011655011815E-3</v>
      </c>
      <c r="R977" s="12">
        <f t="shared" ca="1" si="170"/>
        <v>7.2391736537280593E-4</v>
      </c>
      <c r="S977" s="12">
        <f t="shared" ca="1" si="171"/>
        <v>-6.1741419960918975E-3</v>
      </c>
      <c r="T977" s="12">
        <f t="shared" ca="1" si="172"/>
        <v>0</v>
      </c>
      <c r="U977" s="18"/>
      <c r="V977" s="22">
        <f t="shared" ca="1" si="173"/>
        <v>44816</v>
      </c>
      <c r="W977" s="14">
        <f ca="1">VLOOKUP($M977,LAST!$B:$Q,2,0)</f>
        <v>403.55</v>
      </c>
      <c r="X977" s="14">
        <f ca="1">VLOOKUP($M977,LAST!$B:$Q,3,0)*100</f>
        <v>548.32000000000005</v>
      </c>
      <c r="Y977" s="14">
        <f ca="1">VLOOKUP($M977,LAST!$B:$Q,16,0)*100</f>
        <v>442</v>
      </c>
      <c r="Z977" s="14">
        <f ca="1">VLOOKUP($M977,LAST!$B:$Q,4,0)</f>
        <v>94.49</v>
      </c>
      <c r="AA977" s="14">
        <f ca="1">VLOOKUP($M977,LAST!$B:$Q,5,0)</f>
        <v>92.619</v>
      </c>
      <c r="AB977" s="14">
        <f ca="1">VLOOKUP($M977,LAST!$B:$Q,6,0)</f>
        <v>108.33</v>
      </c>
      <c r="AC977" s="14">
        <f ca="1">VLOOKUP($M977,LAST!$B:$Q,7,0)</f>
        <v>1380.75</v>
      </c>
    </row>
    <row r="978" spans="12:29" ht="16.5" customHeight="1" x14ac:dyDescent="0.25">
      <c r="L978" s="32">
        <f t="shared" si="165"/>
        <v>978</v>
      </c>
      <c r="M978" s="9">
        <f t="shared" ca="1" si="174"/>
        <v>44813</v>
      </c>
      <c r="N978" s="12">
        <f t="shared" ca="1" si="166"/>
        <v>-1.3532576210400493E-2</v>
      </c>
      <c r="O978" s="12">
        <f t="shared" ca="1" si="167"/>
        <v>-2.8100792138073372E-2</v>
      </c>
      <c r="P978" s="12">
        <f t="shared" ca="1" si="168"/>
        <v>-4.2643923240938242E-2</v>
      </c>
      <c r="Q978" s="12">
        <f t="shared" ca="1" si="169"/>
        <v>8.4835630964996689E-4</v>
      </c>
      <c r="R978" s="12">
        <f t="shared" ca="1" si="170"/>
        <v>8.7595029793119394E-4</v>
      </c>
      <c r="S978" s="12">
        <f t="shared" ca="1" si="171"/>
        <v>-6.4170928017355244E-3</v>
      </c>
      <c r="T978" s="12">
        <f t="shared" ca="1" si="172"/>
        <v>0</v>
      </c>
      <c r="U978" s="18"/>
      <c r="V978" s="22">
        <f t="shared" ca="1" si="173"/>
        <v>44813</v>
      </c>
      <c r="W978" s="14">
        <f ca="1">VLOOKUP($M978,LAST!$B:$Q,2,0)</f>
        <v>412.59</v>
      </c>
      <c r="X978" s="14">
        <f ca="1">VLOOKUP($M978,LAST!$B:$Q,3,0)*100</f>
        <v>555.79999999999995</v>
      </c>
      <c r="Y978" s="14">
        <f ca="1">VLOOKUP($M978,LAST!$B:$Q,16,0)*100</f>
        <v>449</v>
      </c>
      <c r="Z978" s="14">
        <f ca="1">VLOOKUP($M978,LAST!$B:$Q,4,0)</f>
        <v>94.38</v>
      </c>
      <c r="AA978" s="14">
        <f ca="1">VLOOKUP($M978,LAST!$B:$Q,5,0)</f>
        <v>92.552000000000007</v>
      </c>
      <c r="AB978" s="14">
        <f ca="1">VLOOKUP($M978,LAST!$B:$Q,6,0)</f>
        <v>109.003</v>
      </c>
      <c r="AC978" s="14">
        <f ca="1">VLOOKUP($M978,LAST!$B:$Q,7,0)</f>
        <v>1380.75</v>
      </c>
    </row>
    <row r="979" spans="12:29" ht="16.5" customHeight="1" x14ac:dyDescent="0.25">
      <c r="L979" s="32">
        <f t="shared" si="165"/>
        <v>979</v>
      </c>
      <c r="M979" s="9">
        <f t="shared" ca="1" si="174"/>
        <v>44812</v>
      </c>
      <c r="N979" s="12">
        <f t="shared" ca="1" si="166"/>
        <v>-2.539904462309206E-2</v>
      </c>
      <c r="O979" s="12">
        <f t="shared" ca="1" si="167"/>
        <v>-2.6952068196899881E-2</v>
      </c>
      <c r="P979" s="12">
        <f t="shared" ca="1" si="168"/>
        <v>-3.2989690721649256E-2</v>
      </c>
      <c r="Q979" s="12">
        <f t="shared" ca="1" si="169"/>
        <v>4.2435815828545387E-4</v>
      </c>
      <c r="R979" s="12">
        <f t="shared" ca="1" si="170"/>
        <v>1.0175693083778192E-3</v>
      </c>
      <c r="S979" s="12">
        <f t="shared" ca="1" si="171"/>
        <v>-1.2108521485798551E-3</v>
      </c>
      <c r="T979" s="12">
        <f t="shared" ca="1" si="172"/>
        <v>-2.4203453507694039E-3</v>
      </c>
      <c r="U979" s="18"/>
      <c r="V979" s="22">
        <f t="shared" ca="1" si="173"/>
        <v>44812</v>
      </c>
      <c r="W979" s="14">
        <f ca="1">VLOOKUP($M979,LAST!$B:$Q,2,0)</f>
        <v>418.25</v>
      </c>
      <c r="X979" s="14">
        <f ca="1">VLOOKUP($M979,LAST!$B:$Q,3,0)*100</f>
        <v>571.87</v>
      </c>
      <c r="Y979" s="14">
        <f ca="1">VLOOKUP($M979,LAST!$B:$Q,16,0)*100</f>
        <v>469.00000000000006</v>
      </c>
      <c r="Z979" s="14">
        <f ca="1">VLOOKUP($M979,LAST!$B:$Q,4,0)</f>
        <v>94.3</v>
      </c>
      <c r="AA979" s="14">
        <f ca="1">VLOOKUP($M979,LAST!$B:$Q,5,0)</f>
        <v>92.471000000000004</v>
      </c>
      <c r="AB979" s="14">
        <f ca="1">VLOOKUP($M979,LAST!$B:$Q,6,0)</f>
        <v>109.70699999999999</v>
      </c>
      <c r="AC979" s="14">
        <f ca="1">VLOOKUP($M979,LAST!$B:$Q,7,0)</f>
        <v>1380.75</v>
      </c>
    </row>
    <row r="980" spans="12:29" ht="16.5" customHeight="1" x14ac:dyDescent="0.25">
      <c r="L980" s="32">
        <f t="shared" si="165"/>
        <v>980</v>
      </c>
      <c r="M980" s="9">
        <f t="shared" ca="1" si="174"/>
        <v>44811</v>
      </c>
      <c r="N980" s="12">
        <f t="shared" ca="1" si="166"/>
        <v>1.0359034726309613E-2</v>
      </c>
      <c r="O980" s="12">
        <f t="shared" ca="1" si="167"/>
        <v>-2.9180733929390357E-3</v>
      </c>
      <c r="P980" s="12">
        <f t="shared" ca="1" si="168"/>
        <v>-6.147540983606703E-3</v>
      </c>
      <c r="Q980" s="12">
        <f t="shared" ca="1" si="169"/>
        <v>-4.2417815482498344E-4</v>
      </c>
      <c r="R980" s="12">
        <f t="shared" ca="1" si="170"/>
        <v>-2.4891774891788732E-4</v>
      </c>
      <c r="S980" s="12">
        <f t="shared" ca="1" si="171"/>
        <v>-3.3933982978568977E-3</v>
      </c>
      <c r="T980" s="12">
        <f t="shared" ca="1" si="172"/>
        <v>8.5252113086562442E-3</v>
      </c>
      <c r="U980" s="18"/>
      <c r="V980" s="22">
        <f t="shared" ca="1" si="173"/>
        <v>44811</v>
      </c>
      <c r="W980" s="14">
        <f ca="1">VLOOKUP($M980,LAST!$B:$Q,2,0)</f>
        <v>429.15</v>
      </c>
      <c r="X980" s="14">
        <f ca="1">VLOOKUP($M980,LAST!$B:$Q,3,0)*100</f>
        <v>587.71</v>
      </c>
      <c r="Y980" s="14">
        <f ca="1">VLOOKUP($M980,LAST!$B:$Q,16,0)*100</f>
        <v>484.99999999999994</v>
      </c>
      <c r="Z980" s="14">
        <f ca="1">VLOOKUP($M980,LAST!$B:$Q,4,0)</f>
        <v>94.26</v>
      </c>
      <c r="AA980" s="14">
        <f ca="1">VLOOKUP($M980,LAST!$B:$Q,5,0)</f>
        <v>92.376999999999995</v>
      </c>
      <c r="AB980" s="14">
        <f ca="1">VLOOKUP($M980,LAST!$B:$Q,6,0)</f>
        <v>109.84</v>
      </c>
      <c r="AC980" s="14">
        <f ca="1">VLOOKUP($M980,LAST!$B:$Q,7,0)</f>
        <v>1384.1</v>
      </c>
    </row>
    <row r="981" spans="12:29" ht="16.5" customHeight="1" x14ac:dyDescent="0.25">
      <c r="L981" s="32">
        <f t="shared" si="165"/>
        <v>981</v>
      </c>
      <c r="M981" s="9">
        <f t="shared" ca="1" si="174"/>
        <v>44810</v>
      </c>
      <c r="N981" s="12">
        <f t="shared" ca="1" si="166"/>
        <v>-1.2966792926358828E-2</v>
      </c>
      <c r="O981" s="12">
        <f t="shared" ca="1" si="167"/>
        <v>-8.7949416473277475E-3</v>
      </c>
      <c r="P981" s="12">
        <f t="shared" ca="1" si="168"/>
        <v>-1.0141987829614618E-2</v>
      </c>
      <c r="Q981" s="12">
        <f t="shared" ca="1" si="169"/>
        <v>-5.2994170641229577E-4</v>
      </c>
      <c r="R981" s="12">
        <f t="shared" ca="1" si="170"/>
        <v>-9.4067274319620253E-4</v>
      </c>
      <c r="S981" s="12">
        <f t="shared" ca="1" si="171"/>
        <v>6.2081180272790526E-3</v>
      </c>
      <c r="T981" s="12">
        <f t="shared" ca="1" si="172"/>
        <v>4.7384727537824745E-4</v>
      </c>
      <c r="U981" s="18"/>
      <c r="V981" s="22">
        <f t="shared" ca="1" si="173"/>
        <v>44810</v>
      </c>
      <c r="W981" s="14">
        <f ca="1">VLOOKUP($M981,LAST!$B:$Q,2,0)</f>
        <v>424.75</v>
      </c>
      <c r="X981" s="14">
        <f ca="1">VLOOKUP($M981,LAST!$B:$Q,3,0)*100</f>
        <v>589.43000000000006</v>
      </c>
      <c r="Y981" s="14">
        <f ca="1">VLOOKUP($M981,LAST!$B:$Q,16,0)*100</f>
        <v>488</v>
      </c>
      <c r="Z981" s="14">
        <f ca="1">VLOOKUP($M981,LAST!$B:$Q,4,0)</f>
        <v>94.3</v>
      </c>
      <c r="AA981" s="14">
        <f ca="1">VLOOKUP($M981,LAST!$B:$Q,5,0)</f>
        <v>92.4</v>
      </c>
      <c r="AB981" s="14">
        <f ca="1">VLOOKUP($M981,LAST!$B:$Q,6,0)</f>
        <v>110.214</v>
      </c>
      <c r="AC981" s="14">
        <f ca="1">VLOOKUP($M981,LAST!$B:$Q,7,0)</f>
        <v>1372.4</v>
      </c>
    </row>
    <row r="982" spans="12:29" ht="16.5" customHeight="1" x14ac:dyDescent="0.25">
      <c r="L982" s="32">
        <f t="shared" si="165"/>
        <v>982</v>
      </c>
      <c r="M982" s="9">
        <f t="shared" ca="1" si="174"/>
        <v>44809</v>
      </c>
      <c r="N982" s="12">
        <f t="shared" ca="1" si="166"/>
        <v>0</v>
      </c>
      <c r="O982" s="12">
        <f t="shared" ca="1" si="167"/>
        <v>3.2391942504301774E-3</v>
      </c>
      <c r="P982" s="12">
        <f t="shared" ca="1" si="168"/>
        <v>0</v>
      </c>
      <c r="Q982" s="12">
        <f t="shared" ca="1" si="169"/>
        <v>1.0599957600154752E-4</v>
      </c>
      <c r="R982" s="12">
        <f t="shared" ca="1" si="170"/>
        <v>-4.027525010499633E-3</v>
      </c>
      <c r="S982" s="12">
        <f t="shared" ca="1" si="171"/>
        <v>0</v>
      </c>
      <c r="T982" s="12">
        <f t="shared" ca="1" si="172"/>
        <v>6.6412269758566733E-3</v>
      </c>
      <c r="U982" s="18"/>
      <c r="V982" s="22">
        <f t="shared" ca="1" si="173"/>
        <v>44809</v>
      </c>
      <c r="W982" s="14">
        <f ca="1">VLOOKUP($M982,LAST!$B:$Q,2,0)</f>
        <v>430.33</v>
      </c>
      <c r="X982" s="14">
        <f ca="1">VLOOKUP($M982,LAST!$B:$Q,3,0)*100</f>
        <v>594.66</v>
      </c>
      <c r="Y982" s="14">
        <f ca="1">VLOOKUP($M982,LAST!$B:$Q,16,0)*100</f>
        <v>493</v>
      </c>
      <c r="Z982" s="14">
        <f ca="1">VLOOKUP($M982,LAST!$B:$Q,4,0)</f>
        <v>94.35</v>
      </c>
      <c r="AA982" s="14">
        <f ca="1">VLOOKUP($M982,LAST!$B:$Q,5,0)</f>
        <v>92.486999999999995</v>
      </c>
      <c r="AB982" s="14">
        <f ca="1">VLOOKUP($M982,LAST!$B:$Q,6,0)</f>
        <v>109.53400000000001</v>
      </c>
      <c r="AC982" s="14">
        <f ca="1">VLOOKUP($M982,LAST!$B:$Q,7,0)</f>
        <v>1371.75</v>
      </c>
    </row>
    <row r="983" spans="12:29" ht="16.5" customHeight="1" x14ac:dyDescent="0.25">
      <c r="L983" s="32">
        <f t="shared" si="165"/>
        <v>983</v>
      </c>
      <c r="M983" s="9">
        <f t="shared" ca="1" si="174"/>
        <v>44806</v>
      </c>
      <c r="N983" s="12">
        <f t="shared" ca="1" si="166"/>
        <v>4.2004060392504261E-3</v>
      </c>
      <c r="O983" s="12">
        <f t="shared" ca="1" si="167"/>
        <v>4.0506329113920714E-4</v>
      </c>
      <c r="P983" s="12">
        <f t="shared" ca="1" si="168"/>
        <v>-2.0242914979757831E-3</v>
      </c>
      <c r="Q983" s="12">
        <f t="shared" ca="1" si="169"/>
        <v>-5.297171310519877E-4</v>
      </c>
      <c r="R983" s="12">
        <f t="shared" ca="1" si="170"/>
        <v>-1.3335484217884552E-3</v>
      </c>
      <c r="S983" s="12">
        <f t="shared" ca="1" si="171"/>
        <v>-1.4312933604397893E-3</v>
      </c>
      <c r="T983" s="12">
        <f t="shared" ca="1" si="172"/>
        <v>5.9053665018085066E-3</v>
      </c>
      <c r="U983" s="18"/>
      <c r="V983" s="22">
        <f t="shared" ca="1" si="173"/>
        <v>44806</v>
      </c>
      <c r="W983" s="14">
        <f ca="1">VLOOKUP($M983,LAST!$B:$Q,2,0)</f>
        <v>430.33</v>
      </c>
      <c r="X983" s="14">
        <f ca="1">VLOOKUP($M983,LAST!$B:$Q,3,0)*100</f>
        <v>592.74</v>
      </c>
      <c r="Y983" s="14">
        <f ca="1">VLOOKUP($M983,LAST!$B:$Q,16,0)*100</f>
        <v>493</v>
      </c>
      <c r="Z983" s="14">
        <f ca="1">VLOOKUP($M983,LAST!$B:$Q,4,0)</f>
        <v>94.34</v>
      </c>
      <c r="AA983" s="14">
        <f ca="1">VLOOKUP($M983,LAST!$B:$Q,5,0)</f>
        <v>92.861000000000004</v>
      </c>
      <c r="AB983" s="14">
        <f ca="1">VLOOKUP($M983,LAST!$B:$Q,6,0)</f>
        <v>109.53400000000001</v>
      </c>
      <c r="AC983" s="14">
        <f ca="1">VLOOKUP($M983,LAST!$B:$Q,7,0)</f>
        <v>1362.7</v>
      </c>
    </row>
    <row r="984" spans="12:29" ht="16.5" customHeight="1" x14ac:dyDescent="0.25">
      <c r="L984" s="32">
        <f t="shared" si="165"/>
        <v>984</v>
      </c>
      <c r="M984" s="9">
        <f t="shared" ca="1" si="174"/>
        <v>44805</v>
      </c>
      <c r="N984" s="12">
        <f t="shared" ca="1" si="166"/>
        <v>1.6606172751642889E-2</v>
      </c>
      <c r="O984" s="12">
        <f t="shared" ca="1" si="167"/>
        <v>1.8321187955451901E-2</v>
      </c>
      <c r="P984" s="12">
        <f t="shared" ca="1" si="168"/>
        <v>2.0661157024793431E-2</v>
      </c>
      <c r="Q984" s="12">
        <f t="shared" ca="1" si="169"/>
        <v>-1.7978003384094832E-3</v>
      </c>
      <c r="R984" s="12">
        <f t="shared" ca="1" si="170"/>
        <v>-2.4888164176062322E-3</v>
      </c>
      <c r="S984" s="12">
        <f t="shared" ca="1" si="171"/>
        <v>9.116835326586914E-3</v>
      </c>
      <c r="T984" s="12">
        <f t="shared" ca="1" si="172"/>
        <v>1.2405649801958019E-2</v>
      </c>
      <c r="U984" s="18"/>
      <c r="V984" s="22">
        <f t="shared" ca="1" si="173"/>
        <v>44805</v>
      </c>
      <c r="W984" s="14">
        <f ca="1">VLOOKUP($M984,LAST!$B:$Q,2,0)</f>
        <v>428.53</v>
      </c>
      <c r="X984" s="14">
        <f ca="1">VLOOKUP($M984,LAST!$B:$Q,3,0)*100</f>
        <v>592.5</v>
      </c>
      <c r="Y984" s="14">
        <f ca="1">VLOOKUP($M984,LAST!$B:$Q,16,0)*100</f>
        <v>494.00000000000006</v>
      </c>
      <c r="Z984" s="14">
        <f ca="1">VLOOKUP($M984,LAST!$B:$Q,4,0)</f>
        <v>94.39</v>
      </c>
      <c r="AA984" s="14">
        <f ca="1">VLOOKUP($M984,LAST!$B:$Q,5,0)</f>
        <v>92.984999999999999</v>
      </c>
      <c r="AB984" s="14">
        <f ca="1">VLOOKUP($M984,LAST!$B:$Q,6,0)</f>
        <v>109.691</v>
      </c>
      <c r="AC984" s="14">
        <f ca="1">VLOOKUP($M984,LAST!$B:$Q,7,0)</f>
        <v>1354.7</v>
      </c>
    </row>
    <row r="985" spans="12:29" ht="16.5" customHeight="1" x14ac:dyDescent="0.25">
      <c r="L985" s="32">
        <f t="shared" si="165"/>
        <v>985</v>
      </c>
      <c r="M985" s="9">
        <f t="shared" ca="1" si="174"/>
        <v>44804</v>
      </c>
      <c r="N985" s="12">
        <f t="shared" ca="1" si="166"/>
        <v>2.0443578101598803E-3</v>
      </c>
      <c r="O985" s="12">
        <f t="shared" ca="1" si="167"/>
        <v>7.7070957238607463E-3</v>
      </c>
      <c r="P985" s="12">
        <f t="shared" ca="1" si="168"/>
        <v>1.2552301255230214E-2</v>
      </c>
      <c r="Q985" s="12">
        <f t="shared" ca="1" si="169"/>
        <v>-5.2848536095551069E-4</v>
      </c>
      <c r="R985" s="12">
        <f t="shared" ca="1" si="170"/>
        <v>-1.1786514084883848E-3</v>
      </c>
      <c r="S985" s="12">
        <f t="shared" ca="1" si="171"/>
        <v>-6.7112242927924726E-4</v>
      </c>
      <c r="T985" s="12">
        <f t="shared" ca="1" si="172"/>
        <v>-6.3859805450361407E-3</v>
      </c>
      <c r="U985" s="18"/>
      <c r="V985" s="22">
        <f t="shared" ca="1" si="173"/>
        <v>44804</v>
      </c>
      <c r="W985" s="14">
        <f ca="1">VLOOKUP($M985,LAST!$B:$Q,2,0)</f>
        <v>421.53</v>
      </c>
      <c r="X985" s="14">
        <f ca="1">VLOOKUP($M985,LAST!$B:$Q,3,0)*100</f>
        <v>581.83999999999992</v>
      </c>
      <c r="Y985" s="14">
        <f ca="1">VLOOKUP($M985,LAST!$B:$Q,16,0)*100</f>
        <v>484</v>
      </c>
      <c r="Z985" s="14">
        <f ca="1">VLOOKUP($M985,LAST!$B:$Q,4,0)</f>
        <v>94.56</v>
      </c>
      <c r="AA985" s="14">
        <f ca="1">VLOOKUP($M985,LAST!$B:$Q,5,0)</f>
        <v>93.216999999999999</v>
      </c>
      <c r="AB985" s="14">
        <f ca="1">VLOOKUP($M985,LAST!$B:$Q,6,0)</f>
        <v>108.7</v>
      </c>
      <c r="AC985" s="14">
        <f ca="1">VLOOKUP($M985,LAST!$B:$Q,7,0)</f>
        <v>1338.1</v>
      </c>
    </row>
    <row r="986" spans="12:29" ht="16.5" customHeight="1" x14ac:dyDescent="0.25">
      <c r="L986" s="32">
        <f t="shared" si="165"/>
        <v>986</v>
      </c>
      <c r="M986" s="9">
        <f t="shared" ca="1" si="174"/>
        <v>44803</v>
      </c>
      <c r="N986" s="12">
        <f t="shared" ca="1" si="166"/>
        <v>1.2467207393679791E-2</v>
      </c>
      <c r="O986" s="12">
        <f t="shared" ca="1" si="167"/>
        <v>2.2472109084469505E-2</v>
      </c>
      <c r="P986" s="12">
        <f t="shared" ca="1" si="168"/>
        <v>3.6876355748372891E-2</v>
      </c>
      <c r="Q986" s="12">
        <f t="shared" ca="1" si="169"/>
        <v>4.2296711430700462E-4</v>
      </c>
      <c r="R986" s="12">
        <f t="shared" ca="1" si="170"/>
        <v>-9.2064273709224764E-4</v>
      </c>
      <c r="S986" s="12">
        <f t="shared" ca="1" si="171"/>
        <v>-5.6966968346572333E-4</v>
      </c>
      <c r="T986" s="12">
        <f t="shared" ca="1" si="172"/>
        <v>-2.7399289099526714E-3</v>
      </c>
      <c r="U986" s="18"/>
      <c r="V986" s="22">
        <f t="shared" ca="1" si="173"/>
        <v>44803</v>
      </c>
      <c r="W986" s="14">
        <f ca="1">VLOOKUP($M986,LAST!$B:$Q,2,0)</f>
        <v>420.67</v>
      </c>
      <c r="X986" s="14">
        <f ca="1">VLOOKUP($M986,LAST!$B:$Q,3,0)*100</f>
        <v>577.39</v>
      </c>
      <c r="Y986" s="14">
        <f ca="1">VLOOKUP($M986,LAST!$B:$Q,16,0)*100</f>
        <v>478</v>
      </c>
      <c r="Z986" s="14">
        <f ca="1">VLOOKUP($M986,LAST!$B:$Q,4,0)</f>
        <v>94.61</v>
      </c>
      <c r="AA986" s="14">
        <f ca="1">VLOOKUP($M986,LAST!$B:$Q,5,0)</f>
        <v>93.326999999999998</v>
      </c>
      <c r="AB986" s="14">
        <f ca="1">VLOOKUP($M986,LAST!$B:$Q,6,0)</f>
        <v>108.773</v>
      </c>
      <c r="AC986" s="14">
        <f ca="1">VLOOKUP($M986,LAST!$B:$Q,7,0)</f>
        <v>1346.7</v>
      </c>
    </row>
    <row r="987" spans="12:29" ht="16.5" customHeight="1" x14ac:dyDescent="0.25">
      <c r="L987" s="32">
        <f t="shared" si="165"/>
        <v>987</v>
      </c>
      <c r="M987" s="9">
        <f t="shared" ca="1" si="174"/>
        <v>44802</v>
      </c>
      <c r="N987" s="12">
        <f t="shared" ca="1" si="166"/>
        <v>5.6881444546643678E-3</v>
      </c>
      <c r="O987" s="12">
        <f t="shared" ca="1" si="167"/>
        <v>1.262417960764628E-2</v>
      </c>
      <c r="P987" s="12">
        <f t="shared" ca="1" si="168"/>
        <v>1.991150442477907E-2</v>
      </c>
      <c r="Q987" s="12">
        <f t="shared" ca="1" si="169"/>
        <v>-2.1103724807428614E-3</v>
      </c>
      <c r="R987" s="12">
        <f t="shared" ca="1" si="170"/>
        <v>-2.3545780489120371E-4</v>
      </c>
      <c r="S987" s="12">
        <f t="shared" ca="1" si="171"/>
        <v>2.9410953742070589E-4</v>
      </c>
      <c r="T987" s="12">
        <f t="shared" ca="1" si="172"/>
        <v>1.4194517461509681E-2</v>
      </c>
      <c r="U987" s="18"/>
      <c r="V987" s="22">
        <f t="shared" ca="1" si="173"/>
        <v>44802</v>
      </c>
      <c r="W987" s="14">
        <f ca="1">VLOOKUP($M987,LAST!$B:$Q,2,0)</f>
        <v>415.49</v>
      </c>
      <c r="X987" s="14">
        <f ca="1">VLOOKUP($M987,LAST!$B:$Q,3,0)*100</f>
        <v>564.70000000000005</v>
      </c>
      <c r="Y987" s="14">
        <f ca="1">VLOOKUP($M987,LAST!$B:$Q,16,0)*100</f>
        <v>461.00000000000006</v>
      </c>
      <c r="Z987" s="14">
        <f ca="1">VLOOKUP($M987,LAST!$B:$Q,4,0)</f>
        <v>94.57</v>
      </c>
      <c r="AA987" s="14">
        <f ca="1">VLOOKUP($M987,LAST!$B:$Q,5,0)</f>
        <v>93.412999999999997</v>
      </c>
      <c r="AB987" s="14">
        <f ca="1">VLOOKUP($M987,LAST!$B:$Q,6,0)</f>
        <v>108.83499999999999</v>
      </c>
      <c r="AC987" s="14">
        <f ca="1">VLOOKUP($M987,LAST!$B:$Q,7,0)</f>
        <v>1350.4</v>
      </c>
    </row>
    <row r="988" spans="12:29" ht="16.5" customHeight="1" x14ac:dyDescent="0.25">
      <c r="L988" s="32">
        <f t="shared" si="165"/>
        <v>988</v>
      </c>
      <c r="M988" s="9">
        <f t="shared" ca="1" si="174"/>
        <v>44799</v>
      </c>
      <c r="N988" s="12">
        <f t="shared" ca="1" si="166"/>
        <v>7.2900158478605981E-3</v>
      </c>
      <c r="O988" s="12">
        <f t="shared" ca="1" si="167"/>
        <v>3.8522465437786924E-3</v>
      </c>
      <c r="P988" s="12">
        <f t="shared" ca="1" si="168"/>
        <v>1.3452914798206095E-2</v>
      </c>
      <c r="Q988" s="12">
        <f t="shared" ca="1" si="169"/>
        <v>0</v>
      </c>
      <c r="R988" s="12">
        <f t="shared" ca="1" si="170"/>
        <v>5.5684653523657701E-4</v>
      </c>
      <c r="S988" s="12">
        <f t="shared" ca="1" si="171"/>
        <v>3.0699732644969835E-3</v>
      </c>
      <c r="T988" s="12">
        <f t="shared" ca="1" si="172"/>
        <v>-2.9578044853795227E-3</v>
      </c>
      <c r="U988" s="18"/>
      <c r="V988" s="22">
        <f t="shared" ca="1" si="173"/>
        <v>44799</v>
      </c>
      <c r="W988" s="14">
        <f ca="1">VLOOKUP($M988,LAST!$B:$Q,2,0)</f>
        <v>413.14</v>
      </c>
      <c r="X988" s="14">
        <f ca="1">VLOOKUP($M988,LAST!$B:$Q,3,0)*100</f>
        <v>557.66</v>
      </c>
      <c r="Y988" s="14">
        <f ca="1">VLOOKUP($M988,LAST!$B:$Q,16,0)*100</f>
        <v>451.99999999999994</v>
      </c>
      <c r="Z988" s="14">
        <f ca="1">VLOOKUP($M988,LAST!$B:$Q,4,0)</f>
        <v>94.77</v>
      </c>
      <c r="AA988" s="14">
        <f ca="1">VLOOKUP($M988,LAST!$B:$Q,5,0)</f>
        <v>93.435000000000002</v>
      </c>
      <c r="AB988" s="14">
        <f ca="1">VLOOKUP($M988,LAST!$B:$Q,6,0)</f>
        <v>108.803</v>
      </c>
      <c r="AC988" s="14">
        <f ca="1">VLOOKUP($M988,LAST!$B:$Q,7,0)</f>
        <v>1331.5</v>
      </c>
    </row>
    <row r="989" spans="12:29" ht="16.5" customHeight="1" x14ac:dyDescent="0.25">
      <c r="L989" s="32">
        <f t="shared" si="165"/>
        <v>989</v>
      </c>
      <c r="M989" s="9">
        <f t="shared" ca="1" si="174"/>
        <v>44798</v>
      </c>
      <c r="N989" s="12">
        <f t="shared" ca="1" si="166"/>
        <v>6.6512860789318395E-3</v>
      </c>
      <c r="O989" s="12">
        <f t="shared" ca="1" si="167"/>
        <v>-4.4087601706155333E-3</v>
      </c>
      <c r="P989" s="12">
        <f t="shared" ca="1" si="168"/>
        <v>-2.2371364653244186E-3</v>
      </c>
      <c r="Q989" s="12">
        <f t="shared" ca="1" si="169"/>
        <v>1.0563008344774971E-3</v>
      </c>
      <c r="R989" s="12">
        <f t="shared" ca="1" si="170"/>
        <v>3.2136085610523502E-4</v>
      </c>
      <c r="S989" s="12">
        <f t="shared" ca="1" si="171"/>
        <v>-1.9047268511277471E-3</v>
      </c>
      <c r="T989" s="12">
        <f t="shared" ca="1" si="172"/>
        <v>-5.0661203203575811E-3</v>
      </c>
      <c r="U989" s="18"/>
      <c r="V989" s="22">
        <f t="shared" ca="1" si="173"/>
        <v>44798</v>
      </c>
      <c r="W989" s="14">
        <f ca="1">VLOOKUP($M989,LAST!$B:$Q,2,0)</f>
        <v>410.15</v>
      </c>
      <c r="X989" s="14">
        <f ca="1">VLOOKUP($M989,LAST!$B:$Q,3,0)*100</f>
        <v>555.52</v>
      </c>
      <c r="Y989" s="14">
        <f ca="1">VLOOKUP($M989,LAST!$B:$Q,16,0)*100</f>
        <v>446</v>
      </c>
      <c r="Z989" s="14">
        <f ca="1">VLOOKUP($M989,LAST!$B:$Q,4,0)</f>
        <v>94.77</v>
      </c>
      <c r="AA989" s="14">
        <f ca="1">VLOOKUP($M989,LAST!$B:$Q,5,0)</f>
        <v>93.382999999999996</v>
      </c>
      <c r="AB989" s="14">
        <f ca="1">VLOOKUP($M989,LAST!$B:$Q,6,0)</f>
        <v>108.47</v>
      </c>
      <c r="AC989" s="14">
        <f ca="1">VLOOKUP($M989,LAST!$B:$Q,7,0)</f>
        <v>1335.45</v>
      </c>
    </row>
    <row r="990" spans="12:29" ht="16.5" customHeight="1" x14ac:dyDescent="0.25">
      <c r="L990" s="32">
        <f t="shared" si="165"/>
        <v>990</v>
      </c>
      <c r="M990" s="9">
        <f t="shared" ca="1" si="174"/>
        <v>44797</v>
      </c>
      <c r="N990" s="12">
        <f t="shared" ca="1" si="166"/>
        <v>-2.1047573282075849E-2</v>
      </c>
      <c r="O990" s="12">
        <f t="shared" ca="1" si="167"/>
        <v>-1.5196173599957508E-2</v>
      </c>
      <c r="P990" s="12">
        <f t="shared" ca="1" si="168"/>
        <v>-1.5418502202643181E-2</v>
      </c>
      <c r="Q990" s="12">
        <f t="shared" ca="1" si="169"/>
        <v>5.2842950750364714E-4</v>
      </c>
      <c r="R990" s="12">
        <f t="shared" ca="1" si="170"/>
        <v>1.0712143285518394E-5</v>
      </c>
      <c r="S990" s="12">
        <f t="shared" ca="1" si="171"/>
        <v>4.8792163794386667E-4</v>
      </c>
      <c r="T990" s="12">
        <f t="shared" ca="1" si="172"/>
        <v>-2.5637214832429089E-3</v>
      </c>
      <c r="U990" s="18"/>
      <c r="V990" s="22">
        <f t="shared" ca="1" si="173"/>
        <v>44797</v>
      </c>
      <c r="W990" s="14">
        <f ca="1">VLOOKUP($M990,LAST!$B:$Q,2,0)</f>
        <v>407.44</v>
      </c>
      <c r="X990" s="14">
        <f ca="1">VLOOKUP($M990,LAST!$B:$Q,3,0)*100</f>
        <v>557.98</v>
      </c>
      <c r="Y990" s="14">
        <f ca="1">VLOOKUP($M990,LAST!$B:$Q,16,0)*100</f>
        <v>447</v>
      </c>
      <c r="Z990" s="14">
        <f ca="1">VLOOKUP($M990,LAST!$B:$Q,4,0)</f>
        <v>94.67</v>
      </c>
      <c r="AA990" s="14">
        <f ca="1">VLOOKUP($M990,LAST!$B:$Q,5,0)</f>
        <v>93.352999999999994</v>
      </c>
      <c r="AB990" s="14">
        <f ca="1">VLOOKUP($M990,LAST!$B:$Q,6,0)</f>
        <v>108.67700000000001</v>
      </c>
      <c r="AC990" s="14">
        <f ca="1">VLOOKUP($M990,LAST!$B:$Q,7,0)</f>
        <v>1342.25</v>
      </c>
    </row>
    <row r="991" spans="12:29" ht="16.5" customHeight="1" x14ac:dyDescent="0.25">
      <c r="L991" s="32">
        <f t="shared" si="165"/>
        <v>991</v>
      </c>
      <c r="M991" s="9">
        <f t="shared" ca="1" si="174"/>
        <v>44796</v>
      </c>
      <c r="N991" s="12">
        <f t="shared" ca="1" si="166"/>
        <v>-1.5493790656416317E-2</v>
      </c>
      <c r="O991" s="12">
        <f t="shared" ca="1" si="167"/>
        <v>4.0225404026081879E-3</v>
      </c>
      <c r="P991" s="12">
        <f t="shared" ca="1" si="168"/>
        <v>1.1135857461024523E-2</v>
      </c>
      <c r="Q991" s="12">
        <f t="shared" ca="1" si="169"/>
        <v>-1.6881198565097399E-3</v>
      </c>
      <c r="R991" s="12">
        <f t="shared" ca="1" si="170"/>
        <v>-2.6773188258344405E-4</v>
      </c>
      <c r="S991" s="12">
        <f t="shared" ca="1" si="171"/>
        <v>-3.8699264530566158E-3</v>
      </c>
      <c r="T991" s="12">
        <f t="shared" ca="1" si="172"/>
        <v>4.4786146152122619E-3</v>
      </c>
      <c r="U991" s="18"/>
      <c r="V991" s="22">
        <f t="shared" ca="1" si="173"/>
        <v>44796</v>
      </c>
      <c r="W991" s="14">
        <f ca="1">VLOOKUP($M991,LAST!$B:$Q,2,0)</f>
        <v>416.2</v>
      </c>
      <c r="X991" s="14">
        <f ca="1">VLOOKUP($M991,LAST!$B:$Q,3,0)*100</f>
        <v>566.58999999999992</v>
      </c>
      <c r="Y991" s="14">
        <f ca="1">VLOOKUP($M991,LAST!$B:$Q,16,0)*100</f>
        <v>454</v>
      </c>
      <c r="Z991" s="14">
        <f ca="1">VLOOKUP($M991,LAST!$B:$Q,4,0)</f>
        <v>94.62</v>
      </c>
      <c r="AA991" s="14">
        <f ca="1">VLOOKUP($M991,LAST!$B:$Q,5,0)</f>
        <v>93.352000000000004</v>
      </c>
      <c r="AB991" s="14">
        <f ca="1">VLOOKUP($M991,LAST!$B:$Q,6,0)</f>
        <v>108.624</v>
      </c>
      <c r="AC991" s="14">
        <f ca="1">VLOOKUP($M991,LAST!$B:$Q,7,0)</f>
        <v>1345.7</v>
      </c>
    </row>
    <row r="992" spans="12:29" ht="16.5" customHeight="1" x14ac:dyDescent="0.25">
      <c r="L992" s="32">
        <f t="shared" si="165"/>
        <v>992</v>
      </c>
      <c r="M992" s="9">
        <f t="shared" ca="1" si="174"/>
        <v>44795</v>
      </c>
      <c r="N992" s="12">
        <f t="shared" ca="1" si="166"/>
        <v>1.9682095564292457E-2</v>
      </c>
      <c r="O992" s="12">
        <f t="shared" ca="1" si="167"/>
        <v>2.760579794595408E-2</v>
      </c>
      <c r="P992" s="12">
        <f t="shared" ca="1" si="168"/>
        <v>3.935185185185186E-2</v>
      </c>
      <c r="Q992" s="12">
        <f t="shared" ca="1" si="169"/>
        <v>-3.5744322960471475E-3</v>
      </c>
      <c r="R992" s="12">
        <f t="shared" ca="1" si="170"/>
        <v>-1.3368697995764789E-3</v>
      </c>
      <c r="S992" s="12">
        <f t="shared" ca="1" si="171"/>
        <v>8.1076833473547882E-3</v>
      </c>
      <c r="T992" s="12">
        <f t="shared" ca="1" si="172"/>
        <v>1.0446128898442542E-2</v>
      </c>
      <c r="U992" s="18"/>
      <c r="V992" s="22">
        <f t="shared" ca="1" si="173"/>
        <v>44795</v>
      </c>
      <c r="W992" s="14">
        <f ca="1">VLOOKUP($M992,LAST!$B:$Q,2,0)</f>
        <v>422.75</v>
      </c>
      <c r="X992" s="14">
        <f ca="1">VLOOKUP($M992,LAST!$B:$Q,3,0)*100</f>
        <v>564.32000000000005</v>
      </c>
      <c r="Y992" s="14">
        <f ca="1">VLOOKUP($M992,LAST!$B:$Q,16,0)*100</f>
        <v>449</v>
      </c>
      <c r="Z992" s="14">
        <f ca="1">VLOOKUP($M992,LAST!$B:$Q,4,0)</f>
        <v>94.78</v>
      </c>
      <c r="AA992" s="14">
        <f ca="1">VLOOKUP($M992,LAST!$B:$Q,5,0)</f>
        <v>93.376999999999995</v>
      </c>
      <c r="AB992" s="14">
        <f ca="1">VLOOKUP($M992,LAST!$B:$Q,6,0)</f>
        <v>109.04600000000001</v>
      </c>
      <c r="AC992" s="14">
        <f ca="1">VLOOKUP($M992,LAST!$B:$Q,7,0)</f>
        <v>1339.7</v>
      </c>
    </row>
    <row r="993" spans="12:29" ht="16.5" customHeight="1" x14ac:dyDescent="0.25">
      <c r="L993" s="32">
        <f t="shared" si="165"/>
        <v>993</v>
      </c>
      <c r="M993" s="9">
        <f t="shared" ca="1" si="174"/>
        <v>44792</v>
      </c>
      <c r="N993" s="12">
        <f t="shared" ca="1" si="166"/>
        <v>5.5785975890756401E-3</v>
      </c>
      <c r="O993" s="12">
        <f t="shared" ca="1" si="167"/>
        <v>1.1195403992045438E-2</v>
      </c>
      <c r="P993" s="12">
        <f t="shared" ca="1" si="168"/>
        <v>1.8867924528301883E-2</v>
      </c>
      <c r="Q993" s="12">
        <f t="shared" ca="1" si="169"/>
        <v>-1.5744725516950719E-3</v>
      </c>
      <c r="R993" s="12">
        <f t="shared" ca="1" si="170"/>
        <v>-9.1892122921743979E-4</v>
      </c>
      <c r="S993" s="12">
        <f t="shared" ca="1" si="171"/>
        <v>6.3730415689777775E-3</v>
      </c>
      <c r="T993" s="12">
        <f t="shared" ca="1" si="172"/>
        <v>4.0134792321380175E-3</v>
      </c>
      <c r="U993" s="18"/>
      <c r="V993" s="22">
        <f t="shared" ca="1" si="173"/>
        <v>44792</v>
      </c>
      <c r="W993" s="14">
        <f ca="1">VLOOKUP($M993,LAST!$B:$Q,2,0)</f>
        <v>414.59</v>
      </c>
      <c r="X993" s="14">
        <f ca="1">VLOOKUP($M993,LAST!$B:$Q,3,0)*100</f>
        <v>549.16</v>
      </c>
      <c r="Y993" s="14">
        <f ca="1">VLOOKUP($M993,LAST!$B:$Q,16,0)*100</f>
        <v>432</v>
      </c>
      <c r="Z993" s="14">
        <f ca="1">VLOOKUP($M993,LAST!$B:$Q,4,0)</f>
        <v>95.12</v>
      </c>
      <c r="AA993" s="14">
        <f ca="1">VLOOKUP($M993,LAST!$B:$Q,5,0)</f>
        <v>93.501999999999995</v>
      </c>
      <c r="AB993" s="14">
        <f ca="1">VLOOKUP($M993,LAST!$B:$Q,6,0)</f>
        <v>108.169</v>
      </c>
      <c r="AC993" s="14">
        <f ca="1">VLOOKUP($M993,LAST!$B:$Q,7,0)</f>
        <v>1325.85</v>
      </c>
    </row>
    <row r="994" spans="12:29" ht="16.5" customHeight="1" x14ac:dyDescent="0.25">
      <c r="L994" s="32">
        <f t="shared" si="165"/>
        <v>994</v>
      </c>
      <c r="M994" s="9">
        <f t="shared" ca="1" si="174"/>
        <v>44791</v>
      </c>
      <c r="N994" s="12">
        <f t="shared" ca="1" si="166"/>
        <v>-1.9366239802462992E-3</v>
      </c>
      <c r="O994" s="12">
        <f t="shared" ca="1" si="167"/>
        <v>8.9547802177385449E-3</v>
      </c>
      <c r="P994" s="12">
        <f t="shared" ca="1" si="168"/>
        <v>1.193317422434359E-2</v>
      </c>
      <c r="Q994" s="12">
        <f t="shared" ca="1" si="169"/>
        <v>-6.2939263610617413E-4</v>
      </c>
      <c r="R994" s="12">
        <f t="shared" ca="1" si="170"/>
        <v>-4.6992481203023129E-4</v>
      </c>
      <c r="S994" s="12">
        <f t="shared" ca="1" si="171"/>
        <v>8.538667967797009E-3</v>
      </c>
      <c r="T994" s="12">
        <f t="shared" ca="1" si="172"/>
        <v>7.7841797992903583E-3</v>
      </c>
      <c r="U994" s="18"/>
      <c r="V994" s="22">
        <f t="shared" ca="1" si="173"/>
        <v>44791</v>
      </c>
      <c r="W994" s="14">
        <f ca="1">VLOOKUP($M994,LAST!$B:$Q,2,0)</f>
        <v>412.29</v>
      </c>
      <c r="X994" s="14">
        <f ca="1">VLOOKUP($M994,LAST!$B:$Q,3,0)*100</f>
        <v>543.07999999999993</v>
      </c>
      <c r="Y994" s="14">
        <f ca="1">VLOOKUP($M994,LAST!$B:$Q,16,0)*100</f>
        <v>424</v>
      </c>
      <c r="Z994" s="14">
        <f ca="1">VLOOKUP($M994,LAST!$B:$Q,4,0)</f>
        <v>95.27</v>
      </c>
      <c r="AA994" s="14">
        <f ca="1">VLOOKUP($M994,LAST!$B:$Q,5,0)</f>
        <v>93.587999999999994</v>
      </c>
      <c r="AB994" s="14">
        <f ca="1">VLOOKUP($M994,LAST!$B:$Q,6,0)</f>
        <v>107.48399999999999</v>
      </c>
      <c r="AC994" s="14">
        <f ca="1">VLOOKUP($M994,LAST!$B:$Q,7,0)</f>
        <v>1320.55</v>
      </c>
    </row>
    <row r="995" spans="12:29" ht="16.5" customHeight="1" x14ac:dyDescent="0.25">
      <c r="L995" s="32">
        <f t="shared" si="165"/>
        <v>995</v>
      </c>
      <c r="M995" s="9">
        <f t="shared" ca="1" si="174"/>
        <v>44790</v>
      </c>
      <c r="N995" s="12">
        <f t="shared" ca="1" si="166"/>
        <v>8.7914234779846723E-3</v>
      </c>
      <c r="O995" s="12">
        <f t="shared" ca="1" si="167"/>
        <v>9.9823619919692241E-3</v>
      </c>
      <c r="P995" s="12">
        <f t="shared" ca="1" si="168"/>
        <v>1.4527845036319764E-2</v>
      </c>
      <c r="Q995" s="12">
        <f t="shared" ca="1" si="169"/>
        <v>-8.384865318100676E-4</v>
      </c>
      <c r="R995" s="12">
        <f t="shared" ca="1" si="170"/>
        <v>-4.8037405126122312E-4</v>
      </c>
      <c r="S995" s="12">
        <f t="shared" ca="1" si="171"/>
        <v>6.9483568075123792E-4</v>
      </c>
      <c r="T995" s="12">
        <f t="shared" ca="1" si="172"/>
        <v>1.6051977832982622E-3</v>
      </c>
      <c r="U995" s="18"/>
      <c r="V995" s="22">
        <f t="shared" ca="1" si="173"/>
        <v>44790</v>
      </c>
      <c r="W995" s="14">
        <f ca="1">VLOOKUP($M995,LAST!$B:$Q,2,0)</f>
        <v>413.09</v>
      </c>
      <c r="X995" s="14">
        <f ca="1">VLOOKUP($M995,LAST!$B:$Q,3,0)*100</f>
        <v>538.26</v>
      </c>
      <c r="Y995" s="14">
        <f ca="1">VLOOKUP($M995,LAST!$B:$Q,16,0)*100</f>
        <v>419.00000000000006</v>
      </c>
      <c r="Z995" s="14">
        <f ca="1">VLOOKUP($M995,LAST!$B:$Q,4,0)</f>
        <v>95.33</v>
      </c>
      <c r="AA995" s="14">
        <f ca="1">VLOOKUP($M995,LAST!$B:$Q,5,0)</f>
        <v>93.632000000000005</v>
      </c>
      <c r="AB995" s="14">
        <f ca="1">VLOOKUP($M995,LAST!$B:$Q,6,0)</f>
        <v>106.574</v>
      </c>
      <c r="AC995" s="14">
        <f ca="1">VLOOKUP($M995,LAST!$B:$Q,7,0)</f>
        <v>1310.3499999999999</v>
      </c>
    </row>
    <row r="996" spans="12:29" ht="16.5" customHeight="1" x14ac:dyDescent="0.25">
      <c r="L996" s="32">
        <f t="shared" si="165"/>
        <v>996</v>
      </c>
      <c r="M996" s="9">
        <f t="shared" ca="1" si="174"/>
        <v>44789</v>
      </c>
      <c r="N996" s="12">
        <f t="shared" ca="1" si="166"/>
        <v>7.7521287591673094E-3</v>
      </c>
      <c r="O996" s="12">
        <f t="shared" ca="1" si="167"/>
        <v>1.9364178150438338E-3</v>
      </c>
      <c r="P996" s="12">
        <f t="shared" ca="1" si="168"/>
        <v>4.8661800486615725E-3</v>
      </c>
      <c r="Q996" s="12">
        <f t="shared" ca="1" si="169"/>
        <v>1.0482180293491794E-4</v>
      </c>
      <c r="R996" s="12">
        <f t="shared" ca="1" si="170"/>
        <v>5.4472048362641523E-4</v>
      </c>
      <c r="S996" s="12">
        <f t="shared" ca="1" si="171"/>
        <v>-4.3173840406962594E-4</v>
      </c>
      <c r="T996" s="12">
        <f t="shared" ca="1" si="172"/>
        <v>4.4531459940879703E-3</v>
      </c>
      <c r="U996" s="18"/>
      <c r="V996" s="22">
        <f t="shared" ca="1" si="173"/>
        <v>44789</v>
      </c>
      <c r="W996" s="14">
        <f ca="1">VLOOKUP($M996,LAST!$B:$Q,2,0)</f>
        <v>409.49</v>
      </c>
      <c r="X996" s="14">
        <f ca="1">VLOOKUP($M996,LAST!$B:$Q,3,0)*100</f>
        <v>532.93999999999994</v>
      </c>
      <c r="Y996" s="14">
        <f ca="1">VLOOKUP($M996,LAST!$B:$Q,16,0)*100</f>
        <v>413</v>
      </c>
      <c r="Z996" s="14">
        <f ca="1">VLOOKUP($M996,LAST!$B:$Q,4,0)</f>
        <v>95.41</v>
      </c>
      <c r="AA996" s="14">
        <f ca="1">VLOOKUP($M996,LAST!$B:$Q,5,0)</f>
        <v>93.677000000000007</v>
      </c>
      <c r="AB996" s="14">
        <f ca="1">VLOOKUP($M996,LAST!$B:$Q,6,0)</f>
        <v>106.5</v>
      </c>
      <c r="AC996" s="14">
        <f ca="1">VLOOKUP($M996,LAST!$B:$Q,7,0)</f>
        <v>1308.25</v>
      </c>
    </row>
    <row r="997" spans="12:29" ht="16.5" customHeight="1" x14ac:dyDescent="0.25">
      <c r="L997" s="32">
        <f t="shared" si="165"/>
        <v>997</v>
      </c>
      <c r="M997" s="9">
        <f t="shared" ca="1" si="174"/>
        <v>44788</v>
      </c>
      <c r="N997" s="12">
        <f t="shared" ca="1" si="166"/>
        <v>7.6127656408857547E-3</v>
      </c>
      <c r="O997" s="12">
        <f t="shared" ca="1" si="167"/>
        <v>3.3576669873427445E-3</v>
      </c>
      <c r="P997" s="12">
        <f t="shared" ca="1" si="168"/>
        <v>4.8899755501223829E-3</v>
      </c>
      <c r="Q997" s="12">
        <f t="shared" ca="1" si="169"/>
        <v>-1.0471204188481353E-3</v>
      </c>
      <c r="R997" s="12">
        <f t="shared" ca="1" si="170"/>
        <v>4.7017588852571457E-4</v>
      </c>
      <c r="S997" s="12">
        <f t="shared" ca="1" si="171"/>
        <v>8.6622298378318252E-3</v>
      </c>
      <c r="T997" s="12">
        <f t="shared" ca="1" si="172"/>
        <v>0</v>
      </c>
      <c r="U997" s="18"/>
      <c r="V997" s="22">
        <f t="shared" ca="1" si="173"/>
        <v>44788</v>
      </c>
      <c r="W997" s="14">
        <f ca="1">VLOOKUP($M997,LAST!$B:$Q,2,0)</f>
        <v>406.34</v>
      </c>
      <c r="X997" s="14">
        <f ca="1">VLOOKUP($M997,LAST!$B:$Q,3,0)*100</f>
        <v>531.91</v>
      </c>
      <c r="Y997" s="14">
        <f ca="1">VLOOKUP($M997,LAST!$B:$Q,16,0)*100</f>
        <v>411.00000000000006</v>
      </c>
      <c r="Z997" s="14">
        <f ca="1">VLOOKUP($M997,LAST!$B:$Q,4,0)</f>
        <v>95.4</v>
      </c>
      <c r="AA997" s="14">
        <f ca="1">VLOOKUP($M997,LAST!$B:$Q,5,0)</f>
        <v>93.626000000000005</v>
      </c>
      <c r="AB997" s="14">
        <f ca="1">VLOOKUP($M997,LAST!$B:$Q,6,0)</f>
        <v>106.54600000000001</v>
      </c>
      <c r="AC997" s="14">
        <f ca="1">VLOOKUP($M997,LAST!$B:$Q,7,0)</f>
        <v>1302.45</v>
      </c>
    </row>
    <row r="998" spans="12:29" ht="16.5" customHeight="1" x14ac:dyDescent="0.25">
      <c r="L998" s="32">
        <f t="shared" si="165"/>
        <v>998</v>
      </c>
      <c r="M998" s="9">
        <f t="shared" ca="1" si="174"/>
        <v>44785</v>
      </c>
      <c r="N998" s="12">
        <f t="shared" ca="1" si="166"/>
        <v>1.9001895135817959E-2</v>
      </c>
      <c r="O998" s="12">
        <f t="shared" ca="1" si="167"/>
        <v>1.738440316698675E-3</v>
      </c>
      <c r="P998" s="12">
        <f t="shared" ca="1" si="168"/>
        <v>2.450980392156854E-3</v>
      </c>
      <c r="Q998" s="12">
        <f t="shared" ca="1" si="169"/>
        <v>6.2866722548204912E-4</v>
      </c>
      <c r="R998" s="12">
        <f t="shared" ca="1" si="170"/>
        <v>9.733557240803048E-4</v>
      </c>
      <c r="S998" s="12">
        <f t="shared" ca="1" si="171"/>
        <v>5.1479684080311117E-3</v>
      </c>
      <c r="T998" s="12">
        <f t="shared" ca="1" si="172"/>
        <v>-5.7550644567216924E-4</v>
      </c>
      <c r="U998" s="18"/>
      <c r="V998" s="22">
        <f t="shared" ca="1" si="173"/>
        <v>44785</v>
      </c>
      <c r="W998" s="14">
        <f ca="1">VLOOKUP($M998,LAST!$B:$Q,2,0)</f>
        <v>403.27</v>
      </c>
      <c r="X998" s="14">
        <f ca="1">VLOOKUP($M998,LAST!$B:$Q,3,0)*100</f>
        <v>530.13</v>
      </c>
      <c r="Y998" s="14">
        <f ca="1">VLOOKUP($M998,LAST!$B:$Q,16,0)*100</f>
        <v>409</v>
      </c>
      <c r="Z998" s="14">
        <f ca="1">VLOOKUP($M998,LAST!$B:$Q,4,0)</f>
        <v>95.5</v>
      </c>
      <c r="AA998" s="14">
        <f ca="1">VLOOKUP($M998,LAST!$B:$Q,5,0)</f>
        <v>93.581999999999994</v>
      </c>
      <c r="AB998" s="14">
        <f ca="1">VLOOKUP($M998,LAST!$B:$Q,6,0)</f>
        <v>105.631</v>
      </c>
      <c r="AC998" s="14">
        <f ca="1">VLOOKUP($M998,LAST!$B:$Q,7,0)</f>
        <v>1302.45</v>
      </c>
    </row>
    <row r="999" spans="12:29" ht="16.5" customHeight="1" x14ac:dyDescent="0.25">
      <c r="L999" s="32">
        <f t="shared" si="165"/>
        <v>999</v>
      </c>
      <c r="M999" s="9">
        <f t="shared" ca="1" si="174"/>
        <v>44784</v>
      </c>
      <c r="N999" s="12">
        <f t="shared" ca="1" si="166"/>
        <v>-3.9418432486225452E-2</v>
      </c>
      <c r="O999" s="12">
        <f t="shared" ca="1" si="167"/>
        <v>-3.1779428445973146E-2</v>
      </c>
      <c r="P999" s="12">
        <f t="shared" ca="1" si="168"/>
        <v>-2.3923444976076569E-2</v>
      </c>
      <c r="Q999" s="12">
        <f t="shared" ca="1" si="169"/>
        <v>2.8370284753598263E-3</v>
      </c>
      <c r="R999" s="12">
        <f t="shared" ca="1" si="170"/>
        <v>2.9393780104487455E-3</v>
      </c>
      <c r="S999" s="12">
        <f t="shared" ca="1" si="171"/>
        <v>-1.0076428761549572E-3</v>
      </c>
      <c r="T999" s="12">
        <f t="shared" ca="1" si="172"/>
        <v>-5.5324506848792865E-3</v>
      </c>
      <c r="U999" s="18"/>
      <c r="V999" s="22">
        <f t="shared" ca="1" si="173"/>
        <v>44784</v>
      </c>
      <c r="W999" s="14">
        <f ca="1">VLOOKUP($M999,LAST!$B:$Q,2,0)</f>
        <v>395.75</v>
      </c>
      <c r="X999" s="14">
        <f ca="1">VLOOKUP($M999,LAST!$B:$Q,3,0)*100</f>
        <v>529.20999999999992</v>
      </c>
      <c r="Y999" s="14">
        <f ca="1">VLOOKUP($M999,LAST!$B:$Q,16,0)*100</f>
        <v>408</v>
      </c>
      <c r="Z999" s="14">
        <f ca="1">VLOOKUP($M999,LAST!$B:$Q,4,0)</f>
        <v>95.44</v>
      </c>
      <c r="AA999" s="14">
        <f ca="1">VLOOKUP($M999,LAST!$B:$Q,5,0)</f>
        <v>93.491</v>
      </c>
      <c r="AB999" s="14">
        <f ca="1">VLOOKUP($M999,LAST!$B:$Q,6,0)</f>
        <v>105.09</v>
      </c>
      <c r="AC999" s="14">
        <f ca="1">VLOOKUP($M999,LAST!$B:$Q,7,0)</f>
        <v>1303.2</v>
      </c>
    </row>
    <row r="1000" spans="12:29" ht="16.5" customHeight="1" x14ac:dyDescent="0.25">
      <c r="L1000" s="32">
        <f t="shared" si="165"/>
        <v>1000</v>
      </c>
      <c r="M1000" s="9">
        <f t="shared" ca="1" si="174"/>
        <v>44783</v>
      </c>
      <c r="N1000" s="12">
        <f t="shared" ca="1" si="166"/>
        <v>-2.009799257920275E-2</v>
      </c>
      <c r="O1000" s="12">
        <f t="shared" ca="1" si="167"/>
        <v>-1.9094792003158556E-2</v>
      </c>
      <c r="P1000" s="12">
        <f t="shared" ca="1" si="168"/>
        <v>-3.240740740740744E-2</v>
      </c>
      <c r="Q1000" s="12">
        <f t="shared" ca="1" si="169"/>
        <v>2.6337968815843826E-3</v>
      </c>
      <c r="R1000" s="12">
        <f t="shared" ca="1" si="170"/>
        <v>1.600979928654267E-3</v>
      </c>
      <c r="S1000" s="12">
        <f t="shared" ca="1" si="171"/>
        <v>-1.1074134656965051E-2</v>
      </c>
      <c r="T1000" s="12">
        <f t="shared" ca="1" si="172"/>
        <v>4.5996396948906337E-3</v>
      </c>
      <c r="U1000" s="18"/>
      <c r="V1000" s="22">
        <f t="shared" ca="1" si="173"/>
        <v>44783</v>
      </c>
      <c r="W1000" s="14">
        <f ca="1">VLOOKUP($M1000,LAST!$B:$Q,2,0)</f>
        <v>411.99</v>
      </c>
      <c r="X1000" s="14">
        <f ca="1">VLOOKUP($M1000,LAST!$B:$Q,3,0)*100</f>
        <v>546.57999999999993</v>
      </c>
      <c r="Y1000" s="14">
        <f ca="1">VLOOKUP($M1000,LAST!$B:$Q,16,0)*100</f>
        <v>418</v>
      </c>
      <c r="Z1000" s="14">
        <f ca="1">VLOOKUP($M1000,LAST!$B:$Q,4,0)</f>
        <v>95.17</v>
      </c>
      <c r="AA1000" s="14">
        <f ca="1">VLOOKUP($M1000,LAST!$B:$Q,5,0)</f>
        <v>93.216999999999999</v>
      </c>
      <c r="AB1000" s="14">
        <f ca="1">VLOOKUP($M1000,LAST!$B:$Q,6,0)</f>
        <v>105.196</v>
      </c>
      <c r="AC1000" s="14">
        <f ca="1">VLOOKUP($M1000,LAST!$B:$Q,7,0)</f>
        <v>1310.45</v>
      </c>
    </row>
    <row r="1001" spans="12:29" ht="16.5" customHeight="1" x14ac:dyDescent="0.25">
      <c r="L1001" s="32">
        <f t="shared" si="165"/>
        <v>1001</v>
      </c>
      <c r="M1001" s="9">
        <f t="shared" ca="1" si="174"/>
        <v>44782</v>
      </c>
      <c r="N1001" s="12">
        <f t="shared" ca="1" si="166"/>
        <v>-3.2242769084874778E-3</v>
      </c>
      <c r="O1001" s="12">
        <f t="shared" ca="1" si="167"/>
        <v>2.7172446059993138E-3</v>
      </c>
      <c r="P1001" s="12">
        <f t="shared" ca="1" si="168"/>
        <v>1.4084507042253502E-2</v>
      </c>
      <c r="Q1001" s="12">
        <f t="shared" ca="1" si="169"/>
        <v>2.1114864864866245E-3</v>
      </c>
      <c r="R1001" s="12">
        <f t="shared" ca="1" si="170"/>
        <v>1.9809655053615316E-3</v>
      </c>
      <c r="S1001" s="12">
        <f t="shared" ca="1" si="171"/>
        <v>-5.7311974444507197E-4</v>
      </c>
      <c r="T1001" s="12">
        <f t="shared" ca="1" si="172"/>
        <v>-1.4926515615432123E-3</v>
      </c>
      <c r="U1001" s="18"/>
      <c r="V1001" s="22">
        <f t="shared" ca="1" si="173"/>
        <v>44782</v>
      </c>
      <c r="W1001" s="14">
        <f ca="1">VLOOKUP($M1001,LAST!$B:$Q,2,0)</f>
        <v>420.44</v>
      </c>
      <c r="X1001" s="14">
        <f ca="1">VLOOKUP($M1001,LAST!$B:$Q,3,0)*100</f>
        <v>557.21999999999991</v>
      </c>
      <c r="Y1001" s="14">
        <f ca="1">VLOOKUP($M1001,LAST!$B:$Q,16,0)*100</f>
        <v>432</v>
      </c>
      <c r="Z1001" s="14">
        <f ca="1">VLOOKUP($M1001,LAST!$B:$Q,4,0)</f>
        <v>94.92</v>
      </c>
      <c r="AA1001" s="14">
        <f ca="1">VLOOKUP($M1001,LAST!$B:$Q,5,0)</f>
        <v>93.067999999999998</v>
      </c>
      <c r="AB1001" s="14">
        <f ca="1">VLOOKUP($M1001,LAST!$B:$Q,6,0)</f>
        <v>106.374</v>
      </c>
      <c r="AC1001" s="14">
        <f ca="1">VLOOKUP($M1001,LAST!$B:$Q,7,0)</f>
        <v>1304.45</v>
      </c>
    </row>
    <row r="1002" spans="12:29" ht="16.5" customHeight="1" x14ac:dyDescent="0.25">
      <c r="L1002" s="32">
        <f t="shared" si="165"/>
        <v>1002</v>
      </c>
      <c r="M1002" s="9">
        <f t="shared" ca="1" si="174"/>
        <v>44781</v>
      </c>
      <c r="N1002" s="12">
        <f t="shared" ca="1" si="166"/>
        <v>2.5431987260238209E-3</v>
      </c>
      <c r="O1002" s="12">
        <f t="shared" ca="1" si="167"/>
        <v>-4.2110167365514428E-3</v>
      </c>
      <c r="P1002" s="12">
        <f t="shared" ca="1" si="168"/>
        <v>-4.6728971962616273E-3</v>
      </c>
      <c r="Q1002" s="12">
        <f t="shared" ca="1" si="169"/>
        <v>4.6669495120916782E-3</v>
      </c>
      <c r="R1002" s="12">
        <f t="shared" ca="1" si="170"/>
        <v>2.2119358214913731E-3</v>
      </c>
      <c r="S1002" s="12">
        <f t="shared" ca="1" si="171"/>
        <v>-1.7444968627192692E-3</v>
      </c>
      <c r="T1002" s="12">
        <f t="shared" ca="1" si="172"/>
        <v>6.2776814943192871E-3</v>
      </c>
      <c r="U1002" s="18"/>
      <c r="V1002" s="22">
        <f t="shared" ca="1" si="173"/>
        <v>44781</v>
      </c>
      <c r="W1002" s="14">
        <f ca="1">VLOOKUP($M1002,LAST!$B:$Q,2,0)</f>
        <v>421.8</v>
      </c>
      <c r="X1002" s="14">
        <f ca="1">VLOOKUP($M1002,LAST!$B:$Q,3,0)*100</f>
        <v>555.71</v>
      </c>
      <c r="Y1002" s="14">
        <f ca="1">VLOOKUP($M1002,LAST!$B:$Q,16,0)*100</f>
        <v>426</v>
      </c>
      <c r="Z1002" s="14">
        <f ca="1">VLOOKUP($M1002,LAST!$B:$Q,4,0)</f>
        <v>94.72</v>
      </c>
      <c r="AA1002" s="14">
        <f ca="1">VLOOKUP($M1002,LAST!$B:$Q,5,0)</f>
        <v>92.884</v>
      </c>
      <c r="AB1002" s="14">
        <f ca="1">VLOOKUP($M1002,LAST!$B:$Q,6,0)</f>
        <v>106.435</v>
      </c>
      <c r="AC1002" s="14">
        <f ca="1">VLOOKUP($M1002,LAST!$B:$Q,7,0)</f>
        <v>1306.4000000000001</v>
      </c>
    </row>
    <row r="1003" spans="12:29" ht="16.5" customHeight="1" x14ac:dyDescent="0.25">
      <c r="L1003" s="32">
        <f t="shared" si="165"/>
        <v>1003</v>
      </c>
      <c r="M1003" s="9">
        <f t="shared" ca="1" si="174"/>
        <v>44778</v>
      </c>
      <c r="N1003" s="12">
        <f t="shared" ca="1" si="166"/>
        <v>-2.9435511776511603E-2</v>
      </c>
      <c r="O1003" s="12">
        <f t="shared" ca="1" si="167"/>
        <v>-2.5256759589184719E-2</v>
      </c>
      <c r="P1003" s="12">
        <f t="shared" ca="1" si="168"/>
        <v>-2.947845804988658E-2</v>
      </c>
      <c r="Q1003" s="12">
        <f t="shared" ca="1" si="169"/>
        <v>2.1258503401360151E-3</v>
      </c>
      <c r="R1003" s="12">
        <f t="shared" ca="1" si="170"/>
        <v>2.1518166089964375E-3</v>
      </c>
      <c r="S1003" s="12">
        <f t="shared" ca="1" si="171"/>
        <v>8.7801462726955215E-3</v>
      </c>
      <c r="T1003" s="12">
        <f t="shared" ca="1" si="172"/>
        <v>-9.0829294355608825E-3</v>
      </c>
      <c r="U1003" s="18"/>
      <c r="V1003" s="22">
        <f t="shared" ca="1" si="173"/>
        <v>44778</v>
      </c>
      <c r="W1003" s="14">
        <f ca="1">VLOOKUP($M1003,LAST!$B:$Q,2,0)</f>
        <v>420.73</v>
      </c>
      <c r="X1003" s="14">
        <f ca="1">VLOOKUP($M1003,LAST!$B:$Q,3,0)*100</f>
        <v>558.05999999999995</v>
      </c>
      <c r="Y1003" s="14">
        <f ca="1">VLOOKUP($M1003,LAST!$B:$Q,16,0)*100</f>
        <v>428</v>
      </c>
      <c r="Z1003" s="14">
        <f ca="1">VLOOKUP($M1003,LAST!$B:$Q,4,0)</f>
        <v>94.28</v>
      </c>
      <c r="AA1003" s="14">
        <f ca="1">VLOOKUP($M1003,LAST!$B:$Q,5,0)</f>
        <v>92.679000000000002</v>
      </c>
      <c r="AB1003" s="14">
        <f ca="1">VLOOKUP($M1003,LAST!$B:$Q,6,0)</f>
        <v>106.621</v>
      </c>
      <c r="AC1003" s="14">
        <f ca="1">VLOOKUP($M1003,LAST!$B:$Q,7,0)</f>
        <v>1298.25</v>
      </c>
    </row>
    <row r="1004" spans="12:29" ht="16.5" customHeight="1" x14ac:dyDescent="0.25">
      <c r="L1004" s="32">
        <f t="shared" si="165"/>
        <v>1004</v>
      </c>
      <c r="M1004" s="9">
        <f t="shared" ca="1" si="174"/>
        <v>44777</v>
      </c>
      <c r="N1004" s="12">
        <f t="shared" ca="1" si="166"/>
        <v>-1.8676144338298561E-2</v>
      </c>
      <c r="O1004" s="12">
        <f t="shared" ca="1" si="167"/>
        <v>-8.6405430209001155E-3</v>
      </c>
      <c r="P1004" s="12">
        <f t="shared" ca="1" si="168"/>
        <v>-6.7567567567569098E-3</v>
      </c>
      <c r="Q1004" s="12">
        <f t="shared" ca="1" si="169"/>
        <v>2.5575447570331811E-3</v>
      </c>
      <c r="R1004" s="12">
        <f t="shared" ca="1" si="170"/>
        <v>3.2000867820145551E-3</v>
      </c>
      <c r="S1004" s="12">
        <f t="shared" ca="1" si="171"/>
        <v>-7.6333727677314611E-3</v>
      </c>
      <c r="T1004" s="12">
        <f t="shared" ca="1" si="172"/>
        <v>-2.6707363601674583E-4</v>
      </c>
      <c r="U1004" s="18"/>
      <c r="V1004" s="22">
        <f t="shared" ca="1" si="173"/>
        <v>44777</v>
      </c>
      <c r="W1004" s="14">
        <f ca="1">VLOOKUP($M1004,LAST!$B:$Q,2,0)</f>
        <v>433.49</v>
      </c>
      <c r="X1004" s="14">
        <f ca="1">VLOOKUP($M1004,LAST!$B:$Q,3,0)*100</f>
        <v>572.52</v>
      </c>
      <c r="Y1004" s="14">
        <f ca="1">VLOOKUP($M1004,LAST!$B:$Q,16,0)*100</f>
        <v>441</v>
      </c>
      <c r="Z1004" s="14">
        <f ca="1">VLOOKUP($M1004,LAST!$B:$Q,4,0)</f>
        <v>94.08</v>
      </c>
      <c r="AA1004" s="14">
        <f ca="1">VLOOKUP($M1004,LAST!$B:$Q,5,0)</f>
        <v>92.48</v>
      </c>
      <c r="AB1004" s="14">
        <f ca="1">VLOOKUP($M1004,LAST!$B:$Q,6,0)</f>
        <v>105.693</v>
      </c>
      <c r="AC1004" s="14">
        <f ca="1">VLOOKUP($M1004,LAST!$B:$Q,7,0)</f>
        <v>1310.1500000000001</v>
      </c>
    </row>
    <row r="1005" spans="12:29" ht="16.5" customHeight="1" x14ac:dyDescent="0.25">
      <c r="L1005" s="32">
        <f t="shared" si="165"/>
        <v>1005</v>
      </c>
      <c r="M1005" s="9">
        <f t="shared" ca="1" si="174"/>
        <v>44776</v>
      </c>
      <c r="N1005" s="12">
        <f t="shared" ca="1" si="166"/>
        <v>1.7201280309484979E-2</v>
      </c>
      <c r="O1005" s="12">
        <f t="shared" ca="1" si="167"/>
        <v>-6.5369596256731333E-3</v>
      </c>
      <c r="P1005" s="12">
        <f t="shared" ca="1" si="168"/>
        <v>-4.4843049327353279E-3</v>
      </c>
      <c r="Q1005" s="12">
        <f t="shared" ca="1" si="169"/>
        <v>1.0667804565820393E-3</v>
      </c>
      <c r="R1005" s="12">
        <f t="shared" ca="1" si="170"/>
        <v>1.803975265977753E-3</v>
      </c>
      <c r="S1005" s="12">
        <f t="shared" ca="1" si="171"/>
        <v>2.4943289313918982E-3</v>
      </c>
      <c r="T1005" s="12">
        <f t="shared" ca="1" si="172"/>
        <v>4.1376139759405905E-3</v>
      </c>
      <c r="U1005" s="18"/>
      <c r="V1005" s="22">
        <f t="shared" ca="1" si="173"/>
        <v>44776</v>
      </c>
      <c r="W1005" s="14">
        <f ca="1">VLOOKUP($M1005,LAST!$B:$Q,2,0)</f>
        <v>441.74</v>
      </c>
      <c r="X1005" s="14">
        <f ca="1">VLOOKUP($M1005,LAST!$B:$Q,3,0)*100</f>
        <v>577.51</v>
      </c>
      <c r="Y1005" s="14">
        <f ca="1">VLOOKUP($M1005,LAST!$B:$Q,16,0)*100</f>
        <v>444.00000000000006</v>
      </c>
      <c r="Z1005" s="14">
        <f ca="1">VLOOKUP($M1005,LAST!$B:$Q,4,0)</f>
        <v>93.84</v>
      </c>
      <c r="AA1005" s="14">
        <f ca="1">VLOOKUP($M1005,LAST!$B:$Q,5,0)</f>
        <v>92.185000000000002</v>
      </c>
      <c r="AB1005" s="14">
        <f ca="1">VLOOKUP($M1005,LAST!$B:$Q,6,0)</f>
        <v>106.506</v>
      </c>
      <c r="AC1005" s="14">
        <f ca="1">VLOOKUP($M1005,LAST!$B:$Q,7,0)</f>
        <v>1310.5</v>
      </c>
    </row>
    <row r="1006" spans="12:29" ht="16.5" customHeight="1" x14ac:dyDescent="0.25">
      <c r="L1006" s="32">
        <f t="shared" si="165"/>
        <v>1006</v>
      </c>
      <c r="M1006" s="9">
        <f t="shared" ca="1" si="174"/>
        <v>44775</v>
      </c>
      <c r="N1006" s="12">
        <f t="shared" ca="1" si="166"/>
        <v>-2.5798057294120325E-2</v>
      </c>
      <c r="O1006" s="12">
        <f t="shared" ca="1" si="167"/>
        <v>-2.1874106106240854E-2</v>
      </c>
      <c r="P1006" s="12">
        <f t="shared" ca="1" si="168"/>
        <v>-4.0860215053763582E-2</v>
      </c>
      <c r="Q1006" s="12">
        <f t="shared" ca="1" si="169"/>
        <v>6.4047822374035945E-4</v>
      </c>
      <c r="R1006" s="12">
        <f t="shared" ca="1" si="170"/>
        <v>7.7217557750053345E-4</v>
      </c>
      <c r="S1006" s="12">
        <f t="shared" ca="1" si="171"/>
        <v>7.5011853959221497E-3</v>
      </c>
      <c r="T1006" s="12">
        <f t="shared" ca="1" si="172"/>
        <v>8.0518385031247419E-4</v>
      </c>
      <c r="U1006" s="18"/>
      <c r="V1006" s="22">
        <f t="shared" ca="1" si="173"/>
        <v>44775</v>
      </c>
      <c r="W1006" s="14">
        <f ca="1">VLOOKUP($M1006,LAST!$B:$Q,2,0)</f>
        <v>434.27</v>
      </c>
      <c r="X1006" s="14">
        <f ca="1">VLOOKUP($M1006,LAST!$B:$Q,3,0)*100</f>
        <v>581.31000000000006</v>
      </c>
      <c r="Y1006" s="14">
        <f ca="1">VLOOKUP($M1006,LAST!$B:$Q,16,0)*100</f>
        <v>446</v>
      </c>
      <c r="Z1006" s="14">
        <f ca="1">VLOOKUP($M1006,LAST!$B:$Q,4,0)</f>
        <v>93.74</v>
      </c>
      <c r="AA1006" s="14">
        <f ca="1">VLOOKUP($M1006,LAST!$B:$Q,5,0)</f>
        <v>92.019000000000005</v>
      </c>
      <c r="AB1006" s="14">
        <f ca="1">VLOOKUP($M1006,LAST!$B:$Q,6,0)</f>
        <v>106.241</v>
      </c>
      <c r="AC1006" s="14">
        <f ca="1">VLOOKUP($M1006,LAST!$B:$Q,7,0)</f>
        <v>1305.0999999999999</v>
      </c>
    </row>
    <row r="1007" spans="12:29" ht="16.5" customHeight="1" x14ac:dyDescent="0.25">
      <c r="L1007" s="32">
        <f t="shared" si="165"/>
        <v>1007</v>
      </c>
      <c r="M1007" s="9">
        <f t="shared" ca="1" si="174"/>
        <v>44774</v>
      </c>
      <c r="N1007" s="12">
        <f t="shared" ca="1" si="166"/>
        <v>-6.7254018427598261E-4</v>
      </c>
      <c r="O1007" s="12">
        <f t="shared" ca="1" si="167"/>
        <v>-6.3699592055105336E-3</v>
      </c>
      <c r="P1007" s="12">
        <f t="shared" ca="1" si="168"/>
        <v>-8.5287846481876262E-3</v>
      </c>
      <c r="Q1007" s="12">
        <f t="shared" ca="1" si="169"/>
        <v>3.2034169781103294E-4</v>
      </c>
      <c r="R1007" s="12">
        <f t="shared" ca="1" si="170"/>
        <v>4.7095075231924355E-3</v>
      </c>
      <c r="S1007" s="12">
        <f t="shared" ca="1" si="171"/>
        <v>-4.2774992209853036E-3</v>
      </c>
      <c r="T1007" s="12">
        <f t="shared" ca="1" si="172"/>
        <v>3.6944390994804177E-3</v>
      </c>
      <c r="U1007" s="18"/>
      <c r="V1007" s="22">
        <f t="shared" ca="1" si="173"/>
        <v>44774</v>
      </c>
      <c r="W1007" s="14">
        <f ca="1">VLOOKUP($M1007,LAST!$B:$Q,2,0)</f>
        <v>445.77</v>
      </c>
      <c r="X1007" s="14">
        <f ca="1">VLOOKUP($M1007,LAST!$B:$Q,3,0)*100</f>
        <v>594.31000000000006</v>
      </c>
      <c r="Y1007" s="14">
        <f ca="1">VLOOKUP($M1007,LAST!$B:$Q,16,0)*100</f>
        <v>465.00000000000006</v>
      </c>
      <c r="Z1007" s="14">
        <f ca="1">VLOOKUP($M1007,LAST!$B:$Q,4,0)</f>
        <v>93.68</v>
      </c>
      <c r="AA1007" s="14">
        <f ca="1">VLOOKUP($M1007,LAST!$B:$Q,5,0)</f>
        <v>91.947999999999993</v>
      </c>
      <c r="AB1007" s="14">
        <f ca="1">VLOOKUP($M1007,LAST!$B:$Q,6,0)</f>
        <v>105.45</v>
      </c>
      <c r="AC1007" s="14">
        <f ca="1">VLOOKUP($M1007,LAST!$B:$Q,7,0)</f>
        <v>1304.05</v>
      </c>
    </row>
    <row r="1008" spans="12:29" ht="16.5" customHeight="1" x14ac:dyDescent="0.25">
      <c r="L1008" s="32">
        <f t="shared" si="165"/>
        <v>1008</v>
      </c>
      <c r="M1008" s="9">
        <f t="shared" ca="1" si="174"/>
        <v>44771</v>
      </c>
      <c r="N1008" s="12">
        <f t="shared" ca="1" si="166"/>
        <v>-2.3425356306237211E-2</v>
      </c>
      <c r="O1008" s="12">
        <f t="shared" ca="1" si="167"/>
        <v>-2.979772583496898E-2</v>
      </c>
      <c r="P1008" s="12">
        <f t="shared" ca="1" si="168"/>
        <v>-3.8934426229508046E-2</v>
      </c>
      <c r="Q1008" s="12">
        <f t="shared" ca="1" si="169"/>
        <v>5.3418803418825433E-4</v>
      </c>
      <c r="R1008" s="12">
        <f t="shared" ca="1" si="170"/>
        <v>3.4208650841509591E-3</v>
      </c>
      <c r="S1008" s="12">
        <f t="shared" ca="1" si="171"/>
        <v>-4.2124662673599378E-3</v>
      </c>
      <c r="T1008" s="12">
        <f t="shared" ca="1" si="172"/>
        <v>-1.9238168526358734E-4</v>
      </c>
      <c r="U1008" s="18"/>
      <c r="V1008" s="22">
        <f t="shared" ca="1" si="173"/>
        <v>44771</v>
      </c>
      <c r="W1008" s="14">
        <f ca="1">VLOOKUP($M1008,LAST!$B:$Q,2,0)</f>
        <v>446.07</v>
      </c>
      <c r="X1008" s="14">
        <f ca="1">VLOOKUP($M1008,LAST!$B:$Q,3,0)*100</f>
        <v>598.12</v>
      </c>
      <c r="Y1008" s="14">
        <f ca="1">VLOOKUP($M1008,LAST!$B:$Q,16,0)*100</f>
        <v>469.00000000000006</v>
      </c>
      <c r="Z1008" s="14">
        <f ca="1">VLOOKUP($M1008,LAST!$B:$Q,4,0)</f>
        <v>93.65</v>
      </c>
      <c r="AA1008" s="14">
        <f ca="1">VLOOKUP($M1008,LAST!$B:$Q,5,0)</f>
        <v>91.516999999999996</v>
      </c>
      <c r="AB1008" s="14">
        <f ca="1">VLOOKUP($M1008,LAST!$B:$Q,6,0)</f>
        <v>105.90300000000001</v>
      </c>
      <c r="AC1008" s="14">
        <f ca="1">VLOOKUP($M1008,LAST!$B:$Q,7,0)</f>
        <v>1299.25</v>
      </c>
    </row>
    <row r="1009" spans="12:29" ht="16.5" customHeight="1" x14ac:dyDescent="0.25">
      <c r="L1009" s="32">
        <f t="shared" si="165"/>
        <v>1009</v>
      </c>
      <c r="M1009" s="9">
        <f t="shared" ca="1" si="174"/>
        <v>44770</v>
      </c>
      <c r="N1009" s="12">
        <f t="shared" ca="1" si="166"/>
        <v>-1.7424226127734643E-2</v>
      </c>
      <c r="O1009" s="12">
        <f t="shared" ca="1" si="167"/>
        <v>-6.0620717452639639E-3</v>
      </c>
      <c r="P1009" s="12">
        <f t="shared" ca="1" si="168"/>
        <v>-6.109979633401208E-3</v>
      </c>
      <c r="Q1009" s="12">
        <f t="shared" ca="1" si="169"/>
        <v>-1.0682619378277192E-4</v>
      </c>
      <c r="R1009" s="12">
        <f t="shared" ca="1" si="170"/>
        <v>5.1023781710783922E-3</v>
      </c>
      <c r="S1009" s="12">
        <f t="shared" ca="1" si="171"/>
        <v>-9.4878442866264123E-4</v>
      </c>
      <c r="T1009" s="12">
        <f t="shared" ca="1" si="172"/>
        <v>-1.0470207500475892E-2</v>
      </c>
      <c r="U1009" s="18"/>
      <c r="V1009" s="22">
        <f t="shared" ca="1" si="173"/>
        <v>44770</v>
      </c>
      <c r="W1009" s="14">
        <f ca="1">VLOOKUP($M1009,LAST!$B:$Q,2,0)</f>
        <v>456.77</v>
      </c>
      <c r="X1009" s="14">
        <f ca="1">VLOOKUP($M1009,LAST!$B:$Q,3,0)*100</f>
        <v>616.49</v>
      </c>
      <c r="Y1009" s="14">
        <f ca="1">VLOOKUP($M1009,LAST!$B:$Q,16,0)*100</f>
        <v>488</v>
      </c>
      <c r="Z1009" s="14">
        <f ca="1">VLOOKUP($M1009,LAST!$B:$Q,4,0)</f>
        <v>93.6</v>
      </c>
      <c r="AA1009" s="14">
        <f ca="1">VLOOKUP($M1009,LAST!$B:$Q,5,0)</f>
        <v>91.204999999999998</v>
      </c>
      <c r="AB1009" s="14">
        <f ca="1">VLOOKUP($M1009,LAST!$B:$Q,6,0)</f>
        <v>106.351</v>
      </c>
      <c r="AC1009" s="14">
        <f ca="1">VLOOKUP($M1009,LAST!$B:$Q,7,0)</f>
        <v>1299.5</v>
      </c>
    </row>
    <row r="1010" spans="12:29" ht="16.5" customHeight="1" x14ac:dyDescent="0.25">
      <c r="L1010" s="32">
        <f t="shared" si="165"/>
        <v>1010</v>
      </c>
      <c r="M1010" s="9">
        <f t="shared" ca="1" si="174"/>
        <v>44769</v>
      </c>
      <c r="N1010" s="12">
        <f t="shared" ca="1" si="166"/>
        <v>6.4575844329173293E-4</v>
      </c>
      <c r="O1010" s="12">
        <f t="shared" ca="1" si="167"/>
        <v>-5.611222444889763E-3</v>
      </c>
      <c r="P1010" s="12">
        <f t="shared" ca="1" si="168"/>
        <v>-8.0808080808081328E-3</v>
      </c>
      <c r="Q1010" s="12">
        <f t="shared" ca="1" si="169"/>
        <v>-6.4054659976520156E-4</v>
      </c>
      <c r="R1010" s="12">
        <f t="shared" ca="1" si="170"/>
        <v>8.6031942115938342E-4</v>
      </c>
      <c r="S1010" s="12">
        <f t="shared" ca="1" si="171"/>
        <v>-6.8757055294852432E-3</v>
      </c>
      <c r="T1010" s="12">
        <f t="shared" ca="1" si="172"/>
        <v>4.0905267986848237E-3</v>
      </c>
      <c r="U1010" s="18"/>
      <c r="V1010" s="22">
        <f t="shared" ca="1" si="173"/>
        <v>44769</v>
      </c>
      <c r="W1010" s="14">
        <f ca="1">VLOOKUP($M1010,LAST!$B:$Q,2,0)</f>
        <v>464.87</v>
      </c>
      <c r="X1010" s="14">
        <f ca="1">VLOOKUP($M1010,LAST!$B:$Q,3,0)*100</f>
        <v>620.25</v>
      </c>
      <c r="Y1010" s="14">
        <f ca="1">VLOOKUP($M1010,LAST!$B:$Q,16,0)*100</f>
        <v>491</v>
      </c>
      <c r="Z1010" s="14">
        <f ca="1">VLOOKUP($M1010,LAST!$B:$Q,4,0)</f>
        <v>93.61</v>
      </c>
      <c r="AA1010" s="14">
        <f ca="1">VLOOKUP($M1010,LAST!$B:$Q,5,0)</f>
        <v>90.742000000000004</v>
      </c>
      <c r="AB1010" s="14">
        <f ca="1">VLOOKUP($M1010,LAST!$B:$Q,6,0)</f>
        <v>106.452</v>
      </c>
      <c r="AC1010" s="14">
        <f ca="1">VLOOKUP($M1010,LAST!$B:$Q,7,0)</f>
        <v>1313.25</v>
      </c>
    </row>
    <row r="1011" spans="12:29" ht="16.5" customHeight="1" x14ac:dyDescent="0.25">
      <c r="L1011" s="32">
        <f t="shared" si="165"/>
        <v>1011</v>
      </c>
      <c r="M1011" s="9">
        <f t="shared" ca="1" si="174"/>
        <v>44768</v>
      </c>
      <c r="N1011" s="12">
        <f t="shared" ca="1" si="166"/>
        <v>6.2462307228394742E-4</v>
      </c>
      <c r="O1011" s="12">
        <f t="shared" ca="1" si="167"/>
        <v>1.3387272343259982E-2</v>
      </c>
      <c r="P1011" s="12">
        <f t="shared" ca="1" si="168"/>
        <v>1.8518518518518379E-2</v>
      </c>
      <c r="Q1011" s="12">
        <f t="shared" ca="1" si="169"/>
        <v>-1.0674637062346726E-4</v>
      </c>
      <c r="R1011" s="12">
        <f t="shared" ca="1" si="170"/>
        <v>1.2368583797155441E-3</v>
      </c>
      <c r="S1011" s="12">
        <f t="shared" ca="1" si="171"/>
        <v>6.6301663176280279E-3</v>
      </c>
      <c r="T1011" s="12">
        <f t="shared" ca="1" si="172"/>
        <v>-4.2255129620464293E-3</v>
      </c>
      <c r="U1011" s="18"/>
      <c r="V1011" s="22">
        <f t="shared" ca="1" si="173"/>
        <v>44768</v>
      </c>
      <c r="W1011" s="14">
        <f ca="1">VLOOKUP($M1011,LAST!$B:$Q,2,0)</f>
        <v>464.57</v>
      </c>
      <c r="X1011" s="14">
        <f ca="1">VLOOKUP($M1011,LAST!$B:$Q,3,0)*100</f>
        <v>623.75</v>
      </c>
      <c r="Y1011" s="14">
        <f ca="1">VLOOKUP($M1011,LAST!$B:$Q,16,0)*100</f>
        <v>495</v>
      </c>
      <c r="Z1011" s="14">
        <f ca="1">VLOOKUP($M1011,LAST!$B:$Q,4,0)</f>
        <v>93.67</v>
      </c>
      <c r="AA1011" s="14">
        <f ca="1">VLOOKUP($M1011,LAST!$B:$Q,5,0)</f>
        <v>90.664000000000001</v>
      </c>
      <c r="AB1011" s="14">
        <f ca="1">VLOOKUP($M1011,LAST!$B:$Q,6,0)</f>
        <v>107.18899999999999</v>
      </c>
      <c r="AC1011" s="14">
        <f ca="1">VLOOKUP($M1011,LAST!$B:$Q,7,0)</f>
        <v>1307.9000000000001</v>
      </c>
    </row>
    <row r="1012" spans="12:29" ht="16.5" customHeight="1" x14ac:dyDescent="0.25">
      <c r="L1012" s="32">
        <f t="shared" si="165"/>
        <v>1012</v>
      </c>
      <c r="M1012" s="9">
        <f t="shared" ca="1" si="174"/>
        <v>44767</v>
      </c>
      <c r="N1012" s="12">
        <f t="shared" ca="1" si="166"/>
        <v>-1.7313635016721007E-2</v>
      </c>
      <c r="O1012" s="12">
        <f t="shared" ca="1" si="167"/>
        <v>-1.0418173925625829E-2</v>
      </c>
      <c r="P1012" s="12">
        <f t="shared" ca="1" si="168"/>
        <v>-8.1632653061224358E-3</v>
      </c>
      <c r="Q1012" s="12">
        <f t="shared" ca="1" si="169"/>
        <v>1.4966859097711449E-3</v>
      </c>
      <c r="R1012" s="12">
        <f t="shared" ca="1" si="170"/>
        <v>2.7240714902665442E-3</v>
      </c>
      <c r="S1012" s="12">
        <f t="shared" ca="1" si="171"/>
        <v>-2.3142509135201106E-3</v>
      </c>
      <c r="T1012" s="12">
        <f t="shared" ca="1" si="172"/>
        <v>4.1891994820630885E-4</v>
      </c>
      <c r="U1012" s="18"/>
      <c r="V1012" s="22">
        <f t="shared" ca="1" si="173"/>
        <v>44767</v>
      </c>
      <c r="W1012" s="14">
        <f ca="1">VLOOKUP($M1012,LAST!$B:$Q,2,0)</f>
        <v>464.28</v>
      </c>
      <c r="X1012" s="14">
        <f ca="1">VLOOKUP($M1012,LAST!$B:$Q,3,0)*100</f>
        <v>615.51</v>
      </c>
      <c r="Y1012" s="14">
        <f ca="1">VLOOKUP($M1012,LAST!$B:$Q,16,0)*100</f>
        <v>486.00000000000006</v>
      </c>
      <c r="Z1012" s="14">
        <f ca="1">VLOOKUP($M1012,LAST!$B:$Q,4,0)</f>
        <v>93.68</v>
      </c>
      <c r="AA1012" s="14">
        <f ca="1">VLOOKUP($M1012,LAST!$B:$Q,5,0)</f>
        <v>90.552000000000007</v>
      </c>
      <c r="AB1012" s="14">
        <f ca="1">VLOOKUP($M1012,LAST!$B:$Q,6,0)</f>
        <v>106.483</v>
      </c>
      <c r="AC1012" s="14">
        <f ca="1">VLOOKUP($M1012,LAST!$B:$Q,7,0)</f>
        <v>1313.45</v>
      </c>
    </row>
    <row r="1013" spans="12:29" ht="16.5" customHeight="1" x14ac:dyDescent="0.25">
      <c r="L1013" s="32">
        <f t="shared" si="165"/>
        <v>1013</v>
      </c>
      <c r="M1013" s="9">
        <f t="shared" ca="1" si="174"/>
        <v>44764</v>
      </c>
      <c r="N1013" s="12">
        <f t="shared" ca="1" si="166"/>
        <v>8.473499131465001E-4</v>
      </c>
      <c r="O1013" s="12">
        <f t="shared" ca="1" si="167"/>
        <v>4.2138913106655185E-3</v>
      </c>
      <c r="P1013" s="12">
        <f t="shared" ca="1" si="168"/>
        <v>2.044989775051409E-3</v>
      </c>
      <c r="Q1013" s="12">
        <f t="shared" ca="1" si="169"/>
        <v>2.4649019397706695E-3</v>
      </c>
      <c r="R1013" s="12">
        <f t="shared" ca="1" si="170"/>
        <v>2.0861537095808735E-3</v>
      </c>
      <c r="S1013" s="12">
        <f t="shared" ca="1" si="171"/>
        <v>-1.6836591525581923E-3</v>
      </c>
      <c r="T1013" s="12">
        <f t="shared" ca="1" si="172"/>
        <v>3.9380615561079857E-3</v>
      </c>
      <c r="U1013" s="18"/>
      <c r="V1013" s="22">
        <f t="shared" ca="1" si="173"/>
        <v>44764</v>
      </c>
      <c r="W1013" s="14">
        <f ca="1">VLOOKUP($M1013,LAST!$B:$Q,2,0)</f>
        <v>472.46</v>
      </c>
      <c r="X1013" s="14">
        <f ca="1">VLOOKUP($M1013,LAST!$B:$Q,3,0)*100</f>
        <v>621.99</v>
      </c>
      <c r="Y1013" s="14">
        <f ca="1">VLOOKUP($M1013,LAST!$B:$Q,16,0)*100</f>
        <v>490.00000000000006</v>
      </c>
      <c r="Z1013" s="14">
        <f ca="1">VLOOKUP($M1013,LAST!$B:$Q,4,0)</f>
        <v>93.54</v>
      </c>
      <c r="AA1013" s="14">
        <f ca="1">VLOOKUP($M1013,LAST!$B:$Q,5,0)</f>
        <v>90.305999999999997</v>
      </c>
      <c r="AB1013" s="14">
        <f ca="1">VLOOKUP($M1013,LAST!$B:$Q,6,0)</f>
        <v>106.73</v>
      </c>
      <c r="AC1013" s="14">
        <f ca="1">VLOOKUP($M1013,LAST!$B:$Q,7,0)</f>
        <v>1312.9</v>
      </c>
    </row>
    <row r="1014" spans="12:29" ht="16.5" customHeight="1" x14ac:dyDescent="0.25">
      <c r="L1014" s="32">
        <f t="shared" si="165"/>
        <v>1014</v>
      </c>
      <c r="M1014" s="9">
        <f t="shared" ca="1" si="174"/>
        <v>44763</v>
      </c>
      <c r="N1014" s="12">
        <f t="shared" ca="1" si="166"/>
        <v>1.3939901625963813E-2</v>
      </c>
      <c r="O1014" s="12">
        <f t="shared" ca="1" si="167"/>
        <v>8.94297023896784E-3</v>
      </c>
      <c r="P1014" s="12">
        <f t="shared" ca="1" si="168"/>
        <v>1.8749999999999822E-2</v>
      </c>
      <c r="Q1014" s="12">
        <f t="shared" ca="1" si="169"/>
        <v>2.5787042011389261E-3</v>
      </c>
      <c r="R1014" s="12">
        <f t="shared" ca="1" si="170"/>
        <v>2.1573773408654073E-3</v>
      </c>
      <c r="S1014" s="12">
        <f t="shared" ca="1" si="171"/>
        <v>-1.5503007209831665E-3</v>
      </c>
      <c r="T1014" s="12">
        <f t="shared" ca="1" si="172"/>
        <v>-3.9226140604768922E-3</v>
      </c>
      <c r="U1014" s="18"/>
      <c r="V1014" s="22">
        <f t="shared" ca="1" si="173"/>
        <v>44763</v>
      </c>
      <c r="W1014" s="14">
        <f ca="1">VLOOKUP($M1014,LAST!$B:$Q,2,0)</f>
        <v>472.06</v>
      </c>
      <c r="X1014" s="14">
        <f ca="1">VLOOKUP($M1014,LAST!$B:$Q,3,0)*100</f>
        <v>619.38</v>
      </c>
      <c r="Y1014" s="14">
        <f ca="1">VLOOKUP($M1014,LAST!$B:$Q,16,0)*100</f>
        <v>488.99999999999994</v>
      </c>
      <c r="Z1014" s="14">
        <f ca="1">VLOOKUP($M1014,LAST!$B:$Q,4,0)</f>
        <v>93.31</v>
      </c>
      <c r="AA1014" s="14">
        <f ca="1">VLOOKUP($M1014,LAST!$B:$Q,5,0)</f>
        <v>90.117999999999995</v>
      </c>
      <c r="AB1014" s="14">
        <f ca="1">VLOOKUP($M1014,LAST!$B:$Q,6,0)</f>
        <v>106.91</v>
      </c>
      <c r="AC1014" s="14">
        <f ca="1">VLOOKUP($M1014,LAST!$B:$Q,7,0)</f>
        <v>1307.75</v>
      </c>
    </row>
    <row r="1015" spans="12:29" ht="16.5" customHeight="1" x14ac:dyDescent="0.25">
      <c r="L1015" s="32">
        <f t="shared" si="165"/>
        <v>1015</v>
      </c>
      <c r="M1015" s="9">
        <f t="shared" ca="1" si="174"/>
        <v>44762</v>
      </c>
      <c r="N1015" s="12">
        <f t="shared" ca="1" si="166"/>
        <v>-2.4248648195498212E-2</v>
      </c>
      <c r="O1015" s="12">
        <f t="shared" ca="1" si="167"/>
        <v>-3.9506211471664998E-2</v>
      </c>
      <c r="P1015" s="12">
        <f t="shared" ca="1" si="168"/>
        <v>-3.8076152304609256E-2</v>
      </c>
      <c r="Q1015" s="12">
        <f t="shared" ca="1" si="169"/>
        <v>3.6665588267010829E-3</v>
      </c>
      <c r="R1015" s="12">
        <f t="shared" ca="1" si="170"/>
        <v>3.2913454350711469E-3</v>
      </c>
      <c r="S1015" s="12">
        <f t="shared" ca="1" si="171"/>
        <v>3.6932190997542858E-3</v>
      </c>
      <c r="T1015" s="12">
        <f t="shared" ca="1" si="172"/>
        <v>-4.5679482299199048E-4</v>
      </c>
      <c r="U1015" s="18"/>
      <c r="V1015" s="22">
        <f t="shared" ca="1" si="173"/>
        <v>44762</v>
      </c>
      <c r="W1015" s="14">
        <f ca="1">VLOOKUP($M1015,LAST!$B:$Q,2,0)</f>
        <v>465.57</v>
      </c>
      <c r="X1015" s="14">
        <f ca="1">VLOOKUP($M1015,LAST!$B:$Q,3,0)*100</f>
        <v>613.89</v>
      </c>
      <c r="Y1015" s="14">
        <f ca="1">VLOOKUP($M1015,LAST!$B:$Q,16,0)*100</f>
        <v>480</v>
      </c>
      <c r="Z1015" s="14">
        <f ca="1">VLOOKUP($M1015,LAST!$B:$Q,4,0)</f>
        <v>93.07</v>
      </c>
      <c r="AA1015" s="14">
        <f ca="1">VLOOKUP($M1015,LAST!$B:$Q,5,0)</f>
        <v>89.924000000000007</v>
      </c>
      <c r="AB1015" s="14">
        <f ca="1">VLOOKUP($M1015,LAST!$B:$Q,6,0)</f>
        <v>107.07599999999999</v>
      </c>
      <c r="AC1015" s="14">
        <f ca="1">VLOOKUP($M1015,LAST!$B:$Q,7,0)</f>
        <v>1312.9</v>
      </c>
    </row>
    <row r="1016" spans="12:29" ht="16.5" customHeight="1" x14ac:dyDescent="0.25">
      <c r="L1016" s="32">
        <f t="shared" si="165"/>
        <v>1016</v>
      </c>
      <c r="M1016" s="9">
        <f t="shared" ca="1" si="174"/>
        <v>44761</v>
      </c>
      <c r="N1016" s="12">
        <f t="shared" ca="1" si="166"/>
        <v>-1.6287316509978611E-2</v>
      </c>
      <c r="O1016" s="12">
        <f t="shared" ca="1" si="167"/>
        <v>-2.3333995507403782E-2</v>
      </c>
      <c r="P1016" s="12">
        <f t="shared" ca="1" si="168"/>
        <v>-3.1067961165048508E-2</v>
      </c>
      <c r="Q1016" s="12">
        <f t="shared" ca="1" si="169"/>
        <v>3.0286641427799132E-3</v>
      </c>
      <c r="R1016" s="12">
        <f t="shared" ca="1" si="170"/>
        <v>1.3294603954865369E-3</v>
      </c>
      <c r="S1016" s="12">
        <f t="shared" ca="1" si="171"/>
        <v>-6.3707318890523501E-3</v>
      </c>
      <c r="T1016" s="12">
        <f t="shared" ca="1" si="172"/>
        <v>-2.8846883777423615E-3</v>
      </c>
      <c r="U1016" s="18"/>
      <c r="V1016" s="22">
        <f t="shared" ca="1" si="173"/>
        <v>44761</v>
      </c>
      <c r="W1016" s="14">
        <f ca="1">VLOOKUP($M1016,LAST!$B:$Q,2,0)</f>
        <v>477.14</v>
      </c>
      <c r="X1016" s="14">
        <f ca="1">VLOOKUP($M1016,LAST!$B:$Q,3,0)*100</f>
        <v>639.14</v>
      </c>
      <c r="Y1016" s="14">
        <f ca="1">VLOOKUP($M1016,LAST!$B:$Q,16,0)*100</f>
        <v>499</v>
      </c>
      <c r="Z1016" s="14">
        <f ca="1">VLOOKUP($M1016,LAST!$B:$Q,4,0)</f>
        <v>92.73</v>
      </c>
      <c r="AA1016" s="14">
        <f ca="1">VLOOKUP($M1016,LAST!$B:$Q,5,0)</f>
        <v>89.629000000000005</v>
      </c>
      <c r="AB1016" s="14">
        <f ca="1">VLOOKUP($M1016,LAST!$B:$Q,6,0)</f>
        <v>106.682</v>
      </c>
      <c r="AC1016" s="14">
        <f ca="1">VLOOKUP($M1016,LAST!$B:$Q,7,0)</f>
        <v>1313.5</v>
      </c>
    </row>
    <row r="1017" spans="12:29" ht="16.5" customHeight="1" x14ac:dyDescent="0.25">
      <c r="L1017" s="32">
        <f t="shared" si="165"/>
        <v>1017</v>
      </c>
      <c r="M1017" s="9">
        <f t="shared" ca="1" si="174"/>
        <v>44760</v>
      </c>
      <c r="N1017" s="12">
        <f t="shared" ca="1" si="166"/>
        <v>-2.2057341021815335E-2</v>
      </c>
      <c r="O1017" s="12">
        <f t="shared" ca="1" si="167"/>
        <v>-1.9257860504151125E-2</v>
      </c>
      <c r="P1017" s="12">
        <f t="shared" ca="1" si="168"/>
        <v>-2.6465028355387554E-2</v>
      </c>
      <c r="Q1017" s="12">
        <f t="shared" ca="1" si="169"/>
        <v>3.2555615843732344E-3</v>
      </c>
      <c r="R1017" s="12">
        <f t="shared" ca="1" si="170"/>
        <v>4.5825928533926863E-4</v>
      </c>
      <c r="S1017" s="12">
        <f t="shared" ca="1" si="171"/>
        <v>-6.4499412379815935E-3</v>
      </c>
      <c r="T1017" s="12">
        <f t="shared" ca="1" si="172"/>
        <v>-6.7109033328307532E-3</v>
      </c>
      <c r="U1017" s="18"/>
      <c r="V1017" s="22">
        <f t="shared" ca="1" si="173"/>
        <v>44760</v>
      </c>
      <c r="W1017" s="14">
        <f ca="1">VLOOKUP($M1017,LAST!$B:$Q,2,0)</f>
        <v>485.04</v>
      </c>
      <c r="X1017" s="14">
        <f ca="1">VLOOKUP($M1017,LAST!$B:$Q,3,0)*100</f>
        <v>654.41000000000008</v>
      </c>
      <c r="Y1017" s="14">
        <f ca="1">VLOOKUP($M1017,LAST!$B:$Q,16,0)*100</f>
        <v>515</v>
      </c>
      <c r="Z1017" s="14">
        <f ca="1">VLOOKUP($M1017,LAST!$B:$Q,4,0)</f>
        <v>92.45</v>
      </c>
      <c r="AA1017" s="14">
        <f ca="1">VLOOKUP($M1017,LAST!$B:$Q,5,0)</f>
        <v>89.51</v>
      </c>
      <c r="AB1017" s="14">
        <f ca="1">VLOOKUP($M1017,LAST!$B:$Q,6,0)</f>
        <v>107.366</v>
      </c>
      <c r="AC1017" s="14">
        <f ca="1">VLOOKUP($M1017,LAST!$B:$Q,7,0)</f>
        <v>1317.3</v>
      </c>
    </row>
    <row r="1018" spans="12:29" ht="16.5" customHeight="1" x14ac:dyDescent="0.25">
      <c r="L1018" s="32">
        <f t="shared" si="165"/>
        <v>1018</v>
      </c>
      <c r="M1018" s="9">
        <f t="shared" ca="1" si="174"/>
        <v>44757</v>
      </c>
      <c r="N1018" s="12">
        <f t="shared" ca="1" si="166"/>
        <v>7.0617194277988737E-4</v>
      </c>
      <c r="O1018" s="12">
        <f t="shared" ca="1" si="167"/>
        <v>-6.3882063882063633E-3</v>
      </c>
      <c r="P1018" s="12">
        <f t="shared" ca="1" si="168"/>
        <v>-2.0370370370370372E-2</v>
      </c>
      <c r="Q1018" s="12">
        <f t="shared" ca="1" si="169"/>
        <v>9.7762328915917962E-4</v>
      </c>
      <c r="R1018" s="12">
        <f t="shared" ca="1" si="170"/>
        <v>-5.1388035524779774E-4</v>
      </c>
      <c r="S1018" s="12">
        <f t="shared" ca="1" si="171"/>
        <v>-4.4313826650942412E-3</v>
      </c>
      <c r="T1018" s="12">
        <f t="shared" ca="1" si="172"/>
        <v>1.0784649975229765E-2</v>
      </c>
      <c r="U1018" s="18"/>
      <c r="V1018" s="22">
        <f t="shared" ca="1" si="173"/>
        <v>44757</v>
      </c>
      <c r="W1018" s="14">
        <f ca="1">VLOOKUP($M1018,LAST!$B:$Q,2,0)</f>
        <v>495.98</v>
      </c>
      <c r="X1018" s="14">
        <f ca="1">VLOOKUP($M1018,LAST!$B:$Q,3,0)*100</f>
        <v>667.26</v>
      </c>
      <c r="Y1018" s="14">
        <f ca="1">VLOOKUP($M1018,LAST!$B:$Q,16,0)*100</f>
        <v>529</v>
      </c>
      <c r="Z1018" s="14">
        <f ca="1">VLOOKUP($M1018,LAST!$B:$Q,4,0)</f>
        <v>92.15</v>
      </c>
      <c r="AA1018" s="14">
        <f ca="1">VLOOKUP($M1018,LAST!$B:$Q,5,0)</f>
        <v>89.468999999999994</v>
      </c>
      <c r="AB1018" s="14">
        <f ca="1">VLOOKUP($M1018,LAST!$B:$Q,6,0)</f>
        <v>108.063</v>
      </c>
      <c r="AC1018" s="14">
        <f ca="1">VLOOKUP($M1018,LAST!$B:$Q,7,0)</f>
        <v>1326.2</v>
      </c>
    </row>
    <row r="1019" spans="12:29" ht="16.5" customHeight="1" x14ac:dyDescent="0.25">
      <c r="L1019" s="32">
        <f t="shared" si="165"/>
        <v>1019</v>
      </c>
      <c r="M1019" s="9">
        <f t="shared" ca="1" si="174"/>
        <v>44756</v>
      </c>
      <c r="N1019" s="12">
        <f t="shared" ca="1" si="166"/>
        <v>1.3496104533464282E-2</v>
      </c>
      <c r="O1019" s="12">
        <f t="shared" ca="1" si="167"/>
        <v>1.4471954922428365E-2</v>
      </c>
      <c r="P1019" s="12">
        <f t="shared" ca="1" si="168"/>
        <v>1.3133208255159401E-2</v>
      </c>
      <c r="Q1019" s="12">
        <f t="shared" ca="1" si="169"/>
        <v>-3.2576827017050114E-4</v>
      </c>
      <c r="R1019" s="12">
        <f t="shared" ca="1" si="170"/>
        <v>-4.3549143533516688E-4</v>
      </c>
      <c r="S1019" s="12">
        <f t="shared" ca="1" si="171"/>
        <v>5.4373500560409571E-3</v>
      </c>
      <c r="T1019" s="12">
        <f t="shared" ca="1" si="172"/>
        <v>3.9406228479608174E-3</v>
      </c>
      <c r="U1019" s="18"/>
      <c r="V1019" s="22">
        <f t="shared" ca="1" si="173"/>
        <v>44756</v>
      </c>
      <c r="W1019" s="14">
        <f ca="1">VLOOKUP($M1019,LAST!$B:$Q,2,0)</f>
        <v>495.63</v>
      </c>
      <c r="X1019" s="14">
        <f ca="1">VLOOKUP($M1019,LAST!$B:$Q,3,0)*100</f>
        <v>671.55</v>
      </c>
      <c r="Y1019" s="14">
        <f ca="1">VLOOKUP($M1019,LAST!$B:$Q,16,0)*100</f>
        <v>540</v>
      </c>
      <c r="Z1019" s="14">
        <f ca="1">VLOOKUP($M1019,LAST!$B:$Q,4,0)</f>
        <v>92.06</v>
      </c>
      <c r="AA1019" s="14">
        <f ca="1">VLOOKUP($M1019,LAST!$B:$Q,5,0)</f>
        <v>89.515000000000001</v>
      </c>
      <c r="AB1019" s="14">
        <f ca="1">VLOOKUP($M1019,LAST!$B:$Q,6,0)</f>
        <v>108.544</v>
      </c>
      <c r="AC1019" s="14">
        <f ca="1">VLOOKUP($M1019,LAST!$B:$Q,7,0)</f>
        <v>1312.05</v>
      </c>
    </row>
    <row r="1020" spans="12:29" ht="16.5" customHeight="1" x14ac:dyDescent="0.25">
      <c r="L1020" s="32">
        <f t="shared" si="165"/>
        <v>1020</v>
      </c>
      <c r="M1020" s="9">
        <f t="shared" ca="1" si="174"/>
        <v>44755</v>
      </c>
      <c r="N1020" s="12">
        <f t="shared" ca="1" si="166"/>
        <v>2.9385143242048439E-2</v>
      </c>
      <c r="O1020" s="12">
        <f t="shared" ca="1" si="167"/>
        <v>4.1868296900835489E-3</v>
      </c>
      <c r="P1020" s="12">
        <f t="shared" ca="1" si="168"/>
        <v>1.879699248120259E-3</v>
      </c>
      <c r="Q1020" s="12">
        <f t="shared" ca="1" si="169"/>
        <v>3.2587442971965253E-4</v>
      </c>
      <c r="R1020" s="12">
        <f t="shared" ca="1" si="170"/>
        <v>1.1166571750820253E-5</v>
      </c>
      <c r="S1020" s="12">
        <f t="shared" ca="1" si="171"/>
        <v>-1.0641054112073833E-3</v>
      </c>
      <c r="T1020" s="12">
        <f t="shared" ca="1" si="172"/>
        <v>-4.0769670413410841E-3</v>
      </c>
      <c r="U1020" s="18"/>
      <c r="V1020" s="22">
        <f t="shared" ca="1" si="173"/>
        <v>44755</v>
      </c>
      <c r="W1020" s="14">
        <f ca="1">VLOOKUP($M1020,LAST!$B:$Q,2,0)</f>
        <v>489.03</v>
      </c>
      <c r="X1020" s="14">
        <f ca="1">VLOOKUP($M1020,LAST!$B:$Q,3,0)*100</f>
        <v>661.97</v>
      </c>
      <c r="Y1020" s="14">
        <f ca="1">VLOOKUP($M1020,LAST!$B:$Q,16,0)*100</f>
        <v>533</v>
      </c>
      <c r="Z1020" s="14">
        <f ca="1">VLOOKUP($M1020,LAST!$B:$Q,4,0)</f>
        <v>92.09</v>
      </c>
      <c r="AA1020" s="14">
        <f ca="1">VLOOKUP($M1020,LAST!$B:$Q,5,0)</f>
        <v>89.554000000000002</v>
      </c>
      <c r="AB1020" s="14">
        <f ca="1">VLOOKUP($M1020,LAST!$B:$Q,6,0)</f>
        <v>107.95699999999999</v>
      </c>
      <c r="AC1020" s="14">
        <f ca="1">VLOOKUP($M1020,LAST!$B:$Q,7,0)</f>
        <v>1306.9000000000001</v>
      </c>
    </row>
    <row r="1021" spans="12:29" ht="16.5" customHeight="1" x14ac:dyDescent="0.25">
      <c r="L1021" s="32">
        <f t="shared" si="165"/>
        <v>1021</v>
      </c>
      <c r="M1021" s="9">
        <f t="shared" ca="1" si="174"/>
        <v>44754</v>
      </c>
      <c r="N1021" s="12">
        <f t="shared" ca="1" si="166"/>
        <v>1.8545516916084193E-2</v>
      </c>
      <c r="O1021" s="12">
        <f t="shared" ca="1" si="167"/>
        <v>1.0717242648186298E-2</v>
      </c>
      <c r="P1021" s="12">
        <f t="shared" ca="1" si="168"/>
        <v>1.8832391713747842E-3</v>
      </c>
      <c r="Q1021" s="12">
        <f t="shared" ca="1" si="169"/>
        <v>7.609522774214561E-4</v>
      </c>
      <c r="R1021" s="12">
        <f t="shared" ca="1" si="170"/>
        <v>-1.1165324966788681E-4</v>
      </c>
      <c r="S1021" s="12">
        <f t="shared" ca="1" si="171"/>
        <v>4.7213041908511499E-4</v>
      </c>
      <c r="T1021" s="12">
        <f t="shared" ca="1" si="172"/>
        <v>6.4038653270954704E-3</v>
      </c>
      <c r="U1021" s="18"/>
      <c r="V1021" s="22">
        <f t="shared" ca="1" si="173"/>
        <v>44754</v>
      </c>
      <c r="W1021" s="14">
        <f ca="1">VLOOKUP($M1021,LAST!$B:$Q,2,0)</f>
        <v>475.07</v>
      </c>
      <c r="X1021" s="14">
        <f ca="1">VLOOKUP($M1021,LAST!$B:$Q,3,0)*100</f>
        <v>659.21</v>
      </c>
      <c r="Y1021" s="14">
        <f ca="1">VLOOKUP($M1021,LAST!$B:$Q,16,0)*100</f>
        <v>532</v>
      </c>
      <c r="Z1021" s="14">
        <f ca="1">VLOOKUP($M1021,LAST!$B:$Q,4,0)</f>
        <v>92.06</v>
      </c>
      <c r="AA1021" s="14">
        <f ca="1">VLOOKUP($M1021,LAST!$B:$Q,5,0)</f>
        <v>89.552999999999997</v>
      </c>
      <c r="AB1021" s="14">
        <f ca="1">VLOOKUP($M1021,LAST!$B:$Q,6,0)</f>
        <v>108.072</v>
      </c>
      <c r="AC1021" s="14">
        <f ca="1">VLOOKUP($M1021,LAST!$B:$Q,7,0)</f>
        <v>1312.25</v>
      </c>
    </row>
    <row r="1022" spans="12:29" ht="16.5" customHeight="1" x14ac:dyDescent="0.25">
      <c r="L1022" s="32">
        <f t="shared" si="165"/>
        <v>1022</v>
      </c>
      <c r="M1022" s="9">
        <f t="shared" ca="1" si="174"/>
        <v>44753</v>
      </c>
      <c r="N1022" s="12">
        <f t="shared" ca="1" si="166"/>
        <v>2.9329331538410663E-2</v>
      </c>
      <c r="O1022" s="12">
        <f t="shared" ca="1" si="167"/>
        <v>1.3787207585295835E-2</v>
      </c>
      <c r="P1022" s="12">
        <f t="shared" ca="1" si="168"/>
        <v>9.5057034220531467E-3</v>
      </c>
      <c r="Q1022" s="12">
        <f t="shared" ca="1" si="169"/>
        <v>7.6153176675353151E-4</v>
      </c>
      <c r="R1022" s="12">
        <f t="shared" ca="1" si="170"/>
        <v>3.4624491801826807E-4</v>
      </c>
      <c r="S1022" s="12">
        <f t="shared" ca="1" si="171"/>
        <v>9.4760155877653407E-3</v>
      </c>
      <c r="T1022" s="12">
        <f t="shared" ca="1" si="172"/>
        <v>2.6914795447554596E-3</v>
      </c>
      <c r="U1022" s="18"/>
      <c r="V1022" s="22">
        <f t="shared" ca="1" si="173"/>
        <v>44753</v>
      </c>
      <c r="W1022" s="14">
        <f ca="1">VLOOKUP($M1022,LAST!$B:$Q,2,0)</f>
        <v>466.42</v>
      </c>
      <c r="X1022" s="14">
        <f ca="1">VLOOKUP($M1022,LAST!$B:$Q,3,0)*100</f>
        <v>652.22</v>
      </c>
      <c r="Y1022" s="14">
        <f ca="1">VLOOKUP($M1022,LAST!$B:$Q,16,0)*100</f>
        <v>531</v>
      </c>
      <c r="Z1022" s="14">
        <f ca="1">VLOOKUP($M1022,LAST!$B:$Q,4,0)</f>
        <v>91.99</v>
      </c>
      <c r="AA1022" s="14">
        <f ca="1">VLOOKUP($M1022,LAST!$B:$Q,5,0)</f>
        <v>89.563000000000002</v>
      </c>
      <c r="AB1022" s="14">
        <f ca="1">VLOOKUP($M1022,LAST!$B:$Q,6,0)</f>
        <v>108.021</v>
      </c>
      <c r="AC1022" s="14">
        <f ca="1">VLOOKUP($M1022,LAST!$B:$Q,7,0)</f>
        <v>1303.9000000000001</v>
      </c>
    </row>
    <row r="1023" spans="12:29" ht="16.5" customHeight="1" x14ac:dyDescent="0.25">
      <c r="L1023" s="32">
        <f t="shared" si="165"/>
        <v>1023</v>
      </c>
      <c r="M1023" s="9">
        <f t="shared" ca="1" si="174"/>
        <v>44750</v>
      </c>
      <c r="N1023" s="12">
        <f t="shared" ca="1" si="166"/>
        <v>-6.7295046032441741E-3</v>
      </c>
      <c r="O1023" s="12">
        <f t="shared" ca="1" si="167"/>
        <v>-1.6915742183918447E-2</v>
      </c>
      <c r="P1023" s="12">
        <f t="shared" ca="1" si="168"/>
        <v>-2.4118738404452666E-2</v>
      </c>
      <c r="Q1023" s="12">
        <f t="shared" ca="1" si="169"/>
        <v>9.8007187193727141E-4</v>
      </c>
      <c r="R1023" s="12">
        <f t="shared" ca="1" si="170"/>
        <v>1.1069739357953967E-3</v>
      </c>
      <c r="S1023" s="12">
        <f t="shared" ca="1" si="171"/>
        <v>-1.1481377765331091E-3</v>
      </c>
      <c r="T1023" s="12">
        <f t="shared" ca="1" si="172"/>
        <v>3.4616716027535688E-4</v>
      </c>
      <c r="U1023" s="18"/>
      <c r="V1023" s="22">
        <f t="shared" ca="1" si="173"/>
        <v>44750</v>
      </c>
      <c r="W1023" s="14">
        <f ca="1">VLOOKUP($M1023,LAST!$B:$Q,2,0)</f>
        <v>453.13</v>
      </c>
      <c r="X1023" s="14">
        <f ca="1">VLOOKUP($M1023,LAST!$B:$Q,3,0)*100</f>
        <v>643.35</v>
      </c>
      <c r="Y1023" s="14">
        <f ca="1">VLOOKUP($M1023,LAST!$B:$Q,16,0)*100</f>
        <v>526</v>
      </c>
      <c r="Z1023" s="14">
        <f ca="1">VLOOKUP($M1023,LAST!$B:$Q,4,0)</f>
        <v>91.92</v>
      </c>
      <c r="AA1023" s="14">
        <f ca="1">VLOOKUP($M1023,LAST!$B:$Q,5,0)</f>
        <v>89.531999999999996</v>
      </c>
      <c r="AB1023" s="14">
        <f ca="1">VLOOKUP($M1023,LAST!$B:$Q,6,0)</f>
        <v>107.00700000000001</v>
      </c>
      <c r="AC1023" s="14">
        <f ca="1">VLOOKUP($M1023,LAST!$B:$Q,7,0)</f>
        <v>1300.4000000000001</v>
      </c>
    </row>
    <row r="1024" spans="12:29" ht="16.5" customHeight="1" x14ac:dyDescent="0.25">
      <c r="L1024" s="32">
        <f t="shared" si="165"/>
        <v>1024</v>
      </c>
      <c r="M1024" s="9">
        <f t="shared" ca="1" si="174"/>
        <v>44749</v>
      </c>
      <c r="N1024" s="12">
        <f t="shared" ca="1" si="166"/>
        <v>-5.753639612936956E-3</v>
      </c>
      <c r="O1024" s="12">
        <f t="shared" ca="1" si="167"/>
        <v>-2.805542766333502E-2</v>
      </c>
      <c r="P1024" s="12">
        <f t="shared" ca="1" si="168"/>
        <v>-4.770318021201414E-2</v>
      </c>
      <c r="Q1024" s="12">
        <f t="shared" ca="1" si="169"/>
        <v>8.7193460490464503E-4</v>
      </c>
      <c r="R1024" s="12">
        <f t="shared" ca="1" si="170"/>
        <v>6.3775510204089336E-4</v>
      </c>
      <c r="S1024" s="12">
        <f t="shared" ca="1" si="171"/>
        <v>3.1747217449762388E-4</v>
      </c>
      <c r="T1024" s="12">
        <f t="shared" ca="1" si="172"/>
        <v>-5.0895453849685302E-3</v>
      </c>
      <c r="U1024" s="18"/>
      <c r="V1024" s="22">
        <f t="shared" ca="1" si="173"/>
        <v>44749</v>
      </c>
      <c r="W1024" s="14">
        <f ca="1">VLOOKUP($M1024,LAST!$B:$Q,2,0)</f>
        <v>456.2</v>
      </c>
      <c r="X1024" s="14">
        <f ca="1">VLOOKUP($M1024,LAST!$B:$Q,3,0)*100</f>
        <v>654.41999999999996</v>
      </c>
      <c r="Y1024" s="14">
        <f ca="1">VLOOKUP($M1024,LAST!$B:$Q,16,0)*100</f>
        <v>539</v>
      </c>
      <c r="Z1024" s="14">
        <f ca="1">VLOOKUP($M1024,LAST!$B:$Q,4,0)</f>
        <v>91.83</v>
      </c>
      <c r="AA1024" s="14">
        <f ca="1">VLOOKUP($M1024,LAST!$B:$Q,5,0)</f>
        <v>89.433000000000007</v>
      </c>
      <c r="AB1024" s="14">
        <f ca="1">VLOOKUP($M1024,LAST!$B:$Q,6,0)</f>
        <v>107.13</v>
      </c>
      <c r="AC1024" s="14">
        <f ca="1">VLOOKUP($M1024,LAST!$B:$Q,7,0)</f>
        <v>1299.95</v>
      </c>
    </row>
    <row r="1025" spans="12:29" ht="16.5" customHeight="1" x14ac:dyDescent="0.25">
      <c r="L1025" s="32">
        <f t="shared" si="165"/>
        <v>1025</v>
      </c>
      <c r="M1025" s="9">
        <f t="shared" ca="1" si="174"/>
        <v>44748</v>
      </c>
      <c r="N1025" s="12">
        <f t="shared" ca="1" si="166"/>
        <v>-1.4730513205926554E-2</v>
      </c>
      <c r="O1025" s="12">
        <f t="shared" ca="1" si="167"/>
        <v>-1.3291714294088264E-2</v>
      </c>
      <c r="P1025" s="12">
        <f t="shared" ca="1" si="168"/>
        <v>-2.9159519725557415E-2</v>
      </c>
      <c r="Q1025" s="12">
        <f t="shared" ca="1" si="169"/>
        <v>-1.0887316276537717E-3</v>
      </c>
      <c r="R1025" s="12">
        <f t="shared" ca="1" si="170"/>
        <v>-9.9480243670713175E-4</v>
      </c>
      <c r="S1025" s="12">
        <f t="shared" ca="1" si="171"/>
        <v>5.26587506453291E-3</v>
      </c>
      <c r="T1025" s="12">
        <f t="shared" ca="1" si="172"/>
        <v>4.8450357609781669E-3</v>
      </c>
      <c r="U1025" s="18"/>
      <c r="V1025" s="22">
        <f t="shared" ca="1" si="173"/>
        <v>44748</v>
      </c>
      <c r="W1025" s="14">
        <f ca="1">VLOOKUP($M1025,LAST!$B:$Q,2,0)</f>
        <v>458.84</v>
      </c>
      <c r="X1025" s="14">
        <f ca="1">VLOOKUP($M1025,LAST!$B:$Q,3,0)*100</f>
        <v>673.31000000000006</v>
      </c>
      <c r="Y1025" s="14">
        <f ca="1">VLOOKUP($M1025,LAST!$B:$Q,16,0)*100</f>
        <v>566</v>
      </c>
      <c r="Z1025" s="14">
        <f ca="1">VLOOKUP($M1025,LAST!$B:$Q,4,0)</f>
        <v>91.75</v>
      </c>
      <c r="AA1025" s="14">
        <f ca="1">VLOOKUP($M1025,LAST!$B:$Q,5,0)</f>
        <v>89.376000000000005</v>
      </c>
      <c r="AB1025" s="14">
        <f ca="1">VLOOKUP($M1025,LAST!$B:$Q,6,0)</f>
        <v>107.096</v>
      </c>
      <c r="AC1025" s="14">
        <f ca="1">VLOOKUP($M1025,LAST!$B:$Q,7,0)</f>
        <v>1306.5999999999999</v>
      </c>
    </row>
    <row r="1026" spans="12:29" ht="16.5" customHeight="1" x14ac:dyDescent="0.25">
      <c r="L1026" s="32">
        <f t="shared" si="165"/>
        <v>1026</v>
      </c>
      <c r="M1026" s="9">
        <f t="shared" ca="1" si="174"/>
        <v>44747</v>
      </c>
      <c r="N1026" s="12">
        <f t="shared" ca="1" si="166"/>
        <v>1.6434947726826188E-2</v>
      </c>
      <c r="O1026" s="12">
        <f t="shared" ca="1" si="167"/>
        <v>1.6702176795744705E-2</v>
      </c>
      <c r="P1026" s="12">
        <f t="shared" ca="1" si="168"/>
        <v>8.65051903114189E-3</v>
      </c>
      <c r="Q1026" s="12">
        <f t="shared" ca="1" si="169"/>
        <v>-2.1727322107550906E-3</v>
      </c>
      <c r="R1026" s="12">
        <f t="shared" ca="1" si="170"/>
        <v>-1.1176306230775701E-4</v>
      </c>
      <c r="S1026" s="12">
        <f t="shared" ca="1" si="171"/>
        <v>1.3287298598033015E-2</v>
      </c>
      <c r="T1026" s="12">
        <f t="shared" ca="1" si="172"/>
        <v>2.6602922465974732E-3</v>
      </c>
      <c r="U1026" s="18"/>
      <c r="V1026" s="22">
        <f t="shared" ca="1" si="173"/>
        <v>44747</v>
      </c>
      <c r="W1026" s="14">
        <f ca="1">VLOOKUP($M1026,LAST!$B:$Q,2,0)</f>
        <v>465.7</v>
      </c>
      <c r="X1026" s="14">
        <f ca="1">VLOOKUP($M1026,LAST!$B:$Q,3,0)*100</f>
        <v>682.38</v>
      </c>
      <c r="Y1026" s="14">
        <f ca="1">VLOOKUP($M1026,LAST!$B:$Q,16,0)*100</f>
        <v>583</v>
      </c>
      <c r="Z1026" s="14">
        <f ca="1">VLOOKUP($M1026,LAST!$B:$Q,4,0)</f>
        <v>91.85</v>
      </c>
      <c r="AA1026" s="14">
        <f ca="1">VLOOKUP($M1026,LAST!$B:$Q,5,0)</f>
        <v>89.465000000000003</v>
      </c>
      <c r="AB1026" s="14">
        <f ca="1">VLOOKUP($M1026,LAST!$B:$Q,6,0)</f>
        <v>106.535</v>
      </c>
      <c r="AC1026" s="14">
        <f ca="1">VLOOKUP($M1026,LAST!$B:$Q,7,0)</f>
        <v>1300.3</v>
      </c>
    </row>
    <row r="1027" spans="12:29" ht="16.5" customHeight="1" x14ac:dyDescent="0.25">
      <c r="L1027" s="32">
        <f t="shared" si="165"/>
        <v>1027</v>
      </c>
      <c r="M1027" s="9">
        <f t="shared" ca="1" si="174"/>
        <v>44746</v>
      </c>
      <c r="N1027" s="12">
        <f t="shared" ca="1" si="166"/>
        <v>0</v>
      </c>
      <c r="O1027" s="12">
        <f t="shared" ca="1" si="167"/>
        <v>-2.3485693050909751E-3</v>
      </c>
      <c r="P1027" s="12">
        <f t="shared" ca="1" si="168"/>
        <v>0</v>
      </c>
      <c r="Q1027" s="12">
        <f t="shared" ca="1" si="169"/>
        <v>-1.0862480990658785E-4</v>
      </c>
      <c r="R1027" s="12">
        <f t="shared" ca="1" si="170"/>
        <v>-3.7985007094265555E-4</v>
      </c>
      <c r="S1027" s="12">
        <f t="shared" ca="1" si="171"/>
        <v>0</v>
      </c>
      <c r="T1027" s="12">
        <f t="shared" ca="1" si="172"/>
        <v>-3.0834457506268009E-4</v>
      </c>
      <c r="U1027" s="18"/>
      <c r="V1027" s="22">
        <f t="shared" ca="1" si="173"/>
        <v>44746</v>
      </c>
      <c r="W1027" s="14">
        <f ca="1">VLOOKUP($M1027,LAST!$B:$Q,2,0)</f>
        <v>458.17</v>
      </c>
      <c r="X1027" s="14">
        <f ca="1">VLOOKUP($M1027,LAST!$B:$Q,3,0)*100</f>
        <v>671.17000000000007</v>
      </c>
      <c r="Y1027" s="14">
        <f ca="1">VLOOKUP($M1027,LAST!$B:$Q,16,0)*100</f>
        <v>578</v>
      </c>
      <c r="Z1027" s="14">
        <f ca="1">VLOOKUP($M1027,LAST!$B:$Q,4,0)</f>
        <v>92.05</v>
      </c>
      <c r="AA1027" s="14">
        <f ca="1">VLOOKUP($M1027,LAST!$B:$Q,5,0)</f>
        <v>89.474999999999994</v>
      </c>
      <c r="AB1027" s="14">
        <f ca="1">VLOOKUP($M1027,LAST!$B:$Q,6,0)</f>
        <v>105.13800000000001</v>
      </c>
      <c r="AC1027" s="14">
        <f ca="1">VLOOKUP($M1027,LAST!$B:$Q,7,0)</f>
        <v>1296.8499999999999</v>
      </c>
    </row>
    <row r="1028" spans="12:29" ht="16.5" customHeight="1" x14ac:dyDescent="0.25">
      <c r="L1028" s="32">
        <f t="shared" si="165"/>
        <v>1028</v>
      </c>
      <c r="M1028" s="9">
        <f t="shared" ca="1" si="174"/>
        <v>44743</v>
      </c>
      <c r="N1028" s="12">
        <f t="shared" ca="1" si="166"/>
        <v>-3.0680186257016073E-3</v>
      </c>
      <c r="O1028" s="12">
        <f t="shared" ca="1" si="167"/>
        <v>1.0119968168646132E-2</v>
      </c>
      <c r="P1028" s="12">
        <f t="shared" ca="1" si="168"/>
        <v>1.5817223198594021E-2</v>
      </c>
      <c r="Q1028" s="12">
        <f t="shared" ca="1" si="169"/>
        <v>-1.0850694444444198E-3</v>
      </c>
      <c r="R1028" s="12">
        <f t="shared" ca="1" si="170"/>
        <v>-1.0936645574564086E-3</v>
      </c>
      <c r="S1028" s="12">
        <f t="shared" ca="1" si="171"/>
        <v>4.3272675168362085E-3</v>
      </c>
      <c r="T1028" s="12">
        <f t="shared" ca="1" si="172"/>
        <v>-1.1934093008930668E-3</v>
      </c>
      <c r="U1028" s="18"/>
      <c r="V1028" s="22">
        <f t="shared" ca="1" si="173"/>
        <v>44743</v>
      </c>
      <c r="W1028" s="14">
        <f ca="1">VLOOKUP($M1028,LAST!$B:$Q,2,0)</f>
        <v>458.17</v>
      </c>
      <c r="X1028" s="14">
        <f ca="1">VLOOKUP($M1028,LAST!$B:$Q,3,0)*100</f>
        <v>672.75</v>
      </c>
      <c r="Y1028" s="14">
        <f ca="1">VLOOKUP($M1028,LAST!$B:$Q,16,0)*100</f>
        <v>578</v>
      </c>
      <c r="Z1028" s="14">
        <f ca="1">VLOOKUP($M1028,LAST!$B:$Q,4,0)</f>
        <v>92.06</v>
      </c>
      <c r="AA1028" s="14">
        <f ca="1">VLOOKUP($M1028,LAST!$B:$Q,5,0)</f>
        <v>89.509</v>
      </c>
      <c r="AB1028" s="14">
        <f ca="1">VLOOKUP($M1028,LAST!$B:$Q,6,0)</f>
        <v>105.13800000000001</v>
      </c>
      <c r="AC1028" s="14">
        <f ca="1">VLOOKUP($M1028,LAST!$B:$Q,7,0)</f>
        <v>1297.25</v>
      </c>
    </row>
    <row r="1029" spans="12:29" ht="16.5" customHeight="1" x14ac:dyDescent="0.25">
      <c r="L1029" s="32">
        <f t="shared" si="165"/>
        <v>1029</v>
      </c>
      <c r="M1029" s="9">
        <f t="shared" ca="1" si="174"/>
        <v>44742</v>
      </c>
      <c r="N1029" s="12">
        <f t="shared" ca="1" si="166"/>
        <v>1.3607992765929167E-2</v>
      </c>
      <c r="O1029" s="12">
        <f t="shared" ca="1" si="167"/>
        <v>3.4835842694883379E-2</v>
      </c>
      <c r="P1029" s="12">
        <f t="shared" ca="1" si="168"/>
        <v>3.6429872495446158E-2</v>
      </c>
      <c r="Q1029" s="12">
        <f t="shared" ca="1" si="169"/>
        <v>-6.0396893874029578E-3</v>
      </c>
      <c r="R1029" s="12">
        <f t="shared" ca="1" si="170"/>
        <v>-4.9526390014769106E-3</v>
      </c>
      <c r="S1029" s="12">
        <f t="shared" ca="1" si="171"/>
        <v>-4.0054801819114916E-3</v>
      </c>
      <c r="T1029" s="12">
        <f t="shared" ca="1" si="172"/>
        <v>-5.3866871873797795E-4</v>
      </c>
      <c r="U1029" s="18"/>
      <c r="V1029" s="22">
        <f t="shared" ca="1" si="173"/>
        <v>44742</v>
      </c>
      <c r="W1029" s="14">
        <f ca="1">VLOOKUP($M1029,LAST!$B:$Q,2,0)</f>
        <v>459.58</v>
      </c>
      <c r="X1029" s="14">
        <f ca="1">VLOOKUP($M1029,LAST!$B:$Q,3,0)*100</f>
        <v>666.01</v>
      </c>
      <c r="Y1029" s="14">
        <f ca="1">VLOOKUP($M1029,LAST!$B:$Q,16,0)*100</f>
        <v>569</v>
      </c>
      <c r="Z1029" s="14">
        <f ca="1">VLOOKUP($M1029,LAST!$B:$Q,4,0)</f>
        <v>92.16</v>
      </c>
      <c r="AA1029" s="14">
        <f ca="1">VLOOKUP($M1029,LAST!$B:$Q,5,0)</f>
        <v>89.606999999999999</v>
      </c>
      <c r="AB1029" s="14">
        <f ca="1">VLOOKUP($M1029,LAST!$B:$Q,6,0)</f>
        <v>104.685</v>
      </c>
      <c r="AC1029" s="14">
        <f ca="1">VLOOKUP($M1029,LAST!$B:$Q,7,0)</f>
        <v>1298.8</v>
      </c>
    </row>
    <row r="1030" spans="12:29" ht="16.5" customHeight="1" x14ac:dyDescent="0.25">
      <c r="L1030" s="32">
        <f t="shared" ref="L1030:L1093" si="175">ROW(M1030)</f>
        <v>1030</v>
      </c>
      <c r="M1030" s="9">
        <f t="shared" ca="1" si="174"/>
        <v>44741</v>
      </c>
      <c r="N1030" s="12">
        <f t="shared" ref="N1030:N1093" ca="1" si="176">W1030/W1031-1</f>
        <v>2.5976964677663972E-2</v>
      </c>
      <c r="O1030" s="12">
        <f t="shared" ref="O1030:O1093" ca="1" si="177">X1030/X1031-1</f>
        <v>4.8807118180040465E-2</v>
      </c>
      <c r="P1030" s="12">
        <f t="shared" ref="P1030:P1093" ca="1" si="178">Y1030/Y1031-1</f>
        <v>5.3742802303262893E-2</v>
      </c>
      <c r="Q1030" s="12">
        <f t="shared" ref="Q1030:Q1093" ca="1" si="179">Z1030/Z1031-1</f>
        <v>-3.2251128789507755E-3</v>
      </c>
      <c r="R1030" s="12">
        <f t="shared" ref="R1030:R1093" ca="1" si="180">AA1030/AA1031-1</f>
        <v>6.1112469165980343E-4</v>
      </c>
      <c r="S1030" s="12">
        <f t="shared" ref="S1030:S1093" ca="1" si="181">AB1030/AB1031-1</f>
        <v>5.7412971504027244E-3</v>
      </c>
      <c r="T1030" s="12">
        <f t="shared" ref="T1030:T1093" ca="1" si="182">AC1030/AC1031-1</f>
        <v>1.2347602539632963E-2</v>
      </c>
      <c r="U1030" s="18"/>
      <c r="V1030" s="22">
        <f t="shared" ref="V1030:V1093" ca="1" si="183">M1030</f>
        <v>44741</v>
      </c>
      <c r="W1030" s="14">
        <f ca="1">VLOOKUP($M1030,LAST!$B:$Q,2,0)</f>
        <v>453.41</v>
      </c>
      <c r="X1030" s="14">
        <f ca="1">VLOOKUP($M1030,LAST!$B:$Q,3,0)*100</f>
        <v>643.59</v>
      </c>
      <c r="Y1030" s="14">
        <f ca="1">VLOOKUP($M1030,LAST!$B:$Q,16,0)*100</f>
        <v>549</v>
      </c>
      <c r="Z1030" s="14">
        <f ca="1">VLOOKUP($M1030,LAST!$B:$Q,4,0)</f>
        <v>92.72</v>
      </c>
      <c r="AA1030" s="14">
        <f ca="1">VLOOKUP($M1030,LAST!$B:$Q,5,0)</f>
        <v>90.052999999999997</v>
      </c>
      <c r="AB1030" s="14">
        <f ca="1">VLOOKUP($M1030,LAST!$B:$Q,6,0)</f>
        <v>105.10599999999999</v>
      </c>
      <c r="AC1030" s="14">
        <f ca="1">VLOOKUP($M1030,LAST!$B:$Q,7,0)</f>
        <v>1299.5</v>
      </c>
    </row>
    <row r="1031" spans="12:29" ht="16.5" customHeight="1" x14ac:dyDescent="0.25">
      <c r="L1031" s="32">
        <f t="shared" si="175"/>
        <v>1031</v>
      </c>
      <c r="M1031" s="9">
        <f t="shared" ref="M1031:M1094" ca="1" si="184">WORKDAY(M1030,-1)</f>
        <v>44740</v>
      </c>
      <c r="N1031" s="12">
        <f t="shared" ca="1" si="176"/>
        <v>3.4141433050966619E-2</v>
      </c>
      <c r="O1031" s="12">
        <f t="shared" ca="1" si="177"/>
        <v>2.5725031341412352E-2</v>
      </c>
      <c r="P1031" s="12">
        <f t="shared" ca="1" si="178"/>
        <v>3.7848605577689431E-2</v>
      </c>
      <c r="Q1031" s="12">
        <f t="shared" ca="1" si="179"/>
        <v>-1.2883830792356221E-3</v>
      </c>
      <c r="R1031" s="12">
        <f t="shared" ca="1" si="180"/>
        <v>4.7335164221762316E-3</v>
      </c>
      <c r="S1031" s="12">
        <f t="shared" ca="1" si="181"/>
        <v>5.4551227162085159E-3</v>
      </c>
      <c r="T1031" s="12">
        <f t="shared" ca="1" si="182"/>
        <v>-2.2153128643606079E-3</v>
      </c>
      <c r="U1031" s="18"/>
      <c r="V1031" s="22">
        <f t="shared" ca="1" si="183"/>
        <v>44740</v>
      </c>
      <c r="W1031" s="14">
        <f ca="1">VLOOKUP($M1031,LAST!$B:$Q,2,0)</f>
        <v>441.93</v>
      </c>
      <c r="X1031" s="14">
        <f ca="1">VLOOKUP($M1031,LAST!$B:$Q,3,0)*100</f>
        <v>613.64</v>
      </c>
      <c r="Y1031" s="14">
        <f ca="1">VLOOKUP($M1031,LAST!$B:$Q,16,0)*100</f>
        <v>521</v>
      </c>
      <c r="Z1031" s="14">
        <f ca="1">VLOOKUP($M1031,LAST!$B:$Q,4,0)</f>
        <v>93.02</v>
      </c>
      <c r="AA1031" s="14">
        <f ca="1">VLOOKUP($M1031,LAST!$B:$Q,5,0)</f>
        <v>89.998000000000005</v>
      </c>
      <c r="AB1031" s="14">
        <f ca="1">VLOOKUP($M1031,LAST!$B:$Q,6,0)</f>
        <v>104.506</v>
      </c>
      <c r="AC1031" s="14">
        <f ca="1">VLOOKUP($M1031,LAST!$B:$Q,7,0)</f>
        <v>1283.6500000000001</v>
      </c>
    </row>
    <row r="1032" spans="12:29" ht="16.5" customHeight="1" x14ac:dyDescent="0.25">
      <c r="L1032" s="32">
        <f t="shared" si="175"/>
        <v>1032</v>
      </c>
      <c r="M1032" s="9">
        <f t="shared" ca="1" si="184"/>
        <v>44739</v>
      </c>
      <c r="N1032" s="12">
        <f t="shared" ca="1" si="176"/>
        <v>-5.8623737961197575E-3</v>
      </c>
      <c r="O1032" s="12">
        <f t="shared" ca="1" si="177"/>
        <v>-8.2226753535253883E-3</v>
      </c>
      <c r="P1032" s="12">
        <f t="shared" ca="1" si="178"/>
        <v>-9.8619329388561772E-3</v>
      </c>
      <c r="Q1032" s="12">
        <f t="shared" ca="1" si="179"/>
        <v>-1.0735373054215902E-4</v>
      </c>
      <c r="R1032" s="12">
        <f t="shared" ca="1" si="180"/>
        <v>3.113241354595786E-3</v>
      </c>
      <c r="S1032" s="12">
        <f t="shared" ca="1" si="181"/>
        <v>-2.3611844315400976E-3</v>
      </c>
      <c r="T1032" s="12">
        <f t="shared" ca="1" si="182"/>
        <v>-9.1651263093037727E-3</v>
      </c>
      <c r="U1032" s="18"/>
      <c r="V1032" s="22">
        <f t="shared" ca="1" si="183"/>
        <v>44739</v>
      </c>
      <c r="W1032" s="14">
        <f ca="1">VLOOKUP($M1032,LAST!$B:$Q,2,0)</f>
        <v>427.34</v>
      </c>
      <c r="X1032" s="14">
        <f ca="1">VLOOKUP($M1032,LAST!$B:$Q,3,0)*100</f>
        <v>598.25</v>
      </c>
      <c r="Y1032" s="14">
        <f ca="1">VLOOKUP($M1032,LAST!$B:$Q,16,0)*100</f>
        <v>501.99999999999994</v>
      </c>
      <c r="Z1032" s="14">
        <f ca="1">VLOOKUP($M1032,LAST!$B:$Q,4,0)</f>
        <v>93.14</v>
      </c>
      <c r="AA1032" s="14">
        <f ca="1">VLOOKUP($M1032,LAST!$B:$Q,5,0)</f>
        <v>89.573999999999998</v>
      </c>
      <c r="AB1032" s="14">
        <f ca="1">VLOOKUP($M1032,LAST!$B:$Q,6,0)</f>
        <v>103.93899999999999</v>
      </c>
      <c r="AC1032" s="14">
        <f ca="1">VLOOKUP($M1032,LAST!$B:$Q,7,0)</f>
        <v>1286.5</v>
      </c>
    </row>
    <row r="1033" spans="12:29" ht="16.5" customHeight="1" x14ac:dyDescent="0.25">
      <c r="L1033" s="32">
        <f t="shared" si="175"/>
        <v>1033</v>
      </c>
      <c r="M1033" s="9">
        <f t="shared" ca="1" si="184"/>
        <v>44736</v>
      </c>
      <c r="N1033" s="12">
        <f t="shared" ca="1" si="176"/>
        <v>-8.1679741578217779E-3</v>
      </c>
      <c r="O1033" s="12">
        <f t="shared" ca="1" si="177"/>
        <v>-1.6179276825469269E-2</v>
      </c>
      <c r="P1033" s="12">
        <f t="shared" ca="1" si="178"/>
        <v>-3.4285714285714253E-2</v>
      </c>
      <c r="Q1033" s="12">
        <f t="shared" ca="1" si="179"/>
        <v>-1.2865873271147299E-3</v>
      </c>
      <c r="R1033" s="12">
        <f t="shared" ca="1" si="180"/>
        <v>-7.7229945216743534E-3</v>
      </c>
      <c r="S1033" s="12">
        <f t="shared" ca="1" si="181"/>
        <v>-2.3556223726670655E-3</v>
      </c>
      <c r="T1033" s="12">
        <f t="shared" ca="1" si="182"/>
        <v>-2.4201913103606421E-3</v>
      </c>
      <c r="U1033" s="18"/>
      <c r="V1033" s="22">
        <f t="shared" ca="1" si="183"/>
        <v>44736</v>
      </c>
      <c r="W1033" s="14">
        <f ca="1">VLOOKUP($M1033,LAST!$B:$Q,2,0)</f>
        <v>429.86</v>
      </c>
      <c r="X1033" s="14">
        <f ca="1">VLOOKUP($M1033,LAST!$B:$Q,3,0)*100</f>
        <v>603.21</v>
      </c>
      <c r="Y1033" s="14">
        <f ca="1">VLOOKUP($M1033,LAST!$B:$Q,16,0)*100</f>
        <v>507</v>
      </c>
      <c r="Z1033" s="14">
        <f ca="1">VLOOKUP($M1033,LAST!$B:$Q,4,0)</f>
        <v>93.15</v>
      </c>
      <c r="AA1033" s="14">
        <f ca="1">VLOOKUP($M1033,LAST!$B:$Q,5,0)</f>
        <v>89.296000000000006</v>
      </c>
      <c r="AB1033" s="14">
        <f ca="1">VLOOKUP($M1033,LAST!$B:$Q,6,0)</f>
        <v>104.185</v>
      </c>
      <c r="AC1033" s="14">
        <f ca="1">VLOOKUP($M1033,LAST!$B:$Q,7,0)</f>
        <v>1298.4000000000001</v>
      </c>
    </row>
    <row r="1034" spans="12:29" ht="16.5" customHeight="1" x14ac:dyDescent="0.25">
      <c r="L1034" s="32">
        <f t="shared" si="175"/>
        <v>1034</v>
      </c>
      <c r="M1034" s="9">
        <f t="shared" ca="1" si="184"/>
        <v>44735</v>
      </c>
      <c r="N1034" s="12">
        <f t="shared" ca="1" si="176"/>
        <v>1.6408976403430309E-3</v>
      </c>
      <c r="O1034" s="12">
        <f t="shared" ca="1" si="177"/>
        <v>1.3454767847402405E-2</v>
      </c>
      <c r="P1034" s="12">
        <f t="shared" ca="1" si="178"/>
        <v>7.6775431861804133E-3</v>
      </c>
      <c r="Q1034" s="12">
        <f t="shared" ca="1" si="179"/>
        <v>-1.071007818357117E-3</v>
      </c>
      <c r="R1034" s="12">
        <f t="shared" ca="1" si="180"/>
        <v>-9.6295644135320213E-3</v>
      </c>
      <c r="S1034" s="12">
        <f t="shared" ca="1" si="181"/>
        <v>2.2457460387534933E-3</v>
      </c>
      <c r="T1034" s="12">
        <f t="shared" ca="1" si="182"/>
        <v>3.0827328426650258E-3</v>
      </c>
      <c r="U1034" s="18"/>
      <c r="V1034" s="22">
        <f t="shared" ca="1" si="183"/>
        <v>44735</v>
      </c>
      <c r="W1034" s="14">
        <f ca="1">VLOOKUP($M1034,LAST!$B:$Q,2,0)</f>
        <v>433.4</v>
      </c>
      <c r="X1034" s="14">
        <f ca="1">VLOOKUP($M1034,LAST!$B:$Q,3,0)*100</f>
        <v>613.13</v>
      </c>
      <c r="Y1034" s="14">
        <f ca="1">VLOOKUP($M1034,LAST!$B:$Q,16,0)*100</f>
        <v>525</v>
      </c>
      <c r="Z1034" s="14">
        <f ca="1">VLOOKUP($M1034,LAST!$B:$Q,4,0)</f>
        <v>93.27</v>
      </c>
      <c r="AA1034" s="14">
        <f ca="1">VLOOKUP($M1034,LAST!$B:$Q,5,0)</f>
        <v>89.991</v>
      </c>
      <c r="AB1034" s="14">
        <f ca="1">VLOOKUP($M1034,LAST!$B:$Q,6,0)</f>
        <v>104.431</v>
      </c>
      <c r="AC1034" s="14">
        <f ca="1">VLOOKUP($M1034,LAST!$B:$Q,7,0)</f>
        <v>1301.55</v>
      </c>
    </row>
    <row r="1035" spans="12:29" ht="16.5" customHeight="1" x14ac:dyDescent="0.25">
      <c r="L1035" s="32">
        <f t="shared" si="175"/>
        <v>1035</v>
      </c>
      <c r="M1035" s="9">
        <f t="shared" ca="1" si="184"/>
        <v>44734</v>
      </c>
      <c r="N1035" s="12">
        <f t="shared" ca="1" si="176"/>
        <v>2.8695734867576483E-2</v>
      </c>
      <c r="O1035" s="12">
        <f t="shared" ca="1" si="177"/>
        <v>3.8074811256005425E-2</v>
      </c>
      <c r="P1035" s="12">
        <f t="shared" ca="1" si="178"/>
        <v>5.2525252525252419E-2</v>
      </c>
      <c r="Q1035" s="12">
        <f t="shared" ca="1" si="179"/>
        <v>-1.8174043190078981E-3</v>
      </c>
      <c r="R1035" s="12">
        <f t="shared" ca="1" si="180"/>
        <v>-6.3751380550908232E-3</v>
      </c>
      <c r="S1035" s="12">
        <f t="shared" ca="1" si="181"/>
        <v>-2.2789294776655034E-3</v>
      </c>
      <c r="T1035" s="12">
        <f t="shared" ca="1" si="182"/>
        <v>3.0147257759052248E-3</v>
      </c>
      <c r="U1035" s="18"/>
      <c r="V1035" s="22">
        <f t="shared" ca="1" si="183"/>
        <v>44734</v>
      </c>
      <c r="W1035" s="14">
        <f ca="1">VLOOKUP($M1035,LAST!$B:$Q,2,0)</f>
        <v>432.69</v>
      </c>
      <c r="X1035" s="14">
        <f ca="1">VLOOKUP($M1035,LAST!$B:$Q,3,0)*100</f>
        <v>604.99</v>
      </c>
      <c r="Y1035" s="14">
        <f ca="1">VLOOKUP($M1035,LAST!$B:$Q,16,0)*100</f>
        <v>521</v>
      </c>
      <c r="Z1035" s="14">
        <f ca="1">VLOOKUP($M1035,LAST!$B:$Q,4,0)</f>
        <v>93.37</v>
      </c>
      <c r="AA1035" s="14">
        <f ca="1">VLOOKUP($M1035,LAST!$B:$Q,5,0)</f>
        <v>90.866</v>
      </c>
      <c r="AB1035" s="14">
        <f ca="1">VLOOKUP($M1035,LAST!$B:$Q,6,0)</f>
        <v>104.197</v>
      </c>
      <c r="AC1035" s="14">
        <f ca="1">VLOOKUP($M1035,LAST!$B:$Q,7,0)</f>
        <v>1297.55</v>
      </c>
    </row>
    <row r="1036" spans="12:29" ht="16.5" customHeight="1" x14ac:dyDescent="0.25">
      <c r="L1036" s="32">
        <f t="shared" si="175"/>
        <v>1036</v>
      </c>
      <c r="M1036" s="9">
        <f t="shared" ca="1" si="184"/>
        <v>44733</v>
      </c>
      <c r="N1036" s="12">
        <f t="shared" ca="1" si="176"/>
        <v>-1.3161907890106295E-2</v>
      </c>
      <c r="O1036" s="12">
        <f t="shared" ca="1" si="177"/>
        <v>-7.7297647018761406E-3</v>
      </c>
      <c r="P1036" s="12">
        <f t="shared" ca="1" si="178"/>
        <v>-1.3944223107569598E-2</v>
      </c>
      <c r="Q1036" s="12">
        <f t="shared" ca="1" si="179"/>
        <v>4.2780748663107104E-4</v>
      </c>
      <c r="R1036" s="12">
        <f t="shared" ca="1" si="180"/>
        <v>-5.66489072523646E-3</v>
      </c>
      <c r="S1036" s="12">
        <f t="shared" ca="1" si="181"/>
        <v>-2.5310410697230168E-3</v>
      </c>
      <c r="T1036" s="12">
        <f t="shared" ca="1" si="182"/>
        <v>1.122117319300564E-3</v>
      </c>
      <c r="U1036" s="18"/>
      <c r="V1036" s="22">
        <f t="shared" ca="1" si="183"/>
        <v>44733</v>
      </c>
      <c r="W1036" s="14">
        <f ca="1">VLOOKUP($M1036,LAST!$B:$Q,2,0)</f>
        <v>420.62</v>
      </c>
      <c r="X1036" s="14">
        <f ca="1">VLOOKUP($M1036,LAST!$B:$Q,3,0)*100</f>
        <v>582.80000000000007</v>
      </c>
      <c r="Y1036" s="14">
        <f ca="1">VLOOKUP($M1036,LAST!$B:$Q,16,0)*100</f>
        <v>495</v>
      </c>
      <c r="Z1036" s="14">
        <f ca="1">VLOOKUP($M1036,LAST!$B:$Q,4,0)</f>
        <v>93.54</v>
      </c>
      <c r="AA1036" s="14">
        <f ca="1">VLOOKUP($M1036,LAST!$B:$Q,5,0)</f>
        <v>91.448999999999998</v>
      </c>
      <c r="AB1036" s="14">
        <f ca="1">VLOOKUP($M1036,LAST!$B:$Q,6,0)</f>
        <v>104.435</v>
      </c>
      <c r="AC1036" s="14">
        <f ca="1">VLOOKUP($M1036,LAST!$B:$Q,7,0)</f>
        <v>1293.6500000000001</v>
      </c>
    </row>
    <row r="1037" spans="12:29" ht="16.5" customHeight="1" x14ac:dyDescent="0.25">
      <c r="L1037" s="32">
        <f t="shared" si="175"/>
        <v>1037</v>
      </c>
      <c r="M1037" s="9">
        <f t="shared" ca="1" si="184"/>
        <v>44732</v>
      </c>
      <c r="N1037" s="12">
        <f t="shared" ca="1" si="176"/>
        <v>0</v>
      </c>
      <c r="O1037" s="12">
        <f t="shared" ca="1" si="177"/>
        <v>-5.1051664284251785E-4</v>
      </c>
      <c r="P1037" s="12">
        <f t="shared" ca="1" si="178"/>
        <v>0</v>
      </c>
      <c r="Q1037" s="12">
        <f t="shared" ca="1" si="179"/>
        <v>0</v>
      </c>
      <c r="R1037" s="12">
        <f t="shared" ca="1" si="180"/>
        <v>-5.5577180917779634E-3</v>
      </c>
      <c r="S1037" s="12">
        <f t="shared" ca="1" si="181"/>
        <v>0</v>
      </c>
      <c r="T1037" s="12">
        <f t="shared" ca="1" si="182"/>
        <v>3.5335689045936647E-3</v>
      </c>
      <c r="U1037" s="18"/>
      <c r="V1037" s="22">
        <f t="shared" ca="1" si="183"/>
        <v>44732</v>
      </c>
      <c r="W1037" s="14">
        <f ca="1">VLOOKUP($M1037,LAST!$B:$Q,2,0)</f>
        <v>426.23</v>
      </c>
      <c r="X1037" s="14">
        <f ca="1">VLOOKUP($M1037,LAST!$B:$Q,3,0)*100</f>
        <v>587.34</v>
      </c>
      <c r="Y1037" s="14">
        <f ca="1">VLOOKUP($M1037,LAST!$B:$Q,16,0)*100</f>
        <v>501.99999999999994</v>
      </c>
      <c r="Z1037" s="14">
        <f ca="1">VLOOKUP($M1037,LAST!$B:$Q,4,0)</f>
        <v>93.5</v>
      </c>
      <c r="AA1037" s="14">
        <f ca="1">VLOOKUP($M1037,LAST!$B:$Q,5,0)</f>
        <v>91.97</v>
      </c>
      <c r="AB1037" s="14">
        <f ca="1">VLOOKUP($M1037,LAST!$B:$Q,6,0)</f>
        <v>104.7</v>
      </c>
      <c r="AC1037" s="14">
        <f ca="1">VLOOKUP($M1037,LAST!$B:$Q,7,0)</f>
        <v>1292.2</v>
      </c>
    </row>
    <row r="1038" spans="12:29" ht="16.5" customHeight="1" x14ac:dyDescent="0.25">
      <c r="L1038" s="32">
        <f t="shared" si="175"/>
        <v>1038</v>
      </c>
      <c r="M1038" s="9">
        <f t="shared" ca="1" si="184"/>
        <v>44729</v>
      </c>
      <c r="N1038" s="12">
        <f t="shared" ca="1" si="176"/>
        <v>-6.4105552706419378E-3</v>
      </c>
      <c r="O1038" s="12">
        <f t="shared" ca="1" si="177"/>
        <v>-1.4104372355429051E-3</v>
      </c>
      <c r="P1038" s="12">
        <f t="shared" ca="1" si="178"/>
        <v>-1.1811023622047334E-2</v>
      </c>
      <c r="Q1038" s="12">
        <f t="shared" ca="1" si="179"/>
        <v>-1.8148820326678861E-3</v>
      </c>
      <c r="R1038" s="12">
        <f t="shared" ca="1" si="180"/>
        <v>-6.1575163609401962E-3</v>
      </c>
      <c r="S1038" s="12">
        <f t="shared" ca="1" si="181"/>
        <v>1.0315446150283236E-2</v>
      </c>
      <c r="T1038" s="12">
        <f t="shared" ca="1" si="182"/>
        <v>1.0884353741498209E-3</v>
      </c>
      <c r="U1038" s="18"/>
      <c r="V1038" s="22">
        <f t="shared" ca="1" si="183"/>
        <v>44729</v>
      </c>
      <c r="W1038" s="14">
        <f ca="1">VLOOKUP($M1038,LAST!$B:$Q,2,0)</f>
        <v>426.23</v>
      </c>
      <c r="X1038" s="14">
        <f ca="1">VLOOKUP($M1038,LAST!$B:$Q,3,0)*100</f>
        <v>587.64</v>
      </c>
      <c r="Y1038" s="14">
        <f ca="1">VLOOKUP($M1038,LAST!$B:$Q,16,0)*100</f>
        <v>501.99999999999994</v>
      </c>
      <c r="Z1038" s="14">
        <f ca="1">VLOOKUP($M1038,LAST!$B:$Q,4,0)</f>
        <v>93.5</v>
      </c>
      <c r="AA1038" s="14">
        <f ca="1">VLOOKUP($M1038,LAST!$B:$Q,5,0)</f>
        <v>92.483999999999995</v>
      </c>
      <c r="AB1038" s="14">
        <f ca="1">VLOOKUP($M1038,LAST!$B:$Q,6,0)</f>
        <v>104.7</v>
      </c>
      <c r="AC1038" s="14">
        <f ca="1">VLOOKUP($M1038,LAST!$B:$Q,7,0)</f>
        <v>1287.6500000000001</v>
      </c>
    </row>
    <row r="1039" spans="12:29" ht="16.5" customHeight="1" x14ac:dyDescent="0.25">
      <c r="L1039" s="32">
        <f t="shared" si="175"/>
        <v>1039</v>
      </c>
      <c r="M1039" s="9">
        <f t="shared" ca="1" si="184"/>
        <v>44728</v>
      </c>
      <c r="N1039" s="12">
        <f t="shared" ca="1" si="176"/>
        <v>2.9395531879154335E-2</v>
      </c>
      <c r="O1039" s="12">
        <f t="shared" ca="1" si="177"/>
        <v>4.2905752667210084E-2</v>
      </c>
      <c r="P1039" s="12">
        <f t="shared" ca="1" si="178"/>
        <v>6.4989517819706633E-2</v>
      </c>
      <c r="Q1039" s="12">
        <f t="shared" ca="1" si="179"/>
        <v>-4.4638112445530842E-3</v>
      </c>
      <c r="R1039" s="12">
        <f t="shared" ca="1" si="180"/>
        <v>-2.7434548240866663E-3</v>
      </c>
      <c r="S1039" s="12">
        <f t="shared" ca="1" si="181"/>
        <v>-1.4521006485479049E-2</v>
      </c>
      <c r="T1039" s="12">
        <f t="shared" ca="1" si="182"/>
        <v>-3.1774324795597053E-3</v>
      </c>
      <c r="U1039" s="18"/>
      <c r="V1039" s="22">
        <f t="shared" ca="1" si="183"/>
        <v>44728</v>
      </c>
      <c r="W1039" s="14">
        <f ca="1">VLOOKUP($M1039,LAST!$B:$Q,2,0)</f>
        <v>428.98</v>
      </c>
      <c r="X1039" s="14">
        <f ca="1">VLOOKUP($M1039,LAST!$B:$Q,3,0)*100</f>
        <v>588.46999999999991</v>
      </c>
      <c r="Y1039" s="14">
        <f ca="1">VLOOKUP($M1039,LAST!$B:$Q,16,0)*100</f>
        <v>508</v>
      </c>
      <c r="Z1039" s="14">
        <f ca="1">VLOOKUP($M1039,LAST!$B:$Q,4,0)</f>
        <v>93.67</v>
      </c>
      <c r="AA1039" s="14">
        <f ca="1">VLOOKUP($M1039,LAST!$B:$Q,5,0)</f>
        <v>93.057000000000002</v>
      </c>
      <c r="AB1039" s="14">
        <f ca="1">VLOOKUP($M1039,LAST!$B:$Q,6,0)</f>
        <v>103.631</v>
      </c>
      <c r="AC1039" s="14">
        <f ca="1">VLOOKUP($M1039,LAST!$B:$Q,7,0)</f>
        <v>1286.25</v>
      </c>
    </row>
    <row r="1040" spans="12:29" ht="16.5" customHeight="1" x14ac:dyDescent="0.25">
      <c r="L1040" s="32">
        <f t="shared" si="175"/>
        <v>1040</v>
      </c>
      <c r="M1040" s="9">
        <f t="shared" ca="1" si="184"/>
        <v>44727</v>
      </c>
      <c r="N1040" s="12">
        <f t="shared" ca="1" si="176"/>
        <v>1.6489011391077391E-2</v>
      </c>
      <c r="O1040" s="12">
        <f t="shared" ca="1" si="177"/>
        <v>3.9141728641072238E-3</v>
      </c>
      <c r="P1040" s="12">
        <f t="shared" ca="1" si="178"/>
        <v>0</v>
      </c>
      <c r="Q1040" s="12">
        <f t="shared" ca="1" si="179"/>
        <v>1.0639429726566618E-3</v>
      </c>
      <c r="R1040" s="12">
        <f t="shared" ca="1" si="180"/>
        <v>-2.7855451633285178E-4</v>
      </c>
      <c r="S1040" s="12">
        <f t="shared" ca="1" si="181"/>
        <v>-3.411740177031386E-3</v>
      </c>
      <c r="T1040" s="12">
        <f t="shared" ca="1" si="182"/>
        <v>3.0315985852538141E-3</v>
      </c>
      <c r="U1040" s="18"/>
      <c r="V1040" s="22">
        <f t="shared" ca="1" si="183"/>
        <v>44727</v>
      </c>
      <c r="W1040" s="14">
        <f ca="1">VLOOKUP($M1040,LAST!$B:$Q,2,0)</f>
        <v>416.73</v>
      </c>
      <c r="X1040" s="14">
        <f ca="1">VLOOKUP($M1040,LAST!$B:$Q,3,0)*100</f>
        <v>564.26</v>
      </c>
      <c r="Y1040" s="14">
        <f ca="1">VLOOKUP($M1040,LAST!$B:$Q,16,0)*100</f>
        <v>476.99999999999994</v>
      </c>
      <c r="Z1040" s="14">
        <f ca="1">VLOOKUP($M1040,LAST!$B:$Q,4,0)</f>
        <v>94.09</v>
      </c>
      <c r="AA1040" s="14">
        <f ca="1">VLOOKUP($M1040,LAST!$B:$Q,5,0)</f>
        <v>93.313000000000002</v>
      </c>
      <c r="AB1040" s="14">
        <f ca="1">VLOOKUP($M1040,LAST!$B:$Q,6,0)</f>
        <v>105.158</v>
      </c>
      <c r="AC1040" s="14">
        <f ca="1">VLOOKUP($M1040,LAST!$B:$Q,7,0)</f>
        <v>1290.3499999999999</v>
      </c>
    </row>
    <row r="1041" spans="12:29" ht="16.5" customHeight="1" x14ac:dyDescent="0.25">
      <c r="L1041" s="32">
        <f t="shared" si="175"/>
        <v>1041</v>
      </c>
      <c r="M1041" s="9">
        <f t="shared" ca="1" si="184"/>
        <v>44726</v>
      </c>
      <c r="N1041" s="12">
        <f t="shared" ca="1" si="176"/>
        <v>-7.240410693529542E-3</v>
      </c>
      <c r="O1041" s="12">
        <f t="shared" ca="1" si="177"/>
        <v>3.1053683609363336E-3</v>
      </c>
      <c r="P1041" s="12">
        <f t="shared" ca="1" si="178"/>
        <v>-6.2500000000000888E-3</v>
      </c>
      <c r="Q1041" s="12">
        <f t="shared" ca="1" si="179"/>
        <v>-1.4873047912461468E-3</v>
      </c>
      <c r="R1041" s="12">
        <f t="shared" ca="1" si="180"/>
        <v>-1.9247425656818695E-3</v>
      </c>
      <c r="S1041" s="12">
        <f t="shared" ca="1" si="181"/>
        <v>4.1873655760482631E-3</v>
      </c>
      <c r="T1041" s="12">
        <f t="shared" ca="1" si="182"/>
        <v>1.9471163207289699E-3</v>
      </c>
      <c r="U1041" s="18"/>
      <c r="V1041" s="22">
        <f t="shared" ca="1" si="183"/>
        <v>44726</v>
      </c>
      <c r="W1041" s="14">
        <f ca="1">VLOOKUP($M1041,LAST!$B:$Q,2,0)</f>
        <v>409.97</v>
      </c>
      <c r="X1041" s="14">
        <f ca="1">VLOOKUP($M1041,LAST!$B:$Q,3,0)*100</f>
        <v>562.05999999999995</v>
      </c>
      <c r="Y1041" s="14">
        <f ca="1">VLOOKUP($M1041,LAST!$B:$Q,16,0)*100</f>
        <v>476.99999999999994</v>
      </c>
      <c r="Z1041" s="14">
        <f ca="1">VLOOKUP($M1041,LAST!$B:$Q,4,0)</f>
        <v>93.99</v>
      </c>
      <c r="AA1041" s="14">
        <f ca="1">VLOOKUP($M1041,LAST!$B:$Q,5,0)</f>
        <v>93.338999999999999</v>
      </c>
      <c r="AB1041" s="14">
        <f ca="1">VLOOKUP($M1041,LAST!$B:$Q,6,0)</f>
        <v>105.518</v>
      </c>
      <c r="AC1041" s="14">
        <f ca="1">VLOOKUP($M1041,LAST!$B:$Q,7,0)</f>
        <v>1286.45</v>
      </c>
    </row>
    <row r="1042" spans="12:29" ht="16.5" customHeight="1" x14ac:dyDescent="0.25">
      <c r="L1042" s="32">
        <f t="shared" si="175"/>
        <v>1042</v>
      </c>
      <c r="M1042" s="9">
        <f t="shared" ca="1" si="184"/>
        <v>44725</v>
      </c>
      <c r="N1042" s="12">
        <f t="shared" ca="1" si="176"/>
        <v>3.2942294704719766E-2</v>
      </c>
      <c r="O1042" s="12">
        <f t="shared" ca="1" si="177"/>
        <v>6.4174880823504976E-2</v>
      </c>
      <c r="P1042" s="12">
        <f t="shared" ca="1" si="178"/>
        <v>9.5890410958904049E-2</v>
      </c>
      <c r="Q1042" s="12">
        <f t="shared" ca="1" si="179"/>
        <v>-8.5317042342532012E-3</v>
      </c>
      <c r="R1042" s="12">
        <f t="shared" ca="1" si="180"/>
        <v>-5.6565055129663699E-3</v>
      </c>
      <c r="S1042" s="12">
        <f t="shared" ca="1" si="181"/>
        <v>8.9296001843530703E-3</v>
      </c>
      <c r="T1042" s="12">
        <f t="shared" ca="1" si="182"/>
        <v>1.2139844704583957E-2</v>
      </c>
      <c r="U1042" s="18"/>
      <c r="V1042" s="22">
        <f t="shared" ca="1" si="183"/>
        <v>44725</v>
      </c>
      <c r="W1042" s="14">
        <f ca="1">VLOOKUP($M1042,LAST!$B:$Q,2,0)</f>
        <v>412.96</v>
      </c>
      <c r="X1042" s="14">
        <f ca="1">VLOOKUP($M1042,LAST!$B:$Q,3,0)*100</f>
        <v>560.32000000000005</v>
      </c>
      <c r="Y1042" s="14">
        <f ca="1">VLOOKUP($M1042,LAST!$B:$Q,16,0)*100</f>
        <v>480</v>
      </c>
      <c r="Z1042" s="14">
        <f ca="1">VLOOKUP($M1042,LAST!$B:$Q,4,0)</f>
        <v>94.13</v>
      </c>
      <c r="AA1042" s="14">
        <f ca="1">VLOOKUP($M1042,LAST!$B:$Q,5,0)</f>
        <v>93.519000000000005</v>
      </c>
      <c r="AB1042" s="14">
        <f ca="1">VLOOKUP($M1042,LAST!$B:$Q,6,0)</f>
        <v>105.078</v>
      </c>
      <c r="AC1042" s="14">
        <f ca="1">VLOOKUP($M1042,LAST!$B:$Q,7,0)</f>
        <v>1283.95</v>
      </c>
    </row>
    <row r="1043" spans="12:29" ht="16.5" customHeight="1" x14ac:dyDescent="0.25">
      <c r="L1043" s="32">
        <f t="shared" si="175"/>
        <v>1043</v>
      </c>
      <c r="M1043" s="9">
        <f t="shared" ca="1" si="184"/>
        <v>44722</v>
      </c>
      <c r="N1043" s="12">
        <f t="shared" ca="1" si="176"/>
        <v>8.5519677093846003E-3</v>
      </c>
      <c r="O1043" s="12">
        <f t="shared" ca="1" si="177"/>
        <v>1.8413570337130869E-2</v>
      </c>
      <c r="P1043" s="12">
        <f t="shared" ca="1" si="178"/>
        <v>2.3364485981308469E-2</v>
      </c>
      <c r="Q1043" s="12">
        <f t="shared" ca="1" si="179"/>
        <v>-3.2545931758530822E-3</v>
      </c>
      <c r="R1043" s="12">
        <f t="shared" ca="1" si="180"/>
        <v>-1.8360502632025488E-3</v>
      </c>
      <c r="S1043" s="12">
        <f t="shared" ca="1" si="181"/>
        <v>8.9611811321119728E-3</v>
      </c>
      <c r="T1043" s="12">
        <f t="shared" ca="1" si="182"/>
        <v>9.4294581045595294E-3</v>
      </c>
      <c r="U1043" s="18"/>
      <c r="V1043" s="22">
        <f t="shared" ca="1" si="183"/>
        <v>44722</v>
      </c>
      <c r="W1043" s="14">
        <f ca="1">VLOOKUP($M1043,LAST!$B:$Q,2,0)</f>
        <v>399.79</v>
      </c>
      <c r="X1043" s="14">
        <f ca="1">VLOOKUP($M1043,LAST!$B:$Q,3,0)*100</f>
        <v>526.53</v>
      </c>
      <c r="Y1043" s="14">
        <f ca="1">VLOOKUP($M1043,LAST!$B:$Q,16,0)*100</f>
        <v>438</v>
      </c>
      <c r="Z1043" s="14">
        <f ca="1">VLOOKUP($M1043,LAST!$B:$Q,4,0)</f>
        <v>94.94</v>
      </c>
      <c r="AA1043" s="14">
        <f ca="1">VLOOKUP($M1043,LAST!$B:$Q,5,0)</f>
        <v>94.051000000000002</v>
      </c>
      <c r="AB1043" s="14">
        <f ca="1">VLOOKUP($M1043,LAST!$B:$Q,6,0)</f>
        <v>104.148</v>
      </c>
      <c r="AC1043" s="14">
        <f ca="1">VLOOKUP($M1043,LAST!$B:$Q,7,0)</f>
        <v>1268.55</v>
      </c>
    </row>
    <row r="1044" spans="12:29" ht="16.5" customHeight="1" x14ac:dyDescent="0.25">
      <c r="L1044" s="32">
        <f t="shared" si="175"/>
        <v>1044</v>
      </c>
      <c r="M1044" s="9">
        <f t="shared" ca="1" si="184"/>
        <v>44721</v>
      </c>
      <c r="N1044" s="12">
        <f t="shared" ca="1" si="176"/>
        <v>2.1939209569723284E-2</v>
      </c>
      <c r="O1044" s="12">
        <f t="shared" ca="1" si="177"/>
        <v>1.5916370281582104E-2</v>
      </c>
      <c r="P1044" s="12">
        <f t="shared" ca="1" si="178"/>
        <v>1.904761904761898E-2</v>
      </c>
      <c r="Q1044" s="12">
        <f t="shared" ca="1" si="179"/>
        <v>0</v>
      </c>
      <c r="R1044" s="12">
        <f t="shared" ca="1" si="180"/>
        <v>2.8663333227174626E-4</v>
      </c>
      <c r="S1044" s="12">
        <f t="shared" ca="1" si="181"/>
        <v>6.6411811745430427E-3</v>
      </c>
      <c r="T1044" s="12">
        <f t="shared" ca="1" si="182"/>
        <v>2.3129685755305385E-3</v>
      </c>
      <c r="U1044" s="18"/>
      <c r="V1044" s="22">
        <f t="shared" ca="1" si="183"/>
        <v>44721</v>
      </c>
      <c r="W1044" s="14">
        <f ca="1">VLOOKUP($M1044,LAST!$B:$Q,2,0)</f>
        <v>396.4</v>
      </c>
      <c r="X1044" s="14">
        <f ca="1">VLOOKUP($M1044,LAST!$B:$Q,3,0)*100</f>
        <v>517.01</v>
      </c>
      <c r="Y1044" s="14">
        <f ca="1">VLOOKUP($M1044,LAST!$B:$Q,16,0)*100</f>
        <v>428</v>
      </c>
      <c r="Z1044" s="14">
        <f ca="1">VLOOKUP($M1044,LAST!$B:$Q,4,0)</f>
        <v>95.25</v>
      </c>
      <c r="AA1044" s="14">
        <f ca="1">VLOOKUP($M1044,LAST!$B:$Q,5,0)</f>
        <v>94.224000000000004</v>
      </c>
      <c r="AB1044" s="14">
        <f ca="1">VLOOKUP($M1044,LAST!$B:$Q,6,0)</f>
        <v>103.223</v>
      </c>
      <c r="AC1044" s="14">
        <f ca="1">VLOOKUP($M1044,LAST!$B:$Q,7,0)</f>
        <v>1256.7</v>
      </c>
    </row>
    <row r="1045" spans="12:29" ht="16.5" customHeight="1" x14ac:dyDescent="0.25">
      <c r="L1045" s="32">
        <f t="shared" si="175"/>
        <v>1045</v>
      </c>
      <c r="M1045" s="9">
        <f t="shared" ca="1" si="184"/>
        <v>44720</v>
      </c>
      <c r="N1045" s="12">
        <f t="shared" ca="1" si="176"/>
        <v>2.3774452799958379E-3</v>
      </c>
      <c r="O1045" s="12">
        <f t="shared" ca="1" si="177"/>
        <v>4.7184711363816856E-3</v>
      </c>
      <c r="P1045" s="12">
        <f t="shared" ca="1" si="178"/>
        <v>7.194244604316502E-3</v>
      </c>
      <c r="Q1045" s="12">
        <f t="shared" ca="1" si="179"/>
        <v>5.2521008403361158E-4</v>
      </c>
      <c r="R1045" s="12">
        <f t="shared" ca="1" si="180"/>
        <v>6.6925871629797129E-4</v>
      </c>
      <c r="S1045" s="12">
        <f t="shared" ca="1" si="181"/>
        <v>2.1892531128442361E-3</v>
      </c>
      <c r="T1045" s="12">
        <f t="shared" ca="1" si="182"/>
        <v>-2.8630507396215643E-3</v>
      </c>
      <c r="U1045" s="18"/>
      <c r="V1045" s="22">
        <f t="shared" ca="1" si="183"/>
        <v>44720</v>
      </c>
      <c r="W1045" s="14">
        <f ca="1">VLOOKUP($M1045,LAST!$B:$Q,2,0)</f>
        <v>387.89</v>
      </c>
      <c r="X1045" s="14">
        <f ca="1">VLOOKUP($M1045,LAST!$B:$Q,3,0)*100</f>
        <v>508.91</v>
      </c>
      <c r="Y1045" s="14">
        <f ca="1">VLOOKUP($M1045,LAST!$B:$Q,16,0)*100</f>
        <v>420</v>
      </c>
      <c r="Z1045" s="14">
        <f ca="1">VLOOKUP($M1045,LAST!$B:$Q,4,0)</f>
        <v>95.25</v>
      </c>
      <c r="AA1045" s="14">
        <f ca="1">VLOOKUP($M1045,LAST!$B:$Q,5,0)</f>
        <v>94.197000000000003</v>
      </c>
      <c r="AB1045" s="14">
        <f ca="1">VLOOKUP($M1045,LAST!$B:$Q,6,0)</f>
        <v>102.542</v>
      </c>
      <c r="AC1045" s="14">
        <f ca="1">VLOOKUP($M1045,LAST!$B:$Q,7,0)</f>
        <v>1253.8</v>
      </c>
    </row>
    <row r="1046" spans="12:29" ht="16.5" customHeight="1" x14ac:dyDescent="0.25">
      <c r="L1046" s="32">
        <f t="shared" si="175"/>
        <v>1046</v>
      </c>
      <c r="M1046" s="9">
        <f t="shared" ca="1" si="184"/>
        <v>44719</v>
      </c>
      <c r="N1046" s="12">
        <f t="shared" ca="1" si="176"/>
        <v>2.0275258384307326E-2</v>
      </c>
      <c r="O1046" s="12">
        <f t="shared" ca="1" si="177"/>
        <v>1.8847430353012173E-2</v>
      </c>
      <c r="P1046" s="12">
        <f t="shared" ca="1" si="178"/>
        <v>2.7093596059113434E-2</v>
      </c>
      <c r="Q1046" s="12">
        <f t="shared" ca="1" si="179"/>
        <v>1.0505305179120406E-4</v>
      </c>
      <c r="R1046" s="12">
        <f t="shared" ca="1" si="180"/>
        <v>-2.1245857057872186E-5</v>
      </c>
      <c r="S1046" s="12">
        <f t="shared" ca="1" si="181"/>
        <v>-1.1616896238664243E-3</v>
      </c>
      <c r="T1046" s="12">
        <f t="shared" ca="1" si="182"/>
        <v>1.207340631036713E-2</v>
      </c>
      <c r="U1046" s="18"/>
      <c r="V1046" s="22">
        <f t="shared" ca="1" si="183"/>
        <v>44719</v>
      </c>
      <c r="W1046" s="14">
        <f ca="1">VLOOKUP($M1046,LAST!$B:$Q,2,0)</f>
        <v>386.97</v>
      </c>
      <c r="X1046" s="14">
        <f ca="1">VLOOKUP($M1046,LAST!$B:$Q,3,0)*100</f>
        <v>506.52</v>
      </c>
      <c r="Y1046" s="14">
        <f ca="1">VLOOKUP($M1046,LAST!$B:$Q,16,0)*100</f>
        <v>417</v>
      </c>
      <c r="Z1046" s="14">
        <f ca="1">VLOOKUP($M1046,LAST!$B:$Q,4,0)</f>
        <v>95.2</v>
      </c>
      <c r="AA1046" s="14">
        <f ca="1">VLOOKUP($M1046,LAST!$B:$Q,5,0)</f>
        <v>94.134</v>
      </c>
      <c r="AB1046" s="14">
        <f ca="1">VLOOKUP($M1046,LAST!$B:$Q,6,0)</f>
        <v>102.318</v>
      </c>
      <c r="AC1046" s="14">
        <f ca="1">VLOOKUP($M1046,LAST!$B:$Q,7,0)</f>
        <v>1257.4000000000001</v>
      </c>
    </row>
    <row r="1047" spans="12:29" ht="16.5" customHeight="1" x14ac:dyDescent="0.25">
      <c r="L1047" s="32">
        <f t="shared" si="175"/>
        <v>1047</v>
      </c>
      <c r="M1047" s="9">
        <f t="shared" ca="1" si="184"/>
        <v>44718</v>
      </c>
      <c r="N1047" s="12">
        <f t="shared" ca="1" si="176"/>
        <v>-9.1695185349670583E-3</v>
      </c>
      <c r="O1047" s="12">
        <f t="shared" ca="1" si="177"/>
        <v>-8.5553605615826811E-3</v>
      </c>
      <c r="P1047" s="12">
        <f t="shared" ca="1" si="178"/>
        <v>-4.9019607843138191E-3</v>
      </c>
      <c r="Q1047" s="12">
        <f t="shared" ca="1" si="179"/>
        <v>7.3591253153892922E-4</v>
      </c>
      <c r="R1047" s="12">
        <f t="shared" ca="1" si="180"/>
        <v>4.0383430041024404E-4</v>
      </c>
      <c r="S1047" s="12">
        <f t="shared" ca="1" si="181"/>
        <v>2.9077736440179525E-3</v>
      </c>
      <c r="T1047" s="12">
        <f t="shared" ca="1" si="182"/>
        <v>0</v>
      </c>
      <c r="U1047" s="18"/>
      <c r="V1047" s="22">
        <f t="shared" ca="1" si="183"/>
        <v>44718</v>
      </c>
      <c r="W1047" s="14">
        <f ca="1">VLOOKUP($M1047,LAST!$B:$Q,2,0)</f>
        <v>379.28</v>
      </c>
      <c r="X1047" s="14">
        <f ca="1">VLOOKUP($M1047,LAST!$B:$Q,3,0)*100</f>
        <v>497.15</v>
      </c>
      <c r="Y1047" s="14">
        <f ca="1">VLOOKUP($M1047,LAST!$B:$Q,16,0)*100</f>
        <v>405.99999999999994</v>
      </c>
      <c r="Z1047" s="14">
        <f ca="1">VLOOKUP($M1047,LAST!$B:$Q,4,0)</f>
        <v>95.19</v>
      </c>
      <c r="AA1047" s="14">
        <f ca="1">VLOOKUP($M1047,LAST!$B:$Q,5,0)</f>
        <v>94.135999999999996</v>
      </c>
      <c r="AB1047" s="14">
        <f ca="1">VLOOKUP($M1047,LAST!$B:$Q,6,0)</f>
        <v>102.437</v>
      </c>
      <c r="AC1047" s="14">
        <f ca="1">VLOOKUP($M1047,LAST!$B:$Q,7,0)</f>
        <v>1242.4000000000001</v>
      </c>
    </row>
    <row r="1048" spans="12:29" ht="16.5" customHeight="1" x14ac:dyDescent="0.25">
      <c r="L1048" s="32">
        <f t="shared" si="175"/>
        <v>1048</v>
      </c>
      <c r="M1048" s="9">
        <f t="shared" ca="1" si="184"/>
        <v>44715</v>
      </c>
      <c r="N1048" s="12">
        <f t="shared" ca="1" si="176"/>
        <v>-3.0731567570383422E-3</v>
      </c>
      <c r="O1048" s="12">
        <f t="shared" ca="1" si="177"/>
        <v>1.0682468658040012E-2</v>
      </c>
      <c r="P1048" s="12">
        <f t="shared" ca="1" si="178"/>
        <v>2.2556390977443552E-2</v>
      </c>
      <c r="Q1048" s="12">
        <f t="shared" ca="1" si="179"/>
        <v>6.3118030717435047E-4</v>
      </c>
      <c r="R1048" s="12">
        <f t="shared" ca="1" si="180"/>
        <v>-1.593828695292121E-4</v>
      </c>
      <c r="S1048" s="12">
        <f t="shared" ca="1" si="181"/>
        <v>3.1033940917661873E-3</v>
      </c>
      <c r="T1048" s="12">
        <f t="shared" ca="1" si="182"/>
        <v>-8.0638722554889908E-3</v>
      </c>
      <c r="U1048" s="18"/>
      <c r="V1048" s="22">
        <f t="shared" ca="1" si="183"/>
        <v>44715</v>
      </c>
      <c r="W1048" s="14">
        <f ca="1">VLOOKUP($M1048,LAST!$B:$Q,2,0)</f>
        <v>382.79</v>
      </c>
      <c r="X1048" s="14">
        <f ca="1">VLOOKUP($M1048,LAST!$B:$Q,3,0)*100</f>
        <v>501.44</v>
      </c>
      <c r="Y1048" s="14">
        <f ca="1">VLOOKUP($M1048,LAST!$B:$Q,16,0)*100</f>
        <v>408</v>
      </c>
      <c r="Z1048" s="14">
        <f ca="1">VLOOKUP($M1048,LAST!$B:$Q,4,0)</f>
        <v>95.12</v>
      </c>
      <c r="AA1048" s="14">
        <f ca="1">VLOOKUP($M1048,LAST!$B:$Q,5,0)</f>
        <v>94.097999999999999</v>
      </c>
      <c r="AB1048" s="14">
        <f ca="1">VLOOKUP($M1048,LAST!$B:$Q,6,0)</f>
        <v>102.14</v>
      </c>
      <c r="AC1048" s="14">
        <f ca="1">VLOOKUP($M1048,LAST!$B:$Q,7,0)</f>
        <v>1242.4000000000001</v>
      </c>
    </row>
    <row r="1049" spans="12:29" ht="16.5" customHeight="1" x14ac:dyDescent="0.25">
      <c r="L1049" s="32">
        <f t="shared" si="175"/>
        <v>1049</v>
      </c>
      <c r="M1049" s="9">
        <f t="shared" ca="1" si="184"/>
        <v>44714</v>
      </c>
      <c r="N1049" s="12">
        <f t="shared" ca="1" si="176"/>
        <v>1.3299953058989455E-3</v>
      </c>
      <c r="O1049" s="12">
        <f t="shared" ca="1" si="177"/>
        <v>-3.914955128591191E-3</v>
      </c>
      <c r="P1049" s="12">
        <f t="shared" ca="1" si="178"/>
        <v>-4.9875311720698479E-3</v>
      </c>
      <c r="Q1049" s="12">
        <f t="shared" ca="1" si="179"/>
        <v>2.6368526526736602E-3</v>
      </c>
      <c r="R1049" s="12">
        <f t="shared" ca="1" si="180"/>
        <v>0</v>
      </c>
      <c r="S1049" s="12">
        <f t="shared" ca="1" si="181"/>
        <v>-6.5757380631817908E-3</v>
      </c>
      <c r="T1049" s="12">
        <f t="shared" ca="1" si="182"/>
        <v>1.2121212121212199E-2</v>
      </c>
      <c r="U1049" s="18"/>
      <c r="V1049" s="22">
        <f t="shared" ca="1" si="183"/>
        <v>44714</v>
      </c>
      <c r="W1049" s="14">
        <f ca="1">VLOOKUP($M1049,LAST!$B:$Q,2,0)</f>
        <v>383.97</v>
      </c>
      <c r="X1049" s="14">
        <f ca="1">VLOOKUP($M1049,LAST!$B:$Q,3,0)*100</f>
        <v>496.14000000000004</v>
      </c>
      <c r="Y1049" s="14">
        <f ca="1">VLOOKUP($M1049,LAST!$B:$Q,16,0)*100</f>
        <v>399</v>
      </c>
      <c r="Z1049" s="14">
        <f ca="1">VLOOKUP($M1049,LAST!$B:$Q,4,0)</f>
        <v>95.06</v>
      </c>
      <c r="AA1049" s="14">
        <f ca="1">VLOOKUP($M1049,LAST!$B:$Q,5,0)</f>
        <v>94.113</v>
      </c>
      <c r="AB1049" s="14">
        <f ca="1">VLOOKUP($M1049,LAST!$B:$Q,6,0)</f>
        <v>101.824</v>
      </c>
      <c r="AC1049" s="14">
        <f ca="1">VLOOKUP($M1049,LAST!$B:$Q,7,0)</f>
        <v>1252.5</v>
      </c>
    </row>
    <row r="1050" spans="12:29" ht="16.5" customHeight="1" x14ac:dyDescent="0.25">
      <c r="L1050" s="32">
        <f t="shared" si="175"/>
        <v>1050</v>
      </c>
      <c r="M1050" s="9">
        <f t="shared" ca="1" si="184"/>
        <v>44713</v>
      </c>
      <c r="N1050" s="12">
        <f t="shared" ca="1" si="176"/>
        <v>1.0180906883858754E-3</v>
      </c>
      <c r="O1050" s="12">
        <f t="shared" ca="1" si="177"/>
        <v>-7.7295455903738652E-3</v>
      </c>
      <c r="P1050" s="12">
        <f t="shared" ca="1" si="178"/>
        <v>-1.231527093596041E-2</v>
      </c>
      <c r="Q1050" s="12">
        <f t="shared" ca="1" si="179"/>
        <v>1.7962806424345334E-3</v>
      </c>
      <c r="R1050" s="12">
        <f t="shared" ca="1" si="180"/>
        <v>-8.4996971982831404E-5</v>
      </c>
      <c r="S1050" s="12">
        <f t="shared" ca="1" si="181"/>
        <v>7.3315512225804458E-3</v>
      </c>
      <c r="T1050" s="12">
        <f t="shared" ca="1" si="182"/>
        <v>0</v>
      </c>
      <c r="U1050" s="18"/>
      <c r="V1050" s="22">
        <f t="shared" ca="1" si="183"/>
        <v>44713</v>
      </c>
      <c r="W1050" s="14">
        <f ca="1">VLOOKUP($M1050,LAST!$B:$Q,2,0)</f>
        <v>383.46</v>
      </c>
      <c r="X1050" s="14">
        <f ca="1">VLOOKUP($M1050,LAST!$B:$Q,3,0)*100</f>
        <v>498.09000000000003</v>
      </c>
      <c r="Y1050" s="14">
        <f ca="1">VLOOKUP($M1050,LAST!$B:$Q,16,0)*100</f>
        <v>401</v>
      </c>
      <c r="Z1050" s="14">
        <f ca="1">VLOOKUP($M1050,LAST!$B:$Q,4,0)</f>
        <v>94.81</v>
      </c>
      <c r="AA1050" s="14">
        <f ca="1">VLOOKUP($M1050,LAST!$B:$Q,5,0)</f>
        <v>94.113</v>
      </c>
      <c r="AB1050" s="14">
        <f ca="1">VLOOKUP($M1050,LAST!$B:$Q,6,0)</f>
        <v>102.498</v>
      </c>
      <c r="AC1050" s="14">
        <f ca="1">VLOOKUP($M1050,LAST!$B:$Q,7,0)</f>
        <v>1237.5</v>
      </c>
    </row>
    <row r="1051" spans="12:29" ht="16.5" customHeight="1" x14ac:dyDescent="0.25">
      <c r="L1051" s="32">
        <f t="shared" si="175"/>
        <v>1051</v>
      </c>
      <c r="M1051" s="9">
        <f t="shared" ca="1" si="184"/>
        <v>44712</v>
      </c>
      <c r="N1051" s="12">
        <f t="shared" ca="1" si="176"/>
        <v>-1.8423615025880191E-2</v>
      </c>
      <c r="O1051" s="12">
        <f t="shared" ca="1" si="177"/>
        <v>-1.1052444934788519E-2</v>
      </c>
      <c r="P1051" s="12">
        <f t="shared" ca="1" si="178"/>
        <v>-1.4563106796116609E-2</v>
      </c>
      <c r="Q1051" s="12">
        <f t="shared" ca="1" si="179"/>
        <v>2.011646373742737E-3</v>
      </c>
      <c r="R1051" s="12">
        <f t="shared" ca="1" si="180"/>
        <v>-4.0357268025370541E-4</v>
      </c>
      <c r="S1051" s="12">
        <f t="shared" ca="1" si="181"/>
        <v>8.2621867254184522E-4</v>
      </c>
      <c r="T1051" s="12">
        <f t="shared" ca="1" si="182"/>
        <v>-1.3315579227697327E-3</v>
      </c>
      <c r="U1051" s="18"/>
      <c r="V1051" s="22">
        <f t="shared" ca="1" si="183"/>
        <v>44712</v>
      </c>
      <c r="W1051" s="14">
        <f ca="1">VLOOKUP($M1051,LAST!$B:$Q,2,0)</f>
        <v>383.07</v>
      </c>
      <c r="X1051" s="14">
        <f ca="1">VLOOKUP($M1051,LAST!$B:$Q,3,0)*100</f>
        <v>501.97</v>
      </c>
      <c r="Y1051" s="14">
        <f ca="1">VLOOKUP($M1051,LAST!$B:$Q,16,0)*100</f>
        <v>405.99999999999994</v>
      </c>
      <c r="Z1051" s="14">
        <f ca="1">VLOOKUP($M1051,LAST!$B:$Q,4,0)</f>
        <v>94.64</v>
      </c>
      <c r="AA1051" s="14">
        <f ca="1">VLOOKUP($M1051,LAST!$B:$Q,5,0)</f>
        <v>94.120999999999995</v>
      </c>
      <c r="AB1051" s="14">
        <f ca="1">VLOOKUP($M1051,LAST!$B:$Q,6,0)</f>
        <v>101.752</v>
      </c>
      <c r="AC1051" s="14">
        <f ca="1">VLOOKUP($M1051,LAST!$B:$Q,7,0)</f>
        <v>1237.5</v>
      </c>
    </row>
    <row r="1052" spans="12:29" ht="16.5" customHeight="1" x14ac:dyDescent="0.25">
      <c r="L1052" s="32">
        <f t="shared" si="175"/>
        <v>1052</v>
      </c>
      <c r="M1052" s="9">
        <f t="shared" ca="1" si="184"/>
        <v>44711</v>
      </c>
      <c r="N1052" s="12">
        <f t="shared" ca="1" si="176"/>
        <v>0</v>
      </c>
      <c r="O1052" s="12">
        <f t="shared" ca="1" si="177"/>
        <v>-4.7060669045845271E-3</v>
      </c>
      <c r="P1052" s="12">
        <f t="shared" ca="1" si="178"/>
        <v>0</v>
      </c>
      <c r="Q1052" s="12">
        <f t="shared" ca="1" si="179"/>
        <v>1.058873358745771E-4</v>
      </c>
      <c r="R1052" s="12">
        <f t="shared" ca="1" si="180"/>
        <v>3.612217795485595E-4</v>
      </c>
      <c r="S1052" s="12">
        <f t="shared" ca="1" si="181"/>
        <v>0</v>
      </c>
      <c r="T1052" s="12">
        <f t="shared" ca="1" si="182"/>
        <v>-1.3690452501293304E-2</v>
      </c>
      <c r="U1052" s="18"/>
      <c r="V1052" s="22">
        <f t="shared" ca="1" si="183"/>
        <v>44711</v>
      </c>
      <c r="W1052" s="14">
        <f ca="1">VLOOKUP($M1052,LAST!$B:$Q,2,0)</f>
        <v>390.26</v>
      </c>
      <c r="X1052" s="14">
        <f ca="1">VLOOKUP($M1052,LAST!$B:$Q,3,0)*100</f>
        <v>507.58</v>
      </c>
      <c r="Y1052" s="14">
        <f ca="1">VLOOKUP($M1052,LAST!$B:$Q,16,0)*100</f>
        <v>412</v>
      </c>
      <c r="Z1052" s="14">
        <f ca="1">VLOOKUP($M1052,LAST!$B:$Q,4,0)</f>
        <v>94.45</v>
      </c>
      <c r="AA1052" s="14">
        <f ca="1">VLOOKUP($M1052,LAST!$B:$Q,5,0)</f>
        <v>94.159000000000006</v>
      </c>
      <c r="AB1052" s="14">
        <f ca="1">VLOOKUP($M1052,LAST!$B:$Q,6,0)</f>
        <v>101.66800000000001</v>
      </c>
      <c r="AC1052" s="14">
        <f ca="1">VLOOKUP($M1052,LAST!$B:$Q,7,0)</f>
        <v>1239.1500000000001</v>
      </c>
    </row>
    <row r="1053" spans="12:29" ht="16.5" customHeight="1" x14ac:dyDescent="0.25">
      <c r="L1053" s="32">
        <f t="shared" si="175"/>
        <v>1053</v>
      </c>
      <c r="M1053" s="9">
        <f t="shared" ca="1" si="184"/>
        <v>44708</v>
      </c>
      <c r="N1053" s="12">
        <f t="shared" ca="1" si="176"/>
        <v>-1.7422830958255697E-2</v>
      </c>
      <c r="O1053" s="12">
        <f t="shared" ca="1" si="177"/>
        <v>-2.6737151472356335E-2</v>
      </c>
      <c r="P1053" s="12">
        <f t="shared" ca="1" si="178"/>
        <v>-4.1860465116279055E-2</v>
      </c>
      <c r="Q1053" s="12">
        <f t="shared" ca="1" si="179"/>
        <v>3.5065349059610895E-3</v>
      </c>
      <c r="R1053" s="12">
        <f t="shared" ca="1" si="180"/>
        <v>0</v>
      </c>
      <c r="S1053" s="12">
        <f t="shared" ca="1" si="181"/>
        <v>-1.581082010036261E-3</v>
      </c>
      <c r="T1053" s="12">
        <f t="shared" ca="1" si="182"/>
        <v>-8.8750394446197589E-3</v>
      </c>
      <c r="U1053" s="18"/>
      <c r="V1053" s="22">
        <f t="shared" ca="1" si="183"/>
        <v>44708</v>
      </c>
      <c r="W1053" s="14">
        <f ca="1">VLOOKUP($M1053,LAST!$B:$Q,2,0)</f>
        <v>390.26</v>
      </c>
      <c r="X1053" s="14">
        <f ca="1">VLOOKUP($M1053,LAST!$B:$Q,3,0)*100</f>
        <v>509.98</v>
      </c>
      <c r="Y1053" s="14">
        <f ca="1">VLOOKUP($M1053,LAST!$B:$Q,16,0)*100</f>
        <v>412</v>
      </c>
      <c r="Z1053" s="14">
        <f ca="1">VLOOKUP($M1053,LAST!$B:$Q,4,0)</f>
        <v>94.44</v>
      </c>
      <c r="AA1053" s="14">
        <f ca="1">VLOOKUP($M1053,LAST!$B:$Q,5,0)</f>
        <v>94.125</v>
      </c>
      <c r="AB1053" s="14">
        <f ca="1">VLOOKUP($M1053,LAST!$B:$Q,6,0)</f>
        <v>101.66800000000001</v>
      </c>
      <c r="AC1053" s="14">
        <f ca="1">VLOOKUP($M1053,LAST!$B:$Q,7,0)</f>
        <v>1256.3499999999999</v>
      </c>
    </row>
    <row r="1054" spans="12:29" ht="16.5" customHeight="1" x14ac:dyDescent="0.25">
      <c r="L1054" s="32">
        <f t="shared" si="175"/>
        <v>1054</v>
      </c>
      <c r="M1054" s="9">
        <f t="shared" ca="1" si="184"/>
        <v>44707</v>
      </c>
      <c r="N1054" s="12">
        <f t="shared" ca="1" si="176"/>
        <v>-1.7416258473108792E-2</v>
      </c>
      <c r="O1054" s="12">
        <f t="shared" ca="1" si="177"/>
        <v>-3.8268115410028725E-2</v>
      </c>
      <c r="P1054" s="12">
        <f t="shared" ca="1" si="178"/>
        <v>-6.5217391304347672E-2</v>
      </c>
      <c r="Q1054" s="12">
        <f t="shared" ca="1" si="179"/>
        <v>2.9841202174145653E-3</v>
      </c>
      <c r="R1054" s="12">
        <f t="shared" ca="1" si="180"/>
        <v>-1.2732770969282603E-3</v>
      </c>
      <c r="S1054" s="12">
        <f t="shared" ca="1" si="181"/>
        <v>-2.2242690287685996E-3</v>
      </c>
      <c r="T1054" s="12">
        <f t="shared" ca="1" si="182"/>
        <v>2.4515618821667751E-3</v>
      </c>
      <c r="U1054" s="18"/>
      <c r="V1054" s="22">
        <f t="shared" ca="1" si="183"/>
        <v>44707</v>
      </c>
      <c r="W1054" s="14">
        <f ca="1">VLOOKUP($M1054,LAST!$B:$Q,2,0)</f>
        <v>397.18</v>
      </c>
      <c r="X1054" s="14">
        <f ca="1">VLOOKUP($M1054,LAST!$B:$Q,3,0)*100</f>
        <v>523.99</v>
      </c>
      <c r="Y1054" s="14">
        <f ca="1">VLOOKUP($M1054,LAST!$B:$Q,16,0)*100</f>
        <v>430</v>
      </c>
      <c r="Z1054" s="14">
        <f ca="1">VLOOKUP($M1054,LAST!$B:$Q,4,0)</f>
        <v>94.11</v>
      </c>
      <c r="AA1054" s="14">
        <f ca="1">VLOOKUP($M1054,LAST!$B:$Q,5,0)</f>
        <v>94.125</v>
      </c>
      <c r="AB1054" s="14">
        <f ca="1">VLOOKUP($M1054,LAST!$B:$Q,6,0)</f>
        <v>101.82899999999999</v>
      </c>
      <c r="AC1054" s="14">
        <f ca="1">VLOOKUP($M1054,LAST!$B:$Q,7,0)</f>
        <v>1267.5999999999999</v>
      </c>
    </row>
    <row r="1055" spans="12:29" ht="16.5" customHeight="1" x14ac:dyDescent="0.25">
      <c r="L1055" s="32">
        <f t="shared" si="175"/>
        <v>1055</v>
      </c>
      <c r="M1055" s="9">
        <f t="shared" ca="1" si="184"/>
        <v>44706</v>
      </c>
      <c r="N1055" s="12">
        <f t="shared" ca="1" si="176"/>
        <v>-2.2702545876550295E-2</v>
      </c>
      <c r="O1055" s="12">
        <f t="shared" ca="1" si="177"/>
        <v>-2.4912305820030012E-2</v>
      </c>
      <c r="P1055" s="12">
        <f t="shared" ca="1" si="178"/>
        <v>-4.3659043659043717E-2</v>
      </c>
      <c r="Q1055" s="12">
        <f t="shared" ca="1" si="179"/>
        <v>-2.0208466283768711E-3</v>
      </c>
      <c r="R1055" s="12">
        <f t="shared" ca="1" si="180"/>
        <v>-8.2694570783359289E-4</v>
      </c>
      <c r="S1055" s="12">
        <f t="shared" ca="1" si="181"/>
        <v>1.9537194301815219E-3</v>
      </c>
      <c r="T1055" s="12">
        <f t="shared" ca="1" si="182"/>
        <v>-1.460891538674125E-3</v>
      </c>
      <c r="U1055" s="18"/>
      <c r="V1055" s="22">
        <f t="shared" ca="1" si="183"/>
        <v>44706</v>
      </c>
      <c r="W1055" s="14">
        <f ca="1">VLOOKUP($M1055,LAST!$B:$Q,2,0)</f>
        <v>404.22</v>
      </c>
      <c r="X1055" s="14">
        <f ca="1">VLOOKUP($M1055,LAST!$B:$Q,3,0)*100</f>
        <v>544.84</v>
      </c>
      <c r="Y1055" s="14">
        <f ca="1">VLOOKUP($M1055,LAST!$B:$Q,16,0)*100</f>
        <v>459.99999999999994</v>
      </c>
      <c r="Z1055" s="14">
        <f ca="1">VLOOKUP($M1055,LAST!$B:$Q,4,0)</f>
        <v>93.83</v>
      </c>
      <c r="AA1055" s="14">
        <f ca="1">VLOOKUP($M1055,LAST!$B:$Q,5,0)</f>
        <v>94.245000000000005</v>
      </c>
      <c r="AB1055" s="14">
        <f ca="1">VLOOKUP($M1055,LAST!$B:$Q,6,0)</f>
        <v>102.056</v>
      </c>
      <c r="AC1055" s="14">
        <f ca="1">VLOOKUP($M1055,LAST!$B:$Q,7,0)</f>
        <v>1264.5</v>
      </c>
    </row>
    <row r="1056" spans="12:29" ht="16.5" customHeight="1" x14ac:dyDescent="0.25">
      <c r="L1056" s="32">
        <f t="shared" si="175"/>
        <v>1056</v>
      </c>
      <c r="M1056" s="9">
        <f t="shared" ca="1" si="184"/>
        <v>44705</v>
      </c>
      <c r="N1056" s="12">
        <f t="shared" ca="1" si="176"/>
        <v>1.4645275242861411E-2</v>
      </c>
      <c r="O1056" s="12">
        <f t="shared" ca="1" si="177"/>
        <v>1.4930795219239235E-2</v>
      </c>
      <c r="P1056" s="12">
        <f t="shared" ca="1" si="178"/>
        <v>1.2631578947368327E-2</v>
      </c>
      <c r="Q1056" s="12">
        <f t="shared" ca="1" si="179"/>
        <v>-3.8143674507310488E-3</v>
      </c>
      <c r="R1056" s="12">
        <f t="shared" ca="1" si="180"/>
        <v>-9.3209477709177424E-4</v>
      </c>
      <c r="S1056" s="12">
        <f t="shared" ca="1" si="181"/>
        <v>-2.1454602453073734E-3</v>
      </c>
      <c r="T1056" s="12">
        <f t="shared" ca="1" si="182"/>
        <v>1.5422334704207064E-3</v>
      </c>
      <c r="U1056" s="18"/>
      <c r="V1056" s="22">
        <f t="shared" ca="1" si="183"/>
        <v>44705</v>
      </c>
      <c r="W1056" s="14">
        <f ca="1">VLOOKUP($M1056,LAST!$B:$Q,2,0)</f>
        <v>413.61</v>
      </c>
      <c r="X1056" s="14">
        <f ca="1">VLOOKUP($M1056,LAST!$B:$Q,3,0)*100</f>
        <v>558.76</v>
      </c>
      <c r="Y1056" s="14">
        <f ca="1">VLOOKUP($M1056,LAST!$B:$Q,16,0)*100</f>
        <v>480.99999999999994</v>
      </c>
      <c r="Z1056" s="14">
        <f ca="1">VLOOKUP($M1056,LAST!$B:$Q,4,0)</f>
        <v>94.02</v>
      </c>
      <c r="AA1056" s="14">
        <f ca="1">VLOOKUP($M1056,LAST!$B:$Q,5,0)</f>
        <v>94.322999999999993</v>
      </c>
      <c r="AB1056" s="14">
        <f ca="1">VLOOKUP($M1056,LAST!$B:$Q,6,0)</f>
        <v>101.857</v>
      </c>
      <c r="AC1056" s="14">
        <f ca="1">VLOOKUP($M1056,LAST!$B:$Q,7,0)</f>
        <v>1266.3499999999999</v>
      </c>
    </row>
    <row r="1057" spans="12:29" ht="16.5" customHeight="1" x14ac:dyDescent="0.25">
      <c r="L1057" s="32">
        <f t="shared" si="175"/>
        <v>1057</v>
      </c>
      <c r="M1057" s="9">
        <f t="shared" ca="1" si="184"/>
        <v>44704</v>
      </c>
      <c r="N1057" s="12">
        <f t="shared" ca="1" si="176"/>
        <v>-2.9544101892631902E-2</v>
      </c>
      <c r="O1057" s="12">
        <f t="shared" ca="1" si="177"/>
        <v>-1.5257481174092868E-2</v>
      </c>
      <c r="P1057" s="12">
        <f t="shared" ca="1" si="178"/>
        <v>-1.4522821576763434E-2</v>
      </c>
      <c r="Q1057" s="12">
        <f t="shared" ca="1" si="179"/>
        <v>-1.5867978419550344E-3</v>
      </c>
      <c r="R1057" s="12">
        <f t="shared" ca="1" si="180"/>
        <v>-3.9174995764856835E-4</v>
      </c>
      <c r="S1057" s="12">
        <f t="shared" ca="1" si="181"/>
        <v>-1.041202132816299E-2</v>
      </c>
      <c r="T1057" s="12">
        <f t="shared" ca="1" si="182"/>
        <v>-2.9570634388675909E-3</v>
      </c>
      <c r="U1057" s="18"/>
      <c r="V1057" s="22">
        <f t="shared" ca="1" si="183"/>
        <v>44704</v>
      </c>
      <c r="W1057" s="14">
        <f ca="1">VLOOKUP($M1057,LAST!$B:$Q,2,0)</f>
        <v>407.64</v>
      </c>
      <c r="X1057" s="14">
        <f ca="1">VLOOKUP($M1057,LAST!$B:$Q,3,0)*100</f>
        <v>550.54</v>
      </c>
      <c r="Y1057" s="14">
        <f ca="1">VLOOKUP($M1057,LAST!$B:$Q,16,0)*100</f>
        <v>475</v>
      </c>
      <c r="Z1057" s="14">
        <f ca="1">VLOOKUP($M1057,LAST!$B:$Q,4,0)</f>
        <v>94.38</v>
      </c>
      <c r="AA1057" s="14">
        <f ca="1">VLOOKUP($M1057,LAST!$B:$Q,5,0)</f>
        <v>94.411000000000001</v>
      </c>
      <c r="AB1057" s="14">
        <f ca="1">VLOOKUP($M1057,LAST!$B:$Q,6,0)</f>
        <v>102.07599999999999</v>
      </c>
      <c r="AC1057" s="14">
        <f ca="1">VLOOKUP($M1057,LAST!$B:$Q,7,0)</f>
        <v>1264.4000000000001</v>
      </c>
    </row>
    <row r="1058" spans="12:29" ht="16.5" customHeight="1" x14ac:dyDescent="0.25">
      <c r="L1058" s="32">
        <f t="shared" si="175"/>
        <v>1058</v>
      </c>
      <c r="M1058" s="9">
        <f t="shared" ca="1" si="184"/>
        <v>44701</v>
      </c>
      <c r="N1058" s="12">
        <f t="shared" ca="1" si="176"/>
        <v>6.7829921863764575E-3</v>
      </c>
      <c r="O1058" s="12">
        <f t="shared" ca="1" si="177"/>
        <v>3.7884228669922138E-3</v>
      </c>
      <c r="P1058" s="12">
        <f t="shared" ca="1" si="178"/>
        <v>6.2630480167014113E-3</v>
      </c>
      <c r="Q1058" s="12">
        <f t="shared" ca="1" si="179"/>
        <v>2.1161781822032211E-4</v>
      </c>
      <c r="R1058" s="12">
        <f t="shared" ca="1" si="180"/>
        <v>2.0120937423873109E-4</v>
      </c>
      <c r="S1058" s="12">
        <f t="shared" ca="1" si="181"/>
        <v>4.1470347727892154E-3</v>
      </c>
      <c r="T1058" s="12">
        <f t="shared" ca="1" si="182"/>
        <v>-7.1635481092929831E-3</v>
      </c>
      <c r="U1058" s="18"/>
      <c r="V1058" s="22">
        <f t="shared" ca="1" si="183"/>
        <v>44701</v>
      </c>
      <c r="W1058" s="14">
        <f ca="1">VLOOKUP($M1058,LAST!$B:$Q,2,0)</f>
        <v>420.05</v>
      </c>
      <c r="X1058" s="14">
        <f ca="1">VLOOKUP($M1058,LAST!$B:$Q,3,0)*100</f>
        <v>559.07000000000005</v>
      </c>
      <c r="Y1058" s="14">
        <f ca="1">VLOOKUP($M1058,LAST!$B:$Q,16,0)*100</f>
        <v>482</v>
      </c>
      <c r="Z1058" s="14">
        <f ca="1">VLOOKUP($M1058,LAST!$B:$Q,4,0)</f>
        <v>94.53</v>
      </c>
      <c r="AA1058" s="14">
        <f ca="1">VLOOKUP($M1058,LAST!$B:$Q,5,0)</f>
        <v>94.447999999999993</v>
      </c>
      <c r="AB1058" s="14">
        <f ca="1">VLOOKUP($M1058,LAST!$B:$Q,6,0)</f>
        <v>103.15</v>
      </c>
      <c r="AC1058" s="14">
        <f ca="1">VLOOKUP($M1058,LAST!$B:$Q,7,0)</f>
        <v>1268.1500000000001</v>
      </c>
    </row>
    <row r="1059" spans="12:29" ht="16.5" customHeight="1" x14ac:dyDescent="0.25">
      <c r="L1059" s="32">
        <f t="shared" si="175"/>
        <v>1059</v>
      </c>
      <c r="M1059" s="9">
        <f t="shared" ca="1" si="184"/>
        <v>44700</v>
      </c>
      <c r="N1059" s="12">
        <f t="shared" ca="1" si="176"/>
        <v>6.780724403368632E-3</v>
      </c>
      <c r="O1059" s="12">
        <f t="shared" ca="1" si="177"/>
        <v>2.0278810749418508E-2</v>
      </c>
      <c r="P1059" s="12">
        <f t="shared" ca="1" si="178"/>
        <v>1.4830508474576343E-2</v>
      </c>
      <c r="Q1059" s="12">
        <f t="shared" ca="1" si="179"/>
        <v>-5.5765993265993741E-3</v>
      </c>
      <c r="R1059" s="12">
        <f t="shared" ca="1" si="180"/>
        <v>-4.6484663223358424E-3</v>
      </c>
      <c r="S1059" s="12">
        <f t="shared" ca="1" si="181"/>
        <v>-1.0461419901743541E-2</v>
      </c>
      <c r="T1059" s="12">
        <f t="shared" ca="1" si="182"/>
        <v>8.4080053684916223E-3</v>
      </c>
      <c r="U1059" s="18"/>
      <c r="V1059" s="22">
        <f t="shared" ca="1" si="183"/>
        <v>44700</v>
      </c>
      <c r="W1059" s="14">
        <f ca="1">VLOOKUP($M1059,LAST!$B:$Q,2,0)</f>
        <v>417.22</v>
      </c>
      <c r="X1059" s="14">
        <f ca="1">VLOOKUP($M1059,LAST!$B:$Q,3,0)*100</f>
        <v>556.96</v>
      </c>
      <c r="Y1059" s="14">
        <f ca="1">VLOOKUP($M1059,LAST!$B:$Q,16,0)*100</f>
        <v>479</v>
      </c>
      <c r="Z1059" s="14">
        <f ca="1">VLOOKUP($M1059,LAST!$B:$Q,4,0)</f>
        <v>94.51</v>
      </c>
      <c r="AA1059" s="14">
        <f ca="1">VLOOKUP($M1059,LAST!$B:$Q,5,0)</f>
        <v>94.429000000000002</v>
      </c>
      <c r="AB1059" s="14">
        <f ca="1">VLOOKUP($M1059,LAST!$B:$Q,6,0)</f>
        <v>102.724</v>
      </c>
      <c r="AC1059" s="14">
        <f ca="1">VLOOKUP($M1059,LAST!$B:$Q,7,0)</f>
        <v>1277.3</v>
      </c>
    </row>
    <row r="1060" spans="12:29" ht="16.5" customHeight="1" x14ac:dyDescent="0.25">
      <c r="L1060" s="32">
        <f t="shared" si="175"/>
        <v>1060</v>
      </c>
      <c r="M1060" s="9">
        <f t="shared" ca="1" si="184"/>
        <v>44699</v>
      </c>
      <c r="N1060" s="12">
        <f t="shared" ca="1" si="176"/>
        <v>3.1691894045011049E-2</v>
      </c>
      <c r="O1060" s="12">
        <f t="shared" ca="1" si="177"/>
        <v>2.3569339233481035E-2</v>
      </c>
      <c r="P1060" s="12">
        <f t="shared" ca="1" si="178"/>
        <v>5.3571428571428381E-2</v>
      </c>
      <c r="Q1060" s="12">
        <f t="shared" ca="1" si="179"/>
        <v>-1.6806722689075571E-3</v>
      </c>
      <c r="R1060" s="12">
        <f t="shared" ca="1" si="180"/>
        <v>-3.582567647305579E-4</v>
      </c>
      <c r="S1060" s="12">
        <f t="shared" ca="1" si="181"/>
        <v>4.3537151702786048E-3</v>
      </c>
      <c r="T1060" s="12">
        <f t="shared" ca="1" si="182"/>
        <v>-6.5100592180085126E-3</v>
      </c>
      <c r="U1060" s="18"/>
      <c r="V1060" s="22">
        <f t="shared" ca="1" si="183"/>
        <v>44699</v>
      </c>
      <c r="W1060" s="14">
        <f ca="1">VLOOKUP($M1060,LAST!$B:$Q,2,0)</f>
        <v>414.41</v>
      </c>
      <c r="X1060" s="14">
        <f ca="1">VLOOKUP($M1060,LAST!$B:$Q,3,0)*100</f>
        <v>545.89</v>
      </c>
      <c r="Y1060" s="14">
        <f ca="1">VLOOKUP($M1060,LAST!$B:$Q,16,0)*100</f>
        <v>472</v>
      </c>
      <c r="Z1060" s="14">
        <f ca="1">VLOOKUP($M1060,LAST!$B:$Q,4,0)</f>
        <v>95.04</v>
      </c>
      <c r="AA1060" s="14">
        <f ca="1">VLOOKUP($M1060,LAST!$B:$Q,5,0)</f>
        <v>94.87</v>
      </c>
      <c r="AB1060" s="14">
        <f ca="1">VLOOKUP($M1060,LAST!$B:$Q,6,0)</f>
        <v>103.81</v>
      </c>
      <c r="AC1060" s="14">
        <f ca="1">VLOOKUP($M1060,LAST!$B:$Q,7,0)</f>
        <v>1266.6500000000001</v>
      </c>
    </row>
    <row r="1061" spans="12:29" ht="16.5" customHeight="1" x14ac:dyDescent="0.25">
      <c r="L1061" s="32">
        <f t="shared" si="175"/>
        <v>1061</v>
      </c>
      <c r="M1061" s="9">
        <f t="shared" ca="1" si="184"/>
        <v>44698</v>
      </c>
      <c r="N1061" s="12">
        <f t="shared" ca="1" si="176"/>
        <v>-1.6598932576017189E-2</v>
      </c>
      <c r="O1061" s="12">
        <f t="shared" ca="1" si="177"/>
        <v>-2.1700449417591527E-2</v>
      </c>
      <c r="P1061" s="12">
        <f t="shared" ca="1" si="178"/>
        <v>-2.3965141612200314E-2</v>
      </c>
      <c r="Q1061" s="12">
        <f t="shared" ca="1" si="179"/>
        <v>1.051524710830698E-3</v>
      </c>
      <c r="R1061" s="12">
        <f t="shared" ca="1" si="180"/>
        <v>-8.3172778286644267E-4</v>
      </c>
      <c r="S1061" s="12">
        <f t="shared" ca="1" si="181"/>
        <v>-7.9376505706085787E-3</v>
      </c>
      <c r="T1061" s="12">
        <f t="shared" ca="1" si="182"/>
        <v>-7.1642720865943144E-3</v>
      </c>
      <c r="U1061" s="18"/>
      <c r="V1061" s="22">
        <f t="shared" ca="1" si="183"/>
        <v>44698</v>
      </c>
      <c r="W1061" s="14">
        <f ca="1">VLOOKUP($M1061,LAST!$B:$Q,2,0)</f>
        <v>401.68</v>
      </c>
      <c r="X1061" s="14">
        <f ca="1">VLOOKUP($M1061,LAST!$B:$Q,3,0)*100</f>
        <v>533.31999999999994</v>
      </c>
      <c r="Y1061" s="14">
        <f ca="1">VLOOKUP($M1061,LAST!$B:$Q,16,0)*100</f>
        <v>448.00000000000006</v>
      </c>
      <c r="Z1061" s="14">
        <f ca="1">VLOOKUP($M1061,LAST!$B:$Q,4,0)</f>
        <v>95.2</v>
      </c>
      <c r="AA1061" s="14">
        <f ca="1">VLOOKUP($M1061,LAST!$B:$Q,5,0)</f>
        <v>94.903999999999996</v>
      </c>
      <c r="AB1061" s="14">
        <f ca="1">VLOOKUP($M1061,LAST!$B:$Q,6,0)</f>
        <v>103.36</v>
      </c>
      <c r="AC1061" s="14">
        <f ca="1">VLOOKUP($M1061,LAST!$B:$Q,7,0)</f>
        <v>1274.95</v>
      </c>
    </row>
    <row r="1062" spans="12:29" ht="16.5" customHeight="1" x14ac:dyDescent="0.25">
      <c r="L1062" s="32">
        <f t="shared" si="175"/>
        <v>1062</v>
      </c>
      <c r="M1062" s="9">
        <f t="shared" ca="1" si="184"/>
        <v>44697</v>
      </c>
      <c r="N1062" s="12">
        <f t="shared" ca="1" si="176"/>
        <v>1.1490267941161925E-2</v>
      </c>
      <c r="O1062" s="12">
        <f t="shared" ca="1" si="177"/>
        <v>1.1053617463231857E-2</v>
      </c>
      <c r="P1062" s="12">
        <f t="shared" ca="1" si="178"/>
        <v>1.5486725663717005E-2</v>
      </c>
      <c r="Q1062" s="12">
        <f t="shared" ca="1" si="179"/>
        <v>1.158016633329817E-3</v>
      </c>
      <c r="R1062" s="12">
        <f t="shared" ca="1" si="180"/>
        <v>-2.4889729048518383E-3</v>
      </c>
      <c r="S1062" s="12">
        <f t="shared" ca="1" si="181"/>
        <v>-3.5959182502415254E-3</v>
      </c>
      <c r="T1062" s="12">
        <f t="shared" ca="1" si="182"/>
        <v>0</v>
      </c>
      <c r="U1062" s="18"/>
      <c r="V1062" s="22">
        <f t="shared" ca="1" si="183"/>
        <v>44697</v>
      </c>
      <c r="W1062" s="14">
        <f ca="1">VLOOKUP($M1062,LAST!$B:$Q,2,0)</f>
        <v>408.46</v>
      </c>
      <c r="X1062" s="14">
        <f ca="1">VLOOKUP($M1062,LAST!$B:$Q,3,0)*100</f>
        <v>545.15</v>
      </c>
      <c r="Y1062" s="14">
        <f ca="1">VLOOKUP($M1062,LAST!$B:$Q,16,0)*100</f>
        <v>459</v>
      </c>
      <c r="Z1062" s="14">
        <f ca="1">VLOOKUP($M1062,LAST!$B:$Q,4,0)</f>
        <v>95.1</v>
      </c>
      <c r="AA1062" s="14">
        <f ca="1">VLOOKUP($M1062,LAST!$B:$Q,5,0)</f>
        <v>94.983000000000004</v>
      </c>
      <c r="AB1062" s="14">
        <f ca="1">VLOOKUP($M1062,LAST!$B:$Q,6,0)</f>
        <v>104.187</v>
      </c>
      <c r="AC1062" s="14">
        <f ca="1">VLOOKUP($M1062,LAST!$B:$Q,7,0)</f>
        <v>1284.1500000000001</v>
      </c>
    </row>
    <row r="1063" spans="12:29" ht="16.5" customHeight="1" x14ac:dyDescent="0.25">
      <c r="L1063" s="32">
        <f t="shared" si="175"/>
        <v>1063</v>
      </c>
      <c r="M1063" s="9">
        <f t="shared" ca="1" si="184"/>
        <v>44694</v>
      </c>
      <c r="N1063" s="12">
        <f t="shared" ca="1" si="176"/>
        <v>-1.2423575446319335E-2</v>
      </c>
      <c r="O1063" s="12">
        <f t="shared" ca="1" si="177"/>
        <v>-4.7070550448555792E-3</v>
      </c>
      <c r="P1063" s="12">
        <f t="shared" ca="1" si="178"/>
        <v>-1.3100436681222849E-2</v>
      </c>
      <c r="Q1063" s="12">
        <f t="shared" ca="1" si="179"/>
        <v>-1.0526315789483043E-4</v>
      </c>
      <c r="R1063" s="12">
        <f t="shared" ca="1" si="180"/>
        <v>-1.122452190879808E-3</v>
      </c>
      <c r="S1063" s="12">
        <f t="shared" ca="1" si="181"/>
        <v>-2.746754918884875E-3</v>
      </c>
      <c r="T1063" s="12">
        <f t="shared" ca="1" si="182"/>
        <v>-3.3760186263095404E-3</v>
      </c>
      <c r="U1063" s="18"/>
      <c r="V1063" s="22">
        <f t="shared" ca="1" si="183"/>
        <v>44694</v>
      </c>
      <c r="W1063" s="14">
        <f ca="1">VLOOKUP($M1063,LAST!$B:$Q,2,0)</f>
        <v>403.82</v>
      </c>
      <c r="X1063" s="14">
        <f ca="1">VLOOKUP($M1063,LAST!$B:$Q,3,0)*100</f>
        <v>539.18999999999994</v>
      </c>
      <c r="Y1063" s="14">
        <f ca="1">VLOOKUP($M1063,LAST!$B:$Q,16,0)*100</f>
        <v>451.99999999999994</v>
      </c>
      <c r="Z1063" s="14">
        <f ca="1">VLOOKUP($M1063,LAST!$B:$Q,4,0)</f>
        <v>94.99</v>
      </c>
      <c r="AA1063" s="14">
        <f ca="1">VLOOKUP($M1063,LAST!$B:$Q,5,0)</f>
        <v>95.22</v>
      </c>
      <c r="AB1063" s="14">
        <f ca="1">VLOOKUP($M1063,LAST!$B:$Q,6,0)</f>
        <v>104.563</v>
      </c>
      <c r="AC1063" s="14">
        <f ca="1">VLOOKUP($M1063,LAST!$B:$Q,7,0)</f>
        <v>1284.1500000000001</v>
      </c>
    </row>
    <row r="1064" spans="12:29" ht="16.5" customHeight="1" x14ac:dyDescent="0.25">
      <c r="L1064" s="32">
        <f t="shared" si="175"/>
        <v>1064</v>
      </c>
      <c r="M1064" s="9">
        <f t="shared" ca="1" si="184"/>
        <v>44693</v>
      </c>
      <c r="N1064" s="12">
        <f t="shared" ca="1" si="176"/>
        <v>6.6469719350072953E-3</v>
      </c>
      <c r="O1064" s="12">
        <f t="shared" ca="1" si="177"/>
        <v>2.4083175803402579E-2</v>
      </c>
      <c r="P1064" s="12">
        <f t="shared" ca="1" si="178"/>
        <v>3.8548752834467015E-2</v>
      </c>
      <c r="Q1064" s="12">
        <f t="shared" ca="1" si="179"/>
        <v>-7.3145245559038674E-3</v>
      </c>
      <c r="R1064" s="12">
        <f t="shared" ca="1" si="180"/>
        <v>-3.0433600368131586E-3</v>
      </c>
      <c r="S1064" s="12">
        <f t="shared" ca="1" si="181"/>
        <v>9.6777921152475521E-3</v>
      </c>
      <c r="T1064" s="12">
        <f t="shared" ca="1" si="182"/>
        <v>1.0350505763349727E-2</v>
      </c>
      <c r="U1064" s="18"/>
      <c r="V1064" s="22">
        <f t="shared" ca="1" si="183"/>
        <v>44693</v>
      </c>
      <c r="W1064" s="14">
        <f ca="1">VLOOKUP($M1064,LAST!$B:$Q,2,0)</f>
        <v>408.9</v>
      </c>
      <c r="X1064" s="14">
        <f ca="1">VLOOKUP($M1064,LAST!$B:$Q,3,0)*100</f>
        <v>541.74</v>
      </c>
      <c r="Y1064" s="14">
        <f ca="1">VLOOKUP($M1064,LAST!$B:$Q,16,0)*100</f>
        <v>458</v>
      </c>
      <c r="Z1064" s="14">
        <f ca="1">VLOOKUP($M1064,LAST!$B:$Q,4,0)</f>
        <v>95</v>
      </c>
      <c r="AA1064" s="14">
        <f ca="1">VLOOKUP($M1064,LAST!$B:$Q,5,0)</f>
        <v>95.326999999999998</v>
      </c>
      <c r="AB1064" s="14">
        <f ca="1">VLOOKUP($M1064,LAST!$B:$Q,6,0)</f>
        <v>104.851</v>
      </c>
      <c r="AC1064" s="14">
        <f ca="1">VLOOKUP($M1064,LAST!$B:$Q,7,0)</f>
        <v>1288.5</v>
      </c>
    </row>
    <row r="1065" spans="12:29" ht="16.5" customHeight="1" x14ac:dyDescent="0.25">
      <c r="L1065" s="32">
        <f t="shared" si="175"/>
        <v>1065</v>
      </c>
      <c r="M1065" s="9">
        <f t="shared" ca="1" si="184"/>
        <v>44692</v>
      </c>
      <c r="N1065" s="12">
        <f t="shared" ca="1" si="176"/>
        <v>6.6166084306000794E-3</v>
      </c>
      <c r="O1065" s="12">
        <f t="shared" ca="1" si="177"/>
        <v>-4.9125193666632594E-4</v>
      </c>
      <c r="P1065" s="12">
        <f t="shared" ca="1" si="178"/>
        <v>9.1533180778031742E-3</v>
      </c>
      <c r="Q1065" s="12">
        <f t="shared" ca="1" si="179"/>
        <v>-2.7094622759482601E-3</v>
      </c>
      <c r="R1065" s="12">
        <f t="shared" ca="1" si="180"/>
        <v>-1.8372758210326579E-3</v>
      </c>
      <c r="S1065" s="12">
        <f t="shared" ca="1" si="181"/>
        <v>-7.1208622016938339E-4</v>
      </c>
      <c r="T1065" s="12">
        <f t="shared" ca="1" si="182"/>
        <v>-6.269101167619695E-4</v>
      </c>
      <c r="U1065" s="18"/>
      <c r="V1065" s="22">
        <f t="shared" ca="1" si="183"/>
        <v>44692</v>
      </c>
      <c r="W1065" s="14">
        <f ca="1">VLOOKUP($M1065,LAST!$B:$Q,2,0)</f>
        <v>406.2</v>
      </c>
      <c r="X1065" s="14">
        <f ca="1">VLOOKUP($M1065,LAST!$B:$Q,3,0)*100</f>
        <v>529</v>
      </c>
      <c r="Y1065" s="14">
        <f ca="1">VLOOKUP($M1065,LAST!$B:$Q,16,0)*100</f>
        <v>441</v>
      </c>
      <c r="Z1065" s="14">
        <f ca="1">VLOOKUP($M1065,LAST!$B:$Q,4,0)</f>
        <v>95.7</v>
      </c>
      <c r="AA1065" s="14">
        <f ca="1">VLOOKUP($M1065,LAST!$B:$Q,5,0)</f>
        <v>95.617999999999995</v>
      </c>
      <c r="AB1065" s="14">
        <f ca="1">VLOOKUP($M1065,LAST!$B:$Q,6,0)</f>
        <v>103.846</v>
      </c>
      <c r="AC1065" s="14">
        <f ca="1">VLOOKUP($M1065,LAST!$B:$Q,7,0)</f>
        <v>1275.3</v>
      </c>
    </row>
    <row r="1066" spans="12:29" ht="16.5" customHeight="1" x14ac:dyDescent="0.25">
      <c r="L1066" s="32">
        <f t="shared" si="175"/>
        <v>1066</v>
      </c>
      <c r="M1066" s="9">
        <f t="shared" ca="1" si="184"/>
        <v>44691</v>
      </c>
      <c r="N1066" s="12">
        <f t="shared" ca="1" si="176"/>
        <v>4.4056152927121062E-3</v>
      </c>
      <c r="O1066" s="12">
        <f t="shared" ca="1" si="177"/>
        <v>3.9693790757033831E-4</v>
      </c>
      <c r="P1066" s="12">
        <f t="shared" ca="1" si="178"/>
        <v>0</v>
      </c>
      <c r="Q1066" s="12">
        <f t="shared" ca="1" si="179"/>
        <v>-3.5306334371755232E-3</v>
      </c>
      <c r="R1066" s="12">
        <f t="shared" ca="1" si="180"/>
        <v>-1.1990532692448541E-3</v>
      </c>
      <c r="S1066" s="12">
        <f t="shared" ca="1" si="181"/>
        <v>2.5952475132897668E-3</v>
      </c>
      <c r="T1066" s="12">
        <f t="shared" ca="1" si="182"/>
        <v>1.9236053860949287E-3</v>
      </c>
      <c r="U1066" s="18"/>
      <c r="V1066" s="22">
        <f t="shared" ca="1" si="183"/>
        <v>44691</v>
      </c>
      <c r="W1066" s="14">
        <f ca="1">VLOOKUP($M1066,LAST!$B:$Q,2,0)</f>
        <v>403.53</v>
      </c>
      <c r="X1066" s="14">
        <f ca="1">VLOOKUP($M1066,LAST!$B:$Q,3,0)*100</f>
        <v>529.26</v>
      </c>
      <c r="Y1066" s="14">
        <f ca="1">VLOOKUP($M1066,LAST!$B:$Q,16,0)*100</f>
        <v>437</v>
      </c>
      <c r="Z1066" s="14">
        <f ca="1">VLOOKUP($M1066,LAST!$B:$Q,4,0)</f>
        <v>95.96</v>
      </c>
      <c r="AA1066" s="14">
        <f ca="1">VLOOKUP($M1066,LAST!$B:$Q,5,0)</f>
        <v>95.793999999999997</v>
      </c>
      <c r="AB1066" s="14">
        <f ca="1">VLOOKUP($M1066,LAST!$B:$Q,6,0)</f>
        <v>103.92</v>
      </c>
      <c r="AC1066" s="14">
        <f ca="1">VLOOKUP($M1066,LAST!$B:$Q,7,0)</f>
        <v>1276.0999999999999</v>
      </c>
    </row>
    <row r="1067" spans="12:29" ht="16.5" customHeight="1" x14ac:dyDescent="0.25">
      <c r="L1067" s="32">
        <f t="shared" si="175"/>
        <v>1067</v>
      </c>
      <c r="M1067" s="9">
        <f t="shared" ca="1" si="184"/>
        <v>44690</v>
      </c>
      <c r="N1067" s="12">
        <f t="shared" ca="1" si="176"/>
        <v>5.1672687293858877E-2</v>
      </c>
      <c r="O1067" s="12">
        <f t="shared" ca="1" si="177"/>
        <v>6.3887548262548055E-2</v>
      </c>
      <c r="P1067" s="12">
        <f t="shared" ca="1" si="178"/>
        <v>8.7064676616915637E-2</v>
      </c>
      <c r="Q1067" s="12">
        <f t="shared" ca="1" si="179"/>
        <v>-5.3707911588514179E-3</v>
      </c>
      <c r="R1067" s="12">
        <f t="shared" ca="1" si="180"/>
        <v>-4.0602284527517796E-3</v>
      </c>
      <c r="S1067" s="12">
        <f t="shared" ca="1" si="181"/>
        <v>-8.6822303685174518E-5</v>
      </c>
      <c r="T1067" s="12">
        <f t="shared" ca="1" si="182"/>
        <v>2.7487630566258581E-4</v>
      </c>
      <c r="U1067" s="18"/>
      <c r="V1067" s="22">
        <f t="shared" ca="1" si="183"/>
        <v>44690</v>
      </c>
      <c r="W1067" s="14">
        <f ca="1">VLOOKUP($M1067,LAST!$B:$Q,2,0)</f>
        <v>401.76</v>
      </c>
      <c r="X1067" s="14">
        <f ca="1">VLOOKUP($M1067,LAST!$B:$Q,3,0)*100</f>
        <v>529.04999999999995</v>
      </c>
      <c r="Y1067" s="14">
        <f ca="1">VLOOKUP($M1067,LAST!$B:$Q,16,0)*100</f>
        <v>437</v>
      </c>
      <c r="Z1067" s="14">
        <f ca="1">VLOOKUP($M1067,LAST!$B:$Q,4,0)</f>
        <v>96.3</v>
      </c>
      <c r="AA1067" s="14">
        <f ca="1">VLOOKUP($M1067,LAST!$B:$Q,5,0)</f>
        <v>95.909000000000006</v>
      </c>
      <c r="AB1067" s="14">
        <f ca="1">VLOOKUP($M1067,LAST!$B:$Q,6,0)</f>
        <v>103.651</v>
      </c>
      <c r="AC1067" s="14">
        <f ca="1">VLOOKUP($M1067,LAST!$B:$Q,7,0)</f>
        <v>1273.6500000000001</v>
      </c>
    </row>
    <row r="1068" spans="12:29" ht="16.5" customHeight="1" x14ac:dyDescent="0.25">
      <c r="L1068" s="32">
        <f t="shared" si="175"/>
        <v>1068</v>
      </c>
      <c r="M1068" s="9">
        <f t="shared" ca="1" si="184"/>
        <v>44687</v>
      </c>
      <c r="N1068" s="12">
        <f t="shared" ca="1" si="176"/>
        <v>5.4216233287713855E-3</v>
      </c>
      <c r="O1068" s="12">
        <f t="shared" ca="1" si="177"/>
        <v>2.3315155880234695E-2</v>
      </c>
      <c r="P1068" s="12">
        <f t="shared" ca="1" si="178"/>
        <v>2.5510204081632404E-2</v>
      </c>
      <c r="Q1068" s="12">
        <f t="shared" ca="1" si="179"/>
        <v>-2.6782035434693707E-3</v>
      </c>
      <c r="R1068" s="12">
        <f t="shared" ca="1" si="180"/>
        <v>-2.4653504319542829E-3</v>
      </c>
      <c r="S1068" s="12">
        <f t="shared" ca="1" si="181"/>
        <v>-8.8672989436344718E-4</v>
      </c>
      <c r="T1068" s="12">
        <f t="shared" ca="1" si="182"/>
        <v>5.8059165053911954E-3</v>
      </c>
      <c r="U1068" s="18"/>
      <c r="V1068" s="22">
        <f t="shared" ca="1" si="183"/>
        <v>44687</v>
      </c>
      <c r="W1068" s="14">
        <f ca="1">VLOOKUP($M1068,LAST!$B:$Q,2,0)</f>
        <v>382.02</v>
      </c>
      <c r="X1068" s="14">
        <f ca="1">VLOOKUP($M1068,LAST!$B:$Q,3,0)*100</f>
        <v>497.28000000000003</v>
      </c>
      <c r="Y1068" s="14">
        <f ca="1">VLOOKUP($M1068,LAST!$B:$Q,16,0)*100</f>
        <v>401.99999999999994</v>
      </c>
      <c r="Z1068" s="14">
        <f ca="1">VLOOKUP($M1068,LAST!$B:$Q,4,0)</f>
        <v>96.82</v>
      </c>
      <c r="AA1068" s="14">
        <f ca="1">VLOOKUP($M1068,LAST!$B:$Q,5,0)</f>
        <v>96.3</v>
      </c>
      <c r="AB1068" s="14">
        <f ca="1">VLOOKUP($M1068,LAST!$B:$Q,6,0)</f>
        <v>103.66</v>
      </c>
      <c r="AC1068" s="14">
        <f ca="1">VLOOKUP($M1068,LAST!$B:$Q,7,0)</f>
        <v>1273.3</v>
      </c>
    </row>
    <row r="1069" spans="12:29" ht="16.5" customHeight="1" x14ac:dyDescent="0.25">
      <c r="L1069" s="32">
        <f t="shared" si="175"/>
        <v>1069</v>
      </c>
      <c r="M1069" s="9">
        <f t="shared" ca="1" si="184"/>
        <v>44686</v>
      </c>
      <c r="N1069" s="12">
        <f t="shared" ca="1" si="176"/>
        <v>-1.3090909090909153E-2</v>
      </c>
      <c r="O1069" s="12">
        <f t="shared" ca="1" si="177"/>
        <v>1.0093519548468599E-3</v>
      </c>
      <c r="P1069" s="12">
        <f t="shared" ca="1" si="178"/>
        <v>5.12820512820511E-3</v>
      </c>
      <c r="Q1069" s="12">
        <f t="shared" ca="1" si="179"/>
        <v>-1.0299721907514048E-4</v>
      </c>
      <c r="R1069" s="12">
        <f t="shared" ca="1" si="180"/>
        <v>-2.6925148088308148E-4</v>
      </c>
      <c r="S1069" s="12">
        <f t="shared" ca="1" si="181"/>
        <v>1.1356214725062541E-2</v>
      </c>
      <c r="T1069" s="12">
        <f t="shared" ca="1" si="182"/>
        <v>0</v>
      </c>
      <c r="U1069" s="18"/>
      <c r="V1069" s="22">
        <f t="shared" ca="1" si="183"/>
        <v>44686</v>
      </c>
      <c r="W1069" s="14">
        <f ca="1">VLOOKUP($M1069,LAST!$B:$Q,2,0)</f>
        <v>379.96</v>
      </c>
      <c r="X1069" s="14">
        <f ca="1">VLOOKUP($M1069,LAST!$B:$Q,3,0)*100</f>
        <v>485.95</v>
      </c>
      <c r="Y1069" s="14">
        <f ca="1">VLOOKUP($M1069,LAST!$B:$Q,16,0)*100</f>
        <v>392</v>
      </c>
      <c r="Z1069" s="14">
        <f ca="1">VLOOKUP($M1069,LAST!$B:$Q,4,0)</f>
        <v>97.08</v>
      </c>
      <c r="AA1069" s="14">
        <f ca="1">VLOOKUP($M1069,LAST!$B:$Q,5,0)</f>
        <v>96.537999999999997</v>
      </c>
      <c r="AB1069" s="14">
        <f ca="1">VLOOKUP($M1069,LAST!$B:$Q,6,0)</f>
        <v>103.752</v>
      </c>
      <c r="AC1069" s="14">
        <f ca="1">VLOOKUP($M1069,LAST!$B:$Q,7,0)</f>
        <v>1265.95</v>
      </c>
    </row>
    <row r="1070" spans="12:29" ht="16.5" customHeight="1" x14ac:dyDescent="0.25">
      <c r="L1070" s="32">
        <f t="shared" si="175"/>
        <v>1070</v>
      </c>
      <c r="M1070" s="9">
        <f t="shared" ca="1" si="184"/>
        <v>44685</v>
      </c>
      <c r="N1070" s="12">
        <f t="shared" ca="1" si="176"/>
        <v>3.7543018041505949E-3</v>
      </c>
      <c r="O1070" s="12">
        <f t="shared" ca="1" si="177"/>
        <v>9.7131803906069791E-3</v>
      </c>
      <c r="P1070" s="12">
        <f t="shared" ca="1" si="178"/>
        <v>1.5625E-2</v>
      </c>
      <c r="Q1070" s="12">
        <f t="shared" ca="1" si="179"/>
        <v>-3.0889621087315522E-4</v>
      </c>
      <c r="R1070" s="12">
        <f t="shared" ca="1" si="180"/>
        <v>-9.0014588571252219E-4</v>
      </c>
      <c r="S1070" s="12">
        <f t="shared" ca="1" si="181"/>
        <v>-8.4859614362344793E-3</v>
      </c>
      <c r="T1070" s="12">
        <f t="shared" ca="1" si="182"/>
        <v>-1.5379761810868642E-3</v>
      </c>
      <c r="U1070" s="18"/>
      <c r="V1070" s="22">
        <f t="shared" ca="1" si="183"/>
        <v>44685</v>
      </c>
      <c r="W1070" s="14">
        <f ca="1">VLOOKUP($M1070,LAST!$B:$Q,2,0)</f>
        <v>385</v>
      </c>
      <c r="X1070" s="14">
        <f ca="1">VLOOKUP($M1070,LAST!$B:$Q,3,0)*100</f>
        <v>485.46</v>
      </c>
      <c r="Y1070" s="14">
        <f ca="1">VLOOKUP($M1070,LAST!$B:$Q,16,0)*100</f>
        <v>390</v>
      </c>
      <c r="Z1070" s="14">
        <f ca="1">VLOOKUP($M1070,LAST!$B:$Q,4,0)</f>
        <v>97.09</v>
      </c>
      <c r="AA1070" s="14">
        <f ca="1">VLOOKUP($M1070,LAST!$B:$Q,5,0)</f>
        <v>96.563999999999993</v>
      </c>
      <c r="AB1070" s="14">
        <f ca="1">VLOOKUP($M1070,LAST!$B:$Q,6,0)</f>
        <v>102.587</v>
      </c>
      <c r="AC1070" s="14">
        <f ca="1">VLOOKUP($M1070,LAST!$B:$Q,7,0)</f>
        <v>1265.95</v>
      </c>
    </row>
    <row r="1071" spans="12:29" ht="16.5" customHeight="1" x14ac:dyDescent="0.25">
      <c r="L1071" s="32">
        <f t="shared" si="175"/>
        <v>1071</v>
      </c>
      <c r="M1071" s="9">
        <f t="shared" ca="1" si="184"/>
        <v>44684</v>
      </c>
      <c r="N1071" s="12">
        <f t="shared" ca="1" si="176"/>
        <v>1.2432361092780786E-2</v>
      </c>
      <c r="O1071" s="12">
        <f t="shared" ca="1" si="177"/>
        <v>-2.7031522914400252E-4</v>
      </c>
      <c r="P1071" s="12">
        <f t="shared" ca="1" si="178"/>
        <v>-1.0309278350515427E-2</v>
      </c>
      <c r="Q1071" s="12">
        <f t="shared" ca="1" si="179"/>
        <v>-1.1313380643833693E-3</v>
      </c>
      <c r="R1071" s="12">
        <f t="shared" ca="1" si="180"/>
        <v>-2.5696594427245811E-3</v>
      </c>
      <c r="S1071" s="12">
        <f t="shared" ca="1" si="181"/>
        <v>-2.6893121529919517E-3</v>
      </c>
      <c r="T1071" s="12">
        <f t="shared" ca="1" si="182"/>
        <v>1.936070172665838E-3</v>
      </c>
      <c r="U1071" s="18"/>
      <c r="V1071" s="22">
        <f t="shared" ca="1" si="183"/>
        <v>44684</v>
      </c>
      <c r="W1071" s="14">
        <f ca="1">VLOOKUP($M1071,LAST!$B:$Q,2,0)</f>
        <v>383.56</v>
      </c>
      <c r="X1071" s="14">
        <f ca="1">VLOOKUP($M1071,LAST!$B:$Q,3,0)*100</f>
        <v>480.79</v>
      </c>
      <c r="Y1071" s="14">
        <f ca="1">VLOOKUP($M1071,LAST!$B:$Q,16,0)*100</f>
        <v>384</v>
      </c>
      <c r="Z1071" s="14">
        <f ca="1">VLOOKUP($M1071,LAST!$B:$Q,4,0)</f>
        <v>97.12</v>
      </c>
      <c r="AA1071" s="14">
        <f ca="1">VLOOKUP($M1071,LAST!$B:$Q,5,0)</f>
        <v>96.650999999999996</v>
      </c>
      <c r="AB1071" s="14">
        <f ca="1">VLOOKUP($M1071,LAST!$B:$Q,6,0)</f>
        <v>103.465</v>
      </c>
      <c r="AC1071" s="14">
        <f ca="1">VLOOKUP($M1071,LAST!$B:$Q,7,0)</f>
        <v>1267.9000000000001</v>
      </c>
    </row>
    <row r="1072" spans="12:29" ht="16.5" customHeight="1" x14ac:dyDescent="0.25">
      <c r="L1072" s="32">
        <f t="shared" si="175"/>
        <v>1072</v>
      </c>
      <c r="M1072" s="9">
        <f t="shared" ca="1" si="184"/>
        <v>44683</v>
      </c>
      <c r="N1072" s="12">
        <f t="shared" ca="1" si="176"/>
        <v>9.2470277410838797E-4</v>
      </c>
      <c r="O1072" s="12">
        <f t="shared" ca="1" si="177"/>
        <v>1.3252428207235045E-2</v>
      </c>
      <c r="P1072" s="12">
        <f t="shared" ca="1" si="178"/>
        <v>2.3746701846965701E-2</v>
      </c>
      <c r="Q1072" s="12">
        <f t="shared" ca="1" si="179"/>
        <v>-2.5646286417726483E-3</v>
      </c>
      <c r="R1072" s="12">
        <f t="shared" ca="1" si="180"/>
        <v>1.3417692776118706E-4</v>
      </c>
      <c r="S1072" s="12">
        <f t="shared" ca="1" si="181"/>
        <v>7.6243941763225465E-3</v>
      </c>
      <c r="T1072" s="12">
        <f t="shared" ca="1" si="182"/>
        <v>7.6442250268742296E-3</v>
      </c>
      <c r="U1072" s="18"/>
      <c r="V1072" s="22">
        <f t="shared" ca="1" si="183"/>
        <v>44683</v>
      </c>
      <c r="W1072" s="14">
        <f ca="1">VLOOKUP($M1072,LAST!$B:$Q,2,0)</f>
        <v>378.85</v>
      </c>
      <c r="X1072" s="14">
        <f ca="1">VLOOKUP($M1072,LAST!$B:$Q,3,0)*100</f>
        <v>480.91999999999996</v>
      </c>
      <c r="Y1072" s="14">
        <f ca="1">VLOOKUP($M1072,LAST!$B:$Q,16,0)*100</f>
        <v>388</v>
      </c>
      <c r="Z1072" s="14">
        <f ca="1">VLOOKUP($M1072,LAST!$B:$Q,4,0)</f>
        <v>97.23</v>
      </c>
      <c r="AA1072" s="14">
        <f ca="1">VLOOKUP($M1072,LAST!$B:$Q,5,0)</f>
        <v>96.9</v>
      </c>
      <c r="AB1072" s="14">
        <f ca="1">VLOOKUP($M1072,LAST!$B:$Q,6,0)</f>
        <v>103.744</v>
      </c>
      <c r="AC1072" s="14">
        <f ca="1">VLOOKUP($M1072,LAST!$B:$Q,7,0)</f>
        <v>1265.45</v>
      </c>
    </row>
    <row r="1073" spans="12:29" ht="16.5" customHeight="1" x14ac:dyDescent="0.25">
      <c r="L1073" s="32">
        <f t="shared" si="175"/>
        <v>1073</v>
      </c>
      <c r="M1073" s="9">
        <f t="shared" ca="1" si="184"/>
        <v>44680</v>
      </c>
      <c r="N1073" s="12">
        <f t="shared" ca="1" si="176"/>
        <v>1.5347163420829091E-3</v>
      </c>
      <c r="O1073" s="12">
        <f t="shared" ca="1" si="177"/>
        <v>4.1254125412542031E-3</v>
      </c>
      <c r="P1073" s="12">
        <f t="shared" ca="1" si="178"/>
        <v>7.9787234042554278E-3</v>
      </c>
      <c r="Q1073" s="12">
        <f t="shared" ca="1" si="179"/>
        <v>-1.1271646685111492E-3</v>
      </c>
      <c r="R1073" s="12">
        <f t="shared" ca="1" si="180"/>
        <v>-1.000164975666018E-3</v>
      </c>
      <c r="S1073" s="12">
        <f t="shared" ca="1" si="181"/>
        <v>-6.4078438184572706E-3</v>
      </c>
      <c r="T1073" s="12">
        <f t="shared" ca="1" si="182"/>
        <v>-1.3006916064130958E-2</v>
      </c>
      <c r="U1073" s="18"/>
      <c r="V1073" s="22">
        <f t="shared" ca="1" si="183"/>
        <v>44680</v>
      </c>
      <c r="W1073" s="14">
        <f ca="1">VLOOKUP($M1073,LAST!$B:$Q,2,0)</f>
        <v>378.5</v>
      </c>
      <c r="X1073" s="14">
        <f ca="1">VLOOKUP($M1073,LAST!$B:$Q,3,0)*100</f>
        <v>474.63</v>
      </c>
      <c r="Y1073" s="14">
        <f ca="1">VLOOKUP($M1073,LAST!$B:$Q,16,0)*100</f>
        <v>379</v>
      </c>
      <c r="Z1073" s="14">
        <f ca="1">VLOOKUP($M1073,LAST!$B:$Q,4,0)</f>
        <v>97.48</v>
      </c>
      <c r="AA1073" s="14">
        <f ca="1">VLOOKUP($M1073,LAST!$B:$Q,5,0)</f>
        <v>96.887</v>
      </c>
      <c r="AB1073" s="14">
        <f ca="1">VLOOKUP($M1073,LAST!$B:$Q,6,0)</f>
        <v>102.959</v>
      </c>
      <c r="AC1073" s="14">
        <f ca="1">VLOOKUP($M1073,LAST!$B:$Q,7,0)</f>
        <v>1255.8499999999999</v>
      </c>
    </row>
    <row r="1074" spans="12:29" ht="16.5" customHeight="1" x14ac:dyDescent="0.25">
      <c r="L1074" s="32">
        <f t="shared" si="175"/>
        <v>1074</v>
      </c>
      <c r="M1074" s="9">
        <f t="shared" ca="1" si="184"/>
        <v>44679</v>
      </c>
      <c r="N1074" s="12">
        <f t="shared" ca="1" si="176"/>
        <v>1.3353354426985709E-2</v>
      </c>
      <c r="O1074" s="12">
        <f t="shared" ca="1" si="177"/>
        <v>4.8682400253996505E-4</v>
      </c>
      <c r="P1074" s="12">
        <f t="shared" ca="1" si="178"/>
        <v>2.666666666666595E-3</v>
      </c>
      <c r="Q1074" s="12">
        <f t="shared" ca="1" si="179"/>
        <v>-4.0971013008284096E-4</v>
      </c>
      <c r="R1074" s="12">
        <f t="shared" ca="1" si="180"/>
        <v>-1.1329227346694726E-3</v>
      </c>
      <c r="S1074" s="12">
        <f t="shared" ca="1" si="181"/>
        <v>6.4980476717757529E-3</v>
      </c>
      <c r="T1074" s="12">
        <f t="shared" ca="1" si="182"/>
        <v>5.6510571033392409E-3</v>
      </c>
      <c r="U1074" s="18"/>
      <c r="V1074" s="22">
        <f t="shared" ca="1" si="183"/>
        <v>44679</v>
      </c>
      <c r="W1074" s="14">
        <f ca="1">VLOOKUP($M1074,LAST!$B:$Q,2,0)</f>
        <v>377.92</v>
      </c>
      <c r="X1074" s="14">
        <f ca="1">VLOOKUP($M1074,LAST!$B:$Q,3,0)*100</f>
        <v>472.68</v>
      </c>
      <c r="Y1074" s="14">
        <f ca="1">VLOOKUP($M1074,LAST!$B:$Q,16,0)*100</f>
        <v>376</v>
      </c>
      <c r="Z1074" s="14">
        <f ca="1">VLOOKUP($M1074,LAST!$B:$Q,4,0)</f>
        <v>97.59</v>
      </c>
      <c r="AA1074" s="14">
        <f ca="1">VLOOKUP($M1074,LAST!$B:$Q,5,0)</f>
        <v>96.983999999999995</v>
      </c>
      <c r="AB1074" s="14">
        <f ca="1">VLOOKUP($M1074,LAST!$B:$Q,6,0)</f>
        <v>103.623</v>
      </c>
      <c r="AC1074" s="14">
        <f ca="1">VLOOKUP($M1074,LAST!$B:$Q,7,0)</f>
        <v>1272.4000000000001</v>
      </c>
    </row>
    <row r="1075" spans="12:29" ht="16.5" customHeight="1" x14ac:dyDescent="0.25">
      <c r="L1075" s="32">
        <f t="shared" si="175"/>
        <v>1075</v>
      </c>
      <c r="M1075" s="9">
        <f t="shared" ca="1" si="184"/>
        <v>44678</v>
      </c>
      <c r="N1075" s="12">
        <f t="shared" ca="1" si="176"/>
        <v>-7.6368377637636708E-3</v>
      </c>
      <c r="O1075" s="12">
        <f t="shared" ca="1" si="177"/>
        <v>7.4634822475743157E-3</v>
      </c>
      <c r="P1075" s="12">
        <f t="shared" ca="1" si="178"/>
        <v>0</v>
      </c>
      <c r="Q1075" s="12">
        <f t="shared" ca="1" si="179"/>
        <v>-7.1647901740024E-4</v>
      </c>
      <c r="R1075" s="12">
        <f t="shared" ca="1" si="180"/>
        <v>-1.624645251511514E-3</v>
      </c>
      <c r="S1075" s="12">
        <f t="shared" ca="1" si="181"/>
        <v>6.3634497522067068E-3</v>
      </c>
      <c r="T1075" s="12">
        <f t="shared" ca="1" si="182"/>
        <v>1.1512171723228271E-2</v>
      </c>
      <c r="U1075" s="18"/>
      <c r="V1075" s="22">
        <f t="shared" ca="1" si="183"/>
        <v>44678</v>
      </c>
      <c r="W1075" s="14">
        <f ca="1">VLOOKUP($M1075,LAST!$B:$Q,2,0)</f>
        <v>372.94</v>
      </c>
      <c r="X1075" s="14">
        <f ca="1">VLOOKUP($M1075,LAST!$B:$Q,3,0)*100</f>
        <v>472.45</v>
      </c>
      <c r="Y1075" s="14">
        <f ca="1">VLOOKUP($M1075,LAST!$B:$Q,16,0)*100</f>
        <v>375</v>
      </c>
      <c r="Z1075" s="14">
        <f ca="1">VLOOKUP($M1075,LAST!$B:$Q,4,0)</f>
        <v>97.63</v>
      </c>
      <c r="AA1075" s="14">
        <f ca="1">VLOOKUP($M1075,LAST!$B:$Q,5,0)</f>
        <v>97.093999999999994</v>
      </c>
      <c r="AB1075" s="14">
        <f ca="1">VLOOKUP($M1075,LAST!$B:$Q,6,0)</f>
        <v>102.95399999999999</v>
      </c>
      <c r="AC1075" s="14">
        <f ca="1">VLOOKUP($M1075,LAST!$B:$Q,7,0)</f>
        <v>1265.25</v>
      </c>
    </row>
    <row r="1076" spans="12:29" ht="16.5" customHeight="1" x14ac:dyDescent="0.25">
      <c r="L1076" s="32">
        <f t="shared" si="175"/>
        <v>1076</v>
      </c>
      <c r="M1076" s="9">
        <f t="shared" ca="1" si="184"/>
        <v>44677</v>
      </c>
      <c r="N1076" s="12">
        <f t="shared" ca="1" si="176"/>
        <v>1.2201034259857968E-2</v>
      </c>
      <c r="O1076" s="12">
        <f t="shared" ca="1" si="177"/>
        <v>1.8216953274274861E-2</v>
      </c>
      <c r="P1076" s="12">
        <f t="shared" ca="1" si="178"/>
        <v>2.7397260273972712E-2</v>
      </c>
      <c r="Q1076" s="12">
        <f t="shared" ca="1" si="179"/>
        <v>-5.1150895140661401E-4</v>
      </c>
      <c r="R1076" s="12">
        <f t="shared" ca="1" si="180"/>
        <v>-6.3711285118273064E-4</v>
      </c>
      <c r="S1076" s="12">
        <f t="shared" ca="1" si="181"/>
        <v>5.4151269753912601E-3</v>
      </c>
      <c r="T1076" s="12">
        <f t="shared" ca="1" si="182"/>
        <v>1.0804321728690169E-3</v>
      </c>
      <c r="U1076" s="18"/>
      <c r="V1076" s="22">
        <f t="shared" ca="1" si="183"/>
        <v>44677</v>
      </c>
      <c r="W1076" s="14">
        <f ca="1">VLOOKUP($M1076,LAST!$B:$Q,2,0)</f>
        <v>375.81</v>
      </c>
      <c r="X1076" s="14">
        <f ca="1">VLOOKUP($M1076,LAST!$B:$Q,3,0)*100</f>
        <v>468.95</v>
      </c>
      <c r="Y1076" s="14">
        <f ca="1">VLOOKUP($M1076,LAST!$B:$Q,16,0)*100</f>
        <v>375</v>
      </c>
      <c r="Z1076" s="14">
        <f ca="1">VLOOKUP($M1076,LAST!$B:$Q,4,0)</f>
        <v>97.7</v>
      </c>
      <c r="AA1076" s="14">
        <f ca="1">VLOOKUP($M1076,LAST!$B:$Q,5,0)</f>
        <v>97.251999999999995</v>
      </c>
      <c r="AB1076" s="14">
        <f ca="1">VLOOKUP($M1076,LAST!$B:$Q,6,0)</f>
        <v>102.303</v>
      </c>
      <c r="AC1076" s="14">
        <f ca="1">VLOOKUP($M1076,LAST!$B:$Q,7,0)</f>
        <v>1250.8499999999999</v>
      </c>
    </row>
    <row r="1077" spans="12:29" ht="16.5" customHeight="1" x14ac:dyDescent="0.25">
      <c r="L1077" s="32">
        <f t="shared" si="175"/>
        <v>1077</v>
      </c>
      <c r="M1077" s="9">
        <f t="shared" ca="1" si="184"/>
        <v>44676</v>
      </c>
      <c r="N1077" s="12">
        <f t="shared" ca="1" si="176"/>
        <v>2.3035379698004954E-2</v>
      </c>
      <c r="O1077" s="12">
        <f t="shared" ca="1" si="177"/>
        <v>3.1836003136552105E-2</v>
      </c>
      <c r="P1077" s="12">
        <f t="shared" ca="1" si="178"/>
        <v>2.8169014084507005E-2</v>
      </c>
      <c r="Q1077" s="12">
        <f t="shared" ca="1" si="179"/>
        <v>-1.2261162766936673E-3</v>
      </c>
      <c r="R1077" s="12">
        <f t="shared" ca="1" si="180"/>
        <v>-6.1618091071535819E-4</v>
      </c>
      <c r="S1077" s="12">
        <f t="shared" ca="1" si="181"/>
        <v>5.2558782849239094E-3</v>
      </c>
      <c r="T1077" s="12">
        <f t="shared" ca="1" si="182"/>
        <v>8.4745762711864181E-3</v>
      </c>
      <c r="U1077" s="18"/>
      <c r="V1077" s="22">
        <f t="shared" ca="1" si="183"/>
        <v>44676</v>
      </c>
      <c r="W1077" s="14">
        <f ca="1">VLOOKUP($M1077,LAST!$B:$Q,2,0)</f>
        <v>371.28</v>
      </c>
      <c r="X1077" s="14">
        <f ca="1">VLOOKUP($M1077,LAST!$B:$Q,3,0)*100</f>
        <v>460.56</v>
      </c>
      <c r="Y1077" s="14">
        <f ca="1">VLOOKUP($M1077,LAST!$B:$Q,16,0)*100</f>
        <v>365</v>
      </c>
      <c r="Z1077" s="14">
        <f ca="1">VLOOKUP($M1077,LAST!$B:$Q,4,0)</f>
        <v>97.75</v>
      </c>
      <c r="AA1077" s="14">
        <f ca="1">VLOOKUP($M1077,LAST!$B:$Q,5,0)</f>
        <v>97.313999999999993</v>
      </c>
      <c r="AB1077" s="14">
        <f ca="1">VLOOKUP($M1077,LAST!$B:$Q,6,0)</f>
        <v>101.752</v>
      </c>
      <c r="AC1077" s="14">
        <f ca="1">VLOOKUP($M1077,LAST!$B:$Q,7,0)</f>
        <v>1249.5</v>
      </c>
    </row>
    <row r="1078" spans="12:29" ht="16.5" customHeight="1" x14ac:dyDescent="0.25">
      <c r="L1078" s="32">
        <f t="shared" si="175"/>
        <v>1078</v>
      </c>
      <c r="M1078" s="9">
        <f t="shared" ca="1" si="184"/>
        <v>44673</v>
      </c>
      <c r="N1078" s="12">
        <f t="shared" ca="1" si="176"/>
        <v>1.7580260759848754E-2</v>
      </c>
      <c r="O1078" s="12">
        <f t="shared" ca="1" si="177"/>
        <v>1.8041237113401776E-2</v>
      </c>
      <c r="P1078" s="12">
        <f t="shared" ca="1" si="178"/>
        <v>2.8985507246376718E-2</v>
      </c>
      <c r="Q1078" s="12">
        <f t="shared" ca="1" si="179"/>
        <v>-5.1062091503262241E-4</v>
      </c>
      <c r="R1078" s="12">
        <f t="shared" ca="1" si="180"/>
        <v>2.4653312788913695E-4</v>
      </c>
      <c r="S1078" s="12">
        <f t="shared" ca="1" si="181"/>
        <v>6.383105649346632E-3</v>
      </c>
      <c r="T1078" s="12">
        <f t="shared" ca="1" si="182"/>
        <v>4.0371417036744184E-4</v>
      </c>
      <c r="U1078" s="18"/>
      <c r="V1078" s="22">
        <f t="shared" ca="1" si="183"/>
        <v>44673</v>
      </c>
      <c r="W1078" s="14">
        <f ca="1">VLOOKUP($M1078,LAST!$B:$Q,2,0)</f>
        <v>362.92</v>
      </c>
      <c r="X1078" s="14">
        <f ca="1">VLOOKUP($M1078,LAST!$B:$Q,3,0)*100</f>
        <v>446.34999999999997</v>
      </c>
      <c r="Y1078" s="14">
        <f ca="1">VLOOKUP($M1078,LAST!$B:$Q,16,0)*100</f>
        <v>355</v>
      </c>
      <c r="Z1078" s="14">
        <f ca="1">VLOOKUP($M1078,LAST!$B:$Q,4,0)</f>
        <v>97.87</v>
      </c>
      <c r="AA1078" s="14">
        <f ca="1">VLOOKUP($M1078,LAST!$B:$Q,5,0)</f>
        <v>97.373999999999995</v>
      </c>
      <c r="AB1078" s="14">
        <f ca="1">VLOOKUP($M1078,LAST!$B:$Q,6,0)</f>
        <v>101.22</v>
      </c>
      <c r="AC1078" s="14">
        <f ca="1">VLOOKUP($M1078,LAST!$B:$Q,7,0)</f>
        <v>1239</v>
      </c>
    </row>
    <row r="1079" spans="12:29" ht="16.5" customHeight="1" x14ac:dyDescent="0.25">
      <c r="L1079" s="32">
        <f t="shared" si="175"/>
        <v>1079</v>
      </c>
      <c r="M1079" s="9">
        <f t="shared" ca="1" si="184"/>
        <v>44672</v>
      </c>
      <c r="N1079" s="12">
        <f t="shared" ca="1" si="176"/>
        <v>-5.6074242296921817E-5</v>
      </c>
      <c r="O1079" s="12">
        <f t="shared" ca="1" si="177"/>
        <v>-8.4580939888732054E-3</v>
      </c>
      <c r="P1079" s="12">
        <f t="shared" ca="1" si="178"/>
        <v>-5.7636887608069065E-3</v>
      </c>
      <c r="Q1079" s="12">
        <f t="shared" ca="1" si="179"/>
        <v>1.0213461342045704E-4</v>
      </c>
      <c r="R1079" s="12">
        <f t="shared" ca="1" si="180"/>
        <v>1.8493404019226389E-4</v>
      </c>
      <c r="S1079" s="12">
        <f t="shared" ca="1" si="181"/>
        <v>1.8726964837134652E-3</v>
      </c>
      <c r="T1079" s="12">
        <f t="shared" ca="1" si="182"/>
        <v>2.1037300752486665E-3</v>
      </c>
      <c r="U1079" s="18"/>
      <c r="V1079" s="22">
        <f t="shared" ca="1" si="183"/>
        <v>44672</v>
      </c>
      <c r="W1079" s="14">
        <f ca="1">VLOOKUP($M1079,LAST!$B:$Q,2,0)</f>
        <v>356.65</v>
      </c>
      <c r="X1079" s="14">
        <f ca="1">VLOOKUP($M1079,LAST!$B:$Q,3,0)*100</f>
        <v>438.44000000000005</v>
      </c>
      <c r="Y1079" s="14">
        <f ca="1">VLOOKUP($M1079,LAST!$B:$Q,16,0)*100</f>
        <v>345</v>
      </c>
      <c r="Z1079" s="14">
        <f ca="1">VLOOKUP($M1079,LAST!$B:$Q,4,0)</f>
        <v>97.92</v>
      </c>
      <c r="AA1079" s="14">
        <f ca="1">VLOOKUP($M1079,LAST!$B:$Q,5,0)</f>
        <v>97.35</v>
      </c>
      <c r="AB1079" s="14">
        <f ca="1">VLOOKUP($M1079,LAST!$B:$Q,6,0)</f>
        <v>100.578</v>
      </c>
      <c r="AC1079" s="14">
        <f ca="1">VLOOKUP($M1079,LAST!$B:$Q,7,0)</f>
        <v>1238.5</v>
      </c>
    </row>
    <row r="1080" spans="12:29" ht="16.5" customHeight="1" x14ac:dyDescent="0.25">
      <c r="L1080" s="32">
        <f t="shared" si="175"/>
        <v>1080</v>
      </c>
      <c r="M1080" s="9">
        <f t="shared" ca="1" si="184"/>
        <v>44671</v>
      </c>
      <c r="N1080" s="12">
        <f t="shared" ca="1" si="176"/>
        <v>1.8998914347751583E-2</v>
      </c>
      <c r="O1080" s="12">
        <f t="shared" ca="1" si="177"/>
        <v>5.297260429691919E-3</v>
      </c>
      <c r="P1080" s="12">
        <f t="shared" ca="1" si="178"/>
        <v>5.7971014492752548E-3</v>
      </c>
      <c r="Q1080" s="12">
        <f t="shared" ca="1" si="179"/>
        <v>0</v>
      </c>
      <c r="R1080" s="12">
        <f t="shared" ca="1" si="180"/>
        <v>-1.027400778774723E-5</v>
      </c>
      <c r="S1080" s="12">
        <f t="shared" ca="1" si="181"/>
        <v>-5.655649211081526E-3</v>
      </c>
      <c r="T1080" s="12">
        <f t="shared" ca="1" si="182"/>
        <v>-5.6606825165761432E-4</v>
      </c>
      <c r="U1080" s="18"/>
      <c r="V1080" s="22">
        <f t="shared" ca="1" si="183"/>
        <v>44671</v>
      </c>
      <c r="W1080" s="14">
        <f ca="1">VLOOKUP($M1080,LAST!$B:$Q,2,0)</f>
        <v>356.67</v>
      </c>
      <c r="X1080" s="14">
        <f ca="1">VLOOKUP($M1080,LAST!$B:$Q,3,0)*100</f>
        <v>442.18</v>
      </c>
      <c r="Y1080" s="14">
        <f ca="1">VLOOKUP($M1080,LAST!$B:$Q,16,0)*100</f>
        <v>347</v>
      </c>
      <c r="Z1080" s="14">
        <f ca="1">VLOOKUP($M1080,LAST!$B:$Q,4,0)</f>
        <v>97.91</v>
      </c>
      <c r="AA1080" s="14">
        <f ca="1">VLOOKUP($M1080,LAST!$B:$Q,5,0)</f>
        <v>97.331999999999994</v>
      </c>
      <c r="AB1080" s="14">
        <f ca="1">VLOOKUP($M1080,LAST!$B:$Q,6,0)</f>
        <v>100.39</v>
      </c>
      <c r="AC1080" s="14">
        <f ca="1">VLOOKUP($M1080,LAST!$B:$Q,7,0)</f>
        <v>1235.9000000000001</v>
      </c>
    </row>
    <row r="1081" spans="12:29" ht="16.5" customHeight="1" x14ac:dyDescent="0.25">
      <c r="L1081" s="32">
        <f t="shared" si="175"/>
        <v>1081</v>
      </c>
      <c r="M1081" s="9">
        <f t="shared" ca="1" si="184"/>
        <v>44670</v>
      </c>
      <c r="N1081" s="12">
        <f t="shared" ca="1" si="176"/>
        <v>4.4191919191918227E-3</v>
      </c>
      <c r="O1081" s="12">
        <f t="shared" ca="1" si="177"/>
        <v>-7.3122841860570054E-3</v>
      </c>
      <c r="P1081" s="12">
        <f t="shared" ca="1" si="178"/>
        <v>-1.9886363636363646E-2</v>
      </c>
      <c r="Q1081" s="12">
        <f t="shared" ca="1" si="179"/>
        <v>-3.0630998570557733E-4</v>
      </c>
      <c r="R1081" s="12">
        <f t="shared" ca="1" si="180"/>
        <v>-4.1094342336456258E-5</v>
      </c>
      <c r="S1081" s="12">
        <f t="shared" ca="1" si="181"/>
        <v>1.7860509421419035E-3</v>
      </c>
      <c r="T1081" s="12">
        <f t="shared" ca="1" si="182"/>
        <v>1.944579484686404E-3</v>
      </c>
      <c r="U1081" s="18"/>
      <c r="V1081" s="22">
        <f t="shared" ca="1" si="183"/>
        <v>44670</v>
      </c>
      <c r="W1081" s="14">
        <f ca="1">VLOOKUP($M1081,LAST!$B:$Q,2,0)</f>
        <v>350.02</v>
      </c>
      <c r="X1081" s="14">
        <f ca="1">VLOOKUP($M1081,LAST!$B:$Q,3,0)*100</f>
        <v>439.85</v>
      </c>
      <c r="Y1081" s="14">
        <f ca="1">VLOOKUP($M1081,LAST!$B:$Q,16,0)*100</f>
        <v>345</v>
      </c>
      <c r="Z1081" s="14">
        <f ca="1">VLOOKUP($M1081,LAST!$B:$Q,4,0)</f>
        <v>97.91</v>
      </c>
      <c r="AA1081" s="14">
        <f ca="1">VLOOKUP($M1081,LAST!$B:$Q,5,0)</f>
        <v>97.332999999999998</v>
      </c>
      <c r="AB1081" s="14">
        <f ca="1">VLOOKUP($M1081,LAST!$B:$Q,6,0)</f>
        <v>100.961</v>
      </c>
      <c r="AC1081" s="14">
        <f ca="1">VLOOKUP($M1081,LAST!$B:$Q,7,0)</f>
        <v>1236.5999999999999</v>
      </c>
    </row>
    <row r="1082" spans="12:29" ht="16.5" customHeight="1" x14ac:dyDescent="0.25">
      <c r="L1082" s="32">
        <f t="shared" si="175"/>
        <v>1082</v>
      </c>
      <c r="M1082" s="9">
        <f t="shared" ca="1" si="184"/>
        <v>44669</v>
      </c>
      <c r="N1082" s="12">
        <f t="shared" ca="1" si="176"/>
        <v>9.766186017119427E-4</v>
      </c>
      <c r="O1082" s="12">
        <f t="shared" ca="1" si="177"/>
        <v>4.7164463390854117E-3</v>
      </c>
      <c r="P1082" s="12">
        <f t="shared" ca="1" si="178"/>
        <v>8.5959885386819312E-3</v>
      </c>
      <c r="Q1082" s="12">
        <f t="shared" ca="1" si="179"/>
        <v>-2.0416496529196415E-4</v>
      </c>
      <c r="R1082" s="12">
        <f t="shared" ca="1" si="180"/>
        <v>5.7565197726172634E-4</v>
      </c>
      <c r="S1082" s="12">
        <f t="shared" ca="1" si="181"/>
        <v>2.7960199004974928E-3</v>
      </c>
      <c r="T1082" s="12">
        <f t="shared" ca="1" si="182"/>
        <v>3.5778175313059268E-3</v>
      </c>
      <c r="U1082" s="18"/>
      <c r="V1082" s="22">
        <f t="shared" ca="1" si="183"/>
        <v>44669</v>
      </c>
      <c r="W1082" s="14">
        <f ca="1">VLOOKUP($M1082,LAST!$B:$Q,2,0)</f>
        <v>348.48</v>
      </c>
      <c r="X1082" s="14">
        <f ca="1">VLOOKUP($M1082,LAST!$B:$Q,3,0)*100</f>
        <v>443.09000000000003</v>
      </c>
      <c r="Y1082" s="14">
        <f ca="1">VLOOKUP($M1082,LAST!$B:$Q,16,0)*100</f>
        <v>352</v>
      </c>
      <c r="Z1082" s="14">
        <f ca="1">VLOOKUP($M1082,LAST!$B:$Q,4,0)</f>
        <v>97.94</v>
      </c>
      <c r="AA1082" s="14">
        <f ca="1">VLOOKUP($M1082,LAST!$B:$Q,5,0)</f>
        <v>97.337000000000003</v>
      </c>
      <c r="AB1082" s="14">
        <f ca="1">VLOOKUP($M1082,LAST!$B:$Q,6,0)</f>
        <v>100.78100000000001</v>
      </c>
      <c r="AC1082" s="14">
        <f ca="1">VLOOKUP($M1082,LAST!$B:$Q,7,0)</f>
        <v>1234.2</v>
      </c>
    </row>
    <row r="1083" spans="12:29" ht="16.5" customHeight="1" x14ac:dyDescent="0.25">
      <c r="L1083" s="32">
        <f t="shared" si="175"/>
        <v>1083</v>
      </c>
      <c r="M1083" s="9">
        <f t="shared" ca="1" si="184"/>
        <v>44666</v>
      </c>
      <c r="N1083" s="12">
        <f t="shared" ca="1" si="176"/>
        <v>0</v>
      </c>
      <c r="O1083" s="12">
        <f t="shared" ca="1" si="177"/>
        <v>0</v>
      </c>
      <c r="P1083" s="12">
        <f t="shared" ca="1" si="178"/>
        <v>0</v>
      </c>
      <c r="Q1083" s="12">
        <f t="shared" ca="1" si="179"/>
        <v>0</v>
      </c>
      <c r="R1083" s="12">
        <f t="shared" ca="1" si="180"/>
        <v>-1.0279393926837521E-5</v>
      </c>
      <c r="S1083" s="12">
        <f t="shared" ca="1" si="181"/>
        <v>1.7842724853220915E-3</v>
      </c>
      <c r="T1083" s="12">
        <f t="shared" ca="1" si="182"/>
        <v>4.3693086691982685E-3</v>
      </c>
      <c r="U1083" s="18"/>
      <c r="V1083" s="22">
        <f t="shared" ca="1" si="183"/>
        <v>44666</v>
      </c>
      <c r="W1083" s="14">
        <f ca="1">VLOOKUP($M1083,LAST!$B:$Q,2,0)</f>
        <v>348.14</v>
      </c>
      <c r="X1083" s="14">
        <f ca="1">VLOOKUP($M1083,LAST!$B:$Q,3,0)*100</f>
        <v>441.01</v>
      </c>
      <c r="Y1083" s="14">
        <f ca="1">VLOOKUP($M1083,LAST!$B:$Q,16,0)*100</f>
        <v>349</v>
      </c>
      <c r="Z1083" s="14">
        <f ca="1">VLOOKUP($M1083,LAST!$B:$Q,4,0)</f>
        <v>97.96</v>
      </c>
      <c r="AA1083" s="14">
        <f ca="1">VLOOKUP($M1083,LAST!$B:$Q,5,0)</f>
        <v>97.281000000000006</v>
      </c>
      <c r="AB1083" s="14">
        <f ca="1">VLOOKUP($M1083,LAST!$B:$Q,6,0)</f>
        <v>100.5</v>
      </c>
      <c r="AC1083" s="14">
        <f ca="1">VLOOKUP($M1083,LAST!$B:$Q,7,0)</f>
        <v>1229.8</v>
      </c>
    </row>
    <row r="1084" spans="12:29" ht="16.5" customHeight="1" x14ac:dyDescent="0.25">
      <c r="L1084" s="32">
        <f t="shared" si="175"/>
        <v>1084</v>
      </c>
      <c r="M1084" s="9">
        <f t="shared" ca="1" si="184"/>
        <v>44665</v>
      </c>
      <c r="N1084" s="12">
        <f t="shared" ca="1" si="176"/>
        <v>-2.4161901558470644E-2</v>
      </c>
      <c r="O1084" s="12">
        <f t="shared" ca="1" si="177"/>
        <v>-1.2185015119274278E-2</v>
      </c>
      <c r="P1084" s="12">
        <f t="shared" ca="1" si="178"/>
        <v>-1.4124293785310771E-2</v>
      </c>
      <c r="Q1084" s="12">
        <f t="shared" ca="1" si="179"/>
        <v>1.0209290454299413E-4</v>
      </c>
      <c r="R1084" s="12">
        <f t="shared" ca="1" si="180"/>
        <v>-1.0279288262138309E-5</v>
      </c>
      <c r="S1084" s="12">
        <f t="shared" ca="1" si="181"/>
        <v>4.4655819774717109E-3</v>
      </c>
      <c r="T1084" s="12">
        <f t="shared" ca="1" si="182"/>
        <v>-2.2815237319209203E-3</v>
      </c>
      <c r="U1084" s="18"/>
      <c r="V1084" s="22">
        <f t="shared" ca="1" si="183"/>
        <v>44665</v>
      </c>
      <c r="W1084" s="14">
        <f ca="1">VLOOKUP($M1084,LAST!$B:$Q,2,0)</f>
        <v>348.14</v>
      </c>
      <c r="X1084" s="14">
        <f ca="1">VLOOKUP($M1084,LAST!$B:$Q,3,0)*100</f>
        <v>441.01</v>
      </c>
      <c r="Y1084" s="14">
        <f ca="1">VLOOKUP($M1084,LAST!$B:$Q,16,0)*100</f>
        <v>349</v>
      </c>
      <c r="Z1084" s="14">
        <f ca="1">VLOOKUP($M1084,LAST!$B:$Q,4,0)</f>
        <v>97.96</v>
      </c>
      <c r="AA1084" s="14">
        <f ca="1">VLOOKUP($M1084,LAST!$B:$Q,5,0)</f>
        <v>97.281999999999996</v>
      </c>
      <c r="AB1084" s="14">
        <f ca="1">VLOOKUP($M1084,LAST!$B:$Q,6,0)</f>
        <v>100.321</v>
      </c>
      <c r="AC1084" s="14">
        <f ca="1">VLOOKUP($M1084,LAST!$B:$Q,7,0)</f>
        <v>1224.45</v>
      </c>
    </row>
    <row r="1085" spans="12:29" ht="16.5" customHeight="1" x14ac:dyDescent="0.25">
      <c r="L1085" s="32">
        <f t="shared" si="175"/>
        <v>1085</v>
      </c>
      <c r="M1085" s="9">
        <f t="shared" ca="1" si="184"/>
        <v>44664</v>
      </c>
      <c r="N1085" s="12">
        <f t="shared" ca="1" si="176"/>
        <v>-1.0360372973426957E-3</v>
      </c>
      <c r="O1085" s="12">
        <f t="shared" ca="1" si="177"/>
        <v>-1.3197924123120597E-3</v>
      </c>
      <c r="P1085" s="12">
        <f t="shared" ca="1" si="178"/>
        <v>-1.1173184357541888E-2</v>
      </c>
      <c r="Q1085" s="12">
        <f t="shared" ca="1" si="179"/>
        <v>-2.0414412575275875E-4</v>
      </c>
      <c r="R1085" s="12">
        <f t="shared" ca="1" si="180"/>
        <v>-2.980105228542751E-4</v>
      </c>
      <c r="S1085" s="12">
        <f t="shared" ca="1" si="181"/>
        <v>-4.1578590515694014E-3</v>
      </c>
      <c r="T1085" s="12">
        <f t="shared" ca="1" si="182"/>
        <v>-7.2399288141077323E-3</v>
      </c>
      <c r="U1085" s="18"/>
      <c r="V1085" s="22">
        <f t="shared" ca="1" si="183"/>
        <v>44664</v>
      </c>
      <c r="W1085" s="14">
        <f ca="1">VLOOKUP($M1085,LAST!$B:$Q,2,0)</f>
        <v>356.76</v>
      </c>
      <c r="X1085" s="14">
        <f ca="1">VLOOKUP($M1085,LAST!$B:$Q,3,0)*100</f>
        <v>446.45</v>
      </c>
      <c r="Y1085" s="14">
        <f ca="1">VLOOKUP($M1085,LAST!$B:$Q,16,0)*100</f>
        <v>354</v>
      </c>
      <c r="Z1085" s="14">
        <f ca="1">VLOOKUP($M1085,LAST!$B:$Q,4,0)</f>
        <v>97.95</v>
      </c>
      <c r="AA1085" s="14">
        <f ca="1">VLOOKUP($M1085,LAST!$B:$Q,5,0)</f>
        <v>97.283000000000001</v>
      </c>
      <c r="AB1085" s="14">
        <f ca="1">VLOOKUP($M1085,LAST!$B:$Q,6,0)</f>
        <v>99.875</v>
      </c>
      <c r="AC1085" s="14">
        <f ca="1">VLOOKUP($M1085,LAST!$B:$Q,7,0)</f>
        <v>1227.25</v>
      </c>
    </row>
    <row r="1086" spans="12:29" ht="16.5" customHeight="1" x14ac:dyDescent="0.25">
      <c r="L1086" s="32">
        <f t="shared" si="175"/>
        <v>1086</v>
      </c>
      <c r="M1086" s="9">
        <f t="shared" ca="1" si="184"/>
        <v>44663</v>
      </c>
      <c r="N1086" s="12">
        <f t="shared" ca="1" si="176"/>
        <v>2.0225682045422078E-2</v>
      </c>
      <c r="O1086" s="12">
        <f t="shared" ca="1" si="177"/>
        <v>2.0359718798502513E-2</v>
      </c>
      <c r="P1086" s="12">
        <f t="shared" ca="1" si="178"/>
        <v>1.7045454545454586E-2</v>
      </c>
      <c r="Q1086" s="12">
        <f t="shared" ca="1" si="179"/>
        <v>-3.0612244897965102E-4</v>
      </c>
      <c r="R1086" s="12">
        <f t="shared" ca="1" si="180"/>
        <v>-3.8007580971566313E-4</v>
      </c>
      <c r="S1086" s="12">
        <f t="shared" ca="1" si="181"/>
        <v>3.6024496657727223E-3</v>
      </c>
      <c r="T1086" s="12">
        <f t="shared" ca="1" si="182"/>
        <v>2.3514149031056419E-3</v>
      </c>
      <c r="U1086" s="18"/>
      <c r="V1086" s="22">
        <f t="shared" ca="1" si="183"/>
        <v>44663</v>
      </c>
      <c r="W1086" s="14">
        <f ca="1">VLOOKUP($M1086,LAST!$B:$Q,2,0)</f>
        <v>357.13</v>
      </c>
      <c r="X1086" s="14">
        <f ca="1">VLOOKUP($M1086,LAST!$B:$Q,3,0)*100</f>
        <v>447.03999999999996</v>
      </c>
      <c r="Y1086" s="14">
        <f ca="1">VLOOKUP($M1086,LAST!$B:$Q,16,0)*100</f>
        <v>358</v>
      </c>
      <c r="Z1086" s="14">
        <f ca="1">VLOOKUP($M1086,LAST!$B:$Q,4,0)</f>
        <v>97.97</v>
      </c>
      <c r="AA1086" s="14">
        <f ca="1">VLOOKUP($M1086,LAST!$B:$Q,5,0)</f>
        <v>97.311999999999998</v>
      </c>
      <c r="AB1086" s="14">
        <f ca="1">VLOOKUP($M1086,LAST!$B:$Q,6,0)</f>
        <v>100.292</v>
      </c>
      <c r="AC1086" s="14">
        <f ca="1">VLOOKUP($M1086,LAST!$B:$Q,7,0)</f>
        <v>1236.2</v>
      </c>
    </row>
    <row r="1087" spans="12:29" ht="16.5" customHeight="1" x14ac:dyDescent="0.25">
      <c r="L1087" s="32">
        <f t="shared" si="175"/>
        <v>1087</v>
      </c>
      <c r="M1087" s="9">
        <f t="shared" ca="1" si="184"/>
        <v>44662</v>
      </c>
      <c r="N1087" s="12">
        <f t="shared" ca="1" si="176"/>
        <v>1.5402912339734343E-2</v>
      </c>
      <c r="O1087" s="12">
        <f t="shared" ca="1" si="177"/>
        <v>2.2832329457907141E-2</v>
      </c>
      <c r="P1087" s="12">
        <f t="shared" ca="1" si="178"/>
        <v>4.1420118343195256E-2</v>
      </c>
      <c r="Q1087" s="12">
        <f t="shared" ca="1" si="179"/>
        <v>0</v>
      </c>
      <c r="R1087" s="12">
        <f t="shared" ca="1" si="180"/>
        <v>-2.1567217828899476E-4</v>
      </c>
      <c r="S1087" s="12">
        <f t="shared" ca="1" si="181"/>
        <v>1.362780071345604E-3</v>
      </c>
      <c r="T1087" s="12">
        <f t="shared" ca="1" si="182"/>
        <v>6.3647490820073482E-3</v>
      </c>
      <c r="U1087" s="18"/>
      <c r="V1087" s="22">
        <f t="shared" ca="1" si="183"/>
        <v>44662</v>
      </c>
      <c r="W1087" s="14">
        <f ca="1">VLOOKUP($M1087,LAST!$B:$Q,2,0)</f>
        <v>350.05</v>
      </c>
      <c r="X1087" s="14">
        <f ca="1">VLOOKUP($M1087,LAST!$B:$Q,3,0)*100</f>
        <v>438.12</v>
      </c>
      <c r="Y1087" s="14">
        <f ca="1">VLOOKUP($M1087,LAST!$B:$Q,16,0)*100</f>
        <v>352</v>
      </c>
      <c r="Z1087" s="14">
        <f ca="1">VLOOKUP($M1087,LAST!$B:$Q,4,0)</f>
        <v>98</v>
      </c>
      <c r="AA1087" s="14">
        <f ca="1">VLOOKUP($M1087,LAST!$B:$Q,5,0)</f>
        <v>97.349000000000004</v>
      </c>
      <c r="AB1087" s="14">
        <f ca="1">VLOOKUP($M1087,LAST!$B:$Q,6,0)</f>
        <v>99.932000000000002</v>
      </c>
      <c r="AC1087" s="14">
        <f ca="1">VLOOKUP($M1087,LAST!$B:$Q,7,0)</f>
        <v>1233.3</v>
      </c>
    </row>
    <row r="1088" spans="12:29" ht="16.5" customHeight="1" x14ac:dyDescent="0.25">
      <c r="L1088" s="32">
        <f t="shared" si="175"/>
        <v>1088</v>
      </c>
      <c r="M1088" s="9">
        <f t="shared" ca="1" si="184"/>
        <v>44659</v>
      </c>
      <c r="N1088" s="12">
        <f t="shared" ca="1" si="176"/>
        <v>5.7766367137355168E-3</v>
      </c>
      <c r="O1088" s="12">
        <f t="shared" ca="1" si="177"/>
        <v>4.7146576595595846E-3</v>
      </c>
      <c r="P1088" s="12">
        <f t="shared" ca="1" si="178"/>
        <v>1.1976047904191711E-2</v>
      </c>
      <c r="Q1088" s="12">
        <f t="shared" ca="1" si="179"/>
        <v>0</v>
      </c>
      <c r="R1088" s="12">
        <f t="shared" ca="1" si="180"/>
        <v>-1.6429466247702695E-4</v>
      </c>
      <c r="S1088" s="12">
        <f t="shared" ca="1" si="181"/>
        <v>4.5112329700947029E-4</v>
      </c>
      <c r="T1088" s="12">
        <f t="shared" ca="1" si="182"/>
        <v>5.0848847699500599E-3</v>
      </c>
      <c r="U1088" s="18"/>
      <c r="V1088" s="22">
        <f t="shared" ca="1" si="183"/>
        <v>44659</v>
      </c>
      <c r="W1088" s="14">
        <f ca="1">VLOOKUP($M1088,LAST!$B:$Q,2,0)</f>
        <v>344.74</v>
      </c>
      <c r="X1088" s="14">
        <f ca="1">VLOOKUP($M1088,LAST!$B:$Q,3,0)*100</f>
        <v>428.34000000000003</v>
      </c>
      <c r="Y1088" s="14">
        <f ca="1">VLOOKUP($M1088,LAST!$B:$Q,16,0)*100</f>
        <v>338</v>
      </c>
      <c r="Z1088" s="14">
        <f ca="1">VLOOKUP($M1088,LAST!$B:$Q,4,0)</f>
        <v>98</v>
      </c>
      <c r="AA1088" s="14">
        <f ca="1">VLOOKUP($M1088,LAST!$B:$Q,5,0)</f>
        <v>97.37</v>
      </c>
      <c r="AB1088" s="14">
        <f ca="1">VLOOKUP($M1088,LAST!$B:$Q,6,0)</f>
        <v>99.796000000000006</v>
      </c>
      <c r="AC1088" s="14">
        <f ca="1">VLOOKUP($M1088,LAST!$B:$Q,7,0)</f>
        <v>1225.5</v>
      </c>
    </row>
    <row r="1089" spans="12:29" ht="16.5" customHeight="1" x14ac:dyDescent="0.25">
      <c r="L1089" s="32">
        <f t="shared" si="175"/>
        <v>1089</v>
      </c>
      <c r="M1089" s="9">
        <f t="shared" ca="1" si="184"/>
        <v>44658</v>
      </c>
      <c r="N1089" s="12">
        <f t="shared" ca="1" si="176"/>
        <v>-3.4598052042448257E-3</v>
      </c>
      <c r="O1089" s="12">
        <f t="shared" ca="1" si="177"/>
        <v>1.0404322889510098E-2</v>
      </c>
      <c r="P1089" s="12">
        <f t="shared" ca="1" si="178"/>
        <v>2.1406727828746197E-2</v>
      </c>
      <c r="Q1089" s="12">
        <f t="shared" ca="1" si="179"/>
        <v>-1.0203040506073791E-4</v>
      </c>
      <c r="R1089" s="12">
        <f t="shared" ca="1" si="180"/>
        <v>-1.2320581531444219E-4</v>
      </c>
      <c r="S1089" s="12">
        <f t="shared" ca="1" si="181"/>
        <v>1.5261197401581494E-3</v>
      </c>
      <c r="T1089" s="12">
        <f t="shared" ca="1" si="182"/>
        <v>7.7974309516970486E-4</v>
      </c>
      <c r="U1089" s="18"/>
      <c r="V1089" s="22">
        <f t="shared" ca="1" si="183"/>
        <v>44658</v>
      </c>
      <c r="W1089" s="14">
        <f ca="1">VLOOKUP($M1089,LAST!$B:$Q,2,0)</f>
        <v>342.76</v>
      </c>
      <c r="X1089" s="14">
        <f ca="1">VLOOKUP($M1089,LAST!$B:$Q,3,0)*100</f>
        <v>426.33</v>
      </c>
      <c r="Y1089" s="14">
        <f ca="1">VLOOKUP($M1089,LAST!$B:$Q,16,0)*100</f>
        <v>334</v>
      </c>
      <c r="Z1089" s="14">
        <f ca="1">VLOOKUP($M1089,LAST!$B:$Q,4,0)</f>
        <v>98</v>
      </c>
      <c r="AA1089" s="14">
        <f ca="1">VLOOKUP($M1089,LAST!$B:$Q,5,0)</f>
        <v>97.385999999999996</v>
      </c>
      <c r="AB1089" s="14">
        <f ca="1">VLOOKUP($M1089,LAST!$B:$Q,6,0)</f>
        <v>99.751000000000005</v>
      </c>
      <c r="AC1089" s="14">
        <f ca="1">VLOOKUP($M1089,LAST!$B:$Q,7,0)</f>
        <v>1219.3</v>
      </c>
    </row>
    <row r="1090" spans="12:29" ht="16.5" customHeight="1" x14ac:dyDescent="0.25">
      <c r="L1090" s="32">
        <f t="shared" si="175"/>
        <v>1090</v>
      </c>
      <c r="M1090" s="9">
        <f t="shared" ca="1" si="184"/>
        <v>44657</v>
      </c>
      <c r="N1090" s="12">
        <f t="shared" ca="1" si="176"/>
        <v>2.3630249099729106E-2</v>
      </c>
      <c r="O1090" s="12">
        <f t="shared" ca="1" si="177"/>
        <v>3.2749167808889812E-2</v>
      </c>
      <c r="P1090" s="12">
        <f t="shared" ca="1" si="178"/>
        <v>5.8252427184465994E-2</v>
      </c>
      <c r="Q1090" s="12">
        <f t="shared" ca="1" si="179"/>
        <v>2.0410245943480732E-4</v>
      </c>
      <c r="R1090" s="12">
        <f t="shared" ca="1" si="180"/>
        <v>1.2322099685779797E-4</v>
      </c>
      <c r="S1090" s="12">
        <f t="shared" ca="1" si="181"/>
        <v>1.2767411935017403E-3</v>
      </c>
      <c r="T1090" s="12">
        <f t="shared" ca="1" si="182"/>
        <v>4.6590253154117356E-3</v>
      </c>
      <c r="U1090" s="18"/>
      <c r="V1090" s="22">
        <f t="shared" ca="1" si="183"/>
        <v>44657</v>
      </c>
      <c r="W1090" s="14">
        <f ca="1">VLOOKUP($M1090,LAST!$B:$Q,2,0)</f>
        <v>343.95</v>
      </c>
      <c r="X1090" s="14">
        <f ca="1">VLOOKUP($M1090,LAST!$B:$Q,3,0)*100</f>
        <v>421.94000000000005</v>
      </c>
      <c r="Y1090" s="14">
        <f ca="1">VLOOKUP($M1090,LAST!$B:$Q,16,0)*100</f>
        <v>327</v>
      </c>
      <c r="Z1090" s="14">
        <f ca="1">VLOOKUP($M1090,LAST!$B:$Q,4,0)</f>
        <v>98.01</v>
      </c>
      <c r="AA1090" s="14">
        <f ca="1">VLOOKUP($M1090,LAST!$B:$Q,5,0)</f>
        <v>97.397999999999996</v>
      </c>
      <c r="AB1090" s="14">
        <f ca="1">VLOOKUP($M1090,LAST!$B:$Q,6,0)</f>
        <v>99.599000000000004</v>
      </c>
      <c r="AC1090" s="14">
        <f ca="1">VLOOKUP($M1090,LAST!$B:$Q,7,0)</f>
        <v>1218.3499999999999</v>
      </c>
    </row>
    <row r="1091" spans="12:29" ht="16.5" customHeight="1" x14ac:dyDescent="0.25">
      <c r="L1091" s="32">
        <f t="shared" si="175"/>
        <v>1091</v>
      </c>
      <c r="M1091" s="9">
        <f t="shared" ca="1" si="184"/>
        <v>44656</v>
      </c>
      <c r="N1091" s="12">
        <f t="shared" ca="1" si="176"/>
        <v>-1.5730271251977235E-2</v>
      </c>
      <c r="O1091" s="12">
        <f t="shared" ca="1" si="177"/>
        <v>-1.4401852700648754E-2</v>
      </c>
      <c r="P1091" s="12">
        <f t="shared" ca="1" si="178"/>
        <v>-1.2779552715655007E-2</v>
      </c>
      <c r="Q1091" s="12">
        <f t="shared" ca="1" si="179"/>
        <v>1.4307613694430898E-3</v>
      </c>
      <c r="R1091" s="12">
        <f t="shared" ca="1" si="180"/>
        <v>3.2869733138851664E-4</v>
      </c>
      <c r="S1091" s="12">
        <f t="shared" ca="1" si="181"/>
        <v>4.767676767676754E-3</v>
      </c>
      <c r="T1091" s="12">
        <f t="shared" ca="1" si="182"/>
        <v>-1.4409815142657489E-3</v>
      </c>
      <c r="U1091" s="18"/>
      <c r="V1091" s="22">
        <f t="shared" ca="1" si="183"/>
        <v>44656</v>
      </c>
      <c r="W1091" s="14">
        <f ca="1">VLOOKUP($M1091,LAST!$B:$Q,2,0)</f>
        <v>336.01</v>
      </c>
      <c r="X1091" s="14">
        <f ca="1">VLOOKUP($M1091,LAST!$B:$Q,3,0)*100</f>
        <v>408.56000000000006</v>
      </c>
      <c r="Y1091" s="14">
        <f ca="1">VLOOKUP($M1091,LAST!$B:$Q,16,0)*100</f>
        <v>309</v>
      </c>
      <c r="Z1091" s="14">
        <f ca="1">VLOOKUP($M1091,LAST!$B:$Q,4,0)</f>
        <v>97.99</v>
      </c>
      <c r="AA1091" s="14">
        <f ca="1">VLOOKUP($M1091,LAST!$B:$Q,5,0)</f>
        <v>97.385999999999996</v>
      </c>
      <c r="AB1091" s="14">
        <f ca="1">VLOOKUP($M1091,LAST!$B:$Q,6,0)</f>
        <v>99.471999999999994</v>
      </c>
      <c r="AC1091" s="14">
        <f ca="1">VLOOKUP($M1091,LAST!$B:$Q,7,0)</f>
        <v>1212.7</v>
      </c>
    </row>
    <row r="1092" spans="12:29" ht="16.5" customHeight="1" x14ac:dyDescent="0.25">
      <c r="L1092" s="32">
        <f t="shared" si="175"/>
        <v>1092</v>
      </c>
      <c r="M1092" s="9">
        <f t="shared" ca="1" si="184"/>
        <v>44655</v>
      </c>
      <c r="N1092" s="12">
        <f t="shared" ca="1" si="176"/>
        <v>-1.8882023279206739E-2</v>
      </c>
      <c r="O1092" s="12">
        <f t="shared" ca="1" si="177"/>
        <v>-1.466603280247214E-2</v>
      </c>
      <c r="P1092" s="12">
        <f t="shared" ca="1" si="178"/>
        <v>-2.1874999999999978E-2</v>
      </c>
      <c r="Q1092" s="12">
        <f t="shared" ca="1" si="179"/>
        <v>1.3303315595578624E-3</v>
      </c>
      <c r="R1092" s="12">
        <f t="shared" ca="1" si="180"/>
        <v>2.4658378711595041E-4</v>
      </c>
      <c r="S1092" s="12">
        <f t="shared" ca="1" si="181"/>
        <v>3.7310406358990189E-3</v>
      </c>
      <c r="T1092" s="12">
        <f t="shared" ca="1" si="182"/>
        <v>-8.6384204031264566E-4</v>
      </c>
      <c r="U1092" s="18"/>
      <c r="V1092" s="22">
        <f t="shared" ca="1" si="183"/>
        <v>44655</v>
      </c>
      <c r="W1092" s="14">
        <f ca="1">VLOOKUP($M1092,LAST!$B:$Q,2,0)</f>
        <v>341.38</v>
      </c>
      <c r="X1092" s="14">
        <f ca="1">VLOOKUP($M1092,LAST!$B:$Q,3,0)*100</f>
        <v>414.53</v>
      </c>
      <c r="Y1092" s="14">
        <f ca="1">VLOOKUP($M1092,LAST!$B:$Q,16,0)*100</f>
        <v>313</v>
      </c>
      <c r="Z1092" s="14">
        <f ca="1">VLOOKUP($M1092,LAST!$B:$Q,4,0)</f>
        <v>97.85</v>
      </c>
      <c r="AA1092" s="14">
        <f ca="1">VLOOKUP($M1092,LAST!$B:$Q,5,0)</f>
        <v>97.353999999999999</v>
      </c>
      <c r="AB1092" s="14">
        <f ca="1">VLOOKUP($M1092,LAST!$B:$Q,6,0)</f>
        <v>99</v>
      </c>
      <c r="AC1092" s="14">
        <f ca="1">VLOOKUP($M1092,LAST!$B:$Q,7,0)</f>
        <v>1214.45</v>
      </c>
    </row>
    <row r="1093" spans="12:29" ht="16.5" customHeight="1" x14ac:dyDescent="0.25">
      <c r="L1093" s="32">
        <f t="shared" si="175"/>
        <v>1093</v>
      </c>
      <c r="M1093" s="9">
        <f t="shared" ca="1" si="184"/>
        <v>44652</v>
      </c>
      <c r="N1093" s="12">
        <f t="shared" ca="1" si="176"/>
        <v>1.5255310575095216E-3</v>
      </c>
      <c r="O1093" s="12">
        <f t="shared" ca="1" si="177"/>
        <v>-1.7973856209150263E-2</v>
      </c>
      <c r="P1093" s="12">
        <f t="shared" ca="1" si="178"/>
        <v>-1.538461538461533E-2</v>
      </c>
      <c r="Q1093" s="12">
        <f t="shared" ca="1" si="179"/>
        <v>1.2295081967212962E-3</v>
      </c>
      <c r="R1093" s="12">
        <f t="shared" ca="1" si="180"/>
        <v>6.1649747236103281E-5</v>
      </c>
      <c r="S1093" s="12">
        <f t="shared" ca="1" si="181"/>
        <v>3.2549434453577053E-3</v>
      </c>
      <c r="T1093" s="12">
        <f t="shared" ca="1" si="182"/>
        <v>2.9705421239374363E-3</v>
      </c>
      <c r="U1093" s="18"/>
      <c r="V1093" s="22">
        <f t="shared" ca="1" si="183"/>
        <v>44652</v>
      </c>
      <c r="W1093" s="14">
        <f ca="1">VLOOKUP($M1093,LAST!$B:$Q,2,0)</f>
        <v>347.95</v>
      </c>
      <c r="X1093" s="14">
        <f ca="1">VLOOKUP($M1093,LAST!$B:$Q,3,0)*100</f>
        <v>420.7</v>
      </c>
      <c r="Y1093" s="14">
        <f ca="1">VLOOKUP($M1093,LAST!$B:$Q,16,0)*100</f>
        <v>320</v>
      </c>
      <c r="Z1093" s="14">
        <f ca="1">VLOOKUP($M1093,LAST!$B:$Q,4,0)</f>
        <v>97.72</v>
      </c>
      <c r="AA1093" s="14">
        <f ca="1">VLOOKUP($M1093,LAST!$B:$Q,5,0)</f>
        <v>97.33</v>
      </c>
      <c r="AB1093" s="14">
        <f ca="1">VLOOKUP($M1093,LAST!$B:$Q,6,0)</f>
        <v>98.632000000000005</v>
      </c>
      <c r="AC1093" s="14">
        <f ca="1">VLOOKUP($M1093,LAST!$B:$Q,7,0)</f>
        <v>1215.5</v>
      </c>
    </row>
    <row r="1094" spans="12:29" ht="16.5" customHeight="1" x14ac:dyDescent="0.25">
      <c r="L1094" s="32">
        <f t="shared" ref="L1094:L1157" si="185">ROW(M1094)</f>
        <v>1094</v>
      </c>
      <c r="M1094" s="9">
        <f t="shared" ca="1" si="184"/>
        <v>44651</v>
      </c>
      <c r="N1094" s="12">
        <f t="shared" ref="N1094:N1157" ca="1" si="186">W1094/W1095-1</f>
        <v>-8.9999476138089896E-2</v>
      </c>
      <c r="O1094" s="12">
        <f t="shared" ref="O1094:O1157" ca="1" si="187">X1094/X1095-1</f>
        <v>4.6668699139325032E-3</v>
      </c>
      <c r="P1094" s="12">
        <f t="shared" ref="P1094:P1157" ca="1" si="188">Y1094/Y1095-1</f>
        <v>3.0864197530864335E-3</v>
      </c>
      <c r="Q1094" s="12">
        <f t="shared" ref="Q1094:Q1157" ca="1" si="189">Z1094/Z1095-1</f>
        <v>1.128320853420961E-3</v>
      </c>
      <c r="R1094" s="12">
        <f t="shared" ref="R1094:R1157" ca="1" si="190">AA1094/AA1095-1</f>
        <v>3.9060090866094299E-4</v>
      </c>
      <c r="S1094" s="12">
        <f t="shared" ref="S1094:S1157" ca="1" si="191">AB1094/AB1095-1</f>
        <v>5.3174083769633729E-3</v>
      </c>
      <c r="T1094" s="12">
        <f t="shared" ref="T1094:T1157" ca="1" si="192">AC1094/AC1095-1</f>
        <v>1.9014550264551122E-3</v>
      </c>
      <c r="U1094" s="18"/>
      <c r="V1094" s="22">
        <f t="shared" ref="V1094:V1157" ca="1" si="193">M1094</f>
        <v>44651</v>
      </c>
      <c r="W1094" s="14">
        <f ca="1">VLOOKUP($M1094,LAST!$B:$Q,2,0)</f>
        <v>347.42</v>
      </c>
      <c r="X1094" s="14">
        <f ca="1">VLOOKUP($M1094,LAST!$B:$Q,3,0)*100</f>
        <v>428.4</v>
      </c>
      <c r="Y1094" s="14">
        <f ca="1">VLOOKUP($M1094,LAST!$B:$Q,16,0)*100</f>
        <v>325</v>
      </c>
      <c r="Z1094" s="14">
        <f ca="1">VLOOKUP($M1094,LAST!$B:$Q,4,0)</f>
        <v>97.6</v>
      </c>
      <c r="AA1094" s="14">
        <f ca="1">VLOOKUP($M1094,LAST!$B:$Q,5,0)</f>
        <v>97.323999999999998</v>
      </c>
      <c r="AB1094" s="14">
        <f ca="1">VLOOKUP($M1094,LAST!$B:$Q,6,0)</f>
        <v>98.311999999999998</v>
      </c>
      <c r="AC1094" s="14">
        <f ca="1">VLOOKUP($M1094,LAST!$B:$Q,7,0)</f>
        <v>1211.9000000000001</v>
      </c>
    </row>
    <row r="1095" spans="12:29" ht="16.5" customHeight="1" x14ac:dyDescent="0.25">
      <c r="L1095" s="32">
        <f t="shared" si="185"/>
        <v>1095</v>
      </c>
      <c r="M1095" s="9">
        <f t="shared" ref="M1095:M1158" ca="1" si="194">WORKDAY(M1094,-1)</f>
        <v>44650</v>
      </c>
      <c r="N1095" s="12">
        <f t="shared" ca="1" si="186"/>
        <v>-2.7427317608338386E-3</v>
      </c>
      <c r="O1095" s="12">
        <f t="shared" ca="1" si="187"/>
        <v>-1.1016791910195778E-2</v>
      </c>
      <c r="P1095" s="12">
        <f t="shared" ca="1" si="188"/>
        <v>-6.1349693251533388E-3</v>
      </c>
      <c r="Q1095" s="12">
        <f t="shared" ca="1" si="189"/>
        <v>1.4381099126861141E-3</v>
      </c>
      <c r="R1095" s="12">
        <f t="shared" ca="1" si="190"/>
        <v>1.03925502906832E-3</v>
      </c>
      <c r="S1095" s="12">
        <f t="shared" ca="1" si="191"/>
        <v>-6.2192593796999152E-3</v>
      </c>
      <c r="T1095" s="12">
        <f t="shared" ca="1" si="192"/>
        <v>-8.1994096425057617E-3</v>
      </c>
      <c r="U1095" s="18"/>
      <c r="V1095" s="22">
        <f t="shared" ca="1" si="193"/>
        <v>44650</v>
      </c>
      <c r="W1095" s="14">
        <f ca="1">VLOOKUP($M1095,LAST!$B:$Q,2,0)</f>
        <v>381.78</v>
      </c>
      <c r="X1095" s="14">
        <f ca="1">VLOOKUP($M1095,LAST!$B:$Q,3,0)*100</f>
        <v>426.41</v>
      </c>
      <c r="Y1095" s="14">
        <f ca="1">VLOOKUP($M1095,LAST!$B:$Q,16,0)*100</f>
        <v>324</v>
      </c>
      <c r="Z1095" s="14">
        <f ca="1">VLOOKUP($M1095,LAST!$B:$Q,4,0)</f>
        <v>97.49</v>
      </c>
      <c r="AA1095" s="14">
        <f ca="1">VLOOKUP($M1095,LAST!$B:$Q,5,0)</f>
        <v>97.286000000000001</v>
      </c>
      <c r="AB1095" s="14">
        <f ca="1">VLOOKUP($M1095,LAST!$B:$Q,6,0)</f>
        <v>97.792000000000002</v>
      </c>
      <c r="AC1095" s="14">
        <f ca="1">VLOOKUP($M1095,LAST!$B:$Q,7,0)</f>
        <v>1209.5999999999999</v>
      </c>
    </row>
    <row r="1096" spans="12:29" ht="16.5" customHeight="1" x14ac:dyDescent="0.25">
      <c r="L1096" s="32">
        <f t="shared" si="185"/>
        <v>1096</v>
      </c>
      <c r="M1096" s="9">
        <f t="shared" ca="1" si="194"/>
        <v>44649</v>
      </c>
      <c r="N1096" s="12">
        <f t="shared" ca="1" si="186"/>
        <v>-1.6569050554870457E-2</v>
      </c>
      <c r="O1096" s="12">
        <f t="shared" ca="1" si="187"/>
        <v>-2.8918918918918957E-2</v>
      </c>
      <c r="P1096" s="12">
        <f t="shared" ca="1" si="188"/>
        <v>-4.6783625730994149E-2</v>
      </c>
      <c r="Q1096" s="12">
        <f t="shared" ca="1" si="189"/>
        <v>1.6462599032822656E-3</v>
      </c>
      <c r="R1096" s="12">
        <f t="shared" ca="1" si="190"/>
        <v>1.7110050608644123E-3</v>
      </c>
      <c r="S1096" s="12">
        <f t="shared" ca="1" si="191"/>
        <v>-6.9330211623659377E-3</v>
      </c>
      <c r="T1096" s="12">
        <f t="shared" ca="1" si="192"/>
        <v>-6.1929595827902029E-3</v>
      </c>
      <c r="U1096" s="18"/>
      <c r="V1096" s="22">
        <f t="shared" ca="1" si="193"/>
        <v>44649</v>
      </c>
      <c r="W1096" s="14">
        <f ca="1">VLOOKUP($M1096,LAST!$B:$Q,2,0)</f>
        <v>382.83</v>
      </c>
      <c r="X1096" s="14">
        <f ca="1">VLOOKUP($M1096,LAST!$B:$Q,3,0)*100</f>
        <v>431.16</v>
      </c>
      <c r="Y1096" s="14">
        <f ca="1">VLOOKUP($M1096,LAST!$B:$Q,16,0)*100</f>
        <v>326</v>
      </c>
      <c r="Z1096" s="14">
        <f ca="1">VLOOKUP($M1096,LAST!$B:$Q,4,0)</f>
        <v>97.35</v>
      </c>
      <c r="AA1096" s="14">
        <f ca="1">VLOOKUP($M1096,LAST!$B:$Q,5,0)</f>
        <v>97.185000000000002</v>
      </c>
      <c r="AB1096" s="14">
        <f ca="1">VLOOKUP($M1096,LAST!$B:$Q,6,0)</f>
        <v>98.403999999999996</v>
      </c>
      <c r="AC1096" s="14">
        <f ca="1">VLOOKUP($M1096,LAST!$B:$Q,7,0)</f>
        <v>1219.5999999999999</v>
      </c>
    </row>
    <row r="1097" spans="12:29" ht="16.5" customHeight="1" x14ac:dyDescent="0.25">
      <c r="L1097" s="32">
        <f t="shared" si="185"/>
        <v>1097</v>
      </c>
      <c r="M1097" s="9">
        <f t="shared" ca="1" si="194"/>
        <v>44648</v>
      </c>
      <c r="N1097" s="12">
        <f t="shared" ca="1" si="186"/>
        <v>-4.3480484935292107E-3</v>
      </c>
      <c r="O1097" s="12">
        <f t="shared" ca="1" si="187"/>
        <v>-1.9556274866812107E-3</v>
      </c>
      <c r="P1097" s="12">
        <f t="shared" ca="1" si="188"/>
        <v>2.9325513196480912E-3</v>
      </c>
      <c r="Q1097" s="12">
        <f t="shared" ca="1" si="189"/>
        <v>3.0876904075749501E-4</v>
      </c>
      <c r="R1097" s="12">
        <f t="shared" ca="1" si="190"/>
        <v>7.5299651352311869E-4</v>
      </c>
      <c r="S1097" s="12">
        <f t="shared" ca="1" si="191"/>
        <v>3.0570205184787813E-3</v>
      </c>
      <c r="T1097" s="12">
        <f t="shared" ca="1" si="192"/>
        <v>6.9333333333334579E-3</v>
      </c>
      <c r="U1097" s="18"/>
      <c r="V1097" s="22">
        <f t="shared" ca="1" si="193"/>
        <v>44648</v>
      </c>
      <c r="W1097" s="14">
        <f ca="1">VLOOKUP($M1097,LAST!$B:$Q,2,0)</f>
        <v>389.28</v>
      </c>
      <c r="X1097" s="14">
        <f ca="1">VLOOKUP($M1097,LAST!$B:$Q,3,0)*100</f>
        <v>444.00000000000006</v>
      </c>
      <c r="Y1097" s="14">
        <f ca="1">VLOOKUP($M1097,LAST!$B:$Q,16,0)*100</f>
        <v>342</v>
      </c>
      <c r="Z1097" s="14">
        <f ca="1">VLOOKUP($M1097,LAST!$B:$Q,4,0)</f>
        <v>97.19</v>
      </c>
      <c r="AA1097" s="14">
        <f ca="1">VLOOKUP($M1097,LAST!$B:$Q,5,0)</f>
        <v>97.019000000000005</v>
      </c>
      <c r="AB1097" s="14">
        <f ca="1">VLOOKUP($M1097,LAST!$B:$Q,6,0)</f>
        <v>99.090999999999994</v>
      </c>
      <c r="AC1097" s="14">
        <f ca="1">VLOOKUP($M1097,LAST!$B:$Q,7,0)</f>
        <v>1227.2</v>
      </c>
    </row>
    <row r="1098" spans="12:29" ht="16.5" customHeight="1" x14ac:dyDescent="0.25">
      <c r="L1098" s="32">
        <f t="shared" si="185"/>
        <v>1098</v>
      </c>
      <c r="M1098" s="9">
        <f t="shared" ca="1" si="194"/>
        <v>44645</v>
      </c>
      <c r="N1098" s="12">
        <f t="shared" ca="1" si="186"/>
        <v>-2.5595015576323932E-2</v>
      </c>
      <c r="O1098" s="12">
        <f t="shared" ca="1" si="187"/>
        <v>-2.3294107315359747E-2</v>
      </c>
      <c r="P1098" s="12">
        <f t="shared" ca="1" si="188"/>
        <v>-3.125E-2</v>
      </c>
      <c r="Q1098" s="12">
        <f t="shared" ca="1" si="189"/>
        <v>1.0293360782287486E-4</v>
      </c>
      <c r="R1098" s="12">
        <f t="shared" ca="1" si="190"/>
        <v>-2.1656852331208842E-4</v>
      </c>
      <c r="S1098" s="12">
        <f t="shared" ca="1" si="191"/>
        <v>0</v>
      </c>
      <c r="T1098" s="12">
        <f t="shared" ca="1" si="192"/>
        <v>0</v>
      </c>
      <c r="U1098" s="18"/>
      <c r="V1098" s="22">
        <f t="shared" ca="1" si="193"/>
        <v>44645</v>
      </c>
      <c r="W1098" s="14">
        <f ca="1">VLOOKUP($M1098,LAST!$B:$Q,2,0)</f>
        <v>390.98</v>
      </c>
      <c r="X1098" s="14">
        <f ca="1">VLOOKUP($M1098,LAST!$B:$Q,3,0)*100</f>
        <v>444.86999999999995</v>
      </c>
      <c r="Y1098" s="14">
        <f ca="1">VLOOKUP($M1098,LAST!$B:$Q,16,0)*100</f>
        <v>341</v>
      </c>
      <c r="Z1098" s="14">
        <f ca="1">VLOOKUP($M1098,LAST!$B:$Q,4,0)</f>
        <v>97.16</v>
      </c>
      <c r="AA1098" s="14">
        <f ca="1">VLOOKUP($M1098,LAST!$B:$Q,5,0)</f>
        <v>96.945999999999998</v>
      </c>
      <c r="AB1098" s="14">
        <f ca="1">VLOOKUP($M1098,LAST!$B:$Q,6,0)</f>
        <v>98.789000000000001</v>
      </c>
      <c r="AC1098" s="14">
        <f ca="1">VLOOKUP($M1098,LAST!$B:$Q,7,0)</f>
        <v>1218.75</v>
      </c>
    </row>
    <row r="1099" spans="12:29" ht="16.5" customHeight="1" x14ac:dyDescent="0.25">
      <c r="L1099" s="32">
        <f t="shared" si="185"/>
        <v>1099</v>
      </c>
      <c r="M1099" s="9">
        <f t="shared" ca="1" si="194"/>
        <v>44644</v>
      </c>
      <c r="N1099" s="12">
        <f t="shared" ca="1" si="186"/>
        <v>-1.3424798996828136E-2</v>
      </c>
      <c r="O1099" s="12">
        <f t="shared" ca="1" si="187"/>
        <v>-1.0987102097537726E-2</v>
      </c>
      <c r="P1099" s="12">
        <f t="shared" ca="1" si="188"/>
        <v>-1.6759776536312887E-2</v>
      </c>
      <c r="Q1099" s="12">
        <f t="shared" ca="1" si="189"/>
        <v>-8.2279131955154128E-4</v>
      </c>
      <c r="R1099" s="12">
        <f t="shared" ca="1" si="190"/>
        <v>3.7139821109866133E-4</v>
      </c>
      <c r="S1099" s="12">
        <f t="shared" ca="1" si="191"/>
        <v>1.6933341445113381E-3</v>
      </c>
      <c r="T1099" s="12">
        <f t="shared" ca="1" si="192"/>
        <v>3.9953867699151768E-3</v>
      </c>
      <c r="U1099" s="18"/>
      <c r="V1099" s="22">
        <f t="shared" ca="1" si="193"/>
        <v>44644</v>
      </c>
      <c r="W1099" s="14">
        <f ca="1">VLOOKUP($M1099,LAST!$B:$Q,2,0)</f>
        <v>401.25</v>
      </c>
      <c r="X1099" s="14">
        <f ca="1">VLOOKUP($M1099,LAST!$B:$Q,3,0)*100</f>
        <v>455.48</v>
      </c>
      <c r="Y1099" s="14">
        <f ca="1">VLOOKUP($M1099,LAST!$B:$Q,16,0)*100</f>
        <v>352</v>
      </c>
      <c r="Z1099" s="14">
        <f ca="1">VLOOKUP($M1099,LAST!$B:$Q,4,0)</f>
        <v>97.15</v>
      </c>
      <c r="AA1099" s="14">
        <f ca="1">VLOOKUP($M1099,LAST!$B:$Q,5,0)</f>
        <v>96.966999999999999</v>
      </c>
      <c r="AB1099" s="14">
        <f ca="1">VLOOKUP($M1099,LAST!$B:$Q,6,0)</f>
        <v>98.789000000000001</v>
      </c>
      <c r="AC1099" s="14">
        <f ca="1">VLOOKUP($M1099,LAST!$B:$Q,7,0)</f>
        <v>1218.75</v>
      </c>
    </row>
    <row r="1100" spans="12:29" ht="16.5" customHeight="1" x14ac:dyDescent="0.25">
      <c r="L1100" s="32">
        <f t="shared" si="185"/>
        <v>1100</v>
      </c>
      <c r="M1100" s="9">
        <f t="shared" ca="1" si="194"/>
        <v>44643</v>
      </c>
      <c r="N1100" s="12">
        <f t="shared" ca="1" si="186"/>
        <v>2.6371574218947202E-2</v>
      </c>
      <c r="O1100" s="12">
        <f t="shared" ca="1" si="187"/>
        <v>1.0377130822053271E-2</v>
      </c>
      <c r="P1100" s="12">
        <f t="shared" ca="1" si="188"/>
        <v>1.7045454545454586E-2</v>
      </c>
      <c r="Q1100" s="12">
        <f t="shared" ca="1" si="189"/>
        <v>4.1156497582073293E-4</v>
      </c>
      <c r="R1100" s="12">
        <f t="shared" ca="1" si="190"/>
        <v>6.8136065658386258E-4</v>
      </c>
      <c r="S1100" s="12">
        <f t="shared" ca="1" si="191"/>
        <v>1.3097377478603622E-3</v>
      </c>
      <c r="T1100" s="12">
        <f t="shared" ca="1" si="192"/>
        <v>-3.8568849499424074E-3</v>
      </c>
      <c r="U1100" s="18"/>
      <c r="V1100" s="22">
        <f t="shared" ca="1" si="193"/>
        <v>44643</v>
      </c>
      <c r="W1100" s="14">
        <f ca="1">VLOOKUP($M1100,LAST!$B:$Q,2,0)</f>
        <v>406.71</v>
      </c>
      <c r="X1100" s="14">
        <f ca="1">VLOOKUP($M1100,LAST!$B:$Q,3,0)*100</f>
        <v>460.54</v>
      </c>
      <c r="Y1100" s="14">
        <f ca="1">VLOOKUP($M1100,LAST!$B:$Q,16,0)*100</f>
        <v>358</v>
      </c>
      <c r="Z1100" s="14">
        <f ca="1">VLOOKUP($M1100,LAST!$B:$Q,4,0)</f>
        <v>97.23</v>
      </c>
      <c r="AA1100" s="14">
        <f ca="1">VLOOKUP($M1100,LAST!$B:$Q,5,0)</f>
        <v>96.930999999999997</v>
      </c>
      <c r="AB1100" s="14">
        <f ca="1">VLOOKUP($M1100,LAST!$B:$Q,6,0)</f>
        <v>98.622</v>
      </c>
      <c r="AC1100" s="14">
        <f ca="1">VLOOKUP($M1100,LAST!$B:$Q,7,0)</f>
        <v>1213.9000000000001</v>
      </c>
    </row>
    <row r="1101" spans="12:29" ht="16.5" customHeight="1" x14ac:dyDescent="0.25">
      <c r="L1101" s="32">
        <f t="shared" si="185"/>
        <v>1101</v>
      </c>
      <c r="M1101" s="9">
        <f t="shared" ca="1" si="194"/>
        <v>44642</v>
      </c>
      <c r="N1101" s="12">
        <f t="shared" ca="1" si="186"/>
        <v>7.6541640178002801E-3</v>
      </c>
      <c r="O1101" s="12">
        <f t="shared" ca="1" si="187"/>
        <v>-5.6283950347958411E-3</v>
      </c>
      <c r="P1101" s="12">
        <f t="shared" ca="1" si="188"/>
        <v>-2.8328611898017497E-3</v>
      </c>
      <c r="Q1101" s="12">
        <f t="shared" ca="1" si="189"/>
        <v>1.8554788166167402E-3</v>
      </c>
      <c r="R1101" s="12">
        <f t="shared" ca="1" si="190"/>
        <v>1.2403741795441459E-3</v>
      </c>
      <c r="S1101" s="12">
        <f t="shared" ca="1" si="191"/>
        <v>-5.0762452029617933E-5</v>
      </c>
      <c r="T1101" s="12">
        <f t="shared" ca="1" si="192"/>
        <v>1.8497965223824853E-3</v>
      </c>
      <c r="U1101" s="18"/>
      <c r="V1101" s="22">
        <f t="shared" ca="1" si="193"/>
        <v>44642</v>
      </c>
      <c r="W1101" s="14">
        <f ca="1">VLOOKUP($M1101,LAST!$B:$Q,2,0)</f>
        <v>396.26</v>
      </c>
      <c r="X1101" s="14">
        <f ca="1">VLOOKUP($M1101,LAST!$B:$Q,3,0)*100</f>
        <v>455.80999999999995</v>
      </c>
      <c r="Y1101" s="14">
        <f ca="1">VLOOKUP($M1101,LAST!$B:$Q,16,0)*100</f>
        <v>352</v>
      </c>
      <c r="Z1101" s="14">
        <f ca="1">VLOOKUP($M1101,LAST!$B:$Q,4,0)</f>
        <v>97.19</v>
      </c>
      <c r="AA1101" s="14">
        <f ca="1">VLOOKUP($M1101,LAST!$B:$Q,5,0)</f>
        <v>96.864999999999995</v>
      </c>
      <c r="AB1101" s="14">
        <f ca="1">VLOOKUP($M1101,LAST!$B:$Q,6,0)</f>
        <v>98.492999999999995</v>
      </c>
      <c r="AC1101" s="14">
        <f ca="1">VLOOKUP($M1101,LAST!$B:$Q,7,0)</f>
        <v>1218.5999999999999</v>
      </c>
    </row>
    <row r="1102" spans="12:29" ht="16.5" customHeight="1" x14ac:dyDescent="0.25">
      <c r="L1102" s="32">
        <f t="shared" si="185"/>
        <v>1102</v>
      </c>
      <c r="M1102" s="9">
        <f t="shared" ca="1" si="194"/>
        <v>44641</v>
      </c>
      <c r="N1102" s="12">
        <f t="shared" ca="1" si="186"/>
        <v>-1.5619915392124928E-2</v>
      </c>
      <c r="O1102" s="12">
        <f t="shared" ca="1" si="187"/>
        <v>-3.0170316301703193E-2</v>
      </c>
      <c r="P1102" s="12">
        <f t="shared" ca="1" si="188"/>
        <v>-4.5945945945945921E-2</v>
      </c>
      <c r="Q1102" s="12">
        <f t="shared" ca="1" si="189"/>
        <v>2.6873385012919915E-3</v>
      </c>
      <c r="R1102" s="12">
        <f t="shared" ca="1" si="190"/>
        <v>2.2895860096971976E-3</v>
      </c>
      <c r="S1102" s="12">
        <f t="shared" ca="1" si="191"/>
        <v>2.6976677898467027E-3</v>
      </c>
      <c r="T1102" s="12">
        <f t="shared" ca="1" si="192"/>
        <v>6.7039106145250216E-3</v>
      </c>
      <c r="U1102" s="18"/>
      <c r="V1102" s="22">
        <f t="shared" ca="1" si="193"/>
        <v>44641</v>
      </c>
      <c r="W1102" s="14">
        <f ca="1">VLOOKUP($M1102,LAST!$B:$Q,2,0)</f>
        <v>393.25</v>
      </c>
      <c r="X1102" s="14">
        <f ca="1">VLOOKUP($M1102,LAST!$B:$Q,3,0)*100</f>
        <v>458.39</v>
      </c>
      <c r="Y1102" s="14">
        <f ca="1">VLOOKUP($M1102,LAST!$B:$Q,16,0)*100</f>
        <v>353</v>
      </c>
      <c r="Z1102" s="14">
        <f ca="1">VLOOKUP($M1102,LAST!$B:$Q,4,0)</f>
        <v>97.01</v>
      </c>
      <c r="AA1102" s="14">
        <f ca="1">VLOOKUP($M1102,LAST!$B:$Q,5,0)</f>
        <v>96.745000000000005</v>
      </c>
      <c r="AB1102" s="14">
        <f ca="1">VLOOKUP($M1102,LAST!$B:$Q,6,0)</f>
        <v>98.498000000000005</v>
      </c>
      <c r="AC1102" s="14">
        <f ca="1">VLOOKUP($M1102,LAST!$B:$Q,7,0)</f>
        <v>1216.3499999999999</v>
      </c>
    </row>
    <row r="1103" spans="12:29" ht="16.5" customHeight="1" x14ac:dyDescent="0.25">
      <c r="L1103" s="32">
        <f t="shared" si="185"/>
        <v>1103</v>
      </c>
      <c r="M1103" s="9">
        <f t="shared" ca="1" si="194"/>
        <v>44638</v>
      </c>
      <c r="N1103" s="12">
        <f t="shared" ca="1" si="186"/>
        <v>1.1059931160153802E-2</v>
      </c>
      <c r="O1103" s="12">
        <f t="shared" ca="1" si="187"/>
        <v>-1.1411906422369444E-3</v>
      </c>
      <c r="P1103" s="12">
        <f t="shared" ca="1" si="188"/>
        <v>2.7100271002709064E-3</v>
      </c>
      <c r="Q1103" s="12">
        <f t="shared" ca="1" si="189"/>
        <v>1.9676884838442099E-3</v>
      </c>
      <c r="R1103" s="12">
        <f t="shared" ca="1" si="190"/>
        <v>1.1928346938563372E-3</v>
      </c>
      <c r="S1103" s="12">
        <f t="shared" ca="1" si="191"/>
        <v>2.6435584951109981E-3</v>
      </c>
      <c r="T1103" s="12">
        <f t="shared" ca="1" si="192"/>
        <v>-5.02326347428661E-3</v>
      </c>
      <c r="U1103" s="18"/>
      <c r="V1103" s="22">
        <f t="shared" ca="1" si="193"/>
        <v>44638</v>
      </c>
      <c r="W1103" s="14">
        <f ca="1">VLOOKUP($M1103,LAST!$B:$Q,2,0)</f>
        <v>399.49</v>
      </c>
      <c r="X1103" s="14">
        <f ca="1">VLOOKUP($M1103,LAST!$B:$Q,3,0)*100</f>
        <v>472.65</v>
      </c>
      <c r="Y1103" s="14">
        <f ca="1">VLOOKUP($M1103,LAST!$B:$Q,16,0)*100</f>
        <v>370</v>
      </c>
      <c r="Z1103" s="14">
        <f ca="1">VLOOKUP($M1103,LAST!$B:$Q,4,0)</f>
        <v>96.75</v>
      </c>
      <c r="AA1103" s="14">
        <f ca="1">VLOOKUP($M1103,LAST!$B:$Q,5,0)</f>
        <v>96.524000000000001</v>
      </c>
      <c r="AB1103" s="14">
        <f ca="1">VLOOKUP($M1103,LAST!$B:$Q,6,0)</f>
        <v>98.233000000000004</v>
      </c>
      <c r="AC1103" s="14">
        <f ca="1">VLOOKUP($M1103,LAST!$B:$Q,7,0)</f>
        <v>1208.25</v>
      </c>
    </row>
    <row r="1104" spans="12:29" ht="16.5" customHeight="1" x14ac:dyDescent="0.25">
      <c r="L1104" s="32">
        <f t="shared" si="185"/>
        <v>1104</v>
      </c>
      <c r="M1104" s="9">
        <f t="shared" ca="1" si="194"/>
        <v>44637</v>
      </c>
      <c r="N1104" s="12">
        <f t="shared" ca="1" si="186"/>
        <v>-3.2256484361605775E-2</v>
      </c>
      <c r="O1104" s="12">
        <f t="shared" ca="1" si="187"/>
        <v>-3.0467565463262569E-2</v>
      </c>
      <c r="P1104" s="12">
        <f t="shared" ca="1" si="188"/>
        <v>-4.4041450777202118E-2</v>
      </c>
      <c r="Q1104" s="12">
        <f t="shared" ca="1" si="189"/>
        <v>1.9715679153262666E-3</v>
      </c>
      <c r="R1104" s="12">
        <f t="shared" ca="1" si="190"/>
        <v>2.1829748749988553E-3</v>
      </c>
      <c r="S1104" s="12">
        <f t="shared" ca="1" si="191"/>
        <v>-6.5302480277433794E-3</v>
      </c>
      <c r="T1104" s="12">
        <f t="shared" ca="1" si="192"/>
        <v>-1.7277656389091289E-2</v>
      </c>
      <c r="U1104" s="18"/>
      <c r="V1104" s="22">
        <f t="shared" ca="1" si="193"/>
        <v>44637</v>
      </c>
      <c r="W1104" s="14">
        <f ca="1">VLOOKUP($M1104,LAST!$B:$Q,2,0)</f>
        <v>395.12</v>
      </c>
      <c r="X1104" s="14">
        <f ca="1">VLOOKUP($M1104,LAST!$B:$Q,3,0)*100</f>
        <v>473.19000000000005</v>
      </c>
      <c r="Y1104" s="14">
        <f ca="1">VLOOKUP($M1104,LAST!$B:$Q,16,0)*100</f>
        <v>369</v>
      </c>
      <c r="Z1104" s="14">
        <f ca="1">VLOOKUP($M1104,LAST!$B:$Q,4,0)</f>
        <v>96.56</v>
      </c>
      <c r="AA1104" s="14">
        <f ca="1">VLOOKUP($M1104,LAST!$B:$Q,5,0)</f>
        <v>96.409000000000006</v>
      </c>
      <c r="AB1104" s="14">
        <f ca="1">VLOOKUP($M1104,LAST!$B:$Q,6,0)</f>
        <v>97.974000000000004</v>
      </c>
      <c r="AC1104" s="14">
        <f ca="1">VLOOKUP($M1104,LAST!$B:$Q,7,0)</f>
        <v>1214.3499999999999</v>
      </c>
    </row>
    <row r="1105" spans="12:29" ht="16.5" customHeight="1" x14ac:dyDescent="0.25">
      <c r="L1105" s="32">
        <f t="shared" si="185"/>
        <v>1105</v>
      </c>
      <c r="M1105" s="9">
        <f t="shared" ca="1" si="194"/>
        <v>44636</v>
      </c>
      <c r="N1105" s="12">
        <f t="shared" ca="1" si="186"/>
        <v>-3.1156565896255484E-2</v>
      </c>
      <c r="O1105" s="12">
        <f t="shared" ca="1" si="187"/>
        <v>-4.2475132918718517E-2</v>
      </c>
      <c r="P1105" s="12">
        <f t="shared" ca="1" si="188"/>
        <v>-6.0827250608272654E-2</v>
      </c>
      <c r="Q1105" s="12">
        <f t="shared" ca="1" si="189"/>
        <v>5.1105548602421447E-3</v>
      </c>
      <c r="R1105" s="12">
        <f t="shared" ca="1" si="190"/>
        <v>8.218893050353504E-4</v>
      </c>
      <c r="S1105" s="12">
        <f t="shared" ca="1" si="191"/>
        <v>-4.833647839995181E-3</v>
      </c>
      <c r="T1105" s="12">
        <f t="shared" ca="1" si="192"/>
        <v>-5.7129063405213509E-3</v>
      </c>
      <c r="U1105" s="18"/>
      <c r="V1105" s="22">
        <f t="shared" ca="1" si="193"/>
        <v>44636</v>
      </c>
      <c r="W1105" s="14">
        <f ca="1">VLOOKUP($M1105,LAST!$B:$Q,2,0)</f>
        <v>408.29</v>
      </c>
      <c r="X1105" s="14">
        <f ca="1">VLOOKUP($M1105,LAST!$B:$Q,3,0)*100</f>
        <v>488.06</v>
      </c>
      <c r="Y1105" s="14">
        <f ca="1">VLOOKUP($M1105,LAST!$B:$Q,16,0)*100</f>
        <v>386</v>
      </c>
      <c r="Z1105" s="14">
        <f ca="1">VLOOKUP($M1105,LAST!$B:$Q,4,0)</f>
        <v>96.37</v>
      </c>
      <c r="AA1105" s="14">
        <f ca="1">VLOOKUP($M1105,LAST!$B:$Q,5,0)</f>
        <v>96.198999999999998</v>
      </c>
      <c r="AB1105" s="14">
        <f ca="1">VLOOKUP($M1105,LAST!$B:$Q,6,0)</f>
        <v>98.617999999999995</v>
      </c>
      <c r="AC1105" s="14">
        <f ca="1">VLOOKUP($M1105,LAST!$B:$Q,7,0)</f>
        <v>1235.7</v>
      </c>
    </row>
    <row r="1106" spans="12:29" ht="16.5" customHeight="1" x14ac:dyDescent="0.25">
      <c r="L1106" s="32">
        <f t="shared" si="185"/>
        <v>1106</v>
      </c>
      <c r="M1106" s="9">
        <f t="shared" ca="1" si="194"/>
        <v>44635</v>
      </c>
      <c r="N1106" s="12">
        <f t="shared" ca="1" si="186"/>
        <v>-5.2177212788151461E-4</v>
      </c>
      <c r="O1106" s="12">
        <f t="shared" ca="1" si="187"/>
        <v>1.0186891808867005E-2</v>
      </c>
      <c r="P1106" s="12">
        <f t="shared" ca="1" si="188"/>
        <v>7.3529411764707842E-3</v>
      </c>
      <c r="Q1106" s="12">
        <f t="shared" ca="1" si="189"/>
        <v>-4.7747560722442017E-3</v>
      </c>
      <c r="R1106" s="12">
        <f t="shared" ca="1" si="190"/>
        <v>-8.523731315356331E-4</v>
      </c>
      <c r="S1106" s="12">
        <f t="shared" ca="1" si="191"/>
        <v>9.8990898897977075E-4</v>
      </c>
      <c r="T1106" s="12">
        <f t="shared" ca="1" si="192"/>
        <v>7.6498771993405157E-4</v>
      </c>
      <c r="U1106" s="18"/>
      <c r="V1106" s="22">
        <f t="shared" ca="1" si="193"/>
        <v>44635</v>
      </c>
      <c r="W1106" s="14">
        <f ca="1">VLOOKUP($M1106,LAST!$B:$Q,2,0)</f>
        <v>421.42</v>
      </c>
      <c r="X1106" s="14">
        <f ca="1">VLOOKUP($M1106,LAST!$B:$Q,3,0)*100</f>
        <v>509.71000000000004</v>
      </c>
      <c r="Y1106" s="14">
        <f ca="1">VLOOKUP($M1106,LAST!$B:$Q,16,0)*100</f>
        <v>411.00000000000006</v>
      </c>
      <c r="Z1106" s="14">
        <f ca="1">VLOOKUP($M1106,LAST!$B:$Q,4,0)</f>
        <v>95.88</v>
      </c>
      <c r="AA1106" s="14">
        <f ca="1">VLOOKUP($M1106,LAST!$B:$Q,5,0)</f>
        <v>96.12</v>
      </c>
      <c r="AB1106" s="14">
        <f ca="1">VLOOKUP($M1106,LAST!$B:$Q,6,0)</f>
        <v>99.096999999999994</v>
      </c>
      <c r="AC1106" s="14">
        <f ca="1">VLOOKUP($M1106,LAST!$B:$Q,7,0)</f>
        <v>1242.8</v>
      </c>
    </row>
    <row r="1107" spans="12:29" ht="16.5" customHeight="1" x14ac:dyDescent="0.25">
      <c r="L1107" s="32">
        <f t="shared" si="185"/>
        <v>1107</v>
      </c>
      <c r="M1107" s="9">
        <f t="shared" ca="1" si="194"/>
        <v>44634</v>
      </c>
      <c r="N1107" s="12">
        <f t="shared" ca="1" si="186"/>
        <v>-1.7247809062092223E-2</v>
      </c>
      <c r="O1107" s="12">
        <f t="shared" ca="1" si="187"/>
        <v>1.1831471714761177E-2</v>
      </c>
      <c r="P1107" s="12">
        <f t="shared" ca="1" si="188"/>
        <v>3.5532994923857864E-2</v>
      </c>
      <c r="Q1107" s="12">
        <f t="shared" ca="1" si="189"/>
        <v>-3.1043046357616122E-3</v>
      </c>
      <c r="R1107" s="12">
        <f t="shared" ca="1" si="190"/>
        <v>-7.8938075157364285E-4</v>
      </c>
      <c r="S1107" s="12">
        <f t="shared" ca="1" si="191"/>
        <v>-1.2610467697026229E-3</v>
      </c>
      <c r="T1107" s="12">
        <f t="shared" ca="1" si="192"/>
        <v>8.2406430137207387E-3</v>
      </c>
      <c r="U1107" s="18"/>
      <c r="V1107" s="22">
        <f t="shared" ca="1" si="193"/>
        <v>44634</v>
      </c>
      <c r="W1107" s="14">
        <f ca="1">VLOOKUP($M1107,LAST!$B:$Q,2,0)</f>
        <v>421.64</v>
      </c>
      <c r="X1107" s="14">
        <f ca="1">VLOOKUP($M1107,LAST!$B:$Q,3,0)*100</f>
        <v>504.57</v>
      </c>
      <c r="Y1107" s="14">
        <f ca="1">VLOOKUP($M1107,LAST!$B:$Q,16,0)*100</f>
        <v>408</v>
      </c>
      <c r="Z1107" s="14">
        <f ca="1">VLOOKUP($M1107,LAST!$B:$Q,4,0)</f>
        <v>96.34</v>
      </c>
      <c r="AA1107" s="14">
        <f ca="1">VLOOKUP($M1107,LAST!$B:$Q,5,0)</f>
        <v>96.201999999999998</v>
      </c>
      <c r="AB1107" s="14">
        <f ca="1">VLOOKUP($M1107,LAST!$B:$Q,6,0)</f>
        <v>98.998999999999995</v>
      </c>
      <c r="AC1107" s="14">
        <f ca="1">VLOOKUP($M1107,LAST!$B:$Q,7,0)</f>
        <v>1241.8499999999999</v>
      </c>
    </row>
    <row r="1108" spans="12:29" ht="16.5" customHeight="1" x14ac:dyDescent="0.25">
      <c r="L1108" s="32">
        <f t="shared" si="185"/>
        <v>1108</v>
      </c>
      <c r="M1108" s="9">
        <f t="shared" ca="1" si="194"/>
        <v>44631</v>
      </c>
      <c r="N1108" s="12">
        <f t="shared" ca="1" si="186"/>
        <v>-2.4181547619046562E-3</v>
      </c>
      <c r="O1108" s="12">
        <f t="shared" ca="1" si="187"/>
        <v>2.9565567176186303E-3</v>
      </c>
      <c r="P1108" s="12">
        <f t="shared" ca="1" si="188"/>
        <v>1.2853470437018011E-2</v>
      </c>
      <c r="Q1108" s="12">
        <f t="shared" ca="1" si="189"/>
        <v>-1.3433915469669433E-3</v>
      </c>
      <c r="R1108" s="12">
        <f t="shared" ca="1" si="190"/>
        <v>-7.8875812109502341E-4</v>
      </c>
      <c r="S1108" s="12">
        <f t="shared" ca="1" si="191"/>
        <v>6.2635142680214084E-3</v>
      </c>
      <c r="T1108" s="12">
        <f t="shared" ca="1" si="192"/>
        <v>2.6864213611201837E-3</v>
      </c>
      <c r="U1108" s="18"/>
      <c r="V1108" s="22">
        <f t="shared" ca="1" si="193"/>
        <v>44631</v>
      </c>
      <c r="W1108" s="14">
        <f ca="1">VLOOKUP($M1108,LAST!$B:$Q,2,0)</f>
        <v>429.04</v>
      </c>
      <c r="X1108" s="14">
        <f ca="1">VLOOKUP($M1108,LAST!$B:$Q,3,0)*100</f>
        <v>498.67</v>
      </c>
      <c r="Y1108" s="14">
        <f ca="1">VLOOKUP($M1108,LAST!$B:$Q,16,0)*100</f>
        <v>394</v>
      </c>
      <c r="Z1108" s="14">
        <f ca="1">VLOOKUP($M1108,LAST!$B:$Q,4,0)</f>
        <v>96.64</v>
      </c>
      <c r="AA1108" s="14">
        <f ca="1">VLOOKUP($M1108,LAST!$B:$Q,5,0)</f>
        <v>96.278000000000006</v>
      </c>
      <c r="AB1108" s="14">
        <f ca="1">VLOOKUP($M1108,LAST!$B:$Q,6,0)</f>
        <v>99.123999999999995</v>
      </c>
      <c r="AC1108" s="14">
        <f ca="1">VLOOKUP($M1108,LAST!$B:$Q,7,0)</f>
        <v>1231.7</v>
      </c>
    </row>
    <row r="1109" spans="12:29" ht="16.5" customHeight="1" x14ac:dyDescent="0.25">
      <c r="L1109" s="32">
        <f t="shared" si="185"/>
        <v>1109</v>
      </c>
      <c r="M1109" s="9">
        <f t="shared" ca="1" si="194"/>
        <v>44630</v>
      </c>
      <c r="N1109" s="12">
        <f t="shared" ca="1" si="186"/>
        <v>-1.2309388205034022E-2</v>
      </c>
      <c r="O1109" s="12">
        <f t="shared" ca="1" si="187"/>
        <v>-2.427720150077084E-3</v>
      </c>
      <c r="P1109" s="12">
        <f t="shared" ca="1" si="188"/>
        <v>1.3020833333333259E-2</v>
      </c>
      <c r="Q1109" s="12">
        <f t="shared" ca="1" si="189"/>
        <v>-2.1653949267891326E-3</v>
      </c>
      <c r="R1109" s="12">
        <f t="shared" ca="1" si="190"/>
        <v>-7.6741195503382542E-4</v>
      </c>
      <c r="S1109" s="12">
        <f t="shared" ca="1" si="191"/>
        <v>5.5017965049812823E-3</v>
      </c>
      <c r="T1109" s="12">
        <f t="shared" ca="1" si="192"/>
        <v>-7.2733150153547754E-3</v>
      </c>
      <c r="U1109" s="18"/>
      <c r="V1109" s="22">
        <f t="shared" ca="1" si="193"/>
        <v>44630</v>
      </c>
      <c r="W1109" s="14">
        <f ca="1">VLOOKUP($M1109,LAST!$B:$Q,2,0)</f>
        <v>430.08</v>
      </c>
      <c r="X1109" s="14">
        <f ca="1">VLOOKUP($M1109,LAST!$B:$Q,3,0)*100</f>
        <v>497.20000000000005</v>
      </c>
      <c r="Y1109" s="14">
        <f ca="1">VLOOKUP($M1109,LAST!$B:$Q,16,0)*100</f>
        <v>389</v>
      </c>
      <c r="Z1109" s="14">
        <f ca="1">VLOOKUP($M1109,LAST!$B:$Q,4,0)</f>
        <v>96.77</v>
      </c>
      <c r="AA1109" s="14">
        <f ca="1">VLOOKUP($M1109,LAST!$B:$Q,5,0)</f>
        <v>96.353999999999999</v>
      </c>
      <c r="AB1109" s="14">
        <f ca="1">VLOOKUP($M1109,LAST!$B:$Q,6,0)</f>
        <v>98.507000000000005</v>
      </c>
      <c r="AC1109" s="14">
        <f ca="1">VLOOKUP($M1109,LAST!$B:$Q,7,0)</f>
        <v>1228.4000000000001</v>
      </c>
    </row>
    <row r="1110" spans="12:29" ht="16.5" customHeight="1" x14ac:dyDescent="0.25">
      <c r="L1110" s="32">
        <f t="shared" si="185"/>
        <v>1110</v>
      </c>
      <c r="M1110" s="9">
        <f t="shared" ca="1" si="194"/>
        <v>44629</v>
      </c>
      <c r="N1110" s="12">
        <f t="shared" ca="1" si="186"/>
        <v>-3.5613040396881623E-2</v>
      </c>
      <c r="O1110" s="12">
        <f t="shared" ca="1" si="187"/>
        <v>-2.4294271954896085E-2</v>
      </c>
      <c r="P1110" s="12">
        <f t="shared" ca="1" si="188"/>
        <v>-2.0408163265306145E-2</v>
      </c>
      <c r="Q1110" s="12">
        <f t="shared" ca="1" si="189"/>
        <v>-1.0300782859496982E-3</v>
      </c>
      <c r="R1110" s="12">
        <f t="shared" ca="1" si="190"/>
        <v>-1.035968838057455E-3</v>
      </c>
      <c r="S1110" s="12">
        <f t="shared" ca="1" si="191"/>
        <v>-1.1043588863539955E-2</v>
      </c>
      <c r="T1110" s="12">
        <f t="shared" ca="1" si="192"/>
        <v>0</v>
      </c>
      <c r="U1110" s="18"/>
      <c r="V1110" s="22">
        <f t="shared" ca="1" si="193"/>
        <v>44629</v>
      </c>
      <c r="W1110" s="14">
        <f ca="1">VLOOKUP($M1110,LAST!$B:$Q,2,0)</f>
        <v>435.44</v>
      </c>
      <c r="X1110" s="14">
        <f ca="1">VLOOKUP($M1110,LAST!$B:$Q,3,0)*100</f>
        <v>498.40999999999997</v>
      </c>
      <c r="Y1110" s="14">
        <f ca="1">VLOOKUP($M1110,LAST!$B:$Q,16,0)*100</f>
        <v>384</v>
      </c>
      <c r="Z1110" s="14">
        <f ca="1">VLOOKUP($M1110,LAST!$B:$Q,4,0)</f>
        <v>96.98</v>
      </c>
      <c r="AA1110" s="14">
        <f ca="1">VLOOKUP($M1110,LAST!$B:$Q,5,0)</f>
        <v>96.427999999999997</v>
      </c>
      <c r="AB1110" s="14">
        <f ca="1">VLOOKUP($M1110,LAST!$B:$Q,6,0)</f>
        <v>97.968000000000004</v>
      </c>
      <c r="AC1110" s="14">
        <f ca="1">VLOOKUP($M1110,LAST!$B:$Q,7,0)</f>
        <v>1237.4000000000001</v>
      </c>
    </row>
    <row r="1111" spans="12:29" ht="16.5" customHeight="1" x14ac:dyDescent="0.25">
      <c r="L1111" s="32">
        <f t="shared" si="185"/>
        <v>1111</v>
      </c>
      <c r="M1111" s="9">
        <f t="shared" ca="1" si="194"/>
        <v>44628</v>
      </c>
      <c r="N1111" s="12">
        <f t="shared" ca="1" si="186"/>
        <v>4.3598184891893155E-3</v>
      </c>
      <c r="O1111" s="12">
        <f t="shared" ca="1" si="187"/>
        <v>-4.8025494325276363E-2</v>
      </c>
      <c r="P1111" s="12">
        <f t="shared" ca="1" si="188"/>
        <v>1.2919896640826822E-2</v>
      </c>
      <c r="Q1111" s="12">
        <f t="shared" ca="1" si="189"/>
        <v>-3.4900431122972808E-3</v>
      </c>
      <c r="R1111" s="12">
        <f t="shared" ca="1" si="190"/>
        <v>-2.8305200305779321E-3</v>
      </c>
      <c r="S1111" s="12">
        <f t="shared" ca="1" si="191"/>
        <v>-2.3264479872701083E-3</v>
      </c>
      <c r="T1111" s="12">
        <f t="shared" ca="1" si="192"/>
        <v>8.4759576202120268E-3</v>
      </c>
      <c r="U1111" s="18"/>
      <c r="V1111" s="22">
        <f t="shared" ca="1" si="193"/>
        <v>44628</v>
      </c>
      <c r="W1111" s="14">
        <f ca="1">VLOOKUP($M1111,LAST!$B:$Q,2,0)</f>
        <v>451.52</v>
      </c>
      <c r="X1111" s="14">
        <f ca="1">VLOOKUP($M1111,LAST!$B:$Q,3,0)*100</f>
        <v>510.82</v>
      </c>
      <c r="Y1111" s="14">
        <f ca="1">VLOOKUP($M1111,LAST!$B:$Q,16,0)*100</f>
        <v>392</v>
      </c>
      <c r="Z1111" s="14">
        <f ca="1">VLOOKUP($M1111,LAST!$B:$Q,4,0)</f>
        <v>97.08</v>
      </c>
      <c r="AA1111" s="14">
        <f ca="1">VLOOKUP($M1111,LAST!$B:$Q,5,0)</f>
        <v>96.528000000000006</v>
      </c>
      <c r="AB1111" s="14">
        <f ca="1">VLOOKUP($M1111,LAST!$B:$Q,6,0)</f>
        <v>99.061999999999998</v>
      </c>
      <c r="AC1111" s="14">
        <f ca="1">VLOOKUP($M1111,LAST!$B:$Q,7,0)</f>
        <v>1237.4000000000001</v>
      </c>
    </row>
    <row r="1112" spans="12:29" ht="16.5" customHeight="1" x14ac:dyDescent="0.25">
      <c r="L1112" s="32">
        <f t="shared" si="185"/>
        <v>1112</v>
      </c>
      <c r="M1112" s="9">
        <f t="shared" ca="1" si="194"/>
        <v>44627</v>
      </c>
      <c r="N1112" s="12">
        <f t="shared" ca="1" si="186"/>
        <v>2.0498036456087165E-2</v>
      </c>
      <c r="O1112" s="12">
        <f t="shared" ca="1" si="187"/>
        <v>4.5373076173777616E-2</v>
      </c>
      <c r="P1112" s="12">
        <f t="shared" ca="1" si="188"/>
        <v>2.9255319148936199E-2</v>
      </c>
      <c r="Q1112" s="12">
        <f t="shared" ca="1" si="189"/>
        <v>-3.273992224268385E-3</v>
      </c>
      <c r="R1112" s="12">
        <f t="shared" ca="1" si="190"/>
        <v>-3.684643886372907E-3</v>
      </c>
      <c r="S1112" s="12">
        <f t="shared" ca="1" si="191"/>
        <v>6.5383991565972632E-3</v>
      </c>
      <c r="T1112" s="12">
        <f t="shared" ca="1" si="192"/>
        <v>1.0583535806943045E-2</v>
      </c>
      <c r="U1112" s="18"/>
      <c r="V1112" s="22">
        <f t="shared" ca="1" si="193"/>
        <v>44627</v>
      </c>
      <c r="W1112" s="14">
        <f ca="1">VLOOKUP($M1112,LAST!$B:$Q,2,0)</f>
        <v>449.56</v>
      </c>
      <c r="X1112" s="14">
        <f ca="1">VLOOKUP($M1112,LAST!$B:$Q,3,0)*100</f>
        <v>536.59</v>
      </c>
      <c r="Y1112" s="14">
        <f ca="1">VLOOKUP($M1112,LAST!$B:$Q,16,0)*100</f>
        <v>387</v>
      </c>
      <c r="Z1112" s="14">
        <f ca="1">VLOOKUP($M1112,LAST!$B:$Q,4,0)</f>
        <v>97.42</v>
      </c>
      <c r="AA1112" s="14">
        <f ca="1">VLOOKUP($M1112,LAST!$B:$Q,5,0)</f>
        <v>96.802000000000007</v>
      </c>
      <c r="AB1112" s="14">
        <f ca="1">VLOOKUP($M1112,LAST!$B:$Q,6,0)</f>
        <v>99.293000000000006</v>
      </c>
      <c r="AC1112" s="14">
        <f ca="1">VLOOKUP($M1112,LAST!$B:$Q,7,0)</f>
        <v>1227</v>
      </c>
    </row>
    <row r="1113" spans="12:29" ht="16.5" customHeight="1" x14ac:dyDescent="0.25">
      <c r="L1113" s="32">
        <f t="shared" si="185"/>
        <v>1113</v>
      </c>
      <c r="M1113" s="9">
        <f t="shared" ca="1" si="194"/>
        <v>44624</v>
      </c>
      <c r="N1113" s="12">
        <f t="shared" ca="1" si="186"/>
        <v>6.121121603391777E-2</v>
      </c>
      <c r="O1113" s="12">
        <f t="shared" ca="1" si="187"/>
        <v>4.6910055068325462E-2</v>
      </c>
      <c r="P1113" s="12">
        <f t="shared" ca="1" si="188"/>
        <v>5.027932960893855E-2</v>
      </c>
      <c r="Q1113" s="12">
        <f t="shared" ca="1" si="189"/>
        <v>-1.4303228442991145E-3</v>
      </c>
      <c r="R1113" s="12">
        <f t="shared" ca="1" si="190"/>
        <v>-1.5414654197924982E-3</v>
      </c>
      <c r="S1113" s="12">
        <f t="shared" ca="1" si="191"/>
        <v>8.8254844812598598E-3</v>
      </c>
      <c r="T1113" s="12">
        <f t="shared" ca="1" si="192"/>
        <v>7.8861079981737969E-3</v>
      </c>
      <c r="U1113" s="18"/>
      <c r="V1113" s="22">
        <f t="shared" ca="1" si="193"/>
        <v>44624</v>
      </c>
      <c r="W1113" s="14">
        <f ca="1">VLOOKUP($M1113,LAST!$B:$Q,2,0)</f>
        <v>440.53</v>
      </c>
      <c r="X1113" s="14">
        <f ca="1">VLOOKUP($M1113,LAST!$B:$Q,3,0)*100</f>
        <v>513.29999999999995</v>
      </c>
      <c r="Y1113" s="14">
        <f ca="1">VLOOKUP($M1113,LAST!$B:$Q,16,0)*100</f>
        <v>376</v>
      </c>
      <c r="Z1113" s="14">
        <f ca="1">VLOOKUP($M1113,LAST!$B:$Q,4,0)</f>
        <v>97.74</v>
      </c>
      <c r="AA1113" s="14">
        <f ca="1">VLOOKUP($M1113,LAST!$B:$Q,5,0)</f>
        <v>97.16</v>
      </c>
      <c r="AB1113" s="14">
        <f ca="1">VLOOKUP($M1113,LAST!$B:$Q,6,0)</f>
        <v>98.647999999999996</v>
      </c>
      <c r="AC1113" s="14">
        <f ca="1">VLOOKUP($M1113,LAST!$B:$Q,7,0)</f>
        <v>1214.1500000000001</v>
      </c>
    </row>
    <row r="1114" spans="12:29" ht="16.5" customHeight="1" x14ac:dyDescent="0.25">
      <c r="L1114" s="32">
        <f t="shared" si="185"/>
        <v>1114</v>
      </c>
      <c r="M1114" s="9">
        <f t="shared" ca="1" si="194"/>
        <v>44623</v>
      </c>
      <c r="N1114" s="12">
        <f t="shared" ca="1" si="186"/>
        <v>6.912945399859316E-3</v>
      </c>
      <c r="O1114" s="12">
        <f t="shared" ca="1" si="187"/>
        <v>4.6218846022533233E-2</v>
      </c>
      <c r="P1114" s="12">
        <f t="shared" ca="1" si="188"/>
        <v>8.4507042253521014E-3</v>
      </c>
      <c r="Q1114" s="12">
        <f t="shared" ca="1" si="189"/>
        <v>0</v>
      </c>
      <c r="R1114" s="12">
        <f t="shared" ca="1" si="190"/>
        <v>-8.3169902763091663E-4</v>
      </c>
      <c r="S1114" s="12">
        <f t="shared" ca="1" si="191"/>
        <v>4.1074087385120084E-3</v>
      </c>
      <c r="T1114" s="12">
        <f t="shared" ca="1" si="192"/>
        <v>-1.1194029850745135E-3</v>
      </c>
      <c r="U1114" s="18"/>
      <c r="V1114" s="22">
        <f t="shared" ca="1" si="193"/>
        <v>44623</v>
      </c>
      <c r="W1114" s="14">
        <f ca="1">VLOOKUP($M1114,LAST!$B:$Q,2,0)</f>
        <v>415.12</v>
      </c>
      <c r="X1114" s="14">
        <f ca="1">VLOOKUP($M1114,LAST!$B:$Q,3,0)*100</f>
        <v>490.29999999999995</v>
      </c>
      <c r="Y1114" s="14">
        <f ca="1">VLOOKUP($M1114,LAST!$B:$Q,16,0)*100</f>
        <v>358</v>
      </c>
      <c r="Z1114" s="14">
        <f ca="1">VLOOKUP($M1114,LAST!$B:$Q,4,0)</f>
        <v>97.88</v>
      </c>
      <c r="AA1114" s="14">
        <f ca="1">VLOOKUP($M1114,LAST!$B:$Q,5,0)</f>
        <v>97.31</v>
      </c>
      <c r="AB1114" s="14">
        <f ca="1">VLOOKUP($M1114,LAST!$B:$Q,6,0)</f>
        <v>97.784999999999997</v>
      </c>
      <c r="AC1114" s="14">
        <f ca="1">VLOOKUP($M1114,LAST!$B:$Q,7,0)</f>
        <v>1204.6500000000001</v>
      </c>
    </row>
    <row r="1115" spans="12:29" ht="16.5" customHeight="1" x14ac:dyDescent="0.25">
      <c r="L1115" s="32">
        <f t="shared" si="185"/>
        <v>1115</v>
      </c>
      <c r="M1115" s="9">
        <f t="shared" ca="1" si="194"/>
        <v>44622</v>
      </c>
      <c r="N1115" s="12">
        <f t="shared" ca="1" si="186"/>
        <v>-2.0457137426344807E-2</v>
      </c>
      <c r="O1115" s="12">
        <f t="shared" ca="1" si="187"/>
        <v>-2.4499906330009869E-2</v>
      </c>
      <c r="P1115" s="12">
        <f t="shared" ca="1" si="188"/>
        <v>-4.3126684636118573E-2</v>
      </c>
      <c r="Q1115" s="12">
        <f t="shared" ca="1" si="189"/>
        <v>0</v>
      </c>
      <c r="R1115" s="12">
        <f t="shared" ca="1" si="190"/>
        <v>-4.8235801227447528E-4</v>
      </c>
      <c r="S1115" s="12">
        <f t="shared" ca="1" si="191"/>
        <v>-2.4638380437125296E-4</v>
      </c>
      <c r="T1115" s="12">
        <f t="shared" ca="1" si="192"/>
        <v>2.9106029106029663E-3</v>
      </c>
      <c r="U1115" s="18"/>
      <c r="V1115" s="22">
        <f t="shared" ca="1" si="193"/>
        <v>44622</v>
      </c>
      <c r="W1115" s="14">
        <f ca="1">VLOOKUP($M1115,LAST!$B:$Q,2,0)</f>
        <v>412.27</v>
      </c>
      <c r="X1115" s="14">
        <f ca="1">VLOOKUP($M1115,LAST!$B:$Q,3,0)*100</f>
        <v>468.64</v>
      </c>
      <c r="Y1115" s="14">
        <f ca="1">VLOOKUP($M1115,LAST!$B:$Q,16,0)*100</f>
        <v>355</v>
      </c>
      <c r="Z1115" s="14">
        <f ca="1">VLOOKUP($M1115,LAST!$B:$Q,4,0)</f>
        <v>97.88</v>
      </c>
      <c r="AA1115" s="14">
        <f ca="1">VLOOKUP($M1115,LAST!$B:$Q,5,0)</f>
        <v>97.391000000000005</v>
      </c>
      <c r="AB1115" s="14">
        <f ca="1">VLOOKUP($M1115,LAST!$B:$Q,6,0)</f>
        <v>97.385000000000005</v>
      </c>
      <c r="AC1115" s="14">
        <f ca="1">VLOOKUP($M1115,LAST!$B:$Q,7,0)</f>
        <v>1206</v>
      </c>
    </row>
    <row r="1116" spans="12:29" ht="16.5" customHeight="1" x14ac:dyDescent="0.25">
      <c r="L1116" s="32">
        <f t="shared" si="185"/>
        <v>1116</v>
      </c>
      <c r="M1116" s="9">
        <f t="shared" ca="1" si="194"/>
        <v>44621</v>
      </c>
      <c r="N1116" s="12">
        <f t="shared" ca="1" si="186"/>
        <v>2.406384583566501E-2</v>
      </c>
      <c r="O1116" s="12">
        <f t="shared" ca="1" si="187"/>
        <v>2.4699784570100025E-2</v>
      </c>
      <c r="P1116" s="12">
        <f t="shared" ca="1" si="188"/>
        <v>3.3426183844011081E-2</v>
      </c>
      <c r="Q1116" s="12">
        <f t="shared" ca="1" si="189"/>
        <v>0</v>
      </c>
      <c r="R1116" s="12">
        <f t="shared" ca="1" si="190"/>
        <v>-1.0262831104501657E-5</v>
      </c>
      <c r="S1116" s="12">
        <f t="shared" ca="1" si="191"/>
        <v>7.2590401935745952E-3</v>
      </c>
      <c r="T1116" s="12">
        <f t="shared" ca="1" si="192"/>
        <v>0</v>
      </c>
      <c r="U1116" s="18"/>
      <c r="V1116" s="22">
        <f t="shared" ca="1" si="193"/>
        <v>44621</v>
      </c>
      <c r="W1116" s="14">
        <f ca="1">VLOOKUP($M1116,LAST!$B:$Q,2,0)</f>
        <v>420.88</v>
      </c>
      <c r="X1116" s="14">
        <f ca="1">VLOOKUP($M1116,LAST!$B:$Q,3,0)*100</f>
        <v>480.41</v>
      </c>
      <c r="Y1116" s="14">
        <f ca="1">VLOOKUP($M1116,LAST!$B:$Q,16,0)*100</f>
        <v>371</v>
      </c>
      <c r="Z1116" s="14">
        <f ca="1">VLOOKUP($M1116,LAST!$B:$Q,4,0)</f>
        <v>97.88</v>
      </c>
      <c r="AA1116" s="14">
        <f ca="1">VLOOKUP($M1116,LAST!$B:$Q,5,0)</f>
        <v>97.438000000000002</v>
      </c>
      <c r="AB1116" s="14">
        <f ca="1">VLOOKUP($M1116,LAST!$B:$Q,6,0)</f>
        <v>97.409000000000006</v>
      </c>
      <c r="AC1116" s="14">
        <f ca="1">VLOOKUP($M1116,LAST!$B:$Q,7,0)</f>
        <v>1202.5</v>
      </c>
    </row>
    <row r="1117" spans="12:29" ht="16.5" customHeight="1" x14ac:dyDescent="0.25">
      <c r="L1117" s="32">
        <f t="shared" si="185"/>
        <v>1117</v>
      </c>
      <c r="M1117" s="9">
        <f t="shared" ca="1" si="194"/>
        <v>44620</v>
      </c>
      <c r="N1117" s="12">
        <f t="shared" ca="1" si="186"/>
        <v>8.4206083309151358E-2</v>
      </c>
      <c r="O1117" s="12">
        <f t="shared" ca="1" si="187"/>
        <v>3.6959214367866977E-2</v>
      </c>
      <c r="P1117" s="12">
        <f t="shared" ca="1" si="188"/>
        <v>1.6997167138810276E-2</v>
      </c>
      <c r="Q1117" s="12">
        <f t="shared" ca="1" si="189"/>
        <v>5.110906674843374E-4</v>
      </c>
      <c r="R1117" s="12">
        <f t="shared" ca="1" si="190"/>
        <v>-2.7701967865723098E-4</v>
      </c>
      <c r="S1117" s="12">
        <f t="shared" ca="1" si="191"/>
        <v>9.5223309009995205E-4</v>
      </c>
      <c r="T1117" s="12">
        <f t="shared" ca="1" si="192"/>
        <v>6.2408986894113561E-4</v>
      </c>
      <c r="U1117" s="18"/>
      <c r="V1117" s="22">
        <f t="shared" ca="1" si="193"/>
        <v>44620</v>
      </c>
      <c r="W1117" s="14">
        <f ca="1">VLOOKUP($M1117,LAST!$B:$Q,2,0)</f>
        <v>410.99</v>
      </c>
      <c r="X1117" s="14">
        <f ca="1">VLOOKUP($M1117,LAST!$B:$Q,3,0)*100</f>
        <v>468.83</v>
      </c>
      <c r="Y1117" s="14">
        <f ca="1">VLOOKUP($M1117,LAST!$B:$Q,16,0)*100</f>
        <v>359</v>
      </c>
      <c r="Z1117" s="14">
        <f ca="1">VLOOKUP($M1117,LAST!$B:$Q,4,0)</f>
        <v>97.88</v>
      </c>
      <c r="AA1117" s="14">
        <f ca="1">VLOOKUP($M1117,LAST!$B:$Q,5,0)</f>
        <v>97.438999999999993</v>
      </c>
      <c r="AB1117" s="14">
        <f ca="1">VLOOKUP($M1117,LAST!$B:$Q,6,0)</f>
        <v>96.706999999999994</v>
      </c>
      <c r="AC1117" s="14">
        <f ca="1">VLOOKUP($M1117,LAST!$B:$Q,7,0)</f>
        <v>1202.5</v>
      </c>
    </row>
    <row r="1118" spans="12:29" ht="16.5" customHeight="1" x14ac:dyDescent="0.25">
      <c r="L1118" s="32">
        <f t="shared" si="185"/>
        <v>1118</v>
      </c>
      <c r="M1118" s="9">
        <f t="shared" ca="1" si="194"/>
        <v>44617</v>
      </c>
      <c r="N1118" s="12">
        <f t="shared" ca="1" si="186"/>
        <v>-4.359783020058039E-2</v>
      </c>
      <c r="O1118" s="12">
        <f t="shared" ca="1" si="187"/>
        <v>-3.4736010589466071E-2</v>
      </c>
      <c r="P1118" s="12">
        <f t="shared" ca="1" si="188"/>
        <v>-5.1075268817204256E-2</v>
      </c>
      <c r="Q1118" s="12">
        <f t="shared" ca="1" si="189"/>
        <v>2.5620004099200511E-3</v>
      </c>
      <c r="R1118" s="12">
        <f t="shared" ca="1" si="190"/>
        <v>1.7369497517909505E-3</v>
      </c>
      <c r="S1118" s="12">
        <f t="shared" ca="1" si="191"/>
        <v>-5.3738534235152624E-3</v>
      </c>
      <c r="T1118" s="12">
        <f t="shared" ca="1" si="192"/>
        <v>-6.2370062370065149E-4</v>
      </c>
      <c r="U1118" s="18"/>
      <c r="V1118" s="22">
        <f t="shared" ca="1" si="193"/>
        <v>44617</v>
      </c>
      <c r="W1118" s="14">
        <f ca="1">VLOOKUP($M1118,LAST!$B:$Q,2,0)</f>
        <v>379.07</v>
      </c>
      <c r="X1118" s="14">
        <f ca="1">VLOOKUP($M1118,LAST!$B:$Q,3,0)*100</f>
        <v>452.12</v>
      </c>
      <c r="Y1118" s="14">
        <f ca="1">VLOOKUP($M1118,LAST!$B:$Q,16,0)*100</f>
        <v>353</v>
      </c>
      <c r="Z1118" s="14">
        <f ca="1">VLOOKUP($M1118,LAST!$B:$Q,4,0)</f>
        <v>97.83</v>
      </c>
      <c r="AA1118" s="14">
        <f ca="1">VLOOKUP($M1118,LAST!$B:$Q,5,0)</f>
        <v>97.465999999999994</v>
      </c>
      <c r="AB1118" s="14">
        <f ca="1">VLOOKUP($M1118,LAST!$B:$Q,6,0)</f>
        <v>96.614999999999995</v>
      </c>
      <c r="AC1118" s="14">
        <f ca="1">VLOOKUP($M1118,LAST!$B:$Q,7,0)</f>
        <v>1201.75</v>
      </c>
    </row>
    <row r="1119" spans="12:29" ht="16.5" customHeight="1" x14ac:dyDescent="0.25">
      <c r="L1119" s="32">
        <f t="shared" si="185"/>
        <v>1119</v>
      </c>
      <c r="M1119" s="9">
        <f t="shared" ca="1" si="194"/>
        <v>44616</v>
      </c>
      <c r="N1119" s="12">
        <f t="shared" ca="1" si="186"/>
        <v>7.950212441442428E-2</v>
      </c>
      <c r="O1119" s="12">
        <f t="shared" ca="1" si="187"/>
        <v>5.4006615810436864E-2</v>
      </c>
      <c r="P1119" s="12">
        <f t="shared" ca="1" si="188"/>
        <v>3.6211699164345301E-2</v>
      </c>
      <c r="Q1119" s="12">
        <f t="shared" ca="1" si="189"/>
        <v>-4.590431500561043E-3</v>
      </c>
      <c r="R1119" s="12">
        <f t="shared" ca="1" si="190"/>
        <v>-4.4916919047229831E-3</v>
      </c>
      <c r="S1119" s="12">
        <f t="shared" ca="1" si="191"/>
        <v>9.8450982430606793E-3</v>
      </c>
      <c r="T1119" s="12">
        <f t="shared" ca="1" si="192"/>
        <v>7.498638515353484E-3</v>
      </c>
      <c r="U1119" s="18"/>
      <c r="V1119" s="22">
        <f t="shared" ca="1" si="193"/>
        <v>44616</v>
      </c>
      <c r="W1119" s="14">
        <f ca="1">VLOOKUP($M1119,LAST!$B:$Q,2,0)</f>
        <v>396.35</v>
      </c>
      <c r="X1119" s="14">
        <f ca="1">VLOOKUP($M1119,LAST!$B:$Q,3,0)*100</f>
        <v>468.39000000000004</v>
      </c>
      <c r="Y1119" s="14">
        <f ca="1">VLOOKUP($M1119,LAST!$B:$Q,16,0)*100</f>
        <v>372</v>
      </c>
      <c r="Z1119" s="14">
        <f ca="1">VLOOKUP($M1119,LAST!$B:$Q,4,0)</f>
        <v>97.58</v>
      </c>
      <c r="AA1119" s="14">
        <f ca="1">VLOOKUP($M1119,LAST!$B:$Q,5,0)</f>
        <v>97.296999999999997</v>
      </c>
      <c r="AB1119" s="14">
        <f ca="1">VLOOKUP($M1119,LAST!$B:$Q,6,0)</f>
        <v>97.137</v>
      </c>
      <c r="AC1119" s="14">
        <f ca="1">VLOOKUP($M1119,LAST!$B:$Q,7,0)</f>
        <v>1202.5</v>
      </c>
    </row>
    <row r="1120" spans="12:29" ht="16.5" customHeight="1" x14ac:dyDescent="0.25">
      <c r="L1120" s="32">
        <f t="shared" si="185"/>
        <v>1120</v>
      </c>
      <c r="M1120" s="9">
        <f t="shared" ca="1" si="194"/>
        <v>44615</v>
      </c>
      <c r="N1120" s="12">
        <f t="shared" ca="1" si="186"/>
        <v>1.8700405082958893E-2</v>
      </c>
      <c r="O1120" s="12">
        <f t="shared" ca="1" si="187"/>
        <v>3.2962319102343152E-3</v>
      </c>
      <c r="P1120" s="12">
        <f t="shared" ca="1" si="188"/>
        <v>-5.5401662049860967E-3</v>
      </c>
      <c r="Q1120" s="12">
        <f t="shared" ca="1" si="189"/>
        <v>-2.0397756246803844E-4</v>
      </c>
      <c r="R1120" s="12">
        <f t="shared" ca="1" si="190"/>
        <v>8.7044679521985913E-4</v>
      </c>
      <c r="S1120" s="12">
        <f t="shared" ca="1" si="191"/>
        <v>1.7183025253839634E-3</v>
      </c>
      <c r="T1120" s="12">
        <f t="shared" ca="1" si="192"/>
        <v>7.9657890323669989E-4</v>
      </c>
      <c r="U1120" s="18"/>
      <c r="V1120" s="22">
        <f t="shared" ca="1" si="193"/>
        <v>44615</v>
      </c>
      <c r="W1120" s="14">
        <f ca="1">VLOOKUP($M1120,LAST!$B:$Q,2,0)</f>
        <v>367.16</v>
      </c>
      <c r="X1120" s="14">
        <f ca="1">VLOOKUP($M1120,LAST!$B:$Q,3,0)*100</f>
        <v>444.39000000000004</v>
      </c>
      <c r="Y1120" s="14">
        <f ca="1">VLOOKUP($M1120,LAST!$B:$Q,16,0)*100</f>
        <v>359</v>
      </c>
      <c r="Z1120" s="14">
        <f ca="1">VLOOKUP($M1120,LAST!$B:$Q,4,0)</f>
        <v>98.03</v>
      </c>
      <c r="AA1120" s="14">
        <f ca="1">VLOOKUP($M1120,LAST!$B:$Q,5,0)</f>
        <v>97.736000000000004</v>
      </c>
      <c r="AB1120" s="14">
        <f ca="1">VLOOKUP($M1120,LAST!$B:$Q,6,0)</f>
        <v>96.19</v>
      </c>
      <c r="AC1120" s="14">
        <f ca="1">VLOOKUP($M1120,LAST!$B:$Q,7,0)</f>
        <v>1193.55</v>
      </c>
    </row>
    <row r="1121" spans="12:29" ht="16.5" customHeight="1" x14ac:dyDescent="0.25">
      <c r="L1121" s="32">
        <f t="shared" si="185"/>
        <v>1121</v>
      </c>
      <c r="M1121" s="9">
        <f t="shared" ca="1" si="194"/>
        <v>44614</v>
      </c>
      <c r="N1121" s="12">
        <f t="shared" ca="1" si="186"/>
        <v>1.4895953594458389E-2</v>
      </c>
      <c r="O1121" s="12">
        <f t="shared" ca="1" si="187"/>
        <v>3.4889780013138694E-3</v>
      </c>
      <c r="P1121" s="12">
        <f t="shared" ca="1" si="188"/>
        <v>-1.0958904109588996E-2</v>
      </c>
      <c r="Q1121" s="12">
        <f t="shared" ca="1" si="189"/>
        <v>-8.1524508305308441E-4</v>
      </c>
      <c r="R1121" s="12">
        <f t="shared" ca="1" si="190"/>
        <v>-2.2886334610472403E-3</v>
      </c>
      <c r="S1121" s="12">
        <f t="shared" ca="1" si="191"/>
        <v>-5.5163512979039542E-4</v>
      </c>
      <c r="T1121" s="12">
        <f t="shared" ca="1" si="192"/>
        <v>5.4532488778891164E-4</v>
      </c>
      <c r="U1121" s="18"/>
      <c r="V1121" s="22">
        <f t="shared" ca="1" si="193"/>
        <v>44614</v>
      </c>
      <c r="W1121" s="14">
        <f ca="1">VLOOKUP($M1121,LAST!$B:$Q,2,0)</f>
        <v>360.42</v>
      </c>
      <c r="X1121" s="14">
        <f ca="1">VLOOKUP($M1121,LAST!$B:$Q,3,0)*100</f>
        <v>442.92999999999995</v>
      </c>
      <c r="Y1121" s="14">
        <f ca="1">VLOOKUP($M1121,LAST!$B:$Q,16,0)*100</f>
        <v>361</v>
      </c>
      <c r="Z1121" s="14">
        <f ca="1">VLOOKUP($M1121,LAST!$B:$Q,4,0)</f>
        <v>98.05</v>
      </c>
      <c r="AA1121" s="14">
        <f ca="1">VLOOKUP($M1121,LAST!$B:$Q,5,0)</f>
        <v>97.650999999999996</v>
      </c>
      <c r="AB1121" s="14">
        <f ca="1">VLOOKUP($M1121,LAST!$B:$Q,6,0)</f>
        <v>96.025000000000006</v>
      </c>
      <c r="AC1121" s="14">
        <f ca="1">VLOOKUP($M1121,LAST!$B:$Q,7,0)</f>
        <v>1192.5999999999999</v>
      </c>
    </row>
    <row r="1122" spans="12:29" ht="16.5" customHeight="1" x14ac:dyDescent="0.25">
      <c r="L1122" s="32">
        <f t="shared" si="185"/>
        <v>1122</v>
      </c>
      <c r="M1122" s="9">
        <f t="shared" ca="1" si="194"/>
        <v>44613</v>
      </c>
      <c r="N1122" s="12">
        <f t="shared" ca="1" si="186"/>
        <v>0</v>
      </c>
      <c r="O1122" s="12">
        <f t="shared" ca="1" si="187"/>
        <v>1.9294502201843144E-3</v>
      </c>
      <c r="P1122" s="12">
        <f t="shared" ca="1" si="188"/>
        <v>0</v>
      </c>
      <c r="Q1122" s="12">
        <f t="shared" ca="1" si="189"/>
        <v>0</v>
      </c>
      <c r="R1122" s="12">
        <f t="shared" ca="1" si="190"/>
        <v>-7.2488922467484063E-4</v>
      </c>
      <c r="S1122" s="12">
        <f t="shared" ca="1" si="191"/>
        <v>3.6442010349535536E-4</v>
      </c>
      <c r="T1122" s="12">
        <f t="shared" ca="1" si="192"/>
        <v>-3.1779218063976433E-3</v>
      </c>
      <c r="U1122" s="18"/>
      <c r="V1122" s="22">
        <f t="shared" ca="1" si="193"/>
        <v>44613</v>
      </c>
      <c r="W1122" s="14">
        <f ca="1">VLOOKUP($M1122,LAST!$B:$Q,2,0)</f>
        <v>355.13</v>
      </c>
      <c r="X1122" s="14">
        <f ca="1">VLOOKUP($M1122,LAST!$B:$Q,3,0)*100</f>
        <v>441.39</v>
      </c>
      <c r="Y1122" s="14">
        <f ca="1">VLOOKUP($M1122,LAST!$B:$Q,16,0)*100</f>
        <v>365</v>
      </c>
      <c r="Z1122" s="14">
        <f ca="1">VLOOKUP($M1122,LAST!$B:$Q,4,0)</f>
        <v>98.13</v>
      </c>
      <c r="AA1122" s="14">
        <f ca="1">VLOOKUP($M1122,LAST!$B:$Q,5,0)</f>
        <v>97.875</v>
      </c>
      <c r="AB1122" s="14">
        <f ca="1">VLOOKUP($M1122,LAST!$B:$Q,6,0)</f>
        <v>96.078000000000003</v>
      </c>
      <c r="AC1122" s="14">
        <f ca="1">VLOOKUP($M1122,LAST!$B:$Q,7,0)</f>
        <v>1191.95</v>
      </c>
    </row>
    <row r="1123" spans="12:29" ht="16.5" customHeight="1" x14ac:dyDescent="0.25">
      <c r="L1123" s="32">
        <f t="shared" si="185"/>
        <v>1123</v>
      </c>
      <c r="M1123" s="9">
        <f t="shared" ca="1" si="194"/>
        <v>44610</v>
      </c>
      <c r="N1123" s="12">
        <f t="shared" ca="1" si="186"/>
        <v>1.3094083414160851E-2</v>
      </c>
      <c r="O1123" s="12">
        <f t="shared" ca="1" si="187"/>
        <v>7.5012578328681467E-3</v>
      </c>
      <c r="P1123" s="12">
        <f t="shared" ca="1" si="188"/>
        <v>5.5096418732782926E-3</v>
      </c>
      <c r="Q1123" s="12">
        <f t="shared" ca="1" si="189"/>
        <v>-5.0926869016099108E-4</v>
      </c>
      <c r="R1123" s="12">
        <f t="shared" ca="1" si="190"/>
        <v>-7.4475356818581862E-4</v>
      </c>
      <c r="S1123" s="12">
        <f t="shared" ca="1" si="191"/>
        <v>2.5365344467642714E-3</v>
      </c>
      <c r="T1123" s="12">
        <f t="shared" ca="1" si="192"/>
        <v>-1.211159371867776E-3</v>
      </c>
      <c r="U1123" s="18"/>
      <c r="V1123" s="22">
        <f t="shared" ca="1" si="193"/>
        <v>44610</v>
      </c>
      <c r="W1123" s="14">
        <f ca="1">VLOOKUP($M1123,LAST!$B:$Q,2,0)</f>
        <v>355.13</v>
      </c>
      <c r="X1123" s="14">
        <f ca="1">VLOOKUP($M1123,LAST!$B:$Q,3,0)*100</f>
        <v>440.54</v>
      </c>
      <c r="Y1123" s="14">
        <f ca="1">VLOOKUP($M1123,LAST!$B:$Q,16,0)*100</f>
        <v>365</v>
      </c>
      <c r="Z1123" s="14">
        <f ca="1">VLOOKUP($M1123,LAST!$B:$Q,4,0)</f>
        <v>98.13</v>
      </c>
      <c r="AA1123" s="14">
        <f ca="1">VLOOKUP($M1123,LAST!$B:$Q,5,0)</f>
        <v>97.945999999999998</v>
      </c>
      <c r="AB1123" s="14">
        <f ca="1">VLOOKUP($M1123,LAST!$B:$Q,6,0)</f>
        <v>96.043000000000006</v>
      </c>
      <c r="AC1123" s="14">
        <f ca="1">VLOOKUP($M1123,LAST!$B:$Q,7,0)</f>
        <v>1195.75</v>
      </c>
    </row>
    <row r="1124" spans="12:29" ht="16.5" customHeight="1" x14ac:dyDescent="0.25">
      <c r="L1124" s="32">
        <f t="shared" si="185"/>
        <v>1124</v>
      </c>
      <c r="M1124" s="9">
        <f t="shared" ca="1" si="194"/>
        <v>44609</v>
      </c>
      <c r="N1124" s="12">
        <f t="shared" ca="1" si="186"/>
        <v>2.239981333488883E-2</v>
      </c>
      <c r="O1124" s="12">
        <f t="shared" ca="1" si="187"/>
        <v>2.0776916612195384E-2</v>
      </c>
      <c r="P1124" s="12">
        <f t="shared" ca="1" si="188"/>
        <v>2.5423728813559254E-2</v>
      </c>
      <c r="Q1124" s="12">
        <f t="shared" ca="1" si="189"/>
        <v>-1.423921887713453E-3</v>
      </c>
      <c r="R1124" s="12">
        <f t="shared" ca="1" si="190"/>
        <v>-1.4466030297164423E-3</v>
      </c>
      <c r="S1124" s="12">
        <f t="shared" ca="1" si="191"/>
        <v>1.0344719490915644E-3</v>
      </c>
      <c r="T1124" s="12">
        <f t="shared" ca="1" si="192"/>
        <v>-3.7573581597294403E-4</v>
      </c>
      <c r="U1124" s="18"/>
      <c r="V1124" s="22">
        <f t="shared" ca="1" si="193"/>
        <v>44609</v>
      </c>
      <c r="W1124" s="14">
        <f ca="1">VLOOKUP($M1124,LAST!$B:$Q,2,0)</f>
        <v>350.54</v>
      </c>
      <c r="X1124" s="14">
        <f ca="1">VLOOKUP($M1124,LAST!$B:$Q,3,0)*100</f>
        <v>437.26000000000005</v>
      </c>
      <c r="Y1124" s="14">
        <f ca="1">VLOOKUP($M1124,LAST!$B:$Q,16,0)*100</f>
        <v>363</v>
      </c>
      <c r="Z1124" s="14">
        <f ca="1">VLOOKUP($M1124,LAST!$B:$Q,4,0)</f>
        <v>98.18</v>
      </c>
      <c r="AA1124" s="14">
        <f ca="1">VLOOKUP($M1124,LAST!$B:$Q,5,0)</f>
        <v>98.019000000000005</v>
      </c>
      <c r="AB1124" s="14">
        <f ca="1">VLOOKUP($M1124,LAST!$B:$Q,6,0)</f>
        <v>95.8</v>
      </c>
      <c r="AC1124" s="14">
        <f ca="1">VLOOKUP($M1124,LAST!$B:$Q,7,0)</f>
        <v>1197.2</v>
      </c>
    </row>
    <row r="1125" spans="12:29" ht="16.5" customHeight="1" x14ac:dyDescent="0.25">
      <c r="L1125" s="32">
        <f t="shared" si="185"/>
        <v>1125</v>
      </c>
      <c r="M1125" s="9">
        <f t="shared" ca="1" si="194"/>
        <v>44608</v>
      </c>
      <c r="N1125" s="12">
        <f t="shared" ca="1" si="186"/>
        <v>3.1599274387033027E-3</v>
      </c>
      <c r="O1125" s="12">
        <f t="shared" ca="1" si="187"/>
        <v>3.3494952334105488E-3</v>
      </c>
      <c r="P1125" s="12">
        <f t="shared" ca="1" si="188"/>
        <v>5.6818181818181213E-3</v>
      </c>
      <c r="Q1125" s="12">
        <f t="shared" ca="1" si="189"/>
        <v>-5.0828504625410886E-4</v>
      </c>
      <c r="R1125" s="12">
        <f t="shared" ca="1" si="190"/>
        <v>-7.9398202343272661E-4</v>
      </c>
      <c r="S1125" s="12">
        <f t="shared" ca="1" si="191"/>
        <v>-3.0003437893926233E-3</v>
      </c>
      <c r="T1125" s="12">
        <f t="shared" ca="1" si="192"/>
        <v>-1.9167465311054066E-3</v>
      </c>
      <c r="U1125" s="18"/>
      <c r="V1125" s="22">
        <f t="shared" ca="1" si="193"/>
        <v>44608</v>
      </c>
      <c r="W1125" s="14">
        <f ca="1">VLOOKUP($M1125,LAST!$B:$Q,2,0)</f>
        <v>342.86</v>
      </c>
      <c r="X1125" s="14">
        <f ca="1">VLOOKUP($M1125,LAST!$B:$Q,3,0)*100</f>
        <v>428.36</v>
      </c>
      <c r="Y1125" s="14">
        <f ca="1">VLOOKUP($M1125,LAST!$B:$Q,16,0)*100</f>
        <v>354</v>
      </c>
      <c r="Z1125" s="14">
        <f ca="1">VLOOKUP($M1125,LAST!$B:$Q,4,0)</f>
        <v>98.32</v>
      </c>
      <c r="AA1125" s="14">
        <f ca="1">VLOOKUP($M1125,LAST!$B:$Q,5,0)</f>
        <v>98.161000000000001</v>
      </c>
      <c r="AB1125" s="14">
        <f ca="1">VLOOKUP($M1125,LAST!$B:$Q,6,0)</f>
        <v>95.700999999999993</v>
      </c>
      <c r="AC1125" s="14">
        <f ca="1">VLOOKUP($M1125,LAST!$B:$Q,7,0)</f>
        <v>1197.6500000000001</v>
      </c>
    </row>
    <row r="1126" spans="12:29" ht="16.5" customHeight="1" x14ac:dyDescent="0.25">
      <c r="L1126" s="32">
        <f t="shared" si="185"/>
        <v>1126</v>
      </c>
      <c r="M1126" s="9">
        <f t="shared" ca="1" si="194"/>
        <v>44607</v>
      </c>
      <c r="N1126" s="12">
        <f t="shared" ca="1" si="186"/>
        <v>-2.0041861398629512E-2</v>
      </c>
      <c r="O1126" s="12">
        <f t="shared" ca="1" si="187"/>
        <v>-1.2353390242209827E-2</v>
      </c>
      <c r="P1126" s="12">
        <f t="shared" ca="1" si="188"/>
        <v>-1.4005602240896309E-2</v>
      </c>
      <c r="Q1126" s="12">
        <f t="shared" ca="1" si="189"/>
        <v>5.0854353132634422E-4</v>
      </c>
      <c r="R1126" s="12">
        <f t="shared" ca="1" si="190"/>
        <v>-2.9511132820447816E-4</v>
      </c>
      <c r="S1126" s="12">
        <f t="shared" ca="1" si="191"/>
        <v>-3.9948533836926536E-3</v>
      </c>
      <c r="T1126" s="12">
        <f t="shared" ca="1" si="192"/>
        <v>5.1937172774869644E-3</v>
      </c>
      <c r="U1126" s="18"/>
      <c r="V1126" s="22">
        <f t="shared" ca="1" si="193"/>
        <v>44607</v>
      </c>
      <c r="W1126" s="14">
        <f ca="1">VLOOKUP($M1126,LAST!$B:$Q,2,0)</f>
        <v>341.78</v>
      </c>
      <c r="X1126" s="14">
        <f ca="1">VLOOKUP($M1126,LAST!$B:$Q,3,0)*100</f>
        <v>426.93</v>
      </c>
      <c r="Y1126" s="14">
        <f ca="1">VLOOKUP($M1126,LAST!$B:$Q,16,0)*100</f>
        <v>352</v>
      </c>
      <c r="Z1126" s="14">
        <f ca="1">VLOOKUP($M1126,LAST!$B:$Q,4,0)</f>
        <v>98.37</v>
      </c>
      <c r="AA1126" s="14">
        <f ca="1">VLOOKUP($M1126,LAST!$B:$Q,5,0)</f>
        <v>98.239000000000004</v>
      </c>
      <c r="AB1126" s="14">
        <f ca="1">VLOOKUP($M1126,LAST!$B:$Q,6,0)</f>
        <v>95.989000000000004</v>
      </c>
      <c r="AC1126" s="14">
        <f ca="1">VLOOKUP($M1126,LAST!$B:$Q,7,0)</f>
        <v>1199.95</v>
      </c>
    </row>
    <row r="1127" spans="12:29" ht="16.5" customHeight="1" x14ac:dyDescent="0.25">
      <c r="L1127" s="32">
        <f t="shared" si="185"/>
        <v>1127</v>
      </c>
      <c r="M1127" s="9">
        <f t="shared" ca="1" si="194"/>
        <v>44606</v>
      </c>
      <c r="N1127" s="12">
        <f t="shared" ca="1" si="186"/>
        <v>-1.6888023814977116E-3</v>
      </c>
      <c r="O1127" s="12">
        <f t="shared" ca="1" si="187"/>
        <v>-1.8242275897102367E-3</v>
      </c>
      <c r="P1127" s="12">
        <f t="shared" ca="1" si="188"/>
        <v>-2.7247956403269713E-2</v>
      </c>
      <c r="Q1127" s="12">
        <f t="shared" ca="1" si="189"/>
        <v>-2.3338406900050845E-3</v>
      </c>
      <c r="R1127" s="12">
        <f t="shared" ca="1" si="190"/>
        <v>-1.8689310526956993E-3</v>
      </c>
      <c r="S1127" s="12">
        <f t="shared" ca="1" si="191"/>
        <v>3.0390707936971406E-3</v>
      </c>
      <c r="T1127" s="12">
        <f t="shared" ca="1" si="192"/>
        <v>-3.9632874426366316E-3</v>
      </c>
      <c r="U1127" s="18"/>
      <c r="V1127" s="22">
        <f t="shared" ca="1" si="193"/>
        <v>44606</v>
      </c>
      <c r="W1127" s="14">
        <f ca="1">VLOOKUP($M1127,LAST!$B:$Q,2,0)</f>
        <v>348.77</v>
      </c>
      <c r="X1127" s="14">
        <f ca="1">VLOOKUP($M1127,LAST!$B:$Q,3,0)*100</f>
        <v>432.27000000000004</v>
      </c>
      <c r="Y1127" s="14">
        <f ca="1">VLOOKUP($M1127,LAST!$B:$Q,16,0)*100</f>
        <v>357</v>
      </c>
      <c r="Z1127" s="14">
        <f ca="1">VLOOKUP($M1127,LAST!$B:$Q,4,0)</f>
        <v>98.32</v>
      </c>
      <c r="AA1127" s="14">
        <f ca="1">VLOOKUP($M1127,LAST!$B:$Q,5,0)</f>
        <v>98.268000000000001</v>
      </c>
      <c r="AB1127" s="14">
        <f ca="1">VLOOKUP($M1127,LAST!$B:$Q,6,0)</f>
        <v>96.373999999999995</v>
      </c>
      <c r="AC1127" s="14">
        <f ca="1">VLOOKUP($M1127,LAST!$B:$Q,7,0)</f>
        <v>1193.75</v>
      </c>
    </row>
    <row r="1128" spans="12:29" ht="16.5" customHeight="1" x14ac:dyDescent="0.25">
      <c r="L1128" s="32">
        <f t="shared" si="185"/>
        <v>1128</v>
      </c>
      <c r="M1128" s="9">
        <f t="shared" ca="1" si="194"/>
        <v>44603</v>
      </c>
      <c r="N1128" s="12">
        <f t="shared" ca="1" si="186"/>
        <v>5.0232977604088402E-2</v>
      </c>
      <c r="O1128" s="12">
        <f t="shared" ca="1" si="187"/>
        <v>5.5368718623580282E-2</v>
      </c>
      <c r="P1128" s="12">
        <f t="shared" ca="1" si="188"/>
        <v>9.5522388059701591E-2</v>
      </c>
      <c r="Q1128" s="12">
        <f t="shared" ca="1" si="189"/>
        <v>-1.0136847440447294E-3</v>
      </c>
      <c r="R1128" s="12">
        <f t="shared" ca="1" si="190"/>
        <v>-9.1331614945910911E-4</v>
      </c>
      <c r="S1128" s="12">
        <f t="shared" ca="1" si="191"/>
        <v>5.5361945726455364E-3</v>
      </c>
      <c r="T1128" s="12">
        <f t="shared" ca="1" si="192"/>
        <v>1.5878321912083937E-3</v>
      </c>
      <c r="U1128" s="18"/>
      <c r="V1128" s="22">
        <f t="shared" ca="1" si="193"/>
        <v>44603</v>
      </c>
      <c r="W1128" s="14">
        <f ca="1">VLOOKUP($M1128,LAST!$B:$Q,2,0)</f>
        <v>349.36</v>
      </c>
      <c r="X1128" s="14">
        <f ca="1">VLOOKUP($M1128,LAST!$B:$Q,3,0)*100</f>
        <v>433.05999999999995</v>
      </c>
      <c r="Y1128" s="14">
        <f ca="1">VLOOKUP($M1128,LAST!$B:$Q,16,0)*100</f>
        <v>367</v>
      </c>
      <c r="Z1128" s="14">
        <f ca="1">VLOOKUP($M1128,LAST!$B:$Q,4,0)</f>
        <v>98.55</v>
      </c>
      <c r="AA1128" s="14">
        <f ca="1">VLOOKUP($M1128,LAST!$B:$Q,5,0)</f>
        <v>98.451999999999998</v>
      </c>
      <c r="AB1128" s="14">
        <f ca="1">VLOOKUP($M1128,LAST!$B:$Q,6,0)</f>
        <v>96.081999999999994</v>
      </c>
      <c r="AC1128" s="14">
        <f ca="1">VLOOKUP($M1128,LAST!$B:$Q,7,0)</f>
        <v>1198.5</v>
      </c>
    </row>
    <row r="1129" spans="12:29" ht="16.5" customHeight="1" x14ac:dyDescent="0.25">
      <c r="L1129" s="32">
        <f t="shared" si="185"/>
        <v>1129</v>
      </c>
      <c r="M1129" s="9">
        <f t="shared" ca="1" si="194"/>
        <v>44602</v>
      </c>
      <c r="N1129" s="12">
        <f t="shared" ca="1" si="186"/>
        <v>-1.6730217847536366E-2</v>
      </c>
      <c r="O1129" s="12">
        <f t="shared" ca="1" si="187"/>
        <v>-6.2241166355865296E-3</v>
      </c>
      <c r="P1129" s="12">
        <f t="shared" ca="1" si="188"/>
        <v>2.9940119760478723E-3</v>
      </c>
      <c r="Q1129" s="12">
        <f t="shared" ca="1" si="189"/>
        <v>-4.0530955517270595E-4</v>
      </c>
      <c r="R1129" s="12">
        <f t="shared" ca="1" si="190"/>
        <v>-3.043460617619953E-4</v>
      </c>
      <c r="S1129" s="12">
        <f t="shared" ca="1" si="191"/>
        <v>6.1783986428465276E-4</v>
      </c>
      <c r="T1129" s="12">
        <f t="shared" ca="1" si="192"/>
        <v>2.5077321742039693E-4</v>
      </c>
      <c r="U1129" s="18"/>
      <c r="V1129" s="22">
        <f t="shared" ca="1" si="193"/>
        <v>44602</v>
      </c>
      <c r="W1129" s="14">
        <f ca="1">VLOOKUP($M1129,LAST!$B:$Q,2,0)</f>
        <v>332.65</v>
      </c>
      <c r="X1129" s="14">
        <f ca="1">VLOOKUP($M1129,LAST!$B:$Q,3,0)*100</f>
        <v>410.34</v>
      </c>
      <c r="Y1129" s="14">
        <f ca="1">VLOOKUP($M1129,LAST!$B:$Q,16,0)*100</f>
        <v>335</v>
      </c>
      <c r="Z1129" s="14">
        <f ca="1">VLOOKUP($M1129,LAST!$B:$Q,4,0)</f>
        <v>98.65</v>
      </c>
      <c r="AA1129" s="14">
        <f ca="1">VLOOKUP($M1129,LAST!$B:$Q,5,0)</f>
        <v>98.542000000000002</v>
      </c>
      <c r="AB1129" s="14">
        <f ca="1">VLOOKUP($M1129,LAST!$B:$Q,6,0)</f>
        <v>95.552999999999997</v>
      </c>
      <c r="AC1129" s="14">
        <f ca="1">VLOOKUP($M1129,LAST!$B:$Q,7,0)</f>
        <v>1196.5999999999999</v>
      </c>
    </row>
    <row r="1130" spans="12:29" ht="16.5" customHeight="1" x14ac:dyDescent="0.25">
      <c r="L1130" s="32">
        <f t="shared" si="185"/>
        <v>1130</v>
      </c>
      <c r="M1130" s="9">
        <f t="shared" ca="1" si="194"/>
        <v>44601</v>
      </c>
      <c r="N1130" s="12">
        <f t="shared" ca="1" si="186"/>
        <v>-1.3069226056769523E-2</v>
      </c>
      <c r="O1130" s="12">
        <f t="shared" ca="1" si="187"/>
        <v>-1.8866579541404138E-2</v>
      </c>
      <c r="P1130" s="12">
        <f t="shared" ca="1" si="188"/>
        <v>-2.6239067055393583E-2</v>
      </c>
      <c r="Q1130" s="12">
        <f t="shared" ca="1" si="189"/>
        <v>-2.0261371694862973E-4</v>
      </c>
      <c r="R1130" s="12">
        <f t="shared" ca="1" si="190"/>
        <v>7.6144451100046417E-4</v>
      </c>
      <c r="S1130" s="12">
        <f t="shared" ca="1" si="191"/>
        <v>-1.5578766872641481E-3</v>
      </c>
      <c r="T1130" s="12">
        <f t="shared" ca="1" si="192"/>
        <v>-1.544047072570276E-3</v>
      </c>
      <c r="U1130" s="18"/>
      <c r="V1130" s="22">
        <f t="shared" ca="1" si="193"/>
        <v>44601</v>
      </c>
      <c r="W1130" s="14">
        <f ca="1">VLOOKUP($M1130,LAST!$B:$Q,2,0)</f>
        <v>338.31</v>
      </c>
      <c r="X1130" s="14">
        <f ca="1">VLOOKUP($M1130,LAST!$B:$Q,3,0)*100</f>
        <v>412.91</v>
      </c>
      <c r="Y1130" s="14">
        <f ca="1">VLOOKUP($M1130,LAST!$B:$Q,16,0)*100</f>
        <v>334</v>
      </c>
      <c r="Z1130" s="14">
        <f ca="1">VLOOKUP($M1130,LAST!$B:$Q,4,0)</f>
        <v>98.69</v>
      </c>
      <c r="AA1130" s="14">
        <f ca="1">VLOOKUP($M1130,LAST!$B:$Q,5,0)</f>
        <v>98.572000000000003</v>
      </c>
      <c r="AB1130" s="14">
        <f ca="1">VLOOKUP($M1130,LAST!$B:$Q,6,0)</f>
        <v>95.494</v>
      </c>
      <c r="AC1130" s="14">
        <f ca="1">VLOOKUP($M1130,LAST!$B:$Q,7,0)</f>
        <v>1196.3</v>
      </c>
    </row>
    <row r="1131" spans="12:29" ht="16.5" customHeight="1" x14ac:dyDescent="0.25">
      <c r="L1131" s="32">
        <f t="shared" si="185"/>
        <v>1131</v>
      </c>
      <c r="M1131" s="9">
        <f t="shared" ca="1" si="194"/>
        <v>44600</v>
      </c>
      <c r="N1131" s="12">
        <f t="shared" ca="1" si="186"/>
        <v>7.0062764559919444E-4</v>
      </c>
      <c r="O1131" s="12">
        <f t="shared" ca="1" si="187"/>
        <v>-6.7264573991031584E-3</v>
      </c>
      <c r="P1131" s="12">
        <f t="shared" ca="1" si="188"/>
        <v>-5.7971014492753659E-3</v>
      </c>
      <c r="Q1131" s="12">
        <f t="shared" ca="1" si="189"/>
        <v>-2.025726729465438E-4</v>
      </c>
      <c r="R1131" s="12">
        <f t="shared" ca="1" si="190"/>
        <v>-2.0304774667745384E-5</v>
      </c>
      <c r="S1131" s="12">
        <f t="shared" ca="1" si="191"/>
        <v>2.5576788016645757E-3</v>
      </c>
      <c r="T1131" s="12">
        <f t="shared" ca="1" si="192"/>
        <v>-1.8743752082639453E-3</v>
      </c>
      <c r="U1131" s="18"/>
      <c r="V1131" s="22">
        <f t="shared" ca="1" si="193"/>
        <v>44600</v>
      </c>
      <c r="W1131" s="14">
        <f ca="1">VLOOKUP($M1131,LAST!$B:$Q,2,0)</f>
        <v>342.79</v>
      </c>
      <c r="X1131" s="14">
        <f ca="1">VLOOKUP($M1131,LAST!$B:$Q,3,0)*100</f>
        <v>420.84999999999997</v>
      </c>
      <c r="Y1131" s="14">
        <f ca="1">VLOOKUP($M1131,LAST!$B:$Q,16,0)*100</f>
        <v>343</v>
      </c>
      <c r="Z1131" s="14">
        <f ca="1">VLOOKUP($M1131,LAST!$B:$Q,4,0)</f>
        <v>98.71</v>
      </c>
      <c r="AA1131" s="14">
        <f ca="1">VLOOKUP($M1131,LAST!$B:$Q,5,0)</f>
        <v>98.497</v>
      </c>
      <c r="AB1131" s="14">
        <f ca="1">VLOOKUP($M1131,LAST!$B:$Q,6,0)</f>
        <v>95.643000000000001</v>
      </c>
      <c r="AC1131" s="14">
        <f ca="1">VLOOKUP($M1131,LAST!$B:$Q,7,0)</f>
        <v>1198.1500000000001</v>
      </c>
    </row>
    <row r="1132" spans="12:29" ht="16.5" customHeight="1" x14ac:dyDescent="0.25">
      <c r="L1132" s="32">
        <f t="shared" si="185"/>
        <v>1132</v>
      </c>
      <c r="M1132" s="9">
        <f t="shared" ca="1" si="194"/>
        <v>44599</v>
      </c>
      <c r="N1132" s="12">
        <f t="shared" ca="1" si="186"/>
        <v>1.2952065529171719E-2</v>
      </c>
      <c r="O1132" s="12">
        <f t="shared" ca="1" si="187"/>
        <v>1.6213364033194066E-2</v>
      </c>
      <c r="P1132" s="12">
        <f t="shared" ca="1" si="188"/>
        <v>8.7719298245614308E-3</v>
      </c>
      <c r="Q1132" s="12">
        <f t="shared" ca="1" si="189"/>
        <v>1.0129659643443034E-4</v>
      </c>
      <c r="R1132" s="12">
        <f t="shared" ca="1" si="190"/>
        <v>-2.5821738866275146E-3</v>
      </c>
      <c r="S1132" s="12">
        <f t="shared" ca="1" si="191"/>
        <v>-9.0066502592023312E-4</v>
      </c>
      <c r="T1132" s="12">
        <f t="shared" ca="1" si="192"/>
        <v>2.7985464266322424E-3</v>
      </c>
      <c r="U1132" s="18"/>
      <c r="V1132" s="22">
        <f t="shared" ca="1" si="193"/>
        <v>44599</v>
      </c>
      <c r="W1132" s="14">
        <f ca="1">VLOOKUP($M1132,LAST!$B:$Q,2,0)</f>
        <v>342.55</v>
      </c>
      <c r="X1132" s="14">
        <f ca="1">VLOOKUP($M1132,LAST!$B:$Q,3,0)*100</f>
        <v>423.7</v>
      </c>
      <c r="Y1132" s="14">
        <f ca="1">VLOOKUP($M1132,LAST!$B:$Q,16,0)*100</f>
        <v>345</v>
      </c>
      <c r="Z1132" s="14">
        <f ca="1">VLOOKUP($M1132,LAST!$B:$Q,4,0)</f>
        <v>98.73</v>
      </c>
      <c r="AA1132" s="14">
        <f ca="1">VLOOKUP($M1132,LAST!$B:$Q,5,0)</f>
        <v>98.498999999999995</v>
      </c>
      <c r="AB1132" s="14">
        <f ca="1">VLOOKUP($M1132,LAST!$B:$Q,6,0)</f>
        <v>95.399000000000001</v>
      </c>
      <c r="AC1132" s="14">
        <f ca="1">VLOOKUP($M1132,LAST!$B:$Q,7,0)</f>
        <v>1200.4000000000001</v>
      </c>
    </row>
    <row r="1133" spans="12:29" ht="16.5" customHeight="1" x14ac:dyDescent="0.25">
      <c r="L1133" s="32">
        <f t="shared" si="185"/>
        <v>1133</v>
      </c>
      <c r="M1133" s="9">
        <f t="shared" ca="1" si="194"/>
        <v>44596</v>
      </c>
      <c r="N1133" s="12">
        <f t="shared" ca="1" si="186"/>
        <v>-1.4468788755684914E-3</v>
      </c>
      <c r="O1133" s="12">
        <f t="shared" ca="1" si="187"/>
        <v>2.0586003475876913E-2</v>
      </c>
      <c r="P1133" s="12">
        <f t="shared" ca="1" si="188"/>
        <v>2.7027027027026973E-2</v>
      </c>
      <c r="Q1133" s="12">
        <f t="shared" ca="1" si="189"/>
        <v>-4.0502227622529752E-4</v>
      </c>
      <c r="R1133" s="12">
        <f t="shared" ca="1" si="190"/>
        <v>-5.6674425665415029E-4</v>
      </c>
      <c r="S1133" s="12">
        <f t="shared" ca="1" si="191"/>
        <v>1.1113557491690962E-3</v>
      </c>
      <c r="T1133" s="12">
        <f t="shared" ca="1" si="192"/>
        <v>-7.8325735598839819E-3</v>
      </c>
      <c r="U1133" s="18"/>
      <c r="V1133" s="22">
        <f t="shared" ca="1" si="193"/>
        <v>44596</v>
      </c>
      <c r="W1133" s="14">
        <f ca="1">VLOOKUP($M1133,LAST!$B:$Q,2,0)</f>
        <v>338.17</v>
      </c>
      <c r="X1133" s="14">
        <f ca="1">VLOOKUP($M1133,LAST!$B:$Q,3,0)*100</f>
        <v>416.94000000000005</v>
      </c>
      <c r="Y1133" s="14">
        <f ca="1">VLOOKUP($M1133,LAST!$B:$Q,16,0)*100</f>
        <v>342</v>
      </c>
      <c r="Z1133" s="14">
        <f ca="1">VLOOKUP($M1133,LAST!$B:$Q,4,0)</f>
        <v>98.72</v>
      </c>
      <c r="AA1133" s="14">
        <f ca="1">VLOOKUP($M1133,LAST!$B:$Q,5,0)</f>
        <v>98.754000000000005</v>
      </c>
      <c r="AB1133" s="14">
        <f ca="1">VLOOKUP($M1133,LAST!$B:$Q,6,0)</f>
        <v>95.484999999999999</v>
      </c>
      <c r="AC1133" s="14">
        <f ca="1">VLOOKUP($M1133,LAST!$B:$Q,7,0)</f>
        <v>1197.05</v>
      </c>
    </row>
    <row r="1134" spans="12:29" ht="16.5" customHeight="1" x14ac:dyDescent="0.25">
      <c r="L1134" s="32">
        <f t="shared" si="185"/>
        <v>1134</v>
      </c>
      <c r="M1134" s="9">
        <f t="shared" ca="1" si="194"/>
        <v>44595</v>
      </c>
      <c r="N1134" s="12">
        <f t="shared" ca="1" si="186"/>
        <v>-4.7022864868041525E-3</v>
      </c>
      <c r="O1134" s="12">
        <f t="shared" ca="1" si="187"/>
        <v>7.1493725809235187E-3</v>
      </c>
      <c r="P1134" s="12">
        <f t="shared" ca="1" si="188"/>
        <v>2.1472392638036908E-2</v>
      </c>
      <c r="Q1134" s="12">
        <f t="shared" ca="1" si="189"/>
        <v>1.0126582278480178E-4</v>
      </c>
      <c r="R1134" s="12">
        <f t="shared" ca="1" si="190"/>
        <v>1.5182954602965815E-4</v>
      </c>
      <c r="S1134" s="12">
        <f t="shared" ca="1" si="191"/>
        <v>-5.8059539693129381E-3</v>
      </c>
      <c r="T1134" s="12">
        <f t="shared" ca="1" si="192"/>
        <v>4.9755369433612806E-4</v>
      </c>
      <c r="U1134" s="18"/>
      <c r="V1134" s="22">
        <f t="shared" ca="1" si="193"/>
        <v>44595</v>
      </c>
      <c r="W1134" s="14">
        <f ca="1">VLOOKUP($M1134,LAST!$B:$Q,2,0)</f>
        <v>338.66</v>
      </c>
      <c r="X1134" s="14">
        <f ca="1">VLOOKUP($M1134,LAST!$B:$Q,3,0)*100</f>
        <v>408.53000000000003</v>
      </c>
      <c r="Y1134" s="14">
        <f ca="1">VLOOKUP($M1134,LAST!$B:$Q,16,0)*100</f>
        <v>333</v>
      </c>
      <c r="Z1134" s="14">
        <f ca="1">VLOOKUP($M1134,LAST!$B:$Q,4,0)</f>
        <v>98.76</v>
      </c>
      <c r="AA1134" s="14">
        <f ca="1">VLOOKUP($M1134,LAST!$B:$Q,5,0)</f>
        <v>98.81</v>
      </c>
      <c r="AB1134" s="14">
        <f ca="1">VLOOKUP($M1134,LAST!$B:$Q,6,0)</f>
        <v>95.379000000000005</v>
      </c>
      <c r="AC1134" s="14">
        <f ca="1">VLOOKUP($M1134,LAST!$B:$Q,7,0)</f>
        <v>1206.5</v>
      </c>
    </row>
    <row r="1135" spans="12:29" ht="16.5" customHeight="1" x14ac:dyDescent="0.25">
      <c r="L1135" s="32">
        <f t="shared" si="185"/>
        <v>1135</v>
      </c>
      <c r="M1135" s="9">
        <f t="shared" ca="1" si="194"/>
        <v>44594</v>
      </c>
      <c r="N1135" s="12">
        <f t="shared" ca="1" si="186"/>
        <v>-6.9750474244856253E-3</v>
      </c>
      <c r="O1135" s="12">
        <f t="shared" ca="1" si="187"/>
        <v>-1.2921594393342062E-2</v>
      </c>
      <c r="P1135" s="12">
        <f t="shared" ca="1" si="188"/>
        <v>-1.8072289156626509E-2</v>
      </c>
      <c r="Q1135" s="12">
        <f t="shared" ca="1" si="189"/>
        <v>5.0658561296845761E-4</v>
      </c>
      <c r="R1135" s="12">
        <f t="shared" ca="1" si="190"/>
        <v>9.1106027169773895E-5</v>
      </c>
      <c r="S1135" s="12">
        <f t="shared" ca="1" si="191"/>
        <v>-4.6584012035068012E-3</v>
      </c>
      <c r="T1135" s="12">
        <f t="shared" ca="1" si="192"/>
        <v>0</v>
      </c>
      <c r="U1135" s="18"/>
      <c r="V1135" s="22">
        <f t="shared" ca="1" si="193"/>
        <v>44594</v>
      </c>
      <c r="W1135" s="14">
        <f ca="1">VLOOKUP($M1135,LAST!$B:$Q,2,0)</f>
        <v>340.26</v>
      </c>
      <c r="X1135" s="14">
        <f ca="1">VLOOKUP($M1135,LAST!$B:$Q,3,0)*100</f>
        <v>405.63</v>
      </c>
      <c r="Y1135" s="14">
        <f ca="1">VLOOKUP($M1135,LAST!$B:$Q,16,0)*100</f>
        <v>326</v>
      </c>
      <c r="Z1135" s="14">
        <f ca="1">VLOOKUP($M1135,LAST!$B:$Q,4,0)</f>
        <v>98.75</v>
      </c>
      <c r="AA1135" s="14">
        <f ca="1">VLOOKUP($M1135,LAST!$B:$Q,5,0)</f>
        <v>98.795000000000002</v>
      </c>
      <c r="AB1135" s="14">
        <f ca="1">VLOOKUP($M1135,LAST!$B:$Q,6,0)</f>
        <v>95.936000000000007</v>
      </c>
      <c r="AC1135" s="14">
        <f ca="1">VLOOKUP($M1135,LAST!$B:$Q,7,0)</f>
        <v>1205.9000000000001</v>
      </c>
    </row>
    <row r="1136" spans="12:29" ht="16.5" customHeight="1" x14ac:dyDescent="0.25">
      <c r="L1136" s="32">
        <f t="shared" si="185"/>
        <v>1136</v>
      </c>
      <c r="M1136" s="9">
        <f t="shared" ca="1" si="194"/>
        <v>44593</v>
      </c>
      <c r="N1136" s="12">
        <f t="shared" ca="1" si="186"/>
        <v>-4.6477850399420095E-3</v>
      </c>
      <c r="O1136" s="12">
        <f t="shared" ca="1" si="187"/>
        <v>-2.6370033406780902E-2</v>
      </c>
      <c r="P1136" s="12">
        <f t="shared" ca="1" si="188"/>
        <v>-2.9239766081871399E-2</v>
      </c>
      <c r="Q1136" s="12">
        <f t="shared" ca="1" si="189"/>
        <v>1.0132738879331527E-4</v>
      </c>
      <c r="R1136" s="12">
        <f t="shared" ca="1" si="190"/>
        <v>-2.7324339914791551E-4</v>
      </c>
      <c r="S1136" s="12">
        <f t="shared" ca="1" si="191"/>
        <v>-1.6055521027553699E-3</v>
      </c>
      <c r="T1136" s="12">
        <f t="shared" ca="1" si="192"/>
        <v>0</v>
      </c>
      <c r="U1136" s="18"/>
      <c r="V1136" s="22">
        <f t="shared" ca="1" si="193"/>
        <v>44593</v>
      </c>
      <c r="W1136" s="14">
        <f ca="1">VLOOKUP($M1136,LAST!$B:$Q,2,0)</f>
        <v>342.65</v>
      </c>
      <c r="X1136" s="14">
        <f ca="1">VLOOKUP($M1136,LAST!$B:$Q,3,0)*100</f>
        <v>410.94</v>
      </c>
      <c r="Y1136" s="14">
        <f ca="1">VLOOKUP($M1136,LAST!$B:$Q,16,0)*100</f>
        <v>332</v>
      </c>
      <c r="Z1136" s="14">
        <f ca="1">VLOOKUP($M1136,LAST!$B:$Q,4,0)</f>
        <v>98.7</v>
      </c>
      <c r="AA1136" s="14">
        <f ca="1">VLOOKUP($M1136,LAST!$B:$Q,5,0)</f>
        <v>98.786000000000001</v>
      </c>
      <c r="AB1136" s="14">
        <f ca="1">VLOOKUP($M1136,LAST!$B:$Q,6,0)</f>
        <v>96.385000000000005</v>
      </c>
      <c r="AC1136" s="14">
        <f ca="1">VLOOKUP($M1136,LAST!$B:$Q,7,0)</f>
        <v>1205.9000000000001</v>
      </c>
    </row>
    <row r="1137" spans="12:29" ht="16.5" customHeight="1" x14ac:dyDescent="0.25">
      <c r="L1137" s="32">
        <f t="shared" si="185"/>
        <v>1137</v>
      </c>
      <c r="M1137" s="9">
        <f t="shared" ca="1" si="194"/>
        <v>44592</v>
      </c>
      <c r="N1137" s="12">
        <f t="shared" ca="1" si="186"/>
        <v>-1.2195121951219523E-2</v>
      </c>
      <c r="O1137" s="12">
        <f t="shared" ca="1" si="187"/>
        <v>-4.6927321605432226E-3</v>
      </c>
      <c r="P1137" s="12">
        <f t="shared" ca="1" si="188"/>
        <v>-8.6956521739129933E-3</v>
      </c>
      <c r="Q1137" s="12">
        <f t="shared" ca="1" si="189"/>
        <v>-5.0638039295114456E-4</v>
      </c>
      <c r="R1137" s="12">
        <f t="shared" ca="1" si="190"/>
        <v>-5.8662297336931069E-4</v>
      </c>
      <c r="S1137" s="12">
        <f t="shared" ca="1" si="191"/>
        <v>-7.5048833144853999E-3</v>
      </c>
      <c r="T1137" s="12">
        <f t="shared" ca="1" si="192"/>
        <v>0</v>
      </c>
      <c r="U1137" s="18"/>
      <c r="V1137" s="22">
        <f t="shared" ca="1" si="193"/>
        <v>44592</v>
      </c>
      <c r="W1137" s="14">
        <f ca="1">VLOOKUP($M1137,LAST!$B:$Q,2,0)</f>
        <v>344.25</v>
      </c>
      <c r="X1137" s="14">
        <f ca="1">VLOOKUP($M1137,LAST!$B:$Q,3,0)*100</f>
        <v>422.07</v>
      </c>
      <c r="Y1137" s="14">
        <f ca="1">VLOOKUP($M1137,LAST!$B:$Q,16,0)*100</f>
        <v>342</v>
      </c>
      <c r="Z1137" s="14">
        <f ca="1">VLOOKUP($M1137,LAST!$B:$Q,4,0)</f>
        <v>98.69</v>
      </c>
      <c r="AA1137" s="14">
        <f ca="1">VLOOKUP($M1137,LAST!$B:$Q,5,0)</f>
        <v>98.813000000000002</v>
      </c>
      <c r="AB1137" s="14">
        <f ca="1">VLOOKUP($M1137,LAST!$B:$Q,6,0)</f>
        <v>96.54</v>
      </c>
      <c r="AC1137" s="14">
        <f ca="1">VLOOKUP($M1137,LAST!$B:$Q,7,0)</f>
        <v>1205.9000000000001</v>
      </c>
    </row>
    <row r="1138" spans="12:29" ht="16.5" customHeight="1" x14ac:dyDescent="0.25">
      <c r="L1138" s="32">
        <f t="shared" si="185"/>
        <v>1138</v>
      </c>
      <c r="M1138" s="9">
        <f t="shared" ca="1" si="194"/>
        <v>44589</v>
      </c>
      <c r="N1138" s="12">
        <f t="shared" ca="1" si="186"/>
        <v>1.166976312122614E-2</v>
      </c>
      <c r="O1138" s="12">
        <f t="shared" ca="1" si="187"/>
        <v>2.4621257882909919E-2</v>
      </c>
      <c r="P1138" s="12">
        <f t="shared" ca="1" si="188"/>
        <v>3.9156626506024139E-2</v>
      </c>
      <c r="Q1138" s="12">
        <f t="shared" ca="1" si="189"/>
        <v>-1.3148578942046019E-3</v>
      </c>
      <c r="R1138" s="12">
        <f t="shared" ca="1" si="190"/>
        <v>-2.0224287346681802E-4</v>
      </c>
      <c r="S1138" s="12">
        <f t="shared" ca="1" si="191"/>
        <v>1.5423371549028175E-4</v>
      </c>
      <c r="T1138" s="12">
        <f t="shared" ca="1" si="192"/>
        <v>2.8274428274428498E-3</v>
      </c>
      <c r="U1138" s="18"/>
      <c r="V1138" s="22">
        <f t="shared" ca="1" si="193"/>
        <v>44589</v>
      </c>
      <c r="W1138" s="14">
        <f ca="1">VLOOKUP($M1138,LAST!$B:$Q,2,0)</f>
        <v>348.5</v>
      </c>
      <c r="X1138" s="14">
        <f ca="1">VLOOKUP($M1138,LAST!$B:$Q,3,0)*100</f>
        <v>424.05999999999995</v>
      </c>
      <c r="Y1138" s="14">
        <f ca="1">VLOOKUP($M1138,LAST!$B:$Q,16,0)*100</f>
        <v>345</v>
      </c>
      <c r="Z1138" s="14">
        <f ca="1">VLOOKUP($M1138,LAST!$B:$Q,4,0)</f>
        <v>98.74</v>
      </c>
      <c r="AA1138" s="14">
        <f ca="1">VLOOKUP($M1138,LAST!$B:$Q,5,0)</f>
        <v>98.870999999999995</v>
      </c>
      <c r="AB1138" s="14">
        <f ca="1">VLOOKUP($M1138,LAST!$B:$Q,6,0)</f>
        <v>97.27</v>
      </c>
      <c r="AC1138" s="14">
        <f ca="1">VLOOKUP($M1138,LAST!$B:$Q,7,0)</f>
        <v>1205.9000000000001</v>
      </c>
    </row>
    <row r="1139" spans="12:29" ht="16.5" customHeight="1" x14ac:dyDescent="0.25">
      <c r="L1139" s="32">
        <f t="shared" si="185"/>
        <v>1139</v>
      </c>
      <c r="M1139" s="9">
        <f t="shared" ca="1" si="194"/>
        <v>44588</v>
      </c>
      <c r="N1139" s="12">
        <f t="shared" ca="1" si="186"/>
        <v>7.4282037784407784E-3</v>
      </c>
      <c r="O1139" s="12">
        <f t="shared" ca="1" si="187"/>
        <v>2.5598453684888778E-2</v>
      </c>
      <c r="P1139" s="12">
        <f t="shared" ca="1" si="188"/>
        <v>5.3968253968253999E-2</v>
      </c>
      <c r="Q1139" s="12">
        <f t="shared" ca="1" si="189"/>
        <v>-5.0545895673270724E-4</v>
      </c>
      <c r="R1139" s="12">
        <f t="shared" ca="1" si="190"/>
        <v>-2.2241768018349539E-4</v>
      </c>
      <c r="S1139" s="12">
        <f t="shared" ca="1" si="191"/>
        <v>8.0536495366818617E-3</v>
      </c>
      <c r="T1139" s="12">
        <f t="shared" ca="1" si="192"/>
        <v>3.9657691504904058E-3</v>
      </c>
      <c r="U1139" s="18"/>
      <c r="V1139" s="22">
        <f t="shared" ca="1" si="193"/>
        <v>44588</v>
      </c>
      <c r="W1139" s="14">
        <f ca="1">VLOOKUP($M1139,LAST!$B:$Q,2,0)</f>
        <v>344.48</v>
      </c>
      <c r="X1139" s="14">
        <f ca="1">VLOOKUP($M1139,LAST!$B:$Q,3,0)*100</f>
        <v>413.87</v>
      </c>
      <c r="Y1139" s="14">
        <f ca="1">VLOOKUP($M1139,LAST!$B:$Q,16,0)*100</f>
        <v>332</v>
      </c>
      <c r="Z1139" s="14">
        <f ca="1">VLOOKUP($M1139,LAST!$B:$Q,4,0)</f>
        <v>98.87</v>
      </c>
      <c r="AA1139" s="14">
        <f ca="1">VLOOKUP($M1139,LAST!$B:$Q,5,0)</f>
        <v>98.891000000000005</v>
      </c>
      <c r="AB1139" s="14">
        <f ca="1">VLOOKUP($M1139,LAST!$B:$Q,6,0)</f>
        <v>97.254999999999995</v>
      </c>
      <c r="AC1139" s="14">
        <f ca="1">VLOOKUP($M1139,LAST!$B:$Q,7,0)</f>
        <v>1202.5</v>
      </c>
    </row>
    <row r="1140" spans="12:29" ht="16.5" customHeight="1" x14ac:dyDescent="0.25">
      <c r="L1140" s="32">
        <f t="shared" si="185"/>
        <v>1140</v>
      </c>
      <c r="M1140" s="9">
        <f t="shared" ca="1" si="194"/>
        <v>44587</v>
      </c>
      <c r="N1140" s="12">
        <f t="shared" ca="1" si="186"/>
        <v>-2.0706246241086079E-2</v>
      </c>
      <c r="O1140" s="12">
        <f t="shared" ca="1" si="187"/>
        <v>-2.1768641520411136E-2</v>
      </c>
      <c r="P1140" s="12">
        <f t="shared" ca="1" si="188"/>
        <v>-2.777777777777779E-2</v>
      </c>
      <c r="Q1140" s="12">
        <f t="shared" ca="1" si="189"/>
        <v>-1.0108157282928687E-4</v>
      </c>
      <c r="R1140" s="12">
        <f t="shared" ca="1" si="190"/>
        <v>1.0109996764651186E-5</v>
      </c>
      <c r="S1140" s="12">
        <f t="shared" ca="1" si="191"/>
        <v>5.5238254054279512E-3</v>
      </c>
      <c r="T1140" s="12">
        <f t="shared" ca="1" si="192"/>
        <v>-6.6747319677940009E-4</v>
      </c>
      <c r="U1140" s="18"/>
      <c r="V1140" s="22">
        <f t="shared" ca="1" si="193"/>
        <v>44587</v>
      </c>
      <c r="W1140" s="14">
        <f ca="1">VLOOKUP($M1140,LAST!$B:$Q,2,0)</f>
        <v>341.94</v>
      </c>
      <c r="X1140" s="14">
        <f ca="1">VLOOKUP($M1140,LAST!$B:$Q,3,0)*100</f>
        <v>403.54</v>
      </c>
      <c r="Y1140" s="14">
        <f ca="1">VLOOKUP($M1140,LAST!$B:$Q,16,0)*100</f>
        <v>315</v>
      </c>
      <c r="Z1140" s="14">
        <f ca="1">VLOOKUP($M1140,LAST!$B:$Q,4,0)</f>
        <v>98.92</v>
      </c>
      <c r="AA1140" s="14">
        <f ca="1">VLOOKUP($M1140,LAST!$B:$Q,5,0)</f>
        <v>98.912999999999997</v>
      </c>
      <c r="AB1140" s="14">
        <f ca="1">VLOOKUP($M1140,LAST!$B:$Q,6,0)</f>
        <v>96.477999999999994</v>
      </c>
      <c r="AC1140" s="14">
        <f ca="1">VLOOKUP($M1140,LAST!$B:$Q,7,0)</f>
        <v>1197.75</v>
      </c>
    </row>
    <row r="1141" spans="12:29" ht="16.5" customHeight="1" x14ac:dyDescent="0.25">
      <c r="L1141" s="32">
        <f t="shared" si="185"/>
        <v>1141</v>
      </c>
      <c r="M1141" s="9">
        <f t="shared" ca="1" si="194"/>
        <v>44586</v>
      </c>
      <c r="N1141" s="12">
        <f t="shared" ca="1" si="186"/>
        <v>-4.2491302116010043E-3</v>
      </c>
      <c r="O1141" s="12">
        <f t="shared" ca="1" si="187"/>
        <v>3.7227183143144771E-3</v>
      </c>
      <c r="P1141" s="12">
        <f t="shared" ca="1" si="188"/>
        <v>9.3457943925232545E-3</v>
      </c>
      <c r="Q1141" s="12">
        <f t="shared" ca="1" si="189"/>
        <v>-8.0799919200080783E-4</v>
      </c>
      <c r="R1141" s="12">
        <f t="shared" ca="1" si="190"/>
        <v>-5.7593791995458332E-4</v>
      </c>
      <c r="S1141" s="12">
        <f t="shared" ca="1" si="191"/>
        <v>3.1276715527828181E-4</v>
      </c>
      <c r="T1141" s="12">
        <f t="shared" ca="1" si="192"/>
        <v>2.0483237187527426E-3</v>
      </c>
      <c r="U1141" s="18"/>
      <c r="V1141" s="22">
        <f t="shared" ca="1" si="193"/>
        <v>44586</v>
      </c>
      <c r="W1141" s="14">
        <f ca="1">VLOOKUP($M1141,LAST!$B:$Q,2,0)</f>
        <v>349.17</v>
      </c>
      <c r="X1141" s="14">
        <f ca="1">VLOOKUP($M1141,LAST!$B:$Q,3,0)*100</f>
        <v>412.52000000000004</v>
      </c>
      <c r="Y1141" s="14">
        <f ca="1">VLOOKUP($M1141,LAST!$B:$Q,16,0)*100</f>
        <v>324</v>
      </c>
      <c r="Z1141" s="14">
        <f ca="1">VLOOKUP($M1141,LAST!$B:$Q,4,0)</f>
        <v>98.93</v>
      </c>
      <c r="AA1141" s="14">
        <f ca="1">VLOOKUP($M1141,LAST!$B:$Q,5,0)</f>
        <v>98.912000000000006</v>
      </c>
      <c r="AB1141" s="14">
        <f ca="1">VLOOKUP($M1141,LAST!$B:$Q,6,0)</f>
        <v>95.947999999999993</v>
      </c>
      <c r="AC1141" s="14">
        <f ca="1">VLOOKUP($M1141,LAST!$B:$Q,7,0)</f>
        <v>1198.55</v>
      </c>
    </row>
    <row r="1142" spans="12:29" ht="16.5" customHeight="1" x14ac:dyDescent="0.25">
      <c r="L1142" s="32">
        <f t="shared" si="185"/>
        <v>1142</v>
      </c>
      <c r="M1142" s="9">
        <f t="shared" ca="1" si="194"/>
        <v>44585</v>
      </c>
      <c r="N1142" s="12">
        <f t="shared" ca="1" si="186"/>
        <v>1.390776348127809E-2</v>
      </c>
      <c r="O1142" s="12">
        <f t="shared" ca="1" si="187"/>
        <v>2.3916888811380321E-2</v>
      </c>
      <c r="P1142" s="12">
        <f t="shared" ca="1" si="188"/>
        <v>2.8846153846153744E-2</v>
      </c>
      <c r="Q1142" s="12">
        <f t="shared" ca="1" si="189"/>
        <v>-7.0649979814285668E-4</v>
      </c>
      <c r="R1142" s="12">
        <f t="shared" ca="1" si="190"/>
        <v>-2.6263952724892015E-4</v>
      </c>
      <c r="S1142" s="12">
        <f t="shared" ca="1" si="191"/>
        <v>2.8857614855399838E-3</v>
      </c>
      <c r="T1142" s="12">
        <f t="shared" ca="1" si="192"/>
        <v>1.7168460282233067E-3</v>
      </c>
      <c r="U1142" s="18"/>
      <c r="V1142" s="22">
        <f t="shared" ca="1" si="193"/>
        <v>44585</v>
      </c>
      <c r="W1142" s="14">
        <f ca="1">VLOOKUP($M1142,LAST!$B:$Q,2,0)</f>
        <v>350.66</v>
      </c>
      <c r="X1142" s="14">
        <f ca="1">VLOOKUP($M1142,LAST!$B:$Q,3,0)*100</f>
        <v>410.98999999999995</v>
      </c>
      <c r="Y1142" s="14">
        <f ca="1">VLOOKUP($M1142,LAST!$B:$Q,16,0)*100</f>
        <v>321</v>
      </c>
      <c r="Z1142" s="14">
        <f ca="1">VLOOKUP($M1142,LAST!$B:$Q,4,0)</f>
        <v>99.01</v>
      </c>
      <c r="AA1142" s="14">
        <f ca="1">VLOOKUP($M1142,LAST!$B:$Q,5,0)</f>
        <v>98.968999999999994</v>
      </c>
      <c r="AB1142" s="14">
        <f ca="1">VLOOKUP($M1142,LAST!$B:$Q,6,0)</f>
        <v>95.918000000000006</v>
      </c>
      <c r="AC1142" s="14">
        <f ca="1">VLOOKUP($M1142,LAST!$B:$Q,7,0)</f>
        <v>1196.0999999999999</v>
      </c>
    </row>
    <row r="1143" spans="12:29" ht="16.5" customHeight="1" x14ac:dyDescent="0.25">
      <c r="L1143" s="32">
        <f t="shared" si="185"/>
        <v>1143</v>
      </c>
      <c r="M1143" s="9">
        <f t="shared" ca="1" si="194"/>
        <v>44582</v>
      </c>
      <c r="N1143" s="12">
        <f t="shared" ca="1" si="186"/>
        <v>9.6041569360112433E-3</v>
      </c>
      <c r="O1143" s="12">
        <f t="shared" ca="1" si="187"/>
        <v>2.3118882544861385E-2</v>
      </c>
      <c r="P1143" s="12">
        <f t="shared" ca="1" si="188"/>
        <v>4.6979865771812124E-2</v>
      </c>
      <c r="Q1143" s="12">
        <f t="shared" ca="1" si="189"/>
        <v>0</v>
      </c>
      <c r="R1143" s="12">
        <f t="shared" ca="1" si="190"/>
        <v>-1.4140128675166341E-4</v>
      </c>
      <c r="S1143" s="12">
        <f t="shared" ca="1" si="191"/>
        <v>-9.7143155585732721E-4</v>
      </c>
      <c r="T1143" s="12">
        <f t="shared" ca="1" si="192"/>
        <v>1.5937591746004731E-3</v>
      </c>
      <c r="U1143" s="18"/>
      <c r="V1143" s="22">
        <f t="shared" ca="1" si="193"/>
        <v>44582</v>
      </c>
      <c r="W1143" s="14">
        <f ca="1">VLOOKUP($M1143,LAST!$B:$Q,2,0)</f>
        <v>345.85</v>
      </c>
      <c r="X1143" s="14">
        <f ca="1">VLOOKUP($M1143,LAST!$B:$Q,3,0)*100</f>
        <v>401.39</v>
      </c>
      <c r="Y1143" s="14">
        <f ca="1">VLOOKUP($M1143,LAST!$B:$Q,16,0)*100</f>
        <v>312</v>
      </c>
      <c r="Z1143" s="14">
        <f ca="1">VLOOKUP($M1143,LAST!$B:$Q,4,0)</f>
        <v>99.08</v>
      </c>
      <c r="AA1143" s="14">
        <f ca="1">VLOOKUP($M1143,LAST!$B:$Q,5,0)</f>
        <v>98.995000000000005</v>
      </c>
      <c r="AB1143" s="14">
        <f ca="1">VLOOKUP($M1143,LAST!$B:$Q,6,0)</f>
        <v>95.641999999999996</v>
      </c>
      <c r="AC1143" s="14">
        <f ca="1">VLOOKUP($M1143,LAST!$B:$Q,7,0)</f>
        <v>1194.05</v>
      </c>
    </row>
    <row r="1144" spans="12:29" ht="16.5" customHeight="1" x14ac:dyDescent="0.25">
      <c r="L1144" s="32">
        <f t="shared" si="185"/>
        <v>1144</v>
      </c>
      <c r="M1144" s="9">
        <f t="shared" ca="1" si="194"/>
        <v>44581</v>
      </c>
      <c r="N1144" s="12">
        <f t="shared" ca="1" si="186"/>
        <v>-1.1884158301603831E-2</v>
      </c>
      <c r="O1144" s="12">
        <f t="shared" ca="1" si="187"/>
        <v>-2.0603871492890224E-3</v>
      </c>
      <c r="P1144" s="12">
        <f t="shared" ca="1" si="188"/>
        <v>1.0169491525423791E-2</v>
      </c>
      <c r="Q1144" s="12">
        <f t="shared" ca="1" si="189"/>
        <v>1.009387301909026E-4</v>
      </c>
      <c r="R1144" s="12">
        <f t="shared" ca="1" si="190"/>
        <v>9.0909090909141455E-5</v>
      </c>
      <c r="S1144" s="12">
        <f t="shared" ca="1" si="191"/>
        <v>2.3557742644748636E-3</v>
      </c>
      <c r="T1144" s="12">
        <f t="shared" ca="1" si="192"/>
        <v>6.2951149907664039E-4</v>
      </c>
      <c r="U1144" s="18"/>
      <c r="V1144" s="22">
        <f t="shared" ca="1" si="193"/>
        <v>44581</v>
      </c>
      <c r="W1144" s="14">
        <f ca="1">VLOOKUP($M1144,LAST!$B:$Q,2,0)</f>
        <v>342.56</v>
      </c>
      <c r="X1144" s="14">
        <f ca="1">VLOOKUP($M1144,LAST!$B:$Q,3,0)*100</f>
        <v>392.32</v>
      </c>
      <c r="Y1144" s="14">
        <f ca="1">VLOOKUP($M1144,LAST!$B:$Q,16,0)*100</f>
        <v>298</v>
      </c>
      <c r="Z1144" s="14">
        <f ca="1">VLOOKUP($M1144,LAST!$B:$Q,4,0)</f>
        <v>99.08</v>
      </c>
      <c r="AA1144" s="14">
        <f ca="1">VLOOKUP($M1144,LAST!$B:$Q,5,0)</f>
        <v>99.009</v>
      </c>
      <c r="AB1144" s="14">
        <f ca="1">VLOOKUP($M1144,LAST!$B:$Q,6,0)</f>
        <v>95.734999999999999</v>
      </c>
      <c r="AC1144" s="14">
        <f ca="1">VLOOKUP($M1144,LAST!$B:$Q,7,0)</f>
        <v>1192.1500000000001</v>
      </c>
    </row>
    <row r="1145" spans="12:29" ht="16.5" customHeight="1" x14ac:dyDescent="0.25">
      <c r="L1145" s="32">
        <f t="shared" si="185"/>
        <v>1145</v>
      </c>
      <c r="M1145" s="9">
        <f t="shared" ca="1" si="194"/>
        <v>44580</v>
      </c>
      <c r="N1145" s="12">
        <f t="shared" ca="1" si="186"/>
        <v>0</v>
      </c>
      <c r="O1145" s="12">
        <f t="shared" ca="1" si="187"/>
        <v>5.0899651337377172E-4</v>
      </c>
      <c r="P1145" s="12">
        <f t="shared" ca="1" si="188"/>
        <v>0</v>
      </c>
      <c r="Q1145" s="12">
        <f t="shared" ca="1" si="189"/>
        <v>3.0290791599330014E-4</v>
      </c>
      <c r="R1145" s="12">
        <f t="shared" ca="1" si="190"/>
        <v>-2.3226927077546478E-4</v>
      </c>
      <c r="S1145" s="12">
        <f t="shared" ca="1" si="191"/>
        <v>-2.318973801863522E-3</v>
      </c>
      <c r="T1145" s="12">
        <f t="shared" ca="1" si="192"/>
        <v>1.0502877788514109E-3</v>
      </c>
      <c r="U1145" s="18"/>
      <c r="V1145" s="22">
        <f t="shared" ca="1" si="193"/>
        <v>44580</v>
      </c>
      <c r="W1145" s="14">
        <f ca="1">VLOOKUP($M1145,LAST!$B:$Q,2,0)</f>
        <v>346.68</v>
      </c>
      <c r="X1145" s="14">
        <f ca="1">VLOOKUP($M1145,LAST!$B:$Q,3,0)*100</f>
        <v>393.13</v>
      </c>
      <c r="Y1145" s="14">
        <f ca="1">VLOOKUP($M1145,LAST!$B:$Q,16,0)*100</f>
        <v>295</v>
      </c>
      <c r="Z1145" s="14">
        <f ca="1">VLOOKUP($M1145,LAST!$B:$Q,4,0)</f>
        <v>99.07</v>
      </c>
      <c r="AA1145" s="14">
        <f ca="1">VLOOKUP($M1145,LAST!$B:$Q,5,0)</f>
        <v>99</v>
      </c>
      <c r="AB1145" s="14">
        <f ca="1">VLOOKUP($M1145,LAST!$B:$Q,6,0)</f>
        <v>95.51</v>
      </c>
      <c r="AC1145" s="14">
        <f ca="1">VLOOKUP($M1145,LAST!$B:$Q,7,0)</f>
        <v>1191.4000000000001</v>
      </c>
    </row>
    <row r="1146" spans="12:29" ht="16.5" customHeight="1" x14ac:dyDescent="0.25">
      <c r="L1146" s="32">
        <f t="shared" si="185"/>
        <v>1146</v>
      </c>
      <c r="M1146" s="9">
        <f t="shared" ca="1" si="194"/>
        <v>44579</v>
      </c>
      <c r="N1146" s="12">
        <f t="shared" ca="1" si="186"/>
        <v>1.2825381986035111E-2</v>
      </c>
      <c r="O1146" s="12">
        <f t="shared" ca="1" si="187"/>
        <v>1.0544453874443915E-2</v>
      </c>
      <c r="P1146" s="12">
        <f t="shared" ca="1" si="188"/>
        <v>6.8259385665530026E-3</v>
      </c>
      <c r="Q1146" s="12">
        <f t="shared" ca="1" si="189"/>
        <v>2.0197939810140397E-4</v>
      </c>
      <c r="R1146" s="12">
        <f t="shared" ca="1" si="190"/>
        <v>3.02969097152328E-5</v>
      </c>
      <c r="S1146" s="12">
        <f t="shared" ca="1" si="191"/>
        <v>4.975960024354853E-3</v>
      </c>
      <c r="T1146" s="12">
        <f t="shared" ca="1" si="192"/>
        <v>-2.0543350662416415E-3</v>
      </c>
      <c r="U1146" s="18"/>
      <c r="V1146" s="22">
        <f t="shared" ca="1" si="193"/>
        <v>44579</v>
      </c>
      <c r="W1146" s="14">
        <f ca="1">VLOOKUP($M1146,LAST!$B:$Q,2,0)</f>
        <v>346.68</v>
      </c>
      <c r="X1146" s="14">
        <f ca="1">VLOOKUP($M1146,LAST!$B:$Q,3,0)*100</f>
        <v>392.93</v>
      </c>
      <c r="Y1146" s="14">
        <f ca="1">VLOOKUP($M1146,LAST!$B:$Q,16,0)*100</f>
        <v>295</v>
      </c>
      <c r="Z1146" s="14">
        <f ca="1">VLOOKUP($M1146,LAST!$B:$Q,4,0)</f>
        <v>99.04</v>
      </c>
      <c r="AA1146" s="14">
        <f ca="1">VLOOKUP($M1146,LAST!$B:$Q,5,0)</f>
        <v>99.022999999999996</v>
      </c>
      <c r="AB1146" s="14">
        <f ca="1">VLOOKUP($M1146,LAST!$B:$Q,6,0)</f>
        <v>95.731999999999999</v>
      </c>
      <c r="AC1146" s="14">
        <f ca="1">VLOOKUP($M1146,LAST!$B:$Q,7,0)</f>
        <v>1190.1500000000001</v>
      </c>
    </row>
    <row r="1147" spans="12:29" ht="16.5" customHeight="1" x14ac:dyDescent="0.25">
      <c r="L1147" s="32">
        <f t="shared" si="185"/>
        <v>1147</v>
      </c>
      <c r="M1147" s="9">
        <f t="shared" ca="1" si="194"/>
        <v>44578</v>
      </c>
      <c r="N1147" s="12">
        <f t="shared" ca="1" si="186"/>
        <v>0</v>
      </c>
      <c r="O1147" s="12">
        <f t="shared" ca="1" si="187"/>
        <v>6.6912010705921787E-4</v>
      </c>
      <c r="P1147" s="12">
        <f t="shared" ca="1" si="188"/>
        <v>0</v>
      </c>
      <c r="Q1147" s="12">
        <f t="shared" ca="1" si="189"/>
        <v>0</v>
      </c>
      <c r="R1147" s="12">
        <f t="shared" ca="1" si="190"/>
        <v>8.0798287076300213E-5</v>
      </c>
      <c r="S1147" s="12">
        <f t="shared" ca="1" si="191"/>
        <v>9.772500394051864E-4</v>
      </c>
      <c r="T1147" s="12">
        <f t="shared" ca="1" si="192"/>
        <v>4.4639097111092152E-3</v>
      </c>
      <c r="U1147" s="18"/>
      <c r="V1147" s="22">
        <f t="shared" ca="1" si="193"/>
        <v>44578</v>
      </c>
      <c r="W1147" s="14">
        <f ca="1">VLOOKUP($M1147,LAST!$B:$Q,2,0)</f>
        <v>342.29</v>
      </c>
      <c r="X1147" s="14">
        <f ca="1">VLOOKUP($M1147,LAST!$B:$Q,3,0)*100</f>
        <v>388.83</v>
      </c>
      <c r="Y1147" s="14">
        <f ca="1">VLOOKUP($M1147,LAST!$B:$Q,16,0)*100</f>
        <v>293</v>
      </c>
      <c r="Z1147" s="14">
        <f ca="1">VLOOKUP($M1147,LAST!$B:$Q,4,0)</f>
        <v>99.02</v>
      </c>
      <c r="AA1147" s="14">
        <f ca="1">VLOOKUP($M1147,LAST!$B:$Q,5,0)</f>
        <v>99.02</v>
      </c>
      <c r="AB1147" s="14">
        <f ca="1">VLOOKUP($M1147,LAST!$B:$Q,6,0)</f>
        <v>95.257999999999996</v>
      </c>
      <c r="AC1147" s="14">
        <f ca="1">VLOOKUP($M1147,LAST!$B:$Q,7,0)</f>
        <v>1192.5999999999999</v>
      </c>
    </row>
    <row r="1148" spans="12:29" ht="16.5" customHeight="1" x14ac:dyDescent="0.25">
      <c r="L1148" s="32">
        <f t="shared" si="185"/>
        <v>1148</v>
      </c>
      <c r="M1148" s="9">
        <f t="shared" ca="1" si="194"/>
        <v>44575</v>
      </c>
      <c r="N1148" s="12">
        <f t="shared" ca="1" si="186"/>
        <v>-7.8818309201300618E-4</v>
      </c>
      <c r="O1148" s="12">
        <f t="shared" ca="1" si="187"/>
        <v>2.1406096869036606E-3</v>
      </c>
      <c r="P1148" s="12">
        <f t="shared" ca="1" si="188"/>
        <v>0</v>
      </c>
      <c r="Q1148" s="12">
        <f t="shared" ca="1" si="189"/>
        <v>2.020202020200923E-4</v>
      </c>
      <c r="R1148" s="12">
        <f t="shared" ca="1" si="190"/>
        <v>1.1110998878804956E-4</v>
      </c>
      <c r="S1148" s="12">
        <f t="shared" ca="1" si="191"/>
        <v>3.9561135140837589E-3</v>
      </c>
      <c r="T1148" s="12">
        <f t="shared" ca="1" si="192"/>
        <v>-4.6302142526410961E-4</v>
      </c>
      <c r="U1148" s="18"/>
      <c r="V1148" s="22">
        <f t="shared" ca="1" si="193"/>
        <v>44575</v>
      </c>
      <c r="W1148" s="14">
        <f ca="1">VLOOKUP($M1148,LAST!$B:$Q,2,0)</f>
        <v>342.29</v>
      </c>
      <c r="X1148" s="14">
        <f ca="1">VLOOKUP($M1148,LAST!$B:$Q,3,0)*100</f>
        <v>388.57</v>
      </c>
      <c r="Y1148" s="14">
        <f ca="1">VLOOKUP($M1148,LAST!$B:$Q,16,0)*100</f>
        <v>293</v>
      </c>
      <c r="Z1148" s="14">
        <f ca="1">VLOOKUP($M1148,LAST!$B:$Q,4,0)</f>
        <v>99.02</v>
      </c>
      <c r="AA1148" s="14">
        <f ca="1">VLOOKUP($M1148,LAST!$B:$Q,5,0)</f>
        <v>99.012</v>
      </c>
      <c r="AB1148" s="14">
        <f ca="1">VLOOKUP($M1148,LAST!$B:$Q,6,0)</f>
        <v>95.165000000000006</v>
      </c>
      <c r="AC1148" s="14">
        <f ca="1">VLOOKUP($M1148,LAST!$B:$Q,7,0)</f>
        <v>1187.3</v>
      </c>
    </row>
    <row r="1149" spans="12:29" ht="16.5" customHeight="1" x14ac:dyDescent="0.25">
      <c r="L1149" s="32">
        <f t="shared" si="185"/>
        <v>1149</v>
      </c>
      <c r="M1149" s="9">
        <f t="shared" ca="1" si="194"/>
        <v>44574</v>
      </c>
      <c r="N1149" s="12">
        <f t="shared" ca="1" si="186"/>
        <v>1.7162539343191563E-2</v>
      </c>
      <c r="O1149" s="12">
        <f t="shared" ca="1" si="187"/>
        <v>1.5105898368981796E-2</v>
      </c>
      <c r="P1149" s="12">
        <f t="shared" ca="1" si="188"/>
        <v>2.4475524475524368E-2</v>
      </c>
      <c r="Q1149" s="12">
        <f t="shared" ca="1" si="189"/>
        <v>5.0530570995444002E-4</v>
      </c>
      <c r="R1149" s="12">
        <f t="shared" ca="1" si="190"/>
        <v>2.9301216505683847E-4</v>
      </c>
      <c r="S1149" s="12">
        <f t="shared" ca="1" si="191"/>
        <v>-1.316967813306591E-3</v>
      </c>
      <c r="T1149" s="12">
        <f t="shared" ca="1" si="192"/>
        <v>-2.2678593927176749E-3</v>
      </c>
      <c r="U1149" s="18"/>
      <c r="V1149" s="22">
        <f t="shared" ca="1" si="193"/>
        <v>44574</v>
      </c>
      <c r="W1149" s="14">
        <f ca="1">VLOOKUP($M1149,LAST!$B:$Q,2,0)</f>
        <v>342.56</v>
      </c>
      <c r="X1149" s="14">
        <f ca="1">VLOOKUP($M1149,LAST!$B:$Q,3,0)*100</f>
        <v>387.74</v>
      </c>
      <c r="Y1149" s="14">
        <f ca="1">VLOOKUP($M1149,LAST!$B:$Q,16,0)*100</f>
        <v>293</v>
      </c>
      <c r="Z1149" s="14">
        <f ca="1">VLOOKUP($M1149,LAST!$B:$Q,4,0)</f>
        <v>99</v>
      </c>
      <c r="AA1149" s="14">
        <f ca="1">VLOOKUP($M1149,LAST!$B:$Q,5,0)</f>
        <v>99.001000000000005</v>
      </c>
      <c r="AB1149" s="14">
        <f ca="1">VLOOKUP($M1149,LAST!$B:$Q,6,0)</f>
        <v>94.79</v>
      </c>
      <c r="AC1149" s="14">
        <f ca="1">VLOOKUP($M1149,LAST!$B:$Q,7,0)</f>
        <v>1187.8499999999999</v>
      </c>
    </row>
    <row r="1150" spans="12:29" ht="16.5" customHeight="1" x14ac:dyDescent="0.25">
      <c r="L1150" s="32">
        <f t="shared" si="185"/>
        <v>1150</v>
      </c>
      <c r="M1150" s="9">
        <f t="shared" ca="1" si="194"/>
        <v>44573</v>
      </c>
      <c r="N1150" s="12">
        <f t="shared" ca="1" si="186"/>
        <v>-3.6684219868646784E-3</v>
      </c>
      <c r="O1150" s="12">
        <f t="shared" ca="1" si="187"/>
        <v>-8.3337660314657391E-3</v>
      </c>
      <c r="P1150" s="12">
        <f t="shared" ca="1" si="188"/>
        <v>-2.3890784982935176E-2</v>
      </c>
      <c r="Q1150" s="12">
        <f t="shared" ca="1" si="189"/>
        <v>6.0673475578920666E-4</v>
      </c>
      <c r="R1150" s="12">
        <f t="shared" ca="1" si="190"/>
        <v>2.4255164328734757E-4</v>
      </c>
      <c r="S1150" s="12">
        <f t="shared" ca="1" si="191"/>
        <v>-7.4144566217684282E-3</v>
      </c>
      <c r="T1150" s="12">
        <f t="shared" ca="1" si="192"/>
        <v>-3.59877808929987E-3</v>
      </c>
      <c r="U1150" s="18"/>
      <c r="V1150" s="22">
        <f t="shared" ca="1" si="193"/>
        <v>44573</v>
      </c>
      <c r="W1150" s="14">
        <f ca="1">VLOOKUP($M1150,LAST!$B:$Q,2,0)</f>
        <v>336.78</v>
      </c>
      <c r="X1150" s="14">
        <f ca="1">VLOOKUP($M1150,LAST!$B:$Q,3,0)*100</f>
        <v>381.97</v>
      </c>
      <c r="Y1150" s="14">
        <f ca="1">VLOOKUP($M1150,LAST!$B:$Q,16,0)*100</f>
        <v>286</v>
      </c>
      <c r="Z1150" s="14">
        <f ca="1">VLOOKUP($M1150,LAST!$B:$Q,4,0)</f>
        <v>98.95</v>
      </c>
      <c r="AA1150" s="14">
        <f ca="1">VLOOKUP($M1150,LAST!$B:$Q,5,0)</f>
        <v>98.971999999999994</v>
      </c>
      <c r="AB1150" s="14">
        <f ca="1">VLOOKUP($M1150,LAST!$B:$Q,6,0)</f>
        <v>94.915000000000006</v>
      </c>
      <c r="AC1150" s="14">
        <f ca="1">VLOOKUP($M1150,LAST!$B:$Q,7,0)</f>
        <v>1190.55</v>
      </c>
    </row>
    <row r="1151" spans="12:29" ht="16.5" customHeight="1" x14ac:dyDescent="0.25">
      <c r="L1151" s="32">
        <f t="shared" si="185"/>
        <v>1151</v>
      </c>
      <c r="M1151" s="9">
        <f t="shared" ca="1" si="194"/>
        <v>44572</v>
      </c>
      <c r="N1151" s="12">
        <f t="shared" ca="1" si="186"/>
        <v>3.2648699988127028E-3</v>
      </c>
      <c r="O1151" s="12">
        <f t="shared" ca="1" si="187"/>
        <v>-1.1421091805045802E-2</v>
      </c>
      <c r="P1151" s="12">
        <f t="shared" ca="1" si="188"/>
        <v>-2.9801324503311299E-2</v>
      </c>
      <c r="Q1151" s="12">
        <f t="shared" ca="1" si="189"/>
        <v>2.0228582987757981E-4</v>
      </c>
      <c r="R1151" s="12">
        <f t="shared" ca="1" si="190"/>
        <v>5.0534145922265239E-5</v>
      </c>
      <c r="S1151" s="12">
        <f t="shared" ca="1" si="191"/>
        <v>-3.8232750987071684E-3</v>
      </c>
      <c r="T1151" s="12">
        <f t="shared" ca="1" si="192"/>
        <v>-3.4612176814012852E-3</v>
      </c>
      <c r="U1151" s="18"/>
      <c r="V1151" s="22">
        <f t="shared" ca="1" si="193"/>
        <v>44572</v>
      </c>
      <c r="W1151" s="14">
        <f ca="1">VLOOKUP($M1151,LAST!$B:$Q,2,0)</f>
        <v>338.02</v>
      </c>
      <c r="X1151" s="14">
        <f ca="1">VLOOKUP($M1151,LAST!$B:$Q,3,0)*100</f>
        <v>385.18</v>
      </c>
      <c r="Y1151" s="14">
        <f ca="1">VLOOKUP($M1151,LAST!$B:$Q,16,0)*100</f>
        <v>293</v>
      </c>
      <c r="Z1151" s="14">
        <f ca="1">VLOOKUP($M1151,LAST!$B:$Q,4,0)</f>
        <v>98.89</v>
      </c>
      <c r="AA1151" s="14">
        <f ca="1">VLOOKUP($M1151,LAST!$B:$Q,5,0)</f>
        <v>98.947999999999993</v>
      </c>
      <c r="AB1151" s="14">
        <f ca="1">VLOOKUP($M1151,LAST!$B:$Q,6,0)</f>
        <v>95.623999999999995</v>
      </c>
      <c r="AC1151" s="14">
        <f ca="1">VLOOKUP($M1151,LAST!$B:$Q,7,0)</f>
        <v>1194.8499999999999</v>
      </c>
    </row>
    <row r="1152" spans="12:29" ht="16.5" customHeight="1" x14ac:dyDescent="0.25">
      <c r="L1152" s="32">
        <f t="shared" si="185"/>
        <v>1152</v>
      </c>
      <c r="M1152" s="9">
        <f t="shared" ca="1" si="194"/>
        <v>44571</v>
      </c>
      <c r="N1152" s="12">
        <f t="shared" ca="1" si="186"/>
        <v>1.776220396326722E-2</v>
      </c>
      <c r="O1152" s="12">
        <f t="shared" ca="1" si="187"/>
        <v>1.1868280268010123E-2</v>
      </c>
      <c r="P1152" s="12">
        <f t="shared" ca="1" si="188"/>
        <v>1.3422818791946289E-2</v>
      </c>
      <c r="Q1152" s="12">
        <f t="shared" ca="1" si="189"/>
        <v>2.0232675771381103E-4</v>
      </c>
      <c r="R1152" s="12">
        <f t="shared" ca="1" si="190"/>
        <v>3.437503159469113E-4</v>
      </c>
      <c r="S1152" s="12">
        <f t="shared" ca="1" si="191"/>
        <v>2.8416510828572772E-3</v>
      </c>
      <c r="T1152" s="12">
        <f t="shared" ca="1" si="192"/>
        <v>-2.1222587491156464E-3</v>
      </c>
      <c r="U1152" s="18"/>
      <c r="V1152" s="22">
        <f t="shared" ca="1" si="193"/>
        <v>44571</v>
      </c>
      <c r="W1152" s="14">
        <f ca="1">VLOOKUP($M1152,LAST!$B:$Q,2,0)</f>
        <v>336.92</v>
      </c>
      <c r="X1152" s="14">
        <f ca="1">VLOOKUP($M1152,LAST!$B:$Q,3,0)*100</f>
        <v>389.63</v>
      </c>
      <c r="Y1152" s="14">
        <f ca="1">VLOOKUP($M1152,LAST!$B:$Q,16,0)*100</f>
        <v>302</v>
      </c>
      <c r="Z1152" s="14">
        <f ca="1">VLOOKUP($M1152,LAST!$B:$Q,4,0)</f>
        <v>98.87</v>
      </c>
      <c r="AA1152" s="14">
        <f ca="1">VLOOKUP($M1152,LAST!$B:$Q,5,0)</f>
        <v>98.942999999999998</v>
      </c>
      <c r="AB1152" s="14">
        <f ca="1">VLOOKUP($M1152,LAST!$B:$Q,6,0)</f>
        <v>95.991</v>
      </c>
      <c r="AC1152" s="14">
        <f ca="1">VLOOKUP($M1152,LAST!$B:$Q,7,0)</f>
        <v>1199</v>
      </c>
    </row>
    <row r="1153" spans="12:29" ht="16.5" customHeight="1" x14ac:dyDescent="0.25">
      <c r="L1153" s="32">
        <f t="shared" si="185"/>
        <v>1153</v>
      </c>
      <c r="M1153" s="9">
        <f t="shared" ca="1" si="194"/>
        <v>44568</v>
      </c>
      <c r="N1153" s="12">
        <f t="shared" ca="1" si="186"/>
        <v>-1.9596611293677402E-3</v>
      </c>
      <c r="O1153" s="12">
        <f t="shared" ca="1" si="187"/>
        <v>7.0087347664626876E-3</v>
      </c>
      <c r="P1153" s="12">
        <f t="shared" ca="1" si="188"/>
        <v>1.7064846416382284E-2</v>
      </c>
      <c r="Q1153" s="12">
        <f t="shared" ca="1" si="189"/>
        <v>3.0358227079529954E-4</v>
      </c>
      <c r="R1153" s="12">
        <f t="shared" ca="1" si="190"/>
        <v>2.0224696376747175E-4</v>
      </c>
      <c r="S1153" s="12">
        <f t="shared" ca="1" si="191"/>
        <v>-6.2396179401993379E-3</v>
      </c>
      <c r="T1153" s="12">
        <f t="shared" ca="1" si="192"/>
        <v>8.3295156386653524E-4</v>
      </c>
      <c r="U1153" s="18"/>
      <c r="V1153" s="22">
        <f t="shared" ca="1" si="193"/>
        <v>44568</v>
      </c>
      <c r="W1153" s="14">
        <f ca="1">VLOOKUP($M1153,LAST!$B:$Q,2,0)</f>
        <v>331.04</v>
      </c>
      <c r="X1153" s="14">
        <f ca="1">VLOOKUP($M1153,LAST!$B:$Q,3,0)*100</f>
        <v>385.06</v>
      </c>
      <c r="Y1153" s="14">
        <f ca="1">VLOOKUP($M1153,LAST!$B:$Q,16,0)*100</f>
        <v>298</v>
      </c>
      <c r="Z1153" s="14">
        <f ca="1">VLOOKUP($M1153,LAST!$B:$Q,4,0)</f>
        <v>98.85</v>
      </c>
      <c r="AA1153" s="14">
        <f ca="1">VLOOKUP($M1153,LAST!$B:$Q,5,0)</f>
        <v>98.909000000000006</v>
      </c>
      <c r="AB1153" s="14">
        <f ca="1">VLOOKUP($M1153,LAST!$B:$Q,6,0)</f>
        <v>95.718999999999994</v>
      </c>
      <c r="AC1153" s="14">
        <f ca="1">VLOOKUP($M1153,LAST!$B:$Q,7,0)</f>
        <v>1201.55</v>
      </c>
    </row>
    <row r="1154" spans="12:29" ht="16.5" customHeight="1" x14ac:dyDescent="0.25">
      <c r="L1154" s="32">
        <f t="shared" si="185"/>
        <v>1154</v>
      </c>
      <c r="M1154" s="9">
        <f t="shared" ca="1" si="194"/>
        <v>44567</v>
      </c>
      <c r="N1154" s="12">
        <f t="shared" ca="1" si="186"/>
        <v>2.6649746192893398E-2</v>
      </c>
      <c r="O1154" s="12">
        <f t="shared" ca="1" si="187"/>
        <v>1.7184507341987842E-2</v>
      </c>
      <c r="P1154" s="12">
        <f t="shared" ca="1" si="188"/>
        <v>2.4475524475524368E-2</v>
      </c>
      <c r="Q1154" s="12">
        <f t="shared" ca="1" si="189"/>
        <v>1.0120433154536812E-4</v>
      </c>
      <c r="R1154" s="12">
        <f t="shared" ca="1" si="190"/>
        <v>3.7429692874191289E-4</v>
      </c>
      <c r="S1154" s="12">
        <f t="shared" ca="1" si="191"/>
        <v>1.5493236006693945E-3</v>
      </c>
      <c r="T1154" s="12">
        <f t="shared" ca="1" si="192"/>
        <v>3.0076444295918936E-3</v>
      </c>
      <c r="U1154" s="18"/>
      <c r="V1154" s="22">
        <f t="shared" ca="1" si="193"/>
        <v>44567</v>
      </c>
      <c r="W1154" s="14">
        <f ca="1">VLOOKUP($M1154,LAST!$B:$Q,2,0)</f>
        <v>331.69</v>
      </c>
      <c r="X1154" s="14">
        <f ca="1">VLOOKUP($M1154,LAST!$B:$Q,3,0)*100</f>
        <v>382.38</v>
      </c>
      <c r="Y1154" s="14">
        <f ca="1">VLOOKUP($M1154,LAST!$B:$Q,16,0)*100</f>
        <v>293</v>
      </c>
      <c r="Z1154" s="14">
        <f ca="1">VLOOKUP($M1154,LAST!$B:$Q,4,0)</f>
        <v>98.82</v>
      </c>
      <c r="AA1154" s="14">
        <f ca="1">VLOOKUP($M1154,LAST!$B:$Q,5,0)</f>
        <v>98.888999999999996</v>
      </c>
      <c r="AB1154" s="14">
        <f ca="1">VLOOKUP($M1154,LAST!$B:$Q,6,0)</f>
        <v>96.32</v>
      </c>
      <c r="AC1154" s="14">
        <f ca="1">VLOOKUP($M1154,LAST!$B:$Q,7,0)</f>
        <v>1200.55</v>
      </c>
    </row>
    <row r="1155" spans="12:29" ht="16.5" customHeight="1" x14ac:dyDescent="0.25">
      <c r="L1155" s="32">
        <f t="shared" si="185"/>
        <v>1155</v>
      </c>
      <c r="M1155" s="9">
        <f t="shared" ca="1" si="194"/>
        <v>44566</v>
      </c>
      <c r="N1155" s="12">
        <f t="shared" ca="1" si="186"/>
        <v>-6.1865874783462171E-4</v>
      </c>
      <c r="O1155" s="12">
        <f t="shared" ca="1" si="187"/>
        <v>-7.9740577321796291E-4</v>
      </c>
      <c r="P1155" s="12">
        <f t="shared" ca="1" si="188"/>
        <v>3.5087719298245723E-3</v>
      </c>
      <c r="Q1155" s="12">
        <f t="shared" ca="1" si="189"/>
        <v>6.0759493670881071E-4</v>
      </c>
      <c r="R1155" s="12">
        <f t="shared" ca="1" si="190"/>
        <v>5.1618910739770207E-4</v>
      </c>
      <c r="S1155" s="12">
        <f t="shared" ca="1" si="191"/>
        <v>-9.4533668529628301E-4</v>
      </c>
      <c r="T1155" s="12">
        <f t="shared" ca="1" si="192"/>
        <v>2.4287090155354907E-3</v>
      </c>
      <c r="U1155" s="18"/>
      <c r="V1155" s="22">
        <f t="shared" ca="1" si="193"/>
        <v>44566</v>
      </c>
      <c r="W1155" s="14">
        <f ca="1">VLOOKUP($M1155,LAST!$B:$Q,2,0)</f>
        <v>323.08</v>
      </c>
      <c r="X1155" s="14">
        <f ca="1">VLOOKUP($M1155,LAST!$B:$Q,3,0)*100</f>
        <v>375.91999999999996</v>
      </c>
      <c r="Y1155" s="14">
        <f ca="1">VLOOKUP($M1155,LAST!$B:$Q,16,0)*100</f>
        <v>286</v>
      </c>
      <c r="Z1155" s="14">
        <f ca="1">VLOOKUP($M1155,LAST!$B:$Q,4,0)</f>
        <v>98.81</v>
      </c>
      <c r="AA1155" s="14">
        <f ca="1">VLOOKUP($M1155,LAST!$B:$Q,5,0)</f>
        <v>98.852000000000004</v>
      </c>
      <c r="AB1155" s="14">
        <f ca="1">VLOOKUP($M1155,LAST!$B:$Q,6,0)</f>
        <v>96.171000000000006</v>
      </c>
      <c r="AC1155" s="14">
        <f ca="1">VLOOKUP($M1155,LAST!$B:$Q,7,0)</f>
        <v>1196.95</v>
      </c>
    </row>
    <row r="1156" spans="12:29" ht="16.5" customHeight="1" x14ac:dyDescent="0.25">
      <c r="L1156" s="32">
        <f t="shared" si="185"/>
        <v>1156</v>
      </c>
      <c r="M1156" s="9">
        <f t="shared" ca="1" si="194"/>
        <v>44565</v>
      </c>
      <c r="N1156" s="12">
        <f t="shared" ca="1" si="186"/>
        <v>5.41145736144788E-3</v>
      </c>
      <c r="O1156" s="12">
        <f t="shared" ca="1" si="187"/>
        <v>8.2272544553130267E-3</v>
      </c>
      <c r="P1156" s="12">
        <f t="shared" ca="1" si="188"/>
        <v>2.5179856115107979E-2</v>
      </c>
      <c r="Q1156" s="12">
        <f t="shared" ca="1" si="189"/>
        <v>5.0658561296845761E-4</v>
      </c>
      <c r="R1156" s="12">
        <f t="shared" ca="1" si="190"/>
        <v>3.03732877058982E-4</v>
      </c>
      <c r="S1156" s="12">
        <f t="shared" ca="1" si="191"/>
        <v>5.0928668683036804E-4</v>
      </c>
      <c r="T1156" s="12">
        <f t="shared" ca="1" si="192"/>
        <v>1.845869866174521E-3</v>
      </c>
      <c r="U1156" s="18"/>
      <c r="V1156" s="22">
        <f t="shared" ca="1" si="193"/>
        <v>44565</v>
      </c>
      <c r="W1156" s="14">
        <f ca="1">VLOOKUP($M1156,LAST!$B:$Q,2,0)</f>
        <v>323.27999999999997</v>
      </c>
      <c r="X1156" s="14">
        <f ca="1">VLOOKUP($M1156,LAST!$B:$Q,3,0)*100</f>
        <v>376.22</v>
      </c>
      <c r="Y1156" s="14">
        <f ca="1">VLOOKUP($M1156,LAST!$B:$Q,16,0)*100</f>
        <v>285</v>
      </c>
      <c r="Z1156" s="14">
        <f ca="1">VLOOKUP($M1156,LAST!$B:$Q,4,0)</f>
        <v>98.75</v>
      </c>
      <c r="AA1156" s="14">
        <f ca="1">VLOOKUP($M1156,LAST!$B:$Q,5,0)</f>
        <v>98.801000000000002</v>
      </c>
      <c r="AB1156" s="14">
        <f ca="1">VLOOKUP($M1156,LAST!$B:$Q,6,0)</f>
        <v>96.262</v>
      </c>
      <c r="AC1156" s="14">
        <f ca="1">VLOOKUP($M1156,LAST!$B:$Q,7,0)</f>
        <v>1194.05</v>
      </c>
    </row>
    <row r="1157" spans="12:29" ht="16.5" customHeight="1" x14ac:dyDescent="0.25">
      <c r="L1157" s="32">
        <f t="shared" si="185"/>
        <v>1157</v>
      </c>
      <c r="M1157" s="9">
        <f t="shared" ca="1" si="194"/>
        <v>44564</v>
      </c>
      <c r="N1157" s="12">
        <f t="shared" ca="1" si="186"/>
        <v>-2.6432918521209769E-2</v>
      </c>
      <c r="O1157" s="12">
        <f t="shared" ca="1" si="187"/>
        <v>-1.985763441989985E-2</v>
      </c>
      <c r="P1157" s="12">
        <f t="shared" ca="1" si="188"/>
        <v>-1.7667844522968212E-2</v>
      </c>
      <c r="Q1157" s="12">
        <f t="shared" ca="1" si="189"/>
        <v>6.0827250608275207E-4</v>
      </c>
      <c r="R1157" s="12">
        <f t="shared" ca="1" si="190"/>
        <v>0</v>
      </c>
      <c r="S1157" s="12">
        <f t="shared" ca="1" si="191"/>
        <v>5.6757604264658923E-3</v>
      </c>
      <c r="T1157" s="12">
        <f t="shared" ca="1" si="192"/>
        <v>2.4812852216333781E-3</v>
      </c>
      <c r="U1157" s="18"/>
      <c r="V1157" s="22">
        <f t="shared" ca="1" si="193"/>
        <v>44564</v>
      </c>
      <c r="W1157" s="14">
        <f ca="1">VLOOKUP($M1157,LAST!$B:$Q,2,0)</f>
        <v>321.54000000000002</v>
      </c>
      <c r="X1157" s="14">
        <f ca="1">VLOOKUP($M1157,LAST!$B:$Q,3,0)*100</f>
        <v>373.15</v>
      </c>
      <c r="Y1157" s="14">
        <f ca="1">VLOOKUP($M1157,LAST!$B:$Q,16,0)*100</f>
        <v>278</v>
      </c>
      <c r="Z1157" s="14">
        <f ca="1">VLOOKUP($M1157,LAST!$B:$Q,4,0)</f>
        <v>98.7</v>
      </c>
      <c r="AA1157" s="14">
        <f ca="1">VLOOKUP($M1157,LAST!$B:$Q,5,0)</f>
        <v>98.771000000000001</v>
      </c>
      <c r="AB1157" s="14">
        <f ca="1">VLOOKUP($M1157,LAST!$B:$Q,6,0)</f>
        <v>96.212999999999994</v>
      </c>
      <c r="AC1157" s="14">
        <f ca="1">VLOOKUP($M1157,LAST!$B:$Q,7,0)</f>
        <v>1191.8499999999999</v>
      </c>
    </row>
    <row r="1158" spans="12:29" ht="16.5" customHeight="1" x14ac:dyDescent="0.25">
      <c r="L1158" s="32">
        <f t="shared" ref="L1158:L1221" si="195">ROW(M1158)</f>
        <v>1158</v>
      </c>
      <c r="M1158" s="9">
        <f t="shared" ca="1" si="194"/>
        <v>44561</v>
      </c>
      <c r="N1158" s="12">
        <f t="shared" ref="N1158:N1221" ca="1" si="196">W1158/W1159-1</f>
        <v>-7.8661543581515225E-4</v>
      </c>
      <c r="O1158" s="12">
        <f t="shared" ref="O1158:O1221" ca="1" si="197">X1158/X1159-1</f>
        <v>3.0562508233435981E-3</v>
      </c>
      <c r="P1158" s="12">
        <f t="shared" ref="P1158:P1221" ca="1" si="198">Y1158/Y1159-1</f>
        <v>7.1174377224199059E-3</v>
      </c>
      <c r="Q1158" s="12">
        <f t="shared" ref="Q1158:Q1221" ca="1" si="199">Z1158/Z1159-1</f>
        <v>1.013890297070219E-4</v>
      </c>
      <c r="R1158" s="12">
        <f t="shared" ref="R1158:R1221" ca="1" si="200">AA1158/AA1159-1</f>
        <v>-1.012432673230812E-5</v>
      </c>
      <c r="S1158" s="12">
        <f t="shared" ref="S1158:S1221" ca="1" si="201">AB1158/AB1159-1</f>
        <v>-3.105201733911378E-3</v>
      </c>
      <c r="T1158" s="12">
        <f t="shared" ref="T1158:T1221" ca="1" si="202">AC1158/AC1159-1</f>
        <v>0</v>
      </c>
      <c r="U1158" s="18"/>
      <c r="V1158" s="22">
        <f t="shared" ref="V1158:V1221" ca="1" si="203">M1158</f>
        <v>44561</v>
      </c>
      <c r="W1158" s="14">
        <f ca="1">VLOOKUP($M1158,LAST!$B:$Q,2,0)</f>
        <v>330.27</v>
      </c>
      <c r="X1158" s="14">
        <f ca="1">VLOOKUP($M1158,LAST!$B:$Q,3,0)*100</f>
        <v>380.71000000000004</v>
      </c>
      <c r="Y1158" s="14">
        <f ca="1">VLOOKUP($M1158,LAST!$B:$Q,16,0)*100</f>
        <v>283</v>
      </c>
      <c r="Z1158" s="14">
        <f ca="1">VLOOKUP($M1158,LAST!$B:$Q,4,0)</f>
        <v>98.64</v>
      </c>
      <c r="AA1158" s="14">
        <f ca="1">VLOOKUP($M1158,LAST!$B:$Q,5,0)</f>
        <v>98.771000000000001</v>
      </c>
      <c r="AB1158" s="14">
        <f ca="1">VLOOKUP($M1158,LAST!$B:$Q,6,0)</f>
        <v>95.67</v>
      </c>
      <c r="AC1158" s="14">
        <f ca="1">VLOOKUP($M1158,LAST!$B:$Q,7,0)</f>
        <v>1188.9000000000001</v>
      </c>
    </row>
    <row r="1159" spans="12:29" ht="16.5" customHeight="1" x14ac:dyDescent="0.25">
      <c r="L1159" s="32">
        <f t="shared" si="195"/>
        <v>1159</v>
      </c>
      <c r="M1159" s="9">
        <f t="shared" ref="M1159:M1222" ca="1" si="204">WORKDAY(M1158,-1)</f>
        <v>44560</v>
      </c>
      <c r="N1159" s="12">
        <f t="shared" ca="1" si="196"/>
        <v>1.045519855706023E-2</v>
      </c>
      <c r="O1159" s="12">
        <f t="shared" ca="1" si="197"/>
        <v>8.8780202546450138E-3</v>
      </c>
      <c r="P1159" s="12">
        <f t="shared" ca="1" si="198"/>
        <v>1.8115942028985588E-2</v>
      </c>
      <c r="Q1159" s="12">
        <f t="shared" ca="1" si="199"/>
        <v>1.013993104845845E-4</v>
      </c>
      <c r="R1159" s="12">
        <f t="shared" ca="1" si="200"/>
        <v>4.0498947027511889E-5</v>
      </c>
      <c r="S1159" s="12">
        <f t="shared" ca="1" si="201"/>
        <v>4.0655067810568823E-4</v>
      </c>
      <c r="T1159" s="12">
        <f t="shared" ca="1" si="202"/>
        <v>2.1072151045178344E-3</v>
      </c>
      <c r="U1159" s="18"/>
      <c r="V1159" s="22">
        <f t="shared" ca="1" si="203"/>
        <v>44560</v>
      </c>
      <c r="W1159" s="14">
        <f ca="1">VLOOKUP($M1159,LAST!$B:$Q,2,0)</f>
        <v>330.53</v>
      </c>
      <c r="X1159" s="14">
        <f ca="1">VLOOKUP($M1159,LAST!$B:$Q,3,0)*100</f>
        <v>379.55</v>
      </c>
      <c r="Y1159" s="14">
        <f ca="1">VLOOKUP($M1159,LAST!$B:$Q,16,0)*100</f>
        <v>281</v>
      </c>
      <c r="Z1159" s="14">
        <f ca="1">VLOOKUP($M1159,LAST!$B:$Q,4,0)</f>
        <v>98.63</v>
      </c>
      <c r="AA1159" s="14">
        <f ca="1">VLOOKUP($M1159,LAST!$B:$Q,5,0)</f>
        <v>98.772000000000006</v>
      </c>
      <c r="AB1159" s="14">
        <f ca="1">VLOOKUP($M1159,LAST!$B:$Q,6,0)</f>
        <v>95.968000000000004</v>
      </c>
      <c r="AC1159" s="14">
        <f ca="1">VLOOKUP($M1159,LAST!$B:$Q,7,0)</f>
        <v>1188.9000000000001</v>
      </c>
    </row>
    <row r="1160" spans="12:29" ht="16.5" customHeight="1" x14ac:dyDescent="0.25">
      <c r="L1160" s="32">
        <f t="shared" si="195"/>
        <v>1160</v>
      </c>
      <c r="M1160" s="9">
        <f t="shared" ca="1" si="204"/>
        <v>44559</v>
      </c>
      <c r="N1160" s="12">
        <f t="shared" ca="1" si="196"/>
        <v>-1.7451640033641747E-2</v>
      </c>
      <c r="O1160" s="12">
        <f t="shared" ca="1" si="197"/>
        <v>-3.1267389173003091E-3</v>
      </c>
      <c r="P1160" s="12">
        <f t="shared" ca="1" si="198"/>
        <v>3.6363636363636598E-3</v>
      </c>
      <c r="Q1160" s="12">
        <f t="shared" ca="1" si="199"/>
        <v>2.0283975659229903E-4</v>
      </c>
      <c r="R1160" s="12">
        <f t="shared" ca="1" si="200"/>
        <v>2.024988356308377E-5</v>
      </c>
      <c r="S1160" s="12">
        <f t="shared" ca="1" si="201"/>
        <v>-2.8377788403567417E-3</v>
      </c>
      <c r="T1160" s="12">
        <f t="shared" ca="1" si="202"/>
        <v>-1.4308559885529704E-3</v>
      </c>
      <c r="U1160" s="18"/>
      <c r="V1160" s="22">
        <f t="shared" ca="1" si="203"/>
        <v>44559</v>
      </c>
      <c r="W1160" s="14">
        <f ca="1">VLOOKUP($M1160,LAST!$B:$Q,2,0)</f>
        <v>327.11</v>
      </c>
      <c r="X1160" s="14">
        <f ca="1">VLOOKUP($M1160,LAST!$B:$Q,3,0)*100</f>
        <v>376.21000000000004</v>
      </c>
      <c r="Y1160" s="14">
        <f ca="1">VLOOKUP($M1160,LAST!$B:$Q,16,0)*100</f>
        <v>276</v>
      </c>
      <c r="Z1160" s="14">
        <f ca="1">VLOOKUP($M1160,LAST!$B:$Q,4,0)</f>
        <v>98.62</v>
      </c>
      <c r="AA1160" s="14">
        <f ca="1">VLOOKUP($M1160,LAST!$B:$Q,5,0)</f>
        <v>98.768000000000001</v>
      </c>
      <c r="AB1160" s="14">
        <f ca="1">VLOOKUP($M1160,LAST!$B:$Q,6,0)</f>
        <v>95.929000000000002</v>
      </c>
      <c r="AC1160" s="14">
        <f ca="1">VLOOKUP($M1160,LAST!$B:$Q,7,0)</f>
        <v>1186.4000000000001</v>
      </c>
    </row>
    <row r="1161" spans="12:29" ht="16.5" customHeight="1" x14ac:dyDescent="0.25">
      <c r="L1161" s="32">
        <f t="shared" si="195"/>
        <v>1161</v>
      </c>
      <c r="M1161" s="9">
        <f t="shared" ca="1" si="204"/>
        <v>44558</v>
      </c>
      <c r="N1161" s="12">
        <f t="shared" ca="1" si="196"/>
        <v>-4.3365134431916363E-3</v>
      </c>
      <c r="O1161" s="12">
        <f t="shared" ca="1" si="197"/>
        <v>4.2576971180712242E-3</v>
      </c>
      <c r="P1161" s="12">
        <f t="shared" ca="1" si="198"/>
        <v>1.4760147601476037E-2</v>
      </c>
      <c r="Q1161" s="12">
        <f t="shared" ca="1" si="199"/>
        <v>1.014301653310401E-4</v>
      </c>
      <c r="R1161" s="12">
        <f t="shared" ca="1" si="200"/>
        <v>0</v>
      </c>
      <c r="S1161" s="12">
        <f t="shared" ca="1" si="201"/>
        <v>1.134317796301465E-3</v>
      </c>
      <c r="T1161" s="12">
        <f t="shared" ca="1" si="202"/>
        <v>1.0953825412873819E-3</v>
      </c>
      <c r="U1161" s="18"/>
      <c r="V1161" s="22">
        <f t="shared" ca="1" si="203"/>
        <v>44558</v>
      </c>
      <c r="W1161" s="14">
        <f ca="1">VLOOKUP($M1161,LAST!$B:$Q,2,0)</f>
        <v>332.92</v>
      </c>
      <c r="X1161" s="14">
        <f ca="1">VLOOKUP($M1161,LAST!$B:$Q,3,0)*100</f>
        <v>377.39</v>
      </c>
      <c r="Y1161" s="14">
        <f ca="1">VLOOKUP($M1161,LAST!$B:$Q,16,0)*100</f>
        <v>275</v>
      </c>
      <c r="Z1161" s="14">
        <f ca="1">VLOOKUP($M1161,LAST!$B:$Q,4,0)</f>
        <v>98.6</v>
      </c>
      <c r="AA1161" s="14">
        <f ca="1">VLOOKUP($M1161,LAST!$B:$Q,5,0)</f>
        <v>98.766000000000005</v>
      </c>
      <c r="AB1161" s="14">
        <f ca="1">VLOOKUP($M1161,LAST!$B:$Q,6,0)</f>
        <v>96.201999999999998</v>
      </c>
      <c r="AC1161" s="14">
        <f ca="1">VLOOKUP($M1161,LAST!$B:$Q,7,0)</f>
        <v>1188.0999999999999</v>
      </c>
    </row>
    <row r="1162" spans="12:29" ht="16.5" customHeight="1" x14ac:dyDescent="0.25">
      <c r="L1162" s="32">
        <f t="shared" si="195"/>
        <v>1162</v>
      </c>
      <c r="M1162" s="9">
        <f t="shared" ca="1" si="204"/>
        <v>44557</v>
      </c>
      <c r="N1162" s="12">
        <f t="shared" ca="1" si="196"/>
        <v>2.4584020386748673E-3</v>
      </c>
      <c r="O1162" s="12">
        <f t="shared" ca="1" si="197"/>
        <v>-1.6925652697117211E-2</v>
      </c>
      <c r="P1162" s="12">
        <f t="shared" ca="1" si="198"/>
        <v>-4.2402826855123643E-2</v>
      </c>
      <c r="Q1162" s="12">
        <f t="shared" ca="1" si="199"/>
        <v>2.1345801992276314E-3</v>
      </c>
      <c r="R1162" s="12">
        <f t="shared" ca="1" si="200"/>
        <v>0</v>
      </c>
      <c r="S1162" s="12">
        <f t="shared" ca="1" si="201"/>
        <v>7.7068080275766171E-4</v>
      </c>
      <c r="T1162" s="12">
        <f t="shared" ca="1" si="202"/>
        <v>2.5284450063201014E-4</v>
      </c>
      <c r="U1162" s="18"/>
      <c r="V1162" s="22">
        <f t="shared" ca="1" si="203"/>
        <v>44557</v>
      </c>
      <c r="W1162" s="14">
        <f ca="1">VLOOKUP($M1162,LAST!$B:$Q,2,0)</f>
        <v>334.37</v>
      </c>
      <c r="X1162" s="14">
        <f ca="1">VLOOKUP($M1162,LAST!$B:$Q,3,0)*100</f>
        <v>375.78999999999996</v>
      </c>
      <c r="Y1162" s="14">
        <f ca="1">VLOOKUP($M1162,LAST!$B:$Q,16,0)*100</f>
        <v>271</v>
      </c>
      <c r="Z1162" s="14">
        <f ca="1">VLOOKUP($M1162,LAST!$B:$Q,4,0)</f>
        <v>98.59</v>
      </c>
      <c r="AA1162" s="14">
        <f ca="1">VLOOKUP($M1162,LAST!$B:$Q,5,0)</f>
        <v>98.766000000000005</v>
      </c>
      <c r="AB1162" s="14">
        <f ca="1">VLOOKUP($M1162,LAST!$B:$Q,6,0)</f>
        <v>96.093000000000004</v>
      </c>
      <c r="AC1162" s="14">
        <f ca="1">VLOOKUP($M1162,LAST!$B:$Q,7,0)</f>
        <v>1186.8</v>
      </c>
    </row>
    <row r="1163" spans="12:29" ht="16.5" customHeight="1" x14ac:dyDescent="0.25">
      <c r="L1163" s="32">
        <f t="shared" si="195"/>
        <v>1163</v>
      </c>
      <c r="M1163" s="9">
        <f t="shared" ca="1" si="204"/>
        <v>44554</v>
      </c>
      <c r="N1163" s="12">
        <f t="shared" ca="1" si="196"/>
        <v>0</v>
      </c>
      <c r="O1163" s="12">
        <f t="shared" ca="1" si="197"/>
        <v>1.0465177123109015E-4</v>
      </c>
      <c r="P1163" s="12">
        <f t="shared" ca="1" si="198"/>
        <v>0</v>
      </c>
      <c r="Q1163" s="12">
        <f t="shared" ca="1" si="199"/>
        <v>-1.0163634515703013E-4</v>
      </c>
      <c r="R1163" s="12">
        <f t="shared" ca="1" si="200"/>
        <v>3.037574800268672E-5</v>
      </c>
      <c r="S1163" s="12">
        <f t="shared" ca="1" si="201"/>
        <v>0</v>
      </c>
      <c r="T1163" s="12">
        <f t="shared" ca="1" si="202"/>
        <v>-1.052410018943406E-3</v>
      </c>
      <c r="U1163" s="18"/>
      <c r="V1163" s="22">
        <f t="shared" ca="1" si="203"/>
        <v>44554</v>
      </c>
      <c r="W1163" s="14">
        <f ca="1">VLOOKUP($M1163,LAST!$B:$Q,2,0)</f>
        <v>333.55</v>
      </c>
      <c r="X1163" s="14">
        <f ca="1">VLOOKUP($M1163,LAST!$B:$Q,3,0)*100</f>
        <v>382.26</v>
      </c>
      <c r="Y1163" s="14">
        <f ca="1">VLOOKUP($M1163,LAST!$B:$Q,16,0)*100</f>
        <v>283</v>
      </c>
      <c r="Z1163" s="14">
        <f ca="1">VLOOKUP($M1163,LAST!$B:$Q,4,0)</f>
        <v>98.38</v>
      </c>
      <c r="AA1163" s="14">
        <f ca="1">VLOOKUP($M1163,LAST!$B:$Q,5,0)</f>
        <v>98.766000000000005</v>
      </c>
      <c r="AB1163" s="14">
        <f ca="1">VLOOKUP($M1163,LAST!$B:$Q,6,0)</f>
        <v>96.019000000000005</v>
      </c>
      <c r="AC1163" s="14">
        <f ca="1">VLOOKUP($M1163,LAST!$B:$Q,7,0)</f>
        <v>1186.5</v>
      </c>
    </row>
    <row r="1164" spans="12:29" ht="16.5" customHeight="1" x14ac:dyDescent="0.25">
      <c r="L1164" s="32">
        <f t="shared" si="195"/>
        <v>1164</v>
      </c>
      <c r="M1164" s="9">
        <f t="shared" ca="1" si="204"/>
        <v>44553</v>
      </c>
      <c r="N1164" s="12">
        <f t="shared" ca="1" si="196"/>
        <v>-1.514704145506085E-2</v>
      </c>
      <c r="O1164" s="12">
        <f t="shared" ca="1" si="197"/>
        <v>-2.0601650181929942E-2</v>
      </c>
      <c r="P1164" s="12">
        <f t="shared" ca="1" si="198"/>
        <v>-3.082191780821919E-2</v>
      </c>
      <c r="Q1164" s="12">
        <f t="shared" ca="1" si="199"/>
        <v>1.0164667615364387E-4</v>
      </c>
      <c r="R1164" s="12">
        <f t="shared" ca="1" si="200"/>
        <v>2.0250908759678055E-5</v>
      </c>
      <c r="S1164" s="12">
        <f t="shared" ca="1" si="201"/>
        <v>-5.9328031974670292E-4</v>
      </c>
      <c r="T1164" s="12">
        <f t="shared" ca="1" si="202"/>
        <v>-3.7743761794926112E-3</v>
      </c>
      <c r="U1164" s="18"/>
      <c r="V1164" s="22">
        <f t="shared" ca="1" si="203"/>
        <v>44553</v>
      </c>
      <c r="W1164" s="14">
        <f ca="1">VLOOKUP($M1164,LAST!$B:$Q,2,0)</f>
        <v>333.55</v>
      </c>
      <c r="X1164" s="14">
        <f ca="1">VLOOKUP($M1164,LAST!$B:$Q,3,0)*100</f>
        <v>382.22</v>
      </c>
      <c r="Y1164" s="14">
        <f ca="1">VLOOKUP($M1164,LAST!$B:$Q,16,0)*100</f>
        <v>283</v>
      </c>
      <c r="Z1164" s="14">
        <f ca="1">VLOOKUP($M1164,LAST!$B:$Q,4,0)</f>
        <v>98.39</v>
      </c>
      <c r="AA1164" s="14">
        <f ca="1">VLOOKUP($M1164,LAST!$B:$Q,5,0)</f>
        <v>98.763000000000005</v>
      </c>
      <c r="AB1164" s="14">
        <f ca="1">VLOOKUP($M1164,LAST!$B:$Q,6,0)</f>
        <v>96.019000000000005</v>
      </c>
      <c r="AC1164" s="14">
        <f ca="1">VLOOKUP($M1164,LAST!$B:$Q,7,0)</f>
        <v>1187.75</v>
      </c>
    </row>
    <row r="1165" spans="12:29" ht="16.5" customHeight="1" x14ac:dyDescent="0.25">
      <c r="L1165" s="32">
        <f t="shared" si="195"/>
        <v>1165</v>
      </c>
      <c r="M1165" s="9">
        <f t="shared" ca="1" si="204"/>
        <v>44552</v>
      </c>
      <c r="N1165" s="12">
        <f t="shared" ca="1" si="196"/>
        <v>4.7466476800759327E-3</v>
      </c>
      <c r="O1165" s="12">
        <f t="shared" ca="1" si="197"/>
        <v>-9.2157709005051824E-3</v>
      </c>
      <c r="P1165" s="12">
        <f t="shared" ca="1" si="198"/>
        <v>-2.3411371237458178E-2</v>
      </c>
      <c r="Q1165" s="12">
        <f t="shared" ca="1" si="199"/>
        <v>2.0333468889788264E-4</v>
      </c>
      <c r="R1165" s="12">
        <f t="shared" ca="1" si="200"/>
        <v>0</v>
      </c>
      <c r="S1165" s="12">
        <f t="shared" ca="1" si="201"/>
        <v>-4.3009192567182719E-3</v>
      </c>
      <c r="T1165" s="12">
        <f t="shared" ca="1" si="202"/>
        <v>-2.5156177938023827E-4</v>
      </c>
      <c r="U1165" s="18"/>
      <c r="V1165" s="22">
        <f t="shared" ca="1" si="203"/>
        <v>44552</v>
      </c>
      <c r="W1165" s="14">
        <f ca="1">VLOOKUP($M1165,LAST!$B:$Q,2,0)</f>
        <v>338.68</v>
      </c>
      <c r="X1165" s="14">
        <f ca="1">VLOOKUP($M1165,LAST!$B:$Q,3,0)*100</f>
        <v>390.26</v>
      </c>
      <c r="Y1165" s="14">
        <f ca="1">VLOOKUP($M1165,LAST!$B:$Q,16,0)*100</f>
        <v>292</v>
      </c>
      <c r="Z1165" s="14">
        <f ca="1">VLOOKUP($M1165,LAST!$B:$Q,4,0)</f>
        <v>98.38</v>
      </c>
      <c r="AA1165" s="14">
        <f ca="1">VLOOKUP($M1165,LAST!$B:$Q,5,0)</f>
        <v>98.760999999999996</v>
      </c>
      <c r="AB1165" s="14">
        <f ca="1">VLOOKUP($M1165,LAST!$B:$Q,6,0)</f>
        <v>96.075999999999993</v>
      </c>
      <c r="AC1165" s="14">
        <f ca="1">VLOOKUP($M1165,LAST!$B:$Q,7,0)</f>
        <v>1192.25</v>
      </c>
    </row>
    <row r="1166" spans="12:29" ht="16.5" customHeight="1" x14ac:dyDescent="0.25">
      <c r="L1166" s="32">
        <f t="shared" si="195"/>
        <v>1166</v>
      </c>
      <c r="M1166" s="9">
        <f t="shared" ca="1" si="204"/>
        <v>44551</v>
      </c>
      <c r="N1166" s="12">
        <f t="shared" ca="1" si="196"/>
        <v>-1.2595934149628008E-2</v>
      </c>
      <c r="O1166" s="12">
        <f t="shared" ca="1" si="197"/>
        <v>-6.6013800298769354E-2</v>
      </c>
      <c r="P1166" s="12">
        <f t="shared" ca="1" si="198"/>
        <v>-3.5483870967741971E-2</v>
      </c>
      <c r="Q1166" s="12">
        <f t="shared" ca="1" si="199"/>
        <v>4.0683482506098656E-4</v>
      </c>
      <c r="R1166" s="12">
        <f t="shared" ca="1" si="200"/>
        <v>8.1010197158448705E-5</v>
      </c>
      <c r="S1166" s="12">
        <f t="shared" ca="1" si="201"/>
        <v>-6.2143323217778157E-4</v>
      </c>
      <c r="T1166" s="12">
        <f t="shared" ca="1" si="202"/>
        <v>1.3014273719562652E-3</v>
      </c>
      <c r="U1166" s="18"/>
      <c r="V1166" s="22">
        <f t="shared" ca="1" si="203"/>
        <v>44551</v>
      </c>
      <c r="W1166" s="14">
        <f ca="1">VLOOKUP($M1166,LAST!$B:$Q,2,0)</f>
        <v>337.08</v>
      </c>
      <c r="X1166" s="14">
        <f ca="1">VLOOKUP($M1166,LAST!$B:$Q,3,0)*100</f>
        <v>393.89</v>
      </c>
      <c r="Y1166" s="14">
        <f ca="1">VLOOKUP($M1166,LAST!$B:$Q,16,0)*100</f>
        <v>299</v>
      </c>
      <c r="Z1166" s="14">
        <f ca="1">VLOOKUP($M1166,LAST!$B:$Q,4,0)</f>
        <v>98.36</v>
      </c>
      <c r="AA1166" s="14">
        <f ca="1">VLOOKUP($M1166,LAST!$B:$Q,5,0)</f>
        <v>98.760999999999996</v>
      </c>
      <c r="AB1166" s="14">
        <f ca="1">VLOOKUP($M1166,LAST!$B:$Q,6,0)</f>
        <v>96.491</v>
      </c>
      <c r="AC1166" s="14">
        <f ca="1">VLOOKUP($M1166,LAST!$B:$Q,7,0)</f>
        <v>1192.55</v>
      </c>
    </row>
    <row r="1167" spans="12:29" ht="16.5" customHeight="1" x14ac:dyDescent="0.25">
      <c r="L1167" s="32">
        <f t="shared" si="195"/>
        <v>1167</v>
      </c>
      <c r="M1167" s="9">
        <f t="shared" ca="1" si="204"/>
        <v>44550</v>
      </c>
      <c r="N1167" s="12">
        <f t="shared" ca="1" si="196"/>
        <v>9.4624164646046616E-3</v>
      </c>
      <c r="O1167" s="12">
        <f t="shared" ca="1" si="197"/>
        <v>1.3627842138153268E-2</v>
      </c>
      <c r="P1167" s="12">
        <f t="shared" ca="1" si="198"/>
        <v>6.4935064935065512E-3</v>
      </c>
      <c r="Q1167" s="12">
        <f t="shared" ca="1" si="199"/>
        <v>-6.0988005692219627E-4</v>
      </c>
      <c r="R1167" s="12">
        <f t="shared" ca="1" si="200"/>
        <v>-1.4174774975439508E-4</v>
      </c>
      <c r="S1167" s="12">
        <f t="shared" ca="1" si="201"/>
        <v>-1.4498006524099605E-4</v>
      </c>
      <c r="T1167" s="12">
        <f t="shared" ca="1" si="202"/>
        <v>8.4674005080440651E-3</v>
      </c>
      <c r="U1167" s="18"/>
      <c r="V1167" s="22">
        <f t="shared" ca="1" si="203"/>
        <v>44550</v>
      </c>
      <c r="W1167" s="14">
        <f ca="1">VLOOKUP($M1167,LAST!$B:$Q,2,0)</f>
        <v>341.38</v>
      </c>
      <c r="X1167" s="14">
        <f ca="1">VLOOKUP($M1167,LAST!$B:$Q,3,0)*100</f>
        <v>421.72999999999996</v>
      </c>
      <c r="Y1167" s="14">
        <f ca="1">VLOOKUP($M1167,LAST!$B:$Q,16,0)*100</f>
        <v>310</v>
      </c>
      <c r="Z1167" s="14">
        <f ca="1">VLOOKUP($M1167,LAST!$B:$Q,4,0)</f>
        <v>98.32</v>
      </c>
      <c r="AA1167" s="14">
        <f ca="1">VLOOKUP($M1167,LAST!$B:$Q,5,0)</f>
        <v>98.753</v>
      </c>
      <c r="AB1167" s="14">
        <f ca="1">VLOOKUP($M1167,LAST!$B:$Q,6,0)</f>
        <v>96.551000000000002</v>
      </c>
      <c r="AC1167" s="14">
        <f ca="1">VLOOKUP($M1167,LAST!$B:$Q,7,0)</f>
        <v>1191</v>
      </c>
    </row>
    <row r="1168" spans="12:29" ht="16.5" customHeight="1" x14ac:dyDescent="0.25">
      <c r="L1168" s="32">
        <f t="shared" si="195"/>
        <v>1168</v>
      </c>
      <c r="M1168" s="9">
        <f t="shared" ca="1" si="204"/>
        <v>44547</v>
      </c>
      <c r="N1168" s="12">
        <f t="shared" ca="1" si="196"/>
        <v>8.7397464578673478E-3</v>
      </c>
      <c r="O1168" s="12">
        <f t="shared" ca="1" si="197"/>
        <v>1.3643229547336988E-2</v>
      </c>
      <c r="P1168" s="12">
        <f t="shared" ca="1" si="198"/>
        <v>9.8360655737705915E-3</v>
      </c>
      <c r="Q1168" s="12">
        <f t="shared" ca="1" si="199"/>
        <v>-1.0163634515703013E-4</v>
      </c>
      <c r="R1168" s="12">
        <f t="shared" ca="1" si="200"/>
        <v>0</v>
      </c>
      <c r="S1168" s="12">
        <f t="shared" ca="1" si="201"/>
        <v>5.4455342454342581E-3</v>
      </c>
      <c r="T1168" s="12">
        <f t="shared" ca="1" si="202"/>
        <v>-2.4916592761519141E-3</v>
      </c>
      <c r="U1168" s="18"/>
      <c r="V1168" s="22">
        <f t="shared" ca="1" si="203"/>
        <v>44547</v>
      </c>
      <c r="W1168" s="14">
        <f ca="1">VLOOKUP($M1168,LAST!$B:$Q,2,0)</f>
        <v>338.18</v>
      </c>
      <c r="X1168" s="14">
        <f ca="1">VLOOKUP($M1168,LAST!$B:$Q,3,0)*100</f>
        <v>416.05999999999995</v>
      </c>
      <c r="Y1168" s="14">
        <f ca="1">VLOOKUP($M1168,LAST!$B:$Q,16,0)*100</f>
        <v>308</v>
      </c>
      <c r="Z1168" s="14">
        <f ca="1">VLOOKUP($M1168,LAST!$B:$Q,4,0)</f>
        <v>98.38</v>
      </c>
      <c r="AA1168" s="14">
        <f ca="1">VLOOKUP($M1168,LAST!$B:$Q,5,0)</f>
        <v>98.766999999999996</v>
      </c>
      <c r="AB1168" s="14">
        <f ca="1">VLOOKUP($M1168,LAST!$B:$Q,6,0)</f>
        <v>96.564999999999998</v>
      </c>
      <c r="AC1168" s="14">
        <f ca="1">VLOOKUP($M1168,LAST!$B:$Q,7,0)</f>
        <v>1181</v>
      </c>
    </row>
    <row r="1169" spans="12:29" ht="16.5" customHeight="1" x14ac:dyDescent="0.25">
      <c r="L1169" s="32">
        <f t="shared" si="195"/>
        <v>1169</v>
      </c>
      <c r="M1169" s="9">
        <f t="shared" ca="1" si="204"/>
        <v>44546</v>
      </c>
      <c r="N1169" s="12">
        <f t="shared" ca="1" si="196"/>
        <v>1.0093401626996235E-2</v>
      </c>
      <c r="O1169" s="12">
        <f t="shared" ca="1" si="197"/>
        <v>-5.8436815193585456E-4</v>
      </c>
      <c r="P1169" s="12">
        <f t="shared" ca="1" si="198"/>
        <v>-3.2679738562091387E-3</v>
      </c>
      <c r="Q1169" s="12">
        <f t="shared" ca="1" si="199"/>
        <v>1.0164667615364387E-4</v>
      </c>
      <c r="R1169" s="12">
        <f t="shared" ca="1" si="200"/>
        <v>8.1005275468504223E-5</v>
      </c>
      <c r="S1169" s="12">
        <f t="shared" ca="1" si="201"/>
        <v>-4.8595496886364442E-3</v>
      </c>
      <c r="T1169" s="12">
        <f t="shared" ca="1" si="202"/>
        <v>-1.6864117374256749E-3</v>
      </c>
      <c r="U1169" s="18"/>
      <c r="V1169" s="22">
        <f t="shared" ca="1" si="203"/>
        <v>44546</v>
      </c>
      <c r="W1169" s="14">
        <f ca="1">VLOOKUP($M1169,LAST!$B:$Q,2,0)</f>
        <v>335.25</v>
      </c>
      <c r="X1169" s="14">
        <f ca="1">VLOOKUP($M1169,LAST!$B:$Q,3,0)*100</f>
        <v>410.46</v>
      </c>
      <c r="Y1169" s="14">
        <f ca="1">VLOOKUP($M1169,LAST!$B:$Q,16,0)*100</f>
        <v>305</v>
      </c>
      <c r="Z1169" s="14">
        <f ca="1">VLOOKUP($M1169,LAST!$B:$Q,4,0)</f>
        <v>98.39</v>
      </c>
      <c r="AA1169" s="14">
        <f ca="1">VLOOKUP($M1169,LAST!$B:$Q,5,0)</f>
        <v>98.766999999999996</v>
      </c>
      <c r="AB1169" s="14">
        <f ca="1">VLOOKUP($M1169,LAST!$B:$Q,6,0)</f>
        <v>96.042000000000002</v>
      </c>
      <c r="AC1169" s="14">
        <f ca="1">VLOOKUP($M1169,LAST!$B:$Q,7,0)</f>
        <v>1183.95</v>
      </c>
    </row>
    <row r="1170" spans="12:29" ht="16.5" customHeight="1" x14ac:dyDescent="0.25">
      <c r="L1170" s="32">
        <f t="shared" si="195"/>
        <v>1170</v>
      </c>
      <c r="M1170" s="9">
        <f t="shared" ca="1" si="204"/>
        <v>44545</v>
      </c>
      <c r="N1170" s="12">
        <f t="shared" ca="1" si="196"/>
        <v>-4.8572799232430297E-3</v>
      </c>
      <c r="O1170" s="12">
        <f t="shared" ca="1" si="197"/>
        <v>-1.1916632213818668E-3</v>
      </c>
      <c r="P1170" s="12">
        <f t="shared" ca="1" si="198"/>
        <v>-9.7087378640776656E-3</v>
      </c>
      <c r="Q1170" s="12">
        <f t="shared" ca="1" si="199"/>
        <v>-3.0484706838740383E-4</v>
      </c>
      <c r="R1170" s="12">
        <f t="shared" ca="1" si="200"/>
        <v>6.0757647868836528E-5</v>
      </c>
      <c r="S1170" s="12">
        <f t="shared" ca="1" si="201"/>
        <v>-6.213045324166E-4</v>
      </c>
      <c r="T1170" s="12">
        <f t="shared" ca="1" si="202"/>
        <v>2.8327414172164556E-3</v>
      </c>
      <c r="U1170" s="18"/>
      <c r="V1170" s="22">
        <f t="shared" ca="1" si="203"/>
        <v>44545</v>
      </c>
      <c r="W1170" s="14">
        <f ca="1">VLOOKUP($M1170,LAST!$B:$Q,2,0)</f>
        <v>331.9</v>
      </c>
      <c r="X1170" s="14">
        <f ca="1">VLOOKUP($M1170,LAST!$B:$Q,3,0)*100</f>
        <v>410.70000000000005</v>
      </c>
      <c r="Y1170" s="14">
        <f ca="1">VLOOKUP($M1170,LAST!$B:$Q,16,0)*100</f>
        <v>306</v>
      </c>
      <c r="Z1170" s="14">
        <f ca="1">VLOOKUP($M1170,LAST!$B:$Q,4,0)</f>
        <v>98.38</v>
      </c>
      <c r="AA1170" s="14">
        <f ca="1">VLOOKUP($M1170,LAST!$B:$Q,5,0)</f>
        <v>98.759</v>
      </c>
      <c r="AB1170" s="14">
        <f ca="1">VLOOKUP($M1170,LAST!$B:$Q,6,0)</f>
        <v>96.510999999999996</v>
      </c>
      <c r="AC1170" s="14">
        <f ca="1">VLOOKUP($M1170,LAST!$B:$Q,7,0)</f>
        <v>1185.95</v>
      </c>
    </row>
    <row r="1171" spans="12:29" ht="16.5" customHeight="1" x14ac:dyDescent="0.25">
      <c r="L1171" s="32">
        <f t="shared" si="195"/>
        <v>1171</v>
      </c>
      <c r="M1171" s="9">
        <f t="shared" ca="1" si="204"/>
        <v>44544</v>
      </c>
      <c r="N1171" s="12">
        <f t="shared" ca="1" si="196"/>
        <v>-2.6912266012799613E-3</v>
      </c>
      <c r="O1171" s="12">
        <f t="shared" ca="1" si="197"/>
        <v>7.1274615459979707E-3</v>
      </c>
      <c r="P1171" s="12">
        <f t="shared" ca="1" si="198"/>
        <v>1.6447368421052655E-2</v>
      </c>
      <c r="Q1171" s="12">
        <f t="shared" ca="1" si="199"/>
        <v>-1.0160536476333526E-4</v>
      </c>
      <c r="R1171" s="12">
        <f t="shared" ca="1" si="200"/>
        <v>7.0888947400371549E-5</v>
      </c>
      <c r="S1171" s="12">
        <f t="shared" ca="1" si="201"/>
        <v>2.6371253257473359E-3</v>
      </c>
      <c r="T1171" s="12">
        <f t="shared" ca="1" si="202"/>
        <v>1.9911035797499643E-3</v>
      </c>
      <c r="U1171" s="18"/>
      <c r="V1171" s="22">
        <f t="shared" ca="1" si="203"/>
        <v>44544</v>
      </c>
      <c r="W1171" s="14">
        <f ca="1">VLOOKUP($M1171,LAST!$B:$Q,2,0)</f>
        <v>333.52</v>
      </c>
      <c r="X1171" s="14">
        <f ca="1">VLOOKUP($M1171,LAST!$B:$Q,3,0)*100</f>
        <v>411.19000000000005</v>
      </c>
      <c r="Y1171" s="14">
        <f ca="1">VLOOKUP($M1171,LAST!$B:$Q,16,0)*100</f>
        <v>309</v>
      </c>
      <c r="Z1171" s="14">
        <f ca="1">VLOOKUP($M1171,LAST!$B:$Q,4,0)</f>
        <v>98.41</v>
      </c>
      <c r="AA1171" s="14">
        <f ca="1">VLOOKUP($M1171,LAST!$B:$Q,5,0)</f>
        <v>98.753</v>
      </c>
      <c r="AB1171" s="14">
        <f ca="1">VLOOKUP($M1171,LAST!$B:$Q,6,0)</f>
        <v>96.570999999999998</v>
      </c>
      <c r="AC1171" s="14">
        <f ca="1">VLOOKUP($M1171,LAST!$B:$Q,7,0)</f>
        <v>1182.5999999999999</v>
      </c>
    </row>
    <row r="1172" spans="12:29" ht="16.5" customHeight="1" x14ac:dyDescent="0.25">
      <c r="L1172" s="32">
        <f t="shared" si="195"/>
        <v>1172</v>
      </c>
      <c r="M1172" s="9">
        <f t="shared" ca="1" si="204"/>
        <v>44543</v>
      </c>
      <c r="N1172" s="12">
        <f t="shared" ca="1" si="196"/>
        <v>1.5671505800886942E-2</v>
      </c>
      <c r="O1172" s="12">
        <f t="shared" ca="1" si="197"/>
        <v>8.6965115129953308E-3</v>
      </c>
      <c r="P1172" s="12">
        <f t="shared" ca="1" si="198"/>
        <v>6.6225165562914245E-3</v>
      </c>
      <c r="Q1172" s="12">
        <f t="shared" ca="1" si="199"/>
        <v>3.0490903547120141E-4</v>
      </c>
      <c r="R1172" s="12">
        <f t="shared" ca="1" si="200"/>
        <v>1.6205813835701299E-4</v>
      </c>
      <c r="S1172" s="12">
        <f t="shared" ca="1" si="201"/>
        <v>2.2893534657688619E-3</v>
      </c>
      <c r="T1172" s="12">
        <f t="shared" ca="1" si="202"/>
        <v>-9.3113810471068259E-4</v>
      </c>
      <c r="U1172" s="18"/>
      <c r="V1172" s="22">
        <f t="shared" ca="1" si="203"/>
        <v>44543</v>
      </c>
      <c r="W1172" s="14">
        <f ca="1">VLOOKUP($M1172,LAST!$B:$Q,2,0)</f>
        <v>334.42</v>
      </c>
      <c r="X1172" s="14">
        <f ca="1">VLOOKUP($M1172,LAST!$B:$Q,3,0)*100</f>
        <v>408.28</v>
      </c>
      <c r="Y1172" s="14">
        <f ca="1">VLOOKUP($M1172,LAST!$B:$Q,16,0)*100</f>
        <v>304</v>
      </c>
      <c r="Z1172" s="14">
        <f ca="1">VLOOKUP($M1172,LAST!$B:$Q,4,0)</f>
        <v>98.42</v>
      </c>
      <c r="AA1172" s="14">
        <f ca="1">VLOOKUP($M1172,LAST!$B:$Q,5,0)</f>
        <v>98.745999999999995</v>
      </c>
      <c r="AB1172" s="14">
        <f ca="1">VLOOKUP($M1172,LAST!$B:$Q,6,0)</f>
        <v>96.316999999999993</v>
      </c>
      <c r="AC1172" s="14">
        <f ca="1">VLOOKUP($M1172,LAST!$B:$Q,7,0)</f>
        <v>1180.25</v>
      </c>
    </row>
    <row r="1173" spans="12:29" ht="16.5" customHeight="1" x14ac:dyDescent="0.25">
      <c r="L1173" s="32">
        <f t="shared" si="195"/>
        <v>1173</v>
      </c>
      <c r="M1173" s="9">
        <f t="shared" ca="1" si="204"/>
        <v>44540</v>
      </c>
      <c r="N1173" s="12">
        <f t="shared" ca="1" si="196"/>
        <v>7.3425931591506455E-3</v>
      </c>
      <c r="O1173" s="12">
        <f t="shared" ca="1" si="197"/>
        <v>3.7196845707483384E-3</v>
      </c>
      <c r="P1173" s="12">
        <f t="shared" ca="1" si="198"/>
        <v>1.0033444816053505E-2</v>
      </c>
      <c r="Q1173" s="12">
        <f t="shared" ca="1" si="199"/>
        <v>0</v>
      </c>
      <c r="R1173" s="12">
        <f t="shared" ca="1" si="200"/>
        <v>-3.0384977667052837E-5</v>
      </c>
      <c r="S1173" s="12">
        <f t="shared" ca="1" si="201"/>
        <v>-1.8073978664395751E-3</v>
      </c>
      <c r="T1173" s="12">
        <f t="shared" ca="1" si="202"/>
        <v>6.0892522568556373E-3</v>
      </c>
      <c r="U1173" s="18"/>
      <c r="V1173" s="22">
        <f t="shared" ca="1" si="203"/>
        <v>44540</v>
      </c>
      <c r="W1173" s="14">
        <f ca="1">VLOOKUP($M1173,LAST!$B:$Q,2,0)</f>
        <v>329.26</v>
      </c>
      <c r="X1173" s="14">
        <f ca="1">VLOOKUP($M1173,LAST!$B:$Q,3,0)*100</f>
        <v>404.76</v>
      </c>
      <c r="Y1173" s="14">
        <f ca="1">VLOOKUP($M1173,LAST!$B:$Q,16,0)*100</f>
        <v>302</v>
      </c>
      <c r="Z1173" s="14">
        <f ca="1">VLOOKUP($M1173,LAST!$B:$Q,4,0)</f>
        <v>98.39</v>
      </c>
      <c r="AA1173" s="14">
        <f ca="1">VLOOKUP($M1173,LAST!$B:$Q,5,0)</f>
        <v>98.73</v>
      </c>
      <c r="AB1173" s="14">
        <f ca="1">VLOOKUP($M1173,LAST!$B:$Q,6,0)</f>
        <v>96.096999999999994</v>
      </c>
      <c r="AC1173" s="14">
        <f ca="1">VLOOKUP($M1173,LAST!$B:$Q,7,0)</f>
        <v>1181.3499999999999</v>
      </c>
    </row>
    <row r="1174" spans="12:29" ht="16.5" customHeight="1" x14ac:dyDescent="0.25">
      <c r="L1174" s="32">
        <f t="shared" si="195"/>
        <v>1174</v>
      </c>
      <c r="M1174" s="9">
        <f t="shared" ca="1" si="204"/>
        <v>44539</v>
      </c>
      <c r="N1174" s="12">
        <f t="shared" ca="1" si="196"/>
        <v>1.6241228204578739E-3</v>
      </c>
      <c r="O1174" s="12">
        <f t="shared" ca="1" si="197"/>
        <v>7.9988001799728981E-3</v>
      </c>
      <c r="P1174" s="12">
        <f t="shared" ca="1" si="198"/>
        <v>1.7006802721088343E-2</v>
      </c>
      <c r="Q1174" s="12">
        <f t="shared" ca="1" si="199"/>
        <v>0</v>
      </c>
      <c r="R1174" s="12">
        <f t="shared" ca="1" si="200"/>
        <v>4.0514944950276188E-5</v>
      </c>
      <c r="S1174" s="12">
        <f t="shared" ca="1" si="201"/>
        <v>3.9314242809769251E-3</v>
      </c>
      <c r="T1174" s="12">
        <f t="shared" ca="1" si="202"/>
        <v>-1.4457011650651497E-3</v>
      </c>
      <c r="U1174" s="18"/>
      <c r="V1174" s="22">
        <f t="shared" ca="1" si="203"/>
        <v>44539</v>
      </c>
      <c r="W1174" s="14">
        <f ca="1">VLOOKUP($M1174,LAST!$B:$Q,2,0)</f>
        <v>326.86</v>
      </c>
      <c r="X1174" s="14">
        <f ca="1">VLOOKUP($M1174,LAST!$B:$Q,3,0)*100</f>
        <v>403.26000000000005</v>
      </c>
      <c r="Y1174" s="14">
        <f ca="1">VLOOKUP($M1174,LAST!$B:$Q,16,0)*100</f>
        <v>299</v>
      </c>
      <c r="Z1174" s="14">
        <f ca="1">VLOOKUP($M1174,LAST!$B:$Q,4,0)</f>
        <v>98.39</v>
      </c>
      <c r="AA1174" s="14">
        <f ca="1">VLOOKUP($M1174,LAST!$B:$Q,5,0)</f>
        <v>98.733000000000004</v>
      </c>
      <c r="AB1174" s="14">
        <f ca="1">VLOOKUP($M1174,LAST!$B:$Q,6,0)</f>
        <v>96.271000000000001</v>
      </c>
      <c r="AC1174" s="14">
        <f ca="1">VLOOKUP($M1174,LAST!$B:$Q,7,0)</f>
        <v>1174.2</v>
      </c>
    </row>
    <row r="1175" spans="12:29" ht="16.5" customHeight="1" x14ac:dyDescent="0.25">
      <c r="L1175" s="32">
        <f t="shared" si="195"/>
        <v>1175</v>
      </c>
      <c r="M1175" s="9">
        <f t="shared" ca="1" si="204"/>
        <v>44538</v>
      </c>
      <c r="N1175" s="12">
        <f t="shared" ca="1" si="196"/>
        <v>-1.4257665005286246E-2</v>
      </c>
      <c r="O1175" s="12">
        <f t="shared" ca="1" si="197"/>
        <v>-3.2886541432057825E-3</v>
      </c>
      <c r="P1175" s="12">
        <f t="shared" ca="1" si="198"/>
        <v>1.379310344827589E-2</v>
      </c>
      <c r="Q1175" s="12">
        <f t="shared" ca="1" si="199"/>
        <v>5.0844010575556986E-4</v>
      </c>
      <c r="R1175" s="12">
        <f t="shared" ca="1" si="200"/>
        <v>2.127487133767314E-4</v>
      </c>
      <c r="S1175" s="12">
        <f t="shared" ca="1" si="201"/>
        <v>-4.9289709346366228E-3</v>
      </c>
      <c r="T1175" s="12">
        <f t="shared" ca="1" si="202"/>
        <v>-3.2211579215054575E-3</v>
      </c>
      <c r="U1175" s="18"/>
      <c r="V1175" s="22">
        <f t="shared" ca="1" si="203"/>
        <v>44538</v>
      </c>
      <c r="W1175" s="14">
        <f ca="1">VLOOKUP($M1175,LAST!$B:$Q,2,0)</f>
        <v>326.33</v>
      </c>
      <c r="X1175" s="14">
        <f ca="1">VLOOKUP($M1175,LAST!$B:$Q,3,0)*100</f>
        <v>400.06000000000006</v>
      </c>
      <c r="Y1175" s="14">
        <f ca="1">VLOOKUP($M1175,LAST!$B:$Q,16,0)*100</f>
        <v>294</v>
      </c>
      <c r="Z1175" s="14">
        <f ca="1">VLOOKUP($M1175,LAST!$B:$Q,4,0)</f>
        <v>98.39</v>
      </c>
      <c r="AA1175" s="14">
        <f ca="1">VLOOKUP($M1175,LAST!$B:$Q,5,0)</f>
        <v>98.728999999999999</v>
      </c>
      <c r="AB1175" s="14">
        <f ca="1">VLOOKUP($M1175,LAST!$B:$Q,6,0)</f>
        <v>95.894000000000005</v>
      </c>
      <c r="AC1175" s="14">
        <f ca="1">VLOOKUP($M1175,LAST!$B:$Q,7,0)</f>
        <v>1175.9000000000001</v>
      </c>
    </row>
    <row r="1176" spans="12:29" ht="16.5" customHeight="1" x14ac:dyDescent="0.25">
      <c r="L1176" s="32">
        <f t="shared" si="195"/>
        <v>1176</v>
      </c>
      <c r="M1176" s="9">
        <f t="shared" ca="1" si="204"/>
        <v>44537</v>
      </c>
      <c r="N1176" s="12">
        <f t="shared" ca="1" si="196"/>
        <v>-2.4573499513833585E-2</v>
      </c>
      <c r="O1176" s="12">
        <f t="shared" ca="1" si="197"/>
        <v>-4.0105225397584543E-2</v>
      </c>
      <c r="P1176" s="12">
        <f t="shared" ca="1" si="198"/>
        <v>-6.4516129032258118E-2</v>
      </c>
      <c r="Q1176" s="12">
        <f t="shared" ca="1" si="199"/>
        <v>1.1198208286673506E-3</v>
      </c>
      <c r="R1176" s="12">
        <f t="shared" ca="1" si="200"/>
        <v>1.2158547458862579E-4</v>
      </c>
      <c r="S1176" s="12">
        <f t="shared" ca="1" si="201"/>
        <v>4.2562910057308834E-4</v>
      </c>
      <c r="T1176" s="12">
        <f t="shared" ca="1" si="202"/>
        <v>-2.4522239134110446E-3</v>
      </c>
      <c r="U1176" s="18"/>
      <c r="V1176" s="22">
        <f t="shared" ca="1" si="203"/>
        <v>44537</v>
      </c>
      <c r="W1176" s="14">
        <f ca="1">VLOOKUP($M1176,LAST!$B:$Q,2,0)</f>
        <v>331.05</v>
      </c>
      <c r="X1176" s="14">
        <f ca="1">VLOOKUP($M1176,LAST!$B:$Q,3,0)*100</f>
        <v>401.38</v>
      </c>
      <c r="Y1176" s="14">
        <f ca="1">VLOOKUP($M1176,LAST!$B:$Q,16,0)*100</f>
        <v>290</v>
      </c>
      <c r="Z1176" s="14">
        <f ca="1">VLOOKUP($M1176,LAST!$B:$Q,4,0)</f>
        <v>98.34</v>
      </c>
      <c r="AA1176" s="14">
        <f ca="1">VLOOKUP($M1176,LAST!$B:$Q,5,0)</f>
        <v>98.707999999999998</v>
      </c>
      <c r="AB1176" s="14">
        <f ca="1">VLOOKUP($M1176,LAST!$B:$Q,6,0)</f>
        <v>96.369</v>
      </c>
      <c r="AC1176" s="14">
        <f ca="1">VLOOKUP($M1176,LAST!$B:$Q,7,0)</f>
        <v>1179.7</v>
      </c>
    </row>
    <row r="1177" spans="12:29" ht="16.5" customHeight="1" x14ac:dyDescent="0.25">
      <c r="L1177" s="32">
        <f t="shared" si="195"/>
        <v>1177</v>
      </c>
      <c r="M1177" s="9">
        <f t="shared" ca="1" si="204"/>
        <v>44536</v>
      </c>
      <c r="N1177" s="12">
        <f t="shared" ca="1" si="196"/>
        <v>-2.7368602051928703E-2</v>
      </c>
      <c r="O1177" s="12">
        <f t="shared" ca="1" si="197"/>
        <v>-2.560935825138666E-2</v>
      </c>
      <c r="P1177" s="12">
        <f t="shared" ca="1" si="198"/>
        <v>-4.9079754601227044E-2</v>
      </c>
      <c r="Q1177" s="12">
        <f t="shared" ca="1" si="199"/>
        <v>4.0737345961927574E-4</v>
      </c>
      <c r="R1177" s="12">
        <f t="shared" ca="1" si="200"/>
        <v>2.3309314604791354E-4</v>
      </c>
      <c r="S1177" s="12">
        <f t="shared" ca="1" si="201"/>
        <v>2.1952412164341073E-3</v>
      </c>
      <c r="T1177" s="12">
        <f t="shared" ca="1" si="202"/>
        <v>2.2883295194506825E-3</v>
      </c>
      <c r="U1177" s="18"/>
      <c r="V1177" s="22">
        <f t="shared" ca="1" si="203"/>
        <v>44536</v>
      </c>
      <c r="W1177" s="14">
        <f ca="1">VLOOKUP($M1177,LAST!$B:$Q,2,0)</f>
        <v>339.39</v>
      </c>
      <c r="X1177" s="14">
        <f ca="1">VLOOKUP($M1177,LAST!$B:$Q,3,0)*100</f>
        <v>418.15</v>
      </c>
      <c r="Y1177" s="14">
        <f ca="1">VLOOKUP($M1177,LAST!$B:$Q,16,0)*100</f>
        <v>310</v>
      </c>
      <c r="Z1177" s="14">
        <f ca="1">VLOOKUP($M1177,LAST!$B:$Q,4,0)</f>
        <v>98.23</v>
      </c>
      <c r="AA1177" s="14">
        <f ca="1">VLOOKUP($M1177,LAST!$B:$Q,5,0)</f>
        <v>98.695999999999998</v>
      </c>
      <c r="AB1177" s="14">
        <f ca="1">VLOOKUP($M1177,LAST!$B:$Q,6,0)</f>
        <v>96.328000000000003</v>
      </c>
      <c r="AC1177" s="14">
        <f ca="1">VLOOKUP($M1177,LAST!$B:$Q,7,0)</f>
        <v>1182.5999999999999</v>
      </c>
    </row>
    <row r="1178" spans="12:29" ht="16.5" customHeight="1" x14ac:dyDescent="0.25">
      <c r="L1178" s="32">
        <f t="shared" si="195"/>
        <v>1178</v>
      </c>
      <c r="M1178" s="9">
        <f t="shared" ca="1" si="204"/>
        <v>44533</v>
      </c>
      <c r="N1178" s="12">
        <f t="shared" ca="1" si="196"/>
        <v>1.5511772067169138E-2</v>
      </c>
      <c r="O1178" s="12">
        <f t="shared" ca="1" si="197"/>
        <v>3.7423398980211964E-3</v>
      </c>
      <c r="P1178" s="12">
        <f t="shared" ca="1" si="198"/>
        <v>3.0769230769229772E-3</v>
      </c>
      <c r="Q1178" s="12">
        <f t="shared" ca="1" si="199"/>
        <v>5.0947625840636057E-4</v>
      </c>
      <c r="R1178" s="12">
        <f t="shared" ca="1" si="200"/>
        <v>1.216286070484518E-4</v>
      </c>
      <c r="S1178" s="12">
        <f t="shared" ca="1" si="201"/>
        <v>-4.0559091476355391E-4</v>
      </c>
      <c r="T1178" s="12">
        <f t="shared" ca="1" si="202"/>
        <v>2.8899277518061872E-3</v>
      </c>
      <c r="U1178" s="18"/>
      <c r="V1178" s="22">
        <f t="shared" ca="1" si="203"/>
        <v>44533</v>
      </c>
      <c r="W1178" s="14">
        <f ca="1">VLOOKUP($M1178,LAST!$B:$Q,2,0)</f>
        <v>348.94</v>
      </c>
      <c r="X1178" s="14">
        <f ca="1">VLOOKUP($M1178,LAST!$B:$Q,3,0)*100</f>
        <v>429.14000000000004</v>
      </c>
      <c r="Y1178" s="14">
        <f ca="1">VLOOKUP($M1178,LAST!$B:$Q,16,0)*100</f>
        <v>326</v>
      </c>
      <c r="Z1178" s="14">
        <f ca="1">VLOOKUP($M1178,LAST!$B:$Q,4,0)</f>
        <v>98.19</v>
      </c>
      <c r="AA1178" s="14">
        <f ca="1">VLOOKUP($M1178,LAST!$B:$Q,5,0)</f>
        <v>98.673000000000002</v>
      </c>
      <c r="AB1178" s="14">
        <f ca="1">VLOOKUP($M1178,LAST!$B:$Q,6,0)</f>
        <v>96.117000000000004</v>
      </c>
      <c r="AC1178" s="14">
        <f ca="1">VLOOKUP($M1178,LAST!$B:$Q,7,0)</f>
        <v>1179.9000000000001</v>
      </c>
    </row>
    <row r="1179" spans="12:29" ht="16.5" customHeight="1" x14ac:dyDescent="0.25">
      <c r="L1179" s="32">
        <f t="shared" si="195"/>
        <v>1179</v>
      </c>
      <c r="M1179" s="9">
        <f t="shared" ca="1" si="204"/>
        <v>44532</v>
      </c>
      <c r="N1179" s="12">
        <f t="shared" ca="1" si="196"/>
        <v>-1.5613361599724929E-2</v>
      </c>
      <c r="O1179" s="12">
        <f t="shared" ca="1" si="197"/>
        <v>-1.2746501639495533E-2</v>
      </c>
      <c r="P1179" s="12">
        <f t="shared" ca="1" si="198"/>
        <v>-2.4024024024024038E-2</v>
      </c>
      <c r="Q1179" s="12">
        <f t="shared" ca="1" si="199"/>
        <v>-2.0374898125508079E-4</v>
      </c>
      <c r="R1179" s="12">
        <f t="shared" ca="1" si="200"/>
        <v>-6.0810605369554516E-5</v>
      </c>
      <c r="S1179" s="12">
        <f t="shared" ca="1" si="201"/>
        <v>1.33294455783739E-3</v>
      </c>
      <c r="T1179" s="12">
        <f t="shared" ca="1" si="202"/>
        <v>-2.2050716648290836E-3</v>
      </c>
      <c r="U1179" s="18"/>
      <c r="V1179" s="22">
        <f t="shared" ca="1" si="203"/>
        <v>44532</v>
      </c>
      <c r="W1179" s="14">
        <f ca="1">VLOOKUP($M1179,LAST!$B:$Q,2,0)</f>
        <v>343.61</v>
      </c>
      <c r="X1179" s="14">
        <f ca="1">VLOOKUP($M1179,LAST!$B:$Q,3,0)*100</f>
        <v>427.54</v>
      </c>
      <c r="Y1179" s="14">
        <f ca="1">VLOOKUP($M1179,LAST!$B:$Q,16,0)*100</f>
        <v>325</v>
      </c>
      <c r="Z1179" s="14">
        <f ca="1">VLOOKUP($M1179,LAST!$B:$Q,4,0)</f>
        <v>98.14</v>
      </c>
      <c r="AA1179" s="14">
        <f ca="1">VLOOKUP($M1179,LAST!$B:$Q,5,0)</f>
        <v>98.661000000000001</v>
      </c>
      <c r="AB1179" s="14">
        <f ca="1">VLOOKUP($M1179,LAST!$B:$Q,6,0)</f>
        <v>96.156000000000006</v>
      </c>
      <c r="AC1179" s="14">
        <f ca="1">VLOOKUP($M1179,LAST!$B:$Q,7,0)</f>
        <v>1176.5</v>
      </c>
    </row>
    <row r="1180" spans="12:29" ht="16.5" customHeight="1" x14ac:dyDescent="0.25">
      <c r="L1180" s="32">
        <f t="shared" si="195"/>
        <v>1180</v>
      </c>
      <c r="M1180" s="9">
        <f t="shared" ca="1" si="204"/>
        <v>44531</v>
      </c>
      <c r="N1180" s="12">
        <f t="shared" ca="1" si="196"/>
        <v>-1.1301515366095471E-2</v>
      </c>
      <c r="O1180" s="12">
        <f t="shared" ca="1" si="197"/>
        <v>-9.4466936572200622E-3</v>
      </c>
      <c r="P1180" s="12">
        <f t="shared" ca="1" si="198"/>
        <v>-1.1869436201780381E-2</v>
      </c>
      <c r="Q1180" s="12">
        <f t="shared" ca="1" si="199"/>
        <v>2.0379050336249982E-4</v>
      </c>
      <c r="R1180" s="12">
        <f t="shared" ca="1" si="200"/>
        <v>-2.0269790917071262E-5</v>
      </c>
      <c r="S1180" s="12">
        <f t="shared" ca="1" si="201"/>
        <v>3.5418880346704817E-4</v>
      </c>
      <c r="T1180" s="12">
        <f t="shared" ca="1" si="202"/>
        <v>-7.5333529733597748E-3</v>
      </c>
      <c r="U1180" s="18"/>
      <c r="V1180" s="22">
        <f t="shared" ca="1" si="203"/>
        <v>44531</v>
      </c>
      <c r="W1180" s="14">
        <f ca="1">VLOOKUP($M1180,LAST!$B:$Q,2,0)</f>
        <v>349.06</v>
      </c>
      <c r="X1180" s="14">
        <f ca="1">VLOOKUP($M1180,LAST!$B:$Q,3,0)*100</f>
        <v>433.05999999999995</v>
      </c>
      <c r="Y1180" s="14">
        <f ca="1">VLOOKUP($M1180,LAST!$B:$Q,16,0)*100</f>
        <v>333</v>
      </c>
      <c r="Z1180" s="14">
        <f ca="1">VLOOKUP($M1180,LAST!$B:$Q,4,0)</f>
        <v>98.16</v>
      </c>
      <c r="AA1180" s="14">
        <f ca="1">VLOOKUP($M1180,LAST!$B:$Q,5,0)</f>
        <v>98.667000000000002</v>
      </c>
      <c r="AB1180" s="14">
        <f ca="1">VLOOKUP($M1180,LAST!$B:$Q,6,0)</f>
        <v>96.028000000000006</v>
      </c>
      <c r="AC1180" s="14">
        <f ca="1">VLOOKUP($M1180,LAST!$B:$Q,7,0)</f>
        <v>1179.0999999999999</v>
      </c>
    </row>
    <row r="1181" spans="12:29" ht="16.5" customHeight="1" x14ac:dyDescent="0.25">
      <c r="L1181" s="32">
        <f t="shared" si="195"/>
        <v>1181</v>
      </c>
      <c r="M1181" s="9">
        <f t="shared" ca="1" si="204"/>
        <v>44530</v>
      </c>
      <c r="N1181" s="12">
        <f t="shared" ca="1" si="196"/>
        <v>8.4837751371116266E-3</v>
      </c>
      <c r="O1181" s="12">
        <f t="shared" ca="1" si="197"/>
        <v>1.1896771207036139E-2</v>
      </c>
      <c r="P1181" s="12">
        <f t="shared" ca="1" si="198"/>
        <v>2.1212121212121238E-2</v>
      </c>
      <c r="Q1181" s="12">
        <f t="shared" ca="1" si="199"/>
        <v>-1.3228859265288495E-3</v>
      </c>
      <c r="R1181" s="12">
        <f t="shared" ca="1" si="200"/>
        <v>-7.0939235477740503E-5</v>
      </c>
      <c r="S1181" s="12">
        <f t="shared" ca="1" si="201"/>
        <v>-3.6017894769619918E-3</v>
      </c>
      <c r="T1181" s="12">
        <f t="shared" ca="1" si="202"/>
        <v>-4.1492036881810579E-3</v>
      </c>
      <c r="U1181" s="18"/>
      <c r="V1181" s="22">
        <f t="shared" ca="1" si="203"/>
        <v>44530</v>
      </c>
      <c r="W1181" s="14">
        <f ca="1">VLOOKUP($M1181,LAST!$B:$Q,2,0)</f>
        <v>353.05</v>
      </c>
      <c r="X1181" s="14">
        <f ca="1">VLOOKUP($M1181,LAST!$B:$Q,3,0)*100</f>
        <v>437.19</v>
      </c>
      <c r="Y1181" s="14">
        <f ca="1">VLOOKUP($M1181,LAST!$B:$Q,16,0)*100</f>
        <v>337</v>
      </c>
      <c r="Z1181" s="14">
        <f ca="1">VLOOKUP($M1181,LAST!$B:$Q,4,0)</f>
        <v>98.14</v>
      </c>
      <c r="AA1181" s="14">
        <f ca="1">VLOOKUP($M1181,LAST!$B:$Q,5,0)</f>
        <v>98.668999999999997</v>
      </c>
      <c r="AB1181" s="14">
        <f ca="1">VLOOKUP($M1181,LAST!$B:$Q,6,0)</f>
        <v>95.994</v>
      </c>
      <c r="AC1181" s="14">
        <f ca="1">VLOOKUP($M1181,LAST!$B:$Q,7,0)</f>
        <v>1188.05</v>
      </c>
    </row>
    <row r="1182" spans="12:29" ht="16.5" customHeight="1" x14ac:dyDescent="0.25">
      <c r="L1182" s="32">
        <f t="shared" si="195"/>
        <v>1182</v>
      </c>
      <c r="M1182" s="9">
        <f t="shared" ca="1" si="204"/>
        <v>44529</v>
      </c>
      <c r="N1182" s="12">
        <f t="shared" ca="1" si="196"/>
        <v>-1.0486446762203672E-2</v>
      </c>
      <c r="O1182" s="12">
        <f t="shared" ca="1" si="197"/>
        <v>-1.0126698283959956E-2</v>
      </c>
      <c r="P1182" s="12">
        <f t="shared" ca="1" si="198"/>
        <v>-3.2258064516129004E-2</v>
      </c>
      <c r="Q1182" s="12">
        <f t="shared" ca="1" si="199"/>
        <v>-9.1500610004069394E-4</v>
      </c>
      <c r="R1182" s="12">
        <f t="shared" ca="1" si="200"/>
        <v>-4.862039625622705E-4</v>
      </c>
      <c r="S1182" s="12">
        <f t="shared" ca="1" si="201"/>
        <v>2.6225686603045251E-3</v>
      </c>
      <c r="T1182" s="12">
        <f t="shared" ca="1" si="202"/>
        <v>-2.5140367049358847E-4</v>
      </c>
      <c r="U1182" s="18"/>
      <c r="V1182" s="22">
        <f t="shared" ca="1" si="203"/>
        <v>44529</v>
      </c>
      <c r="W1182" s="14">
        <f ca="1">VLOOKUP($M1182,LAST!$B:$Q,2,0)</f>
        <v>350.08</v>
      </c>
      <c r="X1182" s="14">
        <f ca="1">VLOOKUP($M1182,LAST!$B:$Q,3,0)*100</f>
        <v>432.05</v>
      </c>
      <c r="Y1182" s="14">
        <f ca="1">VLOOKUP($M1182,LAST!$B:$Q,16,0)*100</f>
        <v>330</v>
      </c>
      <c r="Z1182" s="14">
        <f ca="1">VLOOKUP($M1182,LAST!$B:$Q,4,0)</f>
        <v>98.27</v>
      </c>
      <c r="AA1182" s="14">
        <f ca="1">VLOOKUP($M1182,LAST!$B:$Q,5,0)</f>
        <v>98.676000000000002</v>
      </c>
      <c r="AB1182" s="14">
        <f ca="1">VLOOKUP($M1182,LAST!$B:$Q,6,0)</f>
        <v>96.340999999999994</v>
      </c>
      <c r="AC1182" s="14">
        <f ca="1">VLOOKUP($M1182,LAST!$B:$Q,7,0)</f>
        <v>1193</v>
      </c>
    </row>
    <row r="1183" spans="12:29" ht="16.5" customHeight="1" x14ac:dyDescent="0.25">
      <c r="L1183" s="32">
        <f t="shared" si="195"/>
        <v>1183</v>
      </c>
      <c r="M1183" s="9">
        <f t="shared" ca="1" si="204"/>
        <v>44526</v>
      </c>
      <c r="N1183" s="12">
        <f t="shared" ca="1" si="196"/>
        <v>6.3806116005653113E-2</v>
      </c>
      <c r="O1183" s="12">
        <f t="shared" ca="1" si="197"/>
        <v>6.8941026645768178E-2</v>
      </c>
      <c r="P1183" s="12">
        <f t="shared" ca="1" si="198"/>
        <v>9.646302250803851E-2</v>
      </c>
      <c r="Q1183" s="12">
        <f t="shared" ca="1" si="199"/>
        <v>-1.1170914999492076E-3</v>
      </c>
      <c r="R1183" s="12">
        <f t="shared" ca="1" si="200"/>
        <v>-1.4968848612346708E-3</v>
      </c>
      <c r="S1183" s="12">
        <f t="shared" ca="1" si="201"/>
        <v>-7.0783474900283361E-3</v>
      </c>
      <c r="T1183" s="12">
        <f t="shared" ca="1" si="202"/>
        <v>2.8573829733589129E-3</v>
      </c>
      <c r="U1183" s="18"/>
      <c r="V1183" s="22">
        <f t="shared" ca="1" si="203"/>
        <v>44526</v>
      </c>
      <c r="W1183" s="14">
        <f ca="1">VLOOKUP($M1183,LAST!$B:$Q,2,0)</f>
        <v>353.79</v>
      </c>
      <c r="X1183" s="14">
        <f ca="1">VLOOKUP($M1183,LAST!$B:$Q,3,0)*100</f>
        <v>436.47</v>
      </c>
      <c r="Y1183" s="14">
        <f ca="1">VLOOKUP($M1183,LAST!$B:$Q,16,0)*100</f>
        <v>341</v>
      </c>
      <c r="Z1183" s="14">
        <f ca="1">VLOOKUP($M1183,LAST!$B:$Q,4,0)</f>
        <v>98.36</v>
      </c>
      <c r="AA1183" s="14">
        <f ca="1">VLOOKUP($M1183,LAST!$B:$Q,5,0)</f>
        <v>98.724000000000004</v>
      </c>
      <c r="AB1183" s="14">
        <f ca="1">VLOOKUP($M1183,LAST!$B:$Q,6,0)</f>
        <v>96.088999999999999</v>
      </c>
      <c r="AC1183" s="14">
        <f ca="1">VLOOKUP($M1183,LAST!$B:$Q,7,0)</f>
        <v>1193.3</v>
      </c>
    </row>
    <row r="1184" spans="12:29" ht="16.5" customHeight="1" x14ac:dyDescent="0.25">
      <c r="L1184" s="32">
        <f t="shared" si="195"/>
        <v>1184</v>
      </c>
      <c r="M1184" s="9">
        <f t="shared" ca="1" si="204"/>
        <v>44525</v>
      </c>
      <c r="N1184" s="12">
        <f t="shared" ca="1" si="196"/>
        <v>0</v>
      </c>
      <c r="O1184" s="12">
        <f t="shared" ca="1" si="197"/>
        <v>1.1769321302470548E-3</v>
      </c>
      <c r="P1184" s="12">
        <f t="shared" ca="1" si="198"/>
        <v>0</v>
      </c>
      <c r="Q1184" s="12">
        <f t="shared" ca="1" si="199"/>
        <v>0</v>
      </c>
      <c r="R1184" s="12">
        <f t="shared" ca="1" si="200"/>
        <v>-6.0680839013782517E-5</v>
      </c>
      <c r="S1184" s="12">
        <f t="shared" ca="1" si="201"/>
        <v>-1.0425806451612729E-3</v>
      </c>
      <c r="T1184" s="12">
        <f t="shared" ca="1" si="202"/>
        <v>3.0769230769231992E-3</v>
      </c>
      <c r="U1184" s="18"/>
      <c r="V1184" s="22">
        <f t="shared" ca="1" si="203"/>
        <v>44525</v>
      </c>
      <c r="W1184" s="14">
        <f ca="1">VLOOKUP($M1184,LAST!$B:$Q,2,0)</f>
        <v>332.57</v>
      </c>
      <c r="X1184" s="14">
        <f ca="1">VLOOKUP($M1184,LAST!$B:$Q,3,0)*100</f>
        <v>408.32</v>
      </c>
      <c r="Y1184" s="14">
        <f ca="1">VLOOKUP($M1184,LAST!$B:$Q,16,0)*100</f>
        <v>311</v>
      </c>
      <c r="Z1184" s="14">
        <f ca="1">VLOOKUP($M1184,LAST!$B:$Q,4,0)</f>
        <v>98.47</v>
      </c>
      <c r="AA1184" s="14">
        <f ca="1">VLOOKUP($M1184,LAST!$B:$Q,5,0)</f>
        <v>98.872</v>
      </c>
      <c r="AB1184" s="14">
        <f ca="1">VLOOKUP($M1184,LAST!$B:$Q,6,0)</f>
        <v>96.774000000000001</v>
      </c>
      <c r="AC1184" s="14">
        <f ca="1">VLOOKUP($M1184,LAST!$B:$Q,7,0)</f>
        <v>1189.9000000000001</v>
      </c>
    </row>
    <row r="1185" spans="12:29" ht="16.5" customHeight="1" x14ac:dyDescent="0.25">
      <c r="L1185" s="32">
        <f t="shared" si="195"/>
        <v>1185</v>
      </c>
      <c r="M1185" s="9">
        <f t="shared" ca="1" si="204"/>
        <v>44524</v>
      </c>
      <c r="N1185" s="12">
        <f t="shared" ca="1" si="196"/>
        <v>1.2574595055413473E-2</v>
      </c>
      <c r="O1185" s="12">
        <f t="shared" ca="1" si="197"/>
        <v>1.0480414261291982E-2</v>
      </c>
      <c r="P1185" s="12">
        <f t="shared" ca="1" si="198"/>
        <v>1.3029315960912058E-2</v>
      </c>
      <c r="Q1185" s="12">
        <f t="shared" ca="1" si="199"/>
        <v>-2.0306630114730329E-4</v>
      </c>
      <c r="R1185" s="12">
        <f t="shared" ca="1" si="200"/>
        <v>-5.0564808915520842E-5</v>
      </c>
      <c r="S1185" s="12">
        <f t="shared" ca="1" si="201"/>
        <v>3.9796457700718157E-3</v>
      </c>
      <c r="T1185" s="12">
        <f t="shared" ca="1" si="202"/>
        <v>-2.8579834405078053E-3</v>
      </c>
      <c r="U1185" s="18"/>
      <c r="V1185" s="22">
        <f t="shared" ca="1" si="203"/>
        <v>44524</v>
      </c>
      <c r="W1185" s="14">
        <f ca="1">VLOOKUP($M1185,LAST!$B:$Q,2,0)</f>
        <v>332.57</v>
      </c>
      <c r="X1185" s="14">
        <f ca="1">VLOOKUP($M1185,LAST!$B:$Q,3,0)*100</f>
        <v>407.84000000000003</v>
      </c>
      <c r="Y1185" s="14">
        <f ca="1">VLOOKUP($M1185,LAST!$B:$Q,16,0)*100</f>
        <v>311</v>
      </c>
      <c r="Z1185" s="14">
        <f ca="1">VLOOKUP($M1185,LAST!$B:$Q,4,0)</f>
        <v>98.47</v>
      </c>
      <c r="AA1185" s="14">
        <f ca="1">VLOOKUP($M1185,LAST!$B:$Q,5,0)</f>
        <v>98.878</v>
      </c>
      <c r="AB1185" s="14">
        <f ca="1">VLOOKUP($M1185,LAST!$B:$Q,6,0)</f>
        <v>96.875</v>
      </c>
      <c r="AC1185" s="14">
        <f ca="1">VLOOKUP($M1185,LAST!$B:$Q,7,0)</f>
        <v>1186.25</v>
      </c>
    </row>
    <row r="1186" spans="12:29" ht="16.5" customHeight="1" x14ac:dyDescent="0.25">
      <c r="L1186" s="32">
        <f t="shared" si="195"/>
        <v>1186</v>
      </c>
      <c r="M1186" s="9">
        <f t="shared" ca="1" si="204"/>
        <v>44523</v>
      </c>
      <c r="N1186" s="12">
        <f t="shared" ca="1" si="196"/>
        <v>1.9113814074717794E-2</v>
      </c>
      <c r="O1186" s="12">
        <f t="shared" ca="1" si="197"/>
        <v>2.7128133350299066E-2</v>
      </c>
      <c r="P1186" s="12">
        <f t="shared" ca="1" si="198"/>
        <v>4.067796610169494E-2</v>
      </c>
      <c r="Q1186" s="12">
        <f t="shared" ca="1" si="199"/>
        <v>-5.0740815912331261E-4</v>
      </c>
      <c r="R1186" s="12">
        <f t="shared" ca="1" si="200"/>
        <v>-8.0897149386749412E-5</v>
      </c>
      <c r="S1186" s="12">
        <f t="shared" ca="1" si="201"/>
        <v>-5.9037991465382689E-4</v>
      </c>
      <c r="T1186" s="12">
        <f t="shared" ca="1" si="202"/>
        <v>3.7969877230730198E-3</v>
      </c>
      <c r="U1186" s="18"/>
      <c r="V1186" s="22">
        <f t="shared" ca="1" si="203"/>
        <v>44523</v>
      </c>
      <c r="W1186" s="14">
        <f ca="1">VLOOKUP($M1186,LAST!$B:$Q,2,0)</f>
        <v>328.44</v>
      </c>
      <c r="X1186" s="14">
        <f ca="1">VLOOKUP($M1186,LAST!$B:$Q,3,0)*100</f>
        <v>403.61</v>
      </c>
      <c r="Y1186" s="14">
        <f ca="1">VLOOKUP($M1186,LAST!$B:$Q,16,0)*100</f>
        <v>307</v>
      </c>
      <c r="Z1186" s="14">
        <f ca="1">VLOOKUP($M1186,LAST!$B:$Q,4,0)</f>
        <v>98.49</v>
      </c>
      <c r="AA1186" s="14">
        <f ca="1">VLOOKUP($M1186,LAST!$B:$Q,5,0)</f>
        <v>98.882999999999996</v>
      </c>
      <c r="AB1186" s="14">
        <f ca="1">VLOOKUP($M1186,LAST!$B:$Q,6,0)</f>
        <v>96.491</v>
      </c>
      <c r="AC1186" s="14">
        <f ca="1">VLOOKUP($M1186,LAST!$B:$Q,7,0)</f>
        <v>1189.6500000000001</v>
      </c>
    </row>
    <row r="1187" spans="12:29" ht="16.5" customHeight="1" x14ac:dyDescent="0.25">
      <c r="L1187" s="32">
        <f t="shared" si="195"/>
        <v>1187</v>
      </c>
      <c r="M1187" s="9">
        <f t="shared" ca="1" si="204"/>
        <v>44522</v>
      </c>
      <c r="N1187" s="12">
        <f t="shared" ca="1" si="196"/>
        <v>-1.0561218224241831E-2</v>
      </c>
      <c r="O1187" s="12">
        <f t="shared" ca="1" si="197"/>
        <v>-9.3281230303794427E-3</v>
      </c>
      <c r="P1187" s="12">
        <f t="shared" ca="1" si="198"/>
        <v>-1.9933554817275767E-2</v>
      </c>
      <c r="Q1187" s="12">
        <f t="shared" ca="1" si="199"/>
        <v>-4.0576181781282195E-4</v>
      </c>
      <c r="R1187" s="12">
        <f t="shared" ca="1" si="200"/>
        <v>4.0450210846865176E-5</v>
      </c>
      <c r="S1187" s="12">
        <f t="shared" ca="1" si="201"/>
        <v>5.3836781872520501E-3</v>
      </c>
      <c r="T1187" s="12">
        <f t="shared" ca="1" si="202"/>
        <v>-1.2655024044538887E-4</v>
      </c>
      <c r="U1187" s="18"/>
      <c r="V1187" s="22">
        <f t="shared" ca="1" si="203"/>
        <v>44522</v>
      </c>
      <c r="W1187" s="14">
        <f ca="1">VLOOKUP($M1187,LAST!$B:$Q,2,0)</f>
        <v>322.27999999999997</v>
      </c>
      <c r="X1187" s="14">
        <f ca="1">VLOOKUP($M1187,LAST!$B:$Q,3,0)*100</f>
        <v>392.95</v>
      </c>
      <c r="Y1187" s="14">
        <f ca="1">VLOOKUP($M1187,LAST!$B:$Q,16,0)*100</f>
        <v>295</v>
      </c>
      <c r="Z1187" s="14">
        <f ca="1">VLOOKUP($M1187,LAST!$B:$Q,4,0)</f>
        <v>98.54</v>
      </c>
      <c r="AA1187" s="14">
        <f ca="1">VLOOKUP($M1187,LAST!$B:$Q,5,0)</f>
        <v>98.891000000000005</v>
      </c>
      <c r="AB1187" s="14">
        <f ca="1">VLOOKUP($M1187,LAST!$B:$Q,6,0)</f>
        <v>96.548000000000002</v>
      </c>
      <c r="AC1187" s="14">
        <f ca="1">VLOOKUP($M1187,LAST!$B:$Q,7,0)</f>
        <v>1185.1500000000001</v>
      </c>
    </row>
    <row r="1188" spans="12:29" ht="16.5" customHeight="1" x14ac:dyDescent="0.25">
      <c r="L1188" s="32">
        <f t="shared" si="195"/>
        <v>1188</v>
      </c>
      <c r="M1188" s="9">
        <f t="shared" ca="1" si="204"/>
        <v>44519</v>
      </c>
      <c r="N1188" s="12">
        <f t="shared" ca="1" si="196"/>
        <v>7.9841554744075616E-3</v>
      </c>
      <c r="O1188" s="12">
        <f t="shared" ca="1" si="197"/>
        <v>7.4418368383624145E-3</v>
      </c>
      <c r="P1188" s="12">
        <f t="shared" ca="1" si="198"/>
        <v>1.0067114093959662E-2</v>
      </c>
      <c r="Q1188" s="12">
        <f t="shared" ca="1" si="199"/>
        <v>-4.055972419387821E-4</v>
      </c>
      <c r="R1188" s="12">
        <f t="shared" ca="1" si="200"/>
        <v>-1.112257072943823E-4</v>
      </c>
      <c r="S1188" s="12">
        <f t="shared" ca="1" si="201"/>
        <v>5.0971280247844586E-3</v>
      </c>
      <c r="T1188" s="12">
        <f t="shared" ca="1" si="202"/>
        <v>4.1511352084038222E-3</v>
      </c>
      <c r="U1188" s="18"/>
      <c r="V1188" s="22">
        <f t="shared" ca="1" si="203"/>
        <v>44519</v>
      </c>
      <c r="W1188" s="14">
        <f ca="1">VLOOKUP($M1188,LAST!$B:$Q,2,0)</f>
        <v>325.72000000000003</v>
      </c>
      <c r="X1188" s="14">
        <f ca="1">VLOOKUP($M1188,LAST!$B:$Q,3,0)*100</f>
        <v>396.65</v>
      </c>
      <c r="Y1188" s="14">
        <f ca="1">VLOOKUP($M1188,LAST!$B:$Q,16,0)*100</f>
        <v>301</v>
      </c>
      <c r="Z1188" s="14">
        <f ca="1">VLOOKUP($M1188,LAST!$B:$Q,4,0)</f>
        <v>98.58</v>
      </c>
      <c r="AA1188" s="14">
        <f ca="1">VLOOKUP($M1188,LAST!$B:$Q,5,0)</f>
        <v>98.887</v>
      </c>
      <c r="AB1188" s="14">
        <f ca="1">VLOOKUP($M1188,LAST!$B:$Q,6,0)</f>
        <v>96.031000000000006</v>
      </c>
      <c r="AC1188" s="14">
        <f ca="1">VLOOKUP($M1188,LAST!$B:$Q,7,0)</f>
        <v>1185.3</v>
      </c>
    </row>
    <row r="1189" spans="12:29" ht="16.5" customHeight="1" x14ac:dyDescent="0.25">
      <c r="L1189" s="32">
        <f t="shared" si="195"/>
        <v>1189</v>
      </c>
      <c r="M1189" s="9">
        <f t="shared" ca="1" si="204"/>
        <v>44518</v>
      </c>
      <c r="N1189" s="12">
        <f t="shared" ca="1" si="196"/>
        <v>5.6954343157697984E-3</v>
      </c>
      <c r="O1189" s="12">
        <f t="shared" ca="1" si="197"/>
        <v>5.4136874361594423E-3</v>
      </c>
      <c r="P1189" s="12">
        <f t="shared" ca="1" si="198"/>
        <v>6.7567567567567988E-3</v>
      </c>
      <c r="Q1189" s="12">
        <f t="shared" ca="1" si="199"/>
        <v>-3.0410542321335221E-4</v>
      </c>
      <c r="R1189" s="12">
        <f t="shared" ca="1" si="200"/>
        <v>8.0897967438486873E-5</v>
      </c>
      <c r="S1189" s="12">
        <f t="shared" ca="1" si="201"/>
        <v>-2.9636431940560648E-3</v>
      </c>
      <c r="T1189" s="12">
        <f t="shared" ca="1" si="202"/>
        <v>-1.775898520084529E-3</v>
      </c>
      <c r="U1189" s="18"/>
      <c r="V1189" s="22">
        <f t="shared" ca="1" si="203"/>
        <v>44518</v>
      </c>
      <c r="W1189" s="14">
        <f ca="1">VLOOKUP($M1189,LAST!$B:$Q,2,0)</f>
        <v>323.14</v>
      </c>
      <c r="X1189" s="14">
        <f ca="1">VLOOKUP($M1189,LAST!$B:$Q,3,0)*100</f>
        <v>393.71999999999997</v>
      </c>
      <c r="Y1189" s="14">
        <f ca="1">VLOOKUP($M1189,LAST!$B:$Q,16,0)*100</f>
        <v>298</v>
      </c>
      <c r="Z1189" s="14">
        <f ca="1">VLOOKUP($M1189,LAST!$B:$Q,4,0)</f>
        <v>98.62</v>
      </c>
      <c r="AA1189" s="14">
        <f ca="1">VLOOKUP($M1189,LAST!$B:$Q,5,0)</f>
        <v>98.897999999999996</v>
      </c>
      <c r="AB1189" s="14">
        <f ca="1">VLOOKUP($M1189,LAST!$B:$Q,6,0)</f>
        <v>95.543999999999997</v>
      </c>
      <c r="AC1189" s="14">
        <f ca="1">VLOOKUP($M1189,LAST!$B:$Q,7,0)</f>
        <v>1180.4000000000001</v>
      </c>
    </row>
    <row r="1190" spans="12:29" ht="16.5" customHeight="1" x14ac:dyDescent="0.25">
      <c r="L1190" s="32">
        <f t="shared" si="195"/>
        <v>1190</v>
      </c>
      <c r="M1190" s="9">
        <f t="shared" ca="1" si="204"/>
        <v>44517</v>
      </c>
      <c r="N1190" s="12">
        <f t="shared" ca="1" si="196"/>
        <v>1.0885637879502807E-2</v>
      </c>
      <c r="O1190" s="12">
        <f t="shared" ca="1" si="197"/>
        <v>1.2121682044919924E-2</v>
      </c>
      <c r="P1190" s="12">
        <f t="shared" ca="1" si="198"/>
        <v>1.7182130584192379E-2</v>
      </c>
      <c r="Q1190" s="12">
        <f t="shared" ca="1" si="199"/>
        <v>0</v>
      </c>
      <c r="R1190" s="12">
        <f t="shared" ca="1" si="200"/>
        <v>1.4159148832870727E-4</v>
      </c>
      <c r="S1190" s="12">
        <f t="shared" ca="1" si="201"/>
        <v>-9.0705311994998539E-4</v>
      </c>
      <c r="T1190" s="12">
        <f t="shared" ca="1" si="202"/>
        <v>2.1186440677967155E-3</v>
      </c>
      <c r="U1190" s="18"/>
      <c r="V1190" s="22">
        <f t="shared" ca="1" si="203"/>
        <v>44517</v>
      </c>
      <c r="W1190" s="14">
        <f ca="1">VLOOKUP($M1190,LAST!$B:$Q,2,0)</f>
        <v>321.31</v>
      </c>
      <c r="X1190" s="14">
        <f ca="1">VLOOKUP($M1190,LAST!$B:$Q,3,0)*100</f>
        <v>391.59999999999997</v>
      </c>
      <c r="Y1190" s="14">
        <f ca="1">VLOOKUP($M1190,LAST!$B:$Q,16,0)*100</f>
        <v>296</v>
      </c>
      <c r="Z1190" s="14">
        <f ca="1">VLOOKUP($M1190,LAST!$B:$Q,4,0)</f>
        <v>98.65</v>
      </c>
      <c r="AA1190" s="14">
        <f ca="1">VLOOKUP($M1190,LAST!$B:$Q,5,0)</f>
        <v>98.89</v>
      </c>
      <c r="AB1190" s="14">
        <f ca="1">VLOOKUP($M1190,LAST!$B:$Q,6,0)</f>
        <v>95.828000000000003</v>
      </c>
      <c r="AC1190" s="14">
        <f ca="1">VLOOKUP($M1190,LAST!$B:$Q,7,0)</f>
        <v>1182.5</v>
      </c>
    </row>
    <row r="1191" spans="12:29" ht="16.5" customHeight="1" x14ac:dyDescent="0.25">
      <c r="L1191" s="32">
        <f t="shared" si="195"/>
        <v>1191</v>
      </c>
      <c r="M1191" s="9">
        <f t="shared" ca="1" si="204"/>
        <v>44516</v>
      </c>
      <c r="N1191" s="12">
        <f t="shared" ca="1" si="196"/>
        <v>6.6508313539193065E-3</v>
      </c>
      <c r="O1191" s="12">
        <f t="shared" ca="1" si="197"/>
        <v>1.1476524103314789E-2</v>
      </c>
      <c r="P1191" s="12">
        <f t="shared" ca="1" si="198"/>
        <v>2.1052631578947434E-2</v>
      </c>
      <c r="Q1191" s="12">
        <f t="shared" ca="1" si="199"/>
        <v>-1.0135819987833194E-4</v>
      </c>
      <c r="R1191" s="12">
        <f t="shared" ca="1" si="200"/>
        <v>0</v>
      </c>
      <c r="S1191" s="12">
        <f t="shared" ca="1" si="201"/>
        <v>5.324556898340882E-3</v>
      </c>
      <c r="T1191" s="12">
        <f t="shared" ca="1" si="202"/>
        <v>1.3577732518668117E-3</v>
      </c>
      <c r="U1191" s="18"/>
      <c r="V1191" s="22">
        <f t="shared" ca="1" si="203"/>
        <v>44516</v>
      </c>
      <c r="W1191" s="14">
        <f ca="1">VLOOKUP($M1191,LAST!$B:$Q,2,0)</f>
        <v>317.85000000000002</v>
      </c>
      <c r="X1191" s="14">
        <f ca="1">VLOOKUP($M1191,LAST!$B:$Q,3,0)*100</f>
        <v>386.91</v>
      </c>
      <c r="Y1191" s="14">
        <f ca="1">VLOOKUP($M1191,LAST!$B:$Q,16,0)*100</f>
        <v>291</v>
      </c>
      <c r="Z1191" s="14">
        <f ca="1">VLOOKUP($M1191,LAST!$B:$Q,4,0)</f>
        <v>98.65</v>
      </c>
      <c r="AA1191" s="14">
        <f ca="1">VLOOKUP($M1191,LAST!$B:$Q,5,0)</f>
        <v>98.876000000000005</v>
      </c>
      <c r="AB1191" s="14">
        <f ca="1">VLOOKUP($M1191,LAST!$B:$Q,6,0)</f>
        <v>95.915000000000006</v>
      </c>
      <c r="AC1191" s="14">
        <f ca="1">VLOOKUP($M1191,LAST!$B:$Q,7,0)</f>
        <v>1180</v>
      </c>
    </row>
    <row r="1192" spans="12:29" ht="16.5" customHeight="1" x14ac:dyDescent="0.25">
      <c r="L1192" s="32">
        <f t="shared" si="195"/>
        <v>1192</v>
      </c>
      <c r="M1192" s="9">
        <f t="shared" ca="1" si="204"/>
        <v>44515</v>
      </c>
      <c r="N1192" s="12">
        <f t="shared" ca="1" si="196"/>
        <v>-9.1319902090002403E-3</v>
      </c>
      <c r="O1192" s="12">
        <f t="shared" ca="1" si="197"/>
        <v>-1.5139650221873691E-3</v>
      </c>
      <c r="P1192" s="12">
        <f t="shared" ca="1" si="198"/>
        <v>3.5211267605634866E-3</v>
      </c>
      <c r="Q1192" s="12">
        <f t="shared" ca="1" si="199"/>
        <v>0</v>
      </c>
      <c r="R1192" s="12">
        <f t="shared" ca="1" si="200"/>
        <v>1.7196208741743213E-4</v>
      </c>
      <c r="S1192" s="12">
        <f t="shared" ca="1" si="201"/>
        <v>2.9328904213270501E-3</v>
      </c>
      <c r="T1192" s="12">
        <f t="shared" ca="1" si="202"/>
        <v>-1.0172939979652407E-3</v>
      </c>
      <c r="U1192" s="18"/>
      <c r="V1192" s="22">
        <f t="shared" ca="1" si="203"/>
        <v>44515</v>
      </c>
      <c r="W1192" s="14">
        <f ca="1">VLOOKUP($M1192,LAST!$B:$Q,2,0)</f>
        <v>315.75</v>
      </c>
      <c r="X1192" s="14">
        <f ca="1">VLOOKUP($M1192,LAST!$B:$Q,3,0)*100</f>
        <v>382.52000000000004</v>
      </c>
      <c r="Y1192" s="14">
        <f ca="1">VLOOKUP($M1192,LAST!$B:$Q,16,0)*100</f>
        <v>285</v>
      </c>
      <c r="Z1192" s="14">
        <f ca="1">VLOOKUP($M1192,LAST!$B:$Q,4,0)</f>
        <v>98.66</v>
      </c>
      <c r="AA1192" s="14">
        <f ca="1">VLOOKUP($M1192,LAST!$B:$Q,5,0)</f>
        <v>98.876000000000005</v>
      </c>
      <c r="AB1192" s="14">
        <f ca="1">VLOOKUP($M1192,LAST!$B:$Q,6,0)</f>
        <v>95.406999999999996</v>
      </c>
      <c r="AC1192" s="14">
        <f ca="1">VLOOKUP($M1192,LAST!$B:$Q,7,0)</f>
        <v>1178.4000000000001</v>
      </c>
    </row>
    <row r="1193" spans="12:29" ht="16.5" customHeight="1" x14ac:dyDescent="0.25">
      <c r="L1193" s="32">
        <f t="shared" si="195"/>
        <v>1193</v>
      </c>
      <c r="M1193" s="9">
        <f t="shared" ca="1" si="204"/>
        <v>44512</v>
      </c>
      <c r="N1193" s="12">
        <f t="shared" ca="1" si="196"/>
        <v>6.5066329753631358E-3</v>
      </c>
      <c r="O1193" s="12">
        <f t="shared" ca="1" si="197"/>
        <v>1.8305439330545958E-3</v>
      </c>
      <c r="P1193" s="12">
        <f t="shared" ca="1" si="198"/>
        <v>1.4285714285714235E-2</v>
      </c>
      <c r="Q1193" s="12">
        <f t="shared" ca="1" si="199"/>
        <v>0</v>
      </c>
      <c r="R1193" s="12">
        <f t="shared" ca="1" si="200"/>
        <v>1.1128196827447923E-4</v>
      </c>
      <c r="S1193" s="12">
        <f t="shared" ca="1" si="201"/>
        <v>-5.2533148416644693E-4</v>
      </c>
      <c r="T1193" s="12">
        <f t="shared" ca="1" si="202"/>
        <v>-1.0585595122157843E-3</v>
      </c>
      <c r="U1193" s="18"/>
      <c r="V1193" s="22">
        <f t="shared" ca="1" si="203"/>
        <v>44512</v>
      </c>
      <c r="W1193" s="14">
        <f ca="1">VLOOKUP($M1193,LAST!$B:$Q,2,0)</f>
        <v>318.66000000000003</v>
      </c>
      <c r="X1193" s="14">
        <f ca="1">VLOOKUP($M1193,LAST!$B:$Q,3,0)*100</f>
        <v>383.1</v>
      </c>
      <c r="Y1193" s="14">
        <f ca="1">VLOOKUP($M1193,LAST!$B:$Q,16,0)*100</f>
        <v>284</v>
      </c>
      <c r="Z1193" s="14">
        <f ca="1">VLOOKUP($M1193,LAST!$B:$Q,4,0)</f>
        <v>98.66</v>
      </c>
      <c r="AA1193" s="14">
        <f ca="1">VLOOKUP($M1193,LAST!$B:$Q,5,0)</f>
        <v>98.858999999999995</v>
      </c>
      <c r="AB1193" s="14">
        <f ca="1">VLOOKUP($M1193,LAST!$B:$Q,6,0)</f>
        <v>95.128</v>
      </c>
      <c r="AC1193" s="14">
        <f ca="1">VLOOKUP($M1193,LAST!$B:$Q,7,0)</f>
        <v>1179.5999999999999</v>
      </c>
    </row>
    <row r="1194" spans="12:29" ht="16.5" customHeight="1" x14ac:dyDescent="0.25">
      <c r="L1194" s="32">
        <f t="shared" si="195"/>
        <v>1194</v>
      </c>
      <c r="M1194" s="9">
        <f t="shared" ca="1" si="204"/>
        <v>44511</v>
      </c>
      <c r="N1194" s="12">
        <f t="shared" ca="1" si="196"/>
        <v>0</v>
      </c>
      <c r="O1194" s="12">
        <f t="shared" ca="1" si="197"/>
        <v>9.4230970578990103E-4</v>
      </c>
      <c r="P1194" s="12">
        <f t="shared" ca="1" si="198"/>
        <v>0</v>
      </c>
      <c r="Q1194" s="12">
        <f t="shared" ca="1" si="199"/>
        <v>0</v>
      </c>
      <c r="R1194" s="12">
        <f t="shared" ca="1" si="200"/>
        <v>2.6309930987022945E-4</v>
      </c>
      <c r="S1194" s="12">
        <f t="shared" ca="1" si="201"/>
        <v>3.4580917237743147E-3</v>
      </c>
      <c r="T1194" s="12">
        <f t="shared" ca="1" si="202"/>
        <v>4.2344173441621891E-5</v>
      </c>
      <c r="U1194" s="18"/>
      <c r="V1194" s="22">
        <f t="shared" ca="1" si="203"/>
        <v>44511</v>
      </c>
      <c r="W1194" s="14">
        <f ca="1">VLOOKUP($M1194,LAST!$B:$Q,2,0)</f>
        <v>316.60000000000002</v>
      </c>
      <c r="X1194" s="14">
        <f ca="1">VLOOKUP($M1194,LAST!$B:$Q,3,0)*100</f>
        <v>382.4</v>
      </c>
      <c r="Y1194" s="14">
        <f ca="1">VLOOKUP($M1194,LAST!$B:$Q,16,0)*100</f>
        <v>280</v>
      </c>
      <c r="Z1194" s="14">
        <f ca="1">VLOOKUP($M1194,LAST!$B:$Q,4,0)</f>
        <v>98.66</v>
      </c>
      <c r="AA1194" s="14">
        <f ca="1">VLOOKUP($M1194,LAST!$B:$Q,5,0)</f>
        <v>98.847999999999999</v>
      </c>
      <c r="AB1194" s="14">
        <f ca="1">VLOOKUP($M1194,LAST!$B:$Q,6,0)</f>
        <v>95.177999999999997</v>
      </c>
      <c r="AC1194" s="14">
        <f ca="1">VLOOKUP($M1194,LAST!$B:$Q,7,0)</f>
        <v>1180.8499999999999</v>
      </c>
    </row>
    <row r="1195" spans="12:29" ht="16.5" customHeight="1" x14ac:dyDescent="0.25">
      <c r="L1195" s="32">
        <f t="shared" si="195"/>
        <v>1195</v>
      </c>
      <c r="M1195" s="9">
        <f t="shared" ca="1" si="204"/>
        <v>44510</v>
      </c>
      <c r="N1195" s="12">
        <f t="shared" ca="1" si="196"/>
        <v>-1.600621600621599E-2</v>
      </c>
      <c r="O1195" s="12">
        <f t="shared" ca="1" si="197"/>
        <v>-9.0267690392198396E-3</v>
      </c>
      <c r="P1195" s="12">
        <f t="shared" ca="1" si="198"/>
        <v>-7.0921985815602939E-3</v>
      </c>
      <c r="Q1195" s="12">
        <f t="shared" ca="1" si="199"/>
        <v>1.0136847440445074E-4</v>
      </c>
      <c r="R1195" s="12">
        <f t="shared" ca="1" si="200"/>
        <v>1.9230185318264148E-4</v>
      </c>
      <c r="S1195" s="12">
        <f t="shared" ca="1" si="201"/>
        <v>9.5258368367834301E-3</v>
      </c>
      <c r="T1195" s="12">
        <f t="shared" ca="1" si="202"/>
        <v>3.1007093403558894E-3</v>
      </c>
      <c r="U1195" s="18"/>
      <c r="V1195" s="22">
        <f t="shared" ca="1" si="203"/>
        <v>44510</v>
      </c>
      <c r="W1195" s="14">
        <f ca="1">VLOOKUP($M1195,LAST!$B:$Q,2,0)</f>
        <v>316.60000000000002</v>
      </c>
      <c r="X1195" s="14">
        <f ca="1">VLOOKUP($M1195,LAST!$B:$Q,3,0)*100</f>
        <v>382.03999999999996</v>
      </c>
      <c r="Y1195" s="14">
        <f ca="1">VLOOKUP($M1195,LAST!$B:$Q,16,0)*100</f>
        <v>280</v>
      </c>
      <c r="Z1195" s="14">
        <f ca="1">VLOOKUP($M1195,LAST!$B:$Q,4,0)</f>
        <v>98.66</v>
      </c>
      <c r="AA1195" s="14">
        <f ca="1">VLOOKUP($M1195,LAST!$B:$Q,5,0)</f>
        <v>98.822000000000003</v>
      </c>
      <c r="AB1195" s="14">
        <f ca="1">VLOOKUP($M1195,LAST!$B:$Q,6,0)</f>
        <v>94.85</v>
      </c>
      <c r="AC1195" s="14">
        <f ca="1">VLOOKUP($M1195,LAST!$B:$Q,7,0)</f>
        <v>1180.8</v>
      </c>
    </row>
    <row r="1196" spans="12:29" ht="16.5" customHeight="1" x14ac:dyDescent="0.25">
      <c r="L1196" s="32">
        <f t="shared" si="195"/>
        <v>1196</v>
      </c>
      <c r="M1196" s="9">
        <f t="shared" ca="1" si="204"/>
        <v>44509</v>
      </c>
      <c r="N1196" s="12">
        <f t="shared" ca="1" si="196"/>
        <v>1.2684124386251883E-2</v>
      </c>
      <c r="O1196" s="12">
        <f t="shared" ca="1" si="197"/>
        <v>1.5140743081338615E-2</v>
      </c>
      <c r="P1196" s="12">
        <f t="shared" ca="1" si="198"/>
        <v>2.1739130434782705E-2</v>
      </c>
      <c r="Q1196" s="12">
        <f t="shared" ca="1" si="199"/>
        <v>2.0277805941404381E-4</v>
      </c>
      <c r="R1196" s="12">
        <f t="shared" ca="1" si="200"/>
        <v>1.2146855482786378E-4</v>
      </c>
      <c r="S1196" s="12">
        <f t="shared" ca="1" si="201"/>
        <v>-9.9947899499208681E-4</v>
      </c>
      <c r="T1196" s="12">
        <f t="shared" ca="1" si="202"/>
        <v>-5.11325219743064E-3</v>
      </c>
      <c r="U1196" s="18"/>
      <c r="V1196" s="22">
        <f t="shared" ca="1" si="203"/>
        <v>44509</v>
      </c>
      <c r="W1196" s="14">
        <f ca="1">VLOOKUP($M1196,LAST!$B:$Q,2,0)</f>
        <v>321.75</v>
      </c>
      <c r="X1196" s="14">
        <f ca="1">VLOOKUP($M1196,LAST!$B:$Q,3,0)*100</f>
        <v>385.52</v>
      </c>
      <c r="Y1196" s="14">
        <f ca="1">VLOOKUP($M1196,LAST!$B:$Q,16,0)*100</f>
        <v>282</v>
      </c>
      <c r="Z1196" s="14">
        <f ca="1">VLOOKUP($M1196,LAST!$B:$Q,4,0)</f>
        <v>98.65</v>
      </c>
      <c r="AA1196" s="14">
        <f ca="1">VLOOKUP($M1196,LAST!$B:$Q,5,0)</f>
        <v>98.802999999999997</v>
      </c>
      <c r="AB1196" s="14">
        <f ca="1">VLOOKUP($M1196,LAST!$B:$Q,6,0)</f>
        <v>93.954999999999998</v>
      </c>
      <c r="AC1196" s="14">
        <f ca="1">VLOOKUP($M1196,LAST!$B:$Q,7,0)</f>
        <v>1177.1500000000001</v>
      </c>
    </row>
    <row r="1197" spans="12:29" ht="16.5" customHeight="1" x14ac:dyDescent="0.25">
      <c r="L1197" s="32">
        <f t="shared" si="195"/>
        <v>1197</v>
      </c>
      <c r="M1197" s="9">
        <f t="shared" ca="1" si="204"/>
        <v>44508</v>
      </c>
      <c r="N1197" s="12">
        <f t="shared" ca="1" si="196"/>
        <v>-3.4491141702373218E-2</v>
      </c>
      <c r="O1197" s="12">
        <f t="shared" ca="1" si="197"/>
        <v>-1.5910445440646903E-2</v>
      </c>
      <c r="P1197" s="12">
        <f t="shared" ca="1" si="198"/>
        <v>-2.8169014084507005E-2</v>
      </c>
      <c r="Q1197" s="12">
        <f t="shared" ca="1" si="199"/>
        <v>4.0572066132460449E-4</v>
      </c>
      <c r="R1197" s="12">
        <f t="shared" ca="1" si="200"/>
        <v>2.4299614243616929E-4</v>
      </c>
      <c r="S1197" s="12">
        <f t="shared" ca="1" si="201"/>
        <v>-2.87319762510585E-3</v>
      </c>
      <c r="T1197" s="12">
        <f t="shared" ca="1" si="202"/>
        <v>-1.5611155647440311E-3</v>
      </c>
      <c r="U1197" s="18"/>
      <c r="V1197" s="22">
        <f t="shared" ca="1" si="203"/>
        <v>44508</v>
      </c>
      <c r="W1197" s="14">
        <f ca="1">VLOOKUP($M1197,LAST!$B:$Q,2,0)</f>
        <v>317.72000000000003</v>
      </c>
      <c r="X1197" s="14">
        <f ca="1">VLOOKUP($M1197,LAST!$B:$Q,3,0)*100</f>
        <v>379.77</v>
      </c>
      <c r="Y1197" s="14">
        <f ca="1">VLOOKUP($M1197,LAST!$B:$Q,16,0)*100</f>
        <v>276</v>
      </c>
      <c r="Z1197" s="14">
        <f ca="1">VLOOKUP($M1197,LAST!$B:$Q,4,0)</f>
        <v>98.63</v>
      </c>
      <c r="AA1197" s="14">
        <f ca="1">VLOOKUP($M1197,LAST!$B:$Q,5,0)</f>
        <v>98.790999999999997</v>
      </c>
      <c r="AB1197" s="14">
        <f ca="1">VLOOKUP($M1197,LAST!$B:$Q,6,0)</f>
        <v>94.049000000000007</v>
      </c>
      <c r="AC1197" s="14">
        <f ca="1">VLOOKUP($M1197,LAST!$B:$Q,7,0)</f>
        <v>1183.2</v>
      </c>
    </row>
    <row r="1198" spans="12:29" ht="16.5" customHeight="1" x14ac:dyDescent="0.25">
      <c r="L1198" s="32">
        <f t="shared" si="195"/>
        <v>1198</v>
      </c>
      <c r="M1198" s="9">
        <f t="shared" ca="1" si="204"/>
        <v>44505</v>
      </c>
      <c r="N1198" s="12">
        <f t="shared" ca="1" si="196"/>
        <v>4.8245747961770391E-3</v>
      </c>
      <c r="O1198" s="12">
        <f t="shared" ca="1" si="197"/>
        <v>-1.0816907184784452E-2</v>
      </c>
      <c r="P1198" s="12">
        <f t="shared" ca="1" si="198"/>
        <v>-2.7397260273972601E-2</v>
      </c>
      <c r="Q1198" s="12">
        <f t="shared" ca="1" si="199"/>
        <v>3.0438311688318898E-4</v>
      </c>
      <c r="R1198" s="12">
        <f t="shared" ca="1" si="200"/>
        <v>3.0375440443819457E-5</v>
      </c>
      <c r="S1198" s="12">
        <f t="shared" ca="1" si="201"/>
        <v>-2.8617762091009968E-4</v>
      </c>
      <c r="T1198" s="12">
        <f t="shared" ca="1" si="202"/>
        <v>2.0293408869909157E-3</v>
      </c>
      <c r="U1198" s="18"/>
      <c r="V1198" s="22">
        <f t="shared" ca="1" si="203"/>
        <v>44505</v>
      </c>
      <c r="W1198" s="14">
        <f ca="1">VLOOKUP($M1198,LAST!$B:$Q,2,0)</f>
        <v>329.07</v>
      </c>
      <c r="X1198" s="14">
        <f ca="1">VLOOKUP($M1198,LAST!$B:$Q,3,0)*100</f>
        <v>385.91</v>
      </c>
      <c r="Y1198" s="14">
        <f ca="1">VLOOKUP($M1198,LAST!$B:$Q,16,0)*100</f>
        <v>284</v>
      </c>
      <c r="Z1198" s="14">
        <f ca="1">VLOOKUP($M1198,LAST!$B:$Q,4,0)</f>
        <v>98.59</v>
      </c>
      <c r="AA1198" s="14">
        <f ca="1">VLOOKUP($M1198,LAST!$B:$Q,5,0)</f>
        <v>98.766999999999996</v>
      </c>
      <c r="AB1198" s="14">
        <f ca="1">VLOOKUP($M1198,LAST!$B:$Q,6,0)</f>
        <v>94.32</v>
      </c>
      <c r="AC1198" s="14">
        <f ca="1">VLOOKUP($M1198,LAST!$B:$Q,7,0)</f>
        <v>1185.05</v>
      </c>
    </row>
    <row r="1199" spans="12:29" ht="16.5" customHeight="1" x14ac:dyDescent="0.25">
      <c r="L1199" s="32">
        <f t="shared" si="195"/>
        <v>1199</v>
      </c>
      <c r="M1199" s="9">
        <f t="shared" ca="1" si="204"/>
        <v>44504</v>
      </c>
      <c r="N1199" s="12">
        <f t="shared" ca="1" si="196"/>
        <v>8.2199371959854606E-3</v>
      </c>
      <c r="O1199" s="12">
        <f t="shared" ca="1" si="197"/>
        <v>6.0341937646666288E-3</v>
      </c>
      <c r="P1199" s="12">
        <f t="shared" ca="1" si="198"/>
        <v>3.4364261168384758E-3</v>
      </c>
      <c r="Q1199" s="12">
        <f t="shared" ca="1" si="199"/>
        <v>1.0147133434812439E-4</v>
      </c>
      <c r="R1199" s="12">
        <f t="shared" ca="1" si="200"/>
        <v>1.3164423651401691E-4</v>
      </c>
      <c r="S1199" s="12">
        <f t="shared" ca="1" si="201"/>
        <v>5.1457427767833686E-3</v>
      </c>
      <c r="T1199" s="12">
        <f t="shared" ca="1" si="202"/>
        <v>8.8862559241720263E-4</v>
      </c>
      <c r="U1199" s="18"/>
      <c r="V1199" s="22">
        <f t="shared" ca="1" si="203"/>
        <v>44504</v>
      </c>
      <c r="W1199" s="14">
        <f ca="1">VLOOKUP($M1199,LAST!$B:$Q,2,0)</f>
        <v>327.49</v>
      </c>
      <c r="X1199" s="14">
        <f ca="1">VLOOKUP($M1199,LAST!$B:$Q,3,0)*100</f>
        <v>390.13</v>
      </c>
      <c r="Y1199" s="14">
        <f ca="1">VLOOKUP($M1199,LAST!$B:$Q,16,0)*100</f>
        <v>292</v>
      </c>
      <c r="Z1199" s="14">
        <f ca="1">VLOOKUP($M1199,LAST!$B:$Q,4,0)</f>
        <v>98.56</v>
      </c>
      <c r="AA1199" s="14">
        <f ca="1">VLOOKUP($M1199,LAST!$B:$Q,5,0)</f>
        <v>98.763999999999996</v>
      </c>
      <c r="AB1199" s="14">
        <f ca="1">VLOOKUP($M1199,LAST!$B:$Q,6,0)</f>
        <v>94.346999999999994</v>
      </c>
      <c r="AC1199" s="14">
        <f ca="1">VLOOKUP($M1199,LAST!$B:$Q,7,0)</f>
        <v>1182.6500000000001</v>
      </c>
    </row>
    <row r="1200" spans="12:29" ht="16.5" customHeight="1" x14ac:dyDescent="0.25">
      <c r="L1200" s="32">
        <f t="shared" si="195"/>
        <v>1200</v>
      </c>
      <c r="M1200" s="9">
        <f t="shared" ca="1" si="204"/>
        <v>44503</v>
      </c>
      <c r="N1200" s="12">
        <f t="shared" ca="1" si="196"/>
        <v>-1.5100060642813884E-2</v>
      </c>
      <c r="O1200" s="12">
        <f t="shared" ca="1" si="197"/>
        <v>-7.168642310351081E-3</v>
      </c>
      <c r="P1200" s="12">
        <f t="shared" ca="1" si="198"/>
        <v>-1.0204081632653073E-2</v>
      </c>
      <c r="Q1200" s="12">
        <f t="shared" ca="1" si="199"/>
        <v>0</v>
      </c>
      <c r="R1200" s="12">
        <f t="shared" ca="1" si="200"/>
        <v>1.0126582278502383E-5</v>
      </c>
      <c r="S1200" s="12">
        <f t="shared" ca="1" si="201"/>
        <v>-2.4019555744499987E-3</v>
      </c>
      <c r="T1200" s="12">
        <f t="shared" ca="1" si="202"/>
        <v>6.13079019073548E-3</v>
      </c>
      <c r="U1200" s="18"/>
      <c r="V1200" s="22">
        <f t="shared" ca="1" si="203"/>
        <v>44503</v>
      </c>
      <c r="W1200" s="14">
        <f ca="1">VLOOKUP($M1200,LAST!$B:$Q,2,0)</f>
        <v>324.82</v>
      </c>
      <c r="X1200" s="14">
        <f ca="1">VLOOKUP($M1200,LAST!$B:$Q,3,0)*100</f>
        <v>387.78999999999996</v>
      </c>
      <c r="Y1200" s="14">
        <f ca="1">VLOOKUP($M1200,LAST!$B:$Q,16,0)*100</f>
        <v>291</v>
      </c>
      <c r="Z1200" s="14">
        <f ca="1">VLOOKUP($M1200,LAST!$B:$Q,4,0)</f>
        <v>98.55</v>
      </c>
      <c r="AA1200" s="14">
        <f ca="1">VLOOKUP($M1200,LAST!$B:$Q,5,0)</f>
        <v>98.751000000000005</v>
      </c>
      <c r="AB1200" s="14">
        <f ca="1">VLOOKUP($M1200,LAST!$B:$Q,6,0)</f>
        <v>93.864000000000004</v>
      </c>
      <c r="AC1200" s="14">
        <f ca="1">VLOOKUP($M1200,LAST!$B:$Q,7,0)</f>
        <v>1181.5999999999999</v>
      </c>
    </row>
    <row r="1201" spans="12:29" ht="16.5" customHeight="1" x14ac:dyDescent="0.25">
      <c r="L1201" s="32">
        <f t="shared" si="195"/>
        <v>1201</v>
      </c>
      <c r="M1201" s="9">
        <f t="shared" ca="1" si="204"/>
        <v>44502</v>
      </c>
      <c r="N1201" s="12">
        <f t="shared" ca="1" si="196"/>
        <v>1.038571122208265E-2</v>
      </c>
      <c r="O1201" s="12">
        <f t="shared" ca="1" si="197"/>
        <v>1.8009799833194284E-2</v>
      </c>
      <c r="P1201" s="12">
        <f t="shared" ca="1" si="198"/>
        <v>2.7972027972027913E-2</v>
      </c>
      <c r="Q1201" s="12">
        <f t="shared" ca="1" si="199"/>
        <v>0</v>
      </c>
      <c r="R1201" s="12">
        <f t="shared" ca="1" si="200"/>
        <v>1.3166290245814061E-4</v>
      </c>
      <c r="S1201" s="12">
        <f t="shared" ca="1" si="201"/>
        <v>2.2475740048359949E-3</v>
      </c>
      <c r="T1201" s="12">
        <f t="shared" ca="1" si="202"/>
        <v>-1.827376652075885E-3</v>
      </c>
      <c r="U1201" s="18"/>
      <c r="V1201" s="22">
        <f t="shared" ca="1" si="203"/>
        <v>44502</v>
      </c>
      <c r="W1201" s="14">
        <f ca="1">VLOOKUP($M1201,LAST!$B:$Q,2,0)</f>
        <v>329.8</v>
      </c>
      <c r="X1201" s="14">
        <f ca="1">VLOOKUP($M1201,LAST!$B:$Q,3,0)*100</f>
        <v>390.59</v>
      </c>
      <c r="Y1201" s="14">
        <f ca="1">VLOOKUP($M1201,LAST!$B:$Q,16,0)*100</f>
        <v>294</v>
      </c>
      <c r="Z1201" s="14">
        <f ca="1">VLOOKUP($M1201,LAST!$B:$Q,4,0)</f>
        <v>98.55</v>
      </c>
      <c r="AA1201" s="14">
        <f ca="1">VLOOKUP($M1201,LAST!$B:$Q,5,0)</f>
        <v>98.75</v>
      </c>
      <c r="AB1201" s="14">
        <f ca="1">VLOOKUP($M1201,LAST!$B:$Q,6,0)</f>
        <v>94.09</v>
      </c>
      <c r="AC1201" s="14">
        <f ca="1">VLOOKUP($M1201,LAST!$B:$Q,7,0)</f>
        <v>1174.4000000000001</v>
      </c>
    </row>
    <row r="1202" spans="12:29" ht="16.5" customHeight="1" x14ac:dyDescent="0.25">
      <c r="L1202" s="32">
        <f t="shared" si="195"/>
        <v>1202</v>
      </c>
      <c r="M1202" s="9">
        <f t="shared" ca="1" si="204"/>
        <v>44501</v>
      </c>
      <c r="N1202" s="12">
        <f t="shared" ca="1" si="196"/>
        <v>-1.31562844205102E-3</v>
      </c>
      <c r="O1202" s="12">
        <f t="shared" ca="1" si="197"/>
        <v>1.6446939041900865E-3</v>
      </c>
      <c r="P1202" s="12">
        <f t="shared" ca="1" si="198"/>
        <v>-3.4843205574912606E-3</v>
      </c>
      <c r="Q1202" s="12">
        <f t="shared" ca="1" si="199"/>
        <v>1.014816318245515E-4</v>
      </c>
      <c r="R1202" s="12">
        <f t="shared" ca="1" si="200"/>
        <v>-7.0890383213173536E-5</v>
      </c>
      <c r="S1202" s="12">
        <f t="shared" ca="1" si="201"/>
        <v>-2.5923525599481634E-3</v>
      </c>
      <c r="T1202" s="12">
        <f t="shared" ca="1" si="202"/>
        <v>6.8891741548993135E-3</v>
      </c>
      <c r="U1202" s="18"/>
      <c r="V1202" s="22">
        <f t="shared" ca="1" si="203"/>
        <v>44501</v>
      </c>
      <c r="W1202" s="14">
        <f ca="1">VLOOKUP($M1202,LAST!$B:$Q,2,0)</f>
        <v>326.41000000000003</v>
      </c>
      <c r="X1202" s="14">
        <f ca="1">VLOOKUP($M1202,LAST!$B:$Q,3,0)*100</f>
        <v>383.68</v>
      </c>
      <c r="Y1202" s="14">
        <f ca="1">VLOOKUP($M1202,LAST!$B:$Q,16,0)*100</f>
        <v>286</v>
      </c>
      <c r="Z1202" s="14">
        <f ca="1">VLOOKUP($M1202,LAST!$B:$Q,4,0)</f>
        <v>98.55</v>
      </c>
      <c r="AA1202" s="14">
        <f ca="1">VLOOKUP($M1202,LAST!$B:$Q,5,0)</f>
        <v>98.736999999999995</v>
      </c>
      <c r="AB1202" s="14">
        <f ca="1">VLOOKUP($M1202,LAST!$B:$Q,6,0)</f>
        <v>93.879000000000005</v>
      </c>
      <c r="AC1202" s="14">
        <f ca="1">VLOOKUP($M1202,LAST!$B:$Q,7,0)</f>
        <v>1176.55</v>
      </c>
    </row>
    <row r="1203" spans="12:29" ht="16.5" customHeight="1" x14ac:dyDescent="0.25">
      <c r="L1203" s="32">
        <f t="shared" si="195"/>
        <v>1203</v>
      </c>
      <c r="M1203" s="9">
        <f t="shared" ca="1" si="204"/>
        <v>44498</v>
      </c>
      <c r="N1203" s="12">
        <f t="shared" ca="1" si="196"/>
        <v>6.6527042010593451E-3</v>
      </c>
      <c r="O1203" s="12">
        <f t="shared" ca="1" si="197"/>
        <v>4.1681958789911988E-3</v>
      </c>
      <c r="P1203" s="12">
        <f t="shared" ca="1" si="198"/>
        <v>3.4965034965035446E-3</v>
      </c>
      <c r="Q1203" s="12">
        <f t="shared" ca="1" si="199"/>
        <v>-1.0147133434790234E-4</v>
      </c>
      <c r="R1203" s="12">
        <f t="shared" ca="1" si="200"/>
        <v>-1.4176066749016503E-4</v>
      </c>
      <c r="S1203" s="12">
        <f t="shared" ca="1" si="201"/>
        <v>8.3346724516579762E-3</v>
      </c>
      <c r="T1203" s="12">
        <f t="shared" ca="1" si="202"/>
        <v>-9.8320010259489443E-4</v>
      </c>
      <c r="U1203" s="18"/>
      <c r="V1203" s="22">
        <f t="shared" ca="1" si="203"/>
        <v>44498</v>
      </c>
      <c r="W1203" s="14">
        <f ca="1">VLOOKUP($M1203,LAST!$B:$Q,2,0)</f>
        <v>326.83999999999997</v>
      </c>
      <c r="X1203" s="14">
        <f ca="1">VLOOKUP($M1203,LAST!$B:$Q,3,0)*100</f>
        <v>383.04999999999995</v>
      </c>
      <c r="Y1203" s="14">
        <f ca="1">VLOOKUP($M1203,LAST!$B:$Q,16,0)*100</f>
        <v>287</v>
      </c>
      <c r="Z1203" s="14">
        <f ca="1">VLOOKUP($M1203,LAST!$B:$Q,4,0)</f>
        <v>98.54</v>
      </c>
      <c r="AA1203" s="14">
        <f ca="1">VLOOKUP($M1203,LAST!$B:$Q,5,0)</f>
        <v>98.744</v>
      </c>
      <c r="AB1203" s="14">
        <f ca="1">VLOOKUP($M1203,LAST!$B:$Q,6,0)</f>
        <v>94.123000000000005</v>
      </c>
      <c r="AC1203" s="14">
        <f ca="1">VLOOKUP($M1203,LAST!$B:$Q,7,0)</f>
        <v>1168.5</v>
      </c>
    </row>
    <row r="1204" spans="12:29" ht="16.5" customHeight="1" x14ac:dyDescent="0.25">
      <c r="L1204" s="32">
        <f t="shared" si="195"/>
        <v>1204</v>
      </c>
      <c r="M1204" s="9">
        <f t="shared" ca="1" si="204"/>
        <v>44497</v>
      </c>
      <c r="N1204" s="12">
        <f t="shared" ca="1" si="196"/>
        <v>-9.1250343333232342E-3</v>
      </c>
      <c r="O1204" s="12">
        <f t="shared" ca="1" si="197"/>
        <v>-7.209223642089313E-3</v>
      </c>
      <c r="P1204" s="12">
        <f t="shared" ca="1" si="198"/>
        <v>-1.038062283737029E-2</v>
      </c>
      <c r="Q1204" s="12">
        <f t="shared" ca="1" si="199"/>
        <v>-1.0146103896113701E-4</v>
      </c>
      <c r="R1204" s="12">
        <f t="shared" ca="1" si="200"/>
        <v>1.012586449555819E-5</v>
      </c>
      <c r="S1204" s="12">
        <f t="shared" ca="1" si="201"/>
        <v>-4.8719643504403498E-3</v>
      </c>
      <c r="T1204" s="12">
        <f t="shared" ca="1" si="202"/>
        <v>-6.8349779999143934E-4</v>
      </c>
      <c r="U1204" s="18"/>
      <c r="V1204" s="22">
        <f t="shared" ca="1" si="203"/>
        <v>44497</v>
      </c>
      <c r="W1204" s="14">
        <f ca="1">VLOOKUP($M1204,LAST!$B:$Q,2,0)</f>
        <v>324.68</v>
      </c>
      <c r="X1204" s="14">
        <f ca="1">VLOOKUP($M1204,LAST!$B:$Q,3,0)*100</f>
        <v>381.46</v>
      </c>
      <c r="Y1204" s="14">
        <f ca="1">VLOOKUP($M1204,LAST!$B:$Q,16,0)*100</f>
        <v>286</v>
      </c>
      <c r="Z1204" s="14">
        <f ca="1">VLOOKUP($M1204,LAST!$B:$Q,4,0)</f>
        <v>98.55</v>
      </c>
      <c r="AA1204" s="14">
        <f ca="1">VLOOKUP($M1204,LAST!$B:$Q,5,0)</f>
        <v>98.757999999999996</v>
      </c>
      <c r="AB1204" s="14">
        <f ca="1">VLOOKUP($M1204,LAST!$B:$Q,6,0)</f>
        <v>93.344999999999999</v>
      </c>
      <c r="AC1204" s="14">
        <f ca="1">VLOOKUP($M1204,LAST!$B:$Q,7,0)</f>
        <v>1169.6500000000001</v>
      </c>
    </row>
    <row r="1205" spans="12:29" ht="16.5" customHeight="1" x14ac:dyDescent="0.25">
      <c r="L1205" s="32">
        <f t="shared" si="195"/>
        <v>1205</v>
      </c>
      <c r="M1205" s="9">
        <f t="shared" ca="1" si="204"/>
        <v>44496</v>
      </c>
      <c r="N1205" s="12">
        <f t="shared" ca="1" si="196"/>
        <v>7.7192766637963484E-3</v>
      </c>
      <c r="O1205" s="12">
        <f t="shared" ca="1" si="197"/>
        <v>7.0319824981757151E-4</v>
      </c>
      <c r="P1205" s="12">
        <f t="shared" ca="1" si="198"/>
        <v>6.9686411149825211E-3</v>
      </c>
      <c r="Q1205" s="12">
        <f t="shared" ca="1" si="199"/>
        <v>-1.0145074566292323E-4</v>
      </c>
      <c r="R1205" s="12">
        <f t="shared" ca="1" si="200"/>
        <v>1.1139691734363133E-4</v>
      </c>
      <c r="S1205" s="12">
        <f t="shared" ca="1" si="201"/>
        <v>-1.5646787086609493E-3</v>
      </c>
      <c r="T1205" s="12">
        <f t="shared" ca="1" si="202"/>
        <v>2.612643481240351E-3</v>
      </c>
      <c r="U1205" s="18"/>
      <c r="V1205" s="22">
        <f t="shared" ca="1" si="203"/>
        <v>44496</v>
      </c>
      <c r="W1205" s="14">
        <f ca="1">VLOOKUP($M1205,LAST!$B:$Q,2,0)</f>
        <v>327.67</v>
      </c>
      <c r="X1205" s="14">
        <f ca="1">VLOOKUP($M1205,LAST!$B:$Q,3,0)*100</f>
        <v>384.22999999999996</v>
      </c>
      <c r="Y1205" s="14">
        <f ca="1">VLOOKUP($M1205,LAST!$B:$Q,16,0)*100</f>
        <v>289</v>
      </c>
      <c r="Z1205" s="14">
        <f ca="1">VLOOKUP($M1205,LAST!$B:$Q,4,0)</f>
        <v>98.56</v>
      </c>
      <c r="AA1205" s="14">
        <f ca="1">VLOOKUP($M1205,LAST!$B:$Q,5,0)</f>
        <v>98.757000000000005</v>
      </c>
      <c r="AB1205" s="14">
        <f ca="1">VLOOKUP($M1205,LAST!$B:$Q,6,0)</f>
        <v>93.802000000000007</v>
      </c>
      <c r="AC1205" s="14">
        <f ca="1">VLOOKUP($M1205,LAST!$B:$Q,7,0)</f>
        <v>1170.45</v>
      </c>
    </row>
    <row r="1206" spans="12:29" ht="16.5" customHeight="1" x14ac:dyDescent="0.25">
      <c r="L1206" s="32">
        <f t="shared" si="195"/>
        <v>1206</v>
      </c>
      <c r="M1206" s="9">
        <f t="shared" ca="1" si="204"/>
        <v>44495</v>
      </c>
      <c r="N1206" s="12">
        <f t="shared" ca="1" si="196"/>
        <v>4.6152426079215658E-4</v>
      </c>
      <c r="O1206" s="12">
        <f t="shared" ca="1" si="197"/>
        <v>9.645715477462069E-4</v>
      </c>
      <c r="P1206" s="12">
        <f t="shared" ca="1" si="198"/>
        <v>7.0175438596491446E-3</v>
      </c>
      <c r="Q1206" s="12">
        <f t="shared" ca="1" si="199"/>
        <v>-2.0286033066241327E-4</v>
      </c>
      <c r="R1206" s="12">
        <f t="shared" ca="1" si="200"/>
        <v>7.0893972999419574E-5</v>
      </c>
      <c r="S1206" s="12">
        <f t="shared" ca="1" si="201"/>
        <v>1.4496924733244931E-3</v>
      </c>
      <c r="T1206" s="12">
        <f t="shared" ca="1" si="202"/>
        <v>-8.5587127695996301E-4</v>
      </c>
      <c r="U1206" s="18"/>
      <c r="V1206" s="22">
        <f t="shared" ca="1" si="203"/>
        <v>44495</v>
      </c>
      <c r="W1206" s="14">
        <f ca="1">VLOOKUP($M1206,LAST!$B:$Q,2,0)</f>
        <v>325.16000000000003</v>
      </c>
      <c r="X1206" s="14">
        <f ca="1">VLOOKUP($M1206,LAST!$B:$Q,3,0)*100</f>
        <v>383.96</v>
      </c>
      <c r="Y1206" s="14">
        <f ca="1">VLOOKUP($M1206,LAST!$B:$Q,16,0)*100</f>
        <v>287</v>
      </c>
      <c r="Z1206" s="14">
        <f ca="1">VLOOKUP($M1206,LAST!$B:$Q,4,0)</f>
        <v>98.57</v>
      </c>
      <c r="AA1206" s="14">
        <f ca="1">VLOOKUP($M1206,LAST!$B:$Q,5,0)</f>
        <v>98.745999999999995</v>
      </c>
      <c r="AB1206" s="14">
        <f ca="1">VLOOKUP($M1206,LAST!$B:$Q,6,0)</f>
        <v>93.948999999999998</v>
      </c>
      <c r="AC1206" s="14">
        <f ca="1">VLOOKUP($M1206,LAST!$B:$Q,7,0)</f>
        <v>1167.4000000000001</v>
      </c>
    </row>
    <row r="1207" spans="12:29" ht="16.5" customHeight="1" x14ac:dyDescent="0.25">
      <c r="L1207" s="32">
        <f t="shared" si="195"/>
        <v>1207</v>
      </c>
      <c r="M1207" s="9">
        <f t="shared" ca="1" si="204"/>
        <v>44494</v>
      </c>
      <c r="N1207" s="12">
        <f t="shared" ca="1" si="196"/>
        <v>1.7259978425026024E-3</v>
      </c>
      <c r="O1207" s="12">
        <f t="shared" ca="1" si="197"/>
        <v>4.4252422100028443E-3</v>
      </c>
      <c r="P1207" s="12">
        <f t="shared" ca="1" si="198"/>
        <v>0</v>
      </c>
      <c r="Q1207" s="12">
        <f t="shared" ca="1" si="199"/>
        <v>-2.0281918669506904E-4</v>
      </c>
      <c r="R1207" s="12">
        <f t="shared" ca="1" si="200"/>
        <v>2.1272716221965027E-4</v>
      </c>
      <c r="S1207" s="12">
        <f t="shared" ca="1" si="201"/>
        <v>1.8261036714295464E-3</v>
      </c>
      <c r="T1207" s="12">
        <f t="shared" ca="1" si="202"/>
        <v>-7.3488806762668224E-3</v>
      </c>
      <c r="U1207" s="18"/>
      <c r="V1207" s="22">
        <f t="shared" ca="1" si="203"/>
        <v>44494</v>
      </c>
      <c r="W1207" s="14">
        <f ca="1">VLOOKUP($M1207,LAST!$B:$Q,2,0)</f>
        <v>325.01</v>
      </c>
      <c r="X1207" s="14">
        <f ca="1">VLOOKUP($M1207,LAST!$B:$Q,3,0)*100</f>
        <v>383.59000000000003</v>
      </c>
      <c r="Y1207" s="14">
        <f ca="1">VLOOKUP($M1207,LAST!$B:$Q,16,0)*100</f>
        <v>285</v>
      </c>
      <c r="Z1207" s="14">
        <f ca="1">VLOOKUP($M1207,LAST!$B:$Q,4,0)</f>
        <v>98.59</v>
      </c>
      <c r="AA1207" s="14">
        <f ca="1">VLOOKUP($M1207,LAST!$B:$Q,5,0)</f>
        <v>98.739000000000004</v>
      </c>
      <c r="AB1207" s="14">
        <f ca="1">VLOOKUP($M1207,LAST!$B:$Q,6,0)</f>
        <v>93.813000000000002</v>
      </c>
      <c r="AC1207" s="14">
        <f ca="1">VLOOKUP($M1207,LAST!$B:$Q,7,0)</f>
        <v>1168.4000000000001</v>
      </c>
    </row>
    <row r="1208" spans="12:29" ht="16.5" customHeight="1" x14ac:dyDescent="0.25">
      <c r="L1208" s="32">
        <f t="shared" si="195"/>
        <v>1208</v>
      </c>
      <c r="M1208" s="9">
        <f t="shared" ca="1" si="204"/>
        <v>44491</v>
      </c>
      <c r="N1208" s="12">
        <f t="shared" ca="1" si="196"/>
        <v>4.6135744364628195E-3</v>
      </c>
      <c r="O1208" s="12">
        <f t="shared" ca="1" si="197"/>
        <v>9.9166997223323339E-3</v>
      </c>
      <c r="P1208" s="12">
        <f t="shared" ca="1" si="198"/>
        <v>1.4234875444839812E-2</v>
      </c>
      <c r="Q1208" s="12">
        <f t="shared" ca="1" si="199"/>
        <v>0</v>
      </c>
      <c r="R1208" s="12">
        <f t="shared" ca="1" si="200"/>
        <v>-1.9243039590011168E-4</v>
      </c>
      <c r="S1208" s="12">
        <f t="shared" ca="1" si="201"/>
        <v>-1.3650421243468491E-3</v>
      </c>
      <c r="T1208" s="12">
        <f t="shared" ca="1" si="202"/>
        <v>-8.4950940831829413E-5</v>
      </c>
      <c r="U1208" s="18"/>
      <c r="V1208" s="22">
        <f t="shared" ca="1" si="203"/>
        <v>44491</v>
      </c>
      <c r="W1208" s="14">
        <f ca="1">VLOOKUP($M1208,LAST!$B:$Q,2,0)</f>
        <v>324.45</v>
      </c>
      <c r="X1208" s="14">
        <f ca="1">VLOOKUP($M1208,LAST!$B:$Q,3,0)*100</f>
        <v>381.9</v>
      </c>
      <c r="Y1208" s="14">
        <f ca="1">VLOOKUP($M1208,LAST!$B:$Q,16,0)*100</f>
        <v>285</v>
      </c>
      <c r="Z1208" s="14">
        <f ca="1">VLOOKUP($M1208,LAST!$B:$Q,4,0)</f>
        <v>98.61</v>
      </c>
      <c r="AA1208" s="14">
        <f ca="1">VLOOKUP($M1208,LAST!$B:$Q,5,0)</f>
        <v>98.718000000000004</v>
      </c>
      <c r="AB1208" s="14">
        <f ca="1">VLOOKUP($M1208,LAST!$B:$Q,6,0)</f>
        <v>93.641999999999996</v>
      </c>
      <c r="AC1208" s="14">
        <f ca="1">VLOOKUP($M1208,LAST!$B:$Q,7,0)</f>
        <v>1177.05</v>
      </c>
    </row>
    <row r="1209" spans="12:29" ht="16.5" customHeight="1" x14ac:dyDescent="0.25">
      <c r="L1209" s="32">
        <f t="shared" si="195"/>
        <v>1209</v>
      </c>
      <c r="M1209" s="9">
        <f t="shared" ca="1" si="204"/>
        <v>44490</v>
      </c>
      <c r="N1209" s="12">
        <f t="shared" ca="1" si="196"/>
        <v>-1.5457861868546363E-3</v>
      </c>
      <c r="O1209" s="12">
        <f t="shared" ca="1" si="197"/>
        <v>-3.3209456788171332E-3</v>
      </c>
      <c r="P1209" s="12">
        <f t="shared" ca="1" si="198"/>
        <v>-1.4035087719298289E-2</v>
      </c>
      <c r="Q1209" s="12">
        <f t="shared" ca="1" si="199"/>
        <v>0</v>
      </c>
      <c r="R1209" s="12">
        <f t="shared" ca="1" si="200"/>
        <v>-4.0510021166562105E-5</v>
      </c>
      <c r="S1209" s="12">
        <f t="shared" ca="1" si="201"/>
        <v>2.2659740481838497E-3</v>
      </c>
      <c r="T1209" s="12">
        <f t="shared" ca="1" si="202"/>
        <v>2.1709518133834482E-3</v>
      </c>
      <c r="U1209" s="18"/>
      <c r="V1209" s="22">
        <f t="shared" ca="1" si="203"/>
        <v>44490</v>
      </c>
      <c r="W1209" s="14">
        <f ca="1">VLOOKUP($M1209,LAST!$B:$Q,2,0)</f>
        <v>322.95999999999998</v>
      </c>
      <c r="X1209" s="14">
        <f ca="1">VLOOKUP($M1209,LAST!$B:$Q,3,0)*100</f>
        <v>378.15</v>
      </c>
      <c r="Y1209" s="14">
        <f ca="1">VLOOKUP($M1209,LAST!$B:$Q,16,0)*100</f>
        <v>281</v>
      </c>
      <c r="Z1209" s="14">
        <f ca="1">VLOOKUP($M1209,LAST!$B:$Q,4,0)</f>
        <v>98.61</v>
      </c>
      <c r="AA1209" s="14">
        <f ca="1">VLOOKUP($M1209,LAST!$B:$Q,5,0)</f>
        <v>98.736999999999995</v>
      </c>
      <c r="AB1209" s="14">
        <f ca="1">VLOOKUP($M1209,LAST!$B:$Q,6,0)</f>
        <v>93.77</v>
      </c>
      <c r="AC1209" s="14">
        <f ca="1">VLOOKUP($M1209,LAST!$B:$Q,7,0)</f>
        <v>1177.1500000000001</v>
      </c>
    </row>
    <row r="1210" spans="12:29" ht="16.5" customHeight="1" x14ac:dyDescent="0.25">
      <c r="L1210" s="32">
        <f t="shared" si="195"/>
        <v>1210</v>
      </c>
      <c r="M1210" s="9">
        <f t="shared" ca="1" si="204"/>
        <v>44489</v>
      </c>
      <c r="N1210" s="12">
        <f t="shared" ca="1" si="196"/>
        <v>2.1998450813323078E-3</v>
      </c>
      <c r="O1210" s="12">
        <f t="shared" ca="1" si="197"/>
        <v>7.3853295703307786E-4</v>
      </c>
      <c r="P1210" s="12">
        <f t="shared" ca="1" si="198"/>
        <v>0</v>
      </c>
      <c r="Q1210" s="12">
        <f t="shared" ca="1" si="199"/>
        <v>-1.0139931048469553E-4</v>
      </c>
      <c r="R1210" s="12">
        <f t="shared" ca="1" si="200"/>
        <v>-8.1013478617442125E-5</v>
      </c>
      <c r="S1210" s="12">
        <f t="shared" ca="1" si="201"/>
        <v>-1.8776537862460474E-3</v>
      </c>
      <c r="T1210" s="12">
        <f t="shared" ca="1" si="202"/>
        <v>-3.8587117839122831E-3</v>
      </c>
      <c r="U1210" s="18"/>
      <c r="V1210" s="22">
        <f t="shared" ca="1" si="203"/>
        <v>44489</v>
      </c>
      <c r="W1210" s="14">
        <f ca="1">VLOOKUP($M1210,LAST!$B:$Q,2,0)</f>
        <v>323.45999999999998</v>
      </c>
      <c r="X1210" s="14">
        <f ca="1">VLOOKUP($M1210,LAST!$B:$Q,3,0)*100</f>
        <v>379.40999999999997</v>
      </c>
      <c r="Y1210" s="14">
        <f ca="1">VLOOKUP($M1210,LAST!$B:$Q,16,0)*100</f>
        <v>285</v>
      </c>
      <c r="Z1210" s="14">
        <f ca="1">VLOOKUP($M1210,LAST!$B:$Q,4,0)</f>
        <v>98.61</v>
      </c>
      <c r="AA1210" s="14">
        <f ca="1">VLOOKUP($M1210,LAST!$B:$Q,5,0)</f>
        <v>98.741</v>
      </c>
      <c r="AB1210" s="14">
        <f ca="1">VLOOKUP($M1210,LAST!$B:$Q,6,0)</f>
        <v>93.558000000000007</v>
      </c>
      <c r="AC1210" s="14">
        <f ca="1">VLOOKUP($M1210,LAST!$B:$Q,7,0)</f>
        <v>1174.5999999999999</v>
      </c>
    </row>
    <row r="1211" spans="12:29" ht="16.5" customHeight="1" x14ac:dyDescent="0.25">
      <c r="L1211" s="32">
        <f t="shared" si="195"/>
        <v>1211</v>
      </c>
      <c r="M1211" s="9">
        <f t="shared" ca="1" si="204"/>
        <v>44488</v>
      </c>
      <c r="N1211" s="12">
        <f t="shared" ca="1" si="196"/>
        <v>-1.6725566658542523E-2</v>
      </c>
      <c r="O1211" s="12">
        <f t="shared" ca="1" si="197"/>
        <v>-1.8166499921015156E-3</v>
      </c>
      <c r="P1211" s="12">
        <f t="shared" ca="1" si="198"/>
        <v>3.5211267605634866E-3</v>
      </c>
      <c r="Q1211" s="12">
        <f t="shared" ca="1" si="199"/>
        <v>0</v>
      </c>
      <c r="R1211" s="12">
        <f t="shared" ca="1" si="200"/>
        <v>-2.0252959463840092E-5</v>
      </c>
      <c r="S1211" s="12">
        <f t="shared" ca="1" si="201"/>
        <v>-2.3309527103978489E-3</v>
      </c>
      <c r="T1211" s="12">
        <f t="shared" ca="1" si="202"/>
        <v>-6.9897679902310994E-3</v>
      </c>
      <c r="U1211" s="18"/>
      <c r="V1211" s="22">
        <f t="shared" ca="1" si="203"/>
        <v>44488</v>
      </c>
      <c r="W1211" s="14">
        <f ca="1">VLOOKUP($M1211,LAST!$B:$Q,2,0)</f>
        <v>322.75</v>
      </c>
      <c r="X1211" s="14">
        <f ca="1">VLOOKUP($M1211,LAST!$B:$Q,3,0)*100</f>
        <v>379.13</v>
      </c>
      <c r="Y1211" s="14">
        <f ca="1">VLOOKUP($M1211,LAST!$B:$Q,16,0)*100</f>
        <v>285</v>
      </c>
      <c r="Z1211" s="14">
        <f ca="1">VLOOKUP($M1211,LAST!$B:$Q,4,0)</f>
        <v>98.62</v>
      </c>
      <c r="AA1211" s="14">
        <f ca="1">VLOOKUP($M1211,LAST!$B:$Q,5,0)</f>
        <v>98.748999999999995</v>
      </c>
      <c r="AB1211" s="14">
        <f ca="1">VLOOKUP($M1211,LAST!$B:$Q,6,0)</f>
        <v>93.733999999999995</v>
      </c>
      <c r="AC1211" s="14">
        <f ca="1">VLOOKUP($M1211,LAST!$B:$Q,7,0)</f>
        <v>1179.1500000000001</v>
      </c>
    </row>
    <row r="1212" spans="12:29" ht="16.5" customHeight="1" x14ac:dyDescent="0.25">
      <c r="L1212" s="32">
        <f t="shared" si="195"/>
        <v>1212</v>
      </c>
      <c r="M1212" s="9">
        <f t="shared" ca="1" si="204"/>
        <v>44487</v>
      </c>
      <c r="N1212" s="12">
        <f t="shared" ca="1" si="196"/>
        <v>9.8138747884941591E-3</v>
      </c>
      <c r="O1212" s="12">
        <f t="shared" ca="1" si="197"/>
        <v>-1.2967438476131132E-2</v>
      </c>
      <c r="P1212" s="12">
        <f t="shared" ca="1" si="198"/>
        <v>-1.730103806228378E-2</v>
      </c>
      <c r="Q1212" s="12">
        <f t="shared" ca="1" si="199"/>
        <v>0</v>
      </c>
      <c r="R1212" s="12">
        <f t="shared" ca="1" si="200"/>
        <v>8.1018401304477905E-5</v>
      </c>
      <c r="S1212" s="12">
        <f t="shared" ca="1" si="201"/>
        <v>1.7032692123453153E-4</v>
      </c>
      <c r="T1212" s="12">
        <f t="shared" ca="1" si="202"/>
        <v>4.2709742895805647E-3</v>
      </c>
      <c r="U1212" s="18"/>
      <c r="V1212" s="22">
        <f t="shared" ca="1" si="203"/>
        <v>44487</v>
      </c>
      <c r="W1212" s="14">
        <f ca="1">VLOOKUP($M1212,LAST!$B:$Q,2,0)</f>
        <v>328.24</v>
      </c>
      <c r="X1212" s="14">
        <f ca="1">VLOOKUP($M1212,LAST!$B:$Q,3,0)*100</f>
        <v>379.82</v>
      </c>
      <c r="Y1212" s="14">
        <f ca="1">VLOOKUP($M1212,LAST!$B:$Q,16,0)*100</f>
        <v>284</v>
      </c>
      <c r="Z1212" s="14">
        <f ca="1">VLOOKUP($M1212,LAST!$B:$Q,4,0)</f>
        <v>98.62</v>
      </c>
      <c r="AA1212" s="14">
        <f ca="1">VLOOKUP($M1212,LAST!$B:$Q,5,0)</f>
        <v>98.751000000000005</v>
      </c>
      <c r="AB1212" s="14">
        <f ca="1">VLOOKUP($M1212,LAST!$B:$Q,6,0)</f>
        <v>93.953000000000003</v>
      </c>
      <c r="AC1212" s="14">
        <f ca="1">VLOOKUP($M1212,LAST!$B:$Q,7,0)</f>
        <v>1187.45</v>
      </c>
    </row>
    <row r="1213" spans="12:29" ht="16.5" customHeight="1" x14ac:dyDescent="0.25">
      <c r="L1213" s="32">
        <f t="shared" si="195"/>
        <v>1213</v>
      </c>
      <c r="M1213" s="9">
        <f t="shared" ca="1" si="204"/>
        <v>44484</v>
      </c>
      <c r="N1213" s="12">
        <f t="shared" ca="1" si="196"/>
        <v>-1.637111904617794E-2</v>
      </c>
      <c r="O1213" s="12">
        <f t="shared" ca="1" si="197"/>
        <v>-1.5201535508637232E-2</v>
      </c>
      <c r="P1213" s="12">
        <f t="shared" ca="1" si="198"/>
        <v>-2.033898305084747E-2</v>
      </c>
      <c r="Q1213" s="12">
        <f t="shared" ca="1" si="199"/>
        <v>-1.0138902970691088E-4</v>
      </c>
      <c r="R1213" s="12">
        <f t="shared" ca="1" si="200"/>
        <v>1.5193258244883268E-4</v>
      </c>
      <c r="S1213" s="12">
        <f t="shared" ca="1" si="201"/>
        <v>-2.0222231682920366E-4</v>
      </c>
      <c r="T1213" s="12">
        <f t="shared" ca="1" si="202"/>
        <v>-3.7913893335580484E-3</v>
      </c>
      <c r="U1213" s="18"/>
      <c r="V1213" s="22">
        <f t="shared" ca="1" si="203"/>
        <v>44484</v>
      </c>
      <c r="W1213" s="14">
        <f ca="1">VLOOKUP($M1213,LAST!$B:$Q,2,0)</f>
        <v>325.05</v>
      </c>
      <c r="X1213" s="14">
        <f ca="1">VLOOKUP($M1213,LAST!$B:$Q,3,0)*100</f>
        <v>384.81</v>
      </c>
      <c r="Y1213" s="14">
        <f ca="1">VLOOKUP($M1213,LAST!$B:$Q,16,0)*100</f>
        <v>289</v>
      </c>
      <c r="Z1213" s="14">
        <f ca="1">VLOOKUP($M1213,LAST!$B:$Q,4,0)</f>
        <v>98.62</v>
      </c>
      <c r="AA1213" s="14">
        <f ca="1">VLOOKUP($M1213,LAST!$B:$Q,5,0)</f>
        <v>98.742999999999995</v>
      </c>
      <c r="AB1213" s="14">
        <f ca="1">VLOOKUP($M1213,LAST!$B:$Q,6,0)</f>
        <v>93.936999999999998</v>
      </c>
      <c r="AC1213" s="14">
        <f ca="1">VLOOKUP($M1213,LAST!$B:$Q,7,0)</f>
        <v>1182.4000000000001</v>
      </c>
    </row>
    <row r="1214" spans="12:29" ht="16.5" customHeight="1" x14ac:dyDescent="0.25">
      <c r="L1214" s="32">
        <f t="shared" si="195"/>
        <v>1214</v>
      </c>
      <c r="M1214" s="9">
        <f t="shared" ca="1" si="204"/>
        <v>44483</v>
      </c>
      <c r="N1214" s="12">
        <f t="shared" ca="1" si="196"/>
        <v>-2.5053578435813018E-3</v>
      </c>
      <c r="O1214" s="12">
        <f t="shared" ca="1" si="197"/>
        <v>-1.1335171925208165E-2</v>
      </c>
      <c r="P1214" s="12">
        <f t="shared" ca="1" si="198"/>
        <v>-1.9933554817275767E-2</v>
      </c>
      <c r="Q1214" s="12">
        <f t="shared" ca="1" si="199"/>
        <v>0</v>
      </c>
      <c r="R1214" s="12">
        <f t="shared" ca="1" si="200"/>
        <v>2.2288412051940654E-4</v>
      </c>
      <c r="S1214" s="12">
        <f t="shared" ca="1" si="201"/>
        <v>-1.3180272108842539E-3</v>
      </c>
      <c r="T1214" s="12">
        <f t="shared" ca="1" si="202"/>
        <v>-5.9047698814858052E-3</v>
      </c>
      <c r="U1214" s="18"/>
      <c r="V1214" s="22">
        <f t="shared" ca="1" si="203"/>
        <v>44483</v>
      </c>
      <c r="W1214" s="14">
        <f ca="1">VLOOKUP($M1214,LAST!$B:$Q,2,0)</f>
        <v>330.46</v>
      </c>
      <c r="X1214" s="14">
        <f ca="1">VLOOKUP($M1214,LAST!$B:$Q,3,0)*100</f>
        <v>390.75</v>
      </c>
      <c r="Y1214" s="14">
        <f ca="1">VLOOKUP($M1214,LAST!$B:$Q,16,0)*100</f>
        <v>295</v>
      </c>
      <c r="Z1214" s="14">
        <f ca="1">VLOOKUP($M1214,LAST!$B:$Q,4,0)</f>
        <v>98.63</v>
      </c>
      <c r="AA1214" s="14">
        <f ca="1">VLOOKUP($M1214,LAST!$B:$Q,5,0)</f>
        <v>98.727999999999994</v>
      </c>
      <c r="AB1214" s="14">
        <f ca="1">VLOOKUP($M1214,LAST!$B:$Q,6,0)</f>
        <v>93.956000000000003</v>
      </c>
      <c r="AC1214" s="14">
        <f ca="1">VLOOKUP($M1214,LAST!$B:$Q,7,0)</f>
        <v>1186.9000000000001</v>
      </c>
    </row>
    <row r="1215" spans="12:29" ht="16.5" customHeight="1" x14ac:dyDescent="0.25">
      <c r="L1215" s="32">
        <f t="shared" si="195"/>
        <v>1215</v>
      </c>
      <c r="M1215" s="9">
        <f t="shared" ca="1" si="204"/>
        <v>44482</v>
      </c>
      <c r="N1215" s="12">
        <f t="shared" ca="1" si="196"/>
        <v>-3.0094194829817233E-3</v>
      </c>
      <c r="O1215" s="12">
        <f t="shared" ca="1" si="197"/>
        <v>-4.5522369186401512E-4</v>
      </c>
      <c r="P1215" s="12">
        <f t="shared" ca="1" si="198"/>
        <v>3.3333333333334103E-3</v>
      </c>
      <c r="Q1215" s="12">
        <f t="shared" ca="1" si="199"/>
        <v>-1.0137875101379201E-4</v>
      </c>
      <c r="R1215" s="12">
        <f t="shared" ca="1" si="200"/>
        <v>-1.9245378576848715E-4</v>
      </c>
      <c r="S1215" s="12">
        <f t="shared" ca="1" si="201"/>
        <v>-4.6129755808541617E-3</v>
      </c>
      <c r="T1215" s="12">
        <f t="shared" ca="1" si="202"/>
        <v>-3.9210778792808654E-3</v>
      </c>
      <c r="U1215" s="18"/>
      <c r="V1215" s="22">
        <f t="shared" ca="1" si="203"/>
        <v>44482</v>
      </c>
      <c r="W1215" s="14">
        <f ca="1">VLOOKUP($M1215,LAST!$B:$Q,2,0)</f>
        <v>331.29</v>
      </c>
      <c r="X1215" s="14">
        <f ca="1">VLOOKUP($M1215,LAST!$B:$Q,3,0)*100</f>
        <v>395.23</v>
      </c>
      <c r="Y1215" s="14">
        <f ca="1">VLOOKUP($M1215,LAST!$B:$Q,16,0)*100</f>
        <v>301</v>
      </c>
      <c r="Z1215" s="14">
        <f ca="1">VLOOKUP($M1215,LAST!$B:$Q,4,0)</f>
        <v>98.63</v>
      </c>
      <c r="AA1215" s="14">
        <f ca="1">VLOOKUP($M1215,LAST!$B:$Q,5,0)</f>
        <v>98.706000000000003</v>
      </c>
      <c r="AB1215" s="14">
        <f ca="1">VLOOKUP($M1215,LAST!$B:$Q,6,0)</f>
        <v>94.08</v>
      </c>
      <c r="AC1215" s="14">
        <f ca="1">VLOOKUP($M1215,LAST!$B:$Q,7,0)</f>
        <v>1193.95</v>
      </c>
    </row>
    <row r="1216" spans="12:29" ht="16.5" customHeight="1" x14ac:dyDescent="0.25">
      <c r="L1216" s="32">
        <f t="shared" si="195"/>
        <v>1216</v>
      </c>
      <c r="M1216" s="9">
        <f t="shared" ca="1" si="204"/>
        <v>44481</v>
      </c>
      <c r="N1216" s="12">
        <f t="shared" ca="1" si="196"/>
        <v>1.7951781392641752E-2</v>
      </c>
      <c r="O1216" s="12">
        <f t="shared" ca="1" si="197"/>
        <v>1.857290056671812E-2</v>
      </c>
      <c r="P1216" s="12">
        <f t="shared" ca="1" si="198"/>
        <v>1.6949152542372836E-2</v>
      </c>
      <c r="Q1216" s="12">
        <f t="shared" ca="1" si="199"/>
        <v>-2.0271639975666389E-4</v>
      </c>
      <c r="R1216" s="12">
        <f t="shared" ca="1" si="200"/>
        <v>-6.9842298115274648E-4</v>
      </c>
      <c r="S1216" s="12">
        <f t="shared" ca="1" si="201"/>
        <v>2.1205309809577688E-3</v>
      </c>
      <c r="T1216" s="12">
        <f t="shared" ca="1" si="202"/>
        <v>3.2222966186810087E-3</v>
      </c>
      <c r="U1216" s="18"/>
      <c r="V1216" s="22">
        <f t="shared" ca="1" si="203"/>
        <v>44481</v>
      </c>
      <c r="W1216" s="14">
        <f ca="1">VLOOKUP($M1216,LAST!$B:$Q,2,0)</f>
        <v>332.29</v>
      </c>
      <c r="X1216" s="14">
        <f ca="1">VLOOKUP($M1216,LAST!$B:$Q,3,0)*100</f>
        <v>395.40999999999997</v>
      </c>
      <c r="Y1216" s="14">
        <f ca="1">VLOOKUP($M1216,LAST!$B:$Q,16,0)*100</f>
        <v>300</v>
      </c>
      <c r="Z1216" s="14">
        <f ca="1">VLOOKUP($M1216,LAST!$B:$Q,4,0)</f>
        <v>98.64</v>
      </c>
      <c r="AA1216" s="14">
        <f ca="1">VLOOKUP($M1216,LAST!$B:$Q,5,0)</f>
        <v>98.724999999999994</v>
      </c>
      <c r="AB1216" s="14">
        <f ca="1">VLOOKUP($M1216,LAST!$B:$Q,6,0)</f>
        <v>94.516000000000005</v>
      </c>
      <c r="AC1216" s="14">
        <f ca="1">VLOOKUP($M1216,LAST!$B:$Q,7,0)</f>
        <v>1198.6500000000001</v>
      </c>
    </row>
    <row r="1217" spans="12:29" ht="16.5" customHeight="1" x14ac:dyDescent="0.25">
      <c r="L1217" s="32">
        <f t="shared" si="195"/>
        <v>1217</v>
      </c>
      <c r="M1217" s="9">
        <f t="shared" ca="1" si="204"/>
        <v>44480</v>
      </c>
      <c r="N1217" s="12">
        <f t="shared" ca="1" si="196"/>
        <v>0</v>
      </c>
      <c r="O1217" s="12">
        <f t="shared" ca="1" si="197"/>
        <v>2.8934587165443393E-3</v>
      </c>
      <c r="P1217" s="12">
        <f t="shared" ca="1" si="198"/>
        <v>0</v>
      </c>
      <c r="Q1217" s="12">
        <f t="shared" ca="1" si="199"/>
        <v>1.0136847440445074E-4</v>
      </c>
      <c r="R1217" s="12">
        <f t="shared" ca="1" si="200"/>
        <v>-4.5528586893839318E-4</v>
      </c>
      <c r="S1217" s="12">
        <f t="shared" ca="1" si="201"/>
        <v>2.6470494434818193E-3</v>
      </c>
      <c r="T1217" s="12">
        <f t="shared" ca="1" si="202"/>
        <v>0</v>
      </c>
      <c r="U1217" s="18"/>
      <c r="V1217" s="22">
        <f t="shared" ca="1" si="203"/>
        <v>44480</v>
      </c>
      <c r="W1217" s="14">
        <f ca="1">VLOOKUP($M1217,LAST!$B:$Q,2,0)</f>
        <v>326.43</v>
      </c>
      <c r="X1217" s="14">
        <f ca="1">VLOOKUP($M1217,LAST!$B:$Q,3,0)*100</f>
        <v>388.2</v>
      </c>
      <c r="Y1217" s="14">
        <f ca="1">VLOOKUP($M1217,LAST!$B:$Q,16,0)*100</f>
        <v>295</v>
      </c>
      <c r="Z1217" s="14">
        <f ca="1">VLOOKUP($M1217,LAST!$B:$Q,4,0)</f>
        <v>98.66</v>
      </c>
      <c r="AA1217" s="14">
        <f ca="1">VLOOKUP($M1217,LAST!$B:$Q,5,0)</f>
        <v>98.793999999999997</v>
      </c>
      <c r="AB1217" s="14">
        <f ca="1">VLOOKUP($M1217,LAST!$B:$Q,6,0)</f>
        <v>94.316000000000003</v>
      </c>
      <c r="AC1217" s="14">
        <f ca="1">VLOOKUP($M1217,LAST!$B:$Q,7,0)</f>
        <v>1194.8</v>
      </c>
    </row>
    <row r="1218" spans="12:29" ht="16.5" customHeight="1" x14ac:dyDescent="0.25">
      <c r="L1218" s="32">
        <f t="shared" si="195"/>
        <v>1218</v>
      </c>
      <c r="M1218" s="9">
        <f t="shared" ca="1" si="204"/>
        <v>44477</v>
      </c>
      <c r="N1218" s="12">
        <f t="shared" ca="1" si="196"/>
        <v>1.7184766931599427E-3</v>
      </c>
      <c r="O1218" s="12">
        <f t="shared" ca="1" si="197"/>
        <v>2.9018551145196803E-3</v>
      </c>
      <c r="P1218" s="12">
        <f t="shared" ca="1" si="198"/>
        <v>6.8259385665530026E-3</v>
      </c>
      <c r="Q1218" s="12">
        <f t="shared" ca="1" si="199"/>
        <v>0</v>
      </c>
      <c r="R1218" s="12">
        <f t="shared" ca="1" si="200"/>
        <v>-1.5173892811626288E-4</v>
      </c>
      <c r="S1218" s="12">
        <f t="shared" ca="1" si="201"/>
        <v>-1.5920693717694778E-3</v>
      </c>
      <c r="T1218" s="12">
        <f t="shared" ca="1" si="202"/>
        <v>3.3590863285186678E-3</v>
      </c>
      <c r="U1218" s="18"/>
      <c r="V1218" s="22">
        <f t="shared" ca="1" si="203"/>
        <v>44477</v>
      </c>
      <c r="W1218" s="14">
        <f ca="1">VLOOKUP($M1218,LAST!$B:$Q,2,0)</f>
        <v>326.43</v>
      </c>
      <c r="X1218" s="14">
        <f ca="1">VLOOKUP($M1218,LAST!$B:$Q,3,0)*100</f>
        <v>387.08</v>
      </c>
      <c r="Y1218" s="14">
        <f ca="1">VLOOKUP($M1218,LAST!$B:$Q,16,0)*100</f>
        <v>295</v>
      </c>
      <c r="Z1218" s="14">
        <f ca="1">VLOOKUP($M1218,LAST!$B:$Q,4,0)</f>
        <v>98.65</v>
      </c>
      <c r="AA1218" s="14">
        <f ca="1">VLOOKUP($M1218,LAST!$B:$Q,5,0)</f>
        <v>98.838999999999999</v>
      </c>
      <c r="AB1218" s="14">
        <f ca="1">VLOOKUP($M1218,LAST!$B:$Q,6,0)</f>
        <v>94.066999999999993</v>
      </c>
      <c r="AC1218" s="14">
        <f ca="1">VLOOKUP($M1218,LAST!$B:$Q,7,0)</f>
        <v>1194.8</v>
      </c>
    </row>
    <row r="1219" spans="12:29" ht="16.5" customHeight="1" x14ac:dyDescent="0.25">
      <c r="L1219" s="32">
        <f t="shared" si="195"/>
        <v>1219</v>
      </c>
      <c r="M1219" s="9">
        <f t="shared" ca="1" si="204"/>
        <v>44476</v>
      </c>
      <c r="N1219" s="12">
        <f t="shared" ca="1" si="196"/>
        <v>-2.1411411411411452E-2</v>
      </c>
      <c r="O1219" s="12">
        <f t="shared" ca="1" si="197"/>
        <v>-9.3429158110882593E-3</v>
      </c>
      <c r="P1219" s="12">
        <f t="shared" ca="1" si="198"/>
        <v>-2.3333333333333317E-2</v>
      </c>
      <c r="Q1219" s="12">
        <f t="shared" ca="1" si="199"/>
        <v>3.0419793145397556E-4</v>
      </c>
      <c r="R1219" s="12">
        <f t="shared" ca="1" si="200"/>
        <v>-1.0115826210133072E-5</v>
      </c>
      <c r="S1219" s="12">
        <f t="shared" ca="1" si="201"/>
        <v>-5.1980565633424902E-4</v>
      </c>
      <c r="T1219" s="12">
        <f t="shared" ca="1" si="202"/>
        <v>-1.5511675680208725E-3</v>
      </c>
      <c r="U1219" s="18"/>
      <c r="V1219" s="22">
        <f t="shared" ca="1" si="203"/>
        <v>44476</v>
      </c>
      <c r="W1219" s="14">
        <f ca="1">VLOOKUP($M1219,LAST!$B:$Q,2,0)</f>
        <v>325.87</v>
      </c>
      <c r="X1219" s="14">
        <f ca="1">VLOOKUP($M1219,LAST!$B:$Q,3,0)*100</f>
        <v>385.96</v>
      </c>
      <c r="Y1219" s="14">
        <f ca="1">VLOOKUP($M1219,LAST!$B:$Q,16,0)*100</f>
        <v>293</v>
      </c>
      <c r="Z1219" s="14">
        <f ca="1">VLOOKUP($M1219,LAST!$B:$Q,4,0)</f>
        <v>98.65</v>
      </c>
      <c r="AA1219" s="14">
        <f ca="1">VLOOKUP($M1219,LAST!$B:$Q,5,0)</f>
        <v>98.853999999999999</v>
      </c>
      <c r="AB1219" s="14">
        <f ca="1">VLOOKUP($M1219,LAST!$B:$Q,6,0)</f>
        <v>94.216999999999999</v>
      </c>
      <c r="AC1219" s="14">
        <f ca="1">VLOOKUP($M1219,LAST!$B:$Q,7,0)</f>
        <v>1190.8</v>
      </c>
    </row>
    <row r="1220" spans="12:29" ht="16.5" customHeight="1" x14ac:dyDescent="0.25">
      <c r="L1220" s="32">
        <f t="shared" si="195"/>
        <v>1220</v>
      </c>
      <c r="M1220" s="9">
        <f t="shared" ca="1" si="204"/>
        <v>44475</v>
      </c>
      <c r="N1220" s="12">
        <f t="shared" ca="1" si="196"/>
        <v>1.3883814395323268E-2</v>
      </c>
      <c r="O1220" s="12">
        <f t="shared" ca="1" si="197"/>
        <v>1.3211276396546179E-2</v>
      </c>
      <c r="P1220" s="12">
        <f t="shared" ca="1" si="198"/>
        <v>2.3890784982935065E-2</v>
      </c>
      <c r="Q1220" s="12">
        <f t="shared" ca="1" si="199"/>
        <v>-2.0275750202758402E-4</v>
      </c>
      <c r="R1220" s="12">
        <f t="shared" ca="1" si="200"/>
        <v>-5.5606106561512103E-4</v>
      </c>
      <c r="S1220" s="12">
        <f t="shared" ca="1" si="201"/>
        <v>3.0965682362331659E-3</v>
      </c>
      <c r="T1220" s="12">
        <f t="shared" ca="1" si="202"/>
        <v>3.1541761291951076E-3</v>
      </c>
      <c r="U1220" s="18"/>
      <c r="V1220" s="22">
        <f t="shared" ca="1" si="203"/>
        <v>44475</v>
      </c>
      <c r="W1220" s="14">
        <f ca="1">VLOOKUP($M1220,LAST!$B:$Q,2,0)</f>
        <v>333</v>
      </c>
      <c r="X1220" s="14">
        <f ca="1">VLOOKUP($M1220,LAST!$B:$Q,3,0)*100</f>
        <v>389.59999999999997</v>
      </c>
      <c r="Y1220" s="14">
        <f ca="1">VLOOKUP($M1220,LAST!$B:$Q,16,0)*100</f>
        <v>300</v>
      </c>
      <c r="Z1220" s="14">
        <f ca="1">VLOOKUP($M1220,LAST!$B:$Q,4,0)</f>
        <v>98.62</v>
      </c>
      <c r="AA1220" s="14">
        <f ca="1">VLOOKUP($M1220,LAST!$B:$Q,5,0)</f>
        <v>98.855000000000004</v>
      </c>
      <c r="AB1220" s="14">
        <f ca="1">VLOOKUP($M1220,LAST!$B:$Q,6,0)</f>
        <v>94.266000000000005</v>
      </c>
      <c r="AC1220" s="14">
        <f ca="1">VLOOKUP($M1220,LAST!$B:$Q,7,0)</f>
        <v>1192.6500000000001</v>
      </c>
    </row>
    <row r="1221" spans="12:29" ht="16.5" customHeight="1" x14ac:dyDescent="0.25">
      <c r="L1221" s="32">
        <f t="shared" si="195"/>
        <v>1221</v>
      </c>
      <c r="M1221" s="9">
        <f t="shared" ca="1" si="204"/>
        <v>44474</v>
      </c>
      <c r="N1221" s="12">
        <f t="shared" ca="1" si="196"/>
        <v>-5.2698528075595386E-3</v>
      </c>
      <c r="O1221" s="12">
        <f t="shared" ca="1" si="197"/>
        <v>7.0450200350942183E-3</v>
      </c>
      <c r="P1221" s="12">
        <f t="shared" ca="1" si="198"/>
        <v>0</v>
      </c>
      <c r="Q1221" s="12">
        <f t="shared" ca="1" si="199"/>
        <v>2.0279862096939105E-4</v>
      </c>
      <c r="R1221" s="12">
        <f t="shared" ca="1" si="200"/>
        <v>-7.0766400113275729E-5</v>
      </c>
      <c r="S1221" s="12">
        <f t="shared" ca="1" si="201"/>
        <v>2.1220781436614988E-3</v>
      </c>
      <c r="T1221" s="12">
        <f t="shared" ca="1" si="202"/>
        <v>6.3123343012239097E-4</v>
      </c>
      <c r="U1221" s="18"/>
      <c r="V1221" s="22">
        <f t="shared" ca="1" si="203"/>
        <v>44474</v>
      </c>
      <c r="W1221" s="14">
        <f ca="1">VLOOKUP($M1221,LAST!$B:$Q,2,0)</f>
        <v>328.44</v>
      </c>
      <c r="X1221" s="14">
        <f ca="1">VLOOKUP($M1221,LAST!$B:$Q,3,0)*100</f>
        <v>384.52000000000004</v>
      </c>
      <c r="Y1221" s="14">
        <f ca="1">VLOOKUP($M1221,LAST!$B:$Q,16,0)*100</f>
        <v>293</v>
      </c>
      <c r="Z1221" s="14">
        <f ca="1">VLOOKUP($M1221,LAST!$B:$Q,4,0)</f>
        <v>98.64</v>
      </c>
      <c r="AA1221" s="14">
        <f ca="1">VLOOKUP($M1221,LAST!$B:$Q,5,0)</f>
        <v>98.91</v>
      </c>
      <c r="AB1221" s="14">
        <f ca="1">VLOOKUP($M1221,LAST!$B:$Q,6,0)</f>
        <v>93.974999999999994</v>
      </c>
      <c r="AC1221" s="14">
        <f ca="1">VLOOKUP($M1221,LAST!$B:$Q,7,0)</f>
        <v>1188.9000000000001</v>
      </c>
    </row>
    <row r="1222" spans="12:29" ht="16.5" customHeight="1" x14ac:dyDescent="0.25">
      <c r="L1222" s="32">
        <f t="shared" ref="L1222:L1285" si="205">ROW(M1222)</f>
        <v>1222</v>
      </c>
      <c r="M1222" s="9">
        <f t="shared" ca="1" si="204"/>
        <v>44473</v>
      </c>
      <c r="N1222" s="12">
        <f t="shared" ref="N1222:N1285" ca="1" si="206">W1222/W1223-1</f>
        <v>9.0942160785734139E-4</v>
      </c>
      <c r="O1222" s="12">
        <f t="shared" ref="O1222:O1285" ca="1" si="207">X1222/X1223-1</f>
        <v>2.9418717659108751E-3</v>
      </c>
      <c r="P1222" s="12">
        <f t="shared" ref="P1222:P1285" ca="1" si="208">Y1222/Y1223-1</f>
        <v>0</v>
      </c>
      <c r="Q1222" s="12">
        <f t="shared" ref="Q1222:Q1285" ca="1" si="209">Z1222/Z1223-1</f>
        <v>1.0140959334759003E-4</v>
      </c>
      <c r="R1222" s="12">
        <f t="shared" ref="R1222:R1285" ca="1" si="210">AA1222/AA1223-1</f>
        <v>1.2132854759627776E-4</v>
      </c>
      <c r="S1222" s="12">
        <f t="shared" ref="S1222:S1285" ca="1" si="211">AB1222/AB1223-1</f>
        <v>-2.7542936140798613E-3</v>
      </c>
      <c r="T1222" s="12">
        <f t="shared" ref="T1222:T1285" ca="1" si="212">AC1222/AC1223-1</f>
        <v>0</v>
      </c>
      <c r="U1222" s="18"/>
      <c r="V1222" s="22">
        <f t="shared" ref="V1222:V1285" ca="1" si="213">M1222</f>
        <v>44473</v>
      </c>
      <c r="W1222" s="14">
        <f ca="1">VLOOKUP($M1222,LAST!$B:$Q,2,0)</f>
        <v>330.18</v>
      </c>
      <c r="X1222" s="14">
        <f ca="1">VLOOKUP($M1222,LAST!$B:$Q,3,0)*100</f>
        <v>381.83</v>
      </c>
      <c r="Y1222" s="14">
        <f ca="1">VLOOKUP($M1222,LAST!$B:$Q,16,0)*100</f>
        <v>293</v>
      </c>
      <c r="Z1222" s="14">
        <f ca="1">VLOOKUP($M1222,LAST!$B:$Q,4,0)</f>
        <v>98.62</v>
      </c>
      <c r="AA1222" s="14">
        <f ca="1">VLOOKUP($M1222,LAST!$B:$Q,5,0)</f>
        <v>98.917000000000002</v>
      </c>
      <c r="AB1222" s="14">
        <f ca="1">VLOOKUP($M1222,LAST!$B:$Q,6,0)</f>
        <v>93.775999999999996</v>
      </c>
      <c r="AC1222" s="14">
        <f ca="1">VLOOKUP($M1222,LAST!$B:$Q,7,0)</f>
        <v>1188.1500000000001</v>
      </c>
    </row>
    <row r="1223" spans="12:29" ht="16.5" customHeight="1" x14ac:dyDescent="0.25">
      <c r="L1223" s="32">
        <f t="shared" si="205"/>
        <v>1223</v>
      </c>
      <c r="M1223" s="9">
        <f t="shared" ref="M1223:M1286" ca="1" si="214">WORKDAY(M1222,-1)</f>
        <v>44470</v>
      </c>
      <c r="N1223" s="12">
        <f t="shared" ca="1" si="206"/>
        <v>1.6986774362610646E-2</v>
      </c>
      <c r="O1223" s="12">
        <f t="shared" ca="1" si="207"/>
        <v>-2.802661218502811E-3</v>
      </c>
      <c r="P1223" s="12">
        <f t="shared" ca="1" si="208"/>
        <v>1.384083044982698E-2</v>
      </c>
      <c r="Q1223" s="12">
        <f t="shared" ca="1" si="209"/>
        <v>-1.0139931048469553E-4</v>
      </c>
      <c r="R1223" s="12">
        <f t="shared" ca="1" si="210"/>
        <v>7.07799955510513E-5</v>
      </c>
      <c r="S1223" s="12">
        <f t="shared" ca="1" si="211"/>
        <v>-2.0694046482012673E-3</v>
      </c>
      <c r="T1223" s="12">
        <f t="shared" ca="1" si="212"/>
        <v>3.5898302221470946E-3</v>
      </c>
      <c r="U1223" s="18"/>
      <c r="V1223" s="22">
        <f t="shared" ca="1" si="213"/>
        <v>44470</v>
      </c>
      <c r="W1223" s="14">
        <f ca="1">VLOOKUP($M1223,LAST!$B:$Q,2,0)</f>
        <v>329.88</v>
      </c>
      <c r="X1223" s="14">
        <f ca="1">VLOOKUP($M1223,LAST!$B:$Q,3,0)*100</f>
        <v>380.71000000000004</v>
      </c>
      <c r="Y1223" s="14">
        <f ca="1">VLOOKUP($M1223,LAST!$B:$Q,16,0)*100</f>
        <v>293</v>
      </c>
      <c r="Z1223" s="14">
        <f ca="1">VLOOKUP($M1223,LAST!$B:$Q,4,0)</f>
        <v>98.61</v>
      </c>
      <c r="AA1223" s="14">
        <f ca="1">VLOOKUP($M1223,LAST!$B:$Q,5,0)</f>
        <v>98.905000000000001</v>
      </c>
      <c r="AB1223" s="14">
        <f ca="1">VLOOKUP($M1223,LAST!$B:$Q,6,0)</f>
        <v>94.034999999999997</v>
      </c>
      <c r="AC1223" s="14">
        <f ca="1">VLOOKUP($M1223,LAST!$B:$Q,7,0)</f>
        <v>1188.1500000000001</v>
      </c>
    </row>
    <row r="1224" spans="12:29" ht="16.5" customHeight="1" x14ac:dyDescent="0.25">
      <c r="L1224" s="32">
        <f t="shared" si="205"/>
        <v>1224</v>
      </c>
      <c r="M1224" s="9">
        <f t="shared" ca="1" si="214"/>
        <v>44469</v>
      </c>
      <c r="N1224" s="12">
        <f t="shared" ca="1" si="206"/>
        <v>8.9582879716321173E-3</v>
      </c>
      <c r="O1224" s="12">
        <f t="shared" ca="1" si="207"/>
        <v>1.4158586797715644E-2</v>
      </c>
      <c r="P1224" s="12">
        <f t="shared" ca="1" si="208"/>
        <v>2.8469750889679624E-2</v>
      </c>
      <c r="Q1224" s="12">
        <f t="shared" ca="1" si="209"/>
        <v>1.0140959334759003E-4</v>
      </c>
      <c r="R1224" s="12">
        <f t="shared" ca="1" si="210"/>
        <v>9.101113369536229E-5</v>
      </c>
      <c r="S1224" s="12">
        <f t="shared" ca="1" si="211"/>
        <v>-1.1448196908985242E-3</v>
      </c>
      <c r="T1224" s="12">
        <f t="shared" ca="1" si="212"/>
        <v>1.6921905406548365E-3</v>
      </c>
      <c r="U1224" s="18"/>
      <c r="V1224" s="22">
        <f t="shared" ca="1" si="213"/>
        <v>44469</v>
      </c>
      <c r="W1224" s="14">
        <f ca="1">VLOOKUP($M1224,LAST!$B:$Q,2,0)</f>
        <v>324.37</v>
      </c>
      <c r="X1224" s="14">
        <f ca="1">VLOOKUP($M1224,LAST!$B:$Q,3,0)*100</f>
        <v>381.78000000000003</v>
      </c>
      <c r="Y1224" s="14">
        <f ca="1">VLOOKUP($M1224,LAST!$B:$Q,16,0)*100</f>
        <v>289</v>
      </c>
      <c r="Z1224" s="14">
        <f ca="1">VLOOKUP($M1224,LAST!$B:$Q,4,0)</f>
        <v>98.62</v>
      </c>
      <c r="AA1224" s="14">
        <f ca="1">VLOOKUP($M1224,LAST!$B:$Q,5,0)</f>
        <v>98.897999999999996</v>
      </c>
      <c r="AB1224" s="14">
        <f ca="1">VLOOKUP($M1224,LAST!$B:$Q,6,0)</f>
        <v>94.23</v>
      </c>
      <c r="AC1224" s="14">
        <f ca="1">VLOOKUP($M1224,LAST!$B:$Q,7,0)</f>
        <v>1183.9000000000001</v>
      </c>
    </row>
    <row r="1225" spans="12:29" ht="16.5" customHeight="1" x14ac:dyDescent="0.25">
      <c r="L1225" s="32">
        <f t="shared" si="205"/>
        <v>1225</v>
      </c>
      <c r="M1225" s="9">
        <f t="shared" ca="1" si="214"/>
        <v>44468</v>
      </c>
      <c r="N1225" s="12">
        <f t="shared" ca="1" si="206"/>
        <v>-4.7673590688169787E-3</v>
      </c>
      <c r="O1225" s="12">
        <f t="shared" ca="1" si="207"/>
        <v>-5.3109971991757154E-3</v>
      </c>
      <c r="P1225" s="12">
        <f t="shared" ca="1" si="208"/>
        <v>-1.4035087719298289E-2</v>
      </c>
      <c r="Q1225" s="12">
        <f t="shared" ca="1" si="209"/>
        <v>3.0432136335978299E-4</v>
      </c>
      <c r="R1225" s="12">
        <f t="shared" ca="1" si="210"/>
        <v>1.1124820485841624E-4</v>
      </c>
      <c r="S1225" s="12">
        <f t="shared" ca="1" si="211"/>
        <v>6.100292216794978E-3</v>
      </c>
      <c r="T1225" s="12">
        <f t="shared" ca="1" si="212"/>
        <v>-2.1107733873690915E-3</v>
      </c>
      <c r="U1225" s="18"/>
      <c r="V1225" s="22">
        <f t="shared" ca="1" si="213"/>
        <v>44468</v>
      </c>
      <c r="W1225" s="14">
        <f ca="1">VLOOKUP($M1225,LAST!$B:$Q,2,0)</f>
        <v>321.49</v>
      </c>
      <c r="X1225" s="14">
        <f ca="1">VLOOKUP($M1225,LAST!$B:$Q,3,0)*100</f>
        <v>376.45</v>
      </c>
      <c r="Y1225" s="14">
        <f ca="1">VLOOKUP($M1225,LAST!$B:$Q,16,0)*100</f>
        <v>281</v>
      </c>
      <c r="Z1225" s="14">
        <f ca="1">VLOOKUP($M1225,LAST!$B:$Q,4,0)</f>
        <v>98.61</v>
      </c>
      <c r="AA1225" s="14">
        <f ca="1">VLOOKUP($M1225,LAST!$B:$Q,5,0)</f>
        <v>98.888999999999996</v>
      </c>
      <c r="AB1225" s="14">
        <f ca="1">VLOOKUP($M1225,LAST!$B:$Q,6,0)</f>
        <v>94.337999999999994</v>
      </c>
      <c r="AC1225" s="14">
        <f ca="1">VLOOKUP($M1225,LAST!$B:$Q,7,0)</f>
        <v>1181.9000000000001</v>
      </c>
    </row>
    <row r="1226" spans="12:29" ht="16.5" customHeight="1" x14ac:dyDescent="0.25">
      <c r="L1226" s="32">
        <f t="shared" si="205"/>
        <v>1226</v>
      </c>
      <c r="M1226" s="9">
        <f t="shared" ca="1" si="214"/>
        <v>44467</v>
      </c>
      <c r="N1226" s="12">
        <f t="shared" ca="1" si="206"/>
        <v>2.1716874011106224E-3</v>
      </c>
      <c r="O1226" s="12">
        <f t="shared" ca="1" si="207"/>
        <v>2.1153742377637563E-2</v>
      </c>
      <c r="P1226" s="12">
        <f t="shared" ca="1" si="208"/>
        <v>3.2608695652173836E-2</v>
      </c>
      <c r="Q1226" s="12">
        <f t="shared" ca="1" si="209"/>
        <v>0</v>
      </c>
      <c r="R1226" s="12">
        <f t="shared" ca="1" si="210"/>
        <v>-2.1233783961416286E-4</v>
      </c>
      <c r="S1226" s="12">
        <f t="shared" ca="1" si="211"/>
        <v>4.1013889037619933E-3</v>
      </c>
      <c r="T1226" s="12">
        <f t="shared" ca="1" si="212"/>
        <v>6.4154310234951772E-3</v>
      </c>
      <c r="U1226" s="18"/>
      <c r="V1226" s="22">
        <f t="shared" ca="1" si="213"/>
        <v>44467</v>
      </c>
      <c r="W1226" s="14">
        <f ca="1">VLOOKUP($M1226,LAST!$B:$Q,2,0)</f>
        <v>323.02999999999997</v>
      </c>
      <c r="X1226" s="14">
        <f ca="1">VLOOKUP($M1226,LAST!$B:$Q,3,0)*100</f>
        <v>378.46000000000004</v>
      </c>
      <c r="Y1226" s="14">
        <f ca="1">VLOOKUP($M1226,LAST!$B:$Q,16,0)*100</f>
        <v>285</v>
      </c>
      <c r="Z1226" s="14">
        <f ca="1">VLOOKUP($M1226,LAST!$B:$Q,4,0)</f>
        <v>98.58</v>
      </c>
      <c r="AA1226" s="14">
        <f ca="1">VLOOKUP($M1226,LAST!$B:$Q,5,0)</f>
        <v>98.878</v>
      </c>
      <c r="AB1226" s="14">
        <f ca="1">VLOOKUP($M1226,LAST!$B:$Q,6,0)</f>
        <v>93.766000000000005</v>
      </c>
      <c r="AC1226" s="14">
        <f ca="1">VLOOKUP($M1226,LAST!$B:$Q,7,0)</f>
        <v>1184.4000000000001</v>
      </c>
    </row>
    <row r="1227" spans="12:29" ht="16.5" customHeight="1" x14ac:dyDescent="0.25">
      <c r="L1227" s="32">
        <f t="shared" si="205"/>
        <v>1227</v>
      </c>
      <c r="M1227" s="9">
        <f t="shared" ca="1" si="214"/>
        <v>44466</v>
      </c>
      <c r="N1227" s="12">
        <f t="shared" ca="1" si="206"/>
        <v>7.5331332833208364E-3</v>
      </c>
      <c r="O1227" s="12">
        <f t="shared" ca="1" si="207"/>
        <v>4.5808147887131945E-3</v>
      </c>
      <c r="P1227" s="12">
        <f t="shared" ca="1" si="208"/>
        <v>-3.6101083032491488E-3</v>
      </c>
      <c r="Q1227" s="12">
        <f t="shared" ca="1" si="209"/>
        <v>1.0145074566292323E-4</v>
      </c>
      <c r="R1227" s="12">
        <f t="shared" ca="1" si="210"/>
        <v>2.5284705787176343E-4</v>
      </c>
      <c r="S1227" s="12">
        <f t="shared" ca="1" si="211"/>
        <v>6.0004071704855555E-4</v>
      </c>
      <c r="T1227" s="12">
        <f t="shared" ca="1" si="212"/>
        <v>1.2747514234723312E-4</v>
      </c>
      <c r="U1227" s="18"/>
      <c r="V1227" s="22">
        <f t="shared" ca="1" si="213"/>
        <v>44466</v>
      </c>
      <c r="W1227" s="14">
        <f ca="1">VLOOKUP($M1227,LAST!$B:$Q,2,0)</f>
        <v>322.33</v>
      </c>
      <c r="X1227" s="14">
        <f ca="1">VLOOKUP($M1227,LAST!$B:$Q,3,0)*100</f>
        <v>370.62</v>
      </c>
      <c r="Y1227" s="14">
        <f ca="1">VLOOKUP($M1227,LAST!$B:$Q,16,0)*100</f>
        <v>276</v>
      </c>
      <c r="Z1227" s="14">
        <f ca="1">VLOOKUP($M1227,LAST!$B:$Q,4,0)</f>
        <v>98.58</v>
      </c>
      <c r="AA1227" s="14">
        <f ca="1">VLOOKUP($M1227,LAST!$B:$Q,5,0)</f>
        <v>98.899000000000001</v>
      </c>
      <c r="AB1227" s="14">
        <f ca="1">VLOOKUP($M1227,LAST!$B:$Q,6,0)</f>
        <v>93.382999999999996</v>
      </c>
      <c r="AC1227" s="14">
        <f ca="1">VLOOKUP($M1227,LAST!$B:$Q,7,0)</f>
        <v>1176.8499999999999</v>
      </c>
    </row>
    <row r="1228" spans="12:29" ht="16.5" customHeight="1" x14ac:dyDescent="0.25">
      <c r="L1228" s="32">
        <f t="shared" si="205"/>
        <v>1228</v>
      </c>
      <c r="M1228" s="9">
        <f t="shared" ca="1" si="214"/>
        <v>44463</v>
      </c>
      <c r="N1228" s="12">
        <f t="shared" ca="1" si="206"/>
        <v>8.1300813008131634E-3</v>
      </c>
      <c r="O1228" s="12">
        <f t="shared" ca="1" si="207"/>
        <v>8.2809510795300856E-3</v>
      </c>
      <c r="P1228" s="12">
        <f t="shared" ca="1" si="208"/>
        <v>7.2727272727273196E-3</v>
      </c>
      <c r="Q1228" s="12">
        <f t="shared" ca="1" si="209"/>
        <v>0</v>
      </c>
      <c r="R1228" s="12">
        <f t="shared" ca="1" si="210"/>
        <v>0</v>
      </c>
      <c r="S1228" s="12">
        <f t="shared" ca="1" si="211"/>
        <v>2.5997743997421274E-3</v>
      </c>
      <c r="T1228" s="12">
        <f t="shared" ca="1" si="212"/>
        <v>8.5055711491022201E-4</v>
      </c>
      <c r="U1228" s="18"/>
      <c r="V1228" s="22">
        <f t="shared" ca="1" si="213"/>
        <v>44463</v>
      </c>
      <c r="W1228" s="14">
        <f ca="1">VLOOKUP($M1228,LAST!$B:$Q,2,0)</f>
        <v>319.92</v>
      </c>
      <c r="X1228" s="14">
        <f ca="1">VLOOKUP($M1228,LAST!$B:$Q,3,0)*100</f>
        <v>368.93</v>
      </c>
      <c r="Y1228" s="14">
        <f ca="1">VLOOKUP($M1228,LAST!$B:$Q,16,0)*100</f>
        <v>277</v>
      </c>
      <c r="Z1228" s="14">
        <f ca="1">VLOOKUP($M1228,LAST!$B:$Q,4,0)</f>
        <v>98.57</v>
      </c>
      <c r="AA1228" s="14">
        <f ca="1">VLOOKUP($M1228,LAST!$B:$Q,5,0)</f>
        <v>98.873999999999995</v>
      </c>
      <c r="AB1228" s="14">
        <f ca="1">VLOOKUP($M1228,LAST!$B:$Q,6,0)</f>
        <v>93.326999999999998</v>
      </c>
      <c r="AC1228" s="14">
        <f ca="1">VLOOKUP($M1228,LAST!$B:$Q,7,0)</f>
        <v>1176.7</v>
      </c>
    </row>
    <row r="1229" spans="12:29" ht="16.5" customHeight="1" x14ac:dyDescent="0.25">
      <c r="L1229" s="32">
        <f t="shared" si="205"/>
        <v>1229</v>
      </c>
      <c r="M1229" s="9">
        <f t="shared" ca="1" si="214"/>
        <v>44462</v>
      </c>
      <c r="N1229" s="12">
        <f t="shared" ca="1" si="206"/>
        <v>-1.3951465059192758E-2</v>
      </c>
      <c r="O1229" s="12">
        <f t="shared" ca="1" si="207"/>
        <v>-1.1642041003754766E-2</v>
      </c>
      <c r="P1229" s="12">
        <f t="shared" ca="1" si="208"/>
        <v>-1.7857142857142905E-2</v>
      </c>
      <c r="Q1229" s="12">
        <f t="shared" ca="1" si="209"/>
        <v>1.0146103896091496E-4</v>
      </c>
      <c r="R1229" s="12">
        <f t="shared" ca="1" si="210"/>
        <v>1.3149775948040343E-4</v>
      </c>
      <c r="S1229" s="12">
        <f t="shared" ca="1" si="211"/>
        <v>-4.0337249363379124E-3</v>
      </c>
      <c r="T1229" s="12">
        <f t="shared" ca="1" si="212"/>
        <v>3.403386369438266E-4</v>
      </c>
      <c r="U1229" s="18"/>
      <c r="V1229" s="22">
        <f t="shared" ca="1" si="213"/>
        <v>44462</v>
      </c>
      <c r="W1229" s="14">
        <f ca="1">VLOOKUP($M1229,LAST!$B:$Q,2,0)</f>
        <v>317.33999999999997</v>
      </c>
      <c r="X1229" s="14">
        <f ca="1">VLOOKUP($M1229,LAST!$B:$Q,3,0)*100</f>
        <v>365.9</v>
      </c>
      <c r="Y1229" s="14">
        <f ca="1">VLOOKUP($M1229,LAST!$B:$Q,16,0)*100</f>
        <v>275</v>
      </c>
      <c r="Z1229" s="14">
        <f ca="1">VLOOKUP($M1229,LAST!$B:$Q,4,0)</f>
        <v>98.57</v>
      </c>
      <c r="AA1229" s="14">
        <f ca="1">VLOOKUP($M1229,LAST!$B:$Q,5,0)</f>
        <v>98.873999999999995</v>
      </c>
      <c r="AB1229" s="14">
        <f ca="1">VLOOKUP($M1229,LAST!$B:$Q,6,0)</f>
        <v>93.084999999999994</v>
      </c>
      <c r="AC1229" s="14">
        <f ca="1">VLOOKUP($M1229,LAST!$B:$Q,7,0)</f>
        <v>1175.7</v>
      </c>
    </row>
    <row r="1230" spans="12:29" ht="16.5" customHeight="1" x14ac:dyDescent="0.25">
      <c r="L1230" s="32">
        <f t="shared" si="205"/>
        <v>1230</v>
      </c>
      <c r="M1230" s="9">
        <f t="shared" ca="1" si="214"/>
        <v>44461</v>
      </c>
      <c r="N1230" s="12">
        <f t="shared" ca="1" si="206"/>
        <v>3.7426316938526938E-3</v>
      </c>
      <c r="O1230" s="12">
        <f t="shared" ca="1" si="207"/>
        <v>-9.8689489168225508E-3</v>
      </c>
      <c r="P1230" s="12">
        <f t="shared" ca="1" si="208"/>
        <v>-2.4390243902439046E-2</v>
      </c>
      <c r="Q1230" s="12">
        <f t="shared" ca="1" si="209"/>
        <v>1.0147133434812439E-4</v>
      </c>
      <c r="R1230" s="12">
        <f t="shared" ca="1" si="210"/>
        <v>0</v>
      </c>
      <c r="S1230" s="12">
        <f t="shared" ca="1" si="211"/>
        <v>2.7681215398482895E-3</v>
      </c>
      <c r="T1230" s="12">
        <f t="shared" ca="1" si="212"/>
        <v>0</v>
      </c>
      <c r="U1230" s="18"/>
      <c r="V1230" s="22">
        <f t="shared" ca="1" si="213"/>
        <v>44461</v>
      </c>
      <c r="W1230" s="14">
        <f ca="1">VLOOKUP($M1230,LAST!$B:$Q,2,0)</f>
        <v>321.83</v>
      </c>
      <c r="X1230" s="14">
        <f ca="1">VLOOKUP($M1230,LAST!$B:$Q,3,0)*100</f>
        <v>370.21000000000004</v>
      </c>
      <c r="Y1230" s="14">
        <f ca="1">VLOOKUP($M1230,LAST!$B:$Q,16,0)*100</f>
        <v>280</v>
      </c>
      <c r="Z1230" s="14">
        <f ca="1">VLOOKUP($M1230,LAST!$B:$Q,4,0)</f>
        <v>98.56</v>
      </c>
      <c r="AA1230" s="14">
        <f ca="1">VLOOKUP($M1230,LAST!$B:$Q,5,0)</f>
        <v>98.861000000000004</v>
      </c>
      <c r="AB1230" s="14">
        <f ca="1">VLOOKUP($M1230,LAST!$B:$Q,6,0)</f>
        <v>93.462000000000003</v>
      </c>
      <c r="AC1230" s="14">
        <f ca="1">VLOOKUP($M1230,LAST!$B:$Q,7,0)</f>
        <v>1175.3</v>
      </c>
    </row>
    <row r="1231" spans="12:29" ht="16.5" customHeight="1" x14ac:dyDescent="0.25">
      <c r="L1231" s="32">
        <f t="shared" si="205"/>
        <v>1231</v>
      </c>
      <c r="M1231" s="9">
        <f t="shared" ca="1" si="214"/>
        <v>44460</v>
      </c>
      <c r="N1231" s="12">
        <f t="shared" ca="1" si="206"/>
        <v>-5.6134474630938902E-3</v>
      </c>
      <c r="O1231" s="12">
        <f t="shared" ca="1" si="207"/>
        <v>-3.9426714262881246E-3</v>
      </c>
      <c r="P1231" s="12">
        <f t="shared" ca="1" si="208"/>
        <v>-1.0344827586206917E-2</v>
      </c>
      <c r="Q1231" s="12">
        <f t="shared" ca="1" si="209"/>
        <v>5.0761421319789335E-4</v>
      </c>
      <c r="R1231" s="12">
        <f t="shared" ca="1" si="210"/>
        <v>5.0578619406049796E-5</v>
      </c>
      <c r="S1231" s="12">
        <f t="shared" ca="1" si="211"/>
        <v>-7.7190274025473737E-4</v>
      </c>
      <c r="T1231" s="12">
        <f t="shared" ca="1" si="212"/>
        <v>0</v>
      </c>
      <c r="U1231" s="18"/>
      <c r="V1231" s="22">
        <f t="shared" ca="1" si="213"/>
        <v>44460</v>
      </c>
      <c r="W1231" s="14">
        <f ca="1">VLOOKUP($M1231,LAST!$B:$Q,2,0)</f>
        <v>320.63</v>
      </c>
      <c r="X1231" s="14">
        <f ca="1">VLOOKUP($M1231,LAST!$B:$Q,3,0)*100</f>
        <v>373.9</v>
      </c>
      <c r="Y1231" s="14">
        <f ca="1">VLOOKUP($M1231,LAST!$B:$Q,16,0)*100</f>
        <v>287</v>
      </c>
      <c r="Z1231" s="14">
        <f ca="1">VLOOKUP($M1231,LAST!$B:$Q,4,0)</f>
        <v>98.55</v>
      </c>
      <c r="AA1231" s="14">
        <f ca="1">VLOOKUP($M1231,LAST!$B:$Q,5,0)</f>
        <v>98.861000000000004</v>
      </c>
      <c r="AB1231" s="14">
        <f ca="1">VLOOKUP($M1231,LAST!$B:$Q,6,0)</f>
        <v>93.203999999999994</v>
      </c>
      <c r="AC1231" s="14">
        <f ca="1">VLOOKUP($M1231,LAST!$B:$Q,7,0)</f>
        <v>1175.3</v>
      </c>
    </row>
    <row r="1232" spans="12:29" ht="16.5" customHeight="1" x14ac:dyDescent="0.25">
      <c r="L1232" s="32">
        <f t="shared" si="205"/>
        <v>1232</v>
      </c>
      <c r="M1232" s="9">
        <f t="shared" ca="1" si="214"/>
        <v>44459</v>
      </c>
      <c r="N1232" s="12">
        <f t="shared" ca="1" si="206"/>
        <v>3.4157606081016034E-2</v>
      </c>
      <c r="O1232" s="12">
        <f t="shared" ca="1" si="207"/>
        <v>3.917171884948667E-2</v>
      </c>
      <c r="P1232" s="12">
        <f t="shared" ca="1" si="208"/>
        <v>5.8394160583941535E-2</v>
      </c>
      <c r="Q1232" s="12">
        <f t="shared" ca="1" si="209"/>
        <v>-7.1015521964079564E-4</v>
      </c>
      <c r="R1232" s="12">
        <f t="shared" ca="1" si="210"/>
        <v>-6.1667862955816499E-4</v>
      </c>
      <c r="S1232" s="12">
        <f t="shared" ca="1" si="211"/>
        <v>8.6914534041526714E-4</v>
      </c>
      <c r="T1232" s="12">
        <f t="shared" ca="1" si="212"/>
        <v>0</v>
      </c>
      <c r="U1232" s="18"/>
      <c r="V1232" s="22">
        <f t="shared" ca="1" si="213"/>
        <v>44459</v>
      </c>
      <c r="W1232" s="14">
        <f ca="1">VLOOKUP($M1232,LAST!$B:$Q,2,0)</f>
        <v>322.44</v>
      </c>
      <c r="X1232" s="14">
        <f ca="1">VLOOKUP($M1232,LAST!$B:$Q,3,0)*100</f>
        <v>375.38</v>
      </c>
      <c r="Y1232" s="14">
        <f ca="1">VLOOKUP($M1232,LAST!$B:$Q,16,0)*100</f>
        <v>290</v>
      </c>
      <c r="Z1232" s="14">
        <f ca="1">VLOOKUP($M1232,LAST!$B:$Q,4,0)</f>
        <v>98.5</v>
      </c>
      <c r="AA1232" s="14">
        <f ca="1">VLOOKUP($M1232,LAST!$B:$Q,5,0)</f>
        <v>98.855999999999995</v>
      </c>
      <c r="AB1232" s="14">
        <f ca="1">VLOOKUP($M1232,LAST!$B:$Q,6,0)</f>
        <v>93.275999999999996</v>
      </c>
      <c r="AC1232" s="14">
        <f ca="1">VLOOKUP($M1232,LAST!$B:$Q,7,0)</f>
        <v>1175.3</v>
      </c>
    </row>
    <row r="1233" spans="12:29" ht="16.5" customHeight="1" x14ac:dyDescent="0.25">
      <c r="L1233" s="32">
        <f t="shared" si="205"/>
        <v>1233</v>
      </c>
      <c r="M1233" s="9">
        <f t="shared" ca="1" si="214"/>
        <v>44456</v>
      </c>
      <c r="N1233" s="12">
        <f t="shared" ca="1" si="206"/>
        <v>-1.185289595079464E-3</v>
      </c>
      <c r="O1233" s="12">
        <f t="shared" ca="1" si="207"/>
        <v>8.3118610256827097E-4</v>
      </c>
      <c r="P1233" s="12">
        <f t="shared" ca="1" si="208"/>
        <v>-3.6363636363636598E-3</v>
      </c>
      <c r="Q1233" s="12">
        <f t="shared" ca="1" si="209"/>
        <v>1.0146103896091496E-4</v>
      </c>
      <c r="R1233" s="12">
        <f t="shared" ca="1" si="210"/>
        <v>1.112167108163753E-4</v>
      </c>
      <c r="S1233" s="12">
        <f t="shared" ca="1" si="211"/>
        <v>2.8300262557567901E-3</v>
      </c>
      <c r="T1233" s="12">
        <f t="shared" ca="1" si="212"/>
        <v>3.0296564966929562E-3</v>
      </c>
      <c r="U1233" s="18"/>
      <c r="V1233" s="22">
        <f t="shared" ca="1" si="213"/>
        <v>44456</v>
      </c>
      <c r="W1233" s="14">
        <f ca="1">VLOOKUP($M1233,LAST!$B:$Q,2,0)</f>
        <v>311.79000000000002</v>
      </c>
      <c r="X1233" s="14">
        <f ca="1">VLOOKUP($M1233,LAST!$B:$Q,3,0)*100</f>
        <v>361.22999999999996</v>
      </c>
      <c r="Y1233" s="14">
        <f ca="1">VLOOKUP($M1233,LAST!$B:$Q,16,0)*100</f>
        <v>274</v>
      </c>
      <c r="Z1233" s="14">
        <f ca="1">VLOOKUP($M1233,LAST!$B:$Q,4,0)</f>
        <v>98.57</v>
      </c>
      <c r="AA1233" s="14">
        <f ca="1">VLOOKUP($M1233,LAST!$B:$Q,5,0)</f>
        <v>98.917000000000002</v>
      </c>
      <c r="AB1233" s="14">
        <f ca="1">VLOOKUP($M1233,LAST!$B:$Q,6,0)</f>
        <v>93.194999999999993</v>
      </c>
      <c r="AC1233" s="14">
        <f ca="1">VLOOKUP($M1233,LAST!$B:$Q,7,0)</f>
        <v>1175.3</v>
      </c>
    </row>
    <row r="1234" spans="12:29" ht="16.5" customHeight="1" x14ac:dyDescent="0.25">
      <c r="L1234" s="32">
        <f t="shared" si="205"/>
        <v>1234</v>
      </c>
      <c r="M1234" s="9">
        <f t="shared" ca="1" si="214"/>
        <v>44455</v>
      </c>
      <c r="N1234" s="12">
        <f t="shared" ca="1" si="206"/>
        <v>-3.2024594888868663E-4</v>
      </c>
      <c r="O1234" s="12">
        <f t="shared" ca="1" si="207"/>
        <v>1.3855021059638872E-4</v>
      </c>
      <c r="P1234" s="12">
        <f t="shared" ca="1" si="208"/>
        <v>-7.2202166064981865E-3</v>
      </c>
      <c r="Q1234" s="12">
        <f t="shared" ca="1" si="209"/>
        <v>2.0296326364932504E-4</v>
      </c>
      <c r="R1234" s="12">
        <f t="shared" ca="1" si="210"/>
        <v>8.0891423486884051E-5</v>
      </c>
      <c r="S1234" s="12">
        <f t="shared" ca="1" si="211"/>
        <v>4.1491982538790495E-3</v>
      </c>
      <c r="T1234" s="12">
        <f t="shared" ca="1" si="212"/>
        <v>1.1106839249861444E-3</v>
      </c>
      <c r="U1234" s="18"/>
      <c r="V1234" s="22">
        <f t="shared" ca="1" si="213"/>
        <v>44455</v>
      </c>
      <c r="W1234" s="14">
        <f ca="1">VLOOKUP($M1234,LAST!$B:$Q,2,0)</f>
        <v>312.16000000000003</v>
      </c>
      <c r="X1234" s="14">
        <f ca="1">VLOOKUP($M1234,LAST!$B:$Q,3,0)*100</f>
        <v>360.93</v>
      </c>
      <c r="Y1234" s="14">
        <f ca="1">VLOOKUP($M1234,LAST!$B:$Q,16,0)*100</f>
        <v>275</v>
      </c>
      <c r="Z1234" s="14">
        <f ca="1">VLOOKUP($M1234,LAST!$B:$Q,4,0)</f>
        <v>98.56</v>
      </c>
      <c r="AA1234" s="14">
        <f ca="1">VLOOKUP($M1234,LAST!$B:$Q,5,0)</f>
        <v>98.906000000000006</v>
      </c>
      <c r="AB1234" s="14">
        <f ca="1">VLOOKUP($M1234,LAST!$B:$Q,6,0)</f>
        <v>92.932000000000002</v>
      </c>
      <c r="AC1234" s="14">
        <f ca="1">VLOOKUP($M1234,LAST!$B:$Q,7,0)</f>
        <v>1171.75</v>
      </c>
    </row>
    <row r="1235" spans="12:29" ht="16.5" customHeight="1" x14ac:dyDescent="0.25">
      <c r="L1235" s="32">
        <f t="shared" si="205"/>
        <v>1235</v>
      </c>
      <c r="M1235" s="9">
        <f t="shared" ca="1" si="214"/>
        <v>44454</v>
      </c>
      <c r="N1235" s="12">
        <f t="shared" ca="1" si="206"/>
        <v>-1.0206669202485141E-2</v>
      </c>
      <c r="O1235" s="12">
        <f t="shared" ca="1" si="207"/>
        <v>-4.5513474746918803E-3</v>
      </c>
      <c r="P1235" s="12">
        <f t="shared" ca="1" si="208"/>
        <v>-7.1684587813619638E-3</v>
      </c>
      <c r="Q1235" s="12">
        <f t="shared" ca="1" si="209"/>
        <v>1.0149193139152857E-4</v>
      </c>
      <c r="R1235" s="12">
        <f t="shared" ca="1" si="210"/>
        <v>1.1123807982849065E-4</v>
      </c>
      <c r="S1235" s="12">
        <f t="shared" ca="1" si="211"/>
        <v>-8.0973408332707386E-4</v>
      </c>
      <c r="T1235" s="12">
        <f t="shared" ca="1" si="212"/>
        <v>-2.9894089511439681E-4</v>
      </c>
      <c r="U1235" s="18"/>
      <c r="V1235" s="22">
        <f t="shared" ca="1" si="213"/>
        <v>44454</v>
      </c>
      <c r="W1235" s="14">
        <f ca="1">VLOOKUP($M1235,LAST!$B:$Q,2,0)</f>
        <v>312.26</v>
      </c>
      <c r="X1235" s="14">
        <f ca="1">VLOOKUP($M1235,LAST!$B:$Q,3,0)*100</f>
        <v>360.88</v>
      </c>
      <c r="Y1235" s="14">
        <f ca="1">VLOOKUP($M1235,LAST!$B:$Q,16,0)*100</f>
        <v>277</v>
      </c>
      <c r="Z1235" s="14">
        <f ca="1">VLOOKUP($M1235,LAST!$B:$Q,4,0)</f>
        <v>98.54</v>
      </c>
      <c r="AA1235" s="14">
        <f ca="1">VLOOKUP($M1235,LAST!$B:$Q,5,0)</f>
        <v>98.897999999999996</v>
      </c>
      <c r="AB1235" s="14">
        <f ca="1">VLOOKUP($M1235,LAST!$B:$Q,6,0)</f>
        <v>92.548000000000002</v>
      </c>
      <c r="AC1235" s="14">
        <f ca="1">VLOOKUP($M1235,LAST!$B:$Q,7,0)</f>
        <v>1170.45</v>
      </c>
    </row>
    <row r="1236" spans="12:29" ht="16.5" customHeight="1" x14ac:dyDescent="0.25">
      <c r="L1236" s="32">
        <f t="shared" si="205"/>
        <v>1236</v>
      </c>
      <c r="M1236" s="9">
        <f t="shared" ca="1" si="214"/>
        <v>44453</v>
      </c>
      <c r="N1236" s="12">
        <f t="shared" ca="1" si="206"/>
        <v>1.0667948101874325E-2</v>
      </c>
      <c r="O1236" s="12">
        <f t="shared" ca="1" si="207"/>
        <v>9.7203654188950939E-3</v>
      </c>
      <c r="P1236" s="12">
        <f t="shared" ca="1" si="208"/>
        <v>1.0869565217391353E-2</v>
      </c>
      <c r="Q1236" s="12">
        <f t="shared" ca="1" si="209"/>
        <v>2.0302507359648558E-4</v>
      </c>
      <c r="R1236" s="12">
        <f t="shared" ca="1" si="210"/>
        <v>2.0225514486549301E-5</v>
      </c>
      <c r="S1236" s="12">
        <f t="shared" ca="1" si="211"/>
        <v>-5.6110062044767428E-4</v>
      </c>
      <c r="T1236" s="12">
        <f t="shared" ca="1" si="212"/>
        <v>-4.3794379012713769E-3</v>
      </c>
      <c r="U1236" s="18"/>
      <c r="V1236" s="22">
        <f t="shared" ca="1" si="213"/>
        <v>44453</v>
      </c>
      <c r="W1236" s="14">
        <f ca="1">VLOOKUP($M1236,LAST!$B:$Q,2,0)</f>
        <v>315.48</v>
      </c>
      <c r="X1236" s="14">
        <f ca="1">VLOOKUP($M1236,LAST!$B:$Q,3,0)*100</f>
        <v>362.53000000000003</v>
      </c>
      <c r="Y1236" s="14">
        <f ca="1">VLOOKUP($M1236,LAST!$B:$Q,16,0)*100</f>
        <v>279</v>
      </c>
      <c r="Z1236" s="14">
        <f ca="1">VLOOKUP($M1236,LAST!$B:$Q,4,0)</f>
        <v>98.53</v>
      </c>
      <c r="AA1236" s="14">
        <f ca="1">VLOOKUP($M1236,LAST!$B:$Q,5,0)</f>
        <v>98.887</v>
      </c>
      <c r="AB1236" s="14">
        <f ca="1">VLOOKUP($M1236,LAST!$B:$Q,6,0)</f>
        <v>92.623000000000005</v>
      </c>
      <c r="AC1236" s="14">
        <f ca="1">VLOOKUP($M1236,LAST!$B:$Q,7,0)</f>
        <v>1170.8</v>
      </c>
    </row>
    <row r="1237" spans="12:29" ht="16.5" customHeight="1" x14ac:dyDescent="0.25">
      <c r="L1237" s="32">
        <f t="shared" si="205"/>
        <v>1237</v>
      </c>
      <c r="M1237" s="9">
        <f t="shared" ca="1" si="214"/>
        <v>44452</v>
      </c>
      <c r="N1237" s="12">
        <f t="shared" ca="1" si="206"/>
        <v>5.7350903760027272E-3</v>
      </c>
      <c r="O1237" s="12">
        <f t="shared" ca="1" si="207"/>
        <v>-3.9946737683090872E-3</v>
      </c>
      <c r="P1237" s="12">
        <f t="shared" ca="1" si="208"/>
        <v>-1.0752688172043001E-2</v>
      </c>
      <c r="Q1237" s="12">
        <f t="shared" ca="1" si="209"/>
        <v>1.0161568946245314E-3</v>
      </c>
      <c r="R1237" s="12">
        <f t="shared" ca="1" si="210"/>
        <v>-4.0449392753383329E-5</v>
      </c>
      <c r="S1237" s="12">
        <f t="shared" ca="1" si="211"/>
        <v>1.0045149165065492E-3</v>
      </c>
      <c r="T1237" s="12">
        <f t="shared" ca="1" si="212"/>
        <v>5.8592079377299822E-3</v>
      </c>
      <c r="U1237" s="18"/>
      <c r="V1237" s="22">
        <f t="shared" ca="1" si="213"/>
        <v>44452</v>
      </c>
      <c r="W1237" s="14">
        <f ca="1">VLOOKUP($M1237,LAST!$B:$Q,2,0)</f>
        <v>312.14999999999998</v>
      </c>
      <c r="X1237" s="14">
        <f ca="1">VLOOKUP($M1237,LAST!$B:$Q,3,0)*100</f>
        <v>359.03999999999996</v>
      </c>
      <c r="Y1237" s="14">
        <f ca="1">VLOOKUP($M1237,LAST!$B:$Q,16,0)*100</f>
        <v>276</v>
      </c>
      <c r="Z1237" s="14">
        <f ca="1">VLOOKUP($M1237,LAST!$B:$Q,4,0)</f>
        <v>98.51</v>
      </c>
      <c r="AA1237" s="14">
        <f ca="1">VLOOKUP($M1237,LAST!$B:$Q,5,0)</f>
        <v>98.885000000000005</v>
      </c>
      <c r="AB1237" s="14">
        <f ca="1">VLOOKUP($M1237,LAST!$B:$Q,6,0)</f>
        <v>92.674999999999997</v>
      </c>
      <c r="AC1237" s="14">
        <f ca="1">VLOOKUP($M1237,LAST!$B:$Q,7,0)</f>
        <v>1175.95</v>
      </c>
    </row>
    <row r="1238" spans="12:29" ht="16.5" customHeight="1" x14ac:dyDescent="0.25">
      <c r="L1238" s="32">
        <f t="shared" si="205"/>
        <v>1238</v>
      </c>
      <c r="M1238" s="9">
        <f t="shared" ca="1" si="214"/>
        <v>44449</v>
      </c>
      <c r="N1238" s="12">
        <f t="shared" ca="1" si="206"/>
        <v>-1.0173491516775046E-2</v>
      </c>
      <c r="O1238" s="12">
        <f t="shared" ca="1" si="207"/>
        <v>-6.4768624424660359E-3</v>
      </c>
      <c r="P1238" s="12">
        <f t="shared" ca="1" si="208"/>
        <v>-7.1174377224199059E-3</v>
      </c>
      <c r="Q1238" s="12">
        <f t="shared" ca="1" si="209"/>
        <v>4.0662803700297623E-4</v>
      </c>
      <c r="R1238" s="12">
        <f t="shared" ca="1" si="210"/>
        <v>9.1019417475690645E-5</v>
      </c>
      <c r="S1238" s="12">
        <f t="shared" ca="1" si="211"/>
        <v>1.1137663685809596E-3</v>
      </c>
      <c r="T1238" s="12">
        <f t="shared" ca="1" si="212"/>
        <v>-2.137939881130535E-4</v>
      </c>
      <c r="U1238" s="18"/>
      <c r="V1238" s="22">
        <f t="shared" ca="1" si="213"/>
        <v>44449</v>
      </c>
      <c r="W1238" s="14">
        <f ca="1">VLOOKUP($M1238,LAST!$B:$Q,2,0)</f>
        <v>310.37</v>
      </c>
      <c r="X1238" s="14">
        <f ca="1">VLOOKUP($M1238,LAST!$B:$Q,3,0)*100</f>
        <v>360.48</v>
      </c>
      <c r="Y1238" s="14">
        <f ca="1">VLOOKUP($M1238,LAST!$B:$Q,16,0)*100</f>
        <v>279</v>
      </c>
      <c r="Z1238" s="14">
        <f ca="1">VLOOKUP($M1238,LAST!$B:$Q,4,0)</f>
        <v>98.41</v>
      </c>
      <c r="AA1238" s="14">
        <f ca="1">VLOOKUP($M1238,LAST!$B:$Q,5,0)</f>
        <v>98.888999999999996</v>
      </c>
      <c r="AB1238" s="14">
        <f ca="1">VLOOKUP($M1238,LAST!$B:$Q,6,0)</f>
        <v>92.581999999999994</v>
      </c>
      <c r="AC1238" s="14">
        <f ca="1">VLOOKUP($M1238,LAST!$B:$Q,7,0)</f>
        <v>1169.0999999999999</v>
      </c>
    </row>
    <row r="1239" spans="12:29" ht="16.5" customHeight="1" x14ac:dyDescent="0.25">
      <c r="L1239" s="32">
        <f t="shared" si="205"/>
        <v>1239</v>
      </c>
      <c r="M1239" s="9">
        <f t="shared" ca="1" si="214"/>
        <v>44448</v>
      </c>
      <c r="N1239" s="12">
        <f t="shared" ca="1" si="206"/>
        <v>1.024550550937553E-2</v>
      </c>
      <c r="O1239" s="12">
        <f t="shared" ca="1" si="207"/>
        <v>1.7393705135284598E-3</v>
      </c>
      <c r="P1239" s="12">
        <f t="shared" ca="1" si="208"/>
        <v>-3.5460992907800915E-3</v>
      </c>
      <c r="Q1239" s="12">
        <f t="shared" ca="1" si="209"/>
        <v>2.0335536349791461E-4</v>
      </c>
      <c r="R1239" s="12">
        <f t="shared" ca="1" si="210"/>
        <v>3.034072635688112E-5</v>
      </c>
      <c r="S1239" s="12">
        <f t="shared" ca="1" si="211"/>
        <v>-1.8779748092345727E-3</v>
      </c>
      <c r="T1239" s="12">
        <f t="shared" ca="1" si="212"/>
        <v>2.4002400240024091E-3</v>
      </c>
      <c r="U1239" s="18"/>
      <c r="V1239" s="22">
        <f t="shared" ca="1" si="213"/>
        <v>44448</v>
      </c>
      <c r="W1239" s="14">
        <f ca="1">VLOOKUP($M1239,LAST!$B:$Q,2,0)</f>
        <v>313.56</v>
      </c>
      <c r="X1239" s="14">
        <f ca="1">VLOOKUP($M1239,LAST!$B:$Q,3,0)*100</f>
        <v>362.83</v>
      </c>
      <c r="Y1239" s="14">
        <f ca="1">VLOOKUP($M1239,LAST!$B:$Q,16,0)*100</f>
        <v>281</v>
      </c>
      <c r="Z1239" s="14">
        <f ca="1">VLOOKUP($M1239,LAST!$B:$Q,4,0)</f>
        <v>98.37</v>
      </c>
      <c r="AA1239" s="14">
        <f ca="1">VLOOKUP($M1239,LAST!$B:$Q,5,0)</f>
        <v>98.88</v>
      </c>
      <c r="AB1239" s="14">
        <f ca="1">VLOOKUP($M1239,LAST!$B:$Q,6,0)</f>
        <v>92.478999999999999</v>
      </c>
      <c r="AC1239" s="14">
        <f ca="1">VLOOKUP($M1239,LAST!$B:$Q,7,0)</f>
        <v>1169.3499999999999</v>
      </c>
    </row>
    <row r="1240" spans="12:29" ht="16.5" customHeight="1" x14ac:dyDescent="0.25">
      <c r="L1240" s="32">
        <f t="shared" si="205"/>
        <v>1240</v>
      </c>
      <c r="M1240" s="9">
        <f t="shared" ca="1" si="214"/>
        <v>44447</v>
      </c>
      <c r="N1240" s="12">
        <f t="shared" ca="1" si="206"/>
        <v>1.0154266744776486E-2</v>
      </c>
      <c r="O1240" s="12">
        <f t="shared" ca="1" si="207"/>
        <v>6.2508681761355156E-3</v>
      </c>
      <c r="P1240" s="12">
        <f t="shared" ca="1" si="208"/>
        <v>1.0752688172043001E-2</v>
      </c>
      <c r="Q1240" s="12">
        <f t="shared" ca="1" si="209"/>
        <v>1.0168802115106956E-4</v>
      </c>
      <c r="R1240" s="12">
        <f t="shared" ca="1" si="210"/>
        <v>1.0113677737733084E-5</v>
      </c>
      <c r="S1240" s="12">
        <f t="shared" ca="1" si="211"/>
        <v>1.524126599792508E-3</v>
      </c>
      <c r="T1240" s="12">
        <f t="shared" ca="1" si="212"/>
        <v>7.6009501187648265E-3</v>
      </c>
      <c r="U1240" s="18"/>
      <c r="V1240" s="22">
        <f t="shared" ca="1" si="213"/>
        <v>44447</v>
      </c>
      <c r="W1240" s="14">
        <f ca="1">VLOOKUP($M1240,LAST!$B:$Q,2,0)</f>
        <v>310.38</v>
      </c>
      <c r="X1240" s="14">
        <f ca="1">VLOOKUP($M1240,LAST!$B:$Q,3,0)*100</f>
        <v>362.2</v>
      </c>
      <c r="Y1240" s="14">
        <f ca="1">VLOOKUP($M1240,LAST!$B:$Q,16,0)*100</f>
        <v>282</v>
      </c>
      <c r="Z1240" s="14">
        <f ca="1">VLOOKUP($M1240,LAST!$B:$Q,4,0)</f>
        <v>98.35</v>
      </c>
      <c r="AA1240" s="14">
        <f ca="1">VLOOKUP($M1240,LAST!$B:$Q,5,0)</f>
        <v>98.876999999999995</v>
      </c>
      <c r="AB1240" s="14">
        <f ca="1">VLOOKUP($M1240,LAST!$B:$Q,6,0)</f>
        <v>92.653000000000006</v>
      </c>
      <c r="AC1240" s="14">
        <f ca="1">VLOOKUP($M1240,LAST!$B:$Q,7,0)</f>
        <v>1166.55</v>
      </c>
    </row>
    <row r="1241" spans="12:29" ht="16.5" customHeight="1" x14ac:dyDescent="0.25">
      <c r="L1241" s="32">
        <f t="shared" si="205"/>
        <v>1241</v>
      </c>
      <c r="M1241" s="9">
        <f t="shared" ca="1" si="214"/>
        <v>44446</v>
      </c>
      <c r="N1241" s="12">
        <f t="shared" ca="1" si="206"/>
        <v>-9.9884005670834997E-3</v>
      </c>
      <c r="O1241" s="12">
        <f t="shared" ca="1" si="207"/>
        <v>-2.7428381448439954E-3</v>
      </c>
      <c r="P1241" s="12">
        <f t="shared" ca="1" si="208"/>
        <v>0</v>
      </c>
      <c r="Q1241" s="12">
        <f t="shared" ca="1" si="209"/>
        <v>3.0515715593537607E-4</v>
      </c>
      <c r="R1241" s="12">
        <f t="shared" ca="1" si="210"/>
        <v>0</v>
      </c>
      <c r="S1241" s="12">
        <f t="shared" ca="1" si="211"/>
        <v>5.1828108871625478E-3</v>
      </c>
      <c r="T1241" s="12">
        <f t="shared" ca="1" si="212"/>
        <v>1.080847384349326E-3</v>
      </c>
      <c r="U1241" s="18"/>
      <c r="V1241" s="22">
        <f t="shared" ca="1" si="213"/>
        <v>44446</v>
      </c>
      <c r="W1241" s="14">
        <f ca="1">VLOOKUP($M1241,LAST!$B:$Q,2,0)</f>
        <v>307.26</v>
      </c>
      <c r="X1241" s="14">
        <f ca="1">VLOOKUP($M1241,LAST!$B:$Q,3,0)*100</f>
        <v>359.95</v>
      </c>
      <c r="Y1241" s="14">
        <f ca="1">VLOOKUP($M1241,LAST!$B:$Q,16,0)*100</f>
        <v>279</v>
      </c>
      <c r="Z1241" s="14">
        <f ca="1">VLOOKUP($M1241,LAST!$B:$Q,4,0)</f>
        <v>98.34</v>
      </c>
      <c r="AA1241" s="14">
        <f ca="1">VLOOKUP($M1241,LAST!$B:$Q,5,0)</f>
        <v>98.876000000000005</v>
      </c>
      <c r="AB1241" s="14">
        <f ca="1">VLOOKUP($M1241,LAST!$B:$Q,6,0)</f>
        <v>92.512</v>
      </c>
      <c r="AC1241" s="14">
        <f ca="1">VLOOKUP($M1241,LAST!$B:$Q,7,0)</f>
        <v>1157.75</v>
      </c>
    </row>
    <row r="1242" spans="12:29" ht="16.5" customHeight="1" x14ac:dyDescent="0.25">
      <c r="L1242" s="32">
        <f t="shared" si="205"/>
        <v>1242</v>
      </c>
      <c r="M1242" s="9">
        <f t="shared" ca="1" si="214"/>
        <v>44445</v>
      </c>
      <c r="N1242" s="12">
        <f t="shared" ca="1" si="206"/>
        <v>0</v>
      </c>
      <c r="O1242" s="12">
        <f t="shared" ca="1" si="207"/>
        <v>-4.7077067929446326E-4</v>
      </c>
      <c r="P1242" s="12">
        <f t="shared" ca="1" si="208"/>
        <v>0</v>
      </c>
      <c r="Q1242" s="12">
        <f t="shared" ca="1" si="209"/>
        <v>1.017293997966906E-4</v>
      </c>
      <c r="R1242" s="12">
        <f t="shared" ca="1" si="210"/>
        <v>8.0915968766470669E-5</v>
      </c>
      <c r="S1242" s="12">
        <f t="shared" ca="1" si="211"/>
        <v>0</v>
      </c>
      <c r="T1242" s="12">
        <f t="shared" ca="1" si="212"/>
        <v>-4.7534678708782696E-4</v>
      </c>
      <c r="U1242" s="18"/>
      <c r="V1242" s="22">
        <f t="shared" ca="1" si="213"/>
        <v>44445</v>
      </c>
      <c r="W1242" s="14">
        <f ca="1">VLOOKUP($M1242,LAST!$B:$Q,2,0)</f>
        <v>310.36</v>
      </c>
      <c r="X1242" s="14">
        <f ca="1">VLOOKUP($M1242,LAST!$B:$Q,3,0)*100</f>
        <v>360.94</v>
      </c>
      <c r="Y1242" s="14">
        <f ca="1">VLOOKUP($M1242,LAST!$B:$Q,16,0)*100</f>
        <v>279</v>
      </c>
      <c r="Z1242" s="14">
        <f ca="1">VLOOKUP($M1242,LAST!$B:$Q,4,0)</f>
        <v>98.31</v>
      </c>
      <c r="AA1242" s="14">
        <f ca="1">VLOOKUP($M1242,LAST!$B:$Q,5,0)</f>
        <v>98.876000000000005</v>
      </c>
      <c r="AB1242" s="14">
        <f ca="1">VLOOKUP($M1242,LAST!$B:$Q,6,0)</f>
        <v>92.034999999999997</v>
      </c>
      <c r="AC1242" s="14">
        <f ca="1">VLOOKUP($M1242,LAST!$B:$Q,7,0)</f>
        <v>1156.5</v>
      </c>
    </row>
    <row r="1243" spans="12:29" ht="16.5" customHeight="1" x14ac:dyDescent="0.25">
      <c r="L1243" s="32">
        <f t="shared" si="205"/>
        <v>1243</v>
      </c>
      <c r="M1243" s="9">
        <f t="shared" ca="1" si="214"/>
        <v>44442</v>
      </c>
      <c r="N1243" s="12">
        <f t="shared" ca="1" si="206"/>
        <v>-7.6418864908073258E-3</v>
      </c>
      <c r="O1243" s="12">
        <f t="shared" ca="1" si="207"/>
        <v>-7.2577319587628919E-3</v>
      </c>
      <c r="P1243" s="12">
        <f t="shared" ca="1" si="208"/>
        <v>-1.4134275618374548E-2</v>
      </c>
      <c r="Q1243" s="12">
        <f t="shared" ca="1" si="209"/>
        <v>0</v>
      </c>
      <c r="R1243" s="12">
        <f t="shared" ca="1" si="210"/>
        <v>1.0114598399724173E-5</v>
      </c>
      <c r="S1243" s="12">
        <f t="shared" ca="1" si="211"/>
        <v>-2.0601789102737689E-3</v>
      </c>
      <c r="T1243" s="12">
        <f t="shared" ca="1" si="212"/>
        <v>-3.7883679882906307E-3</v>
      </c>
      <c r="U1243" s="18"/>
      <c r="V1243" s="22">
        <f t="shared" ca="1" si="213"/>
        <v>44442</v>
      </c>
      <c r="W1243" s="14">
        <f ca="1">VLOOKUP($M1243,LAST!$B:$Q,2,0)</f>
        <v>310.36</v>
      </c>
      <c r="X1243" s="14">
        <f ca="1">VLOOKUP($M1243,LAST!$B:$Q,3,0)*100</f>
        <v>361.11</v>
      </c>
      <c r="Y1243" s="14">
        <f ca="1">VLOOKUP($M1243,LAST!$B:$Q,16,0)*100</f>
        <v>279</v>
      </c>
      <c r="Z1243" s="14">
        <f ca="1">VLOOKUP($M1243,LAST!$B:$Q,4,0)</f>
        <v>98.3</v>
      </c>
      <c r="AA1243" s="14">
        <f ca="1">VLOOKUP($M1243,LAST!$B:$Q,5,0)</f>
        <v>98.867999999999995</v>
      </c>
      <c r="AB1243" s="14">
        <f ca="1">VLOOKUP($M1243,LAST!$B:$Q,6,0)</f>
        <v>92.034999999999997</v>
      </c>
      <c r="AC1243" s="14">
        <f ca="1">VLOOKUP($M1243,LAST!$B:$Q,7,0)</f>
        <v>1157.05</v>
      </c>
    </row>
    <row r="1244" spans="12:29" ht="16.5" customHeight="1" x14ac:dyDescent="0.25">
      <c r="L1244" s="32">
        <f t="shared" si="205"/>
        <v>1244</v>
      </c>
      <c r="M1244" s="9">
        <f t="shared" ca="1" si="214"/>
        <v>44441</v>
      </c>
      <c r="N1244" s="12">
        <f t="shared" ca="1" si="206"/>
        <v>-4.4744159289200613E-4</v>
      </c>
      <c r="O1244" s="12">
        <f t="shared" ca="1" si="207"/>
        <v>-3.6430371425441033E-3</v>
      </c>
      <c r="P1244" s="12">
        <f t="shared" ca="1" si="208"/>
        <v>-1.3937282229965153E-2</v>
      </c>
      <c r="Q1244" s="12">
        <f t="shared" ca="1" si="209"/>
        <v>3.0528136766050373E-4</v>
      </c>
      <c r="R1244" s="12">
        <f t="shared" ca="1" si="210"/>
        <v>2.4280930364306563E-4</v>
      </c>
      <c r="S1244" s="12">
        <f t="shared" ca="1" si="211"/>
        <v>-2.4229575225259703E-3</v>
      </c>
      <c r="T1244" s="12">
        <f t="shared" ca="1" si="212"/>
        <v>3.5859327745615399E-3</v>
      </c>
      <c r="U1244" s="18"/>
      <c r="V1244" s="22">
        <f t="shared" ca="1" si="213"/>
        <v>44441</v>
      </c>
      <c r="W1244" s="14">
        <f ca="1">VLOOKUP($M1244,LAST!$B:$Q,2,0)</f>
        <v>312.75</v>
      </c>
      <c r="X1244" s="14">
        <f ca="1">VLOOKUP($M1244,LAST!$B:$Q,3,0)*100</f>
        <v>363.75</v>
      </c>
      <c r="Y1244" s="14">
        <f ca="1">VLOOKUP($M1244,LAST!$B:$Q,16,0)*100</f>
        <v>283</v>
      </c>
      <c r="Z1244" s="14">
        <f ca="1">VLOOKUP($M1244,LAST!$B:$Q,4,0)</f>
        <v>98.3</v>
      </c>
      <c r="AA1244" s="14">
        <f ca="1">VLOOKUP($M1244,LAST!$B:$Q,5,0)</f>
        <v>98.867000000000004</v>
      </c>
      <c r="AB1244" s="14">
        <f ca="1">VLOOKUP($M1244,LAST!$B:$Q,6,0)</f>
        <v>92.224999999999994</v>
      </c>
      <c r="AC1244" s="14">
        <f ca="1">VLOOKUP($M1244,LAST!$B:$Q,7,0)</f>
        <v>1161.45</v>
      </c>
    </row>
    <row r="1245" spans="12:29" ht="16.5" customHeight="1" x14ac:dyDescent="0.25">
      <c r="L1245" s="32">
        <f t="shared" si="205"/>
        <v>1245</v>
      </c>
      <c r="M1245" s="9">
        <f t="shared" ca="1" si="214"/>
        <v>44440</v>
      </c>
      <c r="N1245" s="12">
        <f t="shared" ca="1" si="206"/>
        <v>-3.833743330884376E-4</v>
      </c>
      <c r="O1245" s="12">
        <f t="shared" ca="1" si="207"/>
        <v>-9.8511383537658315E-4</v>
      </c>
      <c r="P1245" s="12">
        <f t="shared" ca="1" si="208"/>
        <v>-3.4722222222222099E-3</v>
      </c>
      <c r="Q1245" s="12">
        <f t="shared" ca="1" si="209"/>
        <v>2.0356234096685633E-4</v>
      </c>
      <c r="R1245" s="12">
        <f t="shared" ca="1" si="210"/>
        <v>1.821401467239081E-4</v>
      </c>
      <c r="S1245" s="12">
        <f t="shared" ca="1" si="211"/>
        <v>-1.9109105434760298E-3</v>
      </c>
      <c r="T1245" s="12">
        <f t="shared" ca="1" si="212"/>
        <v>-1.8543274828582978E-3</v>
      </c>
      <c r="U1245" s="18"/>
      <c r="V1245" s="22">
        <f t="shared" ca="1" si="213"/>
        <v>44440</v>
      </c>
      <c r="W1245" s="14">
        <f ca="1">VLOOKUP($M1245,LAST!$B:$Q,2,0)</f>
        <v>312.89</v>
      </c>
      <c r="X1245" s="14">
        <f ca="1">VLOOKUP($M1245,LAST!$B:$Q,3,0)*100</f>
        <v>365.08</v>
      </c>
      <c r="Y1245" s="14">
        <f ca="1">VLOOKUP($M1245,LAST!$B:$Q,16,0)*100</f>
        <v>287</v>
      </c>
      <c r="Z1245" s="14">
        <f ca="1">VLOOKUP($M1245,LAST!$B:$Q,4,0)</f>
        <v>98.27</v>
      </c>
      <c r="AA1245" s="14">
        <f ca="1">VLOOKUP($M1245,LAST!$B:$Q,5,0)</f>
        <v>98.843000000000004</v>
      </c>
      <c r="AB1245" s="14">
        <f ca="1">VLOOKUP($M1245,LAST!$B:$Q,6,0)</f>
        <v>92.448999999999998</v>
      </c>
      <c r="AC1245" s="14">
        <f ca="1">VLOOKUP($M1245,LAST!$B:$Q,7,0)</f>
        <v>1157.3</v>
      </c>
    </row>
    <row r="1246" spans="12:29" ht="16.5" customHeight="1" x14ac:dyDescent="0.25">
      <c r="L1246" s="32">
        <f t="shared" si="205"/>
        <v>1246</v>
      </c>
      <c r="M1246" s="9">
        <f t="shared" ca="1" si="214"/>
        <v>44439</v>
      </c>
      <c r="N1246" s="12">
        <f t="shared" ca="1" si="206"/>
        <v>-1.0808077615902412E-2</v>
      </c>
      <c r="O1246" s="12">
        <f t="shared" ca="1" si="207"/>
        <v>-5.3618573256035695E-3</v>
      </c>
      <c r="P1246" s="12">
        <f t="shared" ca="1" si="208"/>
        <v>0</v>
      </c>
      <c r="Q1246" s="12">
        <f t="shared" ca="1" si="209"/>
        <v>2.0360378703032644E-4</v>
      </c>
      <c r="R1246" s="12">
        <f t="shared" ca="1" si="210"/>
        <v>7.0837296848758058E-5</v>
      </c>
      <c r="S1246" s="12">
        <f t="shared" ca="1" si="211"/>
        <v>-2.9140988419151803E-4</v>
      </c>
      <c r="T1246" s="12">
        <f t="shared" ca="1" si="212"/>
        <v>-6.256695950289215E-3</v>
      </c>
      <c r="U1246" s="18"/>
      <c r="V1246" s="22">
        <f t="shared" ca="1" si="213"/>
        <v>44439</v>
      </c>
      <c r="W1246" s="14">
        <f ca="1">VLOOKUP($M1246,LAST!$B:$Q,2,0)</f>
        <v>313.01</v>
      </c>
      <c r="X1246" s="14">
        <f ca="1">VLOOKUP($M1246,LAST!$B:$Q,3,0)*100</f>
        <v>365.44</v>
      </c>
      <c r="Y1246" s="14">
        <f ca="1">VLOOKUP($M1246,LAST!$B:$Q,16,0)*100</f>
        <v>288</v>
      </c>
      <c r="Z1246" s="14">
        <f ca="1">VLOOKUP($M1246,LAST!$B:$Q,4,0)</f>
        <v>98.25</v>
      </c>
      <c r="AA1246" s="14">
        <f ca="1">VLOOKUP($M1246,LAST!$B:$Q,5,0)</f>
        <v>98.825000000000003</v>
      </c>
      <c r="AB1246" s="14">
        <f ca="1">VLOOKUP($M1246,LAST!$B:$Q,6,0)</f>
        <v>92.626000000000005</v>
      </c>
      <c r="AC1246" s="14">
        <f ca="1">VLOOKUP($M1246,LAST!$B:$Q,7,0)</f>
        <v>1159.45</v>
      </c>
    </row>
    <row r="1247" spans="12:29" ht="16.5" customHeight="1" x14ac:dyDescent="0.25">
      <c r="L1247" s="32">
        <f t="shared" si="205"/>
        <v>1247</v>
      </c>
      <c r="M1247" s="9">
        <f t="shared" ca="1" si="214"/>
        <v>44438</v>
      </c>
      <c r="N1247" s="12">
        <f t="shared" ca="1" si="206"/>
        <v>-2.2387589077378367E-3</v>
      </c>
      <c r="O1247" s="12">
        <f t="shared" ca="1" si="207"/>
        <v>-8.7948849380851124E-3</v>
      </c>
      <c r="P1247" s="12">
        <f t="shared" ca="1" si="208"/>
        <v>-2.0408163265306145E-2</v>
      </c>
      <c r="Q1247" s="12">
        <f t="shared" ca="1" si="209"/>
        <v>4.0737345961927574E-4</v>
      </c>
      <c r="R1247" s="12">
        <f t="shared" ca="1" si="210"/>
        <v>1.0119716243206511E-5</v>
      </c>
      <c r="S1247" s="12">
        <f t="shared" ca="1" si="211"/>
        <v>-3.5604082601470299E-4</v>
      </c>
      <c r="T1247" s="12">
        <f t="shared" ca="1" si="212"/>
        <v>-2.0100932341116096E-3</v>
      </c>
      <c r="U1247" s="18"/>
      <c r="V1247" s="22">
        <f t="shared" ca="1" si="213"/>
        <v>44438</v>
      </c>
      <c r="W1247" s="14">
        <f ca="1">VLOOKUP($M1247,LAST!$B:$Q,2,0)</f>
        <v>316.43</v>
      </c>
      <c r="X1247" s="14">
        <f ca="1">VLOOKUP($M1247,LAST!$B:$Q,3,0)*100</f>
        <v>367.41</v>
      </c>
      <c r="Y1247" s="14">
        <f ca="1">VLOOKUP($M1247,LAST!$B:$Q,16,0)*100</f>
        <v>288</v>
      </c>
      <c r="Z1247" s="14">
        <f ca="1">VLOOKUP($M1247,LAST!$B:$Q,4,0)</f>
        <v>98.23</v>
      </c>
      <c r="AA1247" s="14">
        <f ca="1">VLOOKUP($M1247,LAST!$B:$Q,5,0)</f>
        <v>98.817999999999998</v>
      </c>
      <c r="AB1247" s="14">
        <f ca="1">VLOOKUP($M1247,LAST!$B:$Q,6,0)</f>
        <v>92.653000000000006</v>
      </c>
      <c r="AC1247" s="14">
        <f ca="1">VLOOKUP($M1247,LAST!$B:$Q,7,0)</f>
        <v>1166.75</v>
      </c>
    </row>
    <row r="1248" spans="12:29" ht="16.5" customHeight="1" x14ac:dyDescent="0.25">
      <c r="L1248" s="32">
        <f t="shared" si="205"/>
        <v>1248</v>
      </c>
      <c r="M1248" s="9">
        <f t="shared" ca="1" si="214"/>
        <v>44435</v>
      </c>
      <c r="N1248" s="12">
        <f t="shared" ca="1" si="206"/>
        <v>2.24378219511423E-3</v>
      </c>
      <c r="O1248" s="12">
        <f t="shared" ca="1" si="207"/>
        <v>-1.7236271579004203E-3</v>
      </c>
      <c r="P1248" s="12">
        <f t="shared" ca="1" si="208"/>
        <v>-6.7567567567567988E-3</v>
      </c>
      <c r="Q1248" s="12">
        <f t="shared" ca="1" si="209"/>
        <v>2.0372822654568523E-4</v>
      </c>
      <c r="R1248" s="12">
        <f t="shared" ca="1" si="210"/>
        <v>2.0239842129177177E-5</v>
      </c>
      <c r="S1248" s="12">
        <f t="shared" ca="1" si="211"/>
        <v>-4.040317207882782E-3</v>
      </c>
      <c r="T1248" s="12">
        <f t="shared" ca="1" si="212"/>
        <v>-1.1534025374857482E-3</v>
      </c>
      <c r="U1248" s="18"/>
      <c r="V1248" s="22">
        <f t="shared" ca="1" si="213"/>
        <v>44435</v>
      </c>
      <c r="W1248" s="14">
        <f ca="1">VLOOKUP($M1248,LAST!$B:$Q,2,0)</f>
        <v>317.14</v>
      </c>
      <c r="X1248" s="14">
        <f ca="1">VLOOKUP($M1248,LAST!$B:$Q,3,0)*100</f>
        <v>370.67</v>
      </c>
      <c r="Y1248" s="14">
        <f ca="1">VLOOKUP($M1248,LAST!$B:$Q,16,0)*100</f>
        <v>294</v>
      </c>
      <c r="Z1248" s="14">
        <f ca="1">VLOOKUP($M1248,LAST!$B:$Q,4,0)</f>
        <v>98.19</v>
      </c>
      <c r="AA1248" s="14">
        <f ca="1">VLOOKUP($M1248,LAST!$B:$Q,5,0)</f>
        <v>98.816999999999993</v>
      </c>
      <c r="AB1248" s="14">
        <f ca="1">VLOOKUP($M1248,LAST!$B:$Q,6,0)</f>
        <v>92.686000000000007</v>
      </c>
      <c r="AC1248" s="14">
        <f ca="1">VLOOKUP($M1248,LAST!$B:$Q,7,0)</f>
        <v>1169.0999999999999</v>
      </c>
    </row>
    <row r="1249" spans="12:29" ht="16.5" customHeight="1" x14ac:dyDescent="0.25">
      <c r="L1249" s="32">
        <f t="shared" si="205"/>
        <v>1249</v>
      </c>
      <c r="M1249" s="9">
        <f t="shared" ca="1" si="214"/>
        <v>44434</v>
      </c>
      <c r="N1249" s="12">
        <f t="shared" ca="1" si="206"/>
        <v>6.8089980591172772E-3</v>
      </c>
      <c r="O1249" s="12">
        <f t="shared" ca="1" si="207"/>
        <v>-2.926960257787381E-3</v>
      </c>
      <c r="P1249" s="12">
        <f t="shared" ca="1" si="208"/>
        <v>-3.3670033670033517E-3</v>
      </c>
      <c r="Q1249" s="12">
        <f t="shared" ca="1" si="209"/>
        <v>2.0376974019353788E-4</v>
      </c>
      <c r="R1249" s="12">
        <f t="shared" ca="1" si="210"/>
        <v>1.0120023478554785E-5</v>
      </c>
      <c r="S1249" s="12">
        <f t="shared" ca="1" si="211"/>
        <v>2.553191489361728E-3</v>
      </c>
      <c r="T1249" s="12">
        <f t="shared" ca="1" si="212"/>
        <v>2.483833668793789E-3</v>
      </c>
      <c r="U1249" s="18"/>
      <c r="V1249" s="22">
        <f t="shared" ca="1" si="213"/>
        <v>44434</v>
      </c>
      <c r="W1249" s="14">
        <f ca="1">VLOOKUP($M1249,LAST!$B:$Q,2,0)</f>
        <v>316.43</v>
      </c>
      <c r="X1249" s="14">
        <f ca="1">VLOOKUP($M1249,LAST!$B:$Q,3,0)*100</f>
        <v>371.31</v>
      </c>
      <c r="Y1249" s="14">
        <f ca="1">VLOOKUP($M1249,LAST!$B:$Q,16,0)*100</f>
        <v>296</v>
      </c>
      <c r="Z1249" s="14">
        <f ca="1">VLOOKUP($M1249,LAST!$B:$Q,4,0)</f>
        <v>98.17</v>
      </c>
      <c r="AA1249" s="14">
        <f ca="1">VLOOKUP($M1249,LAST!$B:$Q,5,0)</f>
        <v>98.814999999999998</v>
      </c>
      <c r="AB1249" s="14">
        <f ca="1">VLOOKUP($M1249,LAST!$B:$Q,6,0)</f>
        <v>93.061999999999998</v>
      </c>
      <c r="AC1249" s="14">
        <f ca="1">VLOOKUP($M1249,LAST!$B:$Q,7,0)</f>
        <v>1170.45</v>
      </c>
    </row>
    <row r="1250" spans="12:29" ht="16.5" customHeight="1" x14ac:dyDescent="0.25">
      <c r="L1250" s="32">
        <f t="shared" si="205"/>
        <v>1250</v>
      </c>
      <c r="M1250" s="9">
        <f t="shared" ca="1" si="214"/>
        <v>44433</v>
      </c>
      <c r="N1250" s="12">
        <f t="shared" ca="1" si="206"/>
        <v>-1.43632201210524E-2</v>
      </c>
      <c r="O1250" s="12">
        <f t="shared" ca="1" si="207"/>
        <v>-1.2358775791651122E-2</v>
      </c>
      <c r="P1250" s="12">
        <f t="shared" ca="1" si="208"/>
        <v>-1.655629139072845E-2</v>
      </c>
      <c r="Q1250" s="12">
        <f t="shared" ca="1" si="209"/>
        <v>3.0574806359551232E-4</v>
      </c>
      <c r="R1250" s="12">
        <f t="shared" ca="1" si="210"/>
        <v>0</v>
      </c>
      <c r="S1250" s="12">
        <f t="shared" ca="1" si="211"/>
        <v>-7.3202501803149023E-4</v>
      </c>
      <c r="T1250" s="12">
        <f t="shared" ca="1" si="212"/>
        <v>1.3293310463120545E-3</v>
      </c>
      <c r="U1250" s="18"/>
      <c r="V1250" s="22">
        <f t="shared" ca="1" si="213"/>
        <v>44433</v>
      </c>
      <c r="W1250" s="14">
        <f ca="1">VLOOKUP($M1250,LAST!$B:$Q,2,0)</f>
        <v>314.29000000000002</v>
      </c>
      <c r="X1250" s="14">
        <f ca="1">VLOOKUP($M1250,LAST!$B:$Q,3,0)*100</f>
        <v>372.40000000000003</v>
      </c>
      <c r="Y1250" s="14">
        <f ca="1">VLOOKUP($M1250,LAST!$B:$Q,16,0)*100</f>
        <v>297</v>
      </c>
      <c r="Z1250" s="14">
        <f ca="1">VLOOKUP($M1250,LAST!$B:$Q,4,0)</f>
        <v>98.15</v>
      </c>
      <c r="AA1250" s="14">
        <f ca="1">VLOOKUP($M1250,LAST!$B:$Q,5,0)</f>
        <v>98.813999999999993</v>
      </c>
      <c r="AB1250" s="14">
        <f ca="1">VLOOKUP($M1250,LAST!$B:$Q,6,0)</f>
        <v>92.825000000000003</v>
      </c>
      <c r="AC1250" s="14">
        <f ca="1">VLOOKUP($M1250,LAST!$B:$Q,7,0)</f>
        <v>1167.55</v>
      </c>
    </row>
    <row r="1251" spans="12:29" ht="16.5" customHeight="1" x14ac:dyDescent="0.25">
      <c r="L1251" s="32">
        <f t="shared" si="205"/>
        <v>1251</v>
      </c>
      <c r="M1251" s="9">
        <f t="shared" ca="1" si="214"/>
        <v>44432</v>
      </c>
      <c r="N1251" s="12">
        <f t="shared" ca="1" si="206"/>
        <v>-1.4890790571225554E-2</v>
      </c>
      <c r="O1251" s="12">
        <f t="shared" ca="1" si="207"/>
        <v>-1.1249508325684943E-2</v>
      </c>
      <c r="P1251" s="12">
        <f t="shared" ca="1" si="208"/>
        <v>-1.6286644951140072E-2</v>
      </c>
      <c r="Q1251" s="12">
        <f t="shared" ca="1" si="209"/>
        <v>2.0387359836915309E-4</v>
      </c>
      <c r="R1251" s="12">
        <f t="shared" ca="1" si="210"/>
        <v>3.0360992196998282E-5</v>
      </c>
      <c r="S1251" s="12">
        <f t="shared" ca="1" si="211"/>
        <v>-6.9924051722281E-4</v>
      </c>
      <c r="T1251" s="12">
        <f t="shared" ca="1" si="212"/>
        <v>-6.7297044041231269E-3</v>
      </c>
      <c r="U1251" s="18"/>
      <c r="V1251" s="22">
        <f t="shared" ca="1" si="213"/>
        <v>44432</v>
      </c>
      <c r="W1251" s="14">
        <f ca="1">VLOOKUP($M1251,LAST!$B:$Q,2,0)</f>
        <v>318.87</v>
      </c>
      <c r="X1251" s="14">
        <f ca="1">VLOOKUP($M1251,LAST!$B:$Q,3,0)*100</f>
        <v>377.06</v>
      </c>
      <c r="Y1251" s="14">
        <f ca="1">VLOOKUP($M1251,LAST!$B:$Q,16,0)*100</f>
        <v>302</v>
      </c>
      <c r="Z1251" s="14">
        <f ca="1">VLOOKUP($M1251,LAST!$B:$Q,4,0)</f>
        <v>98.12</v>
      </c>
      <c r="AA1251" s="14">
        <f ca="1">VLOOKUP($M1251,LAST!$B:$Q,5,0)</f>
        <v>98.813999999999993</v>
      </c>
      <c r="AB1251" s="14">
        <f ca="1">VLOOKUP($M1251,LAST!$B:$Q,6,0)</f>
        <v>92.893000000000001</v>
      </c>
      <c r="AC1251" s="14">
        <f ca="1">VLOOKUP($M1251,LAST!$B:$Q,7,0)</f>
        <v>1166</v>
      </c>
    </row>
    <row r="1252" spans="12:29" ht="16.5" customHeight="1" x14ac:dyDescent="0.25">
      <c r="L1252" s="32">
        <f t="shared" si="205"/>
        <v>1252</v>
      </c>
      <c r="M1252" s="9">
        <f t="shared" ca="1" si="214"/>
        <v>44431</v>
      </c>
      <c r="N1252" s="12">
        <f t="shared" ca="1" si="206"/>
        <v>-9.56790123456841E-4</v>
      </c>
      <c r="O1252" s="12">
        <f t="shared" ca="1" si="207"/>
        <v>-7.7795701722433996E-3</v>
      </c>
      <c r="P1252" s="12">
        <f t="shared" ca="1" si="208"/>
        <v>-1.602564102564108E-2</v>
      </c>
      <c r="Q1252" s="12">
        <f t="shared" ca="1" si="209"/>
        <v>3.0590394616081262E-4</v>
      </c>
      <c r="R1252" s="12">
        <f t="shared" ca="1" si="210"/>
        <v>-1.0120228312260338E-5</v>
      </c>
      <c r="S1252" s="12">
        <f t="shared" ca="1" si="211"/>
        <v>-5.7542568666039129E-3</v>
      </c>
      <c r="T1252" s="12">
        <f t="shared" ca="1" si="212"/>
        <v>-4.8743271309286129E-3</v>
      </c>
      <c r="U1252" s="18"/>
      <c r="V1252" s="22">
        <f t="shared" ca="1" si="213"/>
        <v>44431</v>
      </c>
      <c r="W1252" s="14">
        <f ca="1">VLOOKUP($M1252,LAST!$B:$Q,2,0)</f>
        <v>323.69</v>
      </c>
      <c r="X1252" s="14">
        <f ca="1">VLOOKUP($M1252,LAST!$B:$Q,3,0)*100</f>
        <v>381.34999999999997</v>
      </c>
      <c r="Y1252" s="14">
        <f ca="1">VLOOKUP($M1252,LAST!$B:$Q,16,0)*100</f>
        <v>307</v>
      </c>
      <c r="Z1252" s="14">
        <f ca="1">VLOOKUP($M1252,LAST!$B:$Q,4,0)</f>
        <v>98.1</v>
      </c>
      <c r="AA1252" s="14">
        <f ca="1">VLOOKUP($M1252,LAST!$B:$Q,5,0)</f>
        <v>98.811000000000007</v>
      </c>
      <c r="AB1252" s="14">
        <f ca="1">VLOOKUP($M1252,LAST!$B:$Q,6,0)</f>
        <v>92.957999999999998</v>
      </c>
      <c r="AC1252" s="14">
        <f ca="1">VLOOKUP($M1252,LAST!$B:$Q,7,0)</f>
        <v>1173.9000000000001</v>
      </c>
    </row>
    <row r="1253" spans="12:29" ht="16.5" customHeight="1" x14ac:dyDescent="0.25">
      <c r="L1253" s="32">
        <f t="shared" si="205"/>
        <v>1253</v>
      </c>
      <c r="M1253" s="9">
        <f t="shared" ca="1" si="214"/>
        <v>44428</v>
      </c>
      <c r="N1253" s="12">
        <f t="shared" ca="1" si="206"/>
        <v>-4.17998524711094E-3</v>
      </c>
      <c r="O1253" s="12">
        <f t="shared" ca="1" si="207"/>
        <v>-3.0866599227039604E-3</v>
      </c>
      <c r="P1253" s="12">
        <f t="shared" ca="1" si="208"/>
        <v>-6.3694267515923553E-3</v>
      </c>
      <c r="Q1253" s="12">
        <f t="shared" ca="1" si="209"/>
        <v>1.0197838058312314E-4</v>
      </c>
      <c r="R1253" s="12">
        <f t="shared" ca="1" si="210"/>
        <v>-1.0119204225789158E-4</v>
      </c>
      <c r="S1253" s="12">
        <f t="shared" ca="1" si="211"/>
        <v>-7.6949384404922938E-4</v>
      </c>
      <c r="T1253" s="12">
        <f t="shared" ca="1" si="212"/>
        <v>2.890541976620753E-3</v>
      </c>
      <c r="U1253" s="18"/>
      <c r="V1253" s="22">
        <f t="shared" ca="1" si="213"/>
        <v>44428</v>
      </c>
      <c r="W1253" s="14">
        <f ca="1">VLOOKUP($M1253,LAST!$B:$Q,2,0)</f>
        <v>324</v>
      </c>
      <c r="X1253" s="14">
        <f ca="1">VLOOKUP($M1253,LAST!$B:$Q,3,0)*100</f>
        <v>384.34</v>
      </c>
      <c r="Y1253" s="14">
        <f ca="1">VLOOKUP($M1253,LAST!$B:$Q,16,0)*100</f>
        <v>312</v>
      </c>
      <c r="Z1253" s="14">
        <f ca="1">VLOOKUP($M1253,LAST!$B:$Q,4,0)</f>
        <v>98.07</v>
      </c>
      <c r="AA1253" s="14">
        <f ca="1">VLOOKUP($M1253,LAST!$B:$Q,5,0)</f>
        <v>98.811999999999998</v>
      </c>
      <c r="AB1253" s="14">
        <f ca="1">VLOOKUP($M1253,LAST!$B:$Q,6,0)</f>
        <v>93.495999999999995</v>
      </c>
      <c r="AC1253" s="14">
        <f ca="1">VLOOKUP($M1253,LAST!$B:$Q,7,0)</f>
        <v>1179.6500000000001</v>
      </c>
    </row>
    <row r="1254" spans="12:29" ht="16.5" customHeight="1" x14ac:dyDescent="0.25">
      <c r="L1254" s="32">
        <f t="shared" si="205"/>
        <v>1254</v>
      </c>
      <c r="M1254" s="9">
        <f t="shared" ca="1" si="214"/>
        <v>44427</v>
      </c>
      <c r="N1254" s="12">
        <f t="shared" ca="1" si="206"/>
        <v>7.3376884733273862E-3</v>
      </c>
      <c r="O1254" s="12">
        <f t="shared" ca="1" si="207"/>
        <v>1.2766963511703144E-2</v>
      </c>
      <c r="P1254" s="12">
        <f t="shared" ca="1" si="208"/>
        <v>1.6181229773462702E-2</v>
      </c>
      <c r="Q1254" s="12">
        <f t="shared" ca="1" si="209"/>
        <v>-4.0774719673797311E-4</v>
      </c>
      <c r="R1254" s="12">
        <f t="shared" ca="1" si="210"/>
        <v>5.0598581215810512E-5</v>
      </c>
      <c r="S1254" s="12">
        <f t="shared" ca="1" si="211"/>
        <v>4.6383782855179412E-3</v>
      </c>
      <c r="T1254" s="12">
        <f t="shared" ca="1" si="212"/>
        <v>6.7616724440451303E-3</v>
      </c>
      <c r="U1254" s="18"/>
      <c r="V1254" s="22">
        <f t="shared" ca="1" si="213"/>
        <v>44427</v>
      </c>
      <c r="W1254" s="14">
        <f ca="1">VLOOKUP($M1254,LAST!$B:$Q,2,0)</f>
        <v>325.36</v>
      </c>
      <c r="X1254" s="14">
        <f ca="1">VLOOKUP($M1254,LAST!$B:$Q,3,0)*100</f>
        <v>385.53000000000003</v>
      </c>
      <c r="Y1254" s="14">
        <f ca="1">VLOOKUP($M1254,LAST!$B:$Q,16,0)*100</f>
        <v>314</v>
      </c>
      <c r="Z1254" s="14">
        <f ca="1">VLOOKUP($M1254,LAST!$B:$Q,4,0)</f>
        <v>98.06</v>
      </c>
      <c r="AA1254" s="14">
        <f ca="1">VLOOKUP($M1254,LAST!$B:$Q,5,0)</f>
        <v>98.822000000000003</v>
      </c>
      <c r="AB1254" s="14">
        <f ca="1">VLOOKUP($M1254,LAST!$B:$Q,6,0)</f>
        <v>93.567999999999998</v>
      </c>
      <c r="AC1254" s="14">
        <f ca="1">VLOOKUP($M1254,LAST!$B:$Q,7,0)</f>
        <v>1176.25</v>
      </c>
    </row>
    <row r="1255" spans="12:29" ht="16.5" customHeight="1" x14ac:dyDescent="0.25">
      <c r="L1255" s="32">
        <f t="shared" si="205"/>
        <v>1255</v>
      </c>
      <c r="M1255" s="9">
        <f t="shared" ca="1" si="214"/>
        <v>44426</v>
      </c>
      <c r="N1255" s="12">
        <f t="shared" ca="1" si="206"/>
        <v>3.0970299482802055E-4</v>
      </c>
      <c r="O1255" s="12">
        <f t="shared" ca="1" si="207"/>
        <v>3.4161980343716536E-4</v>
      </c>
      <c r="P1255" s="12">
        <f t="shared" ca="1" si="208"/>
        <v>0</v>
      </c>
      <c r="Q1255" s="12">
        <f t="shared" ca="1" si="209"/>
        <v>1.0194719135481201E-4</v>
      </c>
      <c r="R1255" s="12">
        <f t="shared" ca="1" si="210"/>
        <v>6.0721984394218609E-5</v>
      </c>
      <c r="S1255" s="12">
        <f t="shared" ca="1" si="211"/>
        <v>6.4426071083367731E-5</v>
      </c>
      <c r="T1255" s="12">
        <f t="shared" ca="1" si="212"/>
        <v>-6.8429105746345975E-3</v>
      </c>
      <c r="U1255" s="18"/>
      <c r="V1255" s="22">
        <f t="shared" ca="1" si="213"/>
        <v>44426</v>
      </c>
      <c r="W1255" s="14">
        <f ca="1">VLOOKUP($M1255,LAST!$B:$Q,2,0)</f>
        <v>322.99</v>
      </c>
      <c r="X1255" s="14">
        <f ca="1">VLOOKUP($M1255,LAST!$B:$Q,3,0)*100</f>
        <v>380.67</v>
      </c>
      <c r="Y1255" s="14">
        <f ca="1">VLOOKUP($M1255,LAST!$B:$Q,16,0)*100</f>
        <v>309</v>
      </c>
      <c r="Z1255" s="14">
        <f ca="1">VLOOKUP($M1255,LAST!$B:$Q,4,0)</f>
        <v>98.1</v>
      </c>
      <c r="AA1255" s="14">
        <f ca="1">VLOOKUP($M1255,LAST!$B:$Q,5,0)</f>
        <v>98.816999999999993</v>
      </c>
      <c r="AB1255" s="14">
        <f ca="1">VLOOKUP($M1255,LAST!$B:$Q,6,0)</f>
        <v>93.135999999999996</v>
      </c>
      <c r="AC1255" s="14">
        <f ca="1">VLOOKUP($M1255,LAST!$B:$Q,7,0)</f>
        <v>1168.3499999999999</v>
      </c>
    </row>
    <row r="1256" spans="12:29" ht="16.5" customHeight="1" x14ac:dyDescent="0.25">
      <c r="L1256" s="32">
        <f t="shared" si="205"/>
        <v>1256</v>
      </c>
      <c r="M1256" s="9">
        <f t="shared" ca="1" si="214"/>
        <v>44425</v>
      </c>
      <c r="N1256" s="12">
        <f t="shared" ca="1" si="206"/>
        <v>-1.8547713994251369E-3</v>
      </c>
      <c r="O1256" s="12">
        <f t="shared" ca="1" si="207"/>
        <v>6.2936323249418447E-3</v>
      </c>
      <c r="P1256" s="12">
        <f t="shared" ca="1" si="208"/>
        <v>1.3114754098360715E-2</v>
      </c>
      <c r="Q1256" s="12">
        <f t="shared" ca="1" si="209"/>
        <v>-1.0193679918446552E-4</v>
      </c>
      <c r="R1256" s="12">
        <f t="shared" ca="1" si="210"/>
        <v>7.084733411599764E-5</v>
      </c>
      <c r="S1256" s="12">
        <f t="shared" ca="1" si="211"/>
        <v>5.4195275726560688E-3</v>
      </c>
      <c r="T1256" s="12">
        <f t="shared" ca="1" si="212"/>
        <v>6.3732409427263992E-3</v>
      </c>
      <c r="U1256" s="18"/>
      <c r="V1256" s="22">
        <f t="shared" ca="1" si="213"/>
        <v>44425</v>
      </c>
      <c r="W1256" s="14">
        <f ca="1">VLOOKUP($M1256,LAST!$B:$Q,2,0)</f>
        <v>322.89</v>
      </c>
      <c r="X1256" s="14">
        <f ca="1">VLOOKUP($M1256,LAST!$B:$Q,3,0)*100</f>
        <v>380.54</v>
      </c>
      <c r="Y1256" s="14">
        <f ca="1">VLOOKUP($M1256,LAST!$B:$Q,16,0)*100</f>
        <v>309</v>
      </c>
      <c r="Z1256" s="14">
        <f ca="1">VLOOKUP($M1256,LAST!$B:$Q,4,0)</f>
        <v>98.09</v>
      </c>
      <c r="AA1256" s="14">
        <f ca="1">VLOOKUP($M1256,LAST!$B:$Q,5,0)</f>
        <v>98.811000000000007</v>
      </c>
      <c r="AB1256" s="14">
        <f ca="1">VLOOKUP($M1256,LAST!$B:$Q,6,0)</f>
        <v>93.13</v>
      </c>
      <c r="AC1256" s="14">
        <f ca="1">VLOOKUP($M1256,LAST!$B:$Q,7,0)</f>
        <v>1176.4000000000001</v>
      </c>
    </row>
    <row r="1257" spans="12:29" ht="16.5" customHeight="1" x14ac:dyDescent="0.25">
      <c r="L1257" s="32">
        <f t="shared" si="205"/>
        <v>1257</v>
      </c>
      <c r="M1257" s="9">
        <f t="shared" ca="1" si="214"/>
        <v>44424</v>
      </c>
      <c r="N1257" s="12">
        <f t="shared" ca="1" si="206"/>
        <v>5.6267097736881766E-3</v>
      </c>
      <c r="O1257" s="12">
        <f t="shared" ca="1" si="207"/>
        <v>-3.0318209380190142E-3</v>
      </c>
      <c r="P1257" s="12">
        <f t="shared" ca="1" si="208"/>
        <v>-1.2944983818770184E-2</v>
      </c>
      <c r="Q1257" s="12">
        <f t="shared" ca="1" si="209"/>
        <v>9.1827364554619706E-4</v>
      </c>
      <c r="R1257" s="12">
        <f t="shared" ca="1" si="210"/>
        <v>2.5309023172948031E-4</v>
      </c>
      <c r="S1257" s="12">
        <f t="shared" ca="1" si="211"/>
        <v>1.1889578244232979E-3</v>
      </c>
      <c r="T1257" s="12">
        <f t="shared" ca="1" si="212"/>
        <v>0</v>
      </c>
      <c r="U1257" s="18"/>
      <c r="V1257" s="22">
        <f t="shared" ca="1" si="213"/>
        <v>44424</v>
      </c>
      <c r="W1257" s="14">
        <f ca="1">VLOOKUP($M1257,LAST!$B:$Q,2,0)</f>
        <v>323.49</v>
      </c>
      <c r="X1257" s="14">
        <f ca="1">VLOOKUP($M1257,LAST!$B:$Q,3,0)*100</f>
        <v>378.16</v>
      </c>
      <c r="Y1257" s="14">
        <f ca="1">VLOOKUP($M1257,LAST!$B:$Q,16,0)*100</f>
        <v>305</v>
      </c>
      <c r="Z1257" s="14">
        <f ca="1">VLOOKUP($M1257,LAST!$B:$Q,4,0)</f>
        <v>98.1</v>
      </c>
      <c r="AA1257" s="14">
        <f ca="1">VLOOKUP($M1257,LAST!$B:$Q,5,0)</f>
        <v>98.804000000000002</v>
      </c>
      <c r="AB1257" s="14">
        <f ca="1">VLOOKUP($M1257,LAST!$B:$Q,6,0)</f>
        <v>92.628</v>
      </c>
      <c r="AC1257" s="14">
        <f ca="1">VLOOKUP($M1257,LAST!$B:$Q,7,0)</f>
        <v>1168.95</v>
      </c>
    </row>
    <row r="1258" spans="12:29" ht="16.5" customHeight="1" x14ac:dyDescent="0.25">
      <c r="L1258" s="32">
        <f t="shared" si="205"/>
        <v>1258</v>
      </c>
      <c r="M1258" s="9">
        <f t="shared" ca="1" si="214"/>
        <v>44421</v>
      </c>
      <c r="N1258" s="12">
        <f t="shared" ca="1" si="206"/>
        <v>1.4347428499353665E-2</v>
      </c>
      <c r="O1258" s="12">
        <f t="shared" ca="1" si="207"/>
        <v>4.6616342206329264E-3</v>
      </c>
      <c r="P1258" s="12">
        <f t="shared" ca="1" si="208"/>
        <v>6.514657980456029E-3</v>
      </c>
      <c r="Q1258" s="12">
        <f t="shared" ca="1" si="209"/>
        <v>2.0410245943480732E-4</v>
      </c>
      <c r="R1258" s="12">
        <f t="shared" ca="1" si="210"/>
        <v>-4.0492797343749665E-5</v>
      </c>
      <c r="S1258" s="12">
        <f t="shared" ca="1" si="211"/>
        <v>-5.5570484226366013E-3</v>
      </c>
      <c r="T1258" s="12">
        <f t="shared" ca="1" si="212"/>
        <v>6.6741302101274158E-3</v>
      </c>
      <c r="U1258" s="18"/>
      <c r="V1258" s="22">
        <f t="shared" ca="1" si="213"/>
        <v>44421</v>
      </c>
      <c r="W1258" s="14">
        <f ca="1">VLOOKUP($M1258,LAST!$B:$Q,2,0)</f>
        <v>321.68</v>
      </c>
      <c r="X1258" s="14">
        <f ca="1">VLOOKUP($M1258,LAST!$B:$Q,3,0)*100</f>
        <v>379.31</v>
      </c>
      <c r="Y1258" s="14">
        <f ca="1">VLOOKUP($M1258,LAST!$B:$Q,16,0)*100</f>
        <v>309</v>
      </c>
      <c r="Z1258" s="14">
        <f ca="1">VLOOKUP($M1258,LAST!$B:$Q,4,0)</f>
        <v>98.01</v>
      </c>
      <c r="AA1258" s="14">
        <f ca="1">VLOOKUP($M1258,LAST!$B:$Q,5,0)</f>
        <v>98.778999999999996</v>
      </c>
      <c r="AB1258" s="14">
        <f ca="1">VLOOKUP($M1258,LAST!$B:$Q,6,0)</f>
        <v>92.518000000000001</v>
      </c>
      <c r="AC1258" s="14">
        <f ca="1">VLOOKUP($M1258,LAST!$B:$Q,7,0)</f>
        <v>1168.95</v>
      </c>
    </row>
    <row r="1259" spans="12:29" ht="16.5" customHeight="1" x14ac:dyDescent="0.25">
      <c r="L1259" s="32">
        <f t="shared" si="205"/>
        <v>1259</v>
      </c>
      <c r="M1259" s="9">
        <f t="shared" ca="1" si="214"/>
        <v>44420</v>
      </c>
      <c r="N1259" s="12">
        <f t="shared" ca="1" si="206"/>
        <v>-8.2869472762523433E-3</v>
      </c>
      <c r="O1259" s="12">
        <f t="shared" ca="1" si="207"/>
        <v>-5.0334686132924578E-3</v>
      </c>
      <c r="P1259" s="12">
        <f t="shared" ca="1" si="208"/>
        <v>-6.4724919093851474E-3</v>
      </c>
      <c r="Q1259" s="12">
        <f t="shared" ca="1" si="209"/>
        <v>2.0414412575275875E-4</v>
      </c>
      <c r="R1259" s="12">
        <f t="shared" ca="1" si="210"/>
        <v>1.6199742829092756E-4</v>
      </c>
      <c r="S1259" s="12">
        <f t="shared" ca="1" si="211"/>
        <v>1.2160736962183449E-3</v>
      </c>
      <c r="T1259" s="12">
        <f t="shared" ca="1" si="212"/>
        <v>4.1942318502183884E-3</v>
      </c>
      <c r="U1259" s="18"/>
      <c r="V1259" s="22">
        <f t="shared" ca="1" si="213"/>
        <v>44420</v>
      </c>
      <c r="W1259" s="14">
        <f ca="1">VLOOKUP($M1259,LAST!$B:$Q,2,0)</f>
        <v>317.13</v>
      </c>
      <c r="X1259" s="14">
        <f ca="1">VLOOKUP($M1259,LAST!$B:$Q,3,0)*100</f>
        <v>377.55</v>
      </c>
      <c r="Y1259" s="14">
        <f ca="1">VLOOKUP($M1259,LAST!$B:$Q,16,0)*100</f>
        <v>307</v>
      </c>
      <c r="Z1259" s="14">
        <f ca="1">VLOOKUP($M1259,LAST!$B:$Q,4,0)</f>
        <v>97.99</v>
      </c>
      <c r="AA1259" s="14">
        <f ca="1">VLOOKUP($M1259,LAST!$B:$Q,5,0)</f>
        <v>98.783000000000001</v>
      </c>
      <c r="AB1259" s="14">
        <f ca="1">VLOOKUP($M1259,LAST!$B:$Q,6,0)</f>
        <v>93.034999999999997</v>
      </c>
      <c r="AC1259" s="14">
        <f ca="1">VLOOKUP($M1259,LAST!$B:$Q,7,0)</f>
        <v>1161.2</v>
      </c>
    </row>
    <row r="1260" spans="12:29" ht="16.5" customHeight="1" x14ac:dyDescent="0.25">
      <c r="L1260" s="32">
        <f t="shared" si="205"/>
        <v>1260</v>
      </c>
      <c r="M1260" s="9">
        <f t="shared" ca="1" si="214"/>
        <v>44419</v>
      </c>
      <c r="N1260" s="12">
        <f t="shared" ca="1" si="206"/>
        <v>3.9557955544391454E-3</v>
      </c>
      <c r="O1260" s="12">
        <f t="shared" ca="1" si="207"/>
        <v>5.5649777400890166E-3</v>
      </c>
      <c r="P1260" s="12">
        <f t="shared" ca="1" si="208"/>
        <v>1.3114754098360715E-2</v>
      </c>
      <c r="Q1260" s="12">
        <f t="shared" ca="1" si="209"/>
        <v>0</v>
      </c>
      <c r="R1260" s="12">
        <f t="shared" ca="1" si="210"/>
        <v>8.1005275468504223E-5</v>
      </c>
      <c r="S1260" s="12">
        <f t="shared" ca="1" si="211"/>
        <v>-1.42926226425244E-3</v>
      </c>
      <c r="T1260" s="12">
        <f t="shared" ca="1" si="212"/>
        <v>5.6966428944162928E-3</v>
      </c>
      <c r="U1260" s="18"/>
      <c r="V1260" s="22">
        <f t="shared" ca="1" si="213"/>
        <v>44419</v>
      </c>
      <c r="W1260" s="14">
        <f ca="1">VLOOKUP($M1260,LAST!$B:$Q,2,0)</f>
        <v>319.77999999999997</v>
      </c>
      <c r="X1260" s="14">
        <f ca="1">VLOOKUP($M1260,LAST!$B:$Q,3,0)*100</f>
        <v>379.46</v>
      </c>
      <c r="Y1260" s="14">
        <f ca="1">VLOOKUP($M1260,LAST!$B:$Q,16,0)*100</f>
        <v>309</v>
      </c>
      <c r="Z1260" s="14">
        <f ca="1">VLOOKUP($M1260,LAST!$B:$Q,4,0)</f>
        <v>97.97</v>
      </c>
      <c r="AA1260" s="14">
        <f ca="1">VLOOKUP($M1260,LAST!$B:$Q,5,0)</f>
        <v>98.766999999999996</v>
      </c>
      <c r="AB1260" s="14">
        <f ca="1">VLOOKUP($M1260,LAST!$B:$Q,6,0)</f>
        <v>92.921999999999997</v>
      </c>
      <c r="AC1260" s="14">
        <f ca="1">VLOOKUP($M1260,LAST!$B:$Q,7,0)</f>
        <v>1156.3499999999999</v>
      </c>
    </row>
    <row r="1261" spans="12:29" ht="16.5" customHeight="1" x14ac:dyDescent="0.25">
      <c r="L1261" s="32">
        <f t="shared" si="205"/>
        <v>1261</v>
      </c>
      <c r="M1261" s="9">
        <f t="shared" ca="1" si="214"/>
        <v>44418</v>
      </c>
      <c r="N1261" s="12">
        <f t="shared" ca="1" si="206"/>
        <v>-2.5053238131028666E-3</v>
      </c>
      <c r="O1261" s="12">
        <f t="shared" ca="1" si="207"/>
        <v>3.2168018077896043E-3</v>
      </c>
      <c r="P1261" s="12">
        <f t="shared" ca="1" si="208"/>
        <v>1.3289036544850585E-2</v>
      </c>
      <c r="Q1261" s="12">
        <f t="shared" ca="1" si="209"/>
        <v>0</v>
      </c>
      <c r="R1261" s="12">
        <f t="shared" ca="1" si="210"/>
        <v>1.0125761963575286E-5</v>
      </c>
      <c r="S1261" s="12">
        <f t="shared" ca="1" si="211"/>
        <v>1.1834956156868692E-3</v>
      </c>
      <c r="T1261" s="12">
        <f t="shared" ca="1" si="212"/>
        <v>4.6747345886670733E-3</v>
      </c>
      <c r="U1261" s="18"/>
      <c r="V1261" s="22">
        <f t="shared" ca="1" si="213"/>
        <v>44418</v>
      </c>
      <c r="W1261" s="14">
        <f ca="1">VLOOKUP($M1261,LAST!$B:$Q,2,0)</f>
        <v>318.52</v>
      </c>
      <c r="X1261" s="14">
        <f ca="1">VLOOKUP($M1261,LAST!$B:$Q,3,0)*100</f>
        <v>377.36</v>
      </c>
      <c r="Y1261" s="14">
        <f ca="1">VLOOKUP($M1261,LAST!$B:$Q,16,0)*100</f>
        <v>305</v>
      </c>
      <c r="Z1261" s="14">
        <f ca="1">VLOOKUP($M1261,LAST!$B:$Q,4,0)</f>
        <v>97.97</v>
      </c>
      <c r="AA1261" s="14">
        <f ca="1">VLOOKUP($M1261,LAST!$B:$Q,5,0)</f>
        <v>98.759</v>
      </c>
      <c r="AB1261" s="14">
        <f ca="1">VLOOKUP($M1261,LAST!$B:$Q,6,0)</f>
        <v>93.055000000000007</v>
      </c>
      <c r="AC1261" s="14">
        <f ca="1">VLOOKUP($M1261,LAST!$B:$Q,7,0)</f>
        <v>1149.8</v>
      </c>
    </row>
    <row r="1262" spans="12:29" ht="16.5" customHeight="1" x14ac:dyDescent="0.25">
      <c r="L1262" s="32">
        <f t="shared" si="205"/>
        <v>1262</v>
      </c>
      <c r="M1262" s="9">
        <f t="shared" ca="1" si="214"/>
        <v>44417</v>
      </c>
      <c r="N1262" s="12">
        <f t="shared" ca="1" si="206"/>
        <v>-2.191677885969856E-4</v>
      </c>
      <c r="O1262" s="12">
        <f t="shared" ca="1" si="207"/>
        <v>1.1178239693396819E-3</v>
      </c>
      <c r="P1262" s="12">
        <f t="shared" ca="1" si="208"/>
        <v>0</v>
      </c>
      <c r="Q1262" s="12">
        <f t="shared" ca="1" si="209"/>
        <v>0</v>
      </c>
      <c r="R1262" s="12">
        <f t="shared" ca="1" si="210"/>
        <v>2.2281639928700692E-4</v>
      </c>
      <c r="S1262" s="12">
        <f t="shared" ca="1" si="211"/>
        <v>1.5624999999999112E-3</v>
      </c>
      <c r="T1262" s="12">
        <f t="shared" ca="1" si="212"/>
        <v>2.0137460053406553E-3</v>
      </c>
      <c r="U1262" s="18"/>
      <c r="V1262" s="22">
        <f t="shared" ca="1" si="213"/>
        <v>44417</v>
      </c>
      <c r="W1262" s="14">
        <f ca="1">VLOOKUP($M1262,LAST!$B:$Q,2,0)</f>
        <v>319.32</v>
      </c>
      <c r="X1262" s="14">
        <f ca="1">VLOOKUP($M1262,LAST!$B:$Q,3,0)*100</f>
        <v>376.15</v>
      </c>
      <c r="Y1262" s="14">
        <f ca="1">VLOOKUP($M1262,LAST!$B:$Q,16,0)*100</f>
        <v>301</v>
      </c>
      <c r="Z1262" s="14">
        <f ca="1">VLOOKUP($M1262,LAST!$B:$Q,4,0)</f>
        <v>97.97</v>
      </c>
      <c r="AA1262" s="14">
        <f ca="1">VLOOKUP($M1262,LAST!$B:$Q,5,0)</f>
        <v>98.757999999999996</v>
      </c>
      <c r="AB1262" s="14">
        <f ca="1">VLOOKUP($M1262,LAST!$B:$Q,6,0)</f>
        <v>92.944999999999993</v>
      </c>
      <c r="AC1262" s="14">
        <f ca="1">VLOOKUP($M1262,LAST!$B:$Q,7,0)</f>
        <v>1144.45</v>
      </c>
    </row>
    <row r="1263" spans="12:29" ht="16.5" customHeight="1" x14ac:dyDescent="0.25">
      <c r="L1263" s="32">
        <f t="shared" si="205"/>
        <v>1263</v>
      </c>
      <c r="M1263" s="9">
        <f t="shared" ca="1" si="214"/>
        <v>44414</v>
      </c>
      <c r="N1263" s="12">
        <f t="shared" ca="1" si="206"/>
        <v>-1.0962128015359451E-2</v>
      </c>
      <c r="O1263" s="12">
        <f t="shared" ca="1" si="207"/>
        <v>-5.4264386680079602E-3</v>
      </c>
      <c r="P1263" s="12">
        <f t="shared" ca="1" si="208"/>
        <v>-9.8684210526315264E-3</v>
      </c>
      <c r="Q1263" s="12">
        <f t="shared" ca="1" si="209"/>
        <v>0</v>
      </c>
      <c r="R1263" s="12">
        <f t="shared" ca="1" si="210"/>
        <v>0</v>
      </c>
      <c r="S1263" s="12">
        <f t="shared" ca="1" si="211"/>
        <v>6.0274923030223526E-3</v>
      </c>
      <c r="T1263" s="12">
        <f t="shared" ca="1" si="212"/>
        <v>-1.3989071038250644E-3</v>
      </c>
      <c r="U1263" s="18"/>
      <c r="V1263" s="22">
        <f t="shared" ca="1" si="213"/>
        <v>44414</v>
      </c>
      <c r="W1263" s="14">
        <f ca="1">VLOOKUP($M1263,LAST!$B:$Q,2,0)</f>
        <v>319.39</v>
      </c>
      <c r="X1263" s="14">
        <f ca="1">VLOOKUP($M1263,LAST!$B:$Q,3,0)*100</f>
        <v>375.72999999999996</v>
      </c>
      <c r="Y1263" s="14">
        <f ca="1">VLOOKUP($M1263,LAST!$B:$Q,16,0)*100</f>
        <v>301</v>
      </c>
      <c r="Z1263" s="14">
        <f ca="1">VLOOKUP($M1263,LAST!$B:$Q,4,0)</f>
        <v>97.97</v>
      </c>
      <c r="AA1263" s="14">
        <f ca="1">VLOOKUP($M1263,LAST!$B:$Q,5,0)</f>
        <v>98.736000000000004</v>
      </c>
      <c r="AB1263" s="14">
        <f ca="1">VLOOKUP($M1263,LAST!$B:$Q,6,0)</f>
        <v>92.8</v>
      </c>
      <c r="AC1263" s="14">
        <f ca="1">VLOOKUP($M1263,LAST!$B:$Q,7,0)</f>
        <v>1142.1500000000001</v>
      </c>
    </row>
    <row r="1264" spans="12:29" ht="16.5" customHeight="1" x14ac:dyDescent="0.25">
      <c r="L1264" s="32">
        <f t="shared" si="205"/>
        <v>1264</v>
      </c>
      <c r="M1264" s="9">
        <f t="shared" ca="1" si="214"/>
        <v>44413</v>
      </c>
      <c r="N1264" s="12">
        <f t="shared" ca="1" si="206"/>
        <v>-8.9307635649397143E-3</v>
      </c>
      <c r="O1264" s="12">
        <f t="shared" ca="1" si="207"/>
        <v>-1.2288224220874278E-2</v>
      </c>
      <c r="P1264" s="12">
        <f t="shared" ca="1" si="208"/>
        <v>-1.6181229773462813E-2</v>
      </c>
      <c r="Q1264" s="12">
        <f t="shared" ca="1" si="209"/>
        <v>-1.0206164523374195E-4</v>
      </c>
      <c r="R1264" s="12">
        <f t="shared" ca="1" si="210"/>
        <v>2.6339783203344069E-4</v>
      </c>
      <c r="S1264" s="12">
        <f t="shared" ca="1" si="211"/>
        <v>-2.8178172753867692E-4</v>
      </c>
      <c r="T1264" s="12">
        <f t="shared" ca="1" si="212"/>
        <v>4.3717758153372088E-5</v>
      </c>
      <c r="U1264" s="18"/>
      <c r="V1264" s="22">
        <f t="shared" ca="1" si="213"/>
        <v>44413</v>
      </c>
      <c r="W1264" s="14">
        <f ca="1">VLOOKUP($M1264,LAST!$B:$Q,2,0)</f>
        <v>322.93</v>
      </c>
      <c r="X1264" s="14">
        <f ca="1">VLOOKUP($M1264,LAST!$B:$Q,3,0)*100</f>
        <v>377.78000000000003</v>
      </c>
      <c r="Y1264" s="14">
        <f ca="1">VLOOKUP($M1264,LAST!$B:$Q,16,0)*100</f>
        <v>304</v>
      </c>
      <c r="Z1264" s="14">
        <f ca="1">VLOOKUP($M1264,LAST!$B:$Q,4,0)</f>
        <v>97.97</v>
      </c>
      <c r="AA1264" s="14">
        <f ca="1">VLOOKUP($M1264,LAST!$B:$Q,5,0)</f>
        <v>98.736000000000004</v>
      </c>
      <c r="AB1264" s="14">
        <f ca="1">VLOOKUP($M1264,LAST!$B:$Q,6,0)</f>
        <v>92.244</v>
      </c>
      <c r="AC1264" s="14">
        <f ca="1">VLOOKUP($M1264,LAST!$B:$Q,7,0)</f>
        <v>1143.75</v>
      </c>
    </row>
    <row r="1265" spans="12:29" ht="16.5" customHeight="1" x14ac:dyDescent="0.25">
      <c r="L1265" s="32">
        <f t="shared" si="205"/>
        <v>1265</v>
      </c>
      <c r="M1265" s="9">
        <f t="shared" ca="1" si="214"/>
        <v>44412</v>
      </c>
      <c r="N1265" s="12">
        <f t="shared" ca="1" si="206"/>
        <v>-1.8074319149589124E-3</v>
      </c>
      <c r="O1265" s="12">
        <f t="shared" ca="1" si="207"/>
        <v>8.1115733835734893E-4</v>
      </c>
      <c r="P1265" s="12">
        <f t="shared" ca="1" si="208"/>
        <v>9.8039215686274161E-3</v>
      </c>
      <c r="Q1265" s="12">
        <f t="shared" ca="1" si="209"/>
        <v>-2.0408163265306367E-4</v>
      </c>
      <c r="R1265" s="12">
        <f t="shared" ca="1" si="210"/>
        <v>3.5469977197877256E-4</v>
      </c>
      <c r="S1265" s="12">
        <f t="shared" ca="1" si="211"/>
        <v>2.0525406978637584E-3</v>
      </c>
      <c r="T1265" s="12">
        <f t="shared" ca="1" si="212"/>
        <v>-4.1793643883325515E-3</v>
      </c>
      <c r="U1265" s="18"/>
      <c r="V1265" s="22">
        <f t="shared" ca="1" si="213"/>
        <v>44412</v>
      </c>
      <c r="W1265" s="14">
        <f ca="1">VLOOKUP($M1265,LAST!$B:$Q,2,0)</f>
        <v>325.83999999999997</v>
      </c>
      <c r="X1265" s="14">
        <f ca="1">VLOOKUP($M1265,LAST!$B:$Q,3,0)*100</f>
        <v>382.48</v>
      </c>
      <c r="Y1265" s="14">
        <f ca="1">VLOOKUP($M1265,LAST!$B:$Q,16,0)*100</f>
        <v>309</v>
      </c>
      <c r="Z1265" s="14">
        <f ca="1">VLOOKUP($M1265,LAST!$B:$Q,4,0)</f>
        <v>97.98</v>
      </c>
      <c r="AA1265" s="14">
        <f ca="1">VLOOKUP($M1265,LAST!$B:$Q,5,0)</f>
        <v>98.71</v>
      </c>
      <c r="AB1265" s="14">
        <f ca="1">VLOOKUP($M1265,LAST!$B:$Q,6,0)</f>
        <v>92.27</v>
      </c>
      <c r="AC1265" s="14">
        <f ca="1">VLOOKUP($M1265,LAST!$B:$Q,7,0)</f>
        <v>1143.7</v>
      </c>
    </row>
    <row r="1266" spans="12:29" ht="16.5" customHeight="1" x14ac:dyDescent="0.25">
      <c r="L1266" s="32">
        <f t="shared" si="205"/>
        <v>1266</v>
      </c>
      <c r="M1266" s="9">
        <f t="shared" ca="1" si="214"/>
        <v>44411</v>
      </c>
      <c r="N1266" s="12">
        <f t="shared" ca="1" si="206"/>
        <v>-3.0845345712191552E-3</v>
      </c>
      <c r="O1266" s="12">
        <f t="shared" ca="1" si="207"/>
        <v>6.8233310501080169E-3</v>
      </c>
      <c r="P1266" s="12">
        <f t="shared" ca="1" si="208"/>
        <v>2.6845637583892579E-2</v>
      </c>
      <c r="Q1266" s="12">
        <f t="shared" ca="1" si="209"/>
        <v>-2.040399918383784E-4</v>
      </c>
      <c r="R1266" s="12">
        <f t="shared" ca="1" si="210"/>
        <v>2.9398049591455866E-4</v>
      </c>
      <c r="S1266" s="12">
        <f t="shared" ca="1" si="211"/>
        <v>3.5850860420660879E-4</v>
      </c>
      <c r="T1266" s="12">
        <f t="shared" ca="1" si="212"/>
        <v>-2.172024326672406E-3</v>
      </c>
      <c r="U1266" s="18"/>
      <c r="V1266" s="22">
        <f t="shared" ca="1" si="213"/>
        <v>44411</v>
      </c>
      <c r="W1266" s="14">
        <f ca="1">VLOOKUP($M1266,LAST!$B:$Q,2,0)</f>
        <v>326.43</v>
      </c>
      <c r="X1266" s="14">
        <f ca="1">VLOOKUP($M1266,LAST!$B:$Q,3,0)*100</f>
        <v>382.16999999999996</v>
      </c>
      <c r="Y1266" s="14">
        <f ca="1">VLOOKUP($M1266,LAST!$B:$Q,16,0)*100</f>
        <v>306</v>
      </c>
      <c r="Z1266" s="14">
        <f ca="1">VLOOKUP($M1266,LAST!$B:$Q,4,0)</f>
        <v>98</v>
      </c>
      <c r="AA1266" s="14">
        <f ca="1">VLOOKUP($M1266,LAST!$B:$Q,5,0)</f>
        <v>98.674999999999997</v>
      </c>
      <c r="AB1266" s="14">
        <f ca="1">VLOOKUP($M1266,LAST!$B:$Q,6,0)</f>
        <v>92.081000000000003</v>
      </c>
      <c r="AC1266" s="14">
        <f ca="1">VLOOKUP($M1266,LAST!$B:$Q,7,0)</f>
        <v>1148.5</v>
      </c>
    </row>
    <row r="1267" spans="12:29" ht="16.5" customHeight="1" x14ac:dyDescent="0.25">
      <c r="L1267" s="32">
        <f t="shared" si="205"/>
        <v>1267</v>
      </c>
      <c r="M1267" s="9">
        <f t="shared" ca="1" si="214"/>
        <v>44410</v>
      </c>
      <c r="N1267" s="12">
        <f t="shared" ca="1" si="206"/>
        <v>7.445695649498596E-3</v>
      </c>
      <c r="O1267" s="12">
        <f t="shared" ca="1" si="207"/>
        <v>6.6565889622616226E-3</v>
      </c>
      <c r="P1267" s="12">
        <f t="shared" ca="1" si="208"/>
        <v>1.3605442176870763E-2</v>
      </c>
      <c r="Q1267" s="12">
        <f t="shared" ca="1" si="209"/>
        <v>-1.0200958890138612E-4</v>
      </c>
      <c r="R1267" s="12">
        <f t="shared" ca="1" si="210"/>
        <v>2.6363820726005294E-4</v>
      </c>
      <c r="S1267" s="12">
        <f t="shared" ca="1" si="211"/>
        <v>-1.366979842471916E-3</v>
      </c>
      <c r="T1267" s="12">
        <f t="shared" ca="1" si="212"/>
        <v>6.520321669203355E-4</v>
      </c>
      <c r="U1267" s="18"/>
      <c r="V1267" s="22">
        <f t="shared" ca="1" si="213"/>
        <v>44410</v>
      </c>
      <c r="W1267" s="14">
        <f ca="1">VLOOKUP($M1267,LAST!$B:$Q,2,0)</f>
        <v>327.44</v>
      </c>
      <c r="X1267" s="14">
        <f ca="1">VLOOKUP($M1267,LAST!$B:$Q,3,0)*100</f>
        <v>379.58</v>
      </c>
      <c r="Y1267" s="14">
        <f ca="1">VLOOKUP($M1267,LAST!$B:$Q,16,0)*100</f>
        <v>298</v>
      </c>
      <c r="Z1267" s="14">
        <f ca="1">VLOOKUP($M1267,LAST!$B:$Q,4,0)</f>
        <v>98.02</v>
      </c>
      <c r="AA1267" s="14">
        <f ca="1">VLOOKUP($M1267,LAST!$B:$Q,5,0)</f>
        <v>98.646000000000001</v>
      </c>
      <c r="AB1267" s="14">
        <f ca="1">VLOOKUP($M1267,LAST!$B:$Q,6,0)</f>
        <v>92.048000000000002</v>
      </c>
      <c r="AC1267" s="14">
        <f ca="1">VLOOKUP($M1267,LAST!$B:$Q,7,0)</f>
        <v>1151</v>
      </c>
    </row>
    <row r="1268" spans="12:29" ht="16.5" customHeight="1" x14ac:dyDescent="0.25">
      <c r="L1268" s="32">
        <f t="shared" si="205"/>
        <v>1268</v>
      </c>
      <c r="M1268" s="9">
        <f t="shared" ca="1" si="214"/>
        <v>44407</v>
      </c>
      <c r="N1268" s="12">
        <f t="shared" ca="1" si="206"/>
        <v>-8.238740388136323E-3</v>
      </c>
      <c r="O1268" s="12">
        <f t="shared" ca="1" si="207"/>
        <v>1.4873442936442771E-3</v>
      </c>
      <c r="P1268" s="12">
        <f t="shared" ca="1" si="208"/>
        <v>-1.3422818791946289E-2</v>
      </c>
      <c r="Q1268" s="12">
        <f t="shared" ca="1" si="209"/>
        <v>-2.0397756246803844E-4</v>
      </c>
      <c r="R1268" s="12">
        <f t="shared" ca="1" si="210"/>
        <v>5.0702225827814473E-5</v>
      </c>
      <c r="S1268" s="12">
        <f t="shared" ca="1" si="211"/>
        <v>3.3745536880607219E-3</v>
      </c>
      <c r="T1268" s="12">
        <f t="shared" ca="1" si="212"/>
        <v>3.3145797897857765E-3</v>
      </c>
      <c r="U1268" s="18"/>
      <c r="V1268" s="22">
        <f t="shared" ca="1" si="213"/>
        <v>44407</v>
      </c>
      <c r="W1268" s="14">
        <f ca="1">VLOOKUP($M1268,LAST!$B:$Q,2,0)</f>
        <v>325.02</v>
      </c>
      <c r="X1268" s="14">
        <f ca="1">VLOOKUP($M1268,LAST!$B:$Q,3,0)*100</f>
        <v>377.07</v>
      </c>
      <c r="Y1268" s="14">
        <f ca="1">VLOOKUP($M1268,LAST!$B:$Q,16,0)*100</f>
        <v>294</v>
      </c>
      <c r="Z1268" s="14">
        <f ca="1">VLOOKUP($M1268,LAST!$B:$Q,4,0)</f>
        <v>98.03</v>
      </c>
      <c r="AA1268" s="14">
        <f ca="1">VLOOKUP($M1268,LAST!$B:$Q,5,0)</f>
        <v>98.62</v>
      </c>
      <c r="AB1268" s="14">
        <f ca="1">VLOOKUP($M1268,LAST!$B:$Q,6,0)</f>
        <v>92.174000000000007</v>
      </c>
      <c r="AC1268" s="14">
        <f ca="1">VLOOKUP($M1268,LAST!$B:$Q,7,0)</f>
        <v>1150.25</v>
      </c>
    </row>
    <row r="1269" spans="12:29" ht="16.5" customHeight="1" x14ac:dyDescent="0.25">
      <c r="L1269" s="32">
        <f t="shared" si="205"/>
        <v>1269</v>
      </c>
      <c r="M1269" s="9">
        <f t="shared" ca="1" si="214"/>
        <v>44406</v>
      </c>
      <c r="N1269" s="12">
        <f t="shared" ca="1" si="206"/>
        <v>-5.492671380450731E-3</v>
      </c>
      <c r="O1269" s="12">
        <f t="shared" ca="1" si="207"/>
        <v>2.5028623159464303E-3</v>
      </c>
      <c r="P1269" s="12">
        <f t="shared" ca="1" si="208"/>
        <v>1.3605442176870763E-2</v>
      </c>
      <c r="Q1269" s="12">
        <f t="shared" ca="1" si="209"/>
        <v>-3.0587275693316762E-4</v>
      </c>
      <c r="R1269" s="12">
        <f t="shared" ca="1" si="210"/>
        <v>1.2170015111112598E-4</v>
      </c>
      <c r="S1269" s="12">
        <f t="shared" ca="1" si="211"/>
        <v>-4.9608977275188426E-3</v>
      </c>
      <c r="T1269" s="12">
        <f t="shared" ca="1" si="212"/>
        <v>-6.9727154612385656E-3</v>
      </c>
      <c r="U1269" s="18"/>
      <c r="V1269" s="22">
        <f t="shared" ca="1" si="213"/>
        <v>44406</v>
      </c>
      <c r="W1269" s="14">
        <f ca="1">VLOOKUP($M1269,LAST!$B:$Q,2,0)</f>
        <v>327.72</v>
      </c>
      <c r="X1269" s="14">
        <f ca="1">VLOOKUP($M1269,LAST!$B:$Q,3,0)*100</f>
        <v>376.51</v>
      </c>
      <c r="Y1269" s="14">
        <f ca="1">VLOOKUP($M1269,LAST!$B:$Q,16,0)*100</f>
        <v>298</v>
      </c>
      <c r="Z1269" s="14">
        <f ca="1">VLOOKUP($M1269,LAST!$B:$Q,4,0)</f>
        <v>98.05</v>
      </c>
      <c r="AA1269" s="14">
        <f ca="1">VLOOKUP($M1269,LAST!$B:$Q,5,0)</f>
        <v>98.614999999999995</v>
      </c>
      <c r="AB1269" s="14">
        <f ca="1">VLOOKUP($M1269,LAST!$B:$Q,6,0)</f>
        <v>91.864000000000004</v>
      </c>
      <c r="AC1269" s="14">
        <f ca="1">VLOOKUP($M1269,LAST!$B:$Q,7,0)</f>
        <v>1146.45</v>
      </c>
    </row>
    <row r="1270" spans="12:29" ht="16.5" customHeight="1" x14ac:dyDescent="0.25">
      <c r="L1270" s="32">
        <f t="shared" si="205"/>
        <v>1270</v>
      </c>
      <c r="M1270" s="9">
        <f t="shared" ca="1" si="214"/>
        <v>44405</v>
      </c>
      <c r="N1270" s="12">
        <f t="shared" ca="1" si="206"/>
        <v>-3.1159244917716711E-3</v>
      </c>
      <c r="O1270" s="12">
        <f t="shared" ca="1" si="207"/>
        <v>4.795013186287278E-4</v>
      </c>
      <c r="P1270" s="12">
        <f t="shared" ca="1" si="208"/>
        <v>-6.7567567567567988E-3</v>
      </c>
      <c r="Q1270" s="12">
        <f t="shared" ca="1" si="209"/>
        <v>-6.1137151008761048E-4</v>
      </c>
      <c r="R1270" s="12">
        <f t="shared" ca="1" si="210"/>
        <v>-8.1126851974033798E-5</v>
      </c>
      <c r="S1270" s="12">
        <f t="shared" ca="1" si="211"/>
        <v>-1.1900640470832169E-3</v>
      </c>
      <c r="T1270" s="12">
        <f t="shared" ca="1" si="212"/>
        <v>3.7384802643019022E-3</v>
      </c>
      <c r="U1270" s="18"/>
      <c r="V1270" s="22">
        <f t="shared" ca="1" si="213"/>
        <v>44405</v>
      </c>
      <c r="W1270" s="14">
        <f ca="1">VLOOKUP($M1270,LAST!$B:$Q,2,0)</f>
        <v>329.53</v>
      </c>
      <c r="X1270" s="14">
        <f ca="1">VLOOKUP($M1270,LAST!$B:$Q,3,0)*100</f>
        <v>375.57</v>
      </c>
      <c r="Y1270" s="14">
        <f ca="1">VLOOKUP($M1270,LAST!$B:$Q,16,0)*100</f>
        <v>294</v>
      </c>
      <c r="Z1270" s="14">
        <f ca="1">VLOOKUP($M1270,LAST!$B:$Q,4,0)</f>
        <v>98.08</v>
      </c>
      <c r="AA1270" s="14">
        <f ca="1">VLOOKUP($M1270,LAST!$B:$Q,5,0)</f>
        <v>98.602999999999994</v>
      </c>
      <c r="AB1270" s="14">
        <f ca="1">VLOOKUP($M1270,LAST!$B:$Q,6,0)</f>
        <v>92.322000000000003</v>
      </c>
      <c r="AC1270" s="14">
        <f ca="1">VLOOKUP($M1270,LAST!$B:$Q,7,0)</f>
        <v>1154.5</v>
      </c>
    </row>
    <row r="1271" spans="12:29" ht="16.5" customHeight="1" x14ac:dyDescent="0.25">
      <c r="L1271" s="32">
        <f t="shared" si="205"/>
        <v>1271</v>
      </c>
      <c r="M1271" s="9">
        <f t="shared" ca="1" si="214"/>
        <v>44404</v>
      </c>
      <c r="N1271" s="12">
        <f t="shared" ca="1" si="206"/>
        <v>1.5139882688941508E-2</v>
      </c>
      <c r="O1271" s="12">
        <f t="shared" ca="1" si="207"/>
        <v>1.9305962854349934E-2</v>
      </c>
      <c r="P1271" s="12">
        <f t="shared" ca="1" si="208"/>
        <v>2.4221453287197159E-2</v>
      </c>
      <c r="Q1271" s="12">
        <f t="shared" ca="1" si="209"/>
        <v>-4.0741495212881507E-4</v>
      </c>
      <c r="R1271" s="12">
        <f t="shared" ca="1" si="210"/>
        <v>-1.9263915644318619E-4</v>
      </c>
      <c r="S1271" s="12">
        <f t="shared" ca="1" si="211"/>
        <v>-2.3421731481181318E-3</v>
      </c>
      <c r="T1271" s="12">
        <f t="shared" ca="1" si="212"/>
        <v>-4.2420569647648732E-3</v>
      </c>
      <c r="U1271" s="18"/>
      <c r="V1271" s="22">
        <f t="shared" ca="1" si="213"/>
        <v>44404</v>
      </c>
      <c r="W1271" s="14">
        <f ca="1">VLOOKUP($M1271,LAST!$B:$Q,2,0)</f>
        <v>330.56</v>
      </c>
      <c r="X1271" s="14">
        <f ca="1">VLOOKUP($M1271,LAST!$B:$Q,3,0)*100</f>
        <v>375.39</v>
      </c>
      <c r="Y1271" s="14">
        <f ca="1">VLOOKUP($M1271,LAST!$B:$Q,16,0)*100</f>
        <v>296</v>
      </c>
      <c r="Z1271" s="14">
        <f ca="1">VLOOKUP($M1271,LAST!$B:$Q,4,0)</f>
        <v>98.14</v>
      </c>
      <c r="AA1271" s="14">
        <f ca="1">VLOOKUP($M1271,LAST!$B:$Q,5,0)</f>
        <v>98.611000000000004</v>
      </c>
      <c r="AB1271" s="14">
        <f ca="1">VLOOKUP($M1271,LAST!$B:$Q,6,0)</f>
        <v>92.432000000000002</v>
      </c>
      <c r="AC1271" s="14">
        <f ca="1">VLOOKUP($M1271,LAST!$B:$Q,7,0)</f>
        <v>1150.2</v>
      </c>
    </row>
    <row r="1272" spans="12:29" ht="16.5" customHeight="1" x14ac:dyDescent="0.25">
      <c r="L1272" s="32">
        <f t="shared" si="205"/>
        <v>1272</v>
      </c>
      <c r="M1272" s="9">
        <f t="shared" ca="1" si="214"/>
        <v>44403</v>
      </c>
      <c r="N1272" s="12">
        <f t="shared" ca="1" si="206"/>
        <v>2.2468451831332281E-3</v>
      </c>
      <c r="O1272" s="12">
        <f t="shared" ca="1" si="207"/>
        <v>9.7847358121327943E-4</v>
      </c>
      <c r="P1272" s="12">
        <f t="shared" ca="1" si="208"/>
        <v>0</v>
      </c>
      <c r="Q1272" s="12">
        <f t="shared" ca="1" si="209"/>
        <v>-2.0366598777998846E-4</v>
      </c>
      <c r="R1272" s="12">
        <f t="shared" ca="1" si="210"/>
        <v>4.260153365520658E-4</v>
      </c>
      <c r="S1272" s="12">
        <f t="shared" ca="1" si="211"/>
        <v>-2.8306354399862954E-3</v>
      </c>
      <c r="T1272" s="12">
        <f t="shared" ca="1" si="212"/>
        <v>3.7365311087937947E-3</v>
      </c>
      <c r="U1272" s="18"/>
      <c r="V1272" s="22">
        <f t="shared" ca="1" si="213"/>
        <v>44403</v>
      </c>
      <c r="W1272" s="14">
        <f ca="1">VLOOKUP($M1272,LAST!$B:$Q,2,0)</f>
        <v>325.63</v>
      </c>
      <c r="X1272" s="14">
        <f ca="1">VLOOKUP($M1272,LAST!$B:$Q,3,0)*100</f>
        <v>368.28</v>
      </c>
      <c r="Y1272" s="14">
        <f ca="1">VLOOKUP($M1272,LAST!$B:$Q,16,0)*100</f>
        <v>289</v>
      </c>
      <c r="Z1272" s="14">
        <f ca="1">VLOOKUP($M1272,LAST!$B:$Q,4,0)</f>
        <v>98.18</v>
      </c>
      <c r="AA1272" s="14">
        <f ca="1">VLOOKUP($M1272,LAST!$B:$Q,5,0)</f>
        <v>98.63</v>
      </c>
      <c r="AB1272" s="14">
        <f ca="1">VLOOKUP($M1272,LAST!$B:$Q,6,0)</f>
        <v>92.649000000000001</v>
      </c>
      <c r="AC1272" s="14">
        <f ca="1">VLOOKUP($M1272,LAST!$B:$Q,7,0)</f>
        <v>1155.0999999999999</v>
      </c>
    </row>
    <row r="1273" spans="12:29" ht="16.5" customHeight="1" x14ac:dyDescent="0.25">
      <c r="L1273" s="32">
        <f t="shared" si="205"/>
        <v>1273</v>
      </c>
      <c r="M1273" s="9">
        <f t="shared" ca="1" si="214"/>
        <v>44400</v>
      </c>
      <c r="N1273" s="12">
        <f t="shared" ca="1" si="206"/>
        <v>-6.330856041838806E-3</v>
      </c>
      <c r="O1273" s="12">
        <f t="shared" ca="1" si="207"/>
        <v>-6.3735551474559671E-3</v>
      </c>
      <c r="P1273" s="12">
        <f t="shared" ca="1" si="208"/>
        <v>-1.0273972602739767E-2</v>
      </c>
      <c r="Q1273" s="12">
        <f t="shared" ca="1" si="209"/>
        <v>-2.0362451639177603E-4</v>
      </c>
      <c r="R1273" s="12">
        <f t="shared" ca="1" si="210"/>
        <v>0</v>
      </c>
      <c r="S1273" s="12">
        <f t="shared" ca="1" si="211"/>
        <v>9.6959772467730687E-4</v>
      </c>
      <c r="T1273" s="12">
        <f t="shared" ca="1" si="212"/>
        <v>6.9565217391298617E-4</v>
      </c>
      <c r="U1273" s="18"/>
      <c r="V1273" s="22">
        <f t="shared" ca="1" si="213"/>
        <v>44400</v>
      </c>
      <c r="W1273" s="14">
        <f ca="1">VLOOKUP($M1273,LAST!$B:$Q,2,0)</f>
        <v>324.89999999999998</v>
      </c>
      <c r="X1273" s="14">
        <f ca="1">VLOOKUP($M1273,LAST!$B:$Q,3,0)*100</f>
        <v>367.91999999999996</v>
      </c>
      <c r="Y1273" s="14">
        <f ca="1">VLOOKUP($M1273,LAST!$B:$Q,16,0)*100</f>
        <v>289</v>
      </c>
      <c r="Z1273" s="14">
        <f ca="1">VLOOKUP($M1273,LAST!$B:$Q,4,0)</f>
        <v>98.2</v>
      </c>
      <c r="AA1273" s="14">
        <f ca="1">VLOOKUP($M1273,LAST!$B:$Q,5,0)</f>
        <v>98.587999999999994</v>
      </c>
      <c r="AB1273" s="14">
        <f ca="1">VLOOKUP($M1273,LAST!$B:$Q,6,0)</f>
        <v>92.912000000000006</v>
      </c>
      <c r="AC1273" s="14">
        <f ca="1">VLOOKUP($M1273,LAST!$B:$Q,7,0)</f>
        <v>1150.8</v>
      </c>
    </row>
    <row r="1274" spans="12:29" ht="16.5" customHeight="1" x14ac:dyDescent="0.25">
      <c r="L1274" s="32">
        <f t="shared" si="205"/>
        <v>1274</v>
      </c>
      <c r="M1274" s="9">
        <f t="shared" ca="1" si="214"/>
        <v>44399</v>
      </c>
      <c r="N1274" s="12">
        <f t="shared" ca="1" si="206"/>
        <v>8.0466148723641329E-3</v>
      </c>
      <c r="O1274" s="12">
        <f t="shared" ca="1" si="207"/>
        <v>3.5232261911213314E-3</v>
      </c>
      <c r="P1274" s="12">
        <f t="shared" ca="1" si="208"/>
        <v>-3.4129692832765013E-3</v>
      </c>
      <c r="Q1274" s="12">
        <f t="shared" ca="1" si="209"/>
        <v>1.0182262498736883E-4</v>
      </c>
      <c r="R1274" s="12">
        <f t="shared" ca="1" si="210"/>
        <v>2.0290560831104365E-4</v>
      </c>
      <c r="S1274" s="12">
        <f t="shared" ca="1" si="211"/>
        <v>7.3312202169173446E-4</v>
      </c>
      <c r="T1274" s="12">
        <f t="shared" ca="1" si="212"/>
        <v>-3.3798422740273226E-3</v>
      </c>
      <c r="U1274" s="18"/>
      <c r="V1274" s="22">
        <f t="shared" ca="1" si="213"/>
        <v>44399</v>
      </c>
      <c r="W1274" s="14">
        <f ca="1">VLOOKUP($M1274,LAST!$B:$Q,2,0)</f>
        <v>326.97000000000003</v>
      </c>
      <c r="X1274" s="14">
        <f ca="1">VLOOKUP($M1274,LAST!$B:$Q,3,0)*100</f>
        <v>370.28</v>
      </c>
      <c r="Y1274" s="14">
        <f ca="1">VLOOKUP($M1274,LAST!$B:$Q,16,0)*100</f>
        <v>292</v>
      </c>
      <c r="Z1274" s="14">
        <f ca="1">VLOOKUP($M1274,LAST!$B:$Q,4,0)</f>
        <v>98.22</v>
      </c>
      <c r="AA1274" s="14">
        <f ca="1">VLOOKUP($M1274,LAST!$B:$Q,5,0)</f>
        <v>98.587999999999994</v>
      </c>
      <c r="AB1274" s="14">
        <f ca="1">VLOOKUP($M1274,LAST!$B:$Q,6,0)</f>
        <v>92.822000000000003</v>
      </c>
      <c r="AC1274" s="14">
        <f ca="1">VLOOKUP($M1274,LAST!$B:$Q,7,0)</f>
        <v>1150</v>
      </c>
    </row>
    <row r="1275" spans="12:29" ht="16.5" customHeight="1" x14ac:dyDescent="0.25">
      <c r="L1275" s="32">
        <f t="shared" si="205"/>
        <v>1275</v>
      </c>
      <c r="M1275" s="9">
        <f t="shared" ca="1" si="214"/>
        <v>44398</v>
      </c>
      <c r="N1275" s="12">
        <f t="shared" ca="1" si="206"/>
        <v>-1.2632796566314552E-2</v>
      </c>
      <c r="O1275" s="12">
        <f t="shared" ca="1" si="207"/>
        <v>-1.4476495726495786E-2</v>
      </c>
      <c r="P1275" s="12">
        <f t="shared" ca="1" si="208"/>
        <v>-2.6578073089700949E-2</v>
      </c>
      <c r="Q1275" s="12">
        <f t="shared" ca="1" si="209"/>
        <v>1.0183299388999423E-4</v>
      </c>
      <c r="R1275" s="12">
        <f t="shared" ca="1" si="210"/>
        <v>-5.0723829040366653E-5</v>
      </c>
      <c r="S1275" s="12">
        <f t="shared" ca="1" si="211"/>
        <v>-2.3555225710689687E-3</v>
      </c>
      <c r="T1275" s="12">
        <f t="shared" ca="1" si="212"/>
        <v>3.042420027816517E-3</v>
      </c>
      <c r="U1275" s="18"/>
      <c r="V1275" s="22">
        <f t="shared" ca="1" si="213"/>
        <v>44398</v>
      </c>
      <c r="W1275" s="14">
        <f ca="1">VLOOKUP($M1275,LAST!$B:$Q,2,0)</f>
        <v>324.36</v>
      </c>
      <c r="X1275" s="14">
        <f ca="1">VLOOKUP($M1275,LAST!$B:$Q,3,0)*100</f>
        <v>368.98</v>
      </c>
      <c r="Y1275" s="14">
        <f ca="1">VLOOKUP($M1275,LAST!$B:$Q,16,0)*100</f>
        <v>293</v>
      </c>
      <c r="Z1275" s="14">
        <f ca="1">VLOOKUP($M1275,LAST!$B:$Q,4,0)</f>
        <v>98.21</v>
      </c>
      <c r="AA1275" s="14">
        <f ca="1">VLOOKUP($M1275,LAST!$B:$Q,5,0)</f>
        <v>98.567999999999998</v>
      </c>
      <c r="AB1275" s="14">
        <f ca="1">VLOOKUP($M1275,LAST!$B:$Q,6,0)</f>
        <v>92.754000000000005</v>
      </c>
      <c r="AC1275" s="14">
        <f ca="1">VLOOKUP($M1275,LAST!$B:$Q,7,0)</f>
        <v>1153.9000000000001</v>
      </c>
    </row>
    <row r="1276" spans="12:29" ht="16.5" customHeight="1" x14ac:dyDescent="0.25">
      <c r="L1276" s="32">
        <f t="shared" si="205"/>
        <v>1276</v>
      </c>
      <c r="M1276" s="9">
        <f t="shared" ca="1" si="214"/>
        <v>44397</v>
      </c>
      <c r="N1276" s="12">
        <f t="shared" ca="1" si="206"/>
        <v>-1.0005123105204405E-2</v>
      </c>
      <c r="O1276" s="12">
        <f t="shared" ca="1" si="207"/>
        <v>1.0159884498155414E-3</v>
      </c>
      <c r="P1276" s="12">
        <f t="shared" ca="1" si="208"/>
        <v>-9.8684210526315264E-3</v>
      </c>
      <c r="Q1276" s="12">
        <f t="shared" ca="1" si="209"/>
        <v>-3.0540568054571171E-4</v>
      </c>
      <c r="R1276" s="12">
        <f t="shared" ca="1" si="210"/>
        <v>-1.6228991063915732E-4</v>
      </c>
      <c r="S1276" s="12">
        <f t="shared" ca="1" si="211"/>
        <v>8.8275505700230461E-4</v>
      </c>
      <c r="T1276" s="12">
        <f t="shared" ca="1" si="212"/>
        <v>2.3525311492551548E-3</v>
      </c>
      <c r="U1276" s="18"/>
      <c r="V1276" s="22">
        <f t="shared" ca="1" si="213"/>
        <v>44397</v>
      </c>
      <c r="W1276" s="14">
        <f ca="1">VLOOKUP($M1276,LAST!$B:$Q,2,0)</f>
        <v>328.51</v>
      </c>
      <c r="X1276" s="14">
        <f ca="1">VLOOKUP($M1276,LAST!$B:$Q,3,0)*100</f>
        <v>374.40000000000003</v>
      </c>
      <c r="Y1276" s="14">
        <f ca="1">VLOOKUP($M1276,LAST!$B:$Q,16,0)*100</f>
        <v>301</v>
      </c>
      <c r="Z1276" s="14">
        <f ca="1">VLOOKUP($M1276,LAST!$B:$Q,4,0)</f>
        <v>98.2</v>
      </c>
      <c r="AA1276" s="14">
        <f ca="1">VLOOKUP($M1276,LAST!$B:$Q,5,0)</f>
        <v>98.572999999999993</v>
      </c>
      <c r="AB1276" s="14">
        <f ca="1">VLOOKUP($M1276,LAST!$B:$Q,6,0)</f>
        <v>92.972999999999999</v>
      </c>
      <c r="AC1276" s="14">
        <f ca="1">VLOOKUP($M1276,LAST!$B:$Q,7,0)</f>
        <v>1150.4000000000001</v>
      </c>
    </row>
    <row r="1277" spans="12:29" ht="16.5" customHeight="1" x14ac:dyDescent="0.25">
      <c r="L1277" s="32">
        <f t="shared" si="205"/>
        <v>1277</v>
      </c>
      <c r="M1277" s="9">
        <f t="shared" ca="1" si="214"/>
        <v>44396</v>
      </c>
      <c r="N1277" s="12">
        <f t="shared" ca="1" si="206"/>
        <v>3.1809701492537146E-2</v>
      </c>
      <c r="O1277" s="12">
        <f t="shared" ca="1" si="207"/>
        <v>4.6297591406271987E-2</v>
      </c>
      <c r="P1277" s="12">
        <f t="shared" ca="1" si="208"/>
        <v>7.8014184397163122E-2</v>
      </c>
      <c r="Q1277" s="12">
        <f t="shared" ca="1" si="209"/>
        <v>-9.1537835638721976E-4</v>
      </c>
      <c r="R1277" s="12">
        <f t="shared" ca="1" si="210"/>
        <v>-1.1156186612570895E-4</v>
      </c>
      <c r="S1277" s="12">
        <f t="shared" ca="1" si="211"/>
        <v>2.2009559053590699E-3</v>
      </c>
      <c r="T1277" s="12">
        <f t="shared" ca="1" si="212"/>
        <v>6.7102320073681998E-3</v>
      </c>
      <c r="U1277" s="18"/>
      <c r="V1277" s="22">
        <f t="shared" ca="1" si="213"/>
        <v>44396</v>
      </c>
      <c r="W1277" s="14">
        <f ca="1">VLOOKUP($M1277,LAST!$B:$Q,2,0)</f>
        <v>331.83</v>
      </c>
      <c r="X1277" s="14">
        <f ca="1">VLOOKUP($M1277,LAST!$B:$Q,3,0)*100</f>
        <v>374.02000000000004</v>
      </c>
      <c r="Y1277" s="14">
        <f ca="1">VLOOKUP($M1277,LAST!$B:$Q,16,0)*100</f>
        <v>304</v>
      </c>
      <c r="Z1277" s="14">
        <f ca="1">VLOOKUP($M1277,LAST!$B:$Q,4,0)</f>
        <v>98.23</v>
      </c>
      <c r="AA1277" s="14">
        <f ca="1">VLOOKUP($M1277,LAST!$B:$Q,5,0)</f>
        <v>98.588999999999999</v>
      </c>
      <c r="AB1277" s="14">
        <f ca="1">VLOOKUP($M1277,LAST!$B:$Q,6,0)</f>
        <v>92.891000000000005</v>
      </c>
      <c r="AC1277" s="14">
        <f ca="1">VLOOKUP($M1277,LAST!$B:$Q,7,0)</f>
        <v>1147.7</v>
      </c>
    </row>
    <row r="1278" spans="12:29" ht="16.5" customHeight="1" x14ac:dyDescent="0.25">
      <c r="L1278" s="32">
        <f t="shared" si="205"/>
        <v>1278</v>
      </c>
      <c r="M1278" s="9">
        <f t="shared" ca="1" si="214"/>
        <v>44393</v>
      </c>
      <c r="N1278" s="12">
        <f t="shared" ca="1" si="206"/>
        <v>-4.8581242070736552E-3</v>
      </c>
      <c r="O1278" s="12">
        <f t="shared" ca="1" si="207"/>
        <v>-2.7966552003788614E-4</v>
      </c>
      <c r="P1278" s="12">
        <f t="shared" ca="1" si="208"/>
        <v>0</v>
      </c>
      <c r="Q1278" s="12">
        <f t="shared" ca="1" si="209"/>
        <v>-2.0337604230236117E-4</v>
      </c>
      <c r="R1278" s="12">
        <f t="shared" ca="1" si="210"/>
        <v>-1.01418849708379E-5</v>
      </c>
      <c r="S1278" s="12">
        <f t="shared" ca="1" si="211"/>
        <v>6.8016928657810283E-4</v>
      </c>
      <c r="T1278" s="12">
        <f t="shared" ca="1" si="212"/>
        <v>-1.1827580164711637E-3</v>
      </c>
      <c r="U1278" s="18"/>
      <c r="V1278" s="22">
        <f t="shared" ca="1" si="213"/>
        <v>44393</v>
      </c>
      <c r="W1278" s="14">
        <f ca="1">VLOOKUP($M1278,LAST!$B:$Q,2,0)</f>
        <v>321.60000000000002</v>
      </c>
      <c r="X1278" s="14">
        <f ca="1">VLOOKUP($M1278,LAST!$B:$Q,3,0)*100</f>
        <v>357.47</v>
      </c>
      <c r="Y1278" s="14">
        <f ca="1">VLOOKUP($M1278,LAST!$B:$Q,16,0)*100</f>
        <v>282</v>
      </c>
      <c r="Z1278" s="14">
        <f ca="1">VLOOKUP($M1278,LAST!$B:$Q,4,0)</f>
        <v>98.32</v>
      </c>
      <c r="AA1278" s="14">
        <f ca="1">VLOOKUP($M1278,LAST!$B:$Q,5,0)</f>
        <v>98.6</v>
      </c>
      <c r="AB1278" s="14">
        <f ca="1">VLOOKUP($M1278,LAST!$B:$Q,6,0)</f>
        <v>92.686999999999998</v>
      </c>
      <c r="AC1278" s="14">
        <f ca="1">VLOOKUP($M1278,LAST!$B:$Q,7,0)</f>
        <v>1140.05</v>
      </c>
    </row>
    <row r="1279" spans="12:29" ht="16.5" customHeight="1" x14ac:dyDescent="0.25">
      <c r="L1279" s="32">
        <f t="shared" si="205"/>
        <v>1279</v>
      </c>
      <c r="M1279" s="9">
        <f t="shared" ca="1" si="214"/>
        <v>44392</v>
      </c>
      <c r="N1279" s="12">
        <f t="shared" ca="1" si="206"/>
        <v>8.0791066192527072E-3</v>
      </c>
      <c r="O1279" s="12">
        <f t="shared" ca="1" si="207"/>
        <v>1.1627906976743985E-2</v>
      </c>
      <c r="P1279" s="12">
        <f t="shared" ca="1" si="208"/>
        <v>2.5454545454545396E-2</v>
      </c>
      <c r="Q1279" s="12">
        <f t="shared" ca="1" si="209"/>
        <v>-2.0333468889788264E-4</v>
      </c>
      <c r="R1279" s="12">
        <f t="shared" ca="1" si="210"/>
        <v>1.2171743297928472E-4</v>
      </c>
      <c r="S1279" s="12">
        <f t="shared" ca="1" si="211"/>
        <v>2.3157666919164654E-3</v>
      </c>
      <c r="T1279" s="12">
        <f t="shared" ca="1" si="212"/>
        <v>-6.2252405206563166E-3</v>
      </c>
      <c r="U1279" s="18"/>
      <c r="V1279" s="22">
        <f t="shared" ca="1" si="213"/>
        <v>44392</v>
      </c>
      <c r="W1279" s="14">
        <f ca="1">VLOOKUP($M1279,LAST!$B:$Q,2,0)</f>
        <v>323.17</v>
      </c>
      <c r="X1279" s="14">
        <f ca="1">VLOOKUP($M1279,LAST!$B:$Q,3,0)*100</f>
        <v>357.57</v>
      </c>
      <c r="Y1279" s="14">
        <f ca="1">VLOOKUP($M1279,LAST!$B:$Q,16,0)*100</f>
        <v>282</v>
      </c>
      <c r="Z1279" s="14">
        <f ca="1">VLOOKUP($M1279,LAST!$B:$Q,4,0)</f>
        <v>98.34</v>
      </c>
      <c r="AA1279" s="14">
        <f ca="1">VLOOKUP($M1279,LAST!$B:$Q,5,0)</f>
        <v>98.600999999999999</v>
      </c>
      <c r="AB1279" s="14">
        <f ca="1">VLOOKUP($M1279,LAST!$B:$Q,6,0)</f>
        <v>92.623999999999995</v>
      </c>
      <c r="AC1279" s="14">
        <f ca="1">VLOOKUP($M1279,LAST!$B:$Q,7,0)</f>
        <v>1141.4000000000001</v>
      </c>
    </row>
    <row r="1280" spans="12:29" ht="16.5" customHeight="1" x14ac:dyDescent="0.25">
      <c r="L1280" s="32">
        <f t="shared" si="205"/>
        <v>1280</v>
      </c>
      <c r="M1280" s="9">
        <f t="shared" ca="1" si="214"/>
        <v>44391</v>
      </c>
      <c r="N1280" s="12">
        <f t="shared" ca="1" si="206"/>
        <v>1.2762999936816621E-2</v>
      </c>
      <c r="O1280" s="12">
        <f t="shared" ca="1" si="207"/>
        <v>1.6098430403035824E-2</v>
      </c>
      <c r="P1280" s="12">
        <f t="shared" ca="1" si="208"/>
        <v>2.9962546816479474E-2</v>
      </c>
      <c r="Q1280" s="12">
        <f t="shared" ca="1" si="209"/>
        <v>0</v>
      </c>
      <c r="R1280" s="12">
        <f t="shared" ca="1" si="210"/>
        <v>1.0143222298975019E-5</v>
      </c>
      <c r="S1280" s="12">
        <f t="shared" ca="1" si="211"/>
        <v>-3.6872520269104481E-3</v>
      </c>
      <c r="T1280" s="12">
        <f t="shared" ca="1" si="212"/>
        <v>2.7939057929891042E-3</v>
      </c>
      <c r="U1280" s="18"/>
      <c r="V1280" s="22">
        <f t="shared" ca="1" si="213"/>
        <v>44391</v>
      </c>
      <c r="W1280" s="14">
        <f ca="1">VLOOKUP($M1280,LAST!$B:$Q,2,0)</f>
        <v>320.58</v>
      </c>
      <c r="X1280" s="14">
        <f ca="1">VLOOKUP($M1280,LAST!$B:$Q,3,0)*100</f>
        <v>353.46000000000004</v>
      </c>
      <c r="Y1280" s="14">
        <f ca="1">VLOOKUP($M1280,LAST!$B:$Q,16,0)*100</f>
        <v>275</v>
      </c>
      <c r="Z1280" s="14">
        <f ca="1">VLOOKUP($M1280,LAST!$B:$Q,4,0)</f>
        <v>98.36</v>
      </c>
      <c r="AA1280" s="14">
        <f ca="1">VLOOKUP($M1280,LAST!$B:$Q,5,0)</f>
        <v>98.588999999999999</v>
      </c>
      <c r="AB1280" s="14">
        <f ca="1">VLOOKUP($M1280,LAST!$B:$Q,6,0)</f>
        <v>92.41</v>
      </c>
      <c r="AC1280" s="14">
        <f ca="1">VLOOKUP($M1280,LAST!$B:$Q,7,0)</f>
        <v>1148.55</v>
      </c>
    </row>
    <row r="1281" spans="12:29" ht="16.5" customHeight="1" x14ac:dyDescent="0.25">
      <c r="L1281" s="32">
        <f t="shared" si="205"/>
        <v>1281</v>
      </c>
      <c r="M1281" s="9">
        <f t="shared" ca="1" si="214"/>
        <v>44390</v>
      </c>
      <c r="N1281" s="12">
        <f t="shared" ca="1" si="206"/>
        <v>-8.1779727400906888E-3</v>
      </c>
      <c r="O1281" s="12">
        <f t="shared" ca="1" si="207"/>
        <v>-1.7218619066750041E-3</v>
      </c>
      <c r="P1281" s="12">
        <f t="shared" ca="1" si="208"/>
        <v>3.759398496240518E-3</v>
      </c>
      <c r="Q1281" s="12">
        <f t="shared" ca="1" si="209"/>
        <v>0</v>
      </c>
      <c r="R1281" s="12">
        <f t="shared" ca="1" si="210"/>
        <v>1.9275837230758874E-4</v>
      </c>
      <c r="S1281" s="12">
        <f t="shared" ca="1" si="211"/>
        <v>5.3218586401622137E-3</v>
      </c>
      <c r="T1281" s="12">
        <f t="shared" ca="1" si="212"/>
        <v>-1.3950041414186876E-3</v>
      </c>
      <c r="U1281" s="18"/>
      <c r="V1281" s="22">
        <f t="shared" ca="1" si="213"/>
        <v>44390</v>
      </c>
      <c r="W1281" s="14">
        <f ca="1">VLOOKUP($M1281,LAST!$B:$Q,2,0)</f>
        <v>316.54000000000002</v>
      </c>
      <c r="X1281" s="14">
        <f ca="1">VLOOKUP($M1281,LAST!$B:$Q,3,0)*100</f>
        <v>347.86</v>
      </c>
      <c r="Y1281" s="14">
        <f ca="1">VLOOKUP($M1281,LAST!$B:$Q,16,0)*100</f>
        <v>267</v>
      </c>
      <c r="Z1281" s="14">
        <f ca="1">VLOOKUP($M1281,LAST!$B:$Q,4,0)</f>
        <v>98.36</v>
      </c>
      <c r="AA1281" s="14">
        <f ca="1">VLOOKUP($M1281,LAST!$B:$Q,5,0)</f>
        <v>98.587999999999994</v>
      </c>
      <c r="AB1281" s="14">
        <f ca="1">VLOOKUP($M1281,LAST!$B:$Q,6,0)</f>
        <v>92.751999999999995</v>
      </c>
      <c r="AC1281" s="14">
        <f ca="1">VLOOKUP($M1281,LAST!$B:$Q,7,0)</f>
        <v>1145.3499999999999</v>
      </c>
    </row>
    <row r="1282" spans="12:29" ht="16.5" customHeight="1" x14ac:dyDescent="0.25">
      <c r="L1282" s="32">
        <f t="shared" si="205"/>
        <v>1282</v>
      </c>
      <c r="M1282" s="9">
        <f t="shared" ca="1" si="214"/>
        <v>44389</v>
      </c>
      <c r="N1282" s="12">
        <f t="shared" ca="1" si="206"/>
        <v>-2.5315664458057663E-3</v>
      </c>
      <c r="O1282" s="12">
        <f t="shared" ca="1" si="207"/>
        <v>-2.4619260277110033E-3</v>
      </c>
      <c r="P1282" s="12">
        <f t="shared" ca="1" si="208"/>
        <v>-1.1152416356877359E-2</v>
      </c>
      <c r="Q1282" s="12">
        <f t="shared" ca="1" si="209"/>
        <v>1.0167768174884628E-4</v>
      </c>
      <c r="R1282" s="12">
        <f t="shared" ca="1" si="210"/>
        <v>3.1459944386935668E-4</v>
      </c>
      <c r="S1282" s="12">
        <f t="shared" ca="1" si="211"/>
        <v>1.4219038315423926E-3</v>
      </c>
      <c r="T1282" s="12">
        <f t="shared" ca="1" si="212"/>
        <v>-1.6972756549743506E-3</v>
      </c>
      <c r="U1282" s="18"/>
      <c r="V1282" s="22">
        <f t="shared" ca="1" si="213"/>
        <v>44389</v>
      </c>
      <c r="W1282" s="14">
        <f ca="1">VLOOKUP($M1282,LAST!$B:$Q,2,0)</f>
        <v>319.14999999999998</v>
      </c>
      <c r="X1282" s="14">
        <f ca="1">VLOOKUP($M1282,LAST!$B:$Q,3,0)*100</f>
        <v>348.46</v>
      </c>
      <c r="Y1282" s="14">
        <f ca="1">VLOOKUP($M1282,LAST!$B:$Q,16,0)*100</f>
        <v>266</v>
      </c>
      <c r="Z1282" s="14">
        <f ca="1">VLOOKUP($M1282,LAST!$B:$Q,4,0)</f>
        <v>98.36</v>
      </c>
      <c r="AA1282" s="14">
        <f ca="1">VLOOKUP($M1282,LAST!$B:$Q,5,0)</f>
        <v>98.569000000000003</v>
      </c>
      <c r="AB1282" s="14">
        <f ca="1">VLOOKUP($M1282,LAST!$B:$Q,6,0)</f>
        <v>92.260999999999996</v>
      </c>
      <c r="AC1282" s="14">
        <f ca="1">VLOOKUP($M1282,LAST!$B:$Q,7,0)</f>
        <v>1146.95</v>
      </c>
    </row>
    <row r="1283" spans="12:29" ht="16.5" customHeight="1" x14ac:dyDescent="0.25">
      <c r="L1283" s="32">
        <f t="shared" si="205"/>
        <v>1283</v>
      </c>
      <c r="M1283" s="9">
        <f t="shared" ca="1" si="214"/>
        <v>44386</v>
      </c>
      <c r="N1283" s="12">
        <f t="shared" ca="1" si="206"/>
        <v>-1.5234988150564899E-2</v>
      </c>
      <c r="O1283" s="12">
        <f t="shared" ca="1" si="207"/>
        <v>-9.0493886698249648E-3</v>
      </c>
      <c r="P1283" s="12">
        <f t="shared" ca="1" si="208"/>
        <v>-7.3800738007380184E-3</v>
      </c>
      <c r="Q1283" s="12">
        <f t="shared" ca="1" si="209"/>
        <v>0</v>
      </c>
      <c r="R1283" s="12">
        <f t="shared" ca="1" si="210"/>
        <v>2.0297150280068621E-5</v>
      </c>
      <c r="S1283" s="12">
        <f t="shared" ca="1" si="211"/>
        <v>-3.1054892498134645E-3</v>
      </c>
      <c r="T1283" s="12">
        <f t="shared" ca="1" si="212"/>
        <v>3.4499323114547398E-3</v>
      </c>
      <c r="U1283" s="18"/>
      <c r="V1283" s="22">
        <f t="shared" ca="1" si="213"/>
        <v>44386</v>
      </c>
      <c r="W1283" s="14">
        <f ca="1">VLOOKUP($M1283,LAST!$B:$Q,2,0)</f>
        <v>319.95999999999998</v>
      </c>
      <c r="X1283" s="14">
        <f ca="1">VLOOKUP($M1283,LAST!$B:$Q,3,0)*100</f>
        <v>349.32</v>
      </c>
      <c r="Y1283" s="14">
        <f ca="1">VLOOKUP($M1283,LAST!$B:$Q,16,0)*100</f>
        <v>269</v>
      </c>
      <c r="Z1283" s="14">
        <f ca="1">VLOOKUP($M1283,LAST!$B:$Q,4,0)</f>
        <v>98.35</v>
      </c>
      <c r="AA1283" s="14">
        <f ca="1">VLOOKUP($M1283,LAST!$B:$Q,5,0)</f>
        <v>98.537999999999997</v>
      </c>
      <c r="AB1283" s="14">
        <f ca="1">VLOOKUP($M1283,LAST!$B:$Q,6,0)</f>
        <v>92.13</v>
      </c>
      <c r="AC1283" s="14">
        <f ca="1">VLOOKUP($M1283,LAST!$B:$Q,7,0)</f>
        <v>1148.9000000000001</v>
      </c>
    </row>
    <row r="1284" spans="12:29" ht="16.5" customHeight="1" x14ac:dyDescent="0.25">
      <c r="L1284" s="32">
        <f t="shared" si="205"/>
        <v>1284</v>
      </c>
      <c r="M1284" s="9">
        <f t="shared" ca="1" si="214"/>
        <v>44385</v>
      </c>
      <c r="N1284" s="12">
        <f t="shared" ca="1" si="206"/>
        <v>9.852676073848432E-3</v>
      </c>
      <c r="O1284" s="12">
        <f t="shared" ca="1" si="207"/>
        <v>1.6670031436564647E-2</v>
      </c>
      <c r="P1284" s="12">
        <f t="shared" ca="1" si="208"/>
        <v>3.041825095057038E-2</v>
      </c>
      <c r="Q1284" s="12">
        <f t="shared" ca="1" si="209"/>
        <v>-5.0813008130090598E-4</v>
      </c>
      <c r="R1284" s="12">
        <f t="shared" ca="1" si="210"/>
        <v>-2.0293031373019854E-4</v>
      </c>
      <c r="S1284" s="12">
        <f t="shared" ca="1" si="211"/>
        <v>-2.4502396269591165E-3</v>
      </c>
      <c r="T1284" s="12">
        <f t="shared" ca="1" si="212"/>
        <v>6.107205623901546E-3</v>
      </c>
      <c r="U1284" s="18"/>
      <c r="V1284" s="22">
        <f t="shared" ca="1" si="213"/>
        <v>44385</v>
      </c>
      <c r="W1284" s="14">
        <f ca="1">VLOOKUP($M1284,LAST!$B:$Q,2,0)</f>
        <v>324.91000000000003</v>
      </c>
      <c r="X1284" s="14">
        <f ca="1">VLOOKUP($M1284,LAST!$B:$Q,3,0)*100</f>
        <v>352.51</v>
      </c>
      <c r="Y1284" s="14">
        <f ca="1">VLOOKUP($M1284,LAST!$B:$Q,16,0)*100</f>
        <v>271</v>
      </c>
      <c r="Z1284" s="14">
        <f ca="1">VLOOKUP($M1284,LAST!$B:$Q,4,0)</f>
        <v>98.35</v>
      </c>
      <c r="AA1284" s="14">
        <f ca="1">VLOOKUP($M1284,LAST!$B:$Q,5,0)</f>
        <v>98.536000000000001</v>
      </c>
      <c r="AB1284" s="14">
        <f ca="1">VLOOKUP($M1284,LAST!$B:$Q,6,0)</f>
        <v>92.417000000000002</v>
      </c>
      <c r="AC1284" s="14">
        <f ca="1">VLOOKUP($M1284,LAST!$B:$Q,7,0)</f>
        <v>1144.95</v>
      </c>
    </row>
    <row r="1285" spans="12:29" ht="16.5" customHeight="1" x14ac:dyDescent="0.25">
      <c r="L1285" s="32">
        <f t="shared" si="205"/>
        <v>1285</v>
      </c>
      <c r="M1285" s="9">
        <f t="shared" ca="1" si="214"/>
        <v>44384</v>
      </c>
      <c r="N1285" s="12">
        <f t="shared" ca="1" si="206"/>
        <v>2.7113784398666851E-3</v>
      </c>
      <c r="O1285" s="12">
        <f t="shared" ca="1" si="207"/>
        <v>3.6181544517770448E-3</v>
      </c>
      <c r="P1285" s="12">
        <f t="shared" ca="1" si="208"/>
        <v>3.8167938931297218E-3</v>
      </c>
      <c r="Q1285" s="12">
        <f t="shared" ca="1" si="209"/>
        <v>0</v>
      </c>
      <c r="R1285" s="12">
        <f t="shared" ca="1" si="210"/>
        <v>-3.7528019230581577E-4</v>
      </c>
      <c r="S1285" s="12">
        <f t="shared" ca="1" si="211"/>
        <v>1.0589328550125732E-3</v>
      </c>
      <c r="T1285" s="12">
        <f t="shared" ca="1" si="212"/>
        <v>7.3025005532196818E-3</v>
      </c>
      <c r="U1285" s="18"/>
      <c r="V1285" s="22">
        <f t="shared" ca="1" si="213"/>
        <v>44384</v>
      </c>
      <c r="W1285" s="14">
        <f ca="1">VLOOKUP($M1285,LAST!$B:$Q,2,0)</f>
        <v>321.74</v>
      </c>
      <c r="X1285" s="14">
        <f ca="1">VLOOKUP($M1285,LAST!$B:$Q,3,0)*100</f>
        <v>346.72999999999996</v>
      </c>
      <c r="Y1285" s="14">
        <f ca="1">VLOOKUP($M1285,LAST!$B:$Q,16,0)*100</f>
        <v>263</v>
      </c>
      <c r="Z1285" s="14">
        <f ca="1">VLOOKUP($M1285,LAST!$B:$Q,4,0)</f>
        <v>98.4</v>
      </c>
      <c r="AA1285" s="14">
        <f ca="1">VLOOKUP($M1285,LAST!$B:$Q,5,0)</f>
        <v>98.555999999999997</v>
      </c>
      <c r="AB1285" s="14">
        <f ca="1">VLOOKUP($M1285,LAST!$B:$Q,6,0)</f>
        <v>92.644000000000005</v>
      </c>
      <c r="AC1285" s="14">
        <f ca="1">VLOOKUP($M1285,LAST!$B:$Q,7,0)</f>
        <v>1138</v>
      </c>
    </row>
    <row r="1286" spans="12:29" ht="16.5" customHeight="1" x14ac:dyDescent="0.25">
      <c r="L1286" s="32">
        <f t="shared" ref="L1286:L1349" si="215">ROW(M1286)</f>
        <v>1286</v>
      </c>
      <c r="M1286" s="9">
        <f t="shared" ca="1" si="214"/>
        <v>44383</v>
      </c>
      <c r="N1286" s="12">
        <f t="shared" ref="N1286:N1349" ca="1" si="216">W1286/W1287-1</f>
        <v>1.5282875585368894E-2</v>
      </c>
      <c r="O1286" s="12">
        <f t="shared" ref="O1286:O1349" ca="1" si="217">X1286/X1287-1</f>
        <v>4.1855598186260057E-3</v>
      </c>
      <c r="P1286" s="12">
        <f t="shared" ref="P1286:P1349" ca="1" si="218">Y1286/Y1287-1</f>
        <v>-1.8726591760299671E-2</v>
      </c>
      <c r="Q1286" s="12">
        <f t="shared" ref="Q1286:Q1349" ca="1" si="219">Z1286/Z1287-1</f>
        <v>1.0163634515714115E-4</v>
      </c>
      <c r="R1286" s="12">
        <f t="shared" ref="R1286:R1349" ca="1" si="220">AA1286/AA1287-1</f>
        <v>-6.5884165501017833E-4</v>
      </c>
      <c r="S1286" s="12">
        <f t="shared" ref="S1286:S1349" ca="1" si="221">AB1286/AB1287-1</f>
        <v>3.6220882314665914E-3</v>
      </c>
      <c r="T1286" s="12">
        <f t="shared" ref="T1286:T1349" ca="1" si="222">AC1286/AC1287-1</f>
        <v>-1.8112740766919044E-3</v>
      </c>
      <c r="U1286" s="18"/>
      <c r="V1286" s="22">
        <f t="shared" ref="V1286:V1349" ca="1" si="223">M1286</f>
        <v>44383</v>
      </c>
      <c r="W1286" s="14">
        <f ca="1">VLOOKUP($M1286,LAST!$B:$Q,2,0)</f>
        <v>320.87</v>
      </c>
      <c r="X1286" s="14">
        <f ca="1">VLOOKUP($M1286,LAST!$B:$Q,3,0)*100</f>
        <v>345.48</v>
      </c>
      <c r="Y1286" s="14">
        <f ca="1">VLOOKUP($M1286,LAST!$B:$Q,16,0)*100</f>
        <v>262</v>
      </c>
      <c r="Z1286" s="14">
        <f ca="1">VLOOKUP($M1286,LAST!$B:$Q,4,0)</f>
        <v>98.4</v>
      </c>
      <c r="AA1286" s="14">
        <f ca="1">VLOOKUP($M1286,LAST!$B:$Q,5,0)</f>
        <v>98.593000000000004</v>
      </c>
      <c r="AB1286" s="14">
        <f ca="1">VLOOKUP($M1286,LAST!$B:$Q,6,0)</f>
        <v>92.546000000000006</v>
      </c>
      <c r="AC1286" s="14">
        <f ca="1">VLOOKUP($M1286,LAST!$B:$Q,7,0)</f>
        <v>1129.75</v>
      </c>
    </row>
    <row r="1287" spans="12:29" ht="16.5" customHeight="1" x14ac:dyDescent="0.25">
      <c r="L1287" s="32">
        <f t="shared" si="215"/>
        <v>1287</v>
      </c>
      <c r="M1287" s="9">
        <f t="shared" ref="M1287:M1350" ca="1" si="224">WORKDAY(M1286,-1)</f>
        <v>44382</v>
      </c>
      <c r="N1287" s="12">
        <f t="shared" ca="1" si="216"/>
        <v>0</v>
      </c>
      <c r="O1287" s="12">
        <f t="shared" ca="1" si="217"/>
        <v>-1.277287505805802E-3</v>
      </c>
      <c r="P1287" s="12">
        <f t="shared" ca="1" si="218"/>
        <v>0</v>
      </c>
      <c r="Q1287" s="12">
        <f t="shared" ca="1" si="219"/>
        <v>0</v>
      </c>
      <c r="R1287" s="12">
        <f t="shared" ca="1" si="220"/>
        <v>-2.4320544780198627E-4</v>
      </c>
      <c r="S1287" s="12">
        <f t="shared" ca="1" si="221"/>
        <v>-1.5180101056100348E-4</v>
      </c>
      <c r="T1287" s="12">
        <f t="shared" ca="1" si="222"/>
        <v>-2.6875798563686937E-3</v>
      </c>
      <c r="U1287" s="18"/>
      <c r="V1287" s="22">
        <f t="shared" ca="1" si="223"/>
        <v>44382</v>
      </c>
      <c r="W1287" s="14">
        <f ca="1">VLOOKUP($M1287,LAST!$B:$Q,2,0)</f>
        <v>316.04000000000002</v>
      </c>
      <c r="X1287" s="14">
        <f ca="1">VLOOKUP($M1287,LAST!$B:$Q,3,0)*100</f>
        <v>344.03999999999996</v>
      </c>
      <c r="Y1287" s="14">
        <f ca="1">VLOOKUP($M1287,LAST!$B:$Q,16,0)*100</f>
        <v>267</v>
      </c>
      <c r="Z1287" s="14">
        <f ca="1">VLOOKUP($M1287,LAST!$B:$Q,4,0)</f>
        <v>98.39</v>
      </c>
      <c r="AA1287" s="14">
        <f ca="1">VLOOKUP($M1287,LAST!$B:$Q,5,0)</f>
        <v>98.658000000000001</v>
      </c>
      <c r="AB1287" s="14">
        <f ca="1">VLOOKUP($M1287,LAST!$B:$Q,6,0)</f>
        <v>92.212000000000003</v>
      </c>
      <c r="AC1287" s="14">
        <f ca="1">VLOOKUP($M1287,LAST!$B:$Q,7,0)</f>
        <v>1131.8</v>
      </c>
    </row>
    <row r="1288" spans="12:29" ht="16.5" customHeight="1" x14ac:dyDescent="0.25">
      <c r="L1288" s="32">
        <f t="shared" si="215"/>
        <v>1288</v>
      </c>
      <c r="M1288" s="9">
        <f t="shared" ca="1" si="224"/>
        <v>44379</v>
      </c>
      <c r="N1288" s="12">
        <f t="shared" ca="1" si="216"/>
        <v>1.4672360098885839E-2</v>
      </c>
      <c r="O1288" s="12">
        <f t="shared" ca="1" si="217"/>
        <v>3.9051116162498456E-3</v>
      </c>
      <c r="P1288" s="12">
        <f t="shared" ca="1" si="218"/>
        <v>7.547169811320753E-3</v>
      </c>
      <c r="Q1288" s="12">
        <f t="shared" ca="1" si="219"/>
        <v>1.0164667615364387E-4</v>
      </c>
      <c r="R1288" s="12">
        <f t="shared" ca="1" si="220"/>
        <v>-5.1654462033967619E-4</v>
      </c>
      <c r="S1288" s="12">
        <f t="shared" ca="1" si="221"/>
        <v>-4.0066092853979773E-3</v>
      </c>
      <c r="T1288" s="12">
        <f t="shared" ca="1" si="222"/>
        <v>1.7212463589018068E-3</v>
      </c>
      <c r="U1288" s="18"/>
      <c r="V1288" s="22">
        <f t="shared" ca="1" si="223"/>
        <v>44379</v>
      </c>
      <c r="W1288" s="14">
        <f ca="1">VLOOKUP($M1288,LAST!$B:$Q,2,0)</f>
        <v>316.04000000000002</v>
      </c>
      <c r="X1288" s="14">
        <f ca="1">VLOOKUP($M1288,LAST!$B:$Q,3,0)*100</f>
        <v>344.47999999999996</v>
      </c>
      <c r="Y1288" s="14">
        <f ca="1">VLOOKUP($M1288,LAST!$B:$Q,16,0)*100</f>
        <v>267</v>
      </c>
      <c r="Z1288" s="14">
        <f ca="1">VLOOKUP($M1288,LAST!$B:$Q,4,0)</f>
        <v>98.39</v>
      </c>
      <c r="AA1288" s="14">
        <f ca="1">VLOOKUP($M1288,LAST!$B:$Q,5,0)</f>
        <v>98.682000000000002</v>
      </c>
      <c r="AB1288" s="14">
        <f ca="1">VLOOKUP($M1288,LAST!$B:$Q,6,0)</f>
        <v>92.225999999999999</v>
      </c>
      <c r="AC1288" s="14">
        <f ca="1">VLOOKUP($M1288,LAST!$B:$Q,7,0)</f>
        <v>1134.8499999999999</v>
      </c>
    </row>
    <row r="1289" spans="12:29" ht="16.5" customHeight="1" x14ac:dyDescent="0.25">
      <c r="L1289" s="32">
        <f t="shared" si="215"/>
        <v>1289</v>
      </c>
      <c r="M1289" s="9">
        <f t="shared" ca="1" si="224"/>
        <v>44378</v>
      </c>
      <c r="N1289" s="12">
        <f t="shared" ca="1" si="216"/>
        <v>-3.2959999999999656E-3</v>
      </c>
      <c r="O1289" s="12">
        <f t="shared" ca="1" si="217"/>
        <v>-4.9298225263890716E-3</v>
      </c>
      <c r="P1289" s="12">
        <f t="shared" ca="1" si="218"/>
        <v>-1.1194029850746245E-2</v>
      </c>
      <c r="Q1289" s="12">
        <f t="shared" ca="1" si="219"/>
        <v>1.0165700925068855E-4</v>
      </c>
      <c r="R1289" s="12">
        <f t="shared" ca="1" si="220"/>
        <v>-2.2277353045407899E-4</v>
      </c>
      <c r="S1289" s="12">
        <f t="shared" ca="1" si="221"/>
        <v>1.7417456402266662E-3</v>
      </c>
      <c r="T1289" s="12">
        <f t="shared" ca="1" si="222"/>
        <v>5.9938729298938398E-3</v>
      </c>
      <c r="U1289" s="18"/>
      <c r="V1289" s="22">
        <f t="shared" ca="1" si="223"/>
        <v>44378</v>
      </c>
      <c r="W1289" s="14">
        <f ca="1">VLOOKUP($M1289,LAST!$B:$Q,2,0)</f>
        <v>311.47000000000003</v>
      </c>
      <c r="X1289" s="14">
        <f ca="1">VLOOKUP($M1289,LAST!$B:$Q,3,0)*100</f>
        <v>343.14</v>
      </c>
      <c r="Y1289" s="14">
        <f ca="1">VLOOKUP($M1289,LAST!$B:$Q,16,0)*100</f>
        <v>265</v>
      </c>
      <c r="Z1289" s="14">
        <f ca="1">VLOOKUP($M1289,LAST!$B:$Q,4,0)</f>
        <v>98.38</v>
      </c>
      <c r="AA1289" s="14">
        <f ca="1">VLOOKUP($M1289,LAST!$B:$Q,5,0)</f>
        <v>98.733000000000004</v>
      </c>
      <c r="AB1289" s="14">
        <f ca="1">VLOOKUP($M1289,LAST!$B:$Q,6,0)</f>
        <v>92.596999999999994</v>
      </c>
      <c r="AC1289" s="14">
        <f ca="1">VLOOKUP($M1289,LAST!$B:$Q,7,0)</f>
        <v>1132.9000000000001</v>
      </c>
    </row>
    <row r="1290" spans="12:29" ht="16.5" customHeight="1" x14ac:dyDescent="0.25">
      <c r="L1290" s="32">
        <f t="shared" si="215"/>
        <v>1290</v>
      </c>
      <c r="M1290" s="9">
        <f t="shared" ca="1" si="224"/>
        <v>44377</v>
      </c>
      <c r="N1290" s="12">
        <f t="shared" ca="1" si="216"/>
        <v>2.9526927273895165E-3</v>
      </c>
      <c r="O1290" s="12">
        <f t="shared" ca="1" si="217"/>
        <v>-2.025814666898329E-3</v>
      </c>
      <c r="P1290" s="12">
        <f t="shared" ca="1" si="218"/>
        <v>-1.4705882352941124E-2</v>
      </c>
      <c r="Q1290" s="12">
        <f t="shared" ca="1" si="219"/>
        <v>1.0166734444894132E-4</v>
      </c>
      <c r="R1290" s="12">
        <f t="shared" ca="1" si="220"/>
        <v>-3.7452425297601621E-4</v>
      </c>
      <c r="S1290" s="12">
        <f t="shared" ca="1" si="221"/>
        <v>4.2042825017110097E-3</v>
      </c>
      <c r="T1290" s="12">
        <f t="shared" ca="1" si="222"/>
        <v>-2.3476257973067405E-3</v>
      </c>
      <c r="U1290" s="18"/>
      <c r="V1290" s="22">
        <f t="shared" ca="1" si="223"/>
        <v>44377</v>
      </c>
      <c r="W1290" s="14">
        <f ca="1">VLOOKUP($M1290,LAST!$B:$Q,2,0)</f>
        <v>312.5</v>
      </c>
      <c r="X1290" s="14">
        <f ca="1">VLOOKUP($M1290,LAST!$B:$Q,3,0)*100</f>
        <v>344.84</v>
      </c>
      <c r="Y1290" s="14">
        <f ca="1">VLOOKUP($M1290,LAST!$B:$Q,16,0)*100</f>
        <v>268</v>
      </c>
      <c r="Z1290" s="14">
        <f ca="1">VLOOKUP($M1290,LAST!$B:$Q,4,0)</f>
        <v>98.37</v>
      </c>
      <c r="AA1290" s="14">
        <f ca="1">VLOOKUP($M1290,LAST!$B:$Q,5,0)</f>
        <v>98.754999999999995</v>
      </c>
      <c r="AB1290" s="14">
        <f ca="1">VLOOKUP($M1290,LAST!$B:$Q,6,0)</f>
        <v>92.436000000000007</v>
      </c>
      <c r="AC1290" s="14">
        <f ca="1">VLOOKUP($M1290,LAST!$B:$Q,7,0)</f>
        <v>1126.1500000000001</v>
      </c>
    </row>
    <row r="1291" spans="12:29" ht="16.5" customHeight="1" x14ac:dyDescent="0.25">
      <c r="L1291" s="32">
        <f t="shared" si="215"/>
        <v>1291</v>
      </c>
      <c r="M1291" s="9">
        <f t="shared" ca="1" si="224"/>
        <v>44376</v>
      </c>
      <c r="N1291" s="12">
        <f t="shared" ca="1" si="216"/>
        <v>3.6075500869676702E-3</v>
      </c>
      <c r="O1291" s="12">
        <f t="shared" ca="1" si="217"/>
        <v>-2.893937201542407E-5</v>
      </c>
      <c r="P1291" s="12">
        <f t="shared" ca="1" si="218"/>
        <v>0</v>
      </c>
      <c r="Q1291" s="12">
        <f t="shared" ca="1" si="219"/>
        <v>-2.0329335230728773E-4</v>
      </c>
      <c r="R1291" s="12">
        <f t="shared" ca="1" si="220"/>
        <v>-4.3506854859098887E-4</v>
      </c>
      <c r="S1291" s="12">
        <f t="shared" ca="1" si="221"/>
        <v>1.7630350321591326E-3</v>
      </c>
      <c r="T1291" s="12">
        <f t="shared" ca="1" si="222"/>
        <v>-1.150340677816053E-3</v>
      </c>
      <c r="U1291" s="18"/>
      <c r="V1291" s="22">
        <f t="shared" ca="1" si="223"/>
        <v>44376</v>
      </c>
      <c r="W1291" s="14">
        <f ca="1">VLOOKUP($M1291,LAST!$B:$Q,2,0)</f>
        <v>311.58</v>
      </c>
      <c r="X1291" s="14">
        <f ca="1">VLOOKUP($M1291,LAST!$B:$Q,3,0)*100</f>
        <v>345.54</v>
      </c>
      <c r="Y1291" s="14">
        <f ca="1">VLOOKUP($M1291,LAST!$B:$Q,16,0)*100</f>
        <v>272</v>
      </c>
      <c r="Z1291" s="14">
        <f ca="1">VLOOKUP($M1291,LAST!$B:$Q,4,0)</f>
        <v>98.36</v>
      </c>
      <c r="AA1291" s="14">
        <f ca="1">VLOOKUP($M1291,LAST!$B:$Q,5,0)</f>
        <v>98.792000000000002</v>
      </c>
      <c r="AB1291" s="14">
        <f ca="1">VLOOKUP($M1291,LAST!$B:$Q,6,0)</f>
        <v>92.049000000000007</v>
      </c>
      <c r="AC1291" s="14">
        <f ca="1">VLOOKUP($M1291,LAST!$B:$Q,7,0)</f>
        <v>1128.8</v>
      </c>
    </row>
    <row r="1292" spans="12:29" ht="16.5" customHeight="1" x14ac:dyDescent="0.25">
      <c r="L1292" s="32">
        <f t="shared" si="215"/>
        <v>1292</v>
      </c>
      <c r="M1292" s="9">
        <f t="shared" ca="1" si="224"/>
        <v>44375</v>
      </c>
      <c r="N1292" s="12">
        <f t="shared" ca="1" si="216"/>
        <v>1.500637525746229E-2</v>
      </c>
      <c r="O1292" s="12">
        <f t="shared" ca="1" si="217"/>
        <v>-8.5786423366041031E-3</v>
      </c>
      <c r="P1292" s="12">
        <f t="shared" ca="1" si="218"/>
        <v>-1.0909090909090868E-2</v>
      </c>
      <c r="Q1292" s="12">
        <f t="shared" ca="1" si="219"/>
        <v>3.0503304524653885E-4</v>
      </c>
      <c r="R1292" s="12">
        <f t="shared" ca="1" si="220"/>
        <v>6.0710924930873489E-5</v>
      </c>
      <c r="S1292" s="12">
        <f t="shared" ca="1" si="221"/>
        <v>3.9193911879031873E-4</v>
      </c>
      <c r="T1292" s="12">
        <f t="shared" ca="1" si="222"/>
        <v>2.0837951673686739E-3</v>
      </c>
      <c r="U1292" s="18"/>
      <c r="V1292" s="22">
        <f t="shared" ca="1" si="223"/>
        <v>44375</v>
      </c>
      <c r="W1292" s="14">
        <f ca="1">VLOOKUP($M1292,LAST!$B:$Q,2,0)</f>
        <v>310.45999999999998</v>
      </c>
      <c r="X1292" s="14">
        <f ca="1">VLOOKUP($M1292,LAST!$B:$Q,3,0)*100</f>
        <v>345.54999999999995</v>
      </c>
      <c r="Y1292" s="14">
        <f ca="1">VLOOKUP($M1292,LAST!$B:$Q,16,0)*100</f>
        <v>272</v>
      </c>
      <c r="Z1292" s="14">
        <f ca="1">VLOOKUP($M1292,LAST!$B:$Q,4,0)</f>
        <v>98.38</v>
      </c>
      <c r="AA1292" s="14">
        <f ca="1">VLOOKUP($M1292,LAST!$B:$Q,5,0)</f>
        <v>98.834999999999994</v>
      </c>
      <c r="AB1292" s="14">
        <f ca="1">VLOOKUP($M1292,LAST!$B:$Q,6,0)</f>
        <v>91.887</v>
      </c>
      <c r="AC1292" s="14">
        <f ca="1">VLOOKUP($M1292,LAST!$B:$Q,7,0)</f>
        <v>1130.0999999999999</v>
      </c>
    </row>
    <row r="1293" spans="12:29" ht="16.5" customHeight="1" x14ac:dyDescent="0.25">
      <c r="L1293" s="32">
        <f t="shared" si="215"/>
        <v>1293</v>
      </c>
      <c r="M1293" s="9">
        <f t="shared" ca="1" si="224"/>
        <v>44372</v>
      </c>
      <c r="N1293" s="12">
        <f t="shared" ca="1" si="216"/>
        <v>-1.0801720513566759E-2</v>
      </c>
      <c r="O1293" s="12">
        <f t="shared" ca="1" si="217"/>
        <v>-3.8298845318396335E-3</v>
      </c>
      <c r="P1293" s="12">
        <f t="shared" ca="1" si="218"/>
        <v>-1.0791366906474864E-2</v>
      </c>
      <c r="Q1293" s="12">
        <f t="shared" ca="1" si="219"/>
        <v>0</v>
      </c>
      <c r="R1293" s="12">
        <f t="shared" ca="1" si="220"/>
        <v>-1.0118385105784E-5</v>
      </c>
      <c r="S1293" s="12">
        <f t="shared" ca="1" si="221"/>
        <v>4.0298865096843883E-4</v>
      </c>
      <c r="T1293" s="12">
        <f t="shared" ca="1" si="222"/>
        <v>-6.1687596386869048E-3</v>
      </c>
      <c r="U1293" s="18"/>
      <c r="V1293" s="22">
        <f t="shared" ca="1" si="223"/>
        <v>44372</v>
      </c>
      <c r="W1293" s="14">
        <f ca="1">VLOOKUP($M1293,LAST!$B:$Q,2,0)</f>
        <v>305.87</v>
      </c>
      <c r="X1293" s="14">
        <f ca="1">VLOOKUP($M1293,LAST!$B:$Q,3,0)*100</f>
        <v>348.53999999999996</v>
      </c>
      <c r="Y1293" s="14">
        <f ca="1">VLOOKUP($M1293,LAST!$B:$Q,16,0)*100</f>
        <v>275</v>
      </c>
      <c r="Z1293" s="14">
        <f ca="1">VLOOKUP($M1293,LAST!$B:$Q,4,0)</f>
        <v>98.35</v>
      </c>
      <c r="AA1293" s="14">
        <f ca="1">VLOOKUP($M1293,LAST!$B:$Q,5,0)</f>
        <v>98.828999999999994</v>
      </c>
      <c r="AB1293" s="14">
        <f ca="1">VLOOKUP($M1293,LAST!$B:$Q,6,0)</f>
        <v>91.850999999999999</v>
      </c>
      <c r="AC1293" s="14">
        <f ca="1">VLOOKUP($M1293,LAST!$B:$Q,7,0)</f>
        <v>1127.75</v>
      </c>
    </row>
    <row r="1294" spans="12:29" ht="16.5" customHeight="1" x14ac:dyDescent="0.25">
      <c r="L1294" s="32">
        <f t="shared" si="215"/>
        <v>1294</v>
      </c>
      <c r="M1294" s="9">
        <f t="shared" ca="1" si="224"/>
        <v>44371</v>
      </c>
      <c r="N1294" s="12">
        <f t="shared" ca="1" si="216"/>
        <v>1.5871987561542067E-3</v>
      </c>
      <c r="O1294" s="12">
        <f t="shared" ca="1" si="217"/>
        <v>8.2954317915273634E-4</v>
      </c>
      <c r="P1294" s="12">
        <f t="shared" ca="1" si="218"/>
        <v>-7.1428571428571175E-3</v>
      </c>
      <c r="Q1294" s="12">
        <f t="shared" ca="1" si="219"/>
        <v>1.0168802115106956E-4</v>
      </c>
      <c r="R1294" s="12">
        <f t="shared" ca="1" si="220"/>
        <v>2.0237179746640521E-5</v>
      </c>
      <c r="S1294" s="12">
        <f t="shared" ca="1" si="221"/>
        <v>1.3071610640280618E-4</v>
      </c>
      <c r="T1294" s="12">
        <f t="shared" ca="1" si="222"/>
        <v>-2.5491144024964996E-3</v>
      </c>
      <c r="U1294" s="18"/>
      <c r="V1294" s="22">
        <f t="shared" ca="1" si="223"/>
        <v>44371</v>
      </c>
      <c r="W1294" s="14">
        <f ca="1">VLOOKUP($M1294,LAST!$B:$Q,2,0)</f>
        <v>309.20999999999998</v>
      </c>
      <c r="X1294" s="14">
        <f ca="1">VLOOKUP($M1294,LAST!$B:$Q,3,0)*100</f>
        <v>349.88</v>
      </c>
      <c r="Y1294" s="14">
        <f ca="1">VLOOKUP($M1294,LAST!$B:$Q,16,0)*100</f>
        <v>278</v>
      </c>
      <c r="Z1294" s="14">
        <f ca="1">VLOOKUP($M1294,LAST!$B:$Q,4,0)</f>
        <v>98.35</v>
      </c>
      <c r="AA1294" s="14">
        <f ca="1">VLOOKUP($M1294,LAST!$B:$Q,5,0)</f>
        <v>98.83</v>
      </c>
      <c r="AB1294" s="14">
        <f ca="1">VLOOKUP($M1294,LAST!$B:$Q,6,0)</f>
        <v>91.813999999999993</v>
      </c>
      <c r="AC1294" s="14">
        <f ca="1">VLOOKUP($M1294,LAST!$B:$Q,7,0)</f>
        <v>1134.75</v>
      </c>
    </row>
    <row r="1295" spans="12:29" ht="16.5" customHeight="1" x14ac:dyDescent="0.25">
      <c r="L1295" s="32">
        <f t="shared" si="215"/>
        <v>1295</v>
      </c>
      <c r="M1295" s="9">
        <f t="shared" ca="1" si="224"/>
        <v>44370</v>
      </c>
      <c r="N1295" s="12">
        <f t="shared" ca="1" si="216"/>
        <v>-7.9053923774020651E-3</v>
      </c>
      <c r="O1295" s="12">
        <f t="shared" ca="1" si="217"/>
        <v>-5.6601626941237271E-3</v>
      </c>
      <c r="P1295" s="12">
        <f t="shared" ca="1" si="218"/>
        <v>-1.7543859649122862E-2</v>
      </c>
      <c r="Q1295" s="12">
        <f t="shared" ca="1" si="219"/>
        <v>1.0169836265649934E-4</v>
      </c>
      <c r="R1295" s="12">
        <f t="shared" ca="1" si="220"/>
        <v>-2.0236770211456978E-5</v>
      </c>
      <c r="S1295" s="12">
        <f t="shared" ca="1" si="221"/>
        <v>5.0132961332227666E-4</v>
      </c>
      <c r="T1295" s="12">
        <f t="shared" ca="1" si="222"/>
        <v>5.1687577310479682E-3</v>
      </c>
      <c r="U1295" s="18"/>
      <c r="V1295" s="22">
        <f t="shared" ca="1" si="223"/>
        <v>44370</v>
      </c>
      <c r="W1295" s="14">
        <f ca="1">VLOOKUP($M1295,LAST!$B:$Q,2,0)</f>
        <v>308.72000000000003</v>
      </c>
      <c r="X1295" s="14">
        <f ca="1">VLOOKUP($M1295,LAST!$B:$Q,3,0)*100</f>
        <v>349.59</v>
      </c>
      <c r="Y1295" s="14">
        <f ca="1">VLOOKUP($M1295,LAST!$B:$Q,16,0)*100</f>
        <v>280</v>
      </c>
      <c r="Z1295" s="14">
        <f ca="1">VLOOKUP($M1295,LAST!$B:$Q,4,0)</f>
        <v>98.34</v>
      </c>
      <c r="AA1295" s="14">
        <f ca="1">VLOOKUP($M1295,LAST!$B:$Q,5,0)</f>
        <v>98.828000000000003</v>
      </c>
      <c r="AB1295" s="14">
        <f ca="1">VLOOKUP($M1295,LAST!$B:$Q,6,0)</f>
        <v>91.802000000000007</v>
      </c>
      <c r="AC1295" s="14">
        <f ca="1">VLOOKUP($M1295,LAST!$B:$Q,7,0)</f>
        <v>1137.6500000000001</v>
      </c>
    </row>
    <row r="1296" spans="12:29" ht="16.5" customHeight="1" x14ac:dyDescent="0.25">
      <c r="L1296" s="32">
        <f t="shared" si="215"/>
        <v>1296</v>
      </c>
      <c r="M1296" s="9">
        <f t="shared" ca="1" si="224"/>
        <v>44369</v>
      </c>
      <c r="N1296" s="12">
        <f t="shared" ca="1" si="216"/>
        <v>1.2461363266634162E-2</v>
      </c>
      <c r="O1296" s="12">
        <f t="shared" ca="1" si="217"/>
        <v>8.6642184989671467E-3</v>
      </c>
      <c r="P1296" s="12">
        <f t="shared" ca="1" si="218"/>
        <v>1.4234875444839812E-2</v>
      </c>
      <c r="Q1296" s="12">
        <f t="shared" ca="1" si="219"/>
        <v>0</v>
      </c>
      <c r="R1296" s="12">
        <f t="shared" ca="1" si="220"/>
        <v>-2.7312178196792214E-4</v>
      </c>
      <c r="S1296" s="12">
        <f t="shared" ca="1" si="221"/>
        <v>-1.5560561050719235E-3</v>
      </c>
      <c r="T1296" s="12">
        <f t="shared" ca="1" si="222"/>
        <v>-2.4678300722721369E-3</v>
      </c>
      <c r="U1296" s="18"/>
      <c r="V1296" s="22">
        <f t="shared" ca="1" si="223"/>
        <v>44369</v>
      </c>
      <c r="W1296" s="14">
        <f ca="1">VLOOKUP($M1296,LAST!$B:$Q,2,0)</f>
        <v>311.18</v>
      </c>
      <c r="X1296" s="14">
        <f ca="1">VLOOKUP($M1296,LAST!$B:$Q,3,0)*100</f>
        <v>351.58</v>
      </c>
      <c r="Y1296" s="14">
        <f ca="1">VLOOKUP($M1296,LAST!$B:$Q,16,0)*100</f>
        <v>285</v>
      </c>
      <c r="Z1296" s="14">
        <f ca="1">VLOOKUP($M1296,LAST!$B:$Q,4,0)</f>
        <v>98.33</v>
      </c>
      <c r="AA1296" s="14">
        <f ca="1">VLOOKUP($M1296,LAST!$B:$Q,5,0)</f>
        <v>98.83</v>
      </c>
      <c r="AB1296" s="14">
        <f ca="1">VLOOKUP($M1296,LAST!$B:$Q,6,0)</f>
        <v>91.756</v>
      </c>
      <c r="AC1296" s="14">
        <f ca="1">VLOOKUP($M1296,LAST!$B:$Q,7,0)</f>
        <v>1131.8</v>
      </c>
    </row>
    <row r="1297" spans="12:29" ht="16.5" customHeight="1" x14ac:dyDescent="0.25">
      <c r="L1297" s="32">
        <f t="shared" si="215"/>
        <v>1297</v>
      </c>
      <c r="M1297" s="9">
        <f t="shared" ca="1" si="224"/>
        <v>44368</v>
      </c>
      <c r="N1297" s="12">
        <f t="shared" ca="1" si="216"/>
        <v>-1.170455641660495E-2</v>
      </c>
      <c r="O1297" s="12">
        <f t="shared" ca="1" si="217"/>
        <v>-8.1101846845565984E-3</v>
      </c>
      <c r="P1297" s="12">
        <f t="shared" ca="1" si="218"/>
        <v>-1.7482517482517501E-2</v>
      </c>
      <c r="Q1297" s="12">
        <f t="shared" ca="1" si="219"/>
        <v>0</v>
      </c>
      <c r="R1297" s="12">
        <f t="shared" ca="1" si="220"/>
        <v>-1.2137272552570355E-4</v>
      </c>
      <c r="S1297" s="12">
        <f t="shared" ca="1" si="221"/>
        <v>-3.5348332881538491E-3</v>
      </c>
      <c r="T1297" s="12">
        <f t="shared" ca="1" si="222"/>
        <v>2.2082854871476876E-3</v>
      </c>
      <c r="U1297" s="18"/>
      <c r="V1297" s="22">
        <f t="shared" ca="1" si="223"/>
        <v>44368</v>
      </c>
      <c r="W1297" s="14">
        <f ca="1">VLOOKUP($M1297,LAST!$B:$Q,2,0)</f>
        <v>307.35000000000002</v>
      </c>
      <c r="X1297" s="14">
        <f ca="1">VLOOKUP($M1297,LAST!$B:$Q,3,0)*100</f>
        <v>348.56</v>
      </c>
      <c r="Y1297" s="14">
        <f ca="1">VLOOKUP($M1297,LAST!$B:$Q,16,0)*100</f>
        <v>281</v>
      </c>
      <c r="Z1297" s="14">
        <f ca="1">VLOOKUP($M1297,LAST!$B:$Q,4,0)</f>
        <v>98.33</v>
      </c>
      <c r="AA1297" s="14">
        <f ca="1">VLOOKUP($M1297,LAST!$B:$Q,5,0)</f>
        <v>98.856999999999999</v>
      </c>
      <c r="AB1297" s="14">
        <f ca="1">VLOOKUP($M1297,LAST!$B:$Q,6,0)</f>
        <v>91.899000000000001</v>
      </c>
      <c r="AC1297" s="14">
        <f ca="1">VLOOKUP($M1297,LAST!$B:$Q,7,0)</f>
        <v>1134.5999999999999</v>
      </c>
    </row>
    <row r="1298" spans="12:29" ht="16.5" customHeight="1" x14ac:dyDescent="0.25">
      <c r="L1298" s="32">
        <f t="shared" si="215"/>
        <v>1298</v>
      </c>
      <c r="M1298" s="9">
        <f t="shared" ca="1" si="224"/>
        <v>44365</v>
      </c>
      <c r="N1298" s="12">
        <f t="shared" ca="1" si="216"/>
        <v>5.3664371383312925E-3</v>
      </c>
      <c r="O1298" s="12">
        <f t="shared" ca="1" si="217"/>
        <v>5.4361820834885055E-3</v>
      </c>
      <c r="P1298" s="12">
        <f t="shared" ca="1" si="218"/>
        <v>7.0422535211267512E-3</v>
      </c>
      <c r="Q1298" s="12">
        <f t="shared" ca="1" si="219"/>
        <v>-4.0662803700319827E-4</v>
      </c>
      <c r="R1298" s="12">
        <f t="shared" ca="1" si="220"/>
        <v>-2.0228378391995427E-5</v>
      </c>
      <c r="S1298" s="12">
        <f t="shared" ca="1" si="221"/>
        <v>3.6565856631369797E-3</v>
      </c>
      <c r="T1298" s="12">
        <f t="shared" ca="1" si="222"/>
        <v>1.5481930375547126E-3</v>
      </c>
      <c r="U1298" s="18"/>
      <c r="V1298" s="22">
        <f t="shared" ca="1" si="223"/>
        <v>44365</v>
      </c>
      <c r="W1298" s="14">
        <f ca="1">VLOOKUP($M1298,LAST!$B:$Q,2,0)</f>
        <v>310.99</v>
      </c>
      <c r="X1298" s="14">
        <f ca="1">VLOOKUP($M1298,LAST!$B:$Q,3,0)*100</f>
        <v>351.41</v>
      </c>
      <c r="Y1298" s="14">
        <f ca="1">VLOOKUP($M1298,LAST!$B:$Q,16,0)*100</f>
        <v>286</v>
      </c>
      <c r="Z1298" s="14">
        <f ca="1">VLOOKUP($M1298,LAST!$B:$Q,4,0)</f>
        <v>98.33</v>
      </c>
      <c r="AA1298" s="14">
        <f ca="1">VLOOKUP($M1298,LAST!$B:$Q,5,0)</f>
        <v>98.869</v>
      </c>
      <c r="AB1298" s="14">
        <f ca="1">VLOOKUP($M1298,LAST!$B:$Q,6,0)</f>
        <v>92.224999999999994</v>
      </c>
      <c r="AC1298" s="14">
        <f ca="1">VLOOKUP($M1298,LAST!$B:$Q,7,0)</f>
        <v>1132.0999999999999</v>
      </c>
    </row>
    <row r="1299" spans="12:29" ht="16.5" customHeight="1" x14ac:dyDescent="0.25">
      <c r="L1299" s="32">
        <f t="shared" si="215"/>
        <v>1299</v>
      </c>
      <c r="M1299" s="9">
        <f t="shared" ca="1" si="224"/>
        <v>44364</v>
      </c>
      <c r="N1299" s="12">
        <f t="shared" ca="1" si="216"/>
        <v>1.9511552025312184E-2</v>
      </c>
      <c r="O1299" s="12">
        <f t="shared" ca="1" si="217"/>
        <v>1.0904147625383276E-2</v>
      </c>
      <c r="P1299" s="12">
        <f t="shared" ca="1" si="218"/>
        <v>1.4285714285714235E-2</v>
      </c>
      <c r="Q1299" s="12">
        <f t="shared" ca="1" si="219"/>
        <v>-2.0327269031406026E-4</v>
      </c>
      <c r="R1299" s="12">
        <f t="shared" ca="1" si="220"/>
        <v>-1.0113166331249257E-4</v>
      </c>
      <c r="S1299" s="12">
        <f t="shared" ca="1" si="221"/>
        <v>8.3398259610001357E-3</v>
      </c>
      <c r="T1299" s="12">
        <f t="shared" ca="1" si="222"/>
        <v>1.1906360503110891E-2</v>
      </c>
      <c r="U1299" s="18"/>
      <c r="V1299" s="22">
        <f t="shared" ca="1" si="223"/>
        <v>44364</v>
      </c>
      <c r="W1299" s="14">
        <f ca="1">VLOOKUP($M1299,LAST!$B:$Q,2,0)</f>
        <v>309.33</v>
      </c>
      <c r="X1299" s="14">
        <f ca="1">VLOOKUP($M1299,LAST!$B:$Q,3,0)*100</f>
        <v>349.51</v>
      </c>
      <c r="Y1299" s="14">
        <f ca="1">VLOOKUP($M1299,LAST!$B:$Q,16,0)*100</f>
        <v>284</v>
      </c>
      <c r="Z1299" s="14">
        <f ca="1">VLOOKUP($M1299,LAST!$B:$Q,4,0)</f>
        <v>98.37</v>
      </c>
      <c r="AA1299" s="14">
        <f ca="1">VLOOKUP($M1299,LAST!$B:$Q,5,0)</f>
        <v>98.870999999999995</v>
      </c>
      <c r="AB1299" s="14">
        <f ca="1">VLOOKUP($M1299,LAST!$B:$Q,6,0)</f>
        <v>91.888999999999996</v>
      </c>
      <c r="AC1299" s="14">
        <f ca="1">VLOOKUP($M1299,LAST!$B:$Q,7,0)</f>
        <v>1130.3499999999999</v>
      </c>
    </row>
    <row r="1300" spans="12:29" ht="16.5" customHeight="1" x14ac:dyDescent="0.25">
      <c r="L1300" s="32">
        <f t="shared" si="215"/>
        <v>1300</v>
      </c>
      <c r="M1300" s="9">
        <f t="shared" ca="1" si="224"/>
        <v>44363</v>
      </c>
      <c r="N1300" s="12">
        <f t="shared" ca="1" si="216"/>
        <v>-1.1049543676662221E-2</v>
      </c>
      <c r="O1300" s="12">
        <f t="shared" ca="1" si="217"/>
        <v>-1.0361804442408862E-2</v>
      </c>
      <c r="P1300" s="12">
        <f t="shared" ca="1" si="218"/>
        <v>-2.0979020979020935E-2</v>
      </c>
      <c r="Q1300" s="12">
        <f t="shared" ca="1" si="219"/>
        <v>-2.0323137892486187E-4</v>
      </c>
      <c r="R1300" s="12">
        <f t="shared" ca="1" si="220"/>
        <v>8.0911876852107767E-5</v>
      </c>
      <c r="S1300" s="12">
        <f t="shared" ca="1" si="221"/>
        <v>6.5498807104356072E-3</v>
      </c>
      <c r="T1300" s="12">
        <f t="shared" ca="1" si="222"/>
        <v>4.4762757385852225E-5</v>
      </c>
      <c r="U1300" s="18"/>
      <c r="V1300" s="22">
        <f t="shared" ca="1" si="223"/>
        <v>44363</v>
      </c>
      <c r="W1300" s="14">
        <f ca="1">VLOOKUP($M1300,LAST!$B:$Q,2,0)</f>
        <v>303.41000000000003</v>
      </c>
      <c r="X1300" s="14">
        <f ca="1">VLOOKUP($M1300,LAST!$B:$Q,3,0)*100</f>
        <v>345.74</v>
      </c>
      <c r="Y1300" s="14">
        <f ca="1">VLOOKUP($M1300,LAST!$B:$Q,16,0)*100</f>
        <v>280</v>
      </c>
      <c r="Z1300" s="14">
        <f ca="1">VLOOKUP($M1300,LAST!$B:$Q,4,0)</f>
        <v>98.39</v>
      </c>
      <c r="AA1300" s="14">
        <f ca="1">VLOOKUP($M1300,LAST!$B:$Q,5,0)</f>
        <v>98.881</v>
      </c>
      <c r="AB1300" s="14">
        <f ca="1">VLOOKUP($M1300,LAST!$B:$Q,6,0)</f>
        <v>91.129000000000005</v>
      </c>
      <c r="AC1300" s="14">
        <f ca="1">VLOOKUP($M1300,LAST!$B:$Q,7,0)</f>
        <v>1117.05</v>
      </c>
    </row>
    <row r="1301" spans="12:29" ht="16.5" customHeight="1" x14ac:dyDescent="0.25">
      <c r="L1301" s="32">
        <f t="shared" si="215"/>
        <v>1301</v>
      </c>
      <c r="M1301" s="9">
        <f t="shared" ca="1" si="224"/>
        <v>44362</v>
      </c>
      <c r="N1301" s="12">
        <f t="shared" ca="1" si="216"/>
        <v>1.1639792923797465E-2</v>
      </c>
      <c r="O1301" s="12">
        <f t="shared" ca="1" si="217"/>
        <v>5.9604365227905465E-3</v>
      </c>
      <c r="P1301" s="12">
        <f t="shared" ca="1" si="218"/>
        <v>7.0422535211267512E-3</v>
      </c>
      <c r="Q1301" s="12">
        <f t="shared" ca="1" si="219"/>
        <v>0</v>
      </c>
      <c r="R1301" s="12">
        <f t="shared" ca="1" si="220"/>
        <v>3.0342874481670279E-5</v>
      </c>
      <c r="S1301" s="12">
        <f t="shared" ca="1" si="221"/>
        <v>1.5465853604634816E-4</v>
      </c>
      <c r="T1301" s="12">
        <f t="shared" ca="1" si="222"/>
        <v>1.7908309455583193E-4</v>
      </c>
      <c r="U1301" s="18"/>
      <c r="V1301" s="22">
        <f t="shared" ca="1" si="223"/>
        <v>44362</v>
      </c>
      <c r="W1301" s="14">
        <f ca="1">VLOOKUP($M1301,LAST!$B:$Q,2,0)</f>
        <v>306.8</v>
      </c>
      <c r="X1301" s="14">
        <f ca="1">VLOOKUP($M1301,LAST!$B:$Q,3,0)*100</f>
        <v>349.35999999999996</v>
      </c>
      <c r="Y1301" s="14">
        <f ca="1">VLOOKUP($M1301,LAST!$B:$Q,16,0)*100</f>
        <v>286</v>
      </c>
      <c r="Z1301" s="14">
        <f ca="1">VLOOKUP($M1301,LAST!$B:$Q,4,0)</f>
        <v>98.41</v>
      </c>
      <c r="AA1301" s="14">
        <f ca="1">VLOOKUP($M1301,LAST!$B:$Q,5,0)</f>
        <v>98.873000000000005</v>
      </c>
      <c r="AB1301" s="14">
        <f ca="1">VLOOKUP($M1301,LAST!$B:$Q,6,0)</f>
        <v>90.536000000000001</v>
      </c>
      <c r="AC1301" s="14">
        <f ca="1">VLOOKUP($M1301,LAST!$B:$Q,7,0)</f>
        <v>1117</v>
      </c>
    </row>
    <row r="1302" spans="12:29" ht="16.5" customHeight="1" x14ac:dyDescent="0.25">
      <c r="L1302" s="32">
        <f t="shared" si="215"/>
        <v>1302</v>
      </c>
      <c r="M1302" s="9">
        <f t="shared" ca="1" si="224"/>
        <v>44361</v>
      </c>
      <c r="N1302" s="12">
        <f t="shared" ca="1" si="216"/>
        <v>-1.3829892324410675E-3</v>
      </c>
      <c r="O1302" s="12">
        <f t="shared" ca="1" si="217"/>
        <v>-9.2148807486019946E-3</v>
      </c>
      <c r="P1302" s="12">
        <f t="shared" ca="1" si="218"/>
        <v>-2.0689655172413834E-2</v>
      </c>
      <c r="Q1302" s="12">
        <f t="shared" ca="1" si="219"/>
        <v>2.0364524997453781E-3</v>
      </c>
      <c r="R1302" s="12">
        <f t="shared" ca="1" si="220"/>
        <v>6.068943194681431E-5</v>
      </c>
      <c r="S1302" s="12">
        <f t="shared" ca="1" si="221"/>
        <v>-3.6441941361609054E-4</v>
      </c>
      <c r="T1302" s="12">
        <f t="shared" ca="1" si="222"/>
        <v>5.0395968322534124E-3</v>
      </c>
      <c r="U1302" s="18"/>
      <c r="V1302" s="22">
        <f t="shared" ca="1" si="223"/>
        <v>44361</v>
      </c>
      <c r="W1302" s="14">
        <f ca="1">VLOOKUP($M1302,LAST!$B:$Q,2,0)</f>
        <v>303.27</v>
      </c>
      <c r="X1302" s="14">
        <f ca="1">VLOOKUP($M1302,LAST!$B:$Q,3,0)*100</f>
        <v>347.29</v>
      </c>
      <c r="Y1302" s="14">
        <f ca="1">VLOOKUP($M1302,LAST!$B:$Q,16,0)*100</f>
        <v>284</v>
      </c>
      <c r="Z1302" s="14">
        <f ca="1">VLOOKUP($M1302,LAST!$B:$Q,4,0)</f>
        <v>98.41</v>
      </c>
      <c r="AA1302" s="14">
        <f ca="1">VLOOKUP($M1302,LAST!$B:$Q,5,0)</f>
        <v>98.87</v>
      </c>
      <c r="AB1302" s="14">
        <f ca="1">VLOOKUP($M1302,LAST!$B:$Q,6,0)</f>
        <v>90.522000000000006</v>
      </c>
      <c r="AC1302" s="14">
        <f ca="1">VLOOKUP($M1302,LAST!$B:$Q,7,0)</f>
        <v>1116.8</v>
      </c>
    </row>
    <row r="1303" spans="12:29" ht="16.5" customHeight="1" x14ac:dyDescent="0.25">
      <c r="L1303" s="32">
        <f t="shared" si="215"/>
        <v>1303</v>
      </c>
      <c r="M1303" s="9">
        <f t="shared" ca="1" si="224"/>
        <v>44358</v>
      </c>
      <c r="N1303" s="12">
        <f t="shared" ca="1" si="216"/>
        <v>-1.2293882329983519E-2</v>
      </c>
      <c r="O1303" s="12">
        <f t="shared" ca="1" si="217"/>
        <v>-5.9272283826324879E-3</v>
      </c>
      <c r="P1303" s="12">
        <f t="shared" ca="1" si="218"/>
        <v>-3.4364261168384758E-3</v>
      </c>
      <c r="Q1303" s="12">
        <f t="shared" ca="1" si="219"/>
        <v>0</v>
      </c>
      <c r="R1303" s="12">
        <f t="shared" ca="1" si="220"/>
        <v>9.1042435890864581E-5</v>
      </c>
      <c r="S1303" s="12">
        <f t="shared" ca="1" si="221"/>
        <v>5.3288925895087491E-3</v>
      </c>
      <c r="T1303" s="12">
        <f t="shared" ca="1" si="222"/>
        <v>-3.8547736441056912E-3</v>
      </c>
      <c r="U1303" s="18"/>
      <c r="V1303" s="22">
        <f t="shared" ca="1" si="223"/>
        <v>44358</v>
      </c>
      <c r="W1303" s="14">
        <f ca="1">VLOOKUP($M1303,LAST!$B:$Q,2,0)</f>
        <v>303.69</v>
      </c>
      <c r="X1303" s="14">
        <f ca="1">VLOOKUP($M1303,LAST!$B:$Q,3,0)*100</f>
        <v>350.52</v>
      </c>
      <c r="Y1303" s="14">
        <f ca="1">VLOOKUP($M1303,LAST!$B:$Q,16,0)*100</f>
        <v>290</v>
      </c>
      <c r="Z1303" s="14">
        <f ca="1">VLOOKUP($M1303,LAST!$B:$Q,4,0)</f>
        <v>98.21</v>
      </c>
      <c r="AA1303" s="14">
        <f ca="1">VLOOKUP($M1303,LAST!$B:$Q,5,0)</f>
        <v>98.864000000000004</v>
      </c>
      <c r="AB1303" s="14">
        <f ca="1">VLOOKUP($M1303,LAST!$B:$Q,6,0)</f>
        <v>90.555000000000007</v>
      </c>
      <c r="AC1303" s="14">
        <f ca="1">VLOOKUP($M1303,LAST!$B:$Q,7,0)</f>
        <v>1111.2</v>
      </c>
    </row>
    <row r="1304" spans="12:29" ht="16.5" customHeight="1" x14ac:dyDescent="0.25">
      <c r="L1304" s="32">
        <f t="shared" si="215"/>
        <v>1304</v>
      </c>
      <c r="M1304" s="9">
        <f t="shared" ca="1" si="224"/>
        <v>44357</v>
      </c>
      <c r="N1304" s="12">
        <f t="shared" ca="1" si="216"/>
        <v>7.0088101398488867E-3</v>
      </c>
      <c r="O1304" s="12">
        <f t="shared" ca="1" si="217"/>
        <v>4.3007690116776409E-3</v>
      </c>
      <c r="P1304" s="12">
        <f t="shared" ca="1" si="218"/>
        <v>0</v>
      </c>
      <c r="Q1304" s="12">
        <f t="shared" ca="1" si="219"/>
        <v>2.0368672980941582E-4</v>
      </c>
      <c r="R1304" s="12">
        <f t="shared" ca="1" si="220"/>
        <v>3.034839962778868E-5</v>
      </c>
      <c r="S1304" s="12">
        <f t="shared" ca="1" si="221"/>
        <v>-4.9933422103864977E-4</v>
      </c>
      <c r="T1304" s="12">
        <f t="shared" ca="1" si="222"/>
        <v>2.6901004304158427E-4</v>
      </c>
      <c r="U1304" s="18"/>
      <c r="V1304" s="22">
        <f t="shared" ca="1" si="223"/>
        <v>44357</v>
      </c>
      <c r="W1304" s="14">
        <f ca="1">VLOOKUP($M1304,LAST!$B:$Q,2,0)</f>
        <v>307.47000000000003</v>
      </c>
      <c r="X1304" s="14">
        <f ca="1">VLOOKUP($M1304,LAST!$B:$Q,3,0)*100</f>
        <v>352.61</v>
      </c>
      <c r="Y1304" s="14">
        <f ca="1">VLOOKUP($M1304,LAST!$B:$Q,16,0)*100</f>
        <v>291</v>
      </c>
      <c r="Z1304" s="14">
        <f ca="1">VLOOKUP($M1304,LAST!$B:$Q,4,0)</f>
        <v>98.21</v>
      </c>
      <c r="AA1304" s="14">
        <f ca="1">VLOOKUP($M1304,LAST!$B:$Q,5,0)</f>
        <v>98.855000000000004</v>
      </c>
      <c r="AB1304" s="14">
        <f ca="1">VLOOKUP($M1304,LAST!$B:$Q,6,0)</f>
        <v>90.075000000000003</v>
      </c>
      <c r="AC1304" s="14">
        <f ca="1">VLOOKUP($M1304,LAST!$B:$Q,7,0)</f>
        <v>1115.5</v>
      </c>
    </row>
    <row r="1305" spans="12:29" ht="16.5" customHeight="1" x14ac:dyDescent="0.25">
      <c r="L1305" s="32">
        <f t="shared" si="215"/>
        <v>1305</v>
      </c>
      <c r="M1305" s="9">
        <f t="shared" ca="1" si="224"/>
        <v>44356</v>
      </c>
      <c r="N1305" s="12">
        <f t="shared" ca="1" si="216"/>
        <v>-4.4344452052561545E-3</v>
      </c>
      <c r="O1305" s="12">
        <f t="shared" ca="1" si="217"/>
        <v>-2.5568181818180769E-3</v>
      </c>
      <c r="P1305" s="12">
        <f t="shared" ca="1" si="218"/>
        <v>-3.424657534246589E-3</v>
      </c>
      <c r="Q1305" s="12">
        <f t="shared" ca="1" si="219"/>
        <v>2.0372822654568523E-4</v>
      </c>
      <c r="R1305" s="12">
        <f t="shared" ca="1" si="220"/>
        <v>-6.0693115377596918E-5</v>
      </c>
      <c r="S1305" s="12">
        <f t="shared" ca="1" si="221"/>
        <v>4.8847639770865925E-4</v>
      </c>
      <c r="T1305" s="12">
        <f t="shared" ca="1" si="222"/>
        <v>8.9750493627716033E-4</v>
      </c>
      <c r="U1305" s="18"/>
      <c r="V1305" s="22">
        <f t="shared" ca="1" si="223"/>
        <v>44356</v>
      </c>
      <c r="W1305" s="14">
        <f ca="1">VLOOKUP($M1305,LAST!$B:$Q,2,0)</f>
        <v>305.33</v>
      </c>
      <c r="X1305" s="14">
        <f ca="1">VLOOKUP($M1305,LAST!$B:$Q,3,0)*100</f>
        <v>351.1</v>
      </c>
      <c r="Y1305" s="14">
        <f ca="1">VLOOKUP($M1305,LAST!$B:$Q,16,0)*100</f>
        <v>291</v>
      </c>
      <c r="Z1305" s="14">
        <f ca="1">VLOOKUP($M1305,LAST!$B:$Q,4,0)</f>
        <v>98.19</v>
      </c>
      <c r="AA1305" s="14">
        <f ca="1">VLOOKUP($M1305,LAST!$B:$Q,5,0)</f>
        <v>98.852000000000004</v>
      </c>
      <c r="AB1305" s="14">
        <f ca="1">VLOOKUP($M1305,LAST!$B:$Q,6,0)</f>
        <v>90.12</v>
      </c>
      <c r="AC1305" s="14">
        <f ca="1">VLOOKUP($M1305,LAST!$B:$Q,7,0)</f>
        <v>1115.2</v>
      </c>
    </row>
    <row r="1306" spans="12:29" ht="16.5" customHeight="1" x14ac:dyDescent="0.25">
      <c r="L1306" s="32">
        <f t="shared" si="215"/>
        <v>1306</v>
      </c>
      <c r="M1306" s="9">
        <f t="shared" ca="1" si="224"/>
        <v>44355</v>
      </c>
      <c r="N1306" s="12">
        <f t="shared" ca="1" si="216"/>
        <v>-1.00977198697072E-3</v>
      </c>
      <c r="O1306" s="12">
        <f t="shared" ca="1" si="217"/>
        <v>-2.8328611898017497E-3</v>
      </c>
      <c r="P1306" s="12">
        <f t="shared" ca="1" si="218"/>
        <v>0</v>
      </c>
      <c r="Q1306" s="12">
        <f t="shared" ca="1" si="219"/>
        <v>3.0568575504386075E-4</v>
      </c>
      <c r="R1306" s="12">
        <f t="shared" ca="1" si="220"/>
        <v>2.0235132236590125E-4</v>
      </c>
      <c r="S1306" s="12">
        <f t="shared" ca="1" si="221"/>
        <v>1.4007782101166377E-3</v>
      </c>
      <c r="T1306" s="12">
        <f t="shared" ca="1" si="222"/>
        <v>1.2580877066858953E-3</v>
      </c>
      <c r="U1306" s="18"/>
      <c r="V1306" s="22">
        <f t="shared" ca="1" si="223"/>
        <v>44355</v>
      </c>
      <c r="W1306" s="14">
        <f ca="1">VLOOKUP($M1306,LAST!$B:$Q,2,0)</f>
        <v>306.69</v>
      </c>
      <c r="X1306" s="14">
        <f ca="1">VLOOKUP($M1306,LAST!$B:$Q,3,0)*100</f>
        <v>352</v>
      </c>
      <c r="Y1306" s="14">
        <f ca="1">VLOOKUP($M1306,LAST!$B:$Q,16,0)*100</f>
        <v>292</v>
      </c>
      <c r="Z1306" s="14">
        <f ca="1">VLOOKUP($M1306,LAST!$B:$Q,4,0)</f>
        <v>98.17</v>
      </c>
      <c r="AA1306" s="14">
        <f ca="1">VLOOKUP($M1306,LAST!$B:$Q,5,0)</f>
        <v>98.858000000000004</v>
      </c>
      <c r="AB1306" s="14">
        <f ca="1">VLOOKUP($M1306,LAST!$B:$Q,6,0)</f>
        <v>90.075999999999993</v>
      </c>
      <c r="AC1306" s="14">
        <f ca="1">VLOOKUP($M1306,LAST!$B:$Q,7,0)</f>
        <v>1114.2</v>
      </c>
    </row>
    <row r="1307" spans="12:29" ht="16.5" customHeight="1" x14ac:dyDescent="0.25">
      <c r="L1307" s="32">
        <f t="shared" si="215"/>
        <v>1307</v>
      </c>
      <c r="M1307" s="9">
        <f t="shared" ca="1" si="224"/>
        <v>44354</v>
      </c>
      <c r="N1307" s="12">
        <f t="shared" ca="1" si="216"/>
        <v>-3.0849163825296122E-3</v>
      </c>
      <c r="O1307" s="12">
        <f t="shared" ca="1" si="217"/>
        <v>-9.5398428731761076E-3</v>
      </c>
      <c r="P1307" s="12">
        <f t="shared" ca="1" si="218"/>
        <v>-1.6835016835016869E-2</v>
      </c>
      <c r="Q1307" s="12">
        <f t="shared" ca="1" si="219"/>
        <v>4.0774719673808413E-4</v>
      </c>
      <c r="R1307" s="12">
        <f t="shared" ca="1" si="220"/>
        <v>1.1130561486227819E-4</v>
      </c>
      <c r="S1307" s="12">
        <f t="shared" ca="1" si="221"/>
        <v>-2.0635484157273121E-3</v>
      </c>
      <c r="T1307" s="12">
        <f t="shared" ca="1" si="222"/>
        <v>-3.2692910564737776E-3</v>
      </c>
      <c r="U1307" s="18"/>
      <c r="V1307" s="22">
        <f t="shared" ca="1" si="223"/>
        <v>44354</v>
      </c>
      <c r="W1307" s="14">
        <f ca="1">VLOOKUP($M1307,LAST!$B:$Q,2,0)</f>
        <v>307</v>
      </c>
      <c r="X1307" s="14">
        <f ca="1">VLOOKUP($M1307,LAST!$B:$Q,3,0)*100</f>
        <v>353</v>
      </c>
      <c r="Y1307" s="14">
        <f ca="1">VLOOKUP($M1307,LAST!$B:$Q,16,0)*100</f>
        <v>292</v>
      </c>
      <c r="Z1307" s="14">
        <f ca="1">VLOOKUP($M1307,LAST!$B:$Q,4,0)</f>
        <v>98.14</v>
      </c>
      <c r="AA1307" s="14">
        <f ca="1">VLOOKUP($M1307,LAST!$B:$Q,5,0)</f>
        <v>98.837999999999994</v>
      </c>
      <c r="AB1307" s="14">
        <f ca="1">VLOOKUP($M1307,LAST!$B:$Q,6,0)</f>
        <v>89.95</v>
      </c>
      <c r="AC1307" s="14">
        <f ca="1">VLOOKUP($M1307,LAST!$B:$Q,7,0)</f>
        <v>1112.8</v>
      </c>
    </row>
    <row r="1308" spans="12:29" ht="16.5" customHeight="1" x14ac:dyDescent="0.25">
      <c r="L1308" s="32">
        <f t="shared" si="215"/>
        <v>1308</v>
      </c>
      <c r="M1308" s="9">
        <f t="shared" ca="1" si="224"/>
        <v>44351</v>
      </c>
      <c r="N1308" s="12">
        <f t="shared" ca="1" si="216"/>
        <v>1.1562592385770065E-2</v>
      </c>
      <c r="O1308" s="12">
        <f t="shared" ca="1" si="217"/>
        <v>6.8081019237831164E-3</v>
      </c>
      <c r="P1308" s="12">
        <f t="shared" ca="1" si="218"/>
        <v>6.7796610169490457E-3</v>
      </c>
      <c r="Q1308" s="12">
        <f t="shared" ca="1" si="219"/>
        <v>2.039151712887044E-4</v>
      </c>
      <c r="R1308" s="12">
        <f t="shared" ca="1" si="220"/>
        <v>-2.0236974976883815E-5</v>
      </c>
      <c r="S1308" s="12">
        <f t="shared" ca="1" si="221"/>
        <v>-4.1541453066996636E-3</v>
      </c>
      <c r="T1308" s="12">
        <f t="shared" ca="1" si="222"/>
        <v>2.4692466552931336E-3</v>
      </c>
      <c r="U1308" s="18"/>
      <c r="V1308" s="22">
        <f t="shared" ca="1" si="223"/>
        <v>44351</v>
      </c>
      <c r="W1308" s="14">
        <f ca="1">VLOOKUP($M1308,LAST!$B:$Q,2,0)</f>
        <v>307.95</v>
      </c>
      <c r="X1308" s="14">
        <f ca="1">VLOOKUP($M1308,LAST!$B:$Q,3,0)*100</f>
        <v>356.4</v>
      </c>
      <c r="Y1308" s="14">
        <f ca="1">VLOOKUP($M1308,LAST!$B:$Q,16,0)*100</f>
        <v>297</v>
      </c>
      <c r="Z1308" s="14">
        <f ca="1">VLOOKUP($M1308,LAST!$B:$Q,4,0)</f>
        <v>98.1</v>
      </c>
      <c r="AA1308" s="14">
        <f ca="1">VLOOKUP($M1308,LAST!$B:$Q,5,0)</f>
        <v>98.826999999999998</v>
      </c>
      <c r="AB1308" s="14">
        <f ca="1">VLOOKUP($M1308,LAST!$B:$Q,6,0)</f>
        <v>90.135999999999996</v>
      </c>
      <c r="AC1308" s="14">
        <f ca="1">VLOOKUP($M1308,LAST!$B:$Q,7,0)</f>
        <v>1116.45</v>
      </c>
    </row>
    <row r="1309" spans="12:29" ht="16.5" customHeight="1" x14ac:dyDescent="0.25">
      <c r="L1309" s="32">
        <f t="shared" si="215"/>
        <v>1309</v>
      </c>
      <c r="M1309" s="9">
        <f t="shared" ca="1" si="224"/>
        <v>44350</v>
      </c>
      <c r="N1309" s="12">
        <f t="shared" ca="1" si="216"/>
        <v>-1.9705080626619687E-4</v>
      </c>
      <c r="O1309" s="12">
        <f t="shared" ca="1" si="217"/>
        <v>-3.9393342525112507E-3</v>
      </c>
      <c r="P1309" s="12">
        <f t="shared" ca="1" si="218"/>
        <v>-1.0067114093959773E-2</v>
      </c>
      <c r="Q1309" s="12">
        <f t="shared" ca="1" si="219"/>
        <v>-4.0766408479420146E-4</v>
      </c>
      <c r="R1309" s="12">
        <f t="shared" ca="1" si="220"/>
        <v>1.9228822993611061E-4</v>
      </c>
      <c r="S1309" s="12">
        <f t="shared" ca="1" si="221"/>
        <v>6.7067813010932564E-3</v>
      </c>
      <c r="T1309" s="12">
        <f t="shared" ca="1" si="222"/>
        <v>4.4915558749547557E-4</v>
      </c>
      <c r="U1309" s="18"/>
      <c r="V1309" s="22">
        <f t="shared" ca="1" si="223"/>
        <v>44350</v>
      </c>
      <c r="W1309" s="14">
        <f ca="1">VLOOKUP($M1309,LAST!$B:$Q,2,0)</f>
        <v>304.43</v>
      </c>
      <c r="X1309" s="14">
        <f ca="1">VLOOKUP($M1309,LAST!$B:$Q,3,0)*100</f>
        <v>353.99</v>
      </c>
      <c r="Y1309" s="14">
        <f ca="1">VLOOKUP($M1309,LAST!$B:$Q,16,0)*100</f>
        <v>295</v>
      </c>
      <c r="Z1309" s="14">
        <f ca="1">VLOOKUP($M1309,LAST!$B:$Q,4,0)</f>
        <v>98.08</v>
      </c>
      <c r="AA1309" s="14">
        <f ca="1">VLOOKUP($M1309,LAST!$B:$Q,5,0)</f>
        <v>98.828999999999994</v>
      </c>
      <c r="AB1309" s="14">
        <f ca="1">VLOOKUP($M1309,LAST!$B:$Q,6,0)</f>
        <v>90.512</v>
      </c>
      <c r="AC1309" s="14">
        <f ca="1">VLOOKUP($M1309,LAST!$B:$Q,7,0)</f>
        <v>1113.7</v>
      </c>
    </row>
    <row r="1310" spans="12:29" ht="16.5" customHeight="1" x14ac:dyDescent="0.25">
      <c r="L1310" s="32">
        <f t="shared" si="215"/>
        <v>1310</v>
      </c>
      <c r="M1310" s="9">
        <f t="shared" ca="1" si="224"/>
        <v>44349</v>
      </c>
      <c r="N1310" s="12">
        <f t="shared" ca="1" si="216"/>
        <v>-1.7375909776407017E-3</v>
      </c>
      <c r="O1310" s="12">
        <f t="shared" ca="1" si="217"/>
        <v>-6.2356691460209168E-3</v>
      </c>
      <c r="P1310" s="12">
        <f t="shared" ca="1" si="218"/>
        <v>-9.966777408637828E-3</v>
      </c>
      <c r="Q1310" s="12">
        <f t="shared" ca="1" si="219"/>
        <v>2.0387359836915309E-4</v>
      </c>
      <c r="R1310" s="12">
        <f t="shared" ca="1" si="220"/>
        <v>3.8472441582637629E-4</v>
      </c>
      <c r="S1310" s="12">
        <f t="shared" ca="1" si="221"/>
        <v>8.6829713573277623E-4</v>
      </c>
      <c r="T1310" s="12">
        <f t="shared" ca="1" si="222"/>
        <v>6.5099457504520508E-3</v>
      </c>
      <c r="U1310" s="18"/>
      <c r="V1310" s="22">
        <f t="shared" ca="1" si="223"/>
        <v>44349</v>
      </c>
      <c r="W1310" s="14">
        <f ca="1">VLOOKUP($M1310,LAST!$B:$Q,2,0)</f>
        <v>304.49</v>
      </c>
      <c r="X1310" s="14">
        <f ca="1">VLOOKUP($M1310,LAST!$B:$Q,3,0)*100</f>
        <v>355.39</v>
      </c>
      <c r="Y1310" s="14">
        <f ca="1">VLOOKUP($M1310,LAST!$B:$Q,16,0)*100</f>
        <v>298</v>
      </c>
      <c r="Z1310" s="14">
        <f ca="1">VLOOKUP($M1310,LAST!$B:$Q,4,0)</f>
        <v>98.12</v>
      </c>
      <c r="AA1310" s="14">
        <f ca="1">VLOOKUP($M1310,LAST!$B:$Q,5,0)</f>
        <v>98.81</v>
      </c>
      <c r="AB1310" s="14">
        <f ca="1">VLOOKUP($M1310,LAST!$B:$Q,6,0)</f>
        <v>89.909000000000006</v>
      </c>
      <c r="AC1310" s="14">
        <f ca="1">VLOOKUP($M1310,LAST!$B:$Q,7,0)</f>
        <v>1113.2</v>
      </c>
    </row>
    <row r="1311" spans="12:29" ht="16.5" customHeight="1" x14ac:dyDescent="0.25">
      <c r="L1311" s="32">
        <f t="shared" si="215"/>
        <v>1311</v>
      </c>
      <c r="M1311" s="9">
        <f t="shared" ca="1" si="224"/>
        <v>44348</v>
      </c>
      <c r="N1311" s="12">
        <f t="shared" ca="1" si="216"/>
        <v>-5.4452378623366382E-3</v>
      </c>
      <c r="O1311" s="12">
        <f t="shared" ca="1" si="217"/>
        <v>5.1717353420654977E-3</v>
      </c>
      <c r="P1311" s="12">
        <f t="shared" ca="1" si="218"/>
        <v>1.6891891891891886E-2</v>
      </c>
      <c r="Q1311" s="12">
        <f t="shared" ca="1" si="219"/>
        <v>1.0194719135481201E-4</v>
      </c>
      <c r="R1311" s="12">
        <f t="shared" ca="1" si="220"/>
        <v>1.1137999817756317E-4</v>
      </c>
      <c r="S1311" s="12">
        <f t="shared" ca="1" si="221"/>
        <v>2.2264524819570752E-5</v>
      </c>
      <c r="T1311" s="12">
        <f t="shared" ca="1" si="222"/>
        <v>-4.1867374960609105E-3</v>
      </c>
      <c r="U1311" s="18"/>
      <c r="V1311" s="22">
        <f t="shared" ca="1" si="223"/>
        <v>44348</v>
      </c>
      <c r="W1311" s="14">
        <f ca="1">VLOOKUP($M1311,LAST!$B:$Q,2,0)</f>
        <v>305.02</v>
      </c>
      <c r="X1311" s="14">
        <f ca="1">VLOOKUP($M1311,LAST!$B:$Q,3,0)*100</f>
        <v>357.62</v>
      </c>
      <c r="Y1311" s="14">
        <f ca="1">VLOOKUP($M1311,LAST!$B:$Q,16,0)*100</f>
        <v>301</v>
      </c>
      <c r="Z1311" s="14">
        <f ca="1">VLOOKUP($M1311,LAST!$B:$Q,4,0)</f>
        <v>98.1</v>
      </c>
      <c r="AA1311" s="14">
        <f ca="1">VLOOKUP($M1311,LAST!$B:$Q,5,0)</f>
        <v>98.772000000000006</v>
      </c>
      <c r="AB1311" s="14">
        <f ca="1">VLOOKUP($M1311,LAST!$B:$Q,6,0)</f>
        <v>89.831000000000003</v>
      </c>
      <c r="AC1311" s="14">
        <f ca="1">VLOOKUP($M1311,LAST!$B:$Q,7,0)</f>
        <v>1106</v>
      </c>
    </row>
    <row r="1312" spans="12:29" ht="16.5" customHeight="1" x14ac:dyDescent="0.25">
      <c r="L1312" s="32">
        <f t="shared" si="215"/>
        <v>1312</v>
      </c>
      <c r="M1312" s="9">
        <f t="shared" ca="1" si="224"/>
        <v>44347</v>
      </c>
      <c r="N1312" s="12">
        <f t="shared" ca="1" si="216"/>
        <v>0</v>
      </c>
      <c r="O1312" s="12">
        <f t="shared" ca="1" si="217"/>
        <v>-1.5715328057475109E-3</v>
      </c>
      <c r="P1312" s="12">
        <f t="shared" ca="1" si="218"/>
        <v>0</v>
      </c>
      <c r="Q1312" s="12">
        <f t="shared" ca="1" si="219"/>
        <v>1.0195758564446322E-4</v>
      </c>
      <c r="R1312" s="12">
        <f t="shared" ca="1" si="220"/>
        <v>8.1010197158448705E-5</v>
      </c>
      <c r="S1312" s="12">
        <f t="shared" ca="1" si="221"/>
        <v>-2.2436716242184573E-3</v>
      </c>
      <c r="T1312" s="12">
        <f t="shared" ca="1" si="222"/>
        <v>-4.2585619508695993E-3</v>
      </c>
      <c r="U1312" s="18"/>
      <c r="V1312" s="22">
        <f t="shared" ca="1" si="223"/>
        <v>44347</v>
      </c>
      <c r="W1312" s="14">
        <f ca="1">VLOOKUP($M1312,LAST!$B:$Q,2,0)</f>
        <v>306.69</v>
      </c>
      <c r="X1312" s="14">
        <f ca="1">VLOOKUP($M1312,LAST!$B:$Q,3,0)*100</f>
        <v>355.78</v>
      </c>
      <c r="Y1312" s="14">
        <f ca="1">VLOOKUP($M1312,LAST!$B:$Q,16,0)*100</f>
        <v>296</v>
      </c>
      <c r="Z1312" s="14">
        <f ca="1">VLOOKUP($M1312,LAST!$B:$Q,4,0)</f>
        <v>98.09</v>
      </c>
      <c r="AA1312" s="14">
        <f ca="1">VLOOKUP($M1312,LAST!$B:$Q,5,0)</f>
        <v>98.760999999999996</v>
      </c>
      <c r="AB1312" s="14">
        <f ca="1">VLOOKUP($M1312,LAST!$B:$Q,6,0)</f>
        <v>89.828999999999994</v>
      </c>
      <c r="AC1312" s="14">
        <f ca="1">VLOOKUP($M1312,LAST!$B:$Q,7,0)</f>
        <v>1110.6500000000001</v>
      </c>
    </row>
    <row r="1313" spans="12:29" ht="16.5" customHeight="1" x14ac:dyDescent="0.25">
      <c r="L1313" s="32">
        <f t="shared" si="215"/>
        <v>1313</v>
      </c>
      <c r="M1313" s="9">
        <f t="shared" ca="1" si="224"/>
        <v>44344</v>
      </c>
      <c r="N1313" s="12">
        <f t="shared" ca="1" si="216"/>
        <v>-1.2375028495130724E-3</v>
      </c>
      <c r="O1313" s="12">
        <f t="shared" ca="1" si="217"/>
        <v>-6.8285069260568543E-3</v>
      </c>
      <c r="P1313" s="12">
        <f t="shared" ca="1" si="218"/>
        <v>-1.9867549668874163E-2</v>
      </c>
      <c r="Q1313" s="12">
        <f t="shared" ca="1" si="219"/>
        <v>1.0196798205375224E-4</v>
      </c>
      <c r="R1313" s="12">
        <f t="shared" ca="1" si="220"/>
        <v>1.0126377187447133E-5</v>
      </c>
      <c r="S1313" s="12">
        <f t="shared" ca="1" si="221"/>
        <v>6.6688155072203159E-4</v>
      </c>
      <c r="T1313" s="12">
        <f t="shared" ca="1" si="222"/>
        <v>-2.2809606869717003E-3</v>
      </c>
      <c r="U1313" s="18"/>
      <c r="V1313" s="22">
        <f t="shared" ca="1" si="223"/>
        <v>44344</v>
      </c>
      <c r="W1313" s="14">
        <f ca="1">VLOOKUP($M1313,LAST!$B:$Q,2,0)</f>
        <v>306.69</v>
      </c>
      <c r="X1313" s="14">
        <f ca="1">VLOOKUP($M1313,LAST!$B:$Q,3,0)*100</f>
        <v>356.34000000000003</v>
      </c>
      <c r="Y1313" s="14">
        <f ca="1">VLOOKUP($M1313,LAST!$B:$Q,16,0)*100</f>
        <v>296</v>
      </c>
      <c r="Z1313" s="14">
        <f ca="1">VLOOKUP($M1313,LAST!$B:$Q,4,0)</f>
        <v>98.08</v>
      </c>
      <c r="AA1313" s="14">
        <f ca="1">VLOOKUP($M1313,LAST!$B:$Q,5,0)</f>
        <v>98.753</v>
      </c>
      <c r="AB1313" s="14">
        <f ca="1">VLOOKUP($M1313,LAST!$B:$Q,6,0)</f>
        <v>90.031000000000006</v>
      </c>
      <c r="AC1313" s="14">
        <f ca="1">VLOOKUP($M1313,LAST!$B:$Q,7,0)</f>
        <v>1115.4000000000001</v>
      </c>
    </row>
    <row r="1314" spans="12:29" ht="16.5" customHeight="1" x14ac:dyDescent="0.25">
      <c r="L1314" s="32">
        <f t="shared" si="215"/>
        <v>1314</v>
      </c>
      <c r="M1314" s="9">
        <f t="shared" ca="1" si="224"/>
        <v>44343</v>
      </c>
      <c r="N1314" s="12">
        <f t="shared" ca="1" si="216"/>
        <v>-4.5707987551868445E-3</v>
      </c>
      <c r="O1314" s="12">
        <f t="shared" ca="1" si="217"/>
        <v>-2.3357339487807272E-3</v>
      </c>
      <c r="P1314" s="12">
        <f t="shared" ca="1" si="218"/>
        <v>-3.3003300330033403E-3</v>
      </c>
      <c r="Q1314" s="12">
        <f t="shared" ca="1" si="219"/>
        <v>0</v>
      </c>
      <c r="R1314" s="12">
        <f t="shared" ca="1" si="220"/>
        <v>-1.012627464491711E-5</v>
      </c>
      <c r="S1314" s="12">
        <f t="shared" ca="1" si="221"/>
        <v>-7.8852091246306433E-4</v>
      </c>
      <c r="T1314" s="12">
        <f t="shared" ca="1" si="222"/>
        <v>9.4010206822447984E-4</v>
      </c>
      <c r="U1314" s="18"/>
      <c r="V1314" s="22">
        <f t="shared" ca="1" si="223"/>
        <v>44343</v>
      </c>
      <c r="W1314" s="14">
        <f ca="1">VLOOKUP($M1314,LAST!$B:$Q,2,0)</f>
        <v>307.07</v>
      </c>
      <c r="X1314" s="14">
        <f ca="1">VLOOKUP($M1314,LAST!$B:$Q,3,0)*100</f>
        <v>358.78999999999996</v>
      </c>
      <c r="Y1314" s="14">
        <f ca="1">VLOOKUP($M1314,LAST!$B:$Q,16,0)*100</f>
        <v>302</v>
      </c>
      <c r="Z1314" s="14">
        <f ca="1">VLOOKUP($M1314,LAST!$B:$Q,4,0)</f>
        <v>98.07</v>
      </c>
      <c r="AA1314" s="14">
        <f ca="1">VLOOKUP($M1314,LAST!$B:$Q,5,0)</f>
        <v>98.751999999999995</v>
      </c>
      <c r="AB1314" s="14">
        <f ca="1">VLOOKUP($M1314,LAST!$B:$Q,6,0)</f>
        <v>89.971000000000004</v>
      </c>
      <c r="AC1314" s="14">
        <f ca="1">VLOOKUP($M1314,LAST!$B:$Q,7,0)</f>
        <v>1117.95</v>
      </c>
    </row>
    <row r="1315" spans="12:29" ht="16.5" customHeight="1" x14ac:dyDescent="0.25">
      <c r="L1315" s="32">
        <f t="shared" si="215"/>
        <v>1315</v>
      </c>
      <c r="M1315" s="9">
        <f t="shared" ca="1" si="224"/>
        <v>44342</v>
      </c>
      <c r="N1315" s="12">
        <f t="shared" ca="1" si="216"/>
        <v>-1.0457432475781125E-2</v>
      </c>
      <c r="O1315" s="12">
        <f t="shared" ca="1" si="217"/>
        <v>-6.464624140122055E-3</v>
      </c>
      <c r="P1315" s="12">
        <f t="shared" ca="1" si="218"/>
        <v>-6.5573770491803574E-3</v>
      </c>
      <c r="Q1315" s="12">
        <f t="shared" ca="1" si="219"/>
        <v>1.0197838058312314E-4</v>
      </c>
      <c r="R1315" s="12">
        <f t="shared" ca="1" si="220"/>
        <v>5.0633936889754594E-5</v>
      </c>
      <c r="S1315" s="12">
        <f t="shared" ca="1" si="221"/>
        <v>4.4958109751336295E-3</v>
      </c>
      <c r="T1315" s="12">
        <f t="shared" ca="1" si="222"/>
        <v>-4.5898132881777576E-3</v>
      </c>
      <c r="U1315" s="18"/>
      <c r="V1315" s="22">
        <f t="shared" ca="1" si="223"/>
        <v>44342</v>
      </c>
      <c r="W1315" s="14">
        <f ca="1">VLOOKUP($M1315,LAST!$B:$Q,2,0)</f>
        <v>308.48</v>
      </c>
      <c r="X1315" s="14">
        <f ca="1">VLOOKUP($M1315,LAST!$B:$Q,3,0)*100</f>
        <v>359.63</v>
      </c>
      <c r="Y1315" s="14">
        <f ca="1">VLOOKUP($M1315,LAST!$B:$Q,16,0)*100</f>
        <v>303</v>
      </c>
      <c r="Z1315" s="14">
        <f ca="1">VLOOKUP($M1315,LAST!$B:$Q,4,0)</f>
        <v>98.07</v>
      </c>
      <c r="AA1315" s="14">
        <f ca="1">VLOOKUP($M1315,LAST!$B:$Q,5,0)</f>
        <v>98.753</v>
      </c>
      <c r="AB1315" s="14">
        <f ca="1">VLOOKUP($M1315,LAST!$B:$Q,6,0)</f>
        <v>90.042000000000002</v>
      </c>
      <c r="AC1315" s="14">
        <f ca="1">VLOOKUP($M1315,LAST!$B:$Q,7,0)</f>
        <v>1116.9000000000001</v>
      </c>
    </row>
    <row r="1316" spans="12:29" ht="16.5" customHeight="1" x14ac:dyDescent="0.25">
      <c r="L1316" s="32">
        <f t="shared" si="215"/>
        <v>1316</v>
      </c>
      <c r="M1316" s="9">
        <f t="shared" ca="1" si="224"/>
        <v>44341</v>
      </c>
      <c r="N1316" s="12">
        <f t="shared" ca="1" si="216"/>
        <v>5.5155952649745821E-3</v>
      </c>
      <c r="O1316" s="12">
        <f t="shared" ca="1" si="217"/>
        <v>1.937608990505657E-3</v>
      </c>
      <c r="P1316" s="12">
        <f t="shared" ca="1" si="218"/>
        <v>6.6006600660066805E-3</v>
      </c>
      <c r="Q1316" s="12">
        <f t="shared" ca="1" si="219"/>
        <v>3.0602876670404733E-4</v>
      </c>
      <c r="R1316" s="12">
        <f t="shared" ca="1" si="220"/>
        <v>3.646973012398913E-4</v>
      </c>
      <c r="S1316" s="12">
        <f t="shared" ca="1" si="221"/>
        <v>-2.281732781265311E-3</v>
      </c>
      <c r="T1316" s="12">
        <f t="shared" ca="1" si="222"/>
        <v>-4.3038423995032105E-3</v>
      </c>
      <c r="U1316" s="18"/>
      <c r="V1316" s="22">
        <f t="shared" ca="1" si="223"/>
        <v>44341</v>
      </c>
      <c r="W1316" s="14">
        <f ca="1">VLOOKUP($M1316,LAST!$B:$Q,2,0)</f>
        <v>311.74</v>
      </c>
      <c r="X1316" s="14">
        <f ca="1">VLOOKUP($M1316,LAST!$B:$Q,3,0)*100</f>
        <v>361.96999999999997</v>
      </c>
      <c r="Y1316" s="14">
        <f ca="1">VLOOKUP($M1316,LAST!$B:$Q,16,0)*100</f>
        <v>305</v>
      </c>
      <c r="Z1316" s="14">
        <f ca="1">VLOOKUP($M1316,LAST!$B:$Q,4,0)</f>
        <v>98.06</v>
      </c>
      <c r="AA1316" s="14">
        <f ca="1">VLOOKUP($M1316,LAST!$B:$Q,5,0)</f>
        <v>98.748000000000005</v>
      </c>
      <c r="AB1316" s="14">
        <f ca="1">VLOOKUP($M1316,LAST!$B:$Q,6,0)</f>
        <v>89.638999999999996</v>
      </c>
      <c r="AC1316" s="14">
        <f ca="1">VLOOKUP($M1316,LAST!$B:$Q,7,0)</f>
        <v>1122.05</v>
      </c>
    </row>
    <row r="1317" spans="12:29" ht="16.5" customHeight="1" x14ac:dyDescent="0.25">
      <c r="L1317" s="32">
        <f t="shared" si="215"/>
        <v>1317</v>
      </c>
      <c r="M1317" s="9">
        <f t="shared" ca="1" si="224"/>
        <v>44340</v>
      </c>
      <c r="N1317" s="12">
        <f t="shared" ca="1" si="216"/>
        <v>6.1009248742496247E-3</v>
      </c>
      <c r="O1317" s="12">
        <f t="shared" ca="1" si="217"/>
        <v>-6.6540185322665479E-3</v>
      </c>
      <c r="P1317" s="12">
        <f t="shared" ca="1" si="218"/>
        <v>-1.3029315960912058E-2</v>
      </c>
      <c r="Q1317" s="12">
        <f t="shared" ca="1" si="219"/>
        <v>6.1243237725827626E-4</v>
      </c>
      <c r="R1317" s="12">
        <f t="shared" ca="1" si="220"/>
        <v>3.9524489982056821E-4</v>
      </c>
      <c r="S1317" s="12">
        <f t="shared" ca="1" si="221"/>
        <v>-1.9218592043724891E-3</v>
      </c>
      <c r="T1317" s="12">
        <f t="shared" ca="1" si="222"/>
        <v>4.4371478014060273E-5</v>
      </c>
      <c r="U1317" s="18"/>
      <c r="V1317" s="22">
        <f t="shared" ca="1" si="223"/>
        <v>44340</v>
      </c>
      <c r="W1317" s="14">
        <f ca="1">VLOOKUP($M1317,LAST!$B:$Q,2,0)</f>
        <v>310.02999999999997</v>
      </c>
      <c r="X1317" s="14">
        <f ca="1">VLOOKUP($M1317,LAST!$B:$Q,3,0)*100</f>
        <v>361.27</v>
      </c>
      <c r="Y1317" s="14">
        <f ca="1">VLOOKUP($M1317,LAST!$B:$Q,16,0)*100</f>
        <v>303</v>
      </c>
      <c r="Z1317" s="14">
        <f ca="1">VLOOKUP($M1317,LAST!$B:$Q,4,0)</f>
        <v>98.03</v>
      </c>
      <c r="AA1317" s="14">
        <f ca="1">VLOOKUP($M1317,LAST!$B:$Q,5,0)</f>
        <v>98.712000000000003</v>
      </c>
      <c r="AB1317" s="14">
        <f ca="1">VLOOKUP($M1317,LAST!$B:$Q,6,0)</f>
        <v>89.843999999999994</v>
      </c>
      <c r="AC1317" s="14">
        <f ca="1">VLOOKUP($M1317,LAST!$B:$Q,7,0)</f>
        <v>1126.9000000000001</v>
      </c>
    </row>
    <row r="1318" spans="12:29" ht="16.5" customHeight="1" x14ac:dyDescent="0.25">
      <c r="L1318" s="32">
        <f t="shared" si="215"/>
        <v>1318</v>
      </c>
      <c r="M1318" s="9">
        <f t="shared" ca="1" si="224"/>
        <v>44337</v>
      </c>
      <c r="N1318" s="12">
        <f t="shared" ca="1" si="216"/>
        <v>-2.9444120882676783E-3</v>
      </c>
      <c r="O1318" s="12">
        <f t="shared" ca="1" si="217"/>
        <v>-6.1757070638065459E-3</v>
      </c>
      <c r="P1318" s="12">
        <f t="shared" ca="1" si="218"/>
        <v>-1.2861736334405127E-2</v>
      </c>
      <c r="Q1318" s="12">
        <f t="shared" ca="1" si="219"/>
        <v>5.1062091503273344E-4</v>
      </c>
      <c r="R1318" s="12">
        <f t="shared" ca="1" si="220"/>
        <v>-5.0669855489515747E-5</v>
      </c>
      <c r="S1318" s="12">
        <f t="shared" ca="1" si="221"/>
        <v>2.3271868875822666E-3</v>
      </c>
      <c r="T1318" s="12">
        <f t="shared" ca="1" si="222"/>
        <v>-4.6813584772337213E-3</v>
      </c>
      <c r="U1318" s="18"/>
      <c r="V1318" s="22">
        <f t="shared" ca="1" si="223"/>
        <v>44337</v>
      </c>
      <c r="W1318" s="14">
        <f ca="1">VLOOKUP($M1318,LAST!$B:$Q,2,0)</f>
        <v>308.14999999999998</v>
      </c>
      <c r="X1318" s="14">
        <f ca="1">VLOOKUP($M1318,LAST!$B:$Q,3,0)*100</f>
        <v>363.69</v>
      </c>
      <c r="Y1318" s="14">
        <f ca="1">VLOOKUP($M1318,LAST!$B:$Q,16,0)*100</f>
        <v>307</v>
      </c>
      <c r="Z1318" s="14">
        <f ca="1">VLOOKUP($M1318,LAST!$B:$Q,4,0)</f>
        <v>97.97</v>
      </c>
      <c r="AA1318" s="14">
        <f ca="1">VLOOKUP($M1318,LAST!$B:$Q,5,0)</f>
        <v>98.673000000000002</v>
      </c>
      <c r="AB1318" s="14">
        <f ca="1">VLOOKUP($M1318,LAST!$B:$Q,6,0)</f>
        <v>90.016999999999996</v>
      </c>
      <c r="AC1318" s="14">
        <f ca="1">VLOOKUP($M1318,LAST!$B:$Q,7,0)</f>
        <v>1126.8499999999999</v>
      </c>
    </row>
    <row r="1319" spans="12:29" ht="16.5" customHeight="1" x14ac:dyDescent="0.25">
      <c r="L1319" s="32">
        <f t="shared" si="215"/>
        <v>1319</v>
      </c>
      <c r="M1319" s="9">
        <f t="shared" ca="1" si="224"/>
        <v>44336</v>
      </c>
      <c r="N1319" s="12">
        <f t="shared" ca="1" si="216"/>
        <v>1.2879756169501544E-2</v>
      </c>
      <c r="O1319" s="12">
        <f t="shared" ca="1" si="217"/>
        <v>3.9505089023621487E-3</v>
      </c>
      <c r="P1319" s="12">
        <f t="shared" ca="1" si="218"/>
        <v>9.7402597402598268E-3</v>
      </c>
      <c r="Q1319" s="12">
        <f t="shared" ca="1" si="219"/>
        <v>3.0646644192455774E-4</v>
      </c>
      <c r="R1319" s="12">
        <f t="shared" ca="1" si="220"/>
        <v>1.5203267689001265E-4</v>
      </c>
      <c r="S1319" s="12">
        <f t="shared" ca="1" si="221"/>
        <v>-4.2465434466852914E-3</v>
      </c>
      <c r="T1319" s="12">
        <f t="shared" ca="1" si="222"/>
        <v>1.7253583436560582E-3</v>
      </c>
      <c r="U1319" s="18"/>
      <c r="V1319" s="22">
        <f t="shared" ca="1" si="223"/>
        <v>44336</v>
      </c>
      <c r="W1319" s="14">
        <f ca="1">VLOOKUP($M1319,LAST!$B:$Q,2,0)</f>
        <v>309.06</v>
      </c>
      <c r="X1319" s="14">
        <f ca="1">VLOOKUP($M1319,LAST!$B:$Q,3,0)*100</f>
        <v>365.95</v>
      </c>
      <c r="Y1319" s="14">
        <f ca="1">VLOOKUP($M1319,LAST!$B:$Q,16,0)*100</f>
        <v>311</v>
      </c>
      <c r="Z1319" s="14">
        <f ca="1">VLOOKUP($M1319,LAST!$B:$Q,4,0)</f>
        <v>97.92</v>
      </c>
      <c r="AA1319" s="14">
        <f ca="1">VLOOKUP($M1319,LAST!$B:$Q,5,0)</f>
        <v>98.677999999999997</v>
      </c>
      <c r="AB1319" s="14">
        <f ca="1">VLOOKUP($M1319,LAST!$B:$Q,6,0)</f>
        <v>89.808000000000007</v>
      </c>
      <c r="AC1319" s="14">
        <f ca="1">VLOOKUP($M1319,LAST!$B:$Q,7,0)</f>
        <v>1132.1500000000001</v>
      </c>
    </row>
    <row r="1320" spans="12:29" ht="16.5" customHeight="1" x14ac:dyDescent="0.25">
      <c r="L1320" s="32">
        <f t="shared" si="215"/>
        <v>1320</v>
      </c>
      <c r="M1320" s="9">
        <f t="shared" ca="1" si="224"/>
        <v>44335</v>
      </c>
      <c r="N1320" s="12">
        <f t="shared" ca="1" si="216"/>
        <v>2.95043273013329E-4</v>
      </c>
      <c r="O1320" s="12">
        <f t="shared" ca="1" si="217"/>
        <v>1.0002770850651155E-2</v>
      </c>
      <c r="P1320" s="12">
        <f t="shared" ca="1" si="218"/>
        <v>1.650165016501659E-2</v>
      </c>
      <c r="Q1320" s="12">
        <f t="shared" ca="1" si="219"/>
        <v>0</v>
      </c>
      <c r="R1320" s="12">
        <f t="shared" ca="1" si="220"/>
        <v>-1.0135409065137324E-5</v>
      </c>
      <c r="S1320" s="12">
        <f t="shared" ca="1" si="221"/>
        <v>4.913649025069633E-3</v>
      </c>
      <c r="T1320" s="12">
        <f t="shared" ca="1" si="222"/>
        <v>0</v>
      </c>
      <c r="U1320" s="18"/>
      <c r="V1320" s="22">
        <f t="shared" ca="1" si="223"/>
        <v>44335</v>
      </c>
      <c r="W1320" s="14">
        <f ca="1">VLOOKUP($M1320,LAST!$B:$Q,2,0)</f>
        <v>305.13</v>
      </c>
      <c r="X1320" s="14">
        <f ca="1">VLOOKUP($M1320,LAST!$B:$Q,3,0)*100</f>
        <v>364.51</v>
      </c>
      <c r="Y1320" s="14">
        <f ca="1">VLOOKUP($M1320,LAST!$B:$Q,16,0)*100</f>
        <v>308</v>
      </c>
      <c r="Z1320" s="14">
        <f ca="1">VLOOKUP($M1320,LAST!$B:$Q,4,0)</f>
        <v>97.89</v>
      </c>
      <c r="AA1320" s="14">
        <f ca="1">VLOOKUP($M1320,LAST!$B:$Q,5,0)</f>
        <v>98.662999999999997</v>
      </c>
      <c r="AB1320" s="14">
        <f ca="1">VLOOKUP($M1320,LAST!$B:$Q,6,0)</f>
        <v>90.191000000000003</v>
      </c>
      <c r="AC1320" s="14">
        <f ca="1">VLOOKUP($M1320,LAST!$B:$Q,7,0)</f>
        <v>1130.2</v>
      </c>
    </row>
    <row r="1321" spans="12:29" ht="16.5" customHeight="1" x14ac:dyDescent="0.25">
      <c r="L1321" s="32">
        <f t="shared" si="215"/>
        <v>1321</v>
      </c>
      <c r="M1321" s="9">
        <f t="shared" ca="1" si="224"/>
        <v>44334</v>
      </c>
      <c r="N1321" s="12">
        <f t="shared" ca="1" si="216"/>
        <v>-3.104676623419067E-3</v>
      </c>
      <c r="O1321" s="12">
        <f t="shared" ca="1" si="217"/>
        <v>4.285396260017782E-3</v>
      </c>
      <c r="P1321" s="12">
        <f t="shared" ca="1" si="218"/>
        <v>1.0000000000000009E-2</v>
      </c>
      <c r="Q1321" s="12">
        <f t="shared" ca="1" si="219"/>
        <v>3.065603923972926E-4</v>
      </c>
      <c r="R1321" s="12">
        <f t="shared" ca="1" si="220"/>
        <v>1.3177768091554576E-4</v>
      </c>
      <c r="S1321" s="12">
        <f t="shared" ca="1" si="221"/>
        <v>-4.5916330242669057E-3</v>
      </c>
      <c r="T1321" s="12">
        <f t="shared" ca="1" si="222"/>
        <v>-4.0535777229466774E-3</v>
      </c>
      <c r="U1321" s="18"/>
      <c r="V1321" s="22">
        <f t="shared" ca="1" si="223"/>
        <v>44334</v>
      </c>
      <c r="W1321" s="14">
        <f ca="1">VLOOKUP($M1321,LAST!$B:$Q,2,0)</f>
        <v>305.04000000000002</v>
      </c>
      <c r="X1321" s="14">
        <f ca="1">VLOOKUP($M1321,LAST!$B:$Q,3,0)*100</f>
        <v>360.9</v>
      </c>
      <c r="Y1321" s="14">
        <f ca="1">VLOOKUP($M1321,LAST!$B:$Q,16,0)*100</f>
        <v>303</v>
      </c>
      <c r="Z1321" s="14">
        <f ca="1">VLOOKUP($M1321,LAST!$B:$Q,4,0)</f>
        <v>97.89</v>
      </c>
      <c r="AA1321" s="14">
        <f ca="1">VLOOKUP($M1321,LAST!$B:$Q,5,0)</f>
        <v>98.664000000000001</v>
      </c>
      <c r="AB1321" s="14">
        <f ca="1">VLOOKUP($M1321,LAST!$B:$Q,6,0)</f>
        <v>89.75</v>
      </c>
      <c r="AC1321" s="14">
        <f ca="1">VLOOKUP($M1321,LAST!$B:$Q,7,0)</f>
        <v>1130.2</v>
      </c>
    </row>
    <row r="1322" spans="12:29" ht="16.5" customHeight="1" x14ac:dyDescent="0.25">
      <c r="L1322" s="32">
        <f t="shared" si="215"/>
        <v>1322</v>
      </c>
      <c r="M1322" s="9">
        <f t="shared" ca="1" si="224"/>
        <v>44333</v>
      </c>
      <c r="N1322" s="12">
        <f t="shared" ca="1" si="216"/>
        <v>-5.5896785934808069E-3</v>
      </c>
      <c r="O1322" s="12">
        <f t="shared" ca="1" si="217"/>
        <v>-6.7166035545482838E-3</v>
      </c>
      <c r="P1322" s="12">
        <f t="shared" ca="1" si="218"/>
        <v>-9.9009900990099098E-3</v>
      </c>
      <c r="Q1322" s="12">
        <f t="shared" ca="1" si="219"/>
        <v>4.0891433244749642E-4</v>
      </c>
      <c r="R1322" s="12">
        <f t="shared" ca="1" si="220"/>
        <v>-8.1087381789912705E-5</v>
      </c>
      <c r="S1322" s="12">
        <f t="shared" ca="1" si="221"/>
        <v>-1.7382447049966165E-3</v>
      </c>
      <c r="T1322" s="12">
        <f t="shared" ca="1" si="222"/>
        <v>5.3599114064228903E-3</v>
      </c>
      <c r="U1322" s="18"/>
      <c r="V1322" s="22">
        <f t="shared" ca="1" si="223"/>
        <v>44333</v>
      </c>
      <c r="W1322" s="14">
        <f ca="1">VLOOKUP($M1322,LAST!$B:$Q,2,0)</f>
        <v>305.99</v>
      </c>
      <c r="X1322" s="14">
        <f ca="1">VLOOKUP($M1322,LAST!$B:$Q,3,0)*100</f>
        <v>359.36</v>
      </c>
      <c r="Y1322" s="14">
        <f ca="1">VLOOKUP($M1322,LAST!$B:$Q,16,0)*100</f>
        <v>300</v>
      </c>
      <c r="Z1322" s="14">
        <f ca="1">VLOOKUP($M1322,LAST!$B:$Q,4,0)</f>
        <v>97.86</v>
      </c>
      <c r="AA1322" s="14">
        <f ca="1">VLOOKUP($M1322,LAST!$B:$Q,5,0)</f>
        <v>98.650999999999996</v>
      </c>
      <c r="AB1322" s="14">
        <f ca="1">VLOOKUP($M1322,LAST!$B:$Q,6,0)</f>
        <v>90.164000000000001</v>
      </c>
      <c r="AC1322" s="14">
        <f ca="1">VLOOKUP($M1322,LAST!$B:$Q,7,0)</f>
        <v>1134.8</v>
      </c>
    </row>
    <row r="1323" spans="12:29" ht="16.5" customHeight="1" x14ac:dyDescent="0.25">
      <c r="L1323" s="32">
        <f t="shared" si="215"/>
        <v>1323</v>
      </c>
      <c r="M1323" s="9">
        <f t="shared" ca="1" si="224"/>
        <v>44330</v>
      </c>
      <c r="N1323" s="12">
        <f t="shared" ca="1" si="216"/>
        <v>-5.0119640431999235E-3</v>
      </c>
      <c r="O1323" s="12">
        <f t="shared" ca="1" si="217"/>
        <v>-6.4535618168835018E-3</v>
      </c>
      <c r="P1323" s="12">
        <f t="shared" ca="1" si="218"/>
        <v>-6.5573770491803574E-3</v>
      </c>
      <c r="Q1323" s="12">
        <f t="shared" ca="1" si="219"/>
        <v>3.0677983433879952E-4</v>
      </c>
      <c r="R1323" s="12">
        <f t="shared" ca="1" si="220"/>
        <v>7.0956493532836618E-5</v>
      </c>
      <c r="S1323" s="12">
        <f t="shared" ca="1" si="221"/>
        <v>-4.7492066290549806E-3</v>
      </c>
      <c r="T1323" s="12">
        <f t="shared" ca="1" si="222"/>
        <v>-3.9851222104148043E-4</v>
      </c>
      <c r="U1323" s="18"/>
      <c r="V1323" s="22">
        <f t="shared" ca="1" si="223"/>
        <v>44330</v>
      </c>
      <c r="W1323" s="14">
        <f ca="1">VLOOKUP($M1323,LAST!$B:$Q,2,0)</f>
        <v>307.70999999999998</v>
      </c>
      <c r="X1323" s="14">
        <f ca="1">VLOOKUP($M1323,LAST!$B:$Q,3,0)*100</f>
        <v>361.79</v>
      </c>
      <c r="Y1323" s="14">
        <f ca="1">VLOOKUP($M1323,LAST!$B:$Q,16,0)*100</f>
        <v>303</v>
      </c>
      <c r="Z1323" s="14">
        <f ca="1">VLOOKUP($M1323,LAST!$B:$Q,4,0)</f>
        <v>97.82</v>
      </c>
      <c r="AA1323" s="14">
        <f ca="1">VLOOKUP($M1323,LAST!$B:$Q,5,0)</f>
        <v>98.659000000000006</v>
      </c>
      <c r="AB1323" s="14">
        <f ca="1">VLOOKUP($M1323,LAST!$B:$Q,6,0)</f>
        <v>90.320999999999998</v>
      </c>
      <c r="AC1323" s="14">
        <f ca="1">VLOOKUP($M1323,LAST!$B:$Q,7,0)</f>
        <v>1128.75</v>
      </c>
    </row>
    <row r="1324" spans="12:29" ht="16.5" customHeight="1" x14ac:dyDescent="0.25">
      <c r="L1324" s="32">
        <f t="shared" si="215"/>
        <v>1324</v>
      </c>
      <c r="M1324" s="9">
        <f t="shared" ca="1" si="224"/>
        <v>44329</v>
      </c>
      <c r="N1324" s="12">
        <f t="shared" ca="1" si="216"/>
        <v>1.0950933281030251E-2</v>
      </c>
      <c r="O1324" s="12">
        <f t="shared" ca="1" si="217"/>
        <v>1.0713889197291104E-2</v>
      </c>
      <c r="P1324" s="12">
        <f t="shared" ca="1" si="218"/>
        <v>9.9337748344370258E-3</v>
      </c>
      <c r="Q1324" s="12">
        <f t="shared" ca="1" si="219"/>
        <v>2.0456172650118454E-4</v>
      </c>
      <c r="R1324" s="12">
        <f t="shared" ca="1" si="220"/>
        <v>-2.736144468428181E-4</v>
      </c>
      <c r="S1324" s="12">
        <f t="shared" ca="1" si="221"/>
        <v>4.299273533010517E-4</v>
      </c>
      <c r="T1324" s="12">
        <f t="shared" ca="1" si="222"/>
        <v>4.0457031076335248E-3</v>
      </c>
      <c r="U1324" s="18"/>
      <c r="V1324" s="22">
        <f t="shared" ca="1" si="223"/>
        <v>44329</v>
      </c>
      <c r="W1324" s="14">
        <f ca="1">VLOOKUP($M1324,LAST!$B:$Q,2,0)</f>
        <v>309.26</v>
      </c>
      <c r="X1324" s="14">
        <f ca="1">VLOOKUP($M1324,LAST!$B:$Q,3,0)*100</f>
        <v>364.14</v>
      </c>
      <c r="Y1324" s="14">
        <f ca="1">VLOOKUP($M1324,LAST!$B:$Q,16,0)*100</f>
        <v>305</v>
      </c>
      <c r="Z1324" s="14">
        <f ca="1">VLOOKUP($M1324,LAST!$B:$Q,4,0)</f>
        <v>97.79</v>
      </c>
      <c r="AA1324" s="14">
        <f ca="1">VLOOKUP($M1324,LAST!$B:$Q,5,0)</f>
        <v>98.652000000000001</v>
      </c>
      <c r="AB1324" s="14">
        <f ca="1">VLOOKUP($M1324,LAST!$B:$Q,6,0)</f>
        <v>90.751999999999995</v>
      </c>
      <c r="AC1324" s="14">
        <f ca="1">VLOOKUP($M1324,LAST!$B:$Q,7,0)</f>
        <v>1129.2</v>
      </c>
    </row>
    <row r="1325" spans="12:29" ht="16.5" customHeight="1" x14ac:dyDescent="0.25">
      <c r="L1325" s="32">
        <f t="shared" si="215"/>
        <v>1325</v>
      </c>
      <c r="M1325" s="9">
        <f t="shared" ca="1" si="224"/>
        <v>44328</v>
      </c>
      <c r="N1325" s="12">
        <f t="shared" ca="1" si="216"/>
        <v>-4.4584743556363993E-3</v>
      </c>
      <c r="O1325" s="12">
        <f t="shared" ca="1" si="217"/>
        <v>4.1248606465995596E-3</v>
      </c>
      <c r="P1325" s="12">
        <f t="shared" ca="1" si="218"/>
        <v>6.6666666666665986E-3</v>
      </c>
      <c r="Q1325" s="12">
        <f t="shared" ca="1" si="219"/>
        <v>-1.0227040294541467E-4</v>
      </c>
      <c r="R1325" s="12">
        <f t="shared" ca="1" si="220"/>
        <v>-1.722460890005717E-4</v>
      </c>
      <c r="S1325" s="12">
        <f t="shared" ca="1" si="221"/>
        <v>6.3456140934756711E-3</v>
      </c>
      <c r="T1325" s="12">
        <f t="shared" ca="1" si="222"/>
        <v>4.4656812396730583E-3</v>
      </c>
      <c r="U1325" s="18"/>
      <c r="V1325" s="22">
        <f t="shared" ca="1" si="223"/>
        <v>44328</v>
      </c>
      <c r="W1325" s="14">
        <f ca="1">VLOOKUP($M1325,LAST!$B:$Q,2,0)</f>
        <v>305.91000000000003</v>
      </c>
      <c r="X1325" s="14">
        <f ca="1">VLOOKUP($M1325,LAST!$B:$Q,3,0)*100</f>
        <v>360.28</v>
      </c>
      <c r="Y1325" s="14">
        <f ca="1">VLOOKUP($M1325,LAST!$B:$Q,16,0)*100</f>
        <v>302</v>
      </c>
      <c r="Z1325" s="14">
        <f ca="1">VLOOKUP($M1325,LAST!$B:$Q,4,0)</f>
        <v>97.77</v>
      </c>
      <c r="AA1325" s="14">
        <f ca="1">VLOOKUP($M1325,LAST!$B:$Q,5,0)</f>
        <v>98.679000000000002</v>
      </c>
      <c r="AB1325" s="14">
        <f ca="1">VLOOKUP($M1325,LAST!$B:$Q,6,0)</f>
        <v>90.712999999999994</v>
      </c>
      <c r="AC1325" s="14">
        <f ca="1">VLOOKUP($M1325,LAST!$B:$Q,7,0)</f>
        <v>1124.6500000000001</v>
      </c>
    </row>
    <row r="1326" spans="12:29" ht="16.5" customHeight="1" x14ac:dyDescent="0.25">
      <c r="L1326" s="32">
        <f t="shared" si="215"/>
        <v>1326</v>
      </c>
      <c r="M1326" s="9">
        <f t="shared" ca="1" si="224"/>
        <v>44327</v>
      </c>
      <c r="N1326" s="12">
        <f t="shared" ca="1" si="216"/>
        <v>4.6754945234590561E-3</v>
      </c>
      <c r="O1326" s="12">
        <f t="shared" ca="1" si="217"/>
        <v>1.8132289095088128E-2</v>
      </c>
      <c r="P1326" s="12">
        <f t="shared" ca="1" si="218"/>
        <v>4.1666666666666741E-2</v>
      </c>
      <c r="Q1326" s="12">
        <f t="shared" ca="1" si="219"/>
        <v>-3.0671710459051482E-4</v>
      </c>
      <c r="R1326" s="12">
        <f t="shared" ca="1" si="220"/>
        <v>-7.0919830197690992E-5</v>
      </c>
      <c r="S1326" s="12">
        <f t="shared" ca="1" si="221"/>
        <v>-7.8703498425924945E-4</v>
      </c>
      <c r="T1326" s="12">
        <f t="shared" ca="1" si="222"/>
        <v>5.2974186307519489E-3</v>
      </c>
      <c r="U1326" s="18"/>
      <c r="V1326" s="22">
        <f t="shared" ca="1" si="223"/>
        <v>44327</v>
      </c>
      <c r="W1326" s="14">
        <f ca="1">VLOOKUP($M1326,LAST!$B:$Q,2,0)</f>
        <v>307.27999999999997</v>
      </c>
      <c r="X1326" s="14">
        <f ca="1">VLOOKUP($M1326,LAST!$B:$Q,3,0)*100</f>
        <v>358.8</v>
      </c>
      <c r="Y1326" s="14">
        <f ca="1">VLOOKUP($M1326,LAST!$B:$Q,16,0)*100</f>
        <v>300</v>
      </c>
      <c r="Z1326" s="14">
        <f ca="1">VLOOKUP($M1326,LAST!$B:$Q,4,0)</f>
        <v>97.78</v>
      </c>
      <c r="AA1326" s="14">
        <f ca="1">VLOOKUP($M1326,LAST!$B:$Q,5,0)</f>
        <v>98.695999999999998</v>
      </c>
      <c r="AB1326" s="14">
        <f ca="1">VLOOKUP($M1326,LAST!$B:$Q,6,0)</f>
        <v>90.141000000000005</v>
      </c>
      <c r="AC1326" s="14">
        <f ca="1">VLOOKUP($M1326,LAST!$B:$Q,7,0)</f>
        <v>1119.6500000000001</v>
      </c>
    </row>
    <row r="1327" spans="12:29" ht="16.5" customHeight="1" x14ac:dyDescent="0.25">
      <c r="L1327" s="32">
        <f t="shared" si="215"/>
        <v>1327</v>
      </c>
      <c r="M1327" s="9">
        <f t="shared" ca="1" si="224"/>
        <v>44326</v>
      </c>
      <c r="N1327" s="12">
        <f t="shared" ca="1" si="216"/>
        <v>-1.1920914905989566E-2</v>
      </c>
      <c r="O1327" s="12">
        <f t="shared" ca="1" si="217"/>
        <v>-5.7834452406477777E-3</v>
      </c>
      <c r="P1327" s="12">
        <f t="shared" ca="1" si="218"/>
        <v>-3.4602076124568004E-3</v>
      </c>
      <c r="Q1327" s="12">
        <f t="shared" ca="1" si="219"/>
        <v>3.0681120883624402E-4</v>
      </c>
      <c r="R1327" s="12">
        <f t="shared" ca="1" si="220"/>
        <v>3.0395136778160747E-5</v>
      </c>
      <c r="S1327" s="12">
        <f t="shared" ca="1" si="221"/>
        <v>-2.3273081910168969E-4</v>
      </c>
      <c r="T1327" s="12">
        <f t="shared" ca="1" si="222"/>
        <v>-6.7332560420939602E-3</v>
      </c>
      <c r="U1327" s="18"/>
      <c r="V1327" s="22">
        <f t="shared" ca="1" si="223"/>
        <v>44326</v>
      </c>
      <c r="W1327" s="14">
        <f ca="1">VLOOKUP($M1327,LAST!$B:$Q,2,0)</f>
        <v>305.85000000000002</v>
      </c>
      <c r="X1327" s="14">
        <f ca="1">VLOOKUP($M1327,LAST!$B:$Q,3,0)*100</f>
        <v>352.40999999999997</v>
      </c>
      <c r="Y1327" s="14">
        <f ca="1">VLOOKUP($M1327,LAST!$B:$Q,16,0)*100</f>
        <v>288</v>
      </c>
      <c r="Z1327" s="14">
        <f ca="1">VLOOKUP($M1327,LAST!$B:$Q,4,0)</f>
        <v>97.81</v>
      </c>
      <c r="AA1327" s="14">
        <f ca="1">VLOOKUP($M1327,LAST!$B:$Q,5,0)</f>
        <v>98.703000000000003</v>
      </c>
      <c r="AB1327" s="14">
        <f ca="1">VLOOKUP($M1327,LAST!$B:$Q,6,0)</f>
        <v>90.212000000000003</v>
      </c>
      <c r="AC1327" s="14">
        <f ca="1">VLOOKUP($M1327,LAST!$B:$Q,7,0)</f>
        <v>1113.75</v>
      </c>
    </row>
    <row r="1328" spans="12:29" ht="16.5" customHeight="1" x14ac:dyDescent="0.25">
      <c r="L1328" s="32">
        <f t="shared" si="215"/>
        <v>1328</v>
      </c>
      <c r="M1328" s="9">
        <f t="shared" ca="1" si="224"/>
        <v>44323</v>
      </c>
      <c r="N1328" s="12">
        <f t="shared" ca="1" si="216"/>
        <v>-1.727093783732303E-2</v>
      </c>
      <c r="O1328" s="12">
        <f t="shared" ca="1" si="217"/>
        <v>-6.0847376833133016E-3</v>
      </c>
      <c r="P1328" s="12">
        <f t="shared" ca="1" si="218"/>
        <v>-6.8728522336769515E-3</v>
      </c>
      <c r="Q1328" s="12">
        <f t="shared" ca="1" si="219"/>
        <v>1.0228086325048125E-4</v>
      </c>
      <c r="R1328" s="12">
        <f t="shared" ca="1" si="220"/>
        <v>1.1146125708050292E-4</v>
      </c>
      <c r="S1328" s="12">
        <f t="shared" ca="1" si="221"/>
        <v>-7.8943606997172733E-3</v>
      </c>
      <c r="T1328" s="12">
        <f t="shared" ca="1" si="222"/>
        <v>-3.9529202753719739E-3</v>
      </c>
      <c r="U1328" s="18"/>
      <c r="V1328" s="22">
        <f t="shared" ca="1" si="223"/>
        <v>44323</v>
      </c>
      <c r="W1328" s="14">
        <f ca="1">VLOOKUP($M1328,LAST!$B:$Q,2,0)</f>
        <v>309.54000000000002</v>
      </c>
      <c r="X1328" s="14">
        <f ca="1">VLOOKUP($M1328,LAST!$B:$Q,3,0)*100</f>
        <v>354.46</v>
      </c>
      <c r="Y1328" s="14">
        <f ca="1">VLOOKUP($M1328,LAST!$B:$Q,16,0)*100</f>
        <v>289</v>
      </c>
      <c r="Z1328" s="14">
        <f ca="1">VLOOKUP($M1328,LAST!$B:$Q,4,0)</f>
        <v>97.78</v>
      </c>
      <c r="AA1328" s="14">
        <f ca="1">VLOOKUP($M1328,LAST!$B:$Q,5,0)</f>
        <v>98.7</v>
      </c>
      <c r="AB1328" s="14">
        <f ca="1">VLOOKUP($M1328,LAST!$B:$Q,6,0)</f>
        <v>90.233000000000004</v>
      </c>
      <c r="AC1328" s="14">
        <f ca="1">VLOOKUP($M1328,LAST!$B:$Q,7,0)</f>
        <v>1121.3</v>
      </c>
    </row>
    <row r="1329" spans="12:29" ht="16.5" customHeight="1" x14ac:dyDescent="0.25">
      <c r="L1329" s="32">
        <f t="shared" si="215"/>
        <v>1329</v>
      </c>
      <c r="M1329" s="9">
        <f t="shared" ca="1" si="224"/>
        <v>44322</v>
      </c>
      <c r="N1329" s="12">
        <f t="shared" ca="1" si="216"/>
        <v>-5.2425467407780646E-3</v>
      </c>
      <c r="O1329" s="12">
        <f t="shared" ca="1" si="217"/>
        <v>3.6465638148674984E-4</v>
      </c>
      <c r="P1329" s="12">
        <f t="shared" ca="1" si="218"/>
        <v>3.4482758620688614E-3</v>
      </c>
      <c r="Q1329" s="12">
        <f t="shared" ca="1" si="219"/>
        <v>2.0460358056251238E-4</v>
      </c>
      <c r="R1329" s="12">
        <f t="shared" ca="1" si="220"/>
        <v>7.0934922275389667E-5</v>
      </c>
      <c r="S1329" s="12">
        <f t="shared" ca="1" si="221"/>
        <v>-3.9098436062559028E-3</v>
      </c>
      <c r="T1329" s="12">
        <f t="shared" ca="1" si="222"/>
        <v>2.7613236538546193E-3</v>
      </c>
      <c r="U1329" s="18"/>
      <c r="V1329" s="22">
        <f t="shared" ca="1" si="223"/>
        <v>44322</v>
      </c>
      <c r="W1329" s="14">
        <f ca="1">VLOOKUP($M1329,LAST!$B:$Q,2,0)</f>
        <v>314.98</v>
      </c>
      <c r="X1329" s="14">
        <f ca="1">VLOOKUP($M1329,LAST!$B:$Q,3,0)*100</f>
        <v>356.63</v>
      </c>
      <c r="Y1329" s="14">
        <f ca="1">VLOOKUP($M1329,LAST!$B:$Q,16,0)*100</f>
        <v>291</v>
      </c>
      <c r="Z1329" s="14">
        <f ca="1">VLOOKUP($M1329,LAST!$B:$Q,4,0)</f>
        <v>97.77</v>
      </c>
      <c r="AA1329" s="14">
        <f ca="1">VLOOKUP($M1329,LAST!$B:$Q,5,0)</f>
        <v>98.688999999999993</v>
      </c>
      <c r="AB1329" s="14">
        <f ca="1">VLOOKUP($M1329,LAST!$B:$Q,6,0)</f>
        <v>90.950999999999993</v>
      </c>
      <c r="AC1329" s="14">
        <f ca="1">VLOOKUP($M1329,LAST!$B:$Q,7,0)</f>
        <v>1125.75</v>
      </c>
    </row>
    <row r="1330" spans="12:29" ht="16.5" customHeight="1" x14ac:dyDescent="0.25">
      <c r="L1330" s="32">
        <f t="shared" si="215"/>
        <v>1330</v>
      </c>
      <c r="M1330" s="9">
        <f t="shared" ca="1" si="224"/>
        <v>44321</v>
      </c>
      <c r="N1330" s="12">
        <f t="shared" ca="1" si="216"/>
        <v>1.7400107564302658E-3</v>
      </c>
      <c r="O1330" s="12">
        <f t="shared" ca="1" si="217"/>
        <v>-4.3011953971623385E-3</v>
      </c>
      <c r="P1330" s="12">
        <f t="shared" ca="1" si="218"/>
        <v>-6.8493150684931781E-3</v>
      </c>
      <c r="Q1330" s="12">
        <f t="shared" ca="1" si="219"/>
        <v>1.0231225700851887E-4</v>
      </c>
      <c r="R1330" s="12">
        <f t="shared" ca="1" si="220"/>
        <v>1.9257472406075671E-4</v>
      </c>
      <c r="S1330" s="12">
        <f t="shared" ca="1" si="221"/>
        <v>2.1908684602589545E-4</v>
      </c>
      <c r="T1330" s="12">
        <f t="shared" ca="1" si="222"/>
        <v>0</v>
      </c>
      <c r="U1330" s="18"/>
      <c r="V1330" s="22">
        <f t="shared" ca="1" si="223"/>
        <v>44321</v>
      </c>
      <c r="W1330" s="14">
        <f ca="1">VLOOKUP($M1330,LAST!$B:$Q,2,0)</f>
        <v>316.64</v>
      </c>
      <c r="X1330" s="14">
        <f ca="1">VLOOKUP($M1330,LAST!$B:$Q,3,0)*100</f>
        <v>356.5</v>
      </c>
      <c r="Y1330" s="14">
        <f ca="1">VLOOKUP($M1330,LAST!$B:$Q,16,0)*100</f>
        <v>290</v>
      </c>
      <c r="Z1330" s="14">
        <f ca="1">VLOOKUP($M1330,LAST!$B:$Q,4,0)</f>
        <v>97.75</v>
      </c>
      <c r="AA1330" s="14">
        <f ca="1">VLOOKUP($M1330,LAST!$B:$Q,5,0)</f>
        <v>98.682000000000002</v>
      </c>
      <c r="AB1330" s="14">
        <f ca="1">VLOOKUP($M1330,LAST!$B:$Q,6,0)</f>
        <v>91.308000000000007</v>
      </c>
      <c r="AC1330" s="14">
        <f ca="1">VLOOKUP($M1330,LAST!$B:$Q,7,0)</f>
        <v>1122.6500000000001</v>
      </c>
    </row>
    <row r="1331" spans="12:29" ht="16.5" customHeight="1" x14ac:dyDescent="0.25">
      <c r="L1331" s="32">
        <f t="shared" si="215"/>
        <v>1331</v>
      </c>
      <c r="M1331" s="9">
        <f t="shared" ca="1" si="224"/>
        <v>44320</v>
      </c>
      <c r="N1331" s="12">
        <f t="shared" ca="1" si="216"/>
        <v>3.141859727070706E-3</v>
      </c>
      <c r="O1331" s="12">
        <f t="shared" ca="1" si="217"/>
        <v>8.9328486488009506E-3</v>
      </c>
      <c r="P1331" s="12">
        <f t="shared" ca="1" si="218"/>
        <v>2.0979020979021046E-2</v>
      </c>
      <c r="Q1331" s="12">
        <f t="shared" ca="1" si="219"/>
        <v>-5.1129972389829526E-4</v>
      </c>
      <c r="R1331" s="12">
        <f t="shared" ca="1" si="220"/>
        <v>3.0407459963521788E-5</v>
      </c>
      <c r="S1331" s="12">
        <f t="shared" ca="1" si="221"/>
        <v>3.7715102534499056E-3</v>
      </c>
      <c r="T1331" s="12">
        <f t="shared" ca="1" si="222"/>
        <v>-1.0677581527782642E-3</v>
      </c>
      <c r="U1331" s="18"/>
      <c r="V1331" s="22">
        <f t="shared" ca="1" si="223"/>
        <v>44320</v>
      </c>
      <c r="W1331" s="14">
        <f ca="1">VLOOKUP($M1331,LAST!$B:$Q,2,0)</f>
        <v>316.08999999999997</v>
      </c>
      <c r="X1331" s="14">
        <f ca="1">VLOOKUP($M1331,LAST!$B:$Q,3,0)*100</f>
        <v>358.04</v>
      </c>
      <c r="Y1331" s="14">
        <f ca="1">VLOOKUP($M1331,LAST!$B:$Q,16,0)*100</f>
        <v>292</v>
      </c>
      <c r="Z1331" s="14">
        <f ca="1">VLOOKUP($M1331,LAST!$B:$Q,4,0)</f>
        <v>97.74</v>
      </c>
      <c r="AA1331" s="14">
        <f ca="1">VLOOKUP($M1331,LAST!$B:$Q,5,0)</f>
        <v>98.662999999999997</v>
      </c>
      <c r="AB1331" s="14">
        <f ca="1">VLOOKUP($M1331,LAST!$B:$Q,6,0)</f>
        <v>91.287999999999997</v>
      </c>
      <c r="AC1331" s="14">
        <f ca="1">VLOOKUP($M1331,LAST!$B:$Q,7,0)</f>
        <v>1122.6500000000001</v>
      </c>
    </row>
    <row r="1332" spans="12:29" ht="16.5" customHeight="1" x14ac:dyDescent="0.25">
      <c r="L1332" s="32">
        <f t="shared" si="215"/>
        <v>1332</v>
      </c>
      <c r="M1332" s="9">
        <f t="shared" ca="1" si="224"/>
        <v>44319</v>
      </c>
      <c r="N1332" s="12">
        <f t="shared" ca="1" si="216"/>
        <v>6.8057641307472938E-3</v>
      </c>
      <c r="O1332" s="12">
        <f t="shared" ca="1" si="217"/>
        <v>-8.2443686769884117E-3</v>
      </c>
      <c r="P1332" s="12">
        <f t="shared" ca="1" si="218"/>
        <v>-1.718213058419249E-2</v>
      </c>
      <c r="Q1332" s="12">
        <f t="shared" ca="1" si="219"/>
        <v>0</v>
      </c>
      <c r="R1332" s="12">
        <f t="shared" ca="1" si="220"/>
        <v>1.8247805194548938E-4</v>
      </c>
      <c r="S1332" s="12">
        <f t="shared" ca="1" si="221"/>
        <v>-3.6700262927257254E-3</v>
      </c>
      <c r="T1332" s="12">
        <f t="shared" ca="1" si="222"/>
        <v>1.0293060050341474E-2</v>
      </c>
      <c r="U1332" s="18"/>
      <c r="V1332" s="22">
        <f t="shared" ca="1" si="223"/>
        <v>44319</v>
      </c>
      <c r="W1332" s="14">
        <f ca="1">VLOOKUP($M1332,LAST!$B:$Q,2,0)</f>
        <v>315.10000000000002</v>
      </c>
      <c r="X1332" s="14">
        <f ca="1">VLOOKUP($M1332,LAST!$B:$Q,3,0)*100</f>
        <v>354.87</v>
      </c>
      <c r="Y1332" s="14">
        <f ca="1">VLOOKUP($M1332,LAST!$B:$Q,16,0)*100</f>
        <v>286</v>
      </c>
      <c r="Z1332" s="14">
        <f ca="1">VLOOKUP($M1332,LAST!$B:$Q,4,0)</f>
        <v>97.79</v>
      </c>
      <c r="AA1332" s="14">
        <f ca="1">VLOOKUP($M1332,LAST!$B:$Q,5,0)</f>
        <v>98.66</v>
      </c>
      <c r="AB1332" s="14">
        <f ca="1">VLOOKUP($M1332,LAST!$B:$Q,6,0)</f>
        <v>90.944999999999993</v>
      </c>
      <c r="AC1332" s="14">
        <f ca="1">VLOOKUP($M1332,LAST!$B:$Q,7,0)</f>
        <v>1123.8499999999999</v>
      </c>
    </row>
    <row r="1333" spans="12:29" ht="16.5" customHeight="1" x14ac:dyDescent="0.25">
      <c r="L1333" s="32">
        <f t="shared" si="215"/>
        <v>1333</v>
      </c>
      <c r="M1333" s="9">
        <f t="shared" ca="1" si="224"/>
        <v>44316</v>
      </c>
      <c r="N1333" s="12">
        <f t="shared" ca="1" si="216"/>
        <v>-7.4842228776201836E-3</v>
      </c>
      <c r="O1333" s="12">
        <f t="shared" ca="1" si="217"/>
        <v>-3.730927720236199E-3</v>
      </c>
      <c r="P1333" s="12">
        <f t="shared" ca="1" si="218"/>
        <v>-6.8259385665528916E-3</v>
      </c>
      <c r="Q1333" s="12">
        <f t="shared" ca="1" si="219"/>
        <v>-2.0447806972700988E-4</v>
      </c>
      <c r="R1333" s="12">
        <f t="shared" ca="1" si="220"/>
        <v>1.013777232583557E-5</v>
      </c>
      <c r="S1333" s="12">
        <f t="shared" ca="1" si="221"/>
        <v>7.3498576378925318E-3</v>
      </c>
      <c r="T1333" s="12">
        <f t="shared" ca="1" si="222"/>
        <v>3.6540803897686658E-3</v>
      </c>
      <c r="U1333" s="18"/>
      <c r="V1333" s="22">
        <f t="shared" ca="1" si="223"/>
        <v>44316</v>
      </c>
      <c r="W1333" s="14">
        <f ca="1">VLOOKUP($M1333,LAST!$B:$Q,2,0)</f>
        <v>312.97000000000003</v>
      </c>
      <c r="X1333" s="14">
        <f ca="1">VLOOKUP($M1333,LAST!$B:$Q,3,0)*100</f>
        <v>357.82</v>
      </c>
      <c r="Y1333" s="14">
        <f ca="1">VLOOKUP($M1333,LAST!$B:$Q,16,0)*100</f>
        <v>291</v>
      </c>
      <c r="Z1333" s="14">
        <f ca="1">VLOOKUP($M1333,LAST!$B:$Q,4,0)</f>
        <v>97.79</v>
      </c>
      <c r="AA1333" s="14">
        <f ca="1">VLOOKUP($M1333,LAST!$B:$Q,5,0)</f>
        <v>98.641999999999996</v>
      </c>
      <c r="AB1333" s="14">
        <f ca="1">VLOOKUP($M1333,LAST!$B:$Q,6,0)</f>
        <v>91.28</v>
      </c>
      <c r="AC1333" s="14">
        <f ca="1">VLOOKUP($M1333,LAST!$B:$Q,7,0)</f>
        <v>1112.4000000000001</v>
      </c>
    </row>
    <row r="1334" spans="12:29" ht="16.5" customHeight="1" x14ac:dyDescent="0.25">
      <c r="L1334" s="32">
        <f t="shared" si="215"/>
        <v>1334</v>
      </c>
      <c r="M1334" s="9">
        <f t="shared" ca="1" si="224"/>
        <v>44315</v>
      </c>
      <c r="N1334" s="12">
        <f t="shared" ca="1" si="216"/>
        <v>-8.4585875102194397E-3</v>
      </c>
      <c r="O1334" s="12">
        <f t="shared" ca="1" si="217"/>
        <v>-5.3449278573207692E-3</v>
      </c>
      <c r="P1334" s="12">
        <f t="shared" ca="1" si="218"/>
        <v>-3.4013605442176909E-3</v>
      </c>
      <c r="Q1334" s="12">
        <f t="shared" ca="1" si="219"/>
        <v>1.0224948875259265E-4</v>
      </c>
      <c r="R1334" s="12">
        <f t="shared" ca="1" si="220"/>
        <v>1.0138800174397389E-4</v>
      </c>
      <c r="S1334" s="12">
        <f t="shared" ca="1" si="221"/>
        <v>5.5182156297961527E-5</v>
      </c>
      <c r="T1334" s="12">
        <f t="shared" ca="1" si="222"/>
        <v>-4.0884176475874945E-3</v>
      </c>
      <c r="U1334" s="18"/>
      <c r="V1334" s="22">
        <f t="shared" ca="1" si="223"/>
        <v>44315</v>
      </c>
      <c r="W1334" s="14">
        <f ca="1">VLOOKUP($M1334,LAST!$B:$Q,2,0)</f>
        <v>315.33</v>
      </c>
      <c r="X1334" s="14">
        <f ca="1">VLOOKUP($M1334,LAST!$B:$Q,3,0)*100</f>
        <v>359.16</v>
      </c>
      <c r="Y1334" s="14">
        <f ca="1">VLOOKUP($M1334,LAST!$B:$Q,16,0)*100</f>
        <v>293</v>
      </c>
      <c r="Z1334" s="14">
        <f ca="1">VLOOKUP($M1334,LAST!$B:$Q,4,0)</f>
        <v>97.81</v>
      </c>
      <c r="AA1334" s="14">
        <f ca="1">VLOOKUP($M1334,LAST!$B:$Q,5,0)</f>
        <v>98.641000000000005</v>
      </c>
      <c r="AB1334" s="14">
        <f ca="1">VLOOKUP($M1334,LAST!$B:$Q,6,0)</f>
        <v>90.614000000000004</v>
      </c>
      <c r="AC1334" s="14">
        <f ca="1">VLOOKUP($M1334,LAST!$B:$Q,7,0)</f>
        <v>1108.3499999999999</v>
      </c>
    </row>
    <row r="1335" spans="12:29" ht="16.5" customHeight="1" x14ac:dyDescent="0.25">
      <c r="L1335" s="32">
        <f t="shared" si="215"/>
        <v>1335</v>
      </c>
      <c r="M1335" s="9">
        <f t="shared" ca="1" si="224"/>
        <v>44314</v>
      </c>
      <c r="N1335" s="12">
        <f t="shared" ca="1" si="216"/>
        <v>1.0324999205769236E-2</v>
      </c>
      <c r="O1335" s="12">
        <f t="shared" ca="1" si="217"/>
        <v>3.5574330896861461E-3</v>
      </c>
      <c r="P1335" s="12">
        <f t="shared" ca="1" si="218"/>
        <v>3.4129692832765013E-3</v>
      </c>
      <c r="Q1335" s="12">
        <f t="shared" ca="1" si="219"/>
        <v>0</v>
      </c>
      <c r="R1335" s="12">
        <f t="shared" ca="1" si="220"/>
        <v>-4.0553556040046068E-5</v>
      </c>
      <c r="S1335" s="12">
        <f t="shared" ca="1" si="221"/>
        <v>-3.3000033000034623E-3</v>
      </c>
      <c r="T1335" s="12">
        <f t="shared" ca="1" si="222"/>
        <v>2.2514409221900955E-3</v>
      </c>
      <c r="U1335" s="18"/>
      <c r="V1335" s="22">
        <f t="shared" ca="1" si="223"/>
        <v>44314</v>
      </c>
      <c r="W1335" s="14">
        <f ca="1">VLOOKUP($M1335,LAST!$B:$Q,2,0)</f>
        <v>318.02</v>
      </c>
      <c r="X1335" s="14">
        <f ca="1">VLOOKUP($M1335,LAST!$B:$Q,3,0)*100</f>
        <v>361.09</v>
      </c>
      <c r="Y1335" s="14">
        <f ca="1">VLOOKUP($M1335,LAST!$B:$Q,16,0)*100</f>
        <v>294</v>
      </c>
      <c r="Z1335" s="14">
        <f ca="1">VLOOKUP($M1335,LAST!$B:$Q,4,0)</f>
        <v>97.8</v>
      </c>
      <c r="AA1335" s="14">
        <f ca="1">VLOOKUP($M1335,LAST!$B:$Q,5,0)</f>
        <v>98.631</v>
      </c>
      <c r="AB1335" s="14">
        <f ca="1">VLOOKUP($M1335,LAST!$B:$Q,6,0)</f>
        <v>90.608999999999995</v>
      </c>
      <c r="AC1335" s="14">
        <f ca="1">VLOOKUP($M1335,LAST!$B:$Q,7,0)</f>
        <v>1112.9000000000001</v>
      </c>
    </row>
    <row r="1336" spans="12:29" ht="16.5" customHeight="1" x14ac:dyDescent="0.25">
      <c r="L1336" s="32">
        <f t="shared" si="215"/>
        <v>1336</v>
      </c>
      <c r="M1336" s="9">
        <f t="shared" ca="1" si="224"/>
        <v>44313</v>
      </c>
      <c r="N1336" s="12">
        <f t="shared" ca="1" si="216"/>
        <v>-5.9371545870835485E-3</v>
      </c>
      <c r="O1336" s="12">
        <f t="shared" ca="1" si="217"/>
        <v>2.7031546092965986E-3</v>
      </c>
      <c r="P1336" s="12">
        <f t="shared" ca="1" si="218"/>
        <v>6.8728522336769515E-3</v>
      </c>
      <c r="Q1336" s="12">
        <f t="shared" ca="1" si="219"/>
        <v>2.0454080589082935E-4</v>
      </c>
      <c r="R1336" s="12">
        <f t="shared" ca="1" si="220"/>
        <v>4.0555200697678373E-5</v>
      </c>
      <c r="S1336" s="12">
        <f t="shared" ca="1" si="221"/>
        <v>1.1232614225775706E-3</v>
      </c>
      <c r="T1336" s="12">
        <f t="shared" ca="1" si="222"/>
        <v>-2.515271289974752E-3</v>
      </c>
      <c r="U1336" s="18"/>
      <c r="V1336" s="22">
        <f t="shared" ca="1" si="223"/>
        <v>44313</v>
      </c>
      <c r="W1336" s="14">
        <f ca="1">VLOOKUP($M1336,LAST!$B:$Q,2,0)</f>
        <v>314.77</v>
      </c>
      <c r="X1336" s="14">
        <f ca="1">VLOOKUP($M1336,LAST!$B:$Q,3,0)*100</f>
        <v>359.81</v>
      </c>
      <c r="Y1336" s="14">
        <f ca="1">VLOOKUP($M1336,LAST!$B:$Q,16,0)*100</f>
        <v>293</v>
      </c>
      <c r="Z1336" s="14">
        <f ca="1">VLOOKUP($M1336,LAST!$B:$Q,4,0)</f>
        <v>97.8</v>
      </c>
      <c r="AA1336" s="14">
        <f ca="1">VLOOKUP($M1336,LAST!$B:$Q,5,0)</f>
        <v>98.635000000000005</v>
      </c>
      <c r="AB1336" s="14">
        <f ca="1">VLOOKUP($M1336,LAST!$B:$Q,6,0)</f>
        <v>90.909000000000006</v>
      </c>
      <c r="AC1336" s="14">
        <f ca="1">VLOOKUP($M1336,LAST!$B:$Q,7,0)</f>
        <v>1110.4000000000001</v>
      </c>
    </row>
    <row r="1337" spans="12:29" ht="16.5" customHeight="1" x14ac:dyDescent="0.25">
      <c r="L1337" s="32">
        <f t="shared" si="215"/>
        <v>1337</v>
      </c>
      <c r="M1337" s="9">
        <f t="shared" ca="1" si="224"/>
        <v>44312</v>
      </c>
      <c r="N1337" s="12">
        <f t="shared" ca="1" si="216"/>
        <v>6.9322987884374854E-3</v>
      </c>
      <c r="O1337" s="12">
        <f t="shared" ca="1" si="217"/>
        <v>-1.0287668588134569E-2</v>
      </c>
      <c r="P1337" s="12">
        <f t="shared" ca="1" si="218"/>
        <v>-2.3489932885906062E-2</v>
      </c>
      <c r="Q1337" s="12">
        <f t="shared" ca="1" si="219"/>
        <v>2.0458265139122744E-4</v>
      </c>
      <c r="R1337" s="12">
        <f t="shared" ca="1" si="220"/>
        <v>1.0657085439376157E-3</v>
      </c>
      <c r="S1337" s="12">
        <f t="shared" ca="1" si="221"/>
        <v>-5.7231534575541421E-4</v>
      </c>
      <c r="T1337" s="12">
        <f t="shared" ca="1" si="222"/>
        <v>-4.0261250782858138E-3</v>
      </c>
      <c r="U1337" s="18"/>
      <c r="V1337" s="22">
        <f t="shared" ca="1" si="223"/>
        <v>44312</v>
      </c>
      <c r="W1337" s="14">
        <f ca="1">VLOOKUP($M1337,LAST!$B:$Q,2,0)</f>
        <v>316.64999999999998</v>
      </c>
      <c r="X1337" s="14">
        <f ca="1">VLOOKUP($M1337,LAST!$B:$Q,3,0)*100</f>
        <v>358.84000000000003</v>
      </c>
      <c r="Y1337" s="14">
        <f ca="1">VLOOKUP($M1337,LAST!$B:$Q,16,0)*100</f>
        <v>291</v>
      </c>
      <c r="Z1337" s="14">
        <f ca="1">VLOOKUP($M1337,LAST!$B:$Q,4,0)</f>
        <v>97.78</v>
      </c>
      <c r="AA1337" s="14">
        <f ca="1">VLOOKUP($M1337,LAST!$B:$Q,5,0)</f>
        <v>98.631</v>
      </c>
      <c r="AB1337" s="14">
        <f ca="1">VLOOKUP($M1337,LAST!$B:$Q,6,0)</f>
        <v>90.807000000000002</v>
      </c>
      <c r="AC1337" s="14">
        <f ca="1">VLOOKUP($M1337,LAST!$B:$Q,7,0)</f>
        <v>1113.2</v>
      </c>
    </row>
    <row r="1338" spans="12:29" ht="16.5" customHeight="1" x14ac:dyDescent="0.25">
      <c r="L1338" s="32">
        <f t="shared" si="215"/>
        <v>1338</v>
      </c>
      <c r="M1338" s="9">
        <f t="shared" ca="1" si="224"/>
        <v>44309</v>
      </c>
      <c r="N1338" s="12">
        <f t="shared" ca="1" si="216"/>
        <v>-3.5489083938019528E-3</v>
      </c>
      <c r="O1338" s="12">
        <f t="shared" ca="1" si="217"/>
        <v>-6.0311977410422157E-3</v>
      </c>
      <c r="P1338" s="12">
        <f t="shared" ca="1" si="218"/>
        <v>-9.966777408637828E-3</v>
      </c>
      <c r="Q1338" s="12">
        <f t="shared" ca="1" si="219"/>
        <v>-1.0228086325037022E-4</v>
      </c>
      <c r="R1338" s="12">
        <f t="shared" ca="1" si="220"/>
        <v>-1.0148575140056515E-4</v>
      </c>
      <c r="S1338" s="12">
        <f t="shared" ca="1" si="221"/>
        <v>-5.189799962773578E-3</v>
      </c>
      <c r="T1338" s="12">
        <f t="shared" ca="1" si="222"/>
        <v>2.6848040093074843E-4</v>
      </c>
      <c r="U1338" s="18"/>
      <c r="V1338" s="22">
        <f t="shared" ca="1" si="223"/>
        <v>44309</v>
      </c>
      <c r="W1338" s="14">
        <f ca="1">VLOOKUP($M1338,LAST!$B:$Q,2,0)</f>
        <v>314.47000000000003</v>
      </c>
      <c r="X1338" s="14">
        <f ca="1">VLOOKUP($M1338,LAST!$B:$Q,3,0)*100</f>
        <v>362.57</v>
      </c>
      <c r="Y1338" s="14">
        <f ca="1">VLOOKUP($M1338,LAST!$B:$Q,16,0)*100</f>
        <v>298</v>
      </c>
      <c r="Z1338" s="14">
        <f ca="1">VLOOKUP($M1338,LAST!$B:$Q,4,0)</f>
        <v>97.76</v>
      </c>
      <c r="AA1338" s="14">
        <f ca="1">VLOOKUP($M1338,LAST!$B:$Q,5,0)</f>
        <v>98.525999999999996</v>
      </c>
      <c r="AB1338" s="14">
        <f ca="1">VLOOKUP($M1338,LAST!$B:$Q,6,0)</f>
        <v>90.858999999999995</v>
      </c>
      <c r="AC1338" s="14">
        <f ca="1">VLOOKUP($M1338,LAST!$B:$Q,7,0)</f>
        <v>1117.7</v>
      </c>
    </row>
    <row r="1339" spans="12:29" ht="16.5" customHeight="1" x14ac:dyDescent="0.25">
      <c r="L1339" s="32">
        <f t="shared" si="215"/>
        <v>1339</v>
      </c>
      <c r="M1339" s="9">
        <f t="shared" ca="1" si="224"/>
        <v>44308</v>
      </c>
      <c r="N1339" s="12">
        <f t="shared" ca="1" si="216"/>
        <v>3.1696725728225239E-4</v>
      </c>
      <c r="O1339" s="12">
        <f t="shared" ca="1" si="217"/>
        <v>3.3006023599306822E-3</v>
      </c>
      <c r="P1339" s="12">
        <f t="shared" ca="1" si="218"/>
        <v>1.0067114093959662E-2</v>
      </c>
      <c r="Q1339" s="12">
        <f t="shared" ca="1" si="219"/>
        <v>4.0929090350960706E-4</v>
      </c>
      <c r="R1339" s="12">
        <f t="shared" ca="1" si="220"/>
        <v>5.0745450670408587E-5</v>
      </c>
      <c r="S1339" s="12">
        <f t="shared" ca="1" si="221"/>
        <v>1.9527178980855986E-3</v>
      </c>
      <c r="T1339" s="12">
        <f t="shared" ca="1" si="222"/>
        <v>-9.8345999105942106E-4</v>
      </c>
      <c r="U1339" s="18"/>
      <c r="V1339" s="22">
        <f t="shared" ca="1" si="223"/>
        <v>44308</v>
      </c>
      <c r="W1339" s="14">
        <f ca="1">VLOOKUP($M1339,LAST!$B:$Q,2,0)</f>
        <v>315.58999999999997</v>
      </c>
      <c r="X1339" s="14">
        <f ca="1">VLOOKUP($M1339,LAST!$B:$Q,3,0)*100</f>
        <v>364.77</v>
      </c>
      <c r="Y1339" s="14">
        <f ca="1">VLOOKUP($M1339,LAST!$B:$Q,16,0)*100</f>
        <v>301</v>
      </c>
      <c r="Z1339" s="14">
        <f ca="1">VLOOKUP($M1339,LAST!$B:$Q,4,0)</f>
        <v>97.77</v>
      </c>
      <c r="AA1339" s="14">
        <f ca="1">VLOOKUP($M1339,LAST!$B:$Q,5,0)</f>
        <v>98.536000000000001</v>
      </c>
      <c r="AB1339" s="14">
        <f ca="1">VLOOKUP($M1339,LAST!$B:$Q,6,0)</f>
        <v>91.332999999999998</v>
      </c>
      <c r="AC1339" s="14">
        <f ca="1">VLOOKUP($M1339,LAST!$B:$Q,7,0)</f>
        <v>1117.4000000000001</v>
      </c>
    </row>
    <row r="1340" spans="12:29" ht="16.5" customHeight="1" x14ac:dyDescent="0.25">
      <c r="L1340" s="32">
        <f t="shared" si="215"/>
        <v>1340</v>
      </c>
      <c r="M1340" s="9">
        <f t="shared" ca="1" si="224"/>
        <v>44307</v>
      </c>
      <c r="N1340" s="12">
        <f t="shared" ca="1" si="216"/>
        <v>5.3913484713952187E-4</v>
      </c>
      <c r="O1340" s="12">
        <f t="shared" ca="1" si="217"/>
        <v>-4.4087847089107068E-3</v>
      </c>
      <c r="P1340" s="12">
        <f t="shared" ca="1" si="218"/>
        <v>-1.3245033112582738E-2</v>
      </c>
      <c r="Q1340" s="12">
        <f t="shared" ca="1" si="219"/>
        <v>-3.0687397708673014E-4</v>
      </c>
      <c r="R1340" s="12">
        <f t="shared" ca="1" si="220"/>
        <v>-1.1162752937832199E-4</v>
      </c>
      <c r="S1340" s="12">
        <f t="shared" ca="1" si="221"/>
        <v>-9.4255871812010117E-4</v>
      </c>
      <c r="T1340" s="12">
        <f t="shared" ca="1" si="222"/>
        <v>5.5288353485865027E-3</v>
      </c>
      <c r="U1340" s="18"/>
      <c r="V1340" s="22">
        <f t="shared" ca="1" si="223"/>
        <v>44307</v>
      </c>
      <c r="W1340" s="14">
        <f ca="1">VLOOKUP($M1340,LAST!$B:$Q,2,0)</f>
        <v>315.49</v>
      </c>
      <c r="X1340" s="14">
        <f ca="1">VLOOKUP($M1340,LAST!$B:$Q,3,0)*100</f>
        <v>363.57</v>
      </c>
      <c r="Y1340" s="14">
        <f ca="1">VLOOKUP($M1340,LAST!$B:$Q,16,0)*100</f>
        <v>298</v>
      </c>
      <c r="Z1340" s="14">
        <f ca="1">VLOOKUP($M1340,LAST!$B:$Q,4,0)</f>
        <v>97.73</v>
      </c>
      <c r="AA1340" s="14">
        <f ca="1">VLOOKUP($M1340,LAST!$B:$Q,5,0)</f>
        <v>98.531000000000006</v>
      </c>
      <c r="AB1340" s="14">
        <f ca="1">VLOOKUP($M1340,LAST!$B:$Q,6,0)</f>
        <v>91.155000000000001</v>
      </c>
      <c r="AC1340" s="14">
        <f ca="1">VLOOKUP($M1340,LAST!$B:$Q,7,0)</f>
        <v>1118.5</v>
      </c>
    </row>
    <row r="1341" spans="12:29" ht="16.5" customHeight="1" x14ac:dyDescent="0.25">
      <c r="L1341" s="32">
        <f t="shared" si="215"/>
        <v>1341</v>
      </c>
      <c r="M1341" s="9">
        <f t="shared" ca="1" si="224"/>
        <v>44306</v>
      </c>
      <c r="N1341" s="12">
        <f t="shared" ca="1" si="216"/>
        <v>2.1345512259903332E-2</v>
      </c>
      <c r="O1341" s="12">
        <f t="shared" ca="1" si="217"/>
        <v>1.5997551679047373E-2</v>
      </c>
      <c r="P1341" s="12">
        <f t="shared" ca="1" si="218"/>
        <v>2.0270270270270174E-2</v>
      </c>
      <c r="Q1341" s="12">
        <f t="shared" ca="1" si="219"/>
        <v>-5.111951743175247E-4</v>
      </c>
      <c r="R1341" s="12">
        <f t="shared" ca="1" si="220"/>
        <v>1.3194084990209021E-4</v>
      </c>
      <c r="S1341" s="12">
        <f t="shared" ca="1" si="221"/>
        <v>1.8886778157221062E-3</v>
      </c>
      <c r="T1341" s="12">
        <f t="shared" ca="1" si="222"/>
        <v>-4.4303231003312016E-3</v>
      </c>
      <c r="U1341" s="18"/>
      <c r="V1341" s="22">
        <f t="shared" ca="1" si="223"/>
        <v>44306</v>
      </c>
      <c r="W1341" s="14">
        <f ca="1">VLOOKUP($M1341,LAST!$B:$Q,2,0)</f>
        <v>315.32</v>
      </c>
      <c r="X1341" s="14">
        <f ca="1">VLOOKUP($M1341,LAST!$B:$Q,3,0)*100</f>
        <v>365.18</v>
      </c>
      <c r="Y1341" s="14">
        <f ca="1">VLOOKUP($M1341,LAST!$B:$Q,16,0)*100</f>
        <v>302</v>
      </c>
      <c r="Z1341" s="14">
        <f ca="1">VLOOKUP($M1341,LAST!$B:$Q,4,0)</f>
        <v>97.76</v>
      </c>
      <c r="AA1341" s="14">
        <f ca="1">VLOOKUP($M1341,LAST!$B:$Q,5,0)</f>
        <v>98.542000000000002</v>
      </c>
      <c r="AB1341" s="14">
        <f ca="1">VLOOKUP($M1341,LAST!$B:$Q,6,0)</f>
        <v>91.241</v>
      </c>
      <c r="AC1341" s="14">
        <f ca="1">VLOOKUP($M1341,LAST!$B:$Q,7,0)</f>
        <v>1112.3499999999999</v>
      </c>
    </row>
    <row r="1342" spans="12:29" ht="16.5" customHeight="1" x14ac:dyDescent="0.25">
      <c r="L1342" s="32">
        <f t="shared" si="215"/>
        <v>1342</v>
      </c>
      <c r="M1342" s="9">
        <f t="shared" ca="1" si="224"/>
        <v>44305</v>
      </c>
      <c r="N1342" s="12">
        <f t="shared" ca="1" si="216"/>
        <v>-1.0924585122060515E-2</v>
      </c>
      <c r="O1342" s="12">
        <f t="shared" ca="1" si="217"/>
        <v>8.3472454090127712E-5</v>
      </c>
      <c r="P1342" s="12">
        <f t="shared" ca="1" si="218"/>
        <v>1.0238907849829282E-2</v>
      </c>
      <c r="Q1342" s="12">
        <f t="shared" ca="1" si="219"/>
        <v>0</v>
      </c>
      <c r="R1342" s="12">
        <f t="shared" ca="1" si="220"/>
        <v>3.0457162001651383E-4</v>
      </c>
      <c r="S1342" s="12">
        <f t="shared" ca="1" si="221"/>
        <v>-5.3191489361701372E-3</v>
      </c>
      <c r="T1342" s="12">
        <f t="shared" ca="1" si="222"/>
        <v>7.1652485445583558E-4</v>
      </c>
      <c r="U1342" s="18"/>
      <c r="V1342" s="22">
        <f t="shared" ca="1" si="223"/>
        <v>44305</v>
      </c>
      <c r="W1342" s="14">
        <f ca="1">VLOOKUP($M1342,LAST!$B:$Q,2,0)</f>
        <v>308.73</v>
      </c>
      <c r="X1342" s="14">
        <f ca="1">VLOOKUP($M1342,LAST!$B:$Q,3,0)*100</f>
        <v>359.43</v>
      </c>
      <c r="Y1342" s="14">
        <f ca="1">VLOOKUP($M1342,LAST!$B:$Q,16,0)*100</f>
        <v>296</v>
      </c>
      <c r="Z1342" s="14">
        <f ca="1">VLOOKUP($M1342,LAST!$B:$Q,4,0)</f>
        <v>97.81</v>
      </c>
      <c r="AA1342" s="14">
        <f ca="1">VLOOKUP($M1342,LAST!$B:$Q,5,0)</f>
        <v>98.528999999999996</v>
      </c>
      <c r="AB1342" s="14">
        <f ca="1">VLOOKUP($M1342,LAST!$B:$Q,6,0)</f>
        <v>91.069000000000003</v>
      </c>
      <c r="AC1342" s="14">
        <f ca="1">VLOOKUP($M1342,LAST!$B:$Q,7,0)</f>
        <v>1117.3</v>
      </c>
    </row>
    <row r="1343" spans="12:29" ht="16.5" customHeight="1" x14ac:dyDescent="0.25">
      <c r="L1343" s="32">
        <f t="shared" si="215"/>
        <v>1343</v>
      </c>
      <c r="M1343" s="9">
        <f t="shared" ca="1" si="224"/>
        <v>44302</v>
      </c>
      <c r="N1343" s="12">
        <f t="shared" ca="1" si="216"/>
        <v>-1.9106278675130595E-2</v>
      </c>
      <c r="O1343" s="12">
        <f t="shared" ca="1" si="217"/>
        <v>-1.2338893621698932E-2</v>
      </c>
      <c r="P1343" s="12">
        <f t="shared" ca="1" si="218"/>
        <v>-1.0135135135135087E-2</v>
      </c>
      <c r="Q1343" s="12">
        <f t="shared" ca="1" si="219"/>
        <v>0</v>
      </c>
      <c r="R1343" s="12">
        <f t="shared" ca="1" si="220"/>
        <v>4.0611198537821025E-5</v>
      </c>
      <c r="S1343" s="12">
        <f t="shared" ca="1" si="221"/>
        <v>-1.2544861515638717E-3</v>
      </c>
      <c r="T1343" s="12">
        <f t="shared" ca="1" si="222"/>
        <v>-1.0289446606720487E-3</v>
      </c>
      <c r="U1343" s="18"/>
      <c r="V1343" s="22">
        <f t="shared" ca="1" si="223"/>
        <v>44302</v>
      </c>
      <c r="W1343" s="14">
        <f ca="1">VLOOKUP($M1343,LAST!$B:$Q,2,0)</f>
        <v>312.14</v>
      </c>
      <c r="X1343" s="14">
        <f ca="1">VLOOKUP($M1343,LAST!$B:$Q,3,0)*100</f>
        <v>359.4</v>
      </c>
      <c r="Y1343" s="14">
        <f ca="1">VLOOKUP($M1343,LAST!$B:$Q,16,0)*100</f>
        <v>293</v>
      </c>
      <c r="Z1343" s="14">
        <f ca="1">VLOOKUP($M1343,LAST!$B:$Q,4,0)</f>
        <v>97.81</v>
      </c>
      <c r="AA1343" s="14">
        <f ca="1">VLOOKUP($M1343,LAST!$B:$Q,5,0)</f>
        <v>98.498999999999995</v>
      </c>
      <c r="AB1343" s="14">
        <f ca="1">VLOOKUP($M1343,LAST!$B:$Q,6,0)</f>
        <v>91.555999999999997</v>
      </c>
      <c r="AC1343" s="14">
        <f ca="1">VLOOKUP($M1343,LAST!$B:$Q,7,0)</f>
        <v>1116.5</v>
      </c>
    </row>
    <row r="1344" spans="12:29" ht="16.5" customHeight="1" x14ac:dyDescent="0.25">
      <c r="L1344" s="32">
        <f t="shared" si="215"/>
        <v>1344</v>
      </c>
      <c r="M1344" s="9">
        <f t="shared" ca="1" si="224"/>
        <v>44301</v>
      </c>
      <c r="N1344" s="12">
        <f t="shared" ca="1" si="216"/>
        <v>8.4614165742356029E-3</v>
      </c>
      <c r="O1344" s="12">
        <f t="shared" ca="1" si="217"/>
        <v>1.9825426108983635E-3</v>
      </c>
      <c r="P1344" s="12">
        <f t="shared" ca="1" si="218"/>
        <v>3.3898305084745228E-3</v>
      </c>
      <c r="Q1344" s="12">
        <f t="shared" ca="1" si="219"/>
        <v>1.0224948875259265E-4</v>
      </c>
      <c r="R1344" s="12">
        <f t="shared" ca="1" si="220"/>
        <v>2.6404249053002538E-4</v>
      </c>
      <c r="S1344" s="12">
        <f t="shared" ca="1" si="221"/>
        <v>-2.0721998036854483E-4</v>
      </c>
      <c r="T1344" s="12">
        <f t="shared" ca="1" si="222"/>
        <v>9.4035464803887692E-4</v>
      </c>
      <c r="U1344" s="18"/>
      <c r="V1344" s="22">
        <f t="shared" ca="1" si="223"/>
        <v>44301</v>
      </c>
      <c r="W1344" s="14">
        <f ca="1">VLOOKUP($M1344,LAST!$B:$Q,2,0)</f>
        <v>318.22000000000003</v>
      </c>
      <c r="X1344" s="14">
        <f ca="1">VLOOKUP($M1344,LAST!$B:$Q,3,0)*100</f>
        <v>363.89</v>
      </c>
      <c r="Y1344" s="14">
        <f ca="1">VLOOKUP($M1344,LAST!$B:$Q,16,0)*100</f>
        <v>296</v>
      </c>
      <c r="Z1344" s="14">
        <f ca="1">VLOOKUP($M1344,LAST!$B:$Q,4,0)</f>
        <v>97.81</v>
      </c>
      <c r="AA1344" s="14">
        <f ca="1">VLOOKUP($M1344,LAST!$B:$Q,5,0)</f>
        <v>98.495000000000005</v>
      </c>
      <c r="AB1344" s="14">
        <f ca="1">VLOOKUP($M1344,LAST!$B:$Q,6,0)</f>
        <v>91.671000000000006</v>
      </c>
      <c r="AC1344" s="14">
        <f ca="1">VLOOKUP($M1344,LAST!$B:$Q,7,0)</f>
        <v>1117.6500000000001</v>
      </c>
    </row>
    <row r="1345" spans="12:29" ht="16.5" customHeight="1" x14ac:dyDescent="0.25">
      <c r="L1345" s="32">
        <f t="shared" si="215"/>
        <v>1345</v>
      </c>
      <c r="M1345" s="9">
        <f t="shared" ca="1" si="224"/>
        <v>44300</v>
      </c>
      <c r="N1345" s="12">
        <f t="shared" ca="1" si="216"/>
        <v>-1.4306687908037352E-2</v>
      </c>
      <c r="O1345" s="12">
        <f t="shared" ca="1" si="217"/>
        <v>-1.2588363240891742E-2</v>
      </c>
      <c r="P1345" s="12">
        <f t="shared" ca="1" si="218"/>
        <v>-1.9933554817275767E-2</v>
      </c>
      <c r="Q1345" s="12">
        <f t="shared" ca="1" si="219"/>
        <v>-1.0223903486361596E-4</v>
      </c>
      <c r="R1345" s="12">
        <f t="shared" ca="1" si="220"/>
        <v>8.4297592846560576E-5</v>
      </c>
      <c r="S1345" s="12">
        <f t="shared" ca="1" si="221"/>
        <v>-1.7637068327309713E-3</v>
      </c>
      <c r="T1345" s="12">
        <f t="shared" ca="1" si="222"/>
        <v>-8.3040987610463191E-3</v>
      </c>
      <c r="U1345" s="18"/>
      <c r="V1345" s="22">
        <f t="shared" ca="1" si="223"/>
        <v>44300</v>
      </c>
      <c r="W1345" s="14">
        <f ca="1">VLOOKUP($M1345,LAST!$B:$Q,2,0)</f>
        <v>315.55</v>
      </c>
      <c r="X1345" s="14">
        <f ca="1">VLOOKUP($M1345,LAST!$B:$Q,3,0)*100</f>
        <v>363.17</v>
      </c>
      <c r="Y1345" s="14">
        <f ca="1">VLOOKUP($M1345,LAST!$B:$Q,16,0)*100</f>
        <v>295</v>
      </c>
      <c r="Z1345" s="14">
        <f ca="1">VLOOKUP($M1345,LAST!$B:$Q,4,0)</f>
        <v>97.8</v>
      </c>
      <c r="AA1345" s="14">
        <f ca="1">VLOOKUP($M1345,LAST!$B:$Q,5,0)</f>
        <v>98.468999999999994</v>
      </c>
      <c r="AB1345" s="14">
        <f ca="1">VLOOKUP($M1345,LAST!$B:$Q,6,0)</f>
        <v>91.69</v>
      </c>
      <c r="AC1345" s="14">
        <f ca="1">VLOOKUP($M1345,LAST!$B:$Q,7,0)</f>
        <v>1116.5999999999999</v>
      </c>
    </row>
    <row r="1346" spans="12:29" ht="16.5" customHeight="1" x14ac:dyDescent="0.25">
      <c r="L1346" s="32">
        <f t="shared" si="215"/>
        <v>1346</v>
      </c>
      <c r="M1346" s="9">
        <f t="shared" ca="1" si="224"/>
        <v>44299</v>
      </c>
      <c r="N1346" s="12">
        <f t="shared" ca="1" si="216"/>
        <v>1.3486560926963653E-2</v>
      </c>
      <c r="O1346" s="12">
        <f t="shared" ca="1" si="217"/>
        <v>1.6555650755921691E-2</v>
      </c>
      <c r="P1346" s="12">
        <f t="shared" ca="1" si="218"/>
        <v>3.082191780821919E-2</v>
      </c>
      <c r="Q1346" s="12">
        <f t="shared" ca="1" si="219"/>
        <v>-3.066230580539564E-4</v>
      </c>
      <c r="R1346" s="12">
        <f t="shared" ca="1" si="220"/>
        <v>7.1094860858433861E-6</v>
      </c>
      <c r="S1346" s="12">
        <f t="shared" ca="1" si="221"/>
        <v>-3.1040395927847131E-3</v>
      </c>
      <c r="T1346" s="12">
        <f t="shared" ca="1" si="222"/>
        <v>9.3341630367138606E-4</v>
      </c>
      <c r="U1346" s="18"/>
      <c r="V1346" s="22">
        <f t="shared" ca="1" si="223"/>
        <v>44299</v>
      </c>
      <c r="W1346" s="14">
        <f ca="1">VLOOKUP($M1346,LAST!$B:$Q,2,0)</f>
        <v>320.13</v>
      </c>
      <c r="X1346" s="14">
        <f ca="1">VLOOKUP($M1346,LAST!$B:$Q,3,0)*100</f>
        <v>367.8</v>
      </c>
      <c r="Y1346" s="14">
        <f ca="1">VLOOKUP($M1346,LAST!$B:$Q,16,0)*100</f>
        <v>301</v>
      </c>
      <c r="Z1346" s="14">
        <f ca="1">VLOOKUP($M1346,LAST!$B:$Q,4,0)</f>
        <v>97.81</v>
      </c>
      <c r="AA1346" s="14">
        <f ca="1">VLOOKUP($M1346,LAST!$B:$Q,5,0)</f>
        <v>98.460700000000003</v>
      </c>
      <c r="AB1346" s="14">
        <f ca="1">VLOOKUP($M1346,LAST!$B:$Q,6,0)</f>
        <v>91.852000000000004</v>
      </c>
      <c r="AC1346" s="14">
        <f ca="1">VLOOKUP($M1346,LAST!$B:$Q,7,0)</f>
        <v>1125.95</v>
      </c>
    </row>
    <row r="1347" spans="12:29" ht="16.5" customHeight="1" x14ac:dyDescent="0.25">
      <c r="L1347" s="32">
        <f t="shared" si="215"/>
        <v>1347</v>
      </c>
      <c r="M1347" s="9">
        <f t="shared" ca="1" si="224"/>
        <v>44298</v>
      </c>
      <c r="N1347" s="12">
        <f t="shared" ca="1" si="216"/>
        <v>-1.136150234741784E-2</v>
      </c>
      <c r="O1347" s="12">
        <f t="shared" ca="1" si="217"/>
        <v>-2.5363217820417727E-3</v>
      </c>
      <c r="P1347" s="12">
        <f t="shared" ca="1" si="218"/>
        <v>0</v>
      </c>
      <c r="Q1347" s="12">
        <f t="shared" ca="1" si="219"/>
        <v>-2.043735949315284E-4</v>
      </c>
      <c r="R1347" s="12">
        <f t="shared" ca="1" si="220"/>
        <v>2.0316944331577602E-4</v>
      </c>
      <c r="S1347" s="12">
        <f t="shared" ca="1" si="221"/>
        <v>-2.7125853108067588E-4</v>
      </c>
      <c r="T1347" s="12">
        <f t="shared" ca="1" si="222"/>
        <v>3.5237967795174185E-3</v>
      </c>
      <c r="U1347" s="18"/>
      <c r="V1347" s="22">
        <f t="shared" ca="1" si="223"/>
        <v>44298</v>
      </c>
      <c r="W1347" s="14">
        <f ca="1">VLOOKUP($M1347,LAST!$B:$Q,2,0)</f>
        <v>315.87</v>
      </c>
      <c r="X1347" s="14">
        <f ca="1">VLOOKUP($M1347,LAST!$B:$Q,3,0)*100</f>
        <v>361.81</v>
      </c>
      <c r="Y1347" s="14">
        <f ca="1">VLOOKUP($M1347,LAST!$B:$Q,16,0)*100</f>
        <v>292</v>
      </c>
      <c r="Z1347" s="14">
        <f ca="1">VLOOKUP($M1347,LAST!$B:$Q,4,0)</f>
        <v>97.84</v>
      </c>
      <c r="AA1347" s="14">
        <f ca="1">VLOOKUP($M1347,LAST!$B:$Q,5,0)</f>
        <v>98.46</v>
      </c>
      <c r="AB1347" s="14">
        <f ca="1">VLOOKUP($M1347,LAST!$B:$Q,6,0)</f>
        <v>92.138000000000005</v>
      </c>
      <c r="AC1347" s="14">
        <f ca="1">VLOOKUP($M1347,LAST!$B:$Q,7,0)</f>
        <v>1124.9000000000001</v>
      </c>
    </row>
    <row r="1348" spans="12:29" ht="16.5" customHeight="1" x14ac:dyDescent="0.25">
      <c r="L1348" s="32">
        <f t="shared" si="215"/>
        <v>1348</v>
      </c>
      <c r="M1348" s="9">
        <f t="shared" ca="1" si="224"/>
        <v>44295</v>
      </c>
      <c r="N1348" s="12">
        <f t="shared" ca="1" si="216"/>
        <v>-7.1781485969982795E-3</v>
      </c>
      <c r="O1348" s="12">
        <f t="shared" ca="1" si="217"/>
        <v>-2.995987026551572E-3</v>
      </c>
      <c r="P1348" s="12">
        <f t="shared" ca="1" si="218"/>
        <v>0</v>
      </c>
      <c r="Q1348" s="12">
        <f t="shared" ca="1" si="219"/>
        <v>0</v>
      </c>
      <c r="R1348" s="12">
        <f t="shared" ca="1" si="220"/>
        <v>-1.5235386724898881E-4</v>
      </c>
      <c r="S1348" s="12">
        <f t="shared" ca="1" si="221"/>
        <v>1.1297102944849424E-3</v>
      </c>
      <c r="T1348" s="12">
        <f t="shared" ca="1" si="222"/>
        <v>3.177018077680227E-3</v>
      </c>
      <c r="U1348" s="18"/>
      <c r="V1348" s="22">
        <f t="shared" ca="1" si="223"/>
        <v>44295</v>
      </c>
      <c r="W1348" s="14">
        <f ca="1">VLOOKUP($M1348,LAST!$B:$Q,2,0)</f>
        <v>319.5</v>
      </c>
      <c r="X1348" s="14">
        <f ca="1">VLOOKUP($M1348,LAST!$B:$Q,3,0)*100</f>
        <v>362.73</v>
      </c>
      <c r="Y1348" s="14">
        <f ca="1">VLOOKUP($M1348,LAST!$B:$Q,16,0)*100</f>
        <v>292</v>
      </c>
      <c r="Z1348" s="14">
        <f ca="1">VLOOKUP($M1348,LAST!$B:$Q,4,0)</f>
        <v>97.86</v>
      </c>
      <c r="AA1348" s="14">
        <f ca="1">VLOOKUP($M1348,LAST!$B:$Q,5,0)</f>
        <v>98.44</v>
      </c>
      <c r="AB1348" s="14">
        <f ca="1">VLOOKUP($M1348,LAST!$B:$Q,6,0)</f>
        <v>92.162999999999997</v>
      </c>
      <c r="AC1348" s="14">
        <f ca="1">VLOOKUP($M1348,LAST!$B:$Q,7,0)</f>
        <v>1120.95</v>
      </c>
    </row>
    <row r="1349" spans="12:29" ht="16.5" customHeight="1" x14ac:dyDescent="0.25">
      <c r="L1349" s="32">
        <f t="shared" si="215"/>
        <v>1349</v>
      </c>
      <c r="M1349" s="9">
        <f t="shared" ca="1" si="224"/>
        <v>44294</v>
      </c>
      <c r="N1349" s="12">
        <f t="shared" ca="1" si="216"/>
        <v>4.7456992100907147E-3</v>
      </c>
      <c r="O1349" s="12">
        <f t="shared" ca="1" si="217"/>
        <v>1.9829248141007838E-3</v>
      </c>
      <c r="P1349" s="12">
        <f t="shared" ca="1" si="218"/>
        <v>6.8965517241379448E-3</v>
      </c>
      <c r="Q1349" s="12">
        <f t="shared" ca="1" si="219"/>
        <v>7.158196134573469E-4</v>
      </c>
      <c r="R1349" s="12">
        <f t="shared" ca="1" si="220"/>
        <v>3.7594748928038157E-4</v>
      </c>
      <c r="S1349" s="12">
        <f t="shared" ca="1" si="221"/>
        <v>-4.283164782867388E-3</v>
      </c>
      <c r="T1349" s="12">
        <f t="shared" ca="1" si="222"/>
        <v>1.1199211575505519E-3</v>
      </c>
      <c r="U1349" s="18"/>
      <c r="V1349" s="22">
        <f t="shared" ca="1" si="223"/>
        <v>44294</v>
      </c>
      <c r="W1349" s="14">
        <f ca="1">VLOOKUP($M1349,LAST!$B:$Q,2,0)</f>
        <v>321.81</v>
      </c>
      <c r="X1349" s="14">
        <f ca="1">VLOOKUP($M1349,LAST!$B:$Q,3,0)*100</f>
        <v>363.82</v>
      </c>
      <c r="Y1349" s="14">
        <f ca="1">VLOOKUP($M1349,LAST!$B:$Q,16,0)*100</f>
        <v>292</v>
      </c>
      <c r="Z1349" s="14">
        <f ca="1">VLOOKUP($M1349,LAST!$B:$Q,4,0)</f>
        <v>97.86</v>
      </c>
      <c r="AA1349" s="14">
        <f ca="1">VLOOKUP($M1349,LAST!$B:$Q,5,0)</f>
        <v>98.454999999999998</v>
      </c>
      <c r="AB1349" s="14">
        <f ca="1">VLOOKUP($M1349,LAST!$B:$Q,6,0)</f>
        <v>92.058999999999997</v>
      </c>
      <c r="AC1349" s="14">
        <f ca="1">VLOOKUP($M1349,LAST!$B:$Q,7,0)</f>
        <v>1117.4000000000001</v>
      </c>
    </row>
    <row r="1350" spans="12:29" ht="16.5" customHeight="1" x14ac:dyDescent="0.25">
      <c r="L1350" s="32">
        <f t="shared" ref="L1350:L1413" si="225">ROW(M1350)</f>
        <v>1350</v>
      </c>
      <c r="M1350" s="9">
        <f t="shared" ca="1" si="224"/>
        <v>44293</v>
      </c>
      <c r="N1350" s="12">
        <f t="shared" ref="N1350:N1413" ca="1" si="226">W1350/W1351-1</f>
        <v>-7.099014198028275E-3</v>
      </c>
      <c r="O1350" s="12">
        <f t="shared" ref="O1350:O1413" ca="1" si="227">X1350/X1351-1</f>
        <v>-7.6523640338890253E-3</v>
      </c>
      <c r="P1350" s="12">
        <f t="shared" ref="P1350:P1413" ca="1" si="228">Y1350/Y1351-1</f>
        <v>-1.0238907849829393E-2</v>
      </c>
      <c r="Q1350" s="12">
        <f t="shared" ref="Q1350:Q1413" ca="1" si="229">Z1350/Z1351-1</f>
        <v>7.1633237822354978E-4</v>
      </c>
      <c r="R1350" s="12">
        <f t="shared" ref="R1350:R1413" ca="1" si="230">AA1350/AA1351-1</f>
        <v>-2.0321072952578234E-5</v>
      </c>
      <c r="S1350" s="12">
        <f t="shared" ref="S1350:S1413" ca="1" si="231">AB1350/AB1351-1</f>
        <v>1.2996155304056956E-3</v>
      </c>
      <c r="T1350" s="12">
        <f t="shared" ref="T1350:T1413" ca="1" si="232">AC1350/AC1351-1</f>
        <v>-3.1704920960970995E-3</v>
      </c>
      <c r="U1350" s="18"/>
      <c r="V1350" s="22">
        <f t="shared" ref="V1350:V1413" ca="1" si="233">M1350</f>
        <v>44293</v>
      </c>
      <c r="W1350" s="14">
        <f ca="1">VLOOKUP($M1350,LAST!$B:$Q,2,0)</f>
        <v>320.29000000000002</v>
      </c>
      <c r="X1350" s="14">
        <f ca="1">VLOOKUP($M1350,LAST!$B:$Q,3,0)*100</f>
        <v>363.09999999999997</v>
      </c>
      <c r="Y1350" s="14">
        <f ca="1">VLOOKUP($M1350,LAST!$B:$Q,16,0)*100</f>
        <v>290</v>
      </c>
      <c r="Z1350" s="14">
        <f ca="1">VLOOKUP($M1350,LAST!$B:$Q,4,0)</f>
        <v>97.79</v>
      </c>
      <c r="AA1350" s="14">
        <f ca="1">VLOOKUP($M1350,LAST!$B:$Q,5,0)</f>
        <v>98.418000000000006</v>
      </c>
      <c r="AB1350" s="14">
        <f ca="1">VLOOKUP($M1350,LAST!$B:$Q,6,0)</f>
        <v>92.454999999999998</v>
      </c>
      <c r="AC1350" s="14">
        <f ca="1">VLOOKUP($M1350,LAST!$B:$Q,7,0)</f>
        <v>1116.1500000000001</v>
      </c>
    </row>
    <row r="1351" spans="12:29" ht="16.5" customHeight="1" x14ac:dyDescent="0.25">
      <c r="L1351" s="32">
        <f t="shared" si="225"/>
        <v>1351</v>
      </c>
      <c r="M1351" s="9">
        <f t="shared" ref="M1351:M1414" ca="1" si="234">WORKDAY(M1350,-1)</f>
        <v>44292</v>
      </c>
      <c r="N1351" s="12">
        <f t="shared" ca="1" si="226"/>
        <v>5.6740241925425927E-3</v>
      </c>
      <c r="O1351" s="12">
        <f t="shared" ca="1" si="227"/>
        <v>-6.8400195429131339E-3</v>
      </c>
      <c r="P1351" s="12">
        <f t="shared" ca="1" si="228"/>
        <v>-6.7796610169491567E-3</v>
      </c>
      <c r="Q1351" s="12">
        <f t="shared" ca="1" si="229"/>
        <v>6.1437640794603787E-4</v>
      </c>
      <c r="R1351" s="12">
        <f t="shared" ca="1" si="230"/>
        <v>1.0160639713818753E-5</v>
      </c>
      <c r="S1351" s="12">
        <f t="shared" ca="1" si="231"/>
        <v>-2.8079269938982021E-3</v>
      </c>
      <c r="T1351" s="12">
        <f t="shared" ca="1" si="232"/>
        <v>-7.0060305072719986E-3</v>
      </c>
      <c r="U1351" s="18"/>
      <c r="V1351" s="22">
        <f t="shared" ca="1" si="233"/>
        <v>44292</v>
      </c>
      <c r="W1351" s="14">
        <f ca="1">VLOOKUP($M1351,LAST!$B:$Q,2,0)</f>
        <v>322.58</v>
      </c>
      <c r="X1351" s="14">
        <f ca="1">VLOOKUP($M1351,LAST!$B:$Q,3,0)*100</f>
        <v>365.9</v>
      </c>
      <c r="Y1351" s="14">
        <f ca="1">VLOOKUP($M1351,LAST!$B:$Q,16,0)*100</f>
        <v>293</v>
      </c>
      <c r="Z1351" s="14">
        <f ca="1">VLOOKUP($M1351,LAST!$B:$Q,4,0)</f>
        <v>97.72</v>
      </c>
      <c r="AA1351" s="14">
        <f ca="1">VLOOKUP($M1351,LAST!$B:$Q,5,0)</f>
        <v>98.42</v>
      </c>
      <c r="AB1351" s="14">
        <f ca="1">VLOOKUP($M1351,LAST!$B:$Q,6,0)</f>
        <v>92.334999999999994</v>
      </c>
      <c r="AC1351" s="14">
        <f ca="1">VLOOKUP($M1351,LAST!$B:$Q,7,0)</f>
        <v>1119.7</v>
      </c>
    </row>
    <row r="1352" spans="12:29" ht="16.5" customHeight="1" x14ac:dyDescent="0.25">
      <c r="L1352" s="32">
        <f t="shared" si="225"/>
        <v>1352</v>
      </c>
      <c r="M1352" s="9">
        <f t="shared" ca="1" si="234"/>
        <v>44291</v>
      </c>
      <c r="N1352" s="12">
        <f t="shared" ca="1" si="226"/>
        <v>-1.0580215305839191E-2</v>
      </c>
      <c r="O1352" s="12">
        <f t="shared" ca="1" si="227"/>
        <v>-8.5842684534861435E-3</v>
      </c>
      <c r="P1352" s="12">
        <f t="shared" ca="1" si="228"/>
        <v>-2.3178807947019875E-2</v>
      </c>
      <c r="Q1352" s="12">
        <f t="shared" ca="1" si="229"/>
        <v>1.2302645068689166E-3</v>
      </c>
      <c r="R1352" s="12">
        <f t="shared" ca="1" si="230"/>
        <v>1.9308943089413333E-4</v>
      </c>
      <c r="S1352" s="12">
        <f t="shared" ca="1" si="231"/>
        <v>-4.590311969211669E-3</v>
      </c>
      <c r="T1352" s="12">
        <f t="shared" ca="1" si="232"/>
        <v>8.8691796008788515E-5</v>
      </c>
      <c r="U1352" s="18"/>
      <c r="V1352" s="22">
        <f t="shared" ca="1" si="233"/>
        <v>44291</v>
      </c>
      <c r="W1352" s="14">
        <f ca="1">VLOOKUP($M1352,LAST!$B:$Q,2,0)</f>
        <v>320.76</v>
      </c>
      <c r="X1352" s="14">
        <f ca="1">VLOOKUP($M1352,LAST!$B:$Q,3,0)*100</f>
        <v>368.42</v>
      </c>
      <c r="Y1352" s="14">
        <f ca="1">VLOOKUP($M1352,LAST!$B:$Q,16,0)*100</f>
        <v>295</v>
      </c>
      <c r="Z1352" s="14">
        <f ca="1">VLOOKUP($M1352,LAST!$B:$Q,4,0)</f>
        <v>97.66</v>
      </c>
      <c r="AA1352" s="14">
        <f ca="1">VLOOKUP($M1352,LAST!$B:$Q,5,0)</f>
        <v>98.418999999999997</v>
      </c>
      <c r="AB1352" s="14">
        <f ca="1">VLOOKUP($M1352,LAST!$B:$Q,6,0)</f>
        <v>92.594999999999999</v>
      </c>
      <c r="AC1352" s="14">
        <f ca="1">VLOOKUP($M1352,LAST!$B:$Q,7,0)</f>
        <v>1127.5999999999999</v>
      </c>
    </row>
    <row r="1353" spans="12:29" ht="16.5" customHeight="1" x14ac:dyDescent="0.25">
      <c r="L1353" s="32">
        <f t="shared" si="225"/>
        <v>1353</v>
      </c>
      <c r="M1353" s="9">
        <f t="shared" ca="1" si="234"/>
        <v>44288</v>
      </c>
      <c r="N1353" s="12">
        <f t="shared" ca="1" si="226"/>
        <v>0</v>
      </c>
      <c r="O1353" s="12">
        <f t="shared" ca="1" si="227"/>
        <v>-7.5579532101270885E-3</v>
      </c>
      <c r="P1353" s="12">
        <f t="shared" ca="1" si="228"/>
        <v>-9.8360655737704805E-3</v>
      </c>
      <c r="Q1353" s="12">
        <f t="shared" ca="1" si="229"/>
        <v>-1.0251153254736689E-4</v>
      </c>
      <c r="R1353" s="12">
        <f t="shared" ca="1" si="230"/>
        <v>-1.3209636938205094E-4</v>
      </c>
      <c r="S1353" s="12">
        <f t="shared" ca="1" si="231"/>
        <v>1.0007640241476157E-3</v>
      </c>
      <c r="T1353" s="12">
        <f t="shared" ca="1" si="232"/>
        <v>-3.9752650176678728E-3</v>
      </c>
      <c r="U1353" s="18"/>
      <c r="V1353" s="22">
        <f t="shared" ca="1" si="233"/>
        <v>44288</v>
      </c>
      <c r="W1353" s="14">
        <f ca="1">VLOOKUP($M1353,LAST!$B:$Q,2,0)</f>
        <v>324.19</v>
      </c>
      <c r="X1353" s="14">
        <f ca="1">VLOOKUP($M1353,LAST!$B:$Q,3,0)*100</f>
        <v>371.61</v>
      </c>
      <c r="Y1353" s="14">
        <f ca="1">VLOOKUP($M1353,LAST!$B:$Q,16,0)*100</f>
        <v>302</v>
      </c>
      <c r="Z1353" s="14">
        <f ca="1">VLOOKUP($M1353,LAST!$B:$Q,4,0)</f>
        <v>97.54</v>
      </c>
      <c r="AA1353" s="14">
        <f ca="1">VLOOKUP($M1353,LAST!$B:$Q,5,0)</f>
        <v>98.4</v>
      </c>
      <c r="AB1353" s="14">
        <f ca="1">VLOOKUP($M1353,LAST!$B:$Q,6,0)</f>
        <v>93.022000000000006</v>
      </c>
      <c r="AC1353" s="14">
        <f ca="1">VLOOKUP($M1353,LAST!$B:$Q,7,0)</f>
        <v>1127.5</v>
      </c>
    </row>
    <row r="1354" spans="12:29" ht="16.5" customHeight="1" x14ac:dyDescent="0.25">
      <c r="L1354" s="32">
        <f t="shared" si="225"/>
        <v>1354</v>
      </c>
      <c r="M1354" s="9">
        <f t="shared" ca="1" si="234"/>
        <v>44287</v>
      </c>
      <c r="N1354" s="12">
        <f t="shared" ca="1" si="226"/>
        <v>7.7174785454103834E-4</v>
      </c>
      <c r="O1354" s="12">
        <f t="shared" ca="1" si="227"/>
        <v>-1.5822951164380039E-2</v>
      </c>
      <c r="P1354" s="12">
        <f t="shared" ca="1" si="228"/>
        <v>-1.6129032258064502E-2</v>
      </c>
      <c r="Q1354" s="12">
        <f t="shared" ca="1" si="229"/>
        <v>0</v>
      </c>
      <c r="R1354" s="12">
        <f t="shared" ca="1" si="230"/>
        <v>7.1133873950746107E-5</v>
      </c>
      <c r="S1354" s="12">
        <f t="shared" ca="1" si="231"/>
        <v>-3.2499570962759572E-3</v>
      </c>
      <c r="T1354" s="12">
        <f t="shared" ca="1" si="232"/>
        <v>8.8347027122459565E-5</v>
      </c>
      <c r="U1354" s="18"/>
      <c r="V1354" s="22">
        <f t="shared" ca="1" si="233"/>
        <v>44287</v>
      </c>
      <c r="W1354" s="14">
        <f ca="1">VLOOKUP($M1354,LAST!$B:$Q,2,0)</f>
        <v>324.19</v>
      </c>
      <c r="X1354" s="14">
        <f ca="1">VLOOKUP($M1354,LAST!$B:$Q,3,0)*100</f>
        <v>374.44</v>
      </c>
      <c r="Y1354" s="14">
        <f ca="1">VLOOKUP($M1354,LAST!$B:$Q,16,0)*100</f>
        <v>305</v>
      </c>
      <c r="Z1354" s="14">
        <f ca="1">VLOOKUP($M1354,LAST!$B:$Q,4,0)</f>
        <v>97.55</v>
      </c>
      <c r="AA1354" s="14">
        <f ca="1">VLOOKUP($M1354,LAST!$B:$Q,5,0)</f>
        <v>98.412999999999997</v>
      </c>
      <c r="AB1354" s="14">
        <f ca="1">VLOOKUP($M1354,LAST!$B:$Q,6,0)</f>
        <v>92.929000000000002</v>
      </c>
      <c r="AC1354" s="14">
        <f ca="1">VLOOKUP($M1354,LAST!$B:$Q,7,0)</f>
        <v>1132</v>
      </c>
    </row>
    <row r="1355" spans="12:29" ht="16.5" customHeight="1" x14ac:dyDescent="0.25">
      <c r="L1355" s="32">
        <f t="shared" si="225"/>
        <v>1355</v>
      </c>
      <c r="M1355" s="9">
        <f t="shared" ca="1" si="234"/>
        <v>44286</v>
      </c>
      <c r="N1355" s="12">
        <f t="shared" ca="1" si="226"/>
        <v>-1.5619302297313675E-2</v>
      </c>
      <c r="O1355" s="12">
        <f t="shared" ca="1" si="227"/>
        <v>-1.4658655340308635E-2</v>
      </c>
      <c r="P1355" s="12">
        <f t="shared" ca="1" si="228"/>
        <v>-2.8213166144200663E-2</v>
      </c>
      <c r="Q1355" s="12">
        <f t="shared" ca="1" si="229"/>
        <v>0</v>
      </c>
      <c r="R1355" s="12">
        <f t="shared" ca="1" si="230"/>
        <v>-3.0476654882360954E-4</v>
      </c>
      <c r="S1355" s="12">
        <f t="shared" ca="1" si="231"/>
        <v>-6.9669978670261479E-4</v>
      </c>
      <c r="T1355" s="12">
        <f t="shared" ca="1" si="232"/>
        <v>-1.5436863229392195E-3</v>
      </c>
      <c r="U1355" s="18"/>
      <c r="V1355" s="22">
        <f t="shared" ca="1" si="233"/>
        <v>44286</v>
      </c>
      <c r="W1355" s="14">
        <f ca="1">VLOOKUP($M1355,LAST!$B:$Q,2,0)</f>
        <v>323.94</v>
      </c>
      <c r="X1355" s="14">
        <f ca="1">VLOOKUP($M1355,LAST!$B:$Q,3,0)*100</f>
        <v>380.46000000000004</v>
      </c>
      <c r="Y1355" s="14">
        <f ca="1">VLOOKUP($M1355,LAST!$B:$Q,16,0)*100</f>
        <v>310</v>
      </c>
      <c r="Z1355" s="14">
        <f ca="1">VLOOKUP($M1355,LAST!$B:$Q,4,0)</f>
        <v>97.55</v>
      </c>
      <c r="AA1355" s="14">
        <f ca="1">VLOOKUP($M1355,LAST!$B:$Q,5,0)</f>
        <v>98.406000000000006</v>
      </c>
      <c r="AB1355" s="14">
        <f ca="1">VLOOKUP($M1355,LAST!$B:$Q,6,0)</f>
        <v>93.231999999999999</v>
      </c>
      <c r="AC1355" s="14">
        <f ca="1">VLOOKUP($M1355,LAST!$B:$Q,7,0)</f>
        <v>1131.9000000000001</v>
      </c>
    </row>
    <row r="1356" spans="12:29" ht="16.5" customHeight="1" x14ac:dyDescent="0.25">
      <c r="L1356" s="32">
        <f t="shared" si="225"/>
        <v>1356</v>
      </c>
      <c r="M1356" s="9">
        <f t="shared" ca="1" si="234"/>
        <v>44285</v>
      </c>
      <c r="N1356" s="12">
        <f t="shared" ca="1" si="226"/>
        <v>2.1480009932952404E-2</v>
      </c>
      <c r="O1356" s="12">
        <f t="shared" ca="1" si="227"/>
        <v>2.232258734361281E-3</v>
      </c>
      <c r="P1356" s="12">
        <f t="shared" ca="1" si="228"/>
        <v>-3.1250000000000444E-3</v>
      </c>
      <c r="Q1356" s="12">
        <f t="shared" ca="1" si="229"/>
        <v>-1.0250102501030423E-4</v>
      </c>
      <c r="R1356" s="12">
        <f t="shared" ca="1" si="230"/>
        <v>-2.0313642642399987E-4</v>
      </c>
      <c r="S1356" s="12">
        <f t="shared" ca="1" si="231"/>
        <v>3.7979858839731762E-3</v>
      </c>
      <c r="T1356" s="12">
        <f t="shared" ca="1" si="232"/>
        <v>1.7673308885255423E-3</v>
      </c>
      <c r="U1356" s="18"/>
      <c r="V1356" s="22">
        <f t="shared" ca="1" si="233"/>
        <v>44285</v>
      </c>
      <c r="W1356" s="14">
        <f ca="1">VLOOKUP($M1356,LAST!$B:$Q,2,0)</f>
        <v>329.08</v>
      </c>
      <c r="X1356" s="14">
        <f ca="1">VLOOKUP($M1356,LAST!$B:$Q,3,0)*100</f>
        <v>386.12</v>
      </c>
      <c r="Y1356" s="14">
        <f ca="1">VLOOKUP($M1356,LAST!$B:$Q,16,0)*100</f>
        <v>319</v>
      </c>
      <c r="Z1356" s="14">
        <f ca="1">VLOOKUP($M1356,LAST!$B:$Q,4,0)</f>
        <v>97.55</v>
      </c>
      <c r="AA1356" s="14">
        <f ca="1">VLOOKUP($M1356,LAST!$B:$Q,5,0)</f>
        <v>98.436000000000007</v>
      </c>
      <c r="AB1356" s="14">
        <f ca="1">VLOOKUP($M1356,LAST!$B:$Q,6,0)</f>
        <v>93.296999999999997</v>
      </c>
      <c r="AC1356" s="14">
        <f ca="1">VLOOKUP($M1356,LAST!$B:$Q,7,0)</f>
        <v>1133.6500000000001</v>
      </c>
    </row>
    <row r="1357" spans="12:29" ht="16.5" customHeight="1" x14ac:dyDescent="0.25">
      <c r="L1357" s="32">
        <f t="shared" si="225"/>
        <v>1357</v>
      </c>
      <c r="M1357" s="9">
        <f t="shared" ca="1" si="234"/>
        <v>44284</v>
      </c>
      <c r="N1357" s="12">
        <f t="shared" ca="1" si="226"/>
        <v>-1.0565110565110558E-2</v>
      </c>
      <c r="O1357" s="12">
        <f t="shared" ca="1" si="227"/>
        <v>-8.1355234025023426E-3</v>
      </c>
      <c r="P1357" s="12">
        <f t="shared" ca="1" si="228"/>
        <v>-1.538461538461533E-2</v>
      </c>
      <c r="Q1357" s="12">
        <f t="shared" ca="1" si="229"/>
        <v>3.0759766225774143E-4</v>
      </c>
      <c r="R1357" s="12">
        <f t="shared" ca="1" si="230"/>
        <v>-2.2340015028732285E-4</v>
      </c>
      <c r="S1357" s="12">
        <f t="shared" ca="1" si="231"/>
        <v>1.9188064592630116E-3</v>
      </c>
      <c r="T1357" s="12">
        <f t="shared" ca="1" si="232"/>
        <v>2.0365697082393996E-3</v>
      </c>
      <c r="U1357" s="18"/>
      <c r="V1357" s="22">
        <f t="shared" ca="1" si="233"/>
        <v>44284</v>
      </c>
      <c r="W1357" s="14">
        <f ca="1">VLOOKUP($M1357,LAST!$B:$Q,2,0)</f>
        <v>322.16000000000003</v>
      </c>
      <c r="X1357" s="14">
        <f ca="1">VLOOKUP($M1357,LAST!$B:$Q,3,0)*100</f>
        <v>385.26</v>
      </c>
      <c r="Y1357" s="14">
        <f ca="1">VLOOKUP($M1357,LAST!$B:$Q,16,0)*100</f>
        <v>320</v>
      </c>
      <c r="Z1357" s="14">
        <f ca="1">VLOOKUP($M1357,LAST!$B:$Q,4,0)</f>
        <v>97.56</v>
      </c>
      <c r="AA1357" s="14">
        <f ca="1">VLOOKUP($M1357,LAST!$B:$Q,5,0)</f>
        <v>98.456000000000003</v>
      </c>
      <c r="AB1357" s="14">
        <f ca="1">VLOOKUP($M1357,LAST!$B:$Q,6,0)</f>
        <v>92.944000000000003</v>
      </c>
      <c r="AC1357" s="14">
        <f ca="1">VLOOKUP($M1357,LAST!$B:$Q,7,0)</f>
        <v>1131.6500000000001</v>
      </c>
    </row>
    <row r="1358" spans="12:29" ht="16.5" customHeight="1" x14ac:dyDescent="0.25">
      <c r="L1358" s="32">
        <f t="shared" si="225"/>
        <v>1358</v>
      </c>
      <c r="M1358" s="9">
        <f t="shared" ca="1" si="234"/>
        <v>44281</v>
      </c>
      <c r="N1358" s="12">
        <f t="shared" ca="1" si="226"/>
        <v>-4.3726875210223781E-3</v>
      </c>
      <c r="O1358" s="12">
        <f t="shared" ca="1" si="227"/>
        <v>-4.0768185431143689E-3</v>
      </c>
      <c r="P1358" s="12">
        <f t="shared" ca="1" si="228"/>
        <v>-1.2158054711246202E-2</v>
      </c>
      <c r="Q1358" s="12">
        <f t="shared" ca="1" si="229"/>
        <v>-2.0502306509473378E-4</v>
      </c>
      <c r="R1358" s="12">
        <f t="shared" ca="1" si="230"/>
        <v>-4.0616559371264849E-5</v>
      </c>
      <c r="S1358" s="12">
        <f t="shared" ca="1" si="231"/>
        <v>-8.8316388075126984E-4</v>
      </c>
      <c r="T1358" s="12">
        <f t="shared" ca="1" si="232"/>
        <v>-3.705174010850909E-3</v>
      </c>
      <c r="U1358" s="18"/>
      <c r="V1358" s="22">
        <f t="shared" ca="1" si="233"/>
        <v>44281</v>
      </c>
      <c r="W1358" s="14">
        <f ca="1">VLOOKUP($M1358,LAST!$B:$Q,2,0)</f>
        <v>325.60000000000002</v>
      </c>
      <c r="X1358" s="14">
        <f ca="1">VLOOKUP($M1358,LAST!$B:$Q,3,0)*100</f>
        <v>388.41999999999996</v>
      </c>
      <c r="Y1358" s="14">
        <f ca="1">VLOOKUP($M1358,LAST!$B:$Q,16,0)*100</f>
        <v>325</v>
      </c>
      <c r="Z1358" s="14">
        <f ca="1">VLOOKUP($M1358,LAST!$B:$Q,4,0)</f>
        <v>97.53</v>
      </c>
      <c r="AA1358" s="14">
        <f ca="1">VLOOKUP($M1358,LAST!$B:$Q,5,0)</f>
        <v>98.477999999999994</v>
      </c>
      <c r="AB1358" s="14">
        <f ca="1">VLOOKUP($M1358,LAST!$B:$Q,6,0)</f>
        <v>92.766000000000005</v>
      </c>
      <c r="AC1358" s="14">
        <f ca="1">VLOOKUP($M1358,LAST!$B:$Q,7,0)</f>
        <v>1129.3499999999999</v>
      </c>
    </row>
    <row r="1359" spans="12:29" ht="16.5" customHeight="1" x14ac:dyDescent="0.25">
      <c r="L1359" s="32">
        <f t="shared" si="225"/>
        <v>1359</v>
      </c>
      <c r="M1359" s="9">
        <f t="shared" ca="1" si="234"/>
        <v>44280</v>
      </c>
      <c r="N1359" s="12">
        <f t="shared" ca="1" si="226"/>
        <v>1.1326761770646954E-3</v>
      </c>
      <c r="O1359" s="12">
        <f t="shared" ca="1" si="227"/>
        <v>4.3003553587064314E-3</v>
      </c>
      <c r="P1359" s="12">
        <f t="shared" ca="1" si="228"/>
        <v>9.2024539877300082E-3</v>
      </c>
      <c r="Q1359" s="12">
        <f t="shared" ca="1" si="229"/>
        <v>-2.0498103925381539E-4</v>
      </c>
      <c r="R1359" s="12">
        <f t="shared" ca="1" si="230"/>
        <v>7.1084031480150855E-5</v>
      </c>
      <c r="S1359" s="12">
        <f t="shared" ca="1" si="231"/>
        <v>3.4584125886216732E-3</v>
      </c>
      <c r="T1359" s="12">
        <f t="shared" ca="1" si="232"/>
        <v>0</v>
      </c>
      <c r="U1359" s="18"/>
      <c r="V1359" s="22">
        <f t="shared" ca="1" si="233"/>
        <v>44280</v>
      </c>
      <c r="W1359" s="14">
        <f ca="1">VLOOKUP($M1359,LAST!$B:$Q,2,0)</f>
        <v>327.02999999999997</v>
      </c>
      <c r="X1359" s="14">
        <f ca="1">VLOOKUP($M1359,LAST!$B:$Q,3,0)*100</f>
        <v>390.01</v>
      </c>
      <c r="Y1359" s="14">
        <f ca="1">VLOOKUP($M1359,LAST!$B:$Q,16,0)*100</f>
        <v>329</v>
      </c>
      <c r="Z1359" s="14">
        <f ca="1">VLOOKUP($M1359,LAST!$B:$Q,4,0)</f>
        <v>97.55</v>
      </c>
      <c r="AA1359" s="14">
        <f ca="1">VLOOKUP($M1359,LAST!$B:$Q,5,0)</f>
        <v>98.481999999999999</v>
      </c>
      <c r="AB1359" s="14">
        <f ca="1">VLOOKUP($M1359,LAST!$B:$Q,6,0)</f>
        <v>92.847999999999999</v>
      </c>
      <c r="AC1359" s="14">
        <f ca="1">VLOOKUP($M1359,LAST!$B:$Q,7,0)</f>
        <v>1133.55</v>
      </c>
    </row>
    <row r="1360" spans="12:29" ht="16.5" customHeight="1" x14ac:dyDescent="0.25">
      <c r="L1360" s="32">
        <f t="shared" si="225"/>
        <v>1360</v>
      </c>
      <c r="M1360" s="9">
        <f t="shared" ca="1" si="234"/>
        <v>44279</v>
      </c>
      <c r="N1360" s="12">
        <f t="shared" ca="1" si="226"/>
        <v>7.4946797026802514E-3</v>
      </c>
      <c r="O1360" s="12">
        <f t="shared" ca="1" si="227"/>
        <v>-3.3619915308611414E-3</v>
      </c>
      <c r="P1360" s="12">
        <f t="shared" ca="1" si="228"/>
        <v>-1.2121212121212088E-2</v>
      </c>
      <c r="Q1360" s="12">
        <f t="shared" ca="1" si="229"/>
        <v>-2.0493903063845131E-4</v>
      </c>
      <c r="R1360" s="12">
        <f t="shared" ca="1" si="230"/>
        <v>-1.3199577613520752E-4</v>
      </c>
      <c r="S1360" s="12">
        <f t="shared" ca="1" si="231"/>
        <v>2.0793623288859475E-3</v>
      </c>
      <c r="T1360" s="12">
        <f t="shared" ca="1" si="232"/>
        <v>3.4523967600583738E-3</v>
      </c>
      <c r="U1360" s="18"/>
      <c r="V1360" s="22">
        <f t="shared" ca="1" si="233"/>
        <v>44279</v>
      </c>
      <c r="W1360" s="14">
        <f ca="1">VLOOKUP($M1360,LAST!$B:$Q,2,0)</f>
        <v>326.66000000000003</v>
      </c>
      <c r="X1360" s="14">
        <f ca="1">VLOOKUP($M1360,LAST!$B:$Q,3,0)*100</f>
        <v>388.34</v>
      </c>
      <c r="Y1360" s="14">
        <f ca="1">VLOOKUP($M1360,LAST!$B:$Q,16,0)*100</f>
        <v>326</v>
      </c>
      <c r="Z1360" s="14">
        <f ca="1">VLOOKUP($M1360,LAST!$B:$Q,4,0)</f>
        <v>97.57</v>
      </c>
      <c r="AA1360" s="14">
        <f ca="1">VLOOKUP($M1360,LAST!$B:$Q,5,0)</f>
        <v>98.474999999999994</v>
      </c>
      <c r="AB1360" s="14">
        <f ca="1">VLOOKUP($M1360,LAST!$B:$Q,6,0)</f>
        <v>92.528000000000006</v>
      </c>
      <c r="AC1360" s="14">
        <f ca="1">VLOOKUP($M1360,LAST!$B:$Q,7,0)</f>
        <v>1133.55</v>
      </c>
    </row>
    <row r="1361" spans="12:29" ht="16.5" customHeight="1" x14ac:dyDescent="0.25">
      <c r="L1361" s="32">
        <f t="shared" si="225"/>
        <v>1361</v>
      </c>
      <c r="M1361" s="9">
        <f t="shared" ca="1" si="234"/>
        <v>44278</v>
      </c>
      <c r="N1361" s="12">
        <f t="shared" ca="1" si="226"/>
        <v>7.9271325540910542E-3</v>
      </c>
      <c r="O1361" s="12">
        <f t="shared" ca="1" si="227"/>
        <v>3.7093325777286523E-3</v>
      </c>
      <c r="P1361" s="12">
        <f t="shared" ca="1" si="228"/>
        <v>0</v>
      </c>
      <c r="Q1361" s="12">
        <f t="shared" ca="1" si="229"/>
        <v>-1.0245901639338584E-4</v>
      </c>
      <c r="R1361" s="12">
        <f t="shared" ca="1" si="230"/>
        <v>-7.8121036879219563E-4</v>
      </c>
      <c r="S1361" s="12">
        <f t="shared" ca="1" si="231"/>
        <v>6.4746789910836711E-3</v>
      </c>
      <c r="T1361" s="12">
        <f t="shared" ca="1" si="232"/>
        <v>1.1077632045373154E-3</v>
      </c>
      <c r="U1361" s="18"/>
      <c r="V1361" s="22">
        <f t="shared" ca="1" si="233"/>
        <v>44278</v>
      </c>
      <c r="W1361" s="14">
        <f ca="1">VLOOKUP($M1361,LAST!$B:$Q,2,0)</f>
        <v>324.23</v>
      </c>
      <c r="X1361" s="14">
        <f ca="1">VLOOKUP($M1361,LAST!$B:$Q,3,0)*100</f>
        <v>389.65000000000003</v>
      </c>
      <c r="Y1361" s="14">
        <f ca="1">VLOOKUP($M1361,LAST!$B:$Q,16,0)*100</f>
        <v>330</v>
      </c>
      <c r="Z1361" s="14">
        <f ca="1">VLOOKUP($M1361,LAST!$B:$Q,4,0)</f>
        <v>97.59</v>
      </c>
      <c r="AA1361" s="14">
        <f ca="1">VLOOKUP($M1361,LAST!$B:$Q,5,0)</f>
        <v>98.488</v>
      </c>
      <c r="AB1361" s="14">
        <f ca="1">VLOOKUP($M1361,LAST!$B:$Q,6,0)</f>
        <v>92.335999999999999</v>
      </c>
      <c r="AC1361" s="14">
        <f ca="1">VLOOKUP($M1361,LAST!$B:$Q,7,0)</f>
        <v>1129.6500000000001</v>
      </c>
    </row>
    <row r="1362" spans="12:29" ht="16.5" customHeight="1" x14ac:dyDescent="0.25">
      <c r="L1362" s="32">
        <f t="shared" si="225"/>
        <v>1362</v>
      </c>
      <c r="M1362" s="9">
        <f t="shared" ca="1" si="234"/>
        <v>44277</v>
      </c>
      <c r="N1362" s="12">
        <f t="shared" ca="1" si="226"/>
        <v>1.910343735149711E-2</v>
      </c>
      <c r="O1362" s="12">
        <f t="shared" ca="1" si="227"/>
        <v>4.3463638009986205E-3</v>
      </c>
      <c r="P1362" s="12">
        <f t="shared" ca="1" si="228"/>
        <v>-2.0771513353115778E-2</v>
      </c>
      <c r="Q1362" s="12">
        <f t="shared" ca="1" si="229"/>
        <v>7.1772787860147069E-4</v>
      </c>
      <c r="R1362" s="12">
        <f t="shared" ca="1" si="230"/>
        <v>-6.6916081150958373E-4</v>
      </c>
      <c r="S1362" s="12">
        <f t="shared" ca="1" si="231"/>
        <v>-1.925608416105451E-3</v>
      </c>
      <c r="T1362" s="12">
        <f t="shared" ca="1" si="232"/>
        <v>-2.3870568473166598E-3</v>
      </c>
      <c r="U1362" s="18"/>
      <c r="V1362" s="22">
        <f t="shared" ca="1" si="233"/>
        <v>44277</v>
      </c>
      <c r="W1362" s="14">
        <f ca="1">VLOOKUP($M1362,LAST!$B:$Q,2,0)</f>
        <v>321.68</v>
      </c>
      <c r="X1362" s="14">
        <f ca="1">VLOOKUP($M1362,LAST!$B:$Q,3,0)*100</f>
        <v>388.21</v>
      </c>
      <c r="Y1362" s="14">
        <f ca="1">VLOOKUP($M1362,LAST!$B:$Q,16,0)*100</f>
        <v>330</v>
      </c>
      <c r="Z1362" s="14">
        <f ca="1">VLOOKUP($M1362,LAST!$B:$Q,4,0)</f>
        <v>97.6</v>
      </c>
      <c r="AA1362" s="14">
        <f ca="1">VLOOKUP($M1362,LAST!$B:$Q,5,0)</f>
        <v>98.564999999999998</v>
      </c>
      <c r="AB1362" s="14">
        <f ca="1">VLOOKUP($M1362,LAST!$B:$Q,6,0)</f>
        <v>91.742000000000004</v>
      </c>
      <c r="AC1362" s="14">
        <f ca="1">VLOOKUP($M1362,LAST!$B:$Q,7,0)</f>
        <v>1128.4000000000001</v>
      </c>
    </row>
    <row r="1363" spans="12:29" ht="16.5" customHeight="1" x14ac:dyDescent="0.25">
      <c r="L1363" s="32">
        <f t="shared" si="225"/>
        <v>1363</v>
      </c>
      <c r="M1363" s="9">
        <f t="shared" ca="1" si="234"/>
        <v>44274</v>
      </c>
      <c r="N1363" s="12">
        <f t="shared" ca="1" si="226"/>
        <v>-7.4211502782931538E-3</v>
      </c>
      <c r="O1363" s="12">
        <f t="shared" ca="1" si="227"/>
        <v>7.7673924863419508E-4</v>
      </c>
      <c r="P1363" s="12">
        <f t="shared" ca="1" si="228"/>
        <v>0</v>
      </c>
      <c r="Q1363" s="12">
        <f t="shared" ca="1" si="229"/>
        <v>-3.0750307503080165E-4</v>
      </c>
      <c r="R1363" s="12">
        <f t="shared" ca="1" si="230"/>
        <v>-2.6353933324541057E-4</v>
      </c>
      <c r="S1363" s="12">
        <f t="shared" ca="1" si="231"/>
        <v>6.2049596133340046E-4</v>
      </c>
      <c r="T1363" s="12">
        <f t="shared" ca="1" si="232"/>
        <v>6.4510388397027718E-3</v>
      </c>
      <c r="U1363" s="18"/>
      <c r="V1363" s="22">
        <f t="shared" ca="1" si="233"/>
        <v>44274</v>
      </c>
      <c r="W1363" s="14">
        <f ca="1">VLOOKUP($M1363,LAST!$B:$Q,2,0)</f>
        <v>315.64999999999998</v>
      </c>
      <c r="X1363" s="14">
        <f ca="1">VLOOKUP($M1363,LAST!$B:$Q,3,0)*100</f>
        <v>386.53</v>
      </c>
      <c r="Y1363" s="14">
        <f ca="1">VLOOKUP($M1363,LAST!$B:$Q,16,0)*100</f>
        <v>337</v>
      </c>
      <c r="Z1363" s="14">
        <f ca="1">VLOOKUP($M1363,LAST!$B:$Q,4,0)</f>
        <v>97.53</v>
      </c>
      <c r="AA1363" s="14">
        <f ca="1">VLOOKUP($M1363,LAST!$B:$Q,5,0)</f>
        <v>98.631</v>
      </c>
      <c r="AB1363" s="14">
        <f ca="1">VLOOKUP($M1363,LAST!$B:$Q,6,0)</f>
        <v>91.918999999999997</v>
      </c>
      <c r="AC1363" s="14">
        <f ca="1">VLOOKUP($M1363,LAST!$B:$Q,7,0)</f>
        <v>1131.0999999999999</v>
      </c>
    </row>
    <row r="1364" spans="12:29" ht="16.5" customHeight="1" x14ac:dyDescent="0.25">
      <c r="L1364" s="32">
        <f t="shared" si="225"/>
        <v>1364</v>
      </c>
      <c r="M1364" s="9">
        <f t="shared" ca="1" si="234"/>
        <v>44273</v>
      </c>
      <c r="N1364" s="12">
        <f t="shared" ca="1" si="226"/>
        <v>-1.4289256710681375E-2</v>
      </c>
      <c r="O1364" s="12">
        <f t="shared" ca="1" si="227"/>
        <v>3.6640507250143006E-3</v>
      </c>
      <c r="P1364" s="12">
        <f t="shared" ca="1" si="228"/>
        <v>1.5060240963855387E-2</v>
      </c>
      <c r="Q1364" s="12">
        <f t="shared" ca="1" si="229"/>
        <v>-6.1462814996926518E-4</v>
      </c>
      <c r="R1364" s="12">
        <f t="shared" ca="1" si="230"/>
        <v>-2.9386133798114944E-4</v>
      </c>
      <c r="S1364" s="12">
        <f t="shared" ca="1" si="231"/>
        <v>4.5930753920517819E-3</v>
      </c>
      <c r="T1364" s="12">
        <f t="shared" ca="1" si="232"/>
        <v>-5.6624640566247386E-3</v>
      </c>
      <c r="U1364" s="18"/>
      <c r="V1364" s="22">
        <f t="shared" ca="1" si="233"/>
        <v>44273</v>
      </c>
      <c r="W1364" s="14">
        <f ca="1">VLOOKUP($M1364,LAST!$B:$Q,2,0)</f>
        <v>318.01</v>
      </c>
      <c r="X1364" s="14">
        <f ca="1">VLOOKUP($M1364,LAST!$B:$Q,3,0)*100</f>
        <v>386.22999999999996</v>
      </c>
      <c r="Y1364" s="14">
        <f ca="1">VLOOKUP($M1364,LAST!$B:$Q,16,0)*100</f>
        <v>337</v>
      </c>
      <c r="Z1364" s="14">
        <f ca="1">VLOOKUP($M1364,LAST!$B:$Q,4,0)</f>
        <v>97.56</v>
      </c>
      <c r="AA1364" s="14">
        <f ca="1">VLOOKUP($M1364,LAST!$B:$Q,5,0)</f>
        <v>98.656999999999996</v>
      </c>
      <c r="AB1364" s="14">
        <f ca="1">VLOOKUP($M1364,LAST!$B:$Q,6,0)</f>
        <v>91.861999999999995</v>
      </c>
      <c r="AC1364" s="14">
        <f ca="1">VLOOKUP($M1364,LAST!$B:$Q,7,0)</f>
        <v>1123.8499999999999</v>
      </c>
    </row>
    <row r="1365" spans="12:29" ht="16.5" customHeight="1" x14ac:dyDescent="0.25">
      <c r="L1365" s="32">
        <f t="shared" si="225"/>
        <v>1365</v>
      </c>
      <c r="M1365" s="9">
        <f t="shared" ca="1" si="234"/>
        <v>44272</v>
      </c>
      <c r="N1365" s="12">
        <f t="shared" ca="1" si="226"/>
        <v>6.8031456746973085E-3</v>
      </c>
      <c r="O1365" s="12">
        <f t="shared" ca="1" si="227"/>
        <v>8.4117292523779863E-3</v>
      </c>
      <c r="P1365" s="12">
        <f t="shared" ca="1" si="228"/>
        <v>1.5290519877675823E-2</v>
      </c>
      <c r="Q1365" s="12">
        <f t="shared" ca="1" si="229"/>
        <v>-7.1655235950451868E-4</v>
      </c>
      <c r="R1365" s="12">
        <f t="shared" ca="1" si="230"/>
        <v>5.0668315076052295E-5</v>
      </c>
      <c r="S1365" s="12">
        <f t="shared" ca="1" si="231"/>
        <v>-4.6045828117345922E-3</v>
      </c>
      <c r="T1365" s="12">
        <f t="shared" ca="1" si="232"/>
        <v>4.868549172345471E-4</v>
      </c>
      <c r="U1365" s="18"/>
      <c r="V1365" s="22">
        <f t="shared" ca="1" si="233"/>
        <v>44272</v>
      </c>
      <c r="W1365" s="14">
        <f ca="1">VLOOKUP($M1365,LAST!$B:$Q,2,0)</f>
        <v>322.62</v>
      </c>
      <c r="X1365" s="14">
        <f ca="1">VLOOKUP($M1365,LAST!$B:$Q,3,0)*100</f>
        <v>384.82</v>
      </c>
      <c r="Y1365" s="14">
        <f ca="1">VLOOKUP($M1365,LAST!$B:$Q,16,0)*100</f>
        <v>332</v>
      </c>
      <c r="Z1365" s="14">
        <f ca="1">VLOOKUP($M1365,LAST!$B:$Q,4,0)</f>
        <v>97.62</v>
      </c>
      <c r="AA1365" s="14">
        <f ca="1">VLOOKUP($M1365,LAST!$B:$Q,5,0)</f>
        <v>98.686000000000007</v>
      </c>
      <c r="AB1365" s="14">
        <f ca="1">VLOOKUP($M1365,LAST!$B:$Q,6,0)</f>
        <v>91.441999999999993</v>
      </c>
      <c r="AC1365" s="14">
        <f ca="1">VLOOKUP($M1365,LAST!$B:$Q,7,0)</f>
        <v>1130.25</v>
      </c>
    </row>
    <row r="1366" spans="12:29" ht="16.5" customHeight="1" x14ac:dyDescent="0.25">
      <c r="L1366" s="32">
        <f t="shared" si="225"/>
        <v>1366</v>
      </c>
      <c r="M1366" s="9">
        <f t="shared" ca="1" si="234"/>
        <v>44271</v>
      </c>
      <c r="N1366" s="12">
        <f t="shared" ca="1" si="226"/>
        <v>-1.9401432156190612E-2</v>
      </c>
      <c r="O1366" s="12">
        <f t="shared" ca="1" si="227"/>
        <v>-6.1463135140766845E-3</v>
      </c>
      <c r="P1366" s="12">
        <f t="shared" ca="1" si="228"/>
        <v>3.0674846625766694E-3</v>
      </c>
      <c r="Q1366" s="12">
        <f t="shared" ca="1" si="229"/>
        <v>-1.0235414534298659E-4</v>
      </c>
      <c r="R1366" s="12">
        <f t="shared" ca="1" si="230"/>
        <v>0</v>
      </c>
      <c r="S1366" s="12">
        <f t="shared" ca="1" si="231"/>
        <v>3.4845861509480436E-4</v>
      </c>
      <c r="T1366" s="12">
        <f t="shared" ca="1" si="232"/>
        <v>-5.8083252662147755E-3</v>
      </c>
      <c r="U1366" s="18"/>
      <c r="V1366" s="22">
        <f t="shared" ca="1" si="233"/>
        <v>44271</v>
      </c>
      <c r="W1366" s="14">
        <f ca="1">VLOOKUP($M1366,LAST!$B:$Q,2,0)</f>
        <v>320.44</v>
      </c>
      <c r="X1366" s="14">
        <f ca="1">VLOOKUP($M1366,LAST!$B:$Q,3,0)*100</f>
        <v>381.61</v>
      </c>
      <c r="Y1366" s="14">
        <f ca="1">VLOOKUP($M1366,LAST!$B:$Q,16,0)*100</f>
        <v>327</v>
      </c>
      <c r="Z1366" s="14">
        <f ca="1">VLOOKUP($M1366,LAST!$B:$Q,4,0)</f>
        <v>97.69</v>
      </c>
      <c r="AA1366" s="14">
        <f ca="1">VLOOKUP($M1366,LAST!$B:$Q,5,0)</f>
        <v>98.680999999999997</v>
      </c>
      <c r="AB1366" s="14">
        <f ca="1">VLOOKUP($M1366,LAST!$B:$Q,6,0)</f>
        <v>91.864999999999995</v>
      </c>
      <c r="AC1366" s="14">
        <f ca="1">VLOOKUP($M1366,LAST!$B:$Q,7,0)</f>
        <v>1129.7</v>
      </c>
    </row>
    <row r="1367" spans="12:29" ht="16.5" customHeight="1" x14ac:dyDescent="0.25">
      <c r="L1367" s="32">
        <f t="shared" si="225"/>
        <v>1367</v>
      </c>
      <c r="M1367" s="9">
        <f t="shared" ca="1" si="234"/>
        <v>44270</v>
      </c>
      <c r="N1367" s="12">
        <f t="shared" ca="1" si="226"/>
        <v>1.8701903915134821E-3</v>
      </c>
      <c r="O1367" s="12">
        <f t="shared" ca="1" si="227"/>
        <v>1.6173209860441684E-3</v>
      </c>
      <c r="P1367" s="12">
        <f t="shared" ca="1" si="228"/>
        <v>0</v>
      </c>
      <c r="Q1367" s="12">
        <f t="shared" ca="1" si="229"/>
        <v>1.0236462278645497E-4</v>
      </c>
      <c r="R1367" s="12">
        <f t="shared" ca="1" si="230"/>
        <v>-1.5198184323583774E-4</v>
      </c>
      <c r="S1367" s="12">
        <f t="shared" ca="1" si="231"/>
        <v>1.6797739940443979E-3</v>
      </c>
      <c r="T1367" s="12">
        <f t="shared" ca="1" si="232"/>
        <v>2.2933756725764809E-3</v>
      </c>
      <c r="U1367" s="18"/>
      <c r="V1367" s="22">
        <f t="shared" ca="1" si="233"/>
        <v>44270</v>
      </c>
      <c r="W1367" s="14">
        <f ca="1">VLOOKUP($M1367,LAST!$B:$Q,2,0)</f>
        <v>326.77999999999997</v>
      </c>
      <c r="X1367" s="14">
        <f ca="1">VLOOKUP($M1367,LAST!$B:$Q,3,0)*100</f>
        <v>383.97</v>
      </c>
      <c r="Y1367" s="14">
        <f ca="1">VLOOKUP($M1367,LAST!$B:$Q,16,0)*100</f>
        <v>326</v>
      </c>
      <c r="Z1367" s="14">
        <f ca="1">VLOOKUP($M1367,LAST!$B:$Q,4,0)</f>
        <v>97.7</v>
      </c>
      <c r="AA1367" s="14">
        <f ca="1">VLOOKUP($M1367,LAST!$B:$Q,5,0)</f>
        <v>98.680999999999997</v>
      </c>
      <c r="AB1367" s="14">
        <f ca="1">VLOOKUP($M1367,LAST!$B:$Q,6,0)</f>
        <v>91.832999999999998</v>
      </c>
      <c r="AC1367" s="14">
        <f ca="1">VLOOKUP($M1367,LAST!$B:$Q,7,0)</f>
        <v>1136.3</v>
      </c>
    </row>
    <row r="1368" spans="12:29" ht="16.5" customHeight="1" x14ac:dyDescent="0.25">
      <c r="L1368" s="32">
        <f t="shared" si="225"/>
        <v>1368</v>
      </c>
      <c r="M1368" s="9">
        <f t="shared" ca="1" si="234"/>
        <v>44267</v>
      </c>
      <c r="N1368" s="12">
        <f t="shared" ca="1" si="226"/>
        <v>-7.1230708349820926E-3</v>
      </c>
      <c r="O1368" s="12">
        <f t="shared" ca="1" si="227"/>
        <v>-2.0045819014892219E-3</v>
      </c>
      <c r="P1368" s="12">
        <f t="shared" ca="1" si="228"/>
        <v>0</v>
      </c>
      <c r="Q1368" s="12">
        <f t="shared" ca="1" si="229"/>
        <v>-3.0699959066726734E-4</v>
      </c>
      <c r="R1368" s="12">
        <f t="shared" ca="1" si="230"/>
        <v>1.0133149585533907E-4</v>
      </c>
      <c r="S1368" s="12">
        <f t="shared" ca="1" si="231"/>
        <v>2.8330781010719175E-3</v>
      </c>
      <c r="T1368" s="12">
        <f t="shared" ca="1" si="232"/>
        <v>-1.8928555707178329E-3</v>
      </c>
      <c r="U1368" s="18"/>
      <c r="V1368" s="22">
        <f t="shared" ca="1" si="233"/>
        <v>44267</v>
      </c>
      <c r="W1368" s="14">
        <f ca="1">VLOOKUP($M1368,LAST!$B:$Q,2,0)</f>
        <v>326.17</v>
      </c>
      <c r="X1368" s="14">
        <f ca="1">VLOOKUP($M1368,LAST!$B:$Q,3,0)*100</f>
        <v>383.34999999999997</v>
      </c>
      <c r="Y1368" s="14">
        <f ca="1">VLOOKUP($M1368,LAST!$B:$Q,16,0)*100</f>
        <v>326</v>
      </c>
      <c r="Z1368" s="14">
        <f ca="1">VLOOKUP($M1368,LAST!$B:$Q,4,0)</f>
        <v>97.69</v>
      </c>
      <c r="AA1368" s="14">
        <f ca="1">VLOOKUP($M1368,LAST!$B:$Q,5,0)</f>
        <v>98.695999999999998</v>
      </c>
      <c r="AB1368" s="14">
        <f ca="1">VLOOKUP($M1368,LAST!$B:$Q,6,0)</f>
        <v>91.679000000000002</v>
      </c>
      <c r="AC1368" s="14">
        <f ca="1">VLOOKUP($M1368,LAST!$B:$Q,7,0)</f>
        <v>1133.7</v>
      </c>
    </row>
    <row r="1369" spans="12:29" ht="16.5" customHeight="1" x14ac:dyDescent="0.25">
      <c r="L1369" s="32">
        <f t="shared" si="225"/>
        <v>1369</v>
      </c>
      <c r="M1369" s="9">
        <f t="shared" ca="1" si="234"/>
        <v>44266</v>
      </c>
      <c r="N1369" s="12">
        <f t="shared" ca="1" si="226"/>
        <v>-2.9397860899367689E-2</v>
      </c>
      <c r="O1369" s="12">
        <f t="shared" ca="1" si="227"/>
        <v>-2.1998166819431675E-2</v>
      </c>
      <c r="P1369" s="12">
        <f t="shared" ca="1" si="228"/>
        <v>-2.39520958083832E-2</v>
      </c>
      <c r="Q1369" s="12">
        <f t="shared" ca="1" si="229"/>
        <v>-1.0232272587751279E-4</v>
      </c>
      <c r="R1369" s="12">
        <f t="shared" ca="1" si="230"/>
        <v>0</v>
      </c>
      <c r="S1369" s="12">
        <f t="shared" ca="1" si="231"/>
        <v>-4.3888786033999816E-3</v>
      </c>
      <c r="T1369" s="12">
        <f t="shared" ca="1" si="232"/>
        <v>-5.9075792053211451E-3</v>
      </c>
      <c r="U1369" s="18"/>
      <c r="V1369" s="22">
        <f t="shared" ca="1" si="233"/>
        <v>44266</v>
      </c>
      <c r="W1369" s="14">
        <f ca="1">VLOOKUP($M1369,LAST!$B:$Q,2,0)</f>
        <v>328.51</v>
      </c>
      <c r="X1369" s="14">
        <f ca="1">VLOOKUP($M1369,LAST!$B:$Q,3,0)*100</f>
        <v>384.12</v>
      </c>
      <c r="Y1369" s="14">
        <f ca="1">VLOOKUP($M1369,LAST!$B:$Q,16,0)*100</f>
        <v>326</v>
      </c>
      <c r="Z1369" s="14">
        <f ca="1">VLOOKUP($M1369,LAST!$B:$Q,4,0)</f>
        <v>97.72</v>
      </c>
      <c r="AA1369" s="14">
        <f ca="1">VLOOKUP($M1369,LAST!$B:$Q,5,0)</f>
        <v>98.686000000000007</v>
      </c>
      <c r="AB1369" s="14">
        <f ca="1">VLOOKUP($M1369,LAST!$B:$Q,6,0)</f>
        <v>91.42</v>
      </c>
      <c r="AC1369" s="14">
        <f ca="1">VLOOKUP($M1369,LAST!$B:$Q,7,0)</f>
        <v>1135.8499999999999</v>
      </c>
    </row>
    <row r="1370" spans="12:29" ht="16.5" customHeight="1" x14ac:dyDescent="0.25">
      <c r="L1370" s="32">
        <f t="shared" si="225"/>
        <v>1370</v>
      </c>
      <c r="M1370" s="9">
        <f t="shared" ca="1" si="234"/>
        <v>44265</v>
      </c>
      <c r="N1370" s="12">
        <f t="shared" ca="1" si="226"/>
        <v>-1.0148275962916453E-2</v>
      </c>
      <c r="O1370" s="12">
        <f t="shared" ca="1" si="227"/>
        <v>-3.7793278376664352E-3</v>
      </c>
      <c r="P1370" s="12">
        <f t="shared" ca="1" si="228"/>
        <v>0</v>
      </c>
      <c r="Q1370" s="12">
        <f t="shared" ca="1" si="229"/>
        <v>1.023331968890151E-4</v>
      </c>
      <c r="R1370" s="12">
        <f t="shared" ca="1" si="230"/>
        <v>2.0266709902516666E-5</v>
      </c>
      <c r="S1370" s="12">
        <f t="shared" ca="1" si="231"/>
        <v>-1.4680615063399349E-3</v>
      </c>
      <c r="T1370" s="12">
        <f t="shared" ca="1" si="232"/>
        <v>2.2367440024559926E-3</v>
      </c>
      <c r="U1370" s="18"/>
      <c r="V1370" s="22">
        <f t="shared" ca="1" si="233"/>
        <v>44265</v>
      </c>
      <c r="W1370" s="14">
        <f ca="1">VLOOKUP($M1370,LAST!$B:$Q,2,0)</f>
        <v>338.46</v>
      </c>
      <c r="X1370" s="14">
        <f ca="1">VLOOKUP($M1370,LAST!$B:$Q,3,0)*100</f>
        <v>392.76</v>
      </c>
      <c r="Y1370" s="14">
        <f ca="1">VLOOKUP($M1370,LAST!$B:$Q,16,0)*100</f>
        <v>334</v>
      </c>
      <c r="Z1370" s="14">
        <f ca="1">VLOOKUP($M1370,LAST!$B:$Q,4,0)</f>
        <v>97.73</v>
      </c>
      <c r="AA1370" s="14">
        <f ca="1">VLOOKUP($M1370,LAST!$B:$Q,5,0)</f>
        <v>98.686000000000007</v>
      </c>
      <c r="AB1370" s="14">
        <f ca="1">VLOOKUP($M1370,LAST!$B:$Q,6,0)</f>
        <v>91.822999999999993</v>
      </c>
      <c r="AC1370" s="14">
        <f ca="1">VLOOKUP($M1370,LAST!$B:$Q,7,0)</f>
        <v>1142.5999999999999</v>
      </c>
    </row>
    <row r="1371" spans="12:29" ht="16.5" customHeight="1" x14ac:dyDescent="0.25">
      <c r="L1371" s="32">
        <f t="shared" si="225"/>
        <v>1371</v>
      </c>
      <c r="M1371" s="9">
        <f t="shared" ca="1" si="234"/>
        <v>44264</v>
      </c>
      <c r="N1371" s="12">
        <f t="shared" ca="1" si="226"/>
        <v>3.5513031227987213E-3</v>
      </c>
      <c r="O1371" s="12">
        <f t="shared" ca="1" si="227"/>
        <v>1.1597772817078411E-2</v>
      </c>
      <c r="P1371" s="12">
        <f t="shared" ca="1" si="228"/>
        <v>1.2121212121212199E-2</v>
      </c>
      <c r="Q1371" s="12">
        <f t="shared" ca="1" si="229"/>
        <v>2.0470829068575114E-4</v>
      </c>
      <c r="R1371" s="12">
        <f t="shared" ca="1" si="230"/>
        <v>4.0535062829194501E-5</v>
      </c>
      <c r="S1371" s="12">
        <f t="shared" ca="1" si="231"/>
        <v>-3.8456122106312884E-3</v>
      </c>
      <c r="T1371" s="12">
        <f t="shared" ca="1" si="232"/>
        <v>5.9560575311039532E-3</v>
      </c>
      <c r="U1371" s="18"/>
      <c r="V1371" s="22">
        <f t="shared" ca="1" si="233"/>
        <v>44264</v>
      </c>
      <c r="W1371" s="14">
        <f ca="1">VLOOKUP($M1371,LAST!$B:$Q,2,0)</f>
        <v>341.93</v>
      </c>
      <c r="X1371" s="14">
        <f ca="1">VLOOKUP($M1371,LAST!$B:$Q,3,0)*100</f>
        <v>394.25</v>
      </c>
      <c r="Y1371" s="14">
        <f ca="1">VLOOKUP($M1371,LAST!$B:$Q,16,0)*100</f>
        <v>334</v>
      </c>
      <c r="Z1371" s="14">
        <f ca="1">VLOOKUP($M1371,LAST!$B:$Q,4,0)</f>
        <v>97.72</v>
      </c>
      <c r="AA1371" s="14">
        <f ca="1">VLOOKUP($M1371,LAST!$B:$Q,5,0)</f>
        <v>98.683999999999997</v>
      </c>
      <c r="AB1371" s="14">
        <f ca="1">VLOOKUP($M1371,LAST!$B:$Q,6,0)</f>
        <v>91.957999999999998</v>
      </c>
      <c r="AC1371" s="14">
        <f ca="1">VLOOKUP($M1371,LAST!$B:$Q,7,0)</f>
        <v>1140.05</v>
      </c>
    </row>
    <row r="1372" spans="12:29" ht="16.5" customHeight="1" x14ac:dyDescent="0.25">
      <c r="L1372" s="32">
        <f t="shared" si="225"/>
        <v>1372</v>
      </c>
      <c r="M1372" s="9">
        <f t="shared" ca="1" si="234"/>
        <v>44263</v>
      </c>
      <c r="N1372" s="12">
        <f t="shared" ca="1" si="226"/>
        <v>2.4783445620789157E-2</v>
      </c>
      <c r="O1372" s="12">
        <f t="shared" ca="1" si="227"/>
        <v>9.5847472994325944E-3</v>
      </c>
      <c r="P1372" s="12">
        <f t="shared" ca="1" si="228"/>
        <v>3.0395136778116338E-3</v>
      </c>
      <c r="Q1372" s="12">
        <f t="shared" ca="1" si="229"/>
        <v>3.0715675232917405E-4</v>
      </c>
      <c r="R1372" s="12">
        <f t="shared" ca="1" si="230"/>
        <v>1.317563116340903E-4</v>
      </c>
      <c r="S1372" s="12">
        <f t="shared" ca="1" si="231"/>
        <v>3.6530871848396984E-3</v>
      </c>
      <c r="T1372" s="12">
        <f t="shared" ca="1" si="232"/>
        <v>6.5725197619681541E-3</v>
      </c>
      <c r="U1372" s="18"/>
      <c r="V1372" s="22">
        <f t="shared" ca="1" si="233"/>
        <v>44263</v>
      </c>
      <c r="W1372" s="14">
        <f ca="1">VLOOKUP($M1372,LAST!$B:$Q,2,0)</f>
        <v>340.72</v>
      </c>
      <c r="X1372" s="14">
        <f ca="1">VLOOKUP($M1372,LAST!$B:$Q,3,0)*100</f>
        <v>389.73</v>
      </c>
      <c r="Y1372" s="14">
        <f ca="1">VLOOKUP($M1372,LAST!$B:$Q,16,0)*100</f>
        <v>330</v>
      </c>
      <c r="Z1372" s="14">
        <f ca="1">VLOOKUP($M1372,LAST!$B:$Q,4,0)</f>
        <v>97.7</v>
      </c>
      <c r="AA1372" s="14">
        <f ca="1">VLOOKUP($M1372,LAST!$B:$Q,5,0)</f>
        <v>98.68</v>
      </c>
      <c r="AB1372" s="14">
        <f ca="1">VLOOKUP($M1372,LAST!$B:$Q,6,0)</f>
        <v>92.313000000000002</v>
      </c>
      <c r="AC1372" s="14">
        <f ca="1">VLOOKUP($M1372,LAST!$B:$Q,7,0)</f>
        <v>1133.3</v>
      </c>
    </row>
    <row r="1373" spans="12:29" ht="16.5" customHeight="1" x14ac:dyDescent="0.25">
      <c r="L1373" s="32">
        <f t="shared" si="225"/>
        <v>1373</v>
      </c>
      <c r="M1373" s="9">
        <f t="shared" ca="1" si="234"/>
        <v>44260</v>
      </c>
      <c r="N1373" s="12">
        <f t="shared" ca="1" si="226"/>
        <v>3.1169556182737423E-2</v>
      </c>
      <c r="O1373" s="12">
        <f t="shared" ca="1" si="227"/>
        <v>1.312232632601118E-2</v>
      </c>
      <c r="P1373" s="12">
        <f t="shared" ca="1" si="228"/>
        <v>9.2024539877300082E-3</v>
      </c>
      <c r="Q1373" s="12">
        <f t="shared" ca="1" si="229"/>
        <v>-2.047292455726879E-4</v>
      </c>
      <c r="R1373" s="12">
        <f t="shared" ca="1" si="230"/>
        <v>-4.4574566157773443E-4</v>
      </c>
      <c r="S1373" s="12">
        <f t="shared" ca="1" si="231"/>
        <v>3.776014667525196E-3</v>
      </c>
      <c r="T1373" s="12">
        <f t="shared" ca="1" si="232"/>
        <v>4.44286475919764E-4</v>
      </c>
      <c r="U1373" s="18"/>
      <c r="V1373" s="22">
        <f t="shared" ca="1" si="233"/>
        <v>44260</v>
      </c>
      <c r="W1373" s="14">
        <f ca="1">VLOOKUP($M1373,LAST!$B:$Q,2,0)</f>
        <v>332.48</v>
      </c>
      <c r="X1373" s="14">
        <f ca="1">VLOOKUP($M1373,LAST!$B:$Q,3,0)*100</f>
        <v>386.03000000000003</v>
      </c>
      <c r="Y1373" s="14">
        <f ca="1">VLOOKUP($M1373,LAST!$B:$Q,16,0)*100</f>
        <v>329</v>
      </c>
      <c r="Z1373" s="14">
        <f ca="1">VLOOKUP($M1373,LAST!$B:$Q,4,0)</f>
        <v>97.67</v>
      </c>
      <c r="AA1373" s="14">
        <f ca="1">VLOOKUP($M1373,LAST!$B:$Q,5,0)</f>
        <v>98.667000000000002</v>
      </c>
      <c r="AB1373" s="14">
        <f ca="1">VLOOKUP($M1373,LAST!$B:$Q,6,0)</f>
        <v>91.977000000000004</v>
      </c>
      <c r="AC1373" s="14">
        <f ca="1">VLOOKUP($M1373,LAST!$B:$Q,7,0)</f>
        <v>1125.9000000000001</v>
      </c>
    </row>
    <row r="1374" spans="12:29" ht="16.5" customHeight="1" x14ac:dyDescent="0.25">
      <c r="L1374" s="32">
        <f t="shared" si="225"/>
        <v>1374</v>
      </c>
      <c r="M1374" s="9">
        <f t="shared" ca="1" si="234"/>
        <v>44259</v>
      </c>
      <c r="N1374" s="12">
        <f t="shared" ca="1" si="226"/>
        <v>-4.5384377894410743E-3</v>
      </c>
      <c r="O1374" s="12">
        <f t="shared" ca="1" si="227"/>
        <v>8.976803304734382E-3</v>
      </c>
      <c r="P1374" s="12">
        <f t="shared" ca="1" si="228"/>
        <v>1.5576323987538832E-2</v>
      </c>
      <c r="Q1374" s="12">
        <f t="shared" ca="1" si="229"/>
        <v>-5.1156128504192822E-4</v>
      </c>
      <c r="R1374" s="12">
        <f t="shared" ca="1" si="230"/>
        <v>-2.025706211827849E-4</v>
      </c>
      <c r="S1374" s="12">
        <f t="shared" ca="1" si="231"/>
        <v>7.5208637997954408E-3</v>
      </c>
      <c r="T1374" s="12">
        <f t="shared" ca="1" si="232"/>
        <v>4.4178678209647604E-3</v>
      </c>
      <c r="U1374" s="18"/>
      <c r="V1374" s="22">
        <f t="shared" ca="1" si="233"/>
        <v>44259</v>
      </c>
      <c r="W1374" s="14">
        <f ca="1">VLOOKUP($M1374,LAST!$B:$Q,2,0)</f>
        <v>322.43</v>
      </c>
      <c r="X1374" s="14">
        <f ca="1">VLOOKUP($M1374,LAST!$B:$Q,3,0)*100</f>
        <v>381.03</v>
      </c>
      <c r="Y1374" s="14">
        <f ca="1">VLOOKUP($M1374,LAST!$B:$Q,16,0)*100</f>
        <v>326</v>
      </c>
      <c r="Z1374" s="14">
        <f ca="1">VLOOKUP($M1374,LAST!$B:$Q,4,0)</f>
        <v>97.69</v>
      </c>
      <c r="AA1374" s="14">
        <f ca="1">VLOOKUP($M1374,LAST!$B:$Q,5,0)</f>
        <v>98.710999999999999</v>
      </c>
      <c r="AB1374" s="14">
        <f ca="1">VLOOKUP($M1374,LAST!$B:$Q,6,0)</f>
        <v>91.631</v>
      </c>
      <c r="AC1374" s="14">
        <f ca="1">VLOOKUP($M1374,LAST!$B:$Q,7,0)</f>
        <v>1125.4000000000001</v>
      </c>
    </row>
    <row r="1375" spans="12:29" ht="16.5" customHeight="1" x14ac:dyDescent="0.25">
      <c r="L1375" s="32">
        <f t="shared" si="225"/>
        <v>1375</v>
      </c>
      <c r="M1375" s="9">
        <f t="shared" ca="1" si="234"/>
        <v>44258</v>
      </c>
      <c r="N1375" s="12">
        <f t="shared" ca="1" si="226"/>
        <v>-3.4459417881976817E-3</v>
      </c>
      <c r="O1375" s="12">
        <f t="shared" ca="1" si="227"/>
        <v>-3.9037771681788014E-3</v>
      </c>
      <c r="P1375" s="12">
        <f t="shared" ca="1" si="228"/>
        <v>-3.1055900621117516E-3</v>
      </c>
      <c r="Q1375" s="12">
        <f t="shared" ca="1" si="229"/>
        <v>-4.0908161178165869E-4</v>
      </c>
      <c r="R1375" s="12">
        <f t="shared" ca="1" si="230"/>
        <v>6.077487971634099E-5</v>
      </c>
      <c r="S1375" s="12">
        <f t="shared" ca="1" si="231"/>
        <v>1.784435754805358E-3</v>
      </c>
      <c r="T1375" s="12">
        <f t="shared" ca="1" si="232"/>
        <v>-3.0253147662053781E-3</v>
      </c>
      <c r="U1375" s="18"/>
      <c r="V1375" s="22">
        <f t="shared" ca="1" si="233"/>
        <v>44258</v>
      </c>
      <c r="W1375" s="14">
        <f ca="1">VLOOKUP($M1375,LAST!$B:$Q,2,0)</f>
        <v>323.89999999999998</v>
      </c>
      <c r="X1375" s="14">
        <f ca="1">VLOOKUP($M1375,LAST!$B:$Q,3,0)*100</f>
        <v>377.64000000000004</v>
      </c>
      <c r="Y1375" s="14">
        <f ca="1">VLOOKUP($M1375,LAST!$B:$Q,16,0)*100</f>
        <v>321</v>
      </c>
      <c r="Z1375" s="14">
        <f ca="1">VLOOKUP($M1375,LAST!$B:$Q,4,0)</f>
        <v>97.74</v>
      </c>
      <c r="AA1375" s="14">
        <f ca="1">VLOOKUP($M1375,LAST!$B:$Q,5,0)</f>
        <v>98.730999999999995</v>
      </c>
      <c r="AB1375" s="14">
        <f ca="1">VLOOKUP($M1375,LAST!$B:$Q,6,0)</f>
        <v>90.947000000000003</v>
      </c>
      <c r="AC1375" s="14">
        <f ca="1">VLOOKUP($M1375,LAST!$B:$Q,7,0)</f>
        <v>1120.45</v>
      </c>
    </row>
    <row r="1376" spans="12:29" ht="16.5" customHeight="1" x14ac:dyDescent="0.25">
      <c r="L1376" s="32">
        <f t="shared" si="225"/>
        <v>1376</v>
      </c>
      <c r="M1376" s="9">
        <f t="shared" ca="1" si="234"/>
        <v>44257</v>
      </c>
      <c r="N1376" s="12">
        <f t="shared" ca="1" si="226"/>
        <v>7.6889688100698628E-3</v>
      </c>
      <c r="O1376" s="12">
        <f t="shared" ca="1" si="227"/>
        <v>5.2500397730286252E-3</v>
      </c>
      <c r="P1376" s="12">
        <f t="shared" ca="1" si="228"/>
        <v>6.2500000000000888E-3</v>
      </c>
      <c r="Q1376" s="12">
        <f t="shared" ca="1" si="229"/>
        <v>-2.0449897750507429E-4</v>
      </c>
      <c r="R1376" s="12">
        <f t="shared" ca="1" si="230"/>
        <v>1.6209261566824118E-4</v>
      </c>
      <c r="S1376" s="12">
        <f t="shared" ca="1" si="231"/>
        <v>-2.7900130713210958E-3</v>
      </c>
      <c r="T1376" s="12">
        <f t="shared" ca="1" si="232"/>
        <v>4.0056969912738438E-4</v>
      </c>
      <c r="U1376" s="18"/>
      <c r="V1376" s="22">
        <f t="shared" ca="1" si="233"/>
        <v>44257</v>
      </c>
      <c r="W1376" s="14">
        <f ca="1">VLOOKUP($M1376,LAST!$B:$Q,2,0)</f>
        <v>325.02</v>
      </c>
      <c r="X1376" s="14">
        <f ca="1">VLOOKUP($M1376,LAST!$B:$Q,3,0)*100</f>
        <v>379.12</v>
      </c>
      <c r="Y1376" s="14">
        <f ca="1">VLOOKUP($M1376,LAST!$B:$Q,16,0)*100</f>
        <v>322</v>
      </c>
      <c r="Z1376" s="14">
        <f ca="1">VLOOKUP($M1376,LAST!$B:$Q,4,0)</f>
        <v>97.78</v>
      </c>
      <c r="AA1376" s="14">
        <f ca="1">VLOOKUP($M1376,LAST!$B:$Q,5,0)</f>
        <v>98.724999999999994</v>
      </c>
      <c r="AB1376" s="14">
        <f ca="1">VLOOKUP($M1376,LAST!$B:$Q,6,0)</f>
        <v>90.784999999999997</v>
      </c>
      <c r="AC1376" s="14">
        <f ca="1">VLOOKUP($M1376,LAST!$B:$Q,7,0)</f>
        <v>1123.8499999999999</v>
      </c>
    </row>
    <row r="1377" spans="12:29" ht="16.5" customHeight="1" x14ac:dyDescent="0.25">
      <c r="L1377" s="32">
        <f t="shared" si="225"/>
        <v>1377</v>
      </c>
      <c r="M1377" s="9">
        <f t="shared" ca="1" si="234"/>
        <v>44256</v>
      </c>
      <c r="N1377" s="12">
        <f t="shared" ca="1" si="226"/>
        <v>-1.8800194694572947E-2</v>
      </c>
      <c r="O1377" s="12">
        <f t="shared" ca="1" si="227"/>
        <v>-1.1894780968350505E-2</v>
      </c>
      <c r="P1377" s="12">
        <f t="shared" ca="1" si="228"/>
        <v>-1.8404907975460127E-2</v>
      </c>
      <c r="Q1377" s="12">
        <f t="shared" ca="1" si="229"/>
        <v>6.1387354205044709E-4</v>
      </c>
      <c r="R1377" s="12">
        <f t="shared" ca="1" si="230"/>
        <v>5.06796136186205E-4</v>
      </c>
      <c r="S1377" s="12">
        <f t="shared" ca="1" si="231"/>
        <v>1.7605827528912599E-3</v>
      </c>
      <c r="T1377" s="12">
        <f t="shared" ca="1" si="232"/>
        <v>0</v>
      </c>
      <c r="U1377" s="18"/>
      <c r="V1377" s="22">
        <f t="shared" ca="1" si="233"/>
        <v>44256</v>
      </c>
      <c r="W1377" s="14">
        <f ca="1">VLOOKUP($M1377,LAST!$B:$Q,2,0)</f>
        <v>322.54000000000002</v>
      </c>
      <c r="X1377" s="14">
        <f ca="1">VLOOKUP($M1377,LAST!$B:$Q,3,0)*100</f>
        <v>377.14</v>
      </c>
      <c r="Y1377" s="14">
        <f ca="1">VLOOKUP($M1377,LAST!$B:$Q,16,0)*100</f>
        <v>320</v>
      </c>
      <c r="Z1377" s="14">
        <f ca="1">VLOOKUP($M1377,LAST!$B:$Q,4,0)</f>
        <v>97.8</v>
      </c>
      <c r="AA1377" s="14">
        <f ca="1">VLOOKUP($M1377,LAST!$B:$Q,5,0)</f>
        <v>98.709000000000003</v>
      </c>
      <c r="AB1377" s="14">
        <f ca="1">VLOOKUP($M1377,LAST!$B:$Q,6,0)</f>
        <v>91.039000000000001</v>
      </c>
      <c r="AC1377" s="14">
        <f ca="1">VLOOKUP($M1377,LAST!$B:$Q,7,0)</f>
        <v>1123.4000000000001</v>
      </c>
    </row>
    <row r="1378" spans="12:29" ht="16.5" customHeight="1" x14ac:dyDescent="0.25">
      <c r="L1378" s="32">
        <f t="shared" si="225"/>
        <v>1378</v>
      </c>
      <c r="M1378" s="9">
        <f t="shared" ca="1" si="234"/>
        <v>44253</v>
      </c>
      <c r="N1378" s="12">
        <f t="shared" ca="1" si="226"/>
        <v>3.3288278376764291E-2</v>
      </c>
      <c r="O1378" s="12">
        <f t="shared" ca="1" si="227"/>
        <v>2.5112131711116481E-2</v>
      </c>
      <c r="P1378" s="12">
        <f t="shared" ca="1" si="228"/>
        <v>2.1943573667711602E-2</v>
      </c>
      <c r="Q1378" s="12">
        <f t="shared" ca="1" si="229"/>
        <v>-7.1567324404464561E-4</v>
      </c>
      <c r="R1378" s="12">
        <f t="shared" ca="1" si="230"/>
        <v>-6.2803253613719079E-4</v>
      </c>
      <c r="S1378" s="12">
        <f t="shared" ca="1" si="231"/>
        <v>8.26547140923517E-3</v>
      </c>
      <c r="T1378" s="12">
        <f t="shared" ca="1" si="232"/>
        <v>1.3898916967509001E-2</v>
      </c>
      <c r="U1378" s="18"/>
      <c r="V1378" s="22">
        <f t="shared" ca="1" si="233"/>
        <v>44253</v>
      </c>
      <c r="W1378" s="14">
        <f ca="1">VLOOKUP($M1378,LAST!$B:$Q,2,0)</f>
        <v>328.72</v>
      </c>
      <c r="X1378" s="14">
        <f ca="1">VLOOKUP($M1378,LAST!$B:$Q,3,0)*100</f>
        <v>381.68</v>
      </c>
      <c r="Y1378" s="14">
        <f ca="1">VLOOKUP($M1378,LAST!$B:$Q,16,0)*100</f>
        <v>326</v>
      </c>
      <c r="Z1378" s="14">
        <f ca="1">VLOOKUP($M1378,LAST!$B:$Q,4,0)</f>
        <v>97.74</v>
      </c>
      <c r="AA1378" s="14">
        <f ca="1">VLOOKUP($M1378,LAST!$B:$Q,5,0)</f>
        <v>98.659000000000006</v>
      </c>
      <c r="AB1378" s="14">
        <f ca="1">VLOOKUP($M1378,LAST!$B:$Q,6,0)</f>
        <v>90.879000000000005</v>
      </c>
      <c r="AC1378" s="14">
        <f ca="1">VLOOKUP($M1378,LAST!$B:$Q,7,0)</f>
        <v>1123.4000000000001</v>
      </c>
    </row>
    <row r="1379" spans="12:29" ht="16.5" customHeight="1" x14ac:dyDescent="0.25">
      <c r="L1379" s="32">
        <f t="shared" si="225"/>
        <v>1379</v>
      </c>
      <c r="M1379" s="9">
        <f t="shared" ca="1" si="234"/>
        <v>44252</v>
      </c>
      <c r="N1379" s="12">
        <f t="shared" ca="1" si="226"/>
        <v>-4.1632755274525479E-3</v>
      </c>
      <c r="O1379" s="12">
        <f t="shared" ca="1" si="227"/>
        <v>-2.3311897106110813E-3</v>
      </c>
      <c r="P1379" s="12">
        <f t="shared" ca="1" si="228"/>
        <v>6.3091482649841879E-3</v>
      </c>
      <c r="Q1379" s="12">
        <f t="shared" ca="1" si="229"/>
        <v>1.0224948875259265E-4</v>
      </c>
      <c r="R1379" s="12">
        <f t="shared" ca="1" si="230"/>
        <v>2.5330307205972957E-4</v>
      </c>
      <c r="S1379" s="12">
        <f t="shared" ca="1" si="231"/>
        <v>-4.6575585521646534E-4</v>
      </c>
      <c r="T1379" s="12">
        <f t="shared" ca="1" si="232"/>
        <v>-3.7315110371802795E-3</v>
      </c>
      <c r="U1379" s="18"/>
      <c r="V1379" s="22">
        <f t="shared" ca="1" si="233"/>
        <v>44252</v>
      </c>
      <c r="W1379" s="14">
        <f ca="1">VLOOKUP($M1379,LAST!$B:$Q,2,0)</f>
        <v>318.13</v>
      </c>
      <c r="X1379" s="14">
        <f ca="1">VLOOKUP($M1379,LAST!$B:$Q,3,0)*100</f>
        <v>372.33</v>
      </c>
      <c r="Y1379" s="14">
        <f ca="1">VLOOKUP($M1379,LAST!$B:$Q,16,0)*100</f>
        <v>319</v>
      </c>
      <c r="Z1379" s="14">
        <f ca="1">VLOOKUP($M1379,LAST!$B:$Q,4,0)</f>
        <v>97.81</v>
      </c>
      <c r="AA1379" s="14">
        <f ca="1">VLOOKUP($M1379,LAST!$B:$Q,5,0)</f>
        <v>98.721000000000004</v>
      </c>
      <c r="AB1379" s="14">
        <f ca="1">VLOOKUP($M1379,LAST!$B:$Q,6,0)</f>
        <v>90.134</v>
      </c>
      <c r="AC1379" s="14">
        <f ca="1">VLOOKUP($M1379,LAST!$B:$Q,7,0)</f>
        <v>1108</v>
      </c>
    </row>
    <row r="1380" spans="12:29" ht="16.5" customHeight="1" x14ac:dyDescent="0.25">
      <c r="L1380" s="32">
        <f t="shared" si="225"/>
        <v>1380</v>
      </c>
      <c r="M1380" s="9">
        <f t="shared" ca="1" si="234"/>
        <v>44251</v>
      </c>
      <c r="N1380" s="12">
        <f t="shared" ca="1" si="226"/>
        <v>-6.2834390941894913E-3</v>
      </c>
      <c r="O1380" s="12">
        <f t="shared" ca="1" si="227"/>
        <v>-8.2908163265305035E-3</v>
      </c>
      <c r="P1380" s="12">
        <f t="shared" ca="1" si="228"/>
        <v>-1.552795031055898E-2</v>
      </c>
      <c r="Q1380" s="12">
        <f t="shared" ca="1" si="229"/>
        <v>2.0454080589082935E-4</v>
      </c>
      <c r="R1380" s="12">
        <f t="shared" ca="1" si="230"/>
        <v>1.8241147976238992E-4</v>
      </c>
      <c r="S1380" s="12">
        <f t="shared" ca="1" si="231"/>
        <v>7.7632002129401911E-5</v>
      </c>
      <c r="T1380" s="12">
        <f t="shared" ca="1" si="232"/>
        <v>1.4858171994598379E-3</v>
      </c>
      <c r="U1380" s="18"/>
      <c r="V1380" s="22">
        <f t="shared" ca="1" si="233"/>
        <v>44251</v>
      </c>
      <c r="W1380" s="14">
        <f ca="1">VLOOKUP($M1380,LAST!$B:$Q,2,0)</f>
        <v>319.45999999999998</v>
      </c>
      <c r="X1380" s="14">
        <f ca="1">VLOOKUP($M1380,LAST!$B:$Q,3,0)*100</f>
        <v>373.20000000000005</v>
      </c>
      <c r="Y1380" s="14">
        <f ca="1">VLOOKUP($M1380,LAST!$B:$Q,16,0)*100</f>
        <v>317</v>
      </c>
      <c r="Z1380" s="14">
        <f ca="1">VLOOKUP($M1380,LAST!$B:$Q,4,0)</f>
        <v>97.8</v>
      </c>
      <c r="AA1380" s="14">
        <f ca="1">VLOOKUP($M1380,LAST!$B:$Q,5,0)</f>
        <v>98.695999999999998</v>
      </c>
      <c r="AB1380" s="14">
        <f ca="1">VLOOKUP($M1380,LAST!$B:$Q,6,0)</f>
        <v>90.176000000000002</v>
      </c>
      <c r="AC1380" s="14">
        <f ca="1">VLOOKUP($M1380,LAST!$B:$Q,7,0)</f>
        <v>1112.1500000000001</v>
      </c>
    </row>
    <row r="1381" spans="12:29" ht="16.5" customHeight="1" x14ac:dyDescent="0.25">
      <c r="L1381" s="32">
        <f t="shared" si="225"/>
        <v>1381</v>
      </c>
      <c r="M1381" s="9">
        <f t="shared" ca="1" si="234"/>
        <v>44250</v>
      </c>
      <c r="N1381" s="12">
        <f t="shared" ca="1" si="226"/>
        <v>7.6479438314944748E-3</v>
      </c>
      <c r="O1381" s="12">
        <f t="shared" ca="1" si="227"/>
        <v>1.4903129657228842E-3</v>
      </c>
      <c r="P1381" s="12">
        <f t="shared" ca="1" si="228"/>
        <v>9.4043887147334804E-3</v>
      </c>
      <c r="Q1381" s="12">
        <f t="shared" ca="1" si="229"/>
        <v>0</v>
      </c>
      <c r="R1381" s="12">
        <f t="shared" ca="1" si="230"/>
        <v>4.1566552105187782E-4</v>
      </c>
      <c r="S1381" s="12">
        <f t="shared" ca="1" si="231"/>
        <v>1.7664703921784763E-3</v>
      </c>
      <c r="T1381" s="12">
        <f t="shared" ca="1" si="232"/>
        <v>2.7022158169698329E-4</v>
      </c>
      <c r="U1381" s="18"/>
      <c r="V1381" s="22">
        <f t="shared" ca="1" si="233"/>
        <v>44250</v>
      </c>
      <c r="W1381" s="14">
        <f ca="1">VLOOKUP($M1381,LAST!$B:$Q,2,0)</f>
        <v>321.48</v>
      </c>
      <c r="X1381" s="14">
        <f ca="1">VLOOKUP($M1381,LAST!$B:$Q,3,0)*100</f>
        <v>376.32</v>
      </c>
      <c r="Y1381" s="14">
        <f ca="1">VLOOKUP($M1381,LAST!$B:$Q,16,0)*100</f>
        <v>322</v>
      </c>
      <c r="Z1381" s="14">
        <f ca="1">VLOOKUP($M1381,LAST!$B:$Q,4,0)</f>
        <v>97.78</v>
      </c>
      <c r="AA1381" s="14">
        <f ca="1">VLOOKUP($M1381,LAST!$B:$Q,5,0)</f>
        <v>98.677999999999997</v>
      </c>
      <c r="AB1381" s="14">
        <f ca="1">VLOOKUP($M1381,LAST!$B:$Q,6,0)</f>
        <v>90.168999999999997</v>
      </c>
      <c r="AC1381" s="14">
        <f ca="1">VLOOKUP($M1381,LAST!$B:$Q,7,0)</f>
        <v>1110.5</v>
      </c>
    </row>
    <row r="1382" spans="12:29" ht="16.5" customHeight="1" x14ac:dyDescent="0.25">
      <c r="L1382" s="32">
        <f t="shared" si="225"/>
        <v>1382</v>
      </c>
      <c r="M1382" s="9">
        <f t="shared" ca="1" si="234"/>
        <v>44249</v>
      </c>
      <c r="N1382" s="12">
        <f t="shared" ca="1" si="226"/>
        <v>1.5145729922362294E-2</v>
      </c>
      <c r="O1382" s="12">
        <f t="shared" ca="1" si="227"/>
        <v>7.3724565025066191E-3</v>
      </c>
      <c r="P1382" s="12">
        <f t="shared" ca="1" si="228"/>
        <v>0</v>
      </c>
      <c r="Q1382" s="12">
        <f t="shared" ca="1" si="229"/>
        <v>6.1399918133453468E-4</v>
      </c>
      <c r="R1382" s="12">
        <f t="shared" ca="1" si="230"/>
        <v>9.1251977126116657E-5</v>
      </c>
      <c r="S1382" s="12">
        <f t="shared" ca="1" si="231"/>
        <v>-3.9174892656367311E-3</v>
      </c>
      <c r="T1382" s="12">
        <f t="shared" ca="1" si="232"/>
        <v>3.933625717773781E-3</v>
      </c>
      <c r="U1382" s="18"/>
      <c r="V1382" s="22">
        <f t="shared" ca="1" si="233"/>
        <v>44249</v>
      </c>
      <c r="W1382" s="14">
        <f ca="1">VLOOKUP($M1382,LAST!$B:$Q,2,0)</f>
        <v>319.04000000000002</v>
      </c>
      <c r="X1382" s="14">
        <f ca="1">VLOOKUP($M1382,LAST!$B:$Q,3,0)*100</f>
        <v>375.76</v>
      </c>
      <c r="Y1382" s="14">
        <f ca="1">VLOOKUP($M1382,LAST!$B:$Q,16,0)*100</f>
        <v>319</v>
      </c>
      <c r="Z1382" s="14">
        <f ca="1">VLOOKUP($M1382,LAST!$B:$Q,4,0)</f>
        <v>97.78</v>
      </c>
      <c r="AA1382" s="14">
        <f ca="1">VLOOKUP($M1382,LAST!$B:$Q,5,0)</f>
        <v>98.637</v>
      </c>
      <c r="AB1382" s="14">
        <f ca="1">VLOOKUP($M1382,LAST!$B:$Q,6,0)</f>
        <v>90.01</v>
      </c>
      <c r="AC1382" s="14">
        <f ca="1">VLOOKUP($M1382,LAST!$B:$Q,7,0)</f>
        <v>1110.2</v>
      </c>
    </row>
    <row r="1383" spans="12:29" ht="16.5" customHeight="1" x14ac:dyDescent="0.25">
      <c r="L1383" s="32">
        <f t="shared" si="225"/>
        <v>1383</v>
      </c>
      <c r="M1383" s="9">
        <f t="shared" ca="1" si="234"/>
        <v>44246</v>
      </c>
      <c r="N1383" s="12">
        <f t="shared" ca="1" si="226"/>
        <v>-5.7891240391004795E-3</v>
      </c>
      <c r="O1383" s="12">
        <f t="shared" ca="1" si="227"/>
        <v>-4.1116005873713668E-3</v>
      </c>
      <c r="P1383" s="12">
        <f t="shared" ca="1" si="228"/>
        <v>-6.230529595015577E-3</v>
      </c>
      <c r="Q1383" s="12">
        <f t="shared" ca="1" si="229"/>
        <v>0</v>
      </c>
      <c r="R1383" s="12">
        <f t="shared" ca="1" si="230"/>
        <v>2.3325389179040812E-4</v>
      </c>
      <c r="S1383" s="12">
        <f t="shared" ca="1" si="231"/>
        <v>-2.5167785234898599E-3</v>
      </c>
      <c r="T1383" s="12">
        <f t="shared" ca="1" si="232"/>
        <v>-1.6250620683430084E-3</v>
      </c>
      <c r="U1383" s="18"/>
      <c r="V1383" s="22">
        <f t="shared" ca="1" si="233"/>
        <v>44246</v>
      </c>
      <c r="W1383" s="14">
        <f ca="1">VLOOKUP($M1383,LAST!$B:$Q,2,0)</f>
        <v>314.27999999999997</v>
      </c>
      <c r="X1383" s="14">
        <f ca="1">VLOOKUP($M1383,LAST!$B:$Q,3,0)*100</f>
        <v>373.01</v>
      </c>
      <c r="Y1383" s="14">
        <f ca="1">VLOOKUP($M1383,LAST!$B:$Q,16,0)*100</f>
        <v>319</v>
      </c>
      <c r="Z1383" s="14">
        <f ca="1">VLOOKUP($M1383,LAST!$B:$Q,4,0)</f>
        <v>97.72</v>
      </c>
      <c r="AA1383" s="14">
        <f ca="1">VLOOKUP($M1383,LAST!$B:$Q,5,0)</f>
        <v>98.628</v>
      </c>
      <c r="AB1383" s="14">
        <f ca="1">VLOOKUP($M1383,LAST!$B:$Q,6,0)</f>
        <v>90.364000000000004</v>
      </c>
      <c r="AC1383" s="14">
        <f ca="1">VLOOKUP($M1383,LAST!$B:$Q,7,0)</f>
        <v>1105.8499999999999</v>
      </c>
    </row>
    <row r="1384" spans="12:29" ht="16.5" customHeight="1" x14ac:dyDescent="0.25">
      <c r="L1384" s="32">
        <f t="shared" si="225"/>
        <v>1384</v>
      </c>
      <c r="M1384" s="9">
        <f t="shared" ca="1" si="234"/>
        <v>44245</v>
      </c>
      <c r="N1384" s="12">
        <f t="shared" ca="1" si="226"/>
        <v>-3.8759689922479579E-3</v>
      </c>
      <c r="O1384" s="12">
        <f t="shared" ca="1" si="227"/>
        <v>-2.2642514651038947E-3</v>
      </c>
      <c r="P1384" s="12">
        <f t="shared" ca="1" si="228"/>
        <v>6.2695924764890609E-3</v>
      </c>
      <c r="Q1384" s="12">
        <f t="shared" ca="1" si="229"/>
        <v>0</v>
      </c>
      <c r="R1384" s="12">
        <f t="shared" ca="1" si="230"/>
        <v>2.0287061926271832E-4</v>
      </c>
      <c r="S1384" s="12">
        <f t="shared" ca="1" si="231"/>
        <v>-3.9471803498586366E-3</v>
      </c>
      <c r="T1384" s="12">
        <f t="shared" ca="1" si="232"/>
        <v>4.5142650776597293E-5</v>
      </c>
      <c r="U1384" s="18"/>
      <c r="V1384" s="22">
        <f t="shared" ca="1" si="233"/>
        <v>44245</v>
      </c>
      <c r="W1384" s="14">
        <f ca="1">VLOOKUP($M1384,LAST!$B:$Q,2,0)</f>
        <v>316.11</v>
      </c>
      <c r="X1384" s="14">
        <f ca="1">VLOOKUP($M1384,LAST!$B:$Q,3,0)*100</f>
        <v>374.54999999999995</v>
      </c>
      <c r="Y1384" s="14">
        <f ca="1">VLOOKUP($M1384,LAST!$B:$Q,16,0)*100</f>
        <v>321</v>
      </c>
      <c r="Z1384" s="14">
        <f ca="1">VLOOKUP($M1384,LAST!$B:$Q,4,0)</f>
        <v>97.72</v>
      </c>
      <c r="AA1384" s="14">
        <f ca="1">VLOOKUP($M1384,LAST!$B:$Q,5,0)</f>
        <v>98.605000000000004</v>
      </c>
      <c r="AB1384" s="14">
        <f ca="1">VLOOKUP($M1384,LAST!$B:$Q,6,0)</f>
        <v>90.591999999999999</v>
      </c>
      <c r="AC1384" s="14">
        <f ca="1">VLOOKUP($M1384,LAST!$B:$Q,7,0)</f>
        <v>1107.6500000000001</v>
      </c>
    </row>
    <row r="1385" spans="12:29" ht="16.5" customHeight="1" x14ac:dyDescent="0.25">
      <c r="L1385" s="32">
        <f t="shared" si="225"/>
        <v>1385</v>
      </c>
      <c r="M1385" s="9">
        <f t="shared" ca="1" si="234"/>
        <v>44244</v>
      </c>
      <c r="N1385" s="12">
        <f t="shared" ca="1" si="226"/>
        <v>1.0186541032660479E-2</v>
      </c>
      <c r="O1385" s="12">
        <f t="shared" ca="1" si="227"/>
        <v>8.2453737276071415E-3</v>
      </c>
      <c r="P1385" s="12">
        <f t="shared" ca="1" si="228"/>
        <v>1.2698412698412653E-2</v>
      </c>
      <c r="Q1385" s="12">
        <f t="shared" ca="1" si="229"/>
        <v>1.02343670044025E-4</v>
      </c>
      <c r="R1385" s="12">
        <f t="shared" ca="1" si="230"/>
        <v>1.8261690017951082E-4</v>
      </c>
      <c r="S1385" s="12">
        <f t="shared" ca="1" si="231"/>
        <v>4.8834922493894428E-3</v>
      </c>
      <c r="T1385" s="12">
        <f t="shared" ca="1" si="232"/>
        <v>6.8633243943456712E-3</v>
      </c>
      <c r="U1385" s="18"/>
      <c r="V1385" s="22">
        <f t="shared" ca="1" si="233"/>
        <v>44244</v>
      </c>
      <c r="W1385" s="14">
        <f ca="1">VLOOKUP($M1385,LAST!$B:$Q,2,0)</f>
        <v>317.33999999999997</v>
      </c>
      <c r="X1385" s="14">
        <f ca="1">VLOOKUP($M1385,LAST!$B:$Q,3,0)*100</f>
        <v>375.4</v>
      </c>
      <c r="Y1385" s="14">
        <f ca="1">VLOOKUP($M1385,LAST!$B:$Q,16,0)*100</f>
        <v>319</v>
      </c>
      <c r="Z1385" s="14">
        <f ca="1">VLOOKUP($M1385,LAST!$B:$Q,4,0)</f>
        <v>97.72</v>
      </c>
      <c r="AA1385" s="14">
        <f ca="1">VLOOKUP($M1385,LAST!$B:$Q,5,0)</f>
        <v>98.584999999999994</v>
      </c>
      <c r="AB1385" s="14">
        <f ca="1">VLOOKUP($M1385,LAST!$B:$Q,6,0)</f>
        <v>90.950999999999993</v>
      </c>
      <c r="AC1385" s="14">
        <f ca="1">VLOOKUP($M1385,LAST!$B:$Q,7,0)</f>
        <v>1107.5999999999999</v>
      </c>
    </row>
    <row r="1386" spans="12:29" ht="16.5" customHeight="1" x14ac:dyDescent="0.25">
      <c r="L1386" s="32">
        <f t="shared" si="225"/>
        <v>1386</v>
      </c>
      <c r="M1386" s="9">
        <f t="shared" ca="1" si="234"/>
        <v>44243</v>
      </c>
      <c r="N1386" s="12">
        <f t="shared" ca="1" si="226"/>
        <v>6.5686180268511585E-3</v>
      </c>
      <c r="O1386" s="12">
        <f t="shared" ca="1" si="227"/>
        <v>-1.3956567796610142E-2</v>
      </c>
      <c r="P1386" s="12">
        <f t="shared" ca="1" si="228"/>
        <v>-2.4767801857585092E-2</v>
      </c>
      <c r="Q1386" s="12">
        <f t="shared" ca="1" si="229"/>
        <v>2.047292455726879E-4</v>
      </c>
      <c r="R1386" s="12">
        <f t="shared" ca="1" si="230"/>
        <v>4.7706049533080552E-4</v>
      </c>
      <c r="S1386" s="12">
        <f t="shared" ca="1" si="231"/>
        <v>3.2051282051281937E-4</v>
      </c>
      <c r="T1386" s="12">
        <f t="shared" ca="1" si="232"/>
        <v>-1.3163867453472866E-3</v>
      </c>
      <c r="U1386" s="18"/>
      <c r="V1386" s="22">
        <f t="shared" ca="1" si="233"/>
        <v>44243</v>
      </c>
      <c r="W1386" s="14">
        <f ca="1">VLOOKUP($M1386,LAST!$B:$Q,2,0)</f>
        <v>314.14</v>
      </c>
      <c r="X1386" s="14">
        <f ca="1">VLOOKUP($M1386,LAST!$B:$Q,3,0)*100</f>
        <v>372.33</v>
      </c>
      <c r="Y1386" s="14">
        <f ca="1">VLOOKUP($M1386,LAST!$B:$Q,16,0)*100</f>
        <v>315</v>
      </c>
      <c r="Z1386" s="14">
        <f ca="1">VLOOKUP($M1386,LAST!$B:$Q,4,0)</f>
        <v>97.71</v>
      </c>
      <c r="AA1386" s="14">
        <f ca="1">VLOOKUP($M1386,LAST!$B:$Q,5,0)</f>
        <v>98.566999999999993</v>
      </c>
      <c r="AB1386" s="14">
        <f ca="1">VLOOKUP($M1386,LAST!$B:$Q,6,0)</f>
        <v>90.509</v>
      </c>
      <c r="AC1386" s="14">
        <f ca="1">VLOOKUP($M1386,LAST!$B:$Q,7,0)</f>
        <v>1100.05</v>
      </c>
    </row>
    <row r="1387" spans="12:29" ht="16.5" customHeight="1" x14ac:dyDescent="0.25">
      <c r="L1387" s="32">
        <f t="shared" si="225"/>
        <v>1387</v>
      </c>
      <c r="M1387" s="9">
        <f t="shared" ca="1" si="234"/>
        <v>44242</v>
      </c>
      <c r="N1387" s="12">
        <f t="shared" ca="1" si="226"/>
        <v>0</v>
      </c>
      <c r="O1387" s="12">
        <f t="shared" ca="1" si="227"/>
        <v>-2.2723669608415431E-3</v>
      </c>
      <c r="P1387" s="12">
        <f t="shared" ca="1" si="228"/>
        <v>0</v>
      </c>
      <c r="Q1387" s="12">
        <f t="shared" ca="1" si="229"/>
        <v>1.1272801803647869E-3</v>
      </c>
      <c r="R1387" s="12">
        <f t="shared" ca="1" si="230"/>
        <v>3.7569935928027931E-4</v>
      </c>
      <c r="S1387" s="12">
        <f t="shared" ca="1" si="231"/>
        <v>0</v>
      </c>
      <c r="T1387" s="12">
        <f t="shared" ca="1" si="232"/>
        <v>-4.8335366129104163E-3</v>
      </c>
      <c r="U1387" s="18"/>
      <c r="V1387" s="22">
        <f t="shared" ca="1" si="233"/>
        <v>44242</v>
      </c>
      <c r="W1387" s="14">
        <f ca="1">VLOOKUP($M1387,LAST!$B:$Q,2,0)</f>
        <v>312.08999999999997</v>
      </c>
      <c r="X1387" s="14">
        <f ca="1">VLOOKUP($M1387,LAST!$B:$Q,3,0)*100</f>
        <v>377.59999999999997</v>
      </c>
      <c r="Y1387" s="14">
        <f ca="1">VLOOKUP($M1387,LAST!$B:$Q,16,0)*100</f>
        <v>323</v>
      </c>
      <c r="Z1387" s="14">
        <f ca="1">VLOOKUP($M1387,LAST!$B:$Q,4,0)</f>
        <v>97.69</v>
      </c>
      <c r="AA1387" s="14">
        <f ca="1">VLOOKUP($M1387,LAST!$B:$Q,5,0)</f>
        <v>98.52</v>
      </c>
      <c r="AB1387" s="14">
        <f ca="1">VLOOKUP($M1387,LAST!$B:$Q,6,0)</f>
        <v>90.48</v>
      </c>
      <c r="AC1387" s="14">
        <f ca="1">VLOOKUP($M1387,LAST!$B:$Q,7,0)</f>
        <v>1101.5</v>
      </c>
    </row>
    <row r="1388" spans="12:29" ht="16.5" customHeight="1" x14ac:dyDescent="0.25">
      <c r="L1388" s="32">
        <f t="shared" si="225"/>
        <v>1388</v>
      </c>
      <c r="M1388" s="9">
        <f t="shared" ca="1" si="234"/>
        <v>44239</v>
      </c>
      <c r="N1388" s="12">
        <f t="shared" ca="1" si="226"/>
        <v>-6.051148125736594E-3</v>
      </c>
      <c r="O1388" s="12">
        <f t="shared" ca="1" si="227"/>
        <v>-1.9777959441996673E-3</v>
      </c>
      <c r="P1388" s="12">
        <f t="shared" ca="1" si="228"/>
        <v>-9.2024539877300082E-3</v>
      </c>
      <c r="Q1388" s="12">
        <f t="shared" ca="1" si="229"/>
        <v>0</v>
      </c>
      <c r="R1388" s="12">
        <f t="shared" ca="1" si="230"/>
        <v>8.0281289378492104E-4</v>
      </c>
      <c r="S1388" s="12">
        <f t="shared" ca="1" si="231"/>
        <v>6.967716248051925E-4</v>
      </c>
      <c r="T1388" s="12">
        <f t="shared" ca="1" si="232"/>
        <v>0</v>
      </c>
      <c r="U1388" s="18"/>
      <c r="V1388" s="22">
        <f t="shared" ca="1" si="233"/>
        <v>44239</v>
      </c>
      <c r="W1388" s="14">
        <f ca="1">VLOOKUP($M1388,LAST!$B:$Q,2,0)</f>
        <v>312.08999999999997</v>
      </c>
      <c r="X1388" s="14">
        <f ca="1">VLOOKUP($M1388,LAST!$B:$Q,3,0)*100</f>
        <v>378.46000000000004</v>
      </c>
      <c r="Y1388" s="14">
        <f ca="1">VLOOKUP($M1388,LAST!$B:$Q,16,0)*100</f>
        <v>323</v>
      </c>
      <c r="Z1388" s="14">
        <f ca="1">VLOOKUP($M1388,LAST!$B:$Q,4,0)</f>
        <v>97.58</v>
      </c>
      <c r="AA1388" s="14">
        <f ca="1">VLOOKUP($M1388,LAST!$B:$Q,5,0)</f>
        <v>98.483000000000004</v>
      </c>
      <c r="AB1388" s="14">
        <f ca="1">VLOOKUP($M1388,LAST!$B:$Q,6,0)</f>
        <v>90.48</v>
      </c>
      <c r="AC1388" s="14">
        <f ca="1">VLOOKUP($M1388,LAST!$B:$Q,7,0)</f>
        <v>1106.8499999999999</v>
      </c>
    </row>
    <row r="1389" spans="12:29" ht="16.5" customHeight="1" x14ac:dyDescent="0.25">
      <c r="L1389" s="32">
        <f t="shared" si="225"/>
        <v>1389</v>
      </c>
      <c r="M1389" s="9">
        <f t="shared" ca="1" si="234"/>
        <v>44238</v>
      </c>
      <c r="N1389" s="12">
        <f t="shared" ca="1" si="226"/>
        <v>-8.6821999115994641E-3</v>
      </c>
      <c r="O1389" s="12">
        <f t="shared" ca="1" si="227"/>
        <v>-7.1997067755785737E-3</v>
      </c>
      <c r="P1389" s="12">
        <f t="shared" ca="1" si="228"/>
        <v>-3.0581039755351869E-3</v>
      </c>
      <c r="Q1389" s="12">
        <f t="shared" ca="1" si="229"/>
        <v>2.0500205002038641E-4</v>
      </c>
      <c r="R1389" s="12">
        <f t="shared" ca="1" si="230"/>
        <v>2.134515109317725E-4</v>
      </c>
      <c r="S1389" s="12">
        <f t="shared" ca="1" si="231"/>
        <v>5.0901284704174543E-4</v>
      </c>
      <c r="T1389" s="12">
        <f t="shared" ca="1" si="232"/>
        <v>0</v>
      </c>
      <c r="U1389" s="18"/>
      <c r="V1389" s="22">
        <f t="shared" ca="1" si="233"/>
        <v>44238</v>
      </c>
      <c r="W1389" s="14">
        <f ca="1">VLOOKUP($M1389,LAST!$B:$Q,2,0)</f>
        <v>313.99</v>
      </c>
      <c r="X1389" s="14">
        <f ca="1">VLOOKUP($M1389,LAST!$B:$Q,3,0)*100</f>
        <v>379.21</v>
      </c>
      <c r="Y1389" s="14">
        <f ca="1">VLOOKUP($M1389,LAST!$B:$Q,16,0)*100</f>
        <v>326</v>
      </c>
      <c r="Z1389" s="14">
        <f ca="1">VLOOKUP($M1389,LAST!$B:$Q,4,0)</f>
        <v>97.58</v>
      </c>
      <c r="AA1389" s="14">
        <f ca="1">VLOOKUP($M1389,LAST!$B:$Q,5,0)</f>
        <v>98.403999999999996</v>
      </c>
      <c r="AB1389" s="14">
        <f ca="1">VLOOKUP($M1389,LAST!$B:$Q,6,0)</f>
        <v>90.417000000000002</v>
      </c>
      <c r="AC1389" s="14">
        <f ca="1">VLOOKUP($M1389,LAST!$B:$Q,7,0)</f>
        <v>1106.8499999999999</v>
      </c>
    </row>
    <row r="1390" spans="12:29" ht="16.5" customHeight="1" x14ac:dyDescent="0.25">
      <c r="L1390" s="32">
        <f t="shared" si="225"/>
        <v>1390</v>
      </c>
      <c r="M1390" s="9">
        <f t="shared" ca="1" si="234"/>
        <v>44237</v>
      </c>
      <c r="N1390" s="12">
        <f t="shared" ca="1" si="226"/>
        <v>4.6626700923018127E-3</v>
      </c>
      <c r="O1390" s="12">
        <f t="shared" ca="1" si="227"/>
        <v>-1.0983838066844775E-3</v>
      </c>
      <c r="P1390" s="12">
        <f t="shared" ca="1" si="228"/>
        <v>-3.0487804878048808E-3</v>
      </c>
      <c r="Q1390" s="12">
        <f t="shared" ca="1" si="229"/>
        <v>3.0759766225774143E-4</v>
      </c>
      <c r="R1390" s="12">
        <f t="shared" ca="1" si="230"/>
        <v>1.4232125974644738E-4</v>
      </c>
      <c r="S1390" s="12">
        <f t="shared" ca="1" si="231"/>
        <v>-7.518880129147032E-4</v>
      </c>
      <c r="T1390" s="12">
        <f t="shared" ca="1" si="232"/>
        <v>-8.6874748108011213E-3</v>
      </c>
      <c r="U1390" s="18"/>
      <c r="V1390" s="22">
        <f t="shared" ca="1" si="233"/>
        <v>44237</v>
      </c>
      <c r="W1390" s="14">
        <f ca="1">VLOOKUP($M1390,LAST!$B:$Q,2,0)</f>
        <v>316.74</v>
      </c>
      <c r="X1390" s="14">
        <f ca="1">VLOOKUP($M1390,LAST!$B:$Q,3,0)*100</f>
        <v>381.96</v>
      </c>
      <c r="Y1390" s="14">
        <f ca="1">VLOOKUP($M1390,LAST!$B:$Q,16,0)*100</f>
        <v>327</v>
      </c>
      <c r="Z1390" s="14">
        <f ca="1">VLOOKUP($M1390,LAST!$B:$Q,4,0)</f>
        <v>97.56</v>
      </c>
      <c r="AA1390" s="14">
        <f ca="1">VLOOKUP($M1390,LAST!$B:$Q,5,0)</f>
        <v>98.382999999999996</v>
      </c>
      <c r="AB1390" s="14">
        <f ca="1">VLOOKUP($M1390,LAST!$B:$Q,6,0)</f>
        <v>90.370999999999995</v>
      </c>
      <c r="AC1390" s="14">
        <f ca="1">VLOOKUP($M1390,LAST!$B:$Q,7,0)</f>
        <v>1106.8499999999999</v>
      </c>
    </row>
    <row r="1391" spans="12:29" ht="16.5" customHeight="1" x14ac:dyDescent="0.25">
      <c r="L1391" s="32">
        <f t="shared" si="225"/>
        <v>1391</v>
      </c>
      <c r="M1391" s="9">
        <f t="shared" ca="1" si="234"/>
        <v>44236</v>
      </c>
      <c r="N1391" s="12">
        <f t="shared" ca="1" si="226"/>
        <v>3.3735399891792195E-3</v>
      </c>
      <c r="O1391" s="12">
        <f t="shared" ca="1" si="227"/>
        <v>2.7009309033696471E-3</v>
      </c>
      <c r="P1391" s="12">
        <f t="shared" ca="1" si="228"/>
        <v>3.0581039755350758E-3</v>
      </c>
      <c r="Q1391" s="12">
        <f t="shared" ca="1" si="229"/>
        <v>1.025430680885453E-4</v>
      </c>
      <c r="R1391" s="12">
        <f t="shared" ca="1" si="230"/>
        <v>3.6610293594208088E-4</v>
      </c>
      <c r="S1391" s="12">
        <f t="shared" ca="1" si="231"/>
        <v>-5.4435084786769172E-3</v>
      </c>
      <c r="T1391" s="12">
        <f t="shared" ca="1" si="232"/>
        <v>-2.7687223685974871E-3</v>
      </c>
      <c r="U1391" s="18"/>
      <c r="V1391" s="22">
        <f t="shared" ca="1" si="233"/>
        <v>44236</v>
      </c>
      <c r="W1391" s="14">
        <f ca="1">VLOOKUP($M1391,LAST!$B:$Q,2,0)</f>
        <v>315.27</v>
      </c>
      <c r="X1391" s="14">
        <f ca="1">VLOOKUP($M1391,LAST!$B:$Q,3,0)*100</f>
        <v>382.38</v>
      </c>
      <c r="Y1391" s="14">
        <f ca="1">VLOOKUP($M1391,LAST!$B:$Q,16,0)*100</f>
        <v>328</v>
      </c>
      <c r="Z1391" s="14">
        <f ca="1">VLOOKUP($M1391,LAST!$B:$Q,4,0)</f>
        <v>97.53</v>
      </c>
      <c r="AA1391" s="14">
        <f ca="1">VLOOKUP($M1391,LAST!$B:$Q,5,0)</f>
        <v>98.369</v>
      </c>
      <c r="AB1391" s="14">
        <f ca="1">VLOOKUP($M1391,LAST!$B:$Q,6,0)</f>
        <v>90.438999999999993</v>
      </c>
      <c r="AC1391" s="14">
        <f ca="1">VLOOKUP($M1391,LAST!$B:$Q,7,0)</f>
        <v>1116.55</v>
      </c>
    </row>
    <row r="1392" spans="12:29" ht="16.5" customHeight="1" x14ac:dyDescent="0.25">
      <c r="L1392" s="32">
        <f t="shared" si="225"/>
        <v>1392</v>
      </c>
      <c r="M1392" s="9">
        <f t="shared" ca="1" si="234"/>
        <v>44235</v>
      </c>
      <c r="N1392" s="12">
        <f t="shared" ca="1" si="226"/>
        <v>9.4127473657157346E-3</v>
      </c>
      <c r="O1392" s="12">
        <f t="shared" ca="1" si="227"/>
        <v>-4.9056702241475625E-3</v>
      </c>
      <c r="P1392" s="12">
        <f t="shared" ca="1" si="228"/>
        <v>-1.8018018018018056E-2</v>
      </c>
      <c r="Q1392" s="12">
        <f t="shared" ca="1" si="229"/>
        <v>8.2101806239731623E-4</v>
      </c>
      <c r="R1392" s="12">
        <f t="shared" ca="1" si="230"/>
        <v>7.3274239016507536E-4</v>
      </c>
      <c r="S1392" s="12">
        <f t="shared" ca="1" si="231"/>
        <v>-1.1862656795764703E-3</v>
      </c>
      <c r="T1392" s="12">
        <f t="shared" ca="1" si="232"/>
        <v>-3.6928279053211055E-3</v>
      </c>
      <c r="U1392" s="18"/>
      <c r="V1392" s="22">
        <f t="shared" ca="1" si="233"/>
        <v>44235</v>
      </c>
      <c r="W1392" s="14">
        <f ca="1">VLOOKUP($M1392,LAST!$B:$Q,2,0)</f>
        <v>314.20999999999998</v>
      </c>
      <c r="X1392" s="14">
        <f ca="1">VLOOKUP($M1392,LAST!$B:$Q,3,0)*100</f>
        <v>381.34999999999997</v>
      </c>
      <c r="Y1392" s="14">
        <f ca="1">VLOOKUP($M1392,LAST!$B:$Q,16,0)*100</f>
        <v>327</v>
      </c>
      <c r="Z1392" s="14">
        <f ca="1">VLOOKUP($M1392,LAST!$B:$Q,4,0)</f>
        <v>97.52</v>
      </c>
      <c r="AA1392" s="14">
        <f ca="1">VLOOKUP($M1392,LAST!$B:$Q,5,0)</f>
        <v>98.332999999999998</v>
      </c>
      <c r="AB1392" s="14">
        <f ca="1">VLOOKUP($M1392,LAST!$B:$Q,6,0)</f>
        <v>90.933999999999997</v>
      </c>
      <c r="AC1392" s="14">
        <f ca="1">VLOOKUP($M1392,LAST!$B:$Q,7,0)</f>
        <v>1119.6500000000001</v>
      </c>
    </row>
    <row r="1393" spans="12:29" ht="16.5" customHeight="1" x14ac:dyDescent="0.25">
      <c r="L1393" s="32">
        <f t="shared" si="225"/>
        <v>1393</v>
      </c>
      <c r="M1393" s="9">
        <f t="shared" ca="1" si="234"/>
        <v>44232</v>
      </c>
      <c r="N1393" s="12">
        <f t="shared" ca="1" si="226"/>
        <v>-1.9899244332493904E-2</v>
      </c>
      <c r="O1393" s="12">
        <f t="shared" ca="1" si="227"/>
        <v>-1.3336422852140761E-2</v>
      </c>
      <c r="P1393" s="12">
        <f t="shared" ca="1" si="228"/>
        <v>-1.7699115044247815E-2</v>
      </c>
      <c r="Q1393" s="12">
        <f t="shared" ca="1" si="229"/>
        <v>1.0263779123453887E-4</v>
      </c>
      <c r="R1393" s="12">
        <f t="shared" ca="1" si="230"/>
        <v>-4.0706253498279388E-5</v>
      </c>
      <c r="S1393" s="12">
        <f t="shared" ca="1" si="231"/>
        <v>-5.3207180237956342E-3</v>
      </c>
      <c r="T1393" s="12">
        <f t="shared" ca="1" si="232"/>
        <v>4.6935765052971146E-3</v>
      </c>
      <c r="U1393" s="18"/>
      <c r="V1393" s="22">
        <f t="shared" ca="1" si="233"/>
        <v>44232</v>
      </c>
      <c r="W1393" s="14">
        <f ca="1">VLOOKUP($M1393,LAST!$B:$Q,2,0)</f>
        <v>311.27999999999997</v>
      </c>
      <c r="X1393" s="14">
        <f ca="1">VLOOKUP($M1393,LAST!$B:$Q,3,0)*100</f>
        <v>383.23</v>
      </c>
      <c r="Y1393" s="14">
        <f ca="1">VLOOKUP($M1393,LAST!$B:$Q,16,0)*100</f>
        <v>333</v>
      </c>
      <c r="Z1393" s="14">
        <f ca="1">VLOOKUP($M1393,LAST!$B:$Q,4,0)</f>
        <v>97.44</v>
      </c>
      <c r="AA1393" s="14">
        <f ca="1">VLOOKUP($M1393,LAST!$B:$Q,5,0)</f>
        <v>98.260999999999996</v>
      </c>
      <c r="AB1393" s="14">
        <f ca="1">VLOOKUP($M1393,LAST!$B:$Q,6,0)</f>
        <v>91.042000000000002</v>
      </c>
      <c r="AC1393" s="14">
        <f ca="1">VLOOKUP($M1393,LAST!$B:$Q,7,0)</f>
        <v>1123.8</v>
      </c>
    </row>
    <row r="1394" spans="12:29" ht="16.5" customHeight="1" x14ac:dyDescent="0.25">
      <c r="L1394" s="32">
        <f t="shared" si="225"/>
        <v>1394</v>
      </c>
      <c r="M1394" s="9">
        <f t="shared" ca="1" si="234"/>
        <v>44231</v>
      </c>
      <c r="N1394" s="12">
        <f t="shared" ca="1" si="226"/>
        <v>-5.0437016384197175E-3</v>
      </c>
      <c r="O1394" s="12">
        <f t="shared" ca="1" si="227"/>
        <v>-1.2709387153351348E-2</v>
      </c>
      <c r="P1394" s="12">
        <f t="shared" ca="1" si="228"/>
        <v>-8.7719298245614308E-3</v>
      </c>
      <c r="Q1394" s="12">
        <f t="shared" ca="1" si="229"/>
        <v>2.0531772918608304E-4</v>
      </c>
      <c r="R1394" s="12">
        <f t="shared" ca="1" si="230"/>
        <v>3.5630662730312679E-4</v>
      </c>
      <c r="S1394" s="12">
        <f t="shared" ca="1" si="231"/>
        <v>3.9266872141359155E-3</v>
      </c>
      <c r="T1394" s="12">
        <f t="shared" ca="1" si="232"/>
        <v>3.2738362184947523E-3</v>
      </c>
      <c r="U1394" s="18"/>
      <c r="V1394" s="22">
        <f t="shared" ca="1" si="233"/>
        <v>44231</v>
      </c>
      <c r="W1394" s="14">
        <f ca="1">VLOOKUP($M1394,LAST!$B:$Q,2,0)</f>
        <v>317.60000000000002</v>
      </c>
      <c r="X1394" s="14">
        <f ca="1">VLOOKUP($M1394,LAST!$B:$Q,3,0)*100</f>
        <v>388.41</v>
      </c>
      <c r="Y1394" s="14">
        <f ca="1">VLOOKUP($M1394,LAST!$B:$Q,16,0)*100</f>
        <v>339</v>
      </c>
      <c r="Z1394" s="14">
        <f ca="1">VLOOKUP($M1394,LAST!$B:$Q,4,0)</f>
        <v>97.43</v>
      </c>
      <c r="AA1394" s="14">
        <f ca="1">VLOOKUP($M1394,LAST!$B:$Q,5,0)</f>
        <v>98.265000000000001</v>
      </c>
      <c r="AB1394" s="14">
        <f ca="1">VLOOKUP($M1394,LAST!$B:$Q,6,0)</f>
        <v>91.528999999999996</v>
      </c>
      <c r="AC1394" s="14">
        <f ca="1">VLOOKUP($M1394,LAST!$B:$Q,7,0)</f>
        <v>1118.55</v>
      </c>
    </row>
    <row r="1395" spans="12:29" ht="16.5" customHeight="1" x14ac:dyDescent="0.25">
      <c r="L1395" s="32">
        <f t="shared" si="225"/>
        <v>1395</v>
      </c>
      <c r="M1395" s="9">
        <f t="shared" ca="1" si="234"/>
        <v>44230</v>
      </c>
      <c r="N1395" s="12">
        <f t="shared" ca="1" si="226"/>
        <v>-6.6903161563356406E-3</v>
      </c>
      <c r="O1395" s="12">
        <f t="shared" ca="1" si="227"/>
        <v>-1.7162985909863093E-2</v>
      </c>
      <c r="P1395" s="12">
        <f t="shared" ca="1" si="228"/>
        <v>-2.2857142857142909E-2</v>
      </c>
      <c r="Q1395" s="12">
        <f t="shared" ca="1" si="229"/>
        <v>5.1355792933449607E-4</v>
      </c>
      <c r="R1395" s="12">
        <f t="shared" ca="1" si="230"/>
        <v>3.1568549577909444E-4</v>
      </c>
      <c r="S1395" s="12">
        <f t="shared" ca="1" si="231"/>
        <v>-2.8509709749224843E-4</v>
      </c>
      <c r="T1395" s="12">
        <f t="shared" ca="1" si="232"/>
        <v>-2.2819812967023179E-3</v>
      </c>
      <c r="U1395" s="18"/>
      <c r="V1395" s="22">
        <f t="shared" ca="1" si="233"/>
        <v>44230</v>
      </c>
      <c r="W1395" s="14">
        <f ca="1">VLOOKUP($M1395,LAST!$B:$Q,2,0)</f>
        <v>319.20999999999998</v>
      </c>
      <c r="X1395" s="14">
        <f ca="1">VLOOKUP($M1395,LAST!$B:$Q,3,0)*100</f>
        <v>393.40999999999997</v>
      </c>
      <c r="Y1395" s="14">
        <f ca="1">VLOOKUP($M1395,LAST!$B:$Q,16,0)*100</f>
        <v>342</v>
      </c>
      <c r="Z1395" s="14">
        <f ca="1">VLOOKUP($M1395,LAST!$B:$Q,4,0)</f>
        <v>97.41</v>
      </c>
      <c r="AA1395" s="14">
        <f ca="1">VLOOKUP($M1395,LAST!$B:$Q,5,0)</f>
        <v>98.23</v>
      </c>
      <c r="AB1395" s="14">
        <f ca="1">VLOOKUP($M1395,LAST!$B:$Q,6,0)</f>
        <v>91.171000000000006</v>
      </c>
      <c r="AC1395" s="14">
        <f ca="1">VLOOKUP($M1395,LAST!$B:$Q,7,0)</f>
        <v>1114.9000000000001</v>
      </c>
    </row>
    <row r="1396" spans="12:29" ht="16.5" customHeight="1" x14ac:dyDescent="0.25">
      <c r="L1396" s="32">
        <f t="shared" si="225"/>
        <v>1396</v>
      </c>
      <c r="M1396" s="9">
        <f t="shared" ca="1" si="234"/>
        <v>44229</v>
      </c>
      <c r="N1396" s="12">
        <f t="shared" ca="1" si="226"/>
        <v>-1.1899271284936841E-2</v>
      </c>
      <c r="O1396" s="12">
        <f t="shared" ca="1" si="227"/>
        <v>-1.7597251196465713E-2</v>
      </c>
      <c r="P1396" s="12">
        <f t="shared" ca="1" si="228"/>
        <v>-1.6853932584269704E-2</v>
      </c>
      <c r="Q1396" s="12">
        <f t="shared" ca="1" si="229"/>
        <v>3.0822973389499353E-4</v>
      </c>
      <c r="R1396" s="12">
        <f t="shared" ca="1" si="230"/>
        <v>3.6673695791700212E-4</v>
      </c>
      <c r="S1396" s="12">
        <f t="shared" ca="1" si="231"/>
        <v>2.3851395911189677E-3</v>
      </c>
      <c r="T1396" s="12">
        <f t="shared" ca="1" si="232"/>
        <v>1.1198709908617488E-3</v>
      </c>
      <c r="U1396" s="18"/>
      <c r="V1396" s="22">
        <f t="shared" ca="1" si="233"/>
        <v>44229</v>
      </c>
      <c r="W1396" s="14">
        <f ca="1">VLOOKUP($M1396,LAST!$B:$Q,2,0)</f>
        <v>321.36</v>
      </c>
      <c r="X1396" s="14">
        <f ca="1">VLOOKUP($M1396,LAST!$B:$Q,3,0)*100</f>
        <v>400.28</v>
      </c>
      <c r="Y1396" s="14">
        <f ca="1">VLOOKUP($M1396,LAST!$B:$Q,16,0)*100</f>
        <v>350</v>
      </c>
      <c r="Z1396" s="14">
        <f ca="1">VLOOKUP($M1396,LAST!$B:$Q,4,0)</f>
        <v>97.36</v>
      </c>
      <c r="AA1396" s="14">
        <f ca="1">VLOOKUP($M1396,LAST!$B:$Q,5,0)</f>
        <v>98.198999999999998</v>
      </c>
      <c r="AB1396" s="14">
        <f ca="1">VLOOKUP($M1396,LAST!$B:$Q,6,0)</f>
        <v>91.197000000000003</v>
      </c>
      <c r="AC1396" s="14">
        <f ca="1">VLOOKUP($M1396,LAST!$B:$Q,7,0)</f>
        <v>1117.45</v>
      </c>
    </row>
    <row r="1397" spans="12:29" ht="16.5" customHeight="1" x14ac:dyDescent="0.25">
      <c r="L1397" s="32">
        <f t="shared" si="225"/>
        <v>1397</v>
      </c>
      <c r="M1397" s="9">
        <f t="shared" ca="1" si="234"/>
        <v>44228</v>
      </c>
      <c r="N1397" s="12">
        <f t="shared" ca="1" si="226"/>
        <v>3.053293856402739E-3</v>
      </c>
      <c r="O1397" s="12">
        <f t="shared" ca="1" si="227"/>
        <v>-9.0232512890361383E-3</v>
      </c>
      <c r="P1397" s="12">
        <f t="shared" ca="1" si="228"/>
        <v>-1.6574585635359074E-2</v>
      </c>
      <c r="Q1397" s="12">
        <f t="shared" ca="1" si="229"/>
        <v>-2.0544427324087344E-4</v>
      </c>
      <c r="R1397" s="12">
        <f t="shared" ca="1" si="230"/>
        <v>3.7706622098121478E-4</v>
      </c>
      <c r="S1397" s="12">
        <f t="shared" ca="1" si="231"/>
        <v>4.3716329594629677E-3</v>
      </c>
      <c r="T1397" s="12">
        <f t="shared" ca="1" si="232"/>
        <v>-2.2793296089385073E-3</v>
      </c>
      <c r="U1397" s="18"/>
      <c r="V1397" s="22">
        <f t="shared" ca="1" si="233"/>
        <v>44228</v>
      </c>
      <c r="W1397" s="14">
        <f ca="1">VLOOKUP($M1397,LAST!$B:$Q,2,0)</f>
        <v>325.23</v>
      </c>
      <c r="X1397" s="14">
        <f ca="1">VLOOKUP($M1397,LAST!$B:$Q,3,0)*100</f>
        <v>407.44999999999993</v>
      </c>
      <c r="Y1397" s="14">
        <f ca="1">VLOOKUP($M1397,LAST!$B:$Q,16,0)*100</f>
        <v>356</v>
      </c>
      <c r="Z1397" s="14">
        <f ca="1">VLOOKUP($M1397,LAST!$B:$Q,4,0)</f>
        <v>97.33</v>
      </c>
      <c r="AA1397" s="14">
        <f ca="1">VLOOKUP($M1397,LAST!$B:$Q,5,0)</f>
        <v>98.162999999999997</v>
      </c>
      <c r="AB1397" s="14">
        <f ca="1">VLOOKUP($M1397,LAST!$B:$Q,6,0)</f>
        <v>90.98</v>
      </c>
      <c r="AC1397" s="14">
        <f ca="1">VLOOKUP($M1397,LAST!$B:$Q,7,0)</f>
        <v>1116.2</v>
      </c>
    </row>
    <row r="1398" spans="12:29" ht="16.5" customHeight="1" x14ac:dyDescent="0.25">
      <c r="L1398" s="32">
        <f t="shared" si="225"/>
        <v>1398</v>
      </c>
      <c r="M1398" s="9">
        <f t="shared" ca="1" si="234"/>
        <v>44225</v>
      </c>
      <c r="N1398" s="12">
        <f t="shared" ca="1" si="226"/>
        <v>-1.623228860098902E-2</v>
      </c>
      <c r="O1398" s="12">
        <f t="shared" ca="1" si="227"/>
        <v>2.780352177942591E-3</v>
      </c>
      <c r="P1398" s="12">
        <f t="shared" ca="1" si="228"/>
        <v>1.9718309859154903E-2</v>
      </c>
      <c r="Q1398" s="12">
        <f t="shared" ca="1" si="229"/>
        <v>-9.2364532019706402E-4</v>
      </c>
      <c r="R1398" s="12">
        <f t="shared" ca="1" si="230"/>
        <v>1.6308225461214576E-4</v>
      </c>
      <c r="S1398" s="12">
        <f t="shared" ca="1" si="231"/>
        <v>1.4261234868166994E-3</v>
      </c>
      <c r="T1398" s="12">
        <f t="shared" ca="1" si="232"/>
        <v>-8.038226231412704E-4</v>
      </c>
      <c r="U1398" s="18"/>
      <c r="V1398" s="22">
        <f t="shared" ca="1" si="233"/>
        <v>44225</v>
      </c>
      <c r="W1398" s="14">
        <f ca="1">VLOOKUP($M1398,LAST!$B:$Q,2,0)</f>
        <v>324.24</v>
      </c>
      <c r="X1398" s="14">
        <f ca="1">VLOOKUP($M1398,LAST!$B:$Q,3,0)*100</f>
        <v>411.16</v>
      </c>
      <c r="Y1398" s="14">
        <f ca="1">VLOOKUP($M1398,LAST!$B:$Q,16,0)*100</f>
        <v>362</v>
      </c>
      <c r="Z1398" s="14">
        <f ca="1">VLOOKUP($M1398,LAST!$B:$Q,4,0)</f>
        <v>97.35</v>
      </c>
      <c r="AA1398" s="14">
        <f ca="1">VLOOKUP($M1398,LAST!$B:$Q,5,0)</f>
        <v>98.126000000000005</v>
      </c>
      <c r="AB1398" s="14">
        <f ca="1">VLOOKUP($M1398,LAST!$B:$Q,6,0)</f>
        <v>90.584000000000003</v>
      </c>
      <c r="AC1398" s="14">
        <f ca="1">VLOOKUP($M1398,LAST!$B:$Q,7,0)</f>
        <v>1118.75</v>
      </c>
    </row>
    <row r="1399" spans="12:29" ht="16.5" customHeight="1" x14ac:dyDescent="0.25">
      <c r="L1399" s="32">
        <f t="shared" si="225"/>
        <v>1399</v>
      </c>
      <c r="M1399" s="9">
        <f t="shared" ca="1" si="234"/>
        <v>44224</v>
      </c>
      <c r="N1399" s="12">
        <f t="shared" ca="1" si="226"/>
        <v>-8.7220668290777237E-3</v>
      </c>
      <c r="O1399" s="12">
        <f t="shared" ca="1" si="227"/>
        <v>-4.1532071988925612E-3</v>
      </c>
      <c r="P1399" s="12">
        <f t="shared" ca="1" si="228"/>
        <v>-1.9337016574585641E-2</v>
      </c>
      <c r="Q1399" s="12">
        <f t="shared" ca="1" si="229"/>
        <v>-4.1034058268374363E-4</v>
      </c>
      <c r="R1399" s="12">
        <f t="shared" ca="1" si="230"/>
        <v>-5.7046227818180473E-4</v>
      </c>
      <c r="S1399" s="12">
        <f t="shared" ca="1" si="231"/>
        <v>-2.1181065010426048E-3</v>
      </c>
      <c r="T1399" s="12">
        <f t="shared" ca="1" si="232"/>
        <v>1.3808402752625959E-2</v>
      </c>
      <c r="U1399" s="18"/>
      <c r="V1399" s="22">
        <f t="shared" ca="1" si="233"/>
        <v>44224</v>
      </c>
      <c r="W1399" s="14">
        <f ca="1">VLOOKUP($M1399,LAST!$B:$Q,2,0)</f>
        <v>329.59</v>
      </c>
      <c r="X1399" s="14">
        <f ca="1">VLOOKUP($M1399,LAST!$B:$Q,3,0)*100</f>
        <v>410.02</v>
      </c>
      <c r="Y1399" s="14">
        <f ca="1">VLOOKUP($M1399,LAST!$B:$Q,16,0)*100</f>
        <v>355</v>
      </c>
      <c r="Z1399" s="14">
        <f ca="1">VLOOKUP($M1399,LAST!$B:$Q,4,0)</f>
        <v>97.44</v>
      </c>
      <c r="AA1399" s="14">
        <f ca="1">VLOOKUP($M1399,LAST!$B:$Q,5,0)</f>
        <v>98.11</v>
      </c>
      <c r="AB1399" s="14">
        <f ca="1">VLOOKUP($M1399,LAST!$B:$Q,6,0)</f>
        <v>90.454999999999998</v>
      </c>
      <c r="AC1399" s="14">
        <f ca="1">VLOOKUP($M1399,LAST!$B:$Q,7,0)</f>
        <v>1119.6500000000001</v>
      </c>
    </row>
    <row r="1400" spans="12:29" ht="16.5" customHeight="1" x14ac:dyDescent="0.25">
      <c r="L1400" s="32">
        <f t="shared" si="225"/>
        <v>1400</v>
      </c>
      <c r="M1400" s="9">
        <f t="shared" ca="1" si="234"/>
        <v>44223</v>
      </c>
      <c r="N1400" s="12">
        <f t="shared" ca="1" si="226"/>
        <v>8.6151979372062204E-3</v>
      </c>
      <c r="O1400" s="12">
        <f t="shared" ca="1" si="227"/>
        <v>1.8100442620113233E-2</v>
      </c>
      <c r="P1400" s="12">
        <f t="shared" ca="1" si="228"/>
        <v>2.8409090909090828E-2</v>
      </c>
      <c r="Q1400" s="12">
        <f t="shared" ca="1" si="229"/>
        <v>-1.0248001639679982E-3</v>
      </c>
      <c r="R1400" s="12">
        <f t="shared" ca="1" si="230"/>
        <v>-1.6296266118032143E-4</v>
      </c>
      <c r="S1400" s="12">
        <f t="shared" ca="1" si="231"/>
        <v>5.2900077631141684E-3</v>
      </c>
      <c r="T1400" s="12">
        <f t="shared" ca="1" si="232"/>
        <v>-1.852772380134593E-3</v>
      </c>
      <c r="U1400" s="18"/>
      <c r="V1400" s="22">
        <f t="shared" ca="1" si="233"/>
        <v>44223</v>
      </c>
      <c r="W1400" s="14">
        <f ca="1">VLOOKUP($M1400,LAST!$B:$Q,2,0)</f>
        <v>332.49</v>
      </c>
      <c r="X1400" s="14">
        <f ca="1">VLOOKUP($M1400,LAST!$B:$Q,3,0)*100</f>
        <v>411.73</v>
      </c>
      <c r="Y1400" s="14">
        <f ca="1">VLOOKUP($M1400,LAST!$B:$Q,16,0)*100</f>
        <v>362</v>
      </c>
      <c r="Z1400" s="14">
        <f ca="1">VLOOKUP($M1400,LAST!$B:$Q,4,0)</f>
        <v>97.48</v>
      </c>
      <c r="AA1400" s="14">
        <f ca="1">VLOOKUP($M1400,LAST!$B:$Q,5,0)</f>
        <v>98.165999999999997</v>
      </c>
      <c r="AB1400" s="14">
        <f ca="1">VLOOKUP($M1400,LAST!$B:$Q,6,0)</f>
        <v>90.647000000000006</v>
      </c>
      <c r="AC1400" s="14">
        <f ca="1">VLOOKUP($M1400,LAST!$B:$Q,7,0)</f>
        <v>1104.4000000000001</v>
      </c>
    </row>
    <row r="1401" spans="12:29" ht="16.5" customHeight="1" x14ac:dyDescent="0.25">
      <c r="L1401" s="32">
        <f t="shared" si="225"/>
        <v>1401</v>
      </c>
      <c r="M1401" s="9">
        <f t="shared" ca="1" si="234"/>
        <v>44222</v>
      </c>
      <c r="N1401" s="12">
        <f t="shared" ca="1" si="226"/>
        <v>-1.6354220297405409E-3</v>
      </c>
      <c r="O1401" s="12">
        <f t="shared" ca="1" si="227"/>
        <v>1.1883247097270733E-3</v>
      </c>
      <c r="P1401" s="12">
        <f t="shared" ca="1" si="228"/>
        <v>5.7142857142857828E-3</v>
      </c>
      <c r="Q1401" s="12">
        <f t="shared" ca="1" si="229"/>
        <v>-1.0246951531922566E-4</v>
      </c>
      <c r="R1401" s="12">
        <f t="shared" ca="1" si="230"/>
        <v>-2.3420396110174213E-4</v>
      </c>
      <c r="S1401" s="12">
        <f t="shared" ca="1" si="231"/>
        <v>-2.4449336770253627E-3</v>
      </c>
      <c r="T1401" s="12">
        <f t="shared" ca="1" si="232"/>
        <v>5.1326308139536536E-3</v>
      </c>
      <c r="U1401" s="18"/>
      <c r="V1401" s="22">
        <f t="shared" ca="1" si="233"/>
        <v>44222</v>
      </c>
      <c r="W1401" s="14">
        <f ca="1">VLOOKUP($M1401,LAST!$B:$Q,2,0)</f>
        <v>329.65</v>
      </c>
      <c r="X1401" s="14">
        <f ca="1">VLOOKUP($M1401,LAST!$B:$Q,3,0)*100</f>
        <v>404.41</v>
      </c>
      <c r="Y1401" s="14">
        <f ca="1">VLOOKUP($M1401,LAST!$B:$Q,16,0)*100</f>
        <v>352</v>
      </c>
      <c r="Z1401" s="14">
        <f ca="1">VLOOKUP($M1401,LAST!$B:$Q,4,0)</f>
        <v>97.58</v>
      </c>
      <c r="AA1401" s="14">
        <f ca="1">VLOOKUP($M1401,LAST!$B:$Q,5,0)</f>
        <v>98.182000000000002</v>
      </c>
      <c r="AB1401" s="14">
        <f ca="1">VLOOKUP($M1401,LAST!$B:$Q,6,0)</f>
        <v>90.17</v>
      </c>
      <c r="AC1401" s="14">
        <f ca="1">VLOOKUP($M1401,LAST!$B:$Q,7,0)</f>
        <v>1106.45</v>
      </c>
    </row>
    <row r="1402" spans="12:29" ht="16.5" customHeight="1" x14ac:dyDescent="0.25">
      <c r="L1402" s="32">
        <f t="shared" si="225"/>
        <v>1402</v>
      </c>
      <c r="M1402" s="9">
        <f t="shared" ca="1" si="234"/>
        <v>44221</v>
      </c>
      <c r="N1402" s="12">
        <f t="shared" ca="1" si="226"/>
        <v>8.7989978919067457E-3</v>
      </c>
      <c r="O1402" s="12">
        <f t="shared" ca="1" si="227"/>
        <v>3.4281455719786802E-3</v>
      </c>
      <c r="P1402" s="12">
        <f t="shared" ca="1" si="228"/>
        <v>5.7471264367816577E-3</v>
      </c>
      <c r="Q1402" s="12">
        <f t="shared" ca="1" si="229"/>
        <v>1.5394088669951067E-3</v>
      </c>
      <c r="R1402" s="12">
        <f t="shared" ca="1" si="230"/>
        <v>9.1653427838123136E-5</v>
      </c>
      <c r="S1402" s="12">
        <f t="shared" ca="1" si="231"/>
        <v>1.6955163013365748E-3</v>
      </c>
      <c r="T1402" s="12">
        <f t="shared" ca="1" si="232"/>
        <v>-2.1302633368083246E-3</v>
      </c>
      <c r="U1402" s="18"/>
      <c r="V1402" s="22">
        <f t="shared" ca="1" si="233"/>
        <v>44221</v>
      </c>
      <c r="W1402" s="14">
        <f ca="1">VLOOKUP($M1402,LAST!$B:$Q,2,0)</f>
        <v>330.19</v>
      </c>
      <c r="X1402" s="14">
        <f ca="1">VLOOKUP($M1402,LAST!$B:$Q,3,0)*100</f>
        <v>403.93</v>
      </c>
      <c r="Y1402" s="14">
        <f ca="1">VLOOKUP($M1402,LAST!$B:$Q,16,0)*100</f>
        <v>350</v>
      </c>
      <c r="Z1402" s="14">
        <f ca="1">VLOOKUP($M1402,LAST!$B:$Q,4,0)</f>
        <v>97.59</v>
      </c>
      <c r="AA1402" s="14">
        <f ca="1">VLOOKUP($M1402,LAST!$B:$Q,5,0)</f>
        <v>98.204999999999998</v>
      </c>
      <c r="AB1402" s="14">
        <f ca="1">VLOOKUP($M1402,LAST!$B:$Q,6,0)</f>
        <v>90.391000000000005</v>
      </c>
      <c r="AC1402" s="14">
        <f ca="1">VLOOKUP($M1402,LAST!$B:$Q,7,0)</f>
        <v>1100.8</v>
      </c>
    </row>
    <row r="1403" spans="12:29" ht="16.5" customHeight="1" x14ac:dyDescent="0.25">
      <c r="L1403" s="32">
        <f t="shared" si="225"/>
        <v>1403</v>
      </c>
      <c r="M1403" s="9">
        <f t="shared" ca="1" si="234"/>
        <v>44218</v>
      </c>
      <c r="N1403" s="12">
        <f t="shared" ca="1" si="226"/>
        <v>4.9740550830543739E-3</v>
      </c>
      <c r="O1403" s="12">
        <f t="shared" ca="1" si="227"/>
        <v>1.6463399237431453E-2</v>
      </c>
      <c r="P1403" s="12">
        <f t="shared" ca="1" si="228"/>
        <v>1.4577259475218707E-2</v>
      </c>
      <c r="Q1403" s="12">
        <f t="shared" ca="1" si="229"/>
        <v>-5.1287311519132572E-4</v>
      </c>
      <c r="R1403" s="12">
        <f t="shared" ca="1" si="230"/>
        <v>-1.1200830897994951E-4</v>
      </c>
      <c r="S1403" s="12">
        <f t="shared" ca="1" si="231"/>
        <v>1.1871609102307445E-3</v>
      </c>
      <c r="T1403" s="12">
        <f t="shared" ca="1" si="232"/>
        <v>4.4616435237878616E-3</v>
      </c>
      <c r="U1403" s="18"/>
      <c r="V1403" s="22">
        <f t="shared" ca="1" si="233"/>
        <v>44218</v>
      </c>
      <c r="W1403" s="14">
        <f ca="1">VLOOKUP($M1403,LAST!$B:$Q,2,0)</f>
        <v>327.31</v>
      </c>
      <c r="X1403" s="14">
        <f ca="1">VLOOKUP($M1403,LAST!$B:$Q,3,0)*100</f>
        <v>402.55</v>
      </c>
      <c r="Y1403" s="14">
        <f ca="1">VLOOKUP($M1403,LAST!$B:$Q,16,0)*100</f>
        <v>348</v>
      </c>
      <c r="Z1403" s="14">
        <f ca="1">VLOOKUP($M1403,LAST!$B:$Q,4,0)</f>
        <v>97.44</v>
      </c>
      <c r="AA1403" s="14">
        <f ca="1">VLOOKUP($M1403,LAST!$B:$Q,5,0)</f>
        <v>98.195999999999998</v>
      </c>
      <c r="AB1403" s="14">
        <f ca="1">VLOOKUP($M1403,LAST!$B:$Q,6,0)</f>
        <v>90.238</v>
      </c>
      <c r="AC1403" s="14">
        <f ca="1">VLOOKUP($M1403,LAST!$B:$Q,7,0)</f>
        <v>1103.1500000000001</v>
      </c>
    </row>
    <row r="1404" spans="12:29" ht="16.5" customHeight="1" x14ac:dyDescent="0.25">
      <c r="L1404" s="32">
        <f t="shared" si="225"/>
        <v>1404</v>
      </c>
      <c r="M1404" s="9">
        <f t="shared" ca="1" si="234"/>
        <v>44217</v>
      </c>
      <c r="N1404" s="12">
        <f t="shared" ca="1" si="226"/>
        <v>-8.6747428014853911E-3</v>
      </c>
      <c r="O1404" s="12">
        <f t="shared" ca="1" si="227"/>
        <v>-1.3353596253020683E-2</v>
      </c>
      <c r="P1404" s="12">
        <f t="shared" ca="1" si="228"/>
        <v>-5.7971014492753659E-3</v>
      </c>
      <c r="Q1404" s="12">
        <f t="shared" ca="1" si="229"/>
        <v>0</v>
      </c>
      <c r="R1404" s="12">
        <f t="shared" ca="1" si="230"/>
        <v>3.054865382257077E-5</v>
      </c>
      <c r="S1404" s="12">
        <f t="shared" ca="1" si="231"/>
        <v>-3.802155291516951E-3</v>
      </c>
      <c r="T1404" s="12">
        <f t="shared" ca="1" si="232"/>
        <v>-1.7724050172696071E-3</v>
      </c>
      <c r="U1404" s="18"/>
      <c r="V1404" s="22">
        <f t="shared" ca="1" si="233"/>
        <v>44217</v>
      </c>
      <c r="W1404" s="14">
        <f ca="1">VLOOKUP($M1404,LAST!$B:$Q,2,0)</f>
        <v>325.69</v>
      </c>
      <c r="X1404" s="14">
        <f ca="1">VLOOKUP($M1404,LAST!$B:$Q,3,0)*100</f>
        <v>396.03000000000003</v>
      </c>
      <c r="Y1404" s="14">
        <f ca="1">VLOOKUP($M1404,LAST!$B:$Q,16,0)*100</f>
        <v>343</v>
      </c>
      <c r="Z1404" s="14">
        <f ca="1">VLOOKUP($M1404,LAST!$B:$Q,4,0)</f>
        <v>97.49</v>
      </c>
      <c r="AA1404" s="14">
        <f ca="1">VLOOKUP($M1404,LAST!$B:$Q,5,0)</f>
        <v>98.206999999999994</v>
      </c>
      <c r="AB1404" s="14">
        <f ca="1">VLOOKUP($M1404,LAST!$B:$Q,6,0)</f>
        <v>90.131</v>
      </c>
      <c r="AC1404" s="14">
        <f ca="1">VLOOKUP($M1404,LAST!$B:$Q,7,0)</f>
        <v>1098.25</v>
      </c>
    </row>
    <row r="1405" spans="12:29" ht="16.5" customHeight="1" x14ac:dyDescent="0.25">
      <c r="L1405" s="32">
        <f t="shared" si="225"/>
        <v>1405</v>
      </c>
      <c r="M1405" s="9">
        <f t="shared" ca="1" si="234"/>
        <v>44216</v>
      </c>
      <c r="N1405" s="12">
        <f t="shared" ca="1" si="226"/>
        <v>-2.8227152699791258E-3</v>
      </c>
      <c r="O1405" s="12">
        <f t="shared" ca="1" si="227"/>
        <v>-9.109311740890691E-3</v>
      </c>
      <c r="P1405" s="12">
        <f t="shared" ca="1" si="228"/>
        <v>-8.6206896551723755E-3</v>
      </c>
      <c r="Q1405" s="12">
        <f t="shared" ca="1" si="229"/>
        <v>4.1046690610557768E-4</v>
      </c>
      <c r="R1405" s="12">
        <f t="shared" ca="1" si="230"/>
        <v>4.9921043247924679E-4</v>
      </c>
      <c r="S1405" s="12">
        <f t="shared" ca="1" si="231"/>
        <v>-2.541492629672959E-4</v>
      </c>
      <c r="T1405" s="12">
        <f t="shared" ca="1" si="232"/>
        <v>-2.4480913954121331E-3</v>
      </c>
      <c r="U1405" s="18"/>
      <c r="V1405" s="22">
        <f t="shared" ca="1" si="233"/>
        <v>44216</v>
      </c>
      <c r="W1405" s="14">
        <f ca="1">VLOOKUP($M1405,LAST!$B:$Q,2,0)</f>
        <v>328.54</v>
      </c>
      <c r="X1405" s="14">
        <f ca="1">VLOOKUP($M1405,LAST!$B:$Q,3,0)*100</f>
        <v>401.39</v>
      </c>
      <c r="Y1405" s="14">
        <f ca="1">VLOOKUP($M1405,LAST!$B:$Q,16,0)*100</f>
        <v>345</v>
      </c>
      <c r="Z1405" s="14">
        <f ca="1">VLOOKUP($M1405,LAST!$B:$Q,4,0)</f>
        <v>97.49</v>
      </c>
      <c r="AA1405" s="14">
        <f ca="1">VLOOKUP($M1405,LAST!$B:$Q,5,0)</f>
        <v>98.203999999999994</v>
      </c>
      <c r="AB1405" s="14">
        <f ca="1">VLOOKUP($M1405,LAST!$B:$Q,6,0)</f>
        <v>90.474999999999994</v>
      </c>
      <c r="AC1405" s="14">
        <f ca="1">VLOOKUP($M1405,LAST!$B:$Q,7,0)</f>
        <v>1100.2</v>
      </c>
    </row>
    <row r="1406" spans="12:29" ht="16.5" customHeight="1" x14ac:dyDescent="0.25">
      <c r="L1406" s="32">
        <f t="shared" si="225"/>
        <v>1406</v>
      </c>
      <c r="M1406" s="9">
        <f t="shared" ca="1" si="234"/>
        <v>44215</v>
      </c>
      <c r="N1406" s="12">
        <f t="shared" ca="1" si="226"/>
        <v>4.85864383104051E-4</v>
      </c>
      <c r="O1406" s="12">
        <f t="shared" ca="1" si="227"/>
        <v>-2.2905839757643154E-3</v>
      </c>
      <c r="P1406" s="12">
        <f t="shared" ca="1" si="228"/>
        <v>-5.7142857142856718E-3</v>
      </c>
      <c r="Q1406" s="12">
        <f t="shared" ca="1" si="229"/>
        <v>3.079449804967993E-4</v>
      </c>
      <c r="R1406" s="12">
        <f t="shared" ca="1" si="230"/>
        <v>3.1592678651515271E-4</v>
      </c>
      <c r="S1406" s="12">
        <f t="shared" ca="1" si="231"/>
        <v>-2.9416625351180725E-3</v>
      </c>
      <c r="T1406" s="12">
        <f t="shared" ca="1" si="232"/>
        <v>-9.5113003306301902E-4</v>
      </c>
      <c r="U1406" s="18"/>
      <c r="V1406" s="22">
        <f t="shared" ca="1" si="233"/>
        <v>44215</v>
      </c>
      <c r="W1406" s="14">
        <f ca="1">VLOOKUP($M1406,LAST!$B:$Q,2,0)</f>
        <v>329.47</v>
      </c>
      <c r="X1406" s="14">
        <f ca="1">VLOOKUP($M1406,LAST!$B:$Q,3,0)*100</f>
        <v>405.08</v>
      </c>
      <c r="Y1406" s="14">
        <f ca="1">VLOOKUP($M1406,LAST!$B:$Q,16,0)*100</f>
        <v>348</v>
      </c>
      <c r="Z1406" s="14">
        <f ca="1">VLOOKUP($M1406,LAST!$B:$Q,4,0)</f>
        <v>97.45</v>
      </c>
      <c r="AA1406" s="14">
        <f ca="1">VLOOKUP($M1406,LAST!$B:$Q,5,0)</f>
        <v>98.155000000000001</v>
      </c>
      <c r="AB1406" s="14">
        <f ca="1">VLOOKUP($M1406,LAST!$B:$Q,6,0)</f>
        <v>90.498000000000005</v>
      </c>
      <c r="AC1406" s="14">
        <f ca="1">VLOOKUP($M1406,LAST!$B:$Q,7,0)</f>
        <v>1102.9000000000001</v>
      </c>
    </row>
    <row r="1407" spans="12:29" ht="16.5" customHeight="1" x14ac:dyDescent="0.25">
      <c r="L1407" s="32">
        <f t="shared" si="225"/>
        <v>1407</v>
      </c>
      <c r="M1407" s="9">
        <f t="shared" ca="1" si="234"/>
        <v>44214</v>
      </c>
      <c r="N1407" s="12">
        <f t="shared" ca="1" si="226"/>
        <v>0</v>
      </c>
      <c r="O1407" s="12">
        <f t="shared" ca="1" si="227"/>
        <v>1.1095768813493834E-3</v>
      </c>
      <c r="P1407" s="12">
        <f t="shared" ca="1" si="228"/>
        <v>0</v>
      </c>
      <c r="Q1407" s="12">
        <f t="shared" ca="1" si="229"/>
        <v>8.2186151633445448E-4</v>
      </c>
      <c r="R1407" s="12">
        <f t="shared" ca="1" si="230"/>
        <v>2.1406073208773968E-4</v>
      </c>
      <c r="S1407" s="12">
        <f t="shared" ca="1" si="231"/>
        <v>-7.7116291367418377E-5</v>
      </c>
      <c r="T1407" s="12">
        <f t="shared" ca="1" si="232"/>
        <v>4.0929555686934904E-3</v>
      </c>
      <c r="U1407" s="18"/>
      <c r="V1407" s="22">
        <f t="shared" ca="1" si="233"/>
        <v>44214</v>
      </c>
      <c r="W1407" s="14">
        <f ca="1">VLOOKUP($M1407,LAST!$B:$Q,2,0)</f>
        <v>329.31</v>
      </c>
      <c r="X1407" s="14">
        <f ca="1">VLOOKUP($M1407,LAST!$B:$Q,3,0)*100</f>
        <v>406.01000000000005</v>
      </c>
      <c r="Y1407" s="14">
        <f ca="1">VLOOKUP($M1407,LAST!$B:$Q,16,0)*100</f>
        <v>350</v>
      </c>
      <c r="Z1407" s="14">
        <f ca="1">VLOOKUP($M1407,LAST!$B:$Q,4,0)</f>
        <v>97.42</v>
      </c>
      <c r="AA1407" s="14">
        <f ca="1">VLOOKUP($M1407,LAST!$B:$Q,5,0)</f>
        <v>98.123999999999995</v>
      </c>
      <c r="AB1407" s="14">
        <f ca="1">VLOOKUP($M1407,LAST!$B:$Q,6,0)</f>
        <v>90.765000000000001</v>
      </c>
      <c r="AC1407" s="14">
        <f ca="1">VLOOKUP($M1407,LAST!$B:$Q,7,0)</f>
        <v>1103.95</v>
      </c>
    </row>
    <row r="1408" spans="12:29" ht="16.5" customHeight="1" x14ac:dyDescent="0.25">
      <c r="L1408" s="32">
        <f t="shared" si="225"/>
        <v>1408</v>
      </c>
      <c r="M1408" s="9">
        <f t="shared" ca="1" si="234"/>
        <v>44211</v>
      </c>
      <c r="N1408" s="12">
        <f t="shared" ca="1" si="226"/>
        <v>1.4697726012201873E-2</v>
      </c>
      <c r="O1408" s="12">
        <f t="shared" ca="1" si="227"/>
        <v>3.4888036620066565E-3</v>
      </c>
      <c r="P1408" s="12">
        <f t="shared" ca="1" si="228"/>
        <v>8.6455331412103043E-3</v>
      </c>
      <c r="Q1408" s="12">
        <f t="shared" ca="1" si="229"/>
        <v>4.1109969167529847E-4</v>
      </c>
      <c r="R1408" s="12">
        <f t="shared" ca="1" si="230"/>
        <v>4.7931794076849776E-4</v>
      </c>
      <c r="S1408" s="12">
        <f t="shared" ca="1" si="231"/>
        <v>5.9065370848525589E-3</v>
      </c>
      <c r="T1408" s="12">
        <f t="shared" ca="1" si="232"/>
        <v>1.2749874778017478E-3</v>
      </c>
      <c r="U1408" s="18"/>
      <c r="V1408" s="22">
        <f t="shared" ca="1" si="233"/>
        <v>44211</v>
      </c>
      <c r="W1408" s="14">
        <f ca="1">VLOOKUP($M1408,LAST!$B:$Q,2,0)</f>
        <v>329.31</v>
      </c>
      <c r="X1408" s="14">
        <f ca="1">VLOOKUP($M1408,LAST!$B:$Q,3,0)*100</f>
        <v>405.56</v>
      </c>
      <c r="Y1408" s="14">
        <f ca="1">VLOOKUP($M1408,LAST!$B:$Q,16,0)*100</f>
        <v>350</v>
      </c>
      <c r="Z1408" s="14">
        <f ca="1">VLOOKUP($M1408,LAST!$B:$Q,4,0)</f>
        <v>97.34</v>
      </c>
      <c r="AA1408" s="14">
        <f ca="1">VLOOKUP($M1408,LAST!$B:$Q,5,0)</f>
        <v>98.102999999999994</v>
      </c>
      <c r="AB1408" s="14">
        <f ca="1">VLOOKUP($M1408,LAST!$B:$Q,6,0)</f>
        <v>90.772000000000006</v>
      </c>
      <c r="AC1408" s="14">
        <f ca="1">VLOOKUP($M1408,LAST!$B:$Q,7,0)</f>
        <v>1099.45</v>
      </c>
    </row>
    <row r="1409" spans="12:29" ht="16.5" customHeight="1" x14ac:dyDescent="0.25">
      <c r="L1409" s="32">
        <f t="shared" si="225"/>
        <v>1409</v>
      </c>
      <c r="M1409" s="9">
        <f t="shared" ca="1" si="234"/>
        <v>44210</v>
      </c>
      <c r="N1409" s="12">
        <f t="shared" ca="1" si="226"/>
        <v>-1.403572730586955E-2</v>
      </c>
      <c r="O1409" s="12">
        <f t="shared" ca="1" si="227"/>
        <v>-1.0236818259740876E-2</v>
      </c>
      <c r="P1409" s="12">
        <f t="shared" ca="1" si="228"/>
        <v>-1.9774011299435013E-2</v>
      </c>
      <c r="Q1409" s="12">
        <f t="shared" ca="1" si="229"/>
        <v>6.1703002879465174E-4</v>
      </c>
      <c r="R1409" s="12">
        <f t="shared" ca="1" si="230"/>
        <v>5.091519813562595E-4</v>
      </c>
      <c r="S1409" s="12">
        <f t="shared" ca="1" si="231"/>
        <v>-1.283824912843734E-3</v>
      </c>
      <c r="T1409" s="12">
        <f t="shared" ca="1" si="232"/>
        <v>2.5564939511526497E-3</v>
      </c>
      <c r="U1409" s="18"/>
      <c r="V1409" s="22">
        <f t="shared" ca="1" si="233"/>
        <v>44210</v>
      </c>
      <c r="W1409" s="14">
        <f ca="1">VLOOKUP($M1409,LAST!$B:$Q,2,0)</f>
        <v>324.54000000000002</v>
      </c>
      <c r="X1409" s="14">
        <f ca="1">VLOOKUP($M1409,LAST!$B:$Q,3,0)*100</f>
        <v>404.15000000000003</v>
      </c>
      <c r="Y1409" s="14">
        <f ca="1">VLOOKUP($M1409,LAST!$B:$Q,16,0)*100</f>
        <v>347</v>
      </c>
      <c r="Z1409" s="14">
        <f ca="1">VLOOKUP($M1409,LAST!$B:$Q,4,0)</f>
        <v>97.3</v>
      </c>
      <c r="AA1409" s="14">
        <f ca="1">VLOOKUP($M1409,LAST!$B:$Q,5,0)</f>
        <v>98.055999999999997</v>
      </c>
      <c r="AB1409" s="14">
        <f ca="1">VLOOKUP($M1409,LAST!$B:$Q,6,0)</f>
        <v>90.239000000000004</v>
      </c>
      <c r="AC1409" s="14">
        <f ca="1">VLOOKUP($M1409,LAST!$B:$Q,7,0)</f>
        <v>1098.05</v>
      </c>
    </row>
    <row r="1410" spans="12:29" ht="16.5" customHeight="1" x14ac:dyDescent="0.25">
      <c r="L1410" s="32">
        <f t="shared" si="225"/>
        <v>1410</v>
      </c>
      <c r="M1410" s="9">
        <f t="shared" ca="1" si="234"/>
        <v>44209</v>
      </c>
      <c r="N1410" s="12">
        <f t="shared" ca="1" si="226"/>
        <v>4.2714181108129967E-3</v>
      </c>
      <c r="O1410" s="12">
        <f t="shared" ca="1" si="227"/>
        <v>2.1597742054242364E-3</v>
      </c>
      <c r="P1410" s="12">
        <f t="shared" ca="1" si="228"/>
        <v>-5.6179775280899014E-3</v>
      </c>
      <c r="Q1410" s="12">
        <f t="shared" ca="1" si="229"/>
        <v>7.2038695070486547E-4</v>
      </c>
      <c r="R1410" s="12">
        <f t="shared" ca="1" si="230"/>
        <v>7.5664746967274432E-4</v>
      </c>
      <c r="S1410" s="12">
        <f t="shared" ca="1" si="231"/>
        <v>2.9081060681739324E-3</v>
      </c>
      <c r="T1410" s="12">
        <f t="shared" ca="1" si="232"/>
        <v>-4.2729214964316586E-3</v>
      </c>
      <c r="U1410" s="18"/>
      <c r="V1410" s="22">
        <f t="shared" ca="1" si="233"/>
        <v>44209</v>
      </c>
      <c r="W1410" s="14">
        <f ca="1">VLOOKUP($M1410,LAST!$B:$Q,2,0)</f>
        <v>329.16</v>
      </c>
      <c r="X1410" s="14">
        <f ca="1">VLOOKUP($M1410,LAST!$B:$Q,3,0)*100</f>
        <v>408.33000000000004</v>
      </c>
      <c r="Y1410" s="14">
        <f ca="1">VLOOKUP($M1410,LAST!$B:$Q,16,0)*100</f>
        <v>354</v>
      </c>
      <c r="Z1410" s="14">
        <f ca="1">VLOOKUP($M1410,LAST!$B:$Q,4,0)</f>
        <v>97.24</v>
      </c>
      <c r="AA1410" s="14">
        <f ca="1">VLOOKUP($M1410,LAST!$B:$Q,5,0)</f>
        <v>98.006100000000004</v>
      </c>
      <c r="AB1410" s="14">
        <f ca="1">VLOOKUP($M1410,LAST!$B:$Q,6,0)</f>
        <v>90.355000000000004</v>
      </c>
      <c r="AC1410" s="14">
        <f ca="1">VLOOKUP($M1410,LAST!$B:$Q,7,0)</f>
        <v>1095.25</v>
      </c>
    </row>
    <row r="1411" spans="12:29" ht="16.5" customHeight="1" x14ac:dyDescent="0.25">
      <c r="L1411" s="32">
        <f t="shared" si="225"/>
        <v>1411</v>
      </c>
      <c r="M1411" s="9">
        <f t="shared" ca="1" si="234"/>
        <v>44208</v>
      </c>
      <c r="N1411" s="12">
        <f t="shared" ca="1" si="226"/>
        <v>2.2875511032050655E-2</v>
      </c>
      <c r="O1411" s="12">
        <f t="shared" ca="1" si="227"/>
        <v>1.1017096349966282E-2</v>
      </c>
      <c r="P1411" s="12">
        <f t="shared" ca="1" si="228"/>
        <v>8.4985835694051381E-3</v>
      </c>
      <c r="Q1411" s="12">
        <f t="shared" ca="1" si="229"/>
        <v>5.1482701812188836E-4</v>
      </c>
      <c r="R1411" s="12">
        <f t="shared" ca="1" si="230"/>
        <v>3.4730025128193454E-4</v>
      </c>
      <c r="S1411" s="12">
        <f t="shared" ca="1" si="231"/>
        <v>-4.11208754767034E-3</v>
      </c>
      <c r="T1411" s="12">
        <f t="shared" ca="1" si="232"/>
        <v>2.5063798760480704E-3</v>
      </c>
      <c r="U1411" s="18"/>
      <c r="V1411" s="22">
        <f t="shared" ca="1" si="233"/>
        <v>44208</v>
      </c>
      <c r="W1411" s="14">
        <f ca="1">VLOOKUP($M1411,LAST!$B:$Q,2,0)</f>
        <v>327.76</v>
      </c>
      <c r="X1411" s="14">
        <f ca="1">VLOOKUP($M1411,LAST!$B:$Q,3,0)*100</f>
        <v>407.44999999999993</v>
      </c>
      <c r="Y1411" s="14">
        <f ca="1">VLOOKUP($M1411,LAST!$B:$Q,16,0)*100</f>
        <v>356</v>
      </c>
      <c r="Z1411" s="14">
        <f ca="1">VLOOKUP($M1411,LAST!$B:$Q,4,0)</f>
        <v>97.17</v>
      </c>
      <c r="AA1411" s="14">
        <f ca="1">VLOOKUP($M1411,LAST!$B:$Q,5,0)</f>
        <v>97.932000000000002</v>
      </c>
      <c r="AB1411" s="14">
        <f ca="1">VLOOKUP($M1411,LAST!$B:$Q,6,0)</f>
        <v>90.093000000000004</v>
      </c>
      <c r="AC1411" s="14">
        <f ca="1">VLOOKUP($M1411,LAST!$B:$Q,7,0)</f>
        <v>1099.95</v>
      </c>
    </row>
    <row r="1412" spans="12:29" ht="16.5" customHeight="1" x14ac:dyDescent="0.25">
      <c r="L1412" s="32">
        <f t="shared" si="225"/>
        <v>1412</v>
      </c>
      <c r="M1412" s="9">
        <f t="shared" ca="1" si="234"/>
        <v>44207</v>
      </c>
      <c r="N1412" s="12">
        <f t="shared" ca="1" si="226"/>
        <v>9.9599710026161414E-3</v>
      </c>
      <c r="O1412" s="12">
        <f t="shared" ca="1" si="227"/>
        <v>1.2053941387710099E-2</v>
      </c>
      <c r="P1412" s="12">
        <f t="shared" ca="1" si="228"/>
        <v>1.4367816091954033E-2</v>
      </c>
      <c r="Q1412" s="12">
        <f t="shared" ca="1" si="229"/>
        <v>2.1669590341555356E-3</v>
      </c>
      <c r="R1412" s="12">
        <f t="shared" ca="1" si="230"/>
        <v>4.4964947779346787E-4</v>
      </c>
      <c r="S1412" s="12">
        <f t="shared" ca="1" si="231"/>
        <v>4.0733423605407992E-3</v>
      </c>
      <c r="T1412" s="12">
        <f t="shared" ca="1" si="232"/>
        <v>6.8826282463063659E-3</v>
      </c>
      <c r="U1412" s="18"/>
      <c r="V1412" s="22">
        <f t="shared" ca="1" si="233"/>
        <v>44207</v>
      </c>
      <c r="W1412" s="14">
        <f ca="1">VLOOKUP($M1412,LAST!$B:$Q,2,0)</f>
        <v>320.43</v>
      </c>
      <c r="X1412" s="14">
        <f ca="1">VLOOKUP($M1412,LAST!$B:$Q,3,0)*100</f>
        <v>403.01</v>
      </c>
      <c r="Y1412" s="14">
        <f ca="1">VLOOKUP($M1412,LAST!$B:$Q,16,0)*100</f>
        <v>353</v>
      </c>
      <c r="Z1412" s="14">
        <f ca="1">VLOOKUP($M1412,LAST!$B:$Q,4,0)</f>
        <v>97.12</v>
      </c>
      <c r="AA1412" s="14">
        <f ca="1">VLOOKUP($M1412,LAST!$B:$Q,5,0)</f>
        <v>97.897999999999996</v>
      </c>
      <c r="AB1412" s="14">
        <f ca="1">VLOOKUP($M1412,LAST!$B:$Q,6,0)</f>
        <v>90.465000000000003</v>
      </c>
      <c r="AC1412" s="14">
        <f ca="1">VLOOKUP($M1412,LAST!$B:$Q,7,0)</f>
        <v>1097.2</v>
      </c>
    </row>
    <row r="1413" spans="12:29" ht="16.5" customHeight="1" x14ac:dyDescent="0.25">
      <c r="L1413" s="32">
        <f t="shared" si="225"/>
        <v>1413</v>
      </c>
      <c r="M1413" s="9">
        <f t="shared" ca="1" si="234"/>
        <v>44204</v>
      </c>
      <c r="N1413" s="12">
        <f t="shared" ca="1" si="226"/>
        <v>-9.8617482757544783E-3</v>
      </c>
      <c r="O1413" s="12">
        <f t="shared" ca="1" si="227"/>
        <v>-4.6491863923813215E-3</v>
      </c>
      <c r="P1413" s="12">
        <f t="shared" ca="1" si="228"/>
        <v>-5.7142857142856718E-3</v>
      </c>
      <c r="Q1413" s="12">
        <f t="shared" ca="1" si="229"/>
        <v>1.8608497880698849E-3</v>
      </c>
      <c r="R1413" s="12">
        <f t="shared" ca="1" si="230"/>
        <v>7.5680098179575772E-4</v>
      </c>
      <c r="S1413" s="12">
        <f t="shared" ca="1" si="231"/>
        <v>3.0280765034622625E-3</v>
      </c>
      <c r="T1413" s="12">
        <f t="shared" ca="1" si="232"/>
        <v>2.4839006439743017E-3</v>
      </c>
      <c r="U1413" s="18"/>
      <c r="V1413" s="22">
        <f t="shared" ca="1" si="233"/>
        <v>44204</v>
      </c>
      <c r="W1413" s="14">
        <f ca="1">VLOOKUP($M1413,LAST!$B:$Q,2,0)</f>
        <v>317.27</v>
      </c>
      <c r="X1413" s="14">
        <f ca="1">VLOOKUP($M1413,LAST!$B:$Q,3,0)*100</f>
        <v>398.21</v>
      </c>
      <c r="Y1413" s="14">
        <f ca="1">VLOOKUP($M1413,LAST!$B:$Q,16,0)*100</f>
        <v>348</v>
      </c>
      <c r="Z1413" s="14">
        <f ca="1">VLOOKUP($M1413,LAST!$B:$Q,4,0)</f>
        <v>96.91</v>
      </c>
      <c r="AA1413" s="14">
        <f ca="1">VLOOKUP($M1413,LAST!$B:$Q,5,0)</f>
        <v>97.853999999999999</v>
      </c>
      <c r="AB1413" s="14">
        <f ca="1">VLOOKUP($M1413,LAST!$B:$Q,6,0)</f>
        <v>90.097999999999999</v>
      </c>
      <c r="AC1413" s="14">
        <f ca="1">VLOOKUP($M1413,LAST!$B:$Q,7,0)</f>
        <v>1089.7</v>
      </c>
    </row>
    <row r="1414" spans="12:29" ht="16.5" customHeight="1" x14ac:dyDescent="0.25">
      <c r="L1414" s="32">
        <f t="shared" ref="L1414:L1477" si="235">ROW(M1414)</f>
        <v>1414</v>
      </c>
      <c r="M1414" s="9">
        <f t="shared" ca="1" si="234"/>
        <v>44203</v>
      </c>
      <c r="N1414" s="12">
        <f t="shared" ref="N1414:N1477" ca="1" si="236">W1414/W1415-1</f>
        <v>-2.738788086271815E-3</v>
      </c>
      <c r="O1414" s="12">
        <f t="shared" ref="O1414:O1477" ca="1" si="237">X1414/X1415-1</f>
        <v>-3.5864611093124887E-3</v>
      </c>
      <c r="P1414" s="12">
        <f t="shared" ref="P1414:P1477" ca="1" si="238">Y1414/Y1415-1</f>
        <v>-5.6818181818182323E-3</v>
      </c>
      <c r="Q1414" s="12">
        <f t="shared" ref="Q1414:Q1477" ca="1" si="239">Z1414/Z1415-1</f>
        <v>1.7605633802817433E-3</v>
      </c>
      <c r="R1414" s="12">
        <f t="shared" ref="R1414:R1477" ca="1" si="240">AA1414/AA1415-1</f>
        <v>8.4956549331094422E-4</v>
      </c>
      <c r="S1414" s="12">
        <f t="shared" ref="S1414:S1477" ca="1" si="241">AB1414/AB1415-1</f>
        <v>3.3061543616663691E-3</v>
      </c>
      <c r="T1414" s="12">
        <f t="shared" ref="T1414:T1477" ca="1" si="242">AC1414/AC1415-1</f>
        <v>1.1973841761074855E-3</v>
      </c>
      <c r="U1414" s="18"/>
      <c r="V1414" s="22">
        <f t="shared" ref="V1414:V1477" ca="1" si="243">M1414</f>
        <v>44203</v>
      </c>
      <c r="W1414" s="14">
        <f ca="1">VLOOKUP($M1414,LAST!$B:$Q,2,0)</f>
        <v>320.43</v>
      </c>
      <c r="X1414" s="14">
        <f ca="1">VLOOKUP($M1414,LAST!$B:$Q,3,0)*100</f>
        <v>400.07</v>
      </c>
      <c r="Y1414" s="14">
        <f ca="1">VLOOKUP($M1414,LAST!$B:$Q,16,0)*100</f>
        <v>350</v>
      </c>
      <c r="Z1414" s="14">
        <f ca="1">VLOOKUP($M1414,LAST!$B:$Q,4,0)</f>
        <v>96.73</v>
      </c>
      <c r="AA1414" s="14">
        <f ca="1">VLOOKUP($M1414,LAST!$B:$Q,5,0)</f>
        <v>97.78</v>
      </c>
      <c r="AB1414" s="14">
        <f ca="1">VLOOKUP($M1414,LAST!$B:$Q,6,0)</f>
        <v>89.825999999999993</v>
      </c>
      <c r="AC1414" s="14">
        <f ca="1">VLOOKUP($M1414,LAST!$B:$Q,7,0)</f>
        <v>1087</v>
      </c>
    </row>
    <row r="1415" spans="12:29" ht="16.5" customHeight="1" x14ac:dyDescent="0.25">
      <c r="L1415" s="32">
        <f t="shared" si="235"/>
        <v>1415</v>
      </c>
      <c r="M1415" s="9">
        <f t="shared" ref="M1415:M1478" ca="1" si="244">WORKDAY(M1414,-1)</f>
        <v>44202</v>
      </c>
      <c r="N1415" s="12">
        <f t="shared" ca="1" si="236"/>
        <v>-7.2913770198042016E-3</v>
      </c>
      <c r="O1415" s="12">
        <f t="shared" ca="1" si="237"/>
        <v>-1.6340830025968867E-2</v>
      </c>
      <c r="P1415" s="12">
        <f t="shared" ca="1" si="238"/>
        <v>-2.7624309392265234E-2</v>
      </c>
      <c r="Q1415" s="12">
        <f t="shared" ca="1" si="239"/>
        <v>1.7636684303350414E-3</v>
      </c>
      <c r="R1415" s="12">
        <f t="shared" ca="1" si="240"/>
        <v>6.3501817995592624E-4</v>
      </c>
      <c r="S1415" s="12">
        <f t="shared" ca="1" si="241"/>
        <v>1.0510309047810917E-3</v>
      </c>
      <c r="T1415" s="12">
        <f t="shared" ca="1" si="242"/>
        <v>-1.7469657962484453E-3</v>
      </c>
      <c r="U1415" s="18"/>
      <c r="V1415" s="22">
        <f t="shared" ca="1" si="243"/>
        <v>44202</v>
      </c>
      <c r="W1415" s="14">
        <f ca="1">VLOOKUP($M1415,LAST!$B:$Q,2,0)</f>
        <v>321.31</v>
      </c>
      <c r="X1415" s="14">
        <f ca="1">VLOOKUP($M1415,LAST!$B:$Q,3,0)*100</f>
        <v>401.51000000000005</v>
      </c>
      <c r="Y1415" s="14">
        <f ca="1">VLOOKUP($M1415,LAST!$B:$Q,16,0)*100</f>
        <v>352</v>
      </c>
      <c r="Z1415" s="14">
        <f ca="1">VLOOKUP($M1415,LAST!$B:$Q,4,0)</f>
        <v>96.56</v>
      </c>
      <c r="AA1415" s="14">
        <f ca="1">VLOOKUP($M1415,LAST!$B:$Q,5,0)</f>
        <v>97.697000000000003</v>
      </c>
      <c r="AB1415" s="14">
        <f ca="1">VLOOKUP($M1415,LAST!$B:$Q,6,0)</f>
        <v>89.53</v>
      </c>
      <c r="AC1415" s="14">
        <f ca="1">VLOOKUP($M1415,LAST!$B:$Q,7,0)</f>
        <v>1085.7</v>
      </c>
    </row>
    <row r="1416" spans="12:29" ht="16.5" customHeight="1" x14ac:dyDescent="0.25">
      <c r="L1416" s="32">
        <f t="shared" si="235"/>
        <v>1416</v>
      </c>
      <c r="M1416" s="9">
        <f t="shared" ca="1" si="244"/>
        <v>44201</v>
      </c>
      <c r="N1416" s="12">
        <f t="shared" ca="1" si="236"/>
        <v>1.0515572325489053E-3</v>
      </c>
      <c r="O1416" s="12">
        <f t="shared" ca="1" si="237"/>
        <v>-2.0048899755501504E-3</v>
      </c>
      <c r="P1416" s="12">
        <f t="shared" ca="1" si="238"/>
        <v>-8.2191780821917471E-3</v>
      </c>
      <c r="Q1416" s="12">
        <f t="shared" ca="1" si="239"/>
        <v>7.2674418604656843E-4</v>
      </c>
      <c r="R1416" s="12">
        <f t="shared" ca="1" si="240"/>
        <v>2.7969104896441443E-4</v>
      </c>
      <c r="S1416" s="12">
        <f t="shared" ca="1" si="241"/>
        <v>-4.8181241584972501E-3</v>
      </c>
      <c r="T1416" s="12">
        <f t="shared" ca="1" si="242"/>
        <v>5.2685091043533916E-3</v>
      </c>
      <c r="U1416" s="18"/>
      <c r="V1416" s="22">
        <f t="shared" ca="1" si="243"/>
        <v>44201</v>
      </c>
      <c r="W1416" s="14">
        <f ca="1">VLOOKUP($M1416,LAST!$B:$Q,2,0)</f>
        <v>323.67</v>
      </c>
      <c r="X1416" s="14">
        <f ca="1">VLOOKUP($M1416,LAST!$B:$Q,3,0)*100</f>
        <v>408.18</v>
      </c>
      <c r="Y1416" s="14">
        <f ca="1">VLOOKUP($M1416,LAST!$B:$Q,16,0)*100</f>
        <v>362</v>
      </c>
      <c r="Z1416" s="14">
        <f ca="1">VLOOKUP($M1416,LAST!$B:$Q,4,0)</f>
        <v>96.39</v>
      </c>
      <c r="AA1416" s="14">
        <f ca="1">VLOOKUP($M1416,LAST!$B:$Q,5,0)</f>
        <v>97.635000000000005</v>
      </c>
      <c r="AB1416" s="14">
        <f ca="1">VLOOKUP($M1416,LAST!$B:$Q,6,0)</f>
        <v>89.436000000000007</v>
      </c>
      <c r="AC1416" s="14">
        <f ca="1">VLOOKUP($M1416,LAST!$B:$Q,7,0)</f>
        <v>1087.5999999999999</v>
      </c>
    </row>
    <row r="1417" spans="12:29" ht="16.5" customHeight="1" x14ac:dyDescent="0.25">
      <c r="L1417" s="32">
        <f t="shared" si="235"/>
        <v>1417</v>
      </c>
      <c r="M1417" s="9">
        <f t="shared" ca="1" si="244"/>
        <v>44200</v>
      </c>
      <c r="N1417" s="12">
        <f t="shared" ca="1" si="236"/>
        <v>1.1146546118834255E-3</v>
      </c>
      <c r="O1417" s="12">
        <f t="shared" ca="1" si="237"/>
        <v>-6.3529296779551991E-4</v>
      </c>
      <c r="P1417" s="12">
        <f t="shared" ca="1" si="238"/>
        <v>1.388888888888884E-2</v>
      </c>
      <c r="Q1417" s="12">
        <f t="shared" ca="1" si="239"/>
        <v>1.0392849719391695E-3</v>
      </c>
      <c r="R1417" s="12">
        <f t="shared" ca="1" si="240"/>
        <v>5.0944053793622324E-4</v>
      </c>
      <c r="S1417" s="12">
        <f t="shared" ca="1" si="241"/>
        <v>-7.5608481492595025E-4</v>
      </c>
      <c r="T1417" s="12">
        <f t="shared" ca="1" si="242"/>
        <v>-4.0962857274357001E-3</v>
      </c>
      <c r="U1417" s="18"/>
      <c r="V1417" s="22">
        <f t="shared" ca="1" si="243"/>
        <v>44200</v>
      </c>
      <c r="W1417" s="14">
        <f ca="1">VLOOKUP($M1417,LAST!$B:$Q,2,0)</f>
        <v>323.33</v>
      </c>
      <c r="X1417" s="14">
        <f ca="1">VLOOKUP($M1417,LAST!$B:$Q,3,0)*100</f>
        <v>409</v>
      </c>
      <c r="Y1417" s="14">
        <f ca="1">VLOOKUP($M1417,LAST!$B:$Q,16,0)*100</f>
        <v>365</v>
      </c>
      <c r="Z1417" s="14">
        <f ca="1">VLOOKUP($M1417,LAST!$B:$Q,4,0)</f>
        <v>96.32</v>
      </c>
      <c r="AA1417" s="14">
        <f ca="1">VLOOKUP($M1417,LAST!$B:$Q,5,0)</f>
        <v>97.607699999999994</v>
      </c>
      <c r="AB1417" s="14">
        <f ca="1">VLOOKUP($M1417,LAST!$B:$Q,6,0)</f>
        <v>89.869</v>
      </c>
      <c r="AC1417" s="14">
        <f ca="1">VLOOKUP($M1417,LAST!$B:$Q,7,0)</f>
        <v>1081.9000000000001</v>
      </c>
    </row>
    <row r="1418" spans="12:29" ht="16.5" customHeight="1" x14ac:dyDescent="0.25">
      <c r="L1418" s="32">
        <f t="shared" si="235"/>
        <v>1418</v>
      </c>
      <c r="M1418" s="9">
        <f t="shared" ca="1" si="244"/>
        <v>44197</v>
      </c>
      <c r="N1418" s="12">
        <f t="shared" ca="1" si="236"/>
        <v>0</v>
      </c>
      <c r="O1418" s="12">
        <f t="shared" ca="1" si="237"/>
        <v>0</v>
      </c>
      <c r="P1418" s="12">
        <f t="shared" ca="1" si="238"/>
        <v>0</v>
      </c>
      <c r="Q1418" s="12">
        <f t="shared" ca="1" si="239"/>
        <v>3.1188273209270534E-4</v>
      </c>
      <c r="R1418" s="12">
        <f t="shared" ca="1" si="240"/>
        <v>9.2261325077558354E-5</v>
      </c>
      <c r="S1418" s="12">
        <f t="shared" ca="1" si="241"/>
        <v>0</v>
      </c>
      <c r="T1418" s="12">
        <f t="shared" ca="1" si="242"/>
        <v>0</v>
      </c>
      <c r="U1418" s="18"/>
      <c r="V1418" s="22">
        <f t="shared" ca="1" si="243"/>
        <v>44197</v>
      </c>
      <c r="W1418" s="14">
        <f ca="1">VLOOKUP($M1418,LAST!$B:$Q,2,0)</f>
        <v>322.97000000000003</v>
      </c>
      <c r="X1418" s="14">
        <f ca="1">VLOOKUP($M1418,LAST!$B:$Q,3,0)*100</f>
        <v>409.26</v>
      </c>
      <c r="Y1418" s="14">
        <f ca="1">VLOOKUP($M1418,LAST!$B:$Q,16,0)*100</f>
        <v>360</v>
      </c>
      <c r="Z1418" s="14">
        <f ca="1">VLOOKUP($M1418,LAST!$B:$Q,4,0)</f>
        <v>96.22</v>
      </c>
      <c r="AA1418" s="14">
        <f ca="1">VLOOKUP($M1418,LAST!$B:$Q,5,0)</f>
        <v>97.558000000000007</v>
      </c>
      <c r="AB1418" s="14">
        <f ca="1">VLOOKUP($M1418,LAST!$B:$Q,6,0)</f>
        <v>89.936999999999998</v>
      </c>
      <c r="AC1418" s="14">
        <f ca="1">VLOOKUP($M1418,LAST!$B:$Q,7,0)</f>
        <v>1086.3499999999999</v>
      </c>
    </row>
    <row r="1419" spans="12:29" ht="16.5" customHeight="1" x14ac:dyDescent="0.25">
      <c r="L1419" s="32">
        <f t="shared" si="235"/>
        <v>1419</v>
      </c>
      <c r="M1419" s="9">
        <f t="shared" ca="1" si="244"/>
        <v>44196</v>
      </c>
      <c r="N1419" s="12">
        <f t="shared" ca="1" si="236"/>
        <v>-1.0478262201660482E-2</v>
      </c>
      <c r="O1419" s="12">
        <f t="shared" ca="1" si="237"/>
        <v>2.4739742804655851E-3</v>
      </c>
      <c r="P1419" s="12">
        <f t="shared" ca="1" si="238"/>
        <v>5.5865921787709993E-3</v>
      </c>
      <c r="Q1419" s="12">
        <f t="shared" ca="1" si="239"/>
        <v>-2.0787859889814797E-4</v>
      </c>
      <c r="R1419" s="12">
        <f t="shared" ca="1" si="240"/>
        <v>3.7944047912064072E-4</v>
      </c>
      <c r="S1419" s="12">
        <f t="shared" ca="1" si="241"/>
        <v>2.8657448706510547E-3</v>
      </c>
      <c r="T1419" s="12">
        <f t="shared" ca="1" si="242"/>
        <v>0</v>
      </c>
      <c r="U1419" s="18"/>
      <c r="V1419" s="22">
        <f t="shared" ca="1" si="243"/>
        <v>44196</v>
      </c>
      <c r="W1419" s="14">
        <f ca="1">VLOOKUP($M1419,LAST!$B:$Q,2,0)</f>
        <v>322.97000000000003</v>
      </c>
      <c r="X1419" s="14">
        <f ca="1">VLOOKUP($M1419,LAST!$B:$Q,3,0)*100</f>
        <v>409.26</v>
      </c>
      <c r="Y1419" s="14">
        <f ca="1">VLOOKUP($M1419,LAST!$B:$Q,16,0)*100</f>
        <v>360</v>
      </c>
      <c r="Z1419" s="14">
        <f ca="1">VLOOKUP($M1419,LAST!$B:$Q,4,0)</f>
        <v>96.19</v>
      </c>
      <c r="AA1419" s="14">
        <f ca="1">VLOOKUP($M1419,LAST!$B:$Q,5,0)</f>
        <v>97.549000000000007</v>
      </c>
      <c r="AB1419" s="14">
        <f ca="1">VLOOKUP($M1419,LAST!$B:$Q,6,0)</f>
        <v>89.936999999999998</v>
      </c>
      <c r="AC1419" s="14">
        <f ca="1">VLOOKUP($M1419,LAST!$B:$Q,7,0)</f>
        <v>1086.3499999999999</v>
      </c>
    </row>
    <row r="1420" spans="12:29" ht="16.5" customHeight="1" x14ac:dyDescent="0.25">
      <c r="L1420" s="32">
        <f t="shared" si="235"/>
        <v>1420</v>
      </c>
      <c r="M1420" s="9">
        <f t="shared" ca="1" si="244"/>
        <v>44195</v>
      </c>
      <c r="N1420" s="12">
        <f t="shared" ca="1" si="236"/>
        <v>-1.2253775694637259E-4</v>
      </c>
      <c r="O1420" s="12">
        <f t="shared" ca="1" si="237"/>
        <v>-2.102124123096627E-3</v>
      </c>
      <c r="P1420" s="12">
        <f t="shared" ca="1" si="238"/>
        <v>-2.7855153203342198E-3</v>
      </c>
      <c r="Q1420" s="12">
        <f t="shared" ca="1" si="239"/>
        <v>1.0395010394992354E-4</v>
      </c>
      <c r="R1420" s="12">
        <f t="shared" ca="1" si="240"/>
        <v>2.0510716849608812E-5</v>
      </c>
      <c r="S1420" s="12">
        <f t="shared" ca="1" si="241"/>
        <v>-3.4891214969886564E-3</v>
      </c>
      <c r="T1420" s="12">
        <f t="shared" ca="1" si="242"/>
        <v>-5.3106258297854758E-3</v>
      </c>
      <c r="U1420" s="18"/>
      <c r="V1420" s="22">
        <f t="shared" ca="1" si="243"/>
        <v>44195</v>
      </c>
      <c r="W1420" s="14">
        <f ca="1">VLOOKUP($M1420,LAST!$B:$Q,2,0)</f>
        <v>326.39</v>
      </c>
      <c r="X1420" s="14">
        <f ca="1">VLOOKUP($M1420,LAST!$B:$Q,3,0)*100</f>
        <v>408.24999999999994</v>
      </c>
      <c r="Y1420" s="14">
        <f ca="1">VLOOKUP($M1420,LAST!$B:$Q,16,0)*100</f>
        <v>358</v>
      </c>
      <c r="Z1420" s="14">
        <f ca="1">VLOOKUP($M1420,LAST!$B:$Q,4,0)</f>
        <v>96.21</v>
      </c>
      <c r="AA1420" s="14">
        <f ca="1">VLOOKUP($M1420,LAST!$B:$Q,5,0)</f>
        <v>97.512</v>
      </c>
      <c r="AB1420" s="14">
        <f ca="1">VLOOKUP($M1420,LAST!$B:$Q,6,0)</f>
        <v>89.68</v>
      </c>
      <c r="AC1420" s="14">
        <f ca="1">VLOOKUP($M1420,LAST!$B:$Q,7,0)</f>
        <v>1086.3499999999999</v>
      </c>
    </row>
    <row r="1421" spans="12:29" ht="16.5" customHeight="1" x14ac:dyDescent="0.25">
      <c r="L1421" s="32">
        <f t="shared" si="235"/>
        <v>1421</v>
      </c>
      <c r="M1421" s="9">
        <f t="shared" ca="1" si="244"/>
        <v>44194</v>
      </c>
      <c r="N1421" s="12">
        <f t="shared" ca="1" si="236"/>
        <v>-4.3919846280537911E-3</v>
      </c>
      <c r="O1421" s="12">
        <f t="shared" ca="1" si="237"/>
        <v>-1.0499584900131032E-3</v>
      </c>
      <c r="P1421" s="12">
        <f t="shared" ca="1" si="238"/>
        <v>-5.5401662049860967E-3</v>
      </c>
      <c r="Q1421" s="12">
        <f t="shared" ca="1" si="239"/>
        <v>4.1597337770382659E-4</v>
      </c>
      <c r="R1421" s="12">
        <f t="shared" ca="1" si="240"/>
        <v>2.2566880026264613E-4</v>
      </c>
      <c r="S1421" s="12">
        <f t="shared" ca="1" si="241"/>
        <v>-3.7968938530170693E-3</v>
      </c>
      <c r="T1421" s="12">
        <f t="shared" ca="1" si="242"/>
        <v>-4.103405826836326E-3</v>
      </c>
      <c r="U1421" s="18"/>
      <c r="V1421" s="22">
        <f t="shared" ca="1" si="243"/>
        <v>44194</v>
      </c>
      <c r="W1421" s="14">
        <f ca="1">VLOOKUP($M1421,LAST!$B:$Q,2,0)</f>
        <v>326.43</v>
      </c>
      <c r="X1421" s="14">
        <f ca="1">VLOOKUP($M1421,LAST!$B:$Q,3,0)*100</f>
        <v>409.11</v>
      </c>
      <c r="Y1421" s="14">
        <f ca="1">VLOOKUP($M1421,LAST!$B:$Q,16,0)*100</f>
        <v>359</v>
      </c>
      <c r="Z1421" s="14">
        <f ca="1">VLOOKUP($M1421,LAST!$B:$Q,4,0)</f>
        <v>96.2</v>
      </c>
      <c r="AA1421" s="14">
        <f ca="1">VLOOKUP($M1421,LAST!$B:$Q,5,0)</f>
        <v>97.51</v>
      </c>
      <c r="AB1421" s="14">
        <f ca="1">VLOOKUP($M1421,LAST!$B:$Q,6,0)</f>
        <v>89.994</v>
      </c>
      <c r="AC1421" s="14">
        <f ca="1">VLOOKUP($M1421,LAST!$B:$Q,7,0)</f>
        <v>1092.1500000000001</v>
      </c>
    </row>
    <row r="1422" spans="12:29" ht="16.5" customHeight="1" x14ac:dyDescent="0.25">
      <c r="L1422" s="32">
        <f t="shared" si="235"/>
        <v>1422</v>
      </c>
      <c r="M1422" s="9">
        <f t="shared" ca="1" si="244"/>
        <v>44193</v>
      </c>
      <c r="N1422" s="12">
        <f t="shared" ca="1" si="236"/>
        <v>-2.2519095584431215E-3</v>
      </c>
      <c r="O1422" s="12">
        <f t="shared" ca="1" si="237"/>
        <v>-2.2530908396582339E-2</v>
      </c>
      <c r="P1422" s="12">
        <f t="shared" ca="1" si="238"/>
        <v>-3.9893617021276584E-2</v>
      </c>
      <c r="Q1422" s="12">
        <f t="shared" ca="1" si="239"/>
        <v>8.3263946711076287E-4</v>
      </c>
      <c r="R1422" s="12">
        <f t="shared" ca="1" si="240"/>
        <v>2.462447672986201E-4</v>
      </c>
      <c r="S1422" s="12">
        <f t="shared" ca="1" si="241"/>
        <v>1.2635359054786743E-3</v>
      </c>
      <c r="T1422" s="12">
        <f t="shared" ca="1" si="242"/>
        <v>-5.6668782301205756E-3</v>
      </c>
      <c r="U1422" s="18"/>
      <c r="V1422" s="22">
        <f t="shared" ca="1" si="243"/>
        <v>44193</v>
      </c>
      <c r="W1422" s="14">
        <f ca="1">VLOOKUP($M1422,LAST!$B:$Q,2,0)</f>
        <v>327.87</v>
      </c>
      <c r="X1422" s="14">
        <f ca="1">VLOOKUP($M1422,LAST!$B:$Q,3,0)*100</f>
        <v>409.53999999999996</v>
      </c>
      <c r="Y1422" s="14">
        <f ca="1">VLOOKUP($M1422,LAST!$B:$Q,16,0)*100</f>
        <v>361</v>
      </c>
      <c r="Z1422" s="14">
        <f ca="1">VLOOKUP($M1422,LAST!$B:$Q,4,0)</f>
        <v>96.16</v>
      </c>
      <c r="AA1422" s="14">
        <f ca="1">VLOOKUP($M1422,LAST!$B:$Q,5,0)</f>
        <v>97.488</v>
      </c>
      <c r="AB1422" s="14">
        <f ca="1">VLOOKUP($M1422,LAST!$B:$Q,6,0)</f>
        <v>90.337000000000003</v>
      </c>
      <c r="AC1422" s="14">
        <f ca="1">VLOOKUP($M1422,LAST!$B:$Q,7,0)</f>
        <v>1096.6500000000001</v>
      </c>
    </row>
    <row r="1423" spans="12:29" ht="16.5" customHeight="1" x14ac:dyDescent="0.25">
      <c r="L1423" s="32">
        <f t="shared" si="235"/>
        <v>1423</v>
      </c>
      <c r="M1423" s="9">
        <f t="shared" ca="1" si="244"/>
        <v>44190</v>
      </c>
      <c r="N1423" s="12">
        <f t="shared" ca="1" si="236"/>
        <v>0</v>
      </c>
      <c r="O1423" s="12">
        <f t="shared" ca="1" si="237"/>
        <v>0</v>
      </c>
      <c r="P1423" s="12">
        <f t="shared" ca="1" si="238"/>
        <v>0</v>
      </c>
      <c r="Q1423" s="12">
        <f t="shared" ca="1" si="239"/>
        <v>0</v>
      </c>
      <c r="R1423" s="12">
        <f t="shared" ca="1" si="240"/>
        <v>6.1564981838291288E-5</v>
      </c>
      <c r="S1423" s="12">
        <f t="shared" ca="1" si="241"/>
        <v>-1.1071377168605512E-3</v>
      </c>
      <c r="T1423" s="12">
        <f t="shared" ca="1" si="242"/>
        <v>0</v>
      </c>
      <c r="U1423" s="18"/>
      <c r="V1423" s="22">
        <f t="shared" ca="1" si="243"/>
        <v>44190</v>
      </c>
      <c r="W1423" s="14">
        <f ca="1">VLOOKUP($M1423,LAST!$B:$Q,2,0)</f>
        <v>328.61</v>
      </c>
      <c r="X1423" s="14">
        <f ca="1">VLOOKUP($M1423,LAST!$B:$Q,3,0)*100</f>
        <v>418.98</v>
      </c>
      <c r="Y1423" s="14">
        <f ca="1">VLOOKUP($M1423,LAST!$B:$Q,16,0)*100</f>
        <v>376</v>
      </c>
      <c r="Z1423" s="14">
        <f ca="1">VLOOKUP($M1423,LAST!$B:$Q,4,0)</f>
        <v>96.08</v>
      </c>
      <c r="AA1423" s="14">
        <f ca="1">VLOOKUP($M1423,LAST!$B:$Q,5,0)</f>
        <v>97.463999999999999</v>
      </c>
      <c r="AB1423" s="14">
        <f ca="1">VLOOKUP($M1423,LAST!$B:$Q,6,0)</f>
        <v>90.222999999999999</v>
      </c>
      <c r="AC1423" s="14">
        <f ca="1">VLOOKUP($M1423,LAST!$B:$Q,7,0)</f>
        <v>1102.9000000000001</v>
      </c>
    </row>
    <row r="1424" spans="12:29" ht="16.5" customHeight="1" x14ac:dyDescent="0.25">
      <c r="L1424" s="32">
        <f t="shared" si="235"/>
        <v>1424</v>
      </c>
      <c r="M1424" s="9">
        <f t="shared" ca="1" si="244"/>
        <v>44189</v>
      </c>
      <c r="N1424" s="12">
        <f t="shared" ca="1" si="236"/>
        <v>4.8313610372139326E-3</v>
      </c>
      <c r="O1424" s="12">
        <f t="shared" ca="1" si="237"/>
        <v>-2.6897717264525722E-3</v>
      </c>
      <c r="P1424" s="12">
        <f t="shared" ca="1" si="238"/>
        <v>-5.2910052910053462E-3</v>
      </c>
      <c r="Q1424" s="12">
        <f t="shared" ca="1" si="239"/>
        <v>1.0409076714901211E-4</v>
      </c>
      <c r="R1424" s="12">
        <f t="shared" ca="1" si="240"/>
        <v>0</v>
      </c>
      <c r="S1424" s="12">
        <f t="shared" ca="1" si="241"/>
        <v>-9.9543207282137836E-4</v>
      </c>
      <c r="T1424" s="12">
        <f t="shared" ca="1" si="242"/>
        <v>-4.2434091729864898E-3</v>
      </c>
      <c r="U1424" s="18"/>
      <c r="V1424" s="22">
        <f t="shared" ca="1" si="243"/>
        <v>44189</v>
      </c>
      <c r="W1424" s="14">
        <f ca="1">VLOOKUP($M1424,LAST!$B:$Q,2,0)</f>
        <v>328.61</v>
      </c>
      <c r="X1424" s="14">
        <f ca="1">VLOOKUP($M1424,LAST!$B:$Q,3,0)*100</f>
        <v>418.98</v>
      </c>
      <c r="Y1424" s="14">
        <f ca="1">VLOOKUP($M1424,LAST!$B:$Q,16,0)*100</f>
        <v>376</v>
      </c>
      <c r="Z1424" s="14">
        <f ca="1">VLOOKUP($M1424,LAST!$B:$Q,4,0)</f>
        <v>96.08</v>
      </c>
      <c r="AA1424" s="14">
        <f ca="1">VLOOKUP($M1424,LAST!$B:$Q,5,0)</f>
        <v>97.457999999999998</v>
      </c>
      <c r="AB1424" s="14">
        <f ca="1">VLOOKUP($M1424,LAST!$B:$Q,6,0)</f>
        <v>90.322999999999993</v>
      </c>
      <c r="AC1424" s="14">
        <f ca="1">VLOOKUP($M1424,LAST!$B:$Q,7,0)</f>
        <v>1102.9000000000001</v>
      </c>
    </row>
    <row r="1425" spans="12:29" ht="16.5" customHeight="1" x14ac:dyDescent="0.25">
      <c r="L1425" s="32">
        <f t="shared" si="235"/>
        <v>1425</v>
      </c>
      <c r="M1425" s="9">
        <f t="shared" ca="1" si="244"/>
        <v>44188</v>
      </c>
      <c r="N1425" s="12">
        <f t="shared" ca="1" si="236"/>
        <v>-1.0349523377212955E-2</v>
      </c>
      <c r="O1425" s="12">
        <f t="shared" ca="1" si="237"/>
        <v>-1.2040542765091811E-2</v>
      </c>
      <c r="P1425" s="12">
        <f t="shared" ca="1" si="238"/>
        <v>-1.8181818181818188E-2</v>
      </c>
      <c r="Q1425" s="12">
        <f t="shared" ca="1" si="239"/>
        <v>2.0822488287342011E-4</v>
      </c>
      <c r="R1425" s="12">
        <f t="shared" ca="1" si="240"/>
        <v>2.0522081759954958E-5</v>
      </c>
      <c r="S1425" s="12">
        <f t="shared" ca="1" si="241"/>
        <v>-2.658459637743471E-3</v>
      </c>
      <c r="T1425" s="12">
        <f t="shared" ca="1" si="242"/>
        <v>9.0293453724576977E-5</v>
      </c>
      <c r="U1425" s="18"/>
      <c r="V1425" s="22">
        <f t="shared" ca="1" si="243"/>
        <v>44188</v>
      </c>
      <c r="W1425" s="14">
        <f ca="1">VLOOKUP($M1425,LAST!$B:$Q,2,0)</f>
        <v>327.02999999999997</v>
      </c>
      <c r="X1425" s="14">
        <f ca="1">VLOOKUP($M1425,LAST!$B:$Q,3,0)*100</f>
        <v>420.11</v>
      </c>
      <c r="Y1425" s="14">
        <f ca="1">VLOOKUP($M1425,LAST!$B:$Q,16,0)*100</f>
        <v>378</v>
      </c>
      <c r="Z1425" s="14">
        <f ca="1">VLOOKUP($M1425,LAST!$B:$Q,4,0)</f>
        <v>96.07</v>
      </c>
      <c r="AA1425" s="14">
        <f ca="1">VLOOKUP($M1425,LAST!$B:$Q,5,0)</f>
        <v>97.457999999999998</v>
      </c>
      <c r="AB1425" s="14">
        <f ca="1">VLOOKUP($M1425,LAST!$B:$Q,6,0)</f>
        <v>90.412999999999997</v>
      </c>
      <c r="AC1425" s="14">
        <f ca="1">VLOOKUP($M1425,LAST!$B:$Q,7,0)</f>
        <v>1107.5999999999999</v>
      </c>
    </row>
    <row r="1426" spans="12:29" ht="16.5" customHeight="1" x14ac:dyDescent="0.25">
      <c r="L1426" s="32">
        <f t="shared" si="235"/>
        <v>1426</v>
      </c>
      <c r="M1426" s="9">
        <f t="shared" ca="1" si="244"/>
        <v>44187</v>
      </c>
      <c r="N1426" s="12">
        <f t="shared" ca="1" si="236"/>
        <v>4.5905028272632542E-3</v>
      </c>
      <c r="O1426" s="12">
        <f t="shared" ca="1" si="237"/>
        <v>8.2376200338929451E-4</v>
      </c>
      <c r="P1426" s="12">
        <f t="shared" ca="1" si="238"/>
        <v>0</v>
      </c>
      <c r="Q1426" s="12">
        <f t="shared" ca="1" si="239"/>
        <v>3.124349093939216E-4</v>
      </c>
      <c r="R1426" s="12">
        <f t="shared" ca="1" si="240"/>
        <v>1.5393930686258273E-4</v>
      </c>
      <c r="S1426" s="12">
        <f t="shared" ca="1" si="241"/>
        <v>6.785646857612404E-3</v>
      </c>
      <c r="T1426" s="12">
        <f t="shared" ca="1" si="242"/>
        <v>4.1708223773686548E-3</v>
      </c>
      <c r="U1426" s="18"/>
      <c r="V1426" s="22">
        <f t="shared" ca="1" si="243"/>
        <v>44187</v>
      </c>
      <c r="W1426" s="14">
        <f ca="1">VLOOKUP($M1426,LAST!$B:$Q,2,0)</f>
        <v>330.45</v>
      </c>
      <c r="X1426" s="14">
        <f ca="1">VLOOKUP($M1426,LAST!$B:$Q,3,0)*100</f>
        <v>425.23</v>
      </c>
      <c r="Y1426" s="14">
        <f ca="1">VLOOKUP($M1426,LAST!$B:$Q,16,0)*100</f>
        <v>385</v>
      </c>
      <c r="Z1426" s="14">
        <f ca="1">VLOOKUP($M1426,LAST!$B:$Q,4,0)</f>
        <v>96.05</v>
      </c>
      <c r="AA1426" s="14">
        <f ca="1">VLOOKUP($M1426,LAST!$B:$Q,5,0)</f>
        <v>97.456000000000003</v>
      </c>
      <c r="AB1426" s="14">
        <f ca="1">VLOOKUP($M1426,LAST!$B:$Q,6,0)</f>
        <v>90.653999999999996</v>
      </c>
      <c r="AC1426" s="14">
        <f ca="1">VLOOKUP($M1426,LAST!$B:$Q,7,0)</f>
        <v>1107.5</v>
      </c>
    </row>
    <row r="1427" spans="12:29" ht="16.5" customHeight="1" x14ac:dyDescent="0.25">
      <c r="L1427" s="32">
        <f t="shared" si="235"/>
        <v>1427</v>
      </c>
      <c r="M1427" s="9">
        <f t="shared" ca="1" si="244"/>
        <v>44186</v>
      </c>
      <c r="N1427" s="12">
        <f t="shared" ca="1" si="236"/>
        <v>1.0289013790349966E-2</v>
      </c>
      <c r="O1427" s="12">
        <f t="shared" ca="1" si="237"/>
        <v>1.7067624177139473E-2</v>
      </c>
      <c r="P1427" s="12">
        <f t="shared" ca="1" si="238"/>
        <v>2.3936170212766061E-2</v>
      </c>
      <c r="Q1427" s="12">
        <f t="shared" ca="1" si="239"/>
        <v>-5.2045383574472748E-4</v>
      </c>
      <c r="R1427" s="12">
        <f t="shared" ca="1" si="240"/>
        <v>-6.4612733836566516E-4</v>
      </c>
      <c r="S1427" s="12">
        <f t="shared" ca="1" si="241"/>
        <v>2.9994667614641202E-4</v>
      </c>
      <c r="T1427" s="12">
        <f t="shared" ca="1" si="242"/>
        <v>3.0467009231049946E-3</v>
      </c>
      <c r="U1427" s="18"/>
      <c r="V1427" s="22">
        <f t="shared" ca="1" si="243"/>
        <v>44186</v>
      </c>
      <c r="W1427" s="14">
        <f ca="1">VLOOKUP($M1427,LAST!$B:$Q,2,0)</f>
        <v>328.94</v>
      </c>
      <c r="X1427" s="14">
        <f ca="1">VLOOKUP($M1427,LAST!$B:$Q,3,0)*100</f>
        <v>424.88</v>
      </c>
      <c r="Y1427" s="14">
        <f ca="1">VLOOKUP($M1427,LAST!$B:$Q,16,0)*100</f>
        <v>385</v>
      </c>
      <c r="Z1427" s="14">
        <f ca="1">VLOOKUP($M1427,LAST!$B:$Q,4,0)</f>
        <v>96.02</v>
      </c>
      <c r="AA1427" s="14">
        <f ca="1">VLOOKUP($M1427,LAST!$B:$Q,5,0)</f>
        <v>97.441000000000003</v>
      </c>
      <c r="AB1427" s="14">
        <f ca="1">VLOOKUP($M1427,LAST!$B:$Q,6,0)</f>
        <v>90.043000000000006</v>
      </c>
      <c r="AC1427" s="14">
        <f ca="1">VLOOKUP($M1427,LAST!$B:$Q,7,0)</f>
        <v>1102.9000000000001</v>
      </c>
    </row>
    <row r="1428" spans="12:29" ht="16.5" customHeight="1" x14ac:dyDescent="0.25">
      <c r="L1428" s="32">
        <f t="shared" si="235"/>
        <v>1428</v>
      </c>
      <c r="M1428" s="9">
        <f t="shared" ca="1" si="244"/>
        <v>44183</v>
      </c>
      <c r="N1428" s="12">
        <f t="shared" ca="1" si="236"/>
        <v>-5.49802987262904E-3</v>
      </c>
      <c r="O1428" s="12">
        <f t="shared" ca="1" si="237"/>
        <v>-4.4326874955316065E-3</v>
      </c>
      <c r="P1428" s="12">
        <f t="shared" ca="1" si="238"/>
        <v>-5.2910052910053462E-3</v>
      </c>
      <c r="Q1428" s="12">
        <f t="shared" ca="1" si="239"/>
        <v>3.1236984589733119E-4</v>
      </c>
      <c r="R1428" s="12">
        <f t="shared" ca="1" si="240"/>
        <v>6.1539723891668174E-5</v>
      </c>
      <c r="S1428" s="12">
        <f t="shared" ca="1" si="241"/>
        <v>2.1598272138230179E-3</v>
      </c>
      <c r="T1428" s="12">
        <f t="shared" ca="1" si="242"/>
        <v>5.8086351994144358E-3</v>
      </c>
      <c r="U1428" s="18"/>
      <c r="V1428" s="22">
        <f t="shared" ca="1" si="243"/>
        <v>44183</v>
      </c>
      <c r="W1428" s="14">
        <f ca="1">VLOOKUP($M1428,LAST!$B:$Q,2,0)</f>
        <v>325.58999999999997</v>
      </c>
      <c r="X1428" s="14">
        <f ca="1">VLOOKUP($M1428,LAST!$B:$Q,3,0)*100</f>
        <v>417.75</v>
      </c>
      <c r="Y1428" s="14">
        <f ca="1">VLOOKUP($M1428,LAST!$B:$Q,16,0)*100</f>
        <v>376</v>
      </c>
      <c r="Z1428" s="14">
        <f ca="1">VLOOKUP($M1428,LAST!$B:$Q,4,0)</f>
        <v>96.07</v>
      </c>
      <c r="AA1428" s="14">
        <f ca="1">VLOOKUP($M1428,LAST!$B:$Q,5,0)</f>
        <v>97.504000000000005</v>
      </c>
      <c r="AB1428" s="14">
        <f ca="1">VLOOKUP($M1428,LAST!$B:$Q,6,0)</f>
        <v>90.016000000000005</v>
      </c>
      <c r="AC1428" s="14">
        <f ca="1">VLOOKUP($M1428,LAST!$B:$Q,7,0)</f>
        <v>1099.55</v>
      </c>
    </row>
    <row r="1429" spans="12:29" ht="16.5" customHeight="1" x14ac:dyDescent="0.25">
      <c r="L1429" s="32">
        <f t="shared" si="235"/>
        <v>1429</v>
      </c>
      <c r="M1429" s="9">
        <f t="shared" ca="1" si="244"/>
        <v>44182</v>
      </c>
      <c r="N1429" s="12">
        <f t="shared" ca="1" si="236"/>
        <v>-1.2159797236135472E-2</v>
      </c>
      <c r="O1429" s="12">
        <f t="shared" ca="1" si="237"/>
        <v>-6.181611482165561E-3</v>
      </c>
      <c r="P1429" s="12">
        <f t="shared" ca="1" si="238"/>
        <v>-2.6385224274406704E-3</v>
      </c>
      <c r="Q1429" s="12">
        <f t="shared" ca="1" si="239"/>
        <v>6.2513023546584279E-4</v>
      </c>
      <c r="R1429" s="12">
        <f t="shared" ca="1" si="240"/>
        <v>1.2309459819870305E-4</v>
      </c>
      <c r="S1429" s="12">
        <f t="shared" ca="1" si="241"/>
        <v>-6.9430624654505113E-3</v>
      </c>
      <c r="T1429" s="12">
        <f t="shared" ca="1" si="242"/>
        <v>-6.8558892088299572E-4</v>
      </c>
      <c r="U1429" s="18"/>
      <c r="V1429" s="22">
        <f t="shared" ca="1" si="243"/>
        <v>44182</v>
      </c>
      <c r="W1429" s="14">
        <f ca="1">VLOOKUP($M1429,LAST!$B:$Q,2,0)</f>
        <v>327.39</v>
      </c>
      <c r="X1429" s="14">
        <f ca="1">VLOOKUP($M1429,LAST!$B:$Q,3,0)*100</f>
        <v>419.61</v>
      </c>
      <c r="Y1429" s="14">
        <f ca="1">VLOOKUP($M1429,LAST!$B:$Q,16,0)*100</f>
        <v>378</v>
      </c>
      <c r="Z1429" s="14">
        <f ca="1">VLOOKUP($M1429,LAST!$B:$Q,4,0)</f>
        <v>96.04</v>
      </c>
      <c r="AA1429" s="14">
        <f ca="1">VLOOKUP($M1429,LAST!$B:$Q,5,0)</f>
        <v>97.498000000000005</v>
      </c>
      <c r="AB1429" s="14">
        <f ca="1">VLOOKUP($M1429,LAST!$B:$Q,6,0)</f>
        <v>89.822000000000003</v>
      </c>
      <c r="AC1429" s="14">
        <f ca="1">VLOOKUP($M1429,LAST!$B:$Q,7,0)</f>
        <v>1093.2</v>
      </c>
    </row>
    <row r="1430" spans="12:29" ht="16.5" customHeight="1" x14ac:dyDescent="0.25">
      <c r="L1430" s="32">
        <f t="shared" si="235"/>
        <v>1430</v>
      </c>
      <c r="M1430" s="9">
        <f t="shared" ca="1" si="244"/>
        <v>44181</v>
      </c>
      <c r="N1430" s="12">
        <f t="shared" ca="1" si="236"/>
        <v>-5.6703969277849264E-3</v>
      </c>
      <c r="O1430" s="12">
        <f t="shared" ca="1" si="237"/>
        <v>-4.1981132075472605E-3</v>
      </c>
      <c r="P1430" s="12">
        <f t="shared" ca="1" si="238"/>
        <v>0</v>
      </c>
      <c r="Q1430" s="12">
        <f t="shared" ca="1" si="239"/>
        <v>5.2121338475963341E-4</v>
      </c>
      <c r="R1430" s="12">
        <f t="shared" ca="1" si="240"/>
        <v>-1.5384457595302159E-4</v>
      </c>
      <c r="S1430" s="12">
        <f t="shared" ca="1" si="241"/>
        <v>-2.5421949089776685E-4</v>
      </c>
      <c r="T1430" s="12">
        <f t="shared" ca="1" si="242"/>
        <v>6.860592755213446E-4</v>
      </c>
      <c r="U1430" s="18"/>
      <c r="V1430" s="22">
        <f t="shared" ca="1" si="243"/>
        <v>44181</v>
      </c>
      <c r="W1430" s="14">
        <f ca="1">VLOOKUP($M1430,LAST!$B:$Q,2,0)</f>
        <v>331.42</v>
      </c>
      <c r="X1430" s="14">
        <f ca="1">VLOOKUP($M1430,LAST!$B:$Q,3,0)*100</f>
        <v>422.21999999999997</v>
      </c>
      <c r="Y1430" s="14">
        <f ca="1">VLOOKUP($M1430,LAST!$B:$Q,16,0)*100</f>
        <v>379</v>
      </c>
      <c r="Z1430" s="14">
        <f ca="1">VLOOKUP($M1430,LAST!$B:$Q,4,0)</f>
        <v>95.98</v>
      </c>
      <c r="AA1430" s="14">
        <f ca="1">VLOOKUP($M1430,LAST!$B:$Q,5,0)</f>
        <v>97.486000000000004</v>
      </c>
      <c r="AB1430" s="14">
        <f ca="1">VLOOKUP($M1430,LAST!$B:$Q,6,0)</f>
        <v>90.45</v>
      </c>
      <c r="AC1430" s="14">
        <f ca="1">VLOOKUP($M1430,LAST!$B:$Q,7,0)</f>
        <v>1093.95</v>
      </c>
    </row>
    <row r="1431" spans="12:29" ht="16.5" customHeight="1" x14ac:dyDescent="0.25">
      <c r="L1431" s="32">
        <f t="shared" si="235"/>
        <v>1431</v>
      </c>
      <c r="M1431" s="9">
        <f t="shared" ca="1" si="244"/>
        <v>44180</v>
      </c>
      <c r="N1431" s="12">
        <f t="shared" ca="1" si="236"/>
        <v>-1.1594804578613394E-2</v>
      </c>
      <c r="O1431" s="12">
        <f t="shared" ca="1" si="237"/>
        <v>-6.1412967043271705E-3</v>
      </c>
      <c r="P1431" s="12">
        <f t="shared" ca="1" si="238"/>
        <v>-7.8534031413612926E-3</v>
      </c>
      <c r="Q1431" s="12">
        <f t="shared" ca="1" si="239"/>
        <v>5.2148518982075842E-4</v>
      </c>
      <c r="R1431" s="12">
        <f t="shared" ca="1" si="240"/>
        <v>-1.6407395633577515E-4</v>
      </c>
      <c r="S1431" s="12">
        <f t="shared" ca="1" si="241"/>
        <v>-2.6237170795162523E-3</v>
      </c>
      <c r="T1431" s="12">
        <f t="shared" ca="1" si="242"/>
        <v>1.4657383657017409E-3</v>
      </c>
      <c r="U1431" s="18"/>
      <c r="V1431" s="22">
        <f t="shared" ca="1" si="243"/>
        <v>44180</v>
      </c>
      <c r="W1431" s="14">
        <f ca="1">VLOOKUP($M1431,LAST!$B:$Q,2,0)</f>
        <v>333.31</v>
      </c>
      <c r="X1431" s="14">
        <f ca="1">VLOOKUP($M1431,LAST!$B:$Q,3,0)*100</f>
        <v>424</v>
      </c>
      <c r="Y1431" s="14">
        <f ca="1">VLOOKUP($M1431,LAST!$B:$Q,16,0)*100</f>
        <v>379</v>
      </c>
      <c r="Z1431" s="14">
        <f ca="1">VLOOKUP($M1431,LAST!$B:$Q,4,0)</f>
        <v>95.93</v>
      </c>
      <c r="AA1431" s="14">
        <f ca="1">VLOOKUP($M1431,LAST!$B:$Q,5,0)</f>
        <v>97.501000000000005</v>
      </c>
      <c r="AB1431" s="14">
        <f ca="1">VLOOKUP($M1431,LAST!$B:$Q,6,0)</f>
        <v>90.472999999999999</v>
      </c>
      <c r="AC1431" s="14">
        <f ca="1">VLOOKUP($M1431,LAST!$B:$Q,7,0)</f>
        <v>1093.2</v>
      </c>
    </row>
    <row r="1432" spans="12:29" ht="16.5" customHeight="1" x14ac:dyDescent="0.25">
      <c r="L1432" s="32">
        <f t="shared" si="235"/>
        <v>1432</v>
      </c>
      <c r="M1432" s="9">
        <f t="shared" ca="1" si="244"/>
        <v>44179</v>
      </c>
      <c r="N1432" s="12">
        <f t="shared" ca="1" si="236"/>
        <v>-4.5166051660515683E-3</v>
      </c>
      <c r="O1432" s="12">
        <f t="shared" ca="1" si="237"/>
        <v>-5.6868503239639878E-3</v>
      </c>
      <c r="P1432" s="12">
        <f t="shared" ca="1" si="238"/>
        <v>-5.2083333333333703E-3</v>
      </c>
      <c r="Q1432" s="12">
        <f t="shared" ca="1" si="239"/>
        <v>1.5669069257284729E-3</v>
      </c>
      <c r="R1432" s="12">
        <f t="shared" ca="1" si="240"/>
        <v>-9.2283083485411588E-5</v>
      </c>
      <c r="S1432" s="12">
        <f t="shared" ca="1" si="241"/>
        <v>-2.9128561378825024E-3</v>
      </c>
      <c r="T1432" s="12">
        <f t="shared" ca="1" si="242"/>
        <v>1.3760205485735533E-3</v>
      </c>
      <c r="U1432" s="18"/>
      <c r="V1432" s="22">
        <f t="shared" ca="1" si="243"/>
        <v>44179</v>
      </c>
      <c r="W1432" s="14">
        <f ca="1">VLOOKUP($M1432,LAST!$B:$Q,2,0)</f>
        <v>337.22</v>
      </c>
      <c r="X1432" s="14">
        <f ca="1">VLOOKUP($M1432,LAST!$B:$Q,3,0)*100</f>
        <v>426.62000000000006</v>
      </c>
      <c r="Y1432" s="14">
        <f ca="1">VLOOKUP($M1432,LAST!$B:$Q,16,0)*100</f>
        <v>382</v>
      </c>
      <c r="Z1432" s="14">
        <f ca="1">VLOOKUP($M1432,LAST!$B:$Q,4,0)</f>
        <v>95.88</v>
      </c>
      <c r="AA1432" s="14">
        <f ca="1">VLOOKUP($M1432,LAST!$B:$Q,5,0)</f>
        <v>97.516999999999996</v>
      </c>
      <c r="AB1432" s="14">
        <f ca="1">VLOOKUP($M1432,LAST!$B:$Q,6,0)</f>
        <v>90.710999999999999</v>
      </c>
      <c r="AC1432" s="14">
        <f ca="1">VLOOKUP($M1432,LAST!$B:$Q,7,0)</f>
        <v>1091.5999999999999</v>
      </c>
    </row>
    <row r="1433" spans="12:29" ht="16.5" customHeight="1" x14ac:dyDescent="0.25">
      <c r="L1433" s="32">
        <f t="shared" si="235"/>
        <v>1433</v>
      </c>
      <c r="M1433" s="9">
        <f t="shared" ca="1" si="244"/>
        <v>44176</v>
      </c>
      <c r="N1433" s="12">
        <f t="shared" ca="1" si="236"/>
        <v>-6.1954212886472515E-4</v>
      </c>
      <c r="O1433" s="12">
        <f t="shared" ca="1" si="237"/>
        <v>1.0289858485012848E-2</v>
      </c>
      <c r="P1433" s="12">
        <f t="shared" ca="1" si="238"/>
        <v>1.3192612137203241E-2</v>
      </c>
      <c r="Q1433" s="12">
        <f t="shared" ca="1" si="239"/>
        <v>-3.1328320802004317E-4</v>
      </c>
      <c r="R1433" s="12">
        <f t="shared" ca="1" si="240"/>
        <v>-1.7428211147918482E-4</v>
      </c>
      <c r="S1433" s="12">
        <f t="shared" ca="1" si="241"/>
        <v>1.6735664582048226E-3</v>
      </c>
      <c r="T1433" s="12">
        <f t="shared" ca="1" si="242"/>
        <v>2.4829869413278693E-3</v>
      </c>
      <c r="U1433" s="18"/>
      <c r="V1433" s="22">
        <f t="shared" ca="1" si="243"/>
        <v>44176</v>
      </c>
      <c r="W1433" s="14">
        <f ca="1">VLOOKUP($M1433,LAST!$B:$Q,2,0)</f>
        <v>338.75</v>
      </c>
      <c r="X1433" s="14">
        <f ca="1">VLOOKUP($M1433,LAST!$B:$Q,3,0)*100</f>
        <v>429.06000000000006</v>
      </c>
      <c r="Y1433" s="14">
        <f ca="1">VLOOKUP($M1433,LAST!$B:$Q,16,0)*100</f>
        <v>384</v>
      </c>
      <c r="Z1433" s="14">
        <f ca="1">VLOOKUP($M1433,LAST!$B:$Q,4,0)</f>
        <v>95.73</v>
      </c>
      <c r="AA1433" s="14">
        <f ca="1">VLOOKUP($M1433,LAST!$B:$Q,5,0)</f>
        <v>97.525999999999996</v>
      </c>
      <c r="AB1433" s="14">
        <f ca="1">VLOOKUP($M1433,LAST!$B:$Q,6,0)</f>
        <v>90.975999999999999</v>
      </c>
      <c r="AC1433" s="14">
        <f ca="1">VLOOKUP($M1433,LAST!$B:$Q,7,0)</f>
        <v>1090.0999999999999</v>
      </c>
    </row>
    <row r="1434" spans="12:29" ht="16.5" customHeight="1" x14ac:dyDescent="0.25">
      <c r="L1434" s="32">
        <f t="shared" si="235"/>
        <v>1434</v>
      </c>
      <c r="M1434" s="9">
        <f t="shared" ca="1" si="244"/>
        <v>44175</v>
      </c>
      <c r="N1434" s="12">
        <f t="shared" ca="1" si="236"/>
        <v>5.8160237388722447E-3</v>
      </c>
      <c r="O1434" s="12">
        <f t="shared" ca="1" si="237"/>
        <v>2.5968507282987385E-3</v>
      </c>
      <c r="P1434" s="12">
        <f t="shared" ca="1" si="238"/>
        <v>2.6455026455025621E-3</v>
      </c>
      <c r="Q1434" s="12">
        <f t="shared" ca="1" si="239"/>
        <v>5.2241145125919708E-4</v>
      </c>
      <c r="R1434" s="12">
        <f t="shared" ca="1" si="240"/>
        <v>9.432627458383358E-5</v>
      </c>
      <c r="S1434" s="12">
        <f t="shared" ca="1" si="241"/>
        <v>-2.8873494571124425E-3</v>
      </c>
      <c r="T1434" s="12">
        <f t="shared" ca="1" si="242"/>
        <v>2.7665068240501078E-3</v>
      </c>
      <c r="U1434" s="18"/>
      <c r="V1434" s="22">
        <f t="shared" ca="1" si="243"/>
        <v>44175</v>
      </c>
      <c r="W1434" s="14">
        <f ca="1">VLOOKUP($M1434,LAST!$B:$Q,2,0)</f>
        <v>338.96</v>
      </c>
      <c r="X1434" s="14">
        <f ca="1">VLOOKUP($M1434,LAST!$B:$Q,3,0)*100</f>
        <v>424.69</v>
      </c>
      <c r="Y1434" s="14">
        <f ca="1">VLOOKUP($M1434,LAST!$B:$Q,16,0)*100</f>
        <v>379</v>
      </c>
      <c r="Z1434" s="14">
        <f ca="1">VLOOKUP($M1434,LAST!$B:$Q,4,0)</f>
        <v>95.76</v>
      </c>
      <c r="AA1434" s="14">
        <f ca="1">VLOOKUP($M1434,LAST!$B:$Q,5,0)</f>
        <v>97.543000000000006</v>
      </c>
      <c r="AB1434" s="14">
        <f ca="1">VLOOKUP($M1434,LAST!$B:$Q,6,0)</f>
        <v>90.823999999999998</v>
      </c>
      <c r="AC1434" s="14">
        <f ca="1">VLOOKUP($M1434,LAST!$B:$Q,7,0)</f>
        <v>1087.4000000000001</v>
      </c>
    </row>
    <row r="1435" spans="12:29" ht="16.5" customHeight="1" x14ac:dyDescent="0.25">
      <c r="L1435" s="32">
        <f t="shared" si="235"/>
        <v>1435</v>
      </c>
      <c r="M1435" s="9">
        <f t="shared" ca="1" si="244"/>
        <v>44174</v>
      </c>
      <c r="N1435" s="12">
        <f t="shared" ca="1" si="236"/>
        <v>-4.637150367723053E-3</v>
      </c>
      <c r="O1435" s="12">
        <f t="shared" ca="1" si="237"/>
        <v>-1.6733443318407426E-3</v>
      </c>
      <c r="P1435" s="12">
        <f t="shared" ca="1" si="238"/>
        <v>2.6525198938991412E-3</v>
      </c>
      <c r="Q1435" s="12">
        <f t="shared" ca="1" si="239"/>
        <v>7.3191133416972143E-4</v>
      </c>
      <c r="R1435" s="12">
        <f t="shared" ca="1" si="240"/>
        <v>-5.331200852998208E-5</v>
      </c>
      <c r="S1435" s="12">
        <f t="shared" ca="1" si="241"/>
        <v>1.3411751772660629E-3</v>
      </c>
      <c r="T1435" s="12">
        <f t="shared" ca="1" si="242"/>
        <v>-9.2131932927952409E-4</v>
      </c>
      <c r="U1435" s="18"/>
      <c r="V1435" s="22">
        <f t="shared" ca="1" si="243"/>
        <v>44174</v>
      </c>
      <c r="W1435" s="14">
        <f ca="1">VLOOKUP($M1435,LAST!$B:$Q,2,0)</f>
        <v>337</v>
      </c>
      <c r="X1435" s="14">
        <f ca="1">VLOOKUP($M1435,LAST!$B:$Q,3,0)*100</f>
        <v>423.59</v>
      </c>
      <c r="Y1435" s="14">
        <f ca="1">VLOOKUP($M1435,LAST!$B:$Q,16,0)*100</f>
        <v>378</v>
      </c>
      <c r="Z1435" s="14">
        <f ca="1">VLOOKUP($M1435,LAST!$B:$Q,4,0)</f>
        <v>95.71</v>
      </c>
      <c r="AA1435" s="14">
        <f ca="1">VLOOKUP($M1435,LAST!$B:$Q,5,0)</f>
        <v>97.533799999999999</v>
      </c>
      <c r="AB1435" s="14">
        <f ca="1">VLOOKUP($M1435,LAST!$B:$Q,6,0)</f>
        <v>91.087000000000003</v>
      </c>
      <c r="AC1435" s="14">
        <f ca="1">VLOOKUP($M1435,LAST!$B:$Q,7,0)</f>
        <v>1084.4000000000001</v>
      </c>
    </row>
    <row r="1436" spans="12:29" ht="16.5" customHeight="1" x14ac:dyDescent="0.25">
      <c r="L1436" s="32">
        <f t="shared" si="235"/>
        <v>1436</v>
      </c>
      <c r="M1436" s="9">
        <f t="shared" ca="1" si="244"/>
        <v>44173</v>
      </c>
      <c r="N1436" s="12">
        <f t="shared" ca="1" si="236"/>
        <v>7.0493753718026131E-3</v>
      </c>
      <c r="O1436" s="12">
        <f t="shared" ca="1" si="237"/>
        <v>3.5715130443010334E-3</v>
      </c>
      <c r="P1436" s="12">
        <f t="shared" ca="1" si="238"/>
        <v>5.3333333333334121E-3</v>
      </c>
      <c r="Q1436" s="12">
        <f t="shared" ca="1" si="239"/>
        <v>4.1841004184117736E-4</v>
      </c>
      <c r="R1436" s="12">
        <f t="shared" ca="1" si="240"/>
        <v>-1.7425888720323801E-4</v>
      </c>
      <c r="S1436" s="12">
        <f t="shared" ca="1" si="241"/>
        <v>1.9054542250418471E-3</v>
      </c>
      <c r="T1436" s="12">
        <f t="shared" ca="1" si="242"/>
        <v>3.2350494500414939E-3</v>
      </c>
      <c r="U1436" s="18"/>
      <c r="V1436" s="22">
        <f t="shared" ca="1" si="243"/>
        <v>44173</v>
      </c>
      <c r="W1436" s="14">
        <f ca="1">VLOOKUP($M1436,LAST!$B:$Q,2,0)</f>
        <v>338.57</v>
      </c>
      <c r="X1436" s="14">
        <f ca="1">VLOOKUP($M1436,LAST!$B:$Q,3,0)*100</f>
        <v>424.3</v>
      </c>
      <c r="Y1436" s="14">
        <f ca="1">VLOOKUP($M1436,LAST!$B:$Q,16,0)*100</f>
        <v>377</v>
      </c>
      <c r="Z1436" s="14">
        <f ca="1">VLOOKUP($M1436,LAST!$B:$Q,4,0)</f>
        <v>95.64</v>
      </c>
      <c r="AA1436" s="14">
        <f ca="1">VLOOKUP($M1436,LAST!$B:$Q,5,0)</f>
        <v>97.539000000000001</v>
      </c>
      <c r="AB1436" s="14">
        <f ca="1">VLOOKUP($M1436,LAST!$B:$Q,6,0)</f>
        <v>90.965000000000003</v>
      </c>
      <c r="AC1436" s="14">
        <f ca="1">VLOOKUP($M1436,LAST!$B:$Q,7,0)</f>
        <v>1085.4000000000001</v>
      </c>
    </row>
    <row r="1437" spans="12:29" ht="16.5" customHeight="1" x14ac:dyDescent="0.25">
      <c r="L1437" s="32">
        <f t="shared" si="235"/>
        <v>1437</v>
      </c>
      <c r="M1437" s="9">
        <f t="shared" ca="1" si="244"/>
        <v>44172</v>
      </c>
      <c r="N1437" s="12">
        <f t="shared" ca="1" si="236"/>
        <v>1.4239169783998973E-2</v>
      </c>
      <c r="O1437" s="12">
        <f t="shared" ca="1" si="237"/>
        <v>-2.128263337116687E-4</v>
      </c>
      <c r="P1437" s="12">
        <f t="shared" ca="1" si="238"/>
        <v>-5.3050397877983935E-3</v>
      </c>
      <c r="Q1437" s="12">
        <f t="shared" ca="1" si="239"/>
        <v>6.2800921080152783E-4</v>
      </c>
      <c r="R1437" s="12">
        <f t="shared" ca="1" si="240"/>
        <v>8.2010907450635884E-5</v>
      </c>
      <c r="S1437" s="12">
        <f t="shared" ca="1" si="241"/>
        <v>1.0032965457933418E-3</v>
      </c>
      <c r="T1437" s="12">
        <f t="shared" ca="1" si="242"/>
        <v>-1.3862575666545585E-4</v>
      </c>
      <c r="U1437" s="18"/>
      <c r="V1437" s="22">
        <f t="shared" ca="1" si="243"/>
        <v>44172</v>
      </c>
      <c r="W1437" s="14">
        <f ca="1">VLOOKUP($M1437,LAST!$B:$Q,2,0)</f>
        <v>336.2</v>
      </c>
      <c r="X1437" s="14">
        <f ca="1">VLOOKUP($M1437,LAST!$B:$Q,3,0)*100</f>
        <v>422.79</v>
      </c>
      <c r="Y1437" s="14">
        <f ca="1">VLOOKUP($M1437,LAST!$B:$Q,16,0)*100</f>
        <v>375</v>
      </c>
      <c r="Z1437" s="14">
        <f ca="1">VLOOKUP($M1437,LAST!$B:$Q,4,0)</f>
        <v>95.6</v>
      </c>
      <c r="AA1437" s="14">
        <f ca="1">VLOOKUP($M1437,LAST!$B:$Q,5,0)</f>
        <v>97.555999999999997</v>
      </c>
      <c r="AB1437" s="14">
        <f ca="1">VLOOKUP($M1437,LAST!$B:$Q,6,0)</f>
        <v>90.792000000000002</v>
      </c>
      <c r="AC1437" s="14">
        <f ca="1">VLOOKUP($M1437,LAST!$B:$Q,7,0)</f>
        <v>1081.9000000000001</v>
      </c>
    </row>
    <row r="1438" spans="12:29" ht="16.5" customHeight="1" x14ac:dyDescent="0.25">
      <c r="L1438" s="32">
        <f t="shared" si="235"/>
        <v>1438</v>
      </c>
      <c r="M1438" s="9">
        <f t="shared" ca="1" si="244"/>
        <v>44169</v>
      </c>
      <c r="N1438" s="12">
        <f t="shared" ca="1" si="236"/>
        <v>-1.920288783028079E-2</v>
      </c>
      <c r="O1438" s="12">
        <f t="shared" ca="1" si="237"/>
        <v>-1.5940241547017897E-2</v>
      </c>
      <c r="P1438" s="12">
        <f t="shared" ca="1" si="238"/>
        <v>-2.0779220779220786E-2</v>
      </c>
      <c r="Q1438" s="12">
        <f t="shared" ca="1" si="239"/>
        <v>1.1526773551293612E-3</v>
      </c>
      <c r="R1438" s="12">
        <f t="shared" ca="1" si="240"/>
        <v>2.6660650930043772E-4</v>
      </c>
      <c r="S1438" s="12">
        <f t="shared" ca="1" si="241"/>
        <v>-1.4330753797653362E-4</v>
      </c>
      <c r="T1438" s="12">
        <f t="shared" ca="1" si="242"/>
        <v>-1.3538152976570461E-2</v>
      </c>
      <c r="U1438" s="18"/>
      <c r="V1438" s="22">
        <f t="shared" ca="1" si="243"/>
        <v>44169</v>
      </c>
      <c r="W1438" s="14">
        <f ca="1">VLOOKUP($M1438,LAST!$B:$Q,2,0)</f>
        <v>331.48</v>
      </c>
      <c r="X1438" s="14">
        <f ca="1">VLOOKUP($M1438,LAST!$B:$Q,3,0)*100</f>
        <v>422.88</v>
      </c>
      <c r="Y1438" s="14">
        <f ca="1">VLOOKUP($M1438,LAST!$B:$Q,16,0)*100</f>
        <v>377</v>
      </c>
      <c r="Z1438" s="14">
        <f ca="1">VLOOKUP($M1438,LAST!$B:$Q,4,0)</f>
        <v>95.54</v>
      </c>
      <c r="AA1438" s="14">
        <f ca="1">VLOOKUP($M1438,LAST!$B:$Q,5,0)</f>
        <v>97.548000000000002</v>
      </c>
      <c r="AB1438" s="14">
        <f ca="1">VLOOKUP($M1438,LAST!$B:$Q,6,0)</f>
        <v>90.700999999999993</v>
      </c>
      <c r="AC1438" s="14">
        <f ca="1">VLOOKUP($M1438,LAST!$B:$Q,7,0)</f>
        <v>1082.05</v>
      </c>
    </row>
    <row r="1439" spans="12:29" ht="16.5" customHeight="1" x14ac:dyDescent="0.25">
      <c r="L1439" s="32">
        <f t="shared" si="235"/>
        <v>1439</v>
      </c>
      <c r="M1439" s="9">
        <f t="shared" ca="1" si="244"/>
        <v>44168</v>
      </c>
      <c r="N1439" s="12">
        <f t="shared" ca="1" si="236"/>
        <v>-2.7735977103066078E-3</v>
      </c>
      <c r="O1439" s="12">
        <f t="shared" ca="1" si="237"/>
        <v>-1.3226480516200012E-2</v>
      </c>
      <c r="P1439" s="12">
        <f t="shared" ca="1" si="238"/>
        <v>-1.7857142857142905E-2</v>
      </c>
      <c r="Q1439" s="12">
        <f t="shared" ca="1" si="239"/>
        <v>1.3641133263380123E-3</v>
      </c>
      <c r="R1439" s="12">
        <f t="shared" ca="1" si="240"/>
        <v>8.2100121097683498E-4</v>
      </c>
      <c r="S1439" s="12">
        <f t="shared" ca="1" si="241"/>
        <v>-4.4338111020874038E-3</v>
      </c>
      <c r="T1439" s="12">
        <f t="shared" ca="1" si="242"/>
        <v>-3.361802653098156E-3</v>
      </c>
      <c r="U1439" s="18"/>
      <c r="V1439" s="22">
        <f t="shared" ca="1" si="243"/>
        <v>44168</v>
      </c>
      <c r="W1439" s="14">
        <f ca="1">VLOOKUP($M1439,LAST!$B:$Q,2,0)</f>
        <v>337.97</v>
      </c>
      <c r="X1439" s="14">
        <f ca="1">VLOOKUP($M1439,LAST!$B:$Q,3,0)*100</f>
        <v>429.73</v>
      </c>
      <c r="Y1439" s="14">
        <f ca="1">VLOOKUP($M1439,LAST!$B:$Q,16,0)*100</f>
        <v>385</v>
      </c>
      <c r="Z1439" s="14">
        <f ca="1">VLOOKUP($M1439,LAST!$B:$Q,4,0)</f>
        <v>95.43</v>
      </c>
      <c r="AA1439" s="14">
        <f ca="1">VLOOKUP($M1439,LAST!$B:$Q,5,0)</f>
        <v>97.522000000000006</v>
      </c>
      <c r="AB1439" s="14">
        <f ca="1">VLOOKUP($M1439,LAST!$B:$Q,6,0)</f>
        <v>90.713999999999999</v>
      </c>
      <c r="AC1439" s="14">
        <f ca="1">VLOOKUP($M1439,LAST!$B:$Q,7,0)</f>
        <v>1096.9000000000001</v>
      </c>
    </row>
    <row r="1440" spans="12:29" ht="16.5" customHeight="1" x14ac:dyDescent="0.25">
      <c r="L1440" s="32">
        <f t="shared" si="235"/>
        <v>1440</v>
      </c>
      <c r="M1440" s="9">
        <f t="shared" ca="1" si="244"/>
        <v>44167</v>
      </c>
      <c r="N1440" s="12">
        <f t="shared" ca="1" si="236"/>
        <v>-6.68249362525275E-3</v>
      </c>
      <c r="O1440" s="12">
        <f t="shared" ca="1" si="237"/>
        <v>-1.1216311332107431E-2</v>
      </c>
      <c r="P1440" s="12">
        <f t="shared" ca="1" si="238"/>
        <v>-1.2594458438287104E-2</v>
      </c>
      <c r="Q1440" s="12">
        <f t="shared" ca="1" si="239"/>
        <v>1.1555835697028005E-3</v>
      </c>
      <c r="R1440" s="12">
        <f t="shared" ca="1" si="240"/>
        <v>6.5723263981598556E-4</v>
      </c>
      <c r="S1440" s="12">
        <f t="shared" ca="1" si="241"/>
        <v>-2.1355119205371809E-3</v>
      </c>
      <c r="T1440" s="12">
        <f t="shared" ca="1" si="242"/>
        <v>-5.0174027030693846E-3</v>
      </c>
      <c r="U1440" s="18"/>
      <c r="V1440" s="22">
        <f t="shared" ca="1" si="243"/>
        <v>44167</v>
      </c>
      <c r="W1440" s="14">
        <f ca="1">VLOOKUP($M1440,LAST!$B:$Q,2,0)</f>
        <v>338.91</v>
      </c>
      <c r="X1440" s="14">
        <f ca="1">VLOOKUP($M1440,LAST!$B:$Q,3,0)*100</f>
        <v>435.48999999999995</v>
      </c>
      <c r="Y1440" s="14">
        <f ca="1">VLOOKUP($M1440,LAST!$B:$Q,16,0)*100</f>
        <v>392</v>
      </c>
      <c r="Z1440" s="14">
        <f ca="1">VLOOKUP($M1440,LAST!$B:$Q,4,0)</f>
        <v>95.3</v>
      </c>
      <c r="AA1440" s="14">
        <f ca="1">VLOOKUP($M1440,LAST!$B:$Q,5,0)</f>
        <v>97.441999999999993</v>
      </c>
      <c r="AB1440" s="14">
        <f ca="1">VLOOKUP($M1440,LAST!$B:$Q,6,0)</f>
        <v>91.117999999999995</v>
      </c>
      <c r="AC1440" s="14">
        <f ca="1">VLOOKUP($M1440,LAST!$B:$Q,7,0)</f>
        <v>1100.5999999999999</v>
      </c>
    </row>
    <row r="1441" spans="12:29" ht="16.5" customHeight="1" x14ac:dyDescent="0.25">
      <c r="L1441" s="32">
        <f t="shared" si="235"/>
        <v>1441</v>
      </c>
      <c r="M1441" s="9">
        <f t="shared" ca="1" si="244"/>
        <v>44166</v>
      </c>
      <c r="N1441" s="12">
        <f t="shared" ca="1" si="236"/>
        <v>-2.5700334104343359E-2</v>
      </c>
      <c r="O1441" s="12">
        <f t="shared" ca="1" si="237"/>
        <v>-2.8927350898467652E-2</v>
      </c>
      <c r="P1441" s="12">
        <f t="shared" ca="1" si="238"/>
        <v>-3.6407766990291246E-2</v>
      </c>
      <c r="Q1441" s="12">
        <f t="shared" ca="1" si="239"/>
        <v>8.4113132162766391E-4</v>
      </c>
      <c r="R1441" s="12">
        <f t="shared" ca="1" si="240"/>
        <v>6.576648786402739E-4</v>
      </c>
      <c r="S1441" s="12">
        <f t="shared" ca="1" si="241"/>
        <v>-6.0520959191892043E-3</v>
      </c>
      <c r="T1441" s="12">
        <f t="shared" ca="1" si="242"/>
        <v>-2.2595806218361769E-4</v>
      </c>
      <c r="U1441" s="18"/>
      <c r="V1441" s="22">
        <f t="shared" ca="1" si="243"/>
        <v>44166</v>
      </c>
      <c r="W1441" s="14">
        <f ca="1">VLOOKUP($M1441,LAST!$B:$Q,2,0)</f>
        <v>341.19</v>
      </c>
      <c r="X1441" s="14">
        <f ca="1">VLOOKUP($M1441,LAST!$B:$Q,3,0)*100</f>
        <v>440.43</v>
      </c>
      <c r="Y1441" s="14">
        <f ca="1">VLOOKUP($M1441,LAST!$B:$Q,16,0)*100</f>
        <v>397</v>
      </c>
      <c r="Z1441" s="14">
        <f ca="1">VLOOKUP($M1441,LAST!$B:$Q,4,0)</f>
        <v>95.19</v>
      </c>
      <c r="AA1441" s="14">
        <f ca="1">VLOOKUP($M1441,LAST!$B:$Q,5,0)</f>
        <v>97.378</v>
      </c>
      <c r="AB1441" s="14">
        <f ca="1">VLOOKUP($M1441,LAST!$B:$Q,6,0)</f>
        <v>91.313000000000002</v>
      </c>
      <c r="AC1441" s="14">
        <f ca="1">VLOOKUP($M1441,LAST!$B:$Q,7,0)</f>
        <v>1106.1500000000001</v>
      </c>
    </row>
    <row r="1442" spans="12:29" ht="16.5" customHeight="1" x14ac:dyDescent="0.25">
      <c r="L1442" s="32">
        <f t="shared" si="235"/>
        <v>1442</v>
      </c>
      <c r="M1442" s="9">
        <f t="shared" ca="1" si="244"/>
        <v>44165</v>
      </c>
      <c r="N1442" s="12">
        <f t="shared" ca="1" si="236"/>
        <v>2.7201924178215098E-3</v>
      </c>
      <c r="O1442" s="12">
        <f t="shared" ca="1" si="237"/>
        <v>1.1699262725708426E-3</v>
      </c>
      <c r="P1442" s="12">
        <f t="shared" ca="1" si="238"/>
        <v>4.8780487804880313E-3</v>
      </c>
      <c r="Q1442" s="12">
        <f t="shared" ca="1" si="239"/>
        <v>4.2074261070790264E-4</v>
      </c>
      <c r="R1442" s="12">
        <f t="shared" ca="1" si="240"/>
        <v>3.0631901172029075E-4</v>
      </c>
      <c r="S1442" s="12">
        <f t="shared" ca="1" si="241"/>
        <v>8.6066020263642073E-4</v>
      </c>
      <c r="T1442" s="12">
        <f t="shared" ca="1" si="242"/>
        <v>2.7188689505166508E-3</v>
      </c>
      <c r="U1442" s="18"/>
      <c r="V1442" s="22">
        <f t="shared" ca="1" si="243"/>
        <v>44165</v>
      </c>
      <c r="W1442" s="14">
        <f ca="1">VLOOKUP($M1442,LAST!$B:$Q,2,0)</f>
        <v>350.19</v>
      </c>
      <c r="X1442" s="14">
        <f ca="1">VLOOKUP($M1442,LAST!$B:$Q,3,0)*100</f>
        <v>453.55</v>
      </c>
      <c r="Y1442" s="14">
        <f ca="1">VLOOKUP($M1442,LAST!$B:$Q,16,0)*100</f>
        <v>412</v>
      </c>
      <c r="Z1442" s="14">
        <f ca="1">VLOOKUP($M1442,LAST!$B:$Q,4,0)</f>
        <v>95.11</v>
      </c>
      <c r="AA1442" s="14">
        <f ca="1">VLOOKUP($M1442,LAST!$B:$Q,5,0)</f>
        <v>97.313999999999993</v>
      </c>
      <c r="AB1442" s="14">
        <f ca="1">VLOOKUP($M1442,LAST!$B:$Q,6,0)</f>
        <v>91.869</v>
      </c>
      <c r="AC1442" s="14">
        <f ca="1">VLOOKUP($M1442,LAST!$B:$Q,7,0)</f>
        <v>1106.4000000000001</v>
      </c>
    </row>
    <row r="1443" spans="12:29" ht="16.5" customHeight="1" x14ac:dyDescent="0.25">
      <c r="L1443" s="32">
        <f t="shared" si="235"/>
        <v>1443</v>
      </c>
      <c r="M1443" s="9">
        <f t="shared" ca="1" si="244"/>
        <v>44162</v>
      </c>
      <c r="N1443" s="12">
        <f t="shared" ca="1" si="236"/>
        <v>6.8615579772819402E-3</v>
      </c>
      <c r="O1443" s="12">
        <f t="shared" ca="1" si="237"/>
        <v>-4.414621225512505E-5</v>
      </c>
      <c r="P1443" s="12">
        <f t="shared" ca="1" si="238"/>
        <v>2.4449877750609694E-3</v>
      </c>
      <c r="Q1443" s="12">
        <f t="shared" ca="1" si="239"/>
        <v>2.1041557075229811E-4</v>
      </c>
      <c r="R1443" s="12">
        <f t="shared" ca="1" si="240"/>
        <v>6.3977289090955125E-4</v>
      </c>
      <c r="S1443" s="12">
        <f t="shared" ca="1" si="241"/>
        <v>-2.2175359262559535E-3</v>
      </c>
      <c r="T1443" s="12">
        <f t="shared" ca="1" si="242"/>
        <v>-6.340005434288809E-4</v>
      </c>
      <c r="U1443" s="18"/>
      <c r="V1443" s="22">
        <f t="shared" ca="1" si="243"/>
        <v>44162</v>
      </c>
      <c r="W1443" s="14">
        <f ca="1">VLOOKUP($M1443,LAST!$B:$Q,2,0)</f>
        <v>349.24</v>
      </c>
      <c r="X1443" s="14">
        <f ca="1">VLOOKUP($M1443,LAST!$B:$Q,3,0)*100</f>
        <v>453.02</v>
      </c>
      <c r="Y1443" s="14">
        <f ca="1">VLOOKUP($M1443,LAST!$B:$Q,16,0)*100</f>
        <v>409.99999999999994</v>
      </c>
      <c r="Z1443" s="14">
        <f ca="1">VLOOKUP($M1443,LAST!$B:$Q,4,0)</f>
        <v>95.07</v>
      </c>
      <c r="AA1443" s="14">
        <f ca="1">VLOOKUP($M1443,LAST!$B:$Q,5,0)</f>
        <v>97.284199999999998</v>
      </c>
      <c r="AB1443" s="14">
        <f ca="1">VLOOKUP($M1443,LAST!$B:$Q,6,0)</f>
        <v>91.79</v>
      </c>
      <c r="AC1443" s="14">
        <f ca="1">VLOOKUP($M1443,LAST!$B:$Q,7,0)</f>
        <v>1103.4000000000001</v>
      </c>
    </row>
    <row r="1444" spans="12:29" ht="16.5" customHeight="1" x14ac:dyDescent="0.25">
      <c r="L1444" s="32">
        <f t="shared" si="235"/>
        <v>1444</v>
      </c>
      <c r="M1444" s="9">
        <f t="shared" ca="1" si="244"/>
        <v>44161</v>
      </c>
      <c r="N1444" s="12">
        <f t="shared" ca="1" si="236"/>
        <v>0</v>
      </c>
      <c r="O1444" s="12">
        <f t="shared" ca="1" si="237"/>
        <v>-2.206823498256405E-4</v>
      </c>
      <c r="P1444" s="12">
        <f t="shared" ca="1" si="238"/>
        <v>0</v>
      </c>
      <c r="Q1444" s="12">
        <f t="shared" ca="1" si="239"/>
        <v>0</v>
      </c>
      <c r="R1444" s="12">
        <f t="shared" ca="1" si="240"/>
        <v>6.2782392112059604E-4</v>
      </c>
      <c r="S1444" s="12">
        <f t="shared" ca="1" si="241"/>
        <v>0</v>
      </c>
      <c r="T1444" s="12">
        <f t="shared" ca="1" si="242"/>
        <v>-4.0591737326357569E-3</v>
      </c>
      <c r="U1444" s="18"/>
      <c r="V1444" s="22">
        <f t="shared" ca="1" si="243"/>
        <v>44161</v>
      </c>
      <c r="W1444" s="14">
        <f ca="1">VLOOKUP($M1444,LAST!$B:$Q,2,0)</f>
        <v>346.86</v>
      </c>
      <c r="X1444" s="14">
        <f ca="1">VLOOKUP($M1444,LAST!$B:$Q,3,0)*100</f>
        <v>453.04</v>
      </c>
      <c r="Y1444" s="14">
        <f ca="1">VLOOKUP($M1444,LAST!$B:$Q,16,0)*100</f>
        <v>409</v>
      </c>
      <c r="Z1444" s="14">
        <f ca="1">VLOOKUP($M1444,LAST!$B:$Q,4,0)</f>
        <v>95.05</v>
      </c>
      <c r="AA1444" s="14">
        <f ca="1">VLOOKUP($M1444,LAST!$B:$Q,5,0)</f>
        <v>97.221999999999994</v>
      </c>
      <c r="AB1444" s="14">
        <f ca="1">VLOOKUP($M1444,LAST!$B:$Q,6,0)</f>
        <v>91.994</v>
      </c>
      <c r="AC1444" s="14">
        <f ca="1">VLOOKUP($M1444,LAST!$B:$Q,7,0)</f>
        <v>1104.0999999999999</v>
      </c>
    </row>
    <row r="1445" spans="12:29" ht="16.5" customHeight="1" x14ac:dyDescent="0.25">
      <c r="L1445" s="32">
        <f t="shared" si="235"/>
        <v>1445</v>
      </c>
      <c r="M1445" s="9">
        <f t="shared" ca="1" si="244"/>
        <v>44160</v>
      </c>
      <c r="N1445" s="12">
        <f t="shared" ca="1" si="236"/>
        <v>3.4608063678831513E-4</v>
      </c>
      <c r="O1445" s="12">
        <f t="shared" ca="1" si="237"/>
        <v>8.6140254003308492E-4</v>
      </c>
      <c r="P1445" s="12">
        <f t="shared" ca="1" si="238"/>
        <v>7.3891625615765122E-3</v>
      </c>
      <c r="Q1445" s="12">
        <f t="shared" ca="1" si="239"/>
        <v>3.1572300568294409E-4</v>
      </c>
      <c r="R1445" s="12">
        <f t="shared" ca="1" si="240"/>
        <v>1.1746885529693163E-3</v>
      </c>
      <c r="S1445" s="12">
        <f t="shared" ca="1" si="241"/>
        <v>-2.5155596035825178E-3</v>
      </c>
      <c r="T1445" s="12">
        <f t="shared" ca="1" si="242"/>
        <v>-3.0575539568346022E-3</v>
      </c>
      <c r="U1445" s="18"/>
      <c r="V1445" s="22">
        <f t="shared" ca="1" si="243"/>
        <v>44160</v>
      </c>
      <c r="W1445" s="14">
        <f ca="1">VLOOKUP($M1445,LAST!$B:$Q,2,0)</f>
        <v>346.86</v>
      </c>
      <c r="X1445" s="14">
        <f ca="1">VLOOKUP($M1445,LAST!$B:$Q,3,0)*100</f>
        <v>453.14</v>
      </c>
      <c r="Y1445" s="14">
        <f ca="1">VLOOKUP($M1445,LAST!$B:$Q,16,0)*100</f>
        <v>409</v>
      </c>
      <c r="Z1445" s="14">
        <f ca="1">VLOOKUP($M1445,LAST!$B:$Q,4,0)</f>
        <v>95.05</v>
      </c>
      <c r="AA1445" s="14">
        <f ca="1">VLOOKUP($M1445,LAST!$B:$Q,5,0)</f>
        <v>97.161000000000001</v>
      </c>
      <c r="AB1445" s="14">
        <f ca="1">VLOOKUP($M1445,LAST!$B:$Q,6,0)</f>
        <v>91.994</v>
      </c>
      <c r="AC1445" s="14">
        <f ca="1">VLOOKUP($M1445,LAST!$B:$Q,7,0)</f>
        <v>1108.5999999999999</v>
      </c>
    </row>
    <row r="1446" spans="12:29" ht="16.5" customHeight="1" x14ac:dyDescent="0.25">
      <c r="L1446" s="32">
        <f t="shared" si="235"/>
        <v>1446</v>
      </c>
      <c r="M1446" s="9">
        <f t="shared" ca="1" si="244"/>
        <v>44159</v>
      </c>
      <c r="N1446" s="12">
        <f t="shared" ca="1" si="236"/>
        <v>-9.0028294606875336E-3</v>
      </c>
      <c r="O1446" s="12">
        <f t="shared" ca="1" si="237"/>
        <v>-2.2665947112790019E-2</v>
      </c>
      <c r="P1446" s="12">
        <f t="shared" ca="1" si="238"/>
        <v>-2.8708133971292016E-2</v>
      </c>
      <c r="Q1446" s="12">
        <f t="shared" ca="1" si="239"/>
        <v>2.0035853632816014E-3</v>
      </c>
      <c r="R1446" s="12">
        <f t="shared" ca="1" si="240"/>
        <v>1.1037755312564013E-3</v>
      </c>
      <c r="S1446" s="12">
        <f t="shared" ca="1" si="241"/>
        <v>-3.0160531863142603E-3</v>
      </c>
      <c r="T1446" s="12">
        <f t="shared" ca="1" si="242"/>
        <v>1.4409221902016434E-3</v>
      </c>
      <c r="U1446" s="18"/>
      <c r="V1446" s="22">
        <f t="shared" ca="1" si="243"/>
        <v>44159</v>
      </c>
      <c r="W1446" s="14">
        <f ca="1">VLOOKUP($M1446,LAST!$B:$Q,2,0)</f>
        <v>346.74</v>
      </c>
      <c r="X1446" s="14">
        <f ca="1">VLOOKUP($M1446,LAST!$B:$Q,3,0)*100</f>
        <v>452.75</v>
      </c>
      <c r="Y1446" s="14">
        <f ca="1">VLOOKUP($M1446,LAST!$B:$Q,16,0)*100</f>
        <v>405.99999999999994</v>
      </c>
      <c r="Z1446" s="14">
        <f ca="1">VLOOKUP($M1446,LAST!$B:$Q,4,0)</f>
        <v>95.02</v>
      </c>
      <c r="AA1446" s="14">
        <f ca="1">VLOOKUP($M1446,LAST!$B:$Q,5,0)</f>
        <v>97.046999999999997</v>
      </c>
      <c r="AB1446" s="14">
        <f ca="1">VLOOKUP($M1446,LAST!$B:$Q,6,0)</f>
        <v>92.225999999999999</v>
      </c>
      <c r="AC1446" s="14">
        <f ca="1">VLOOKUP($M1446,LAST!$B:$Q,7,0)</f>
        <v>1112</v>
      </c>
    </row>
    <row r="1447" spans="12:29" ht="16.5" customHeight="1" x14ac:dyDescent="0.25">
      <c r="L1447" s="32">
        <f t="shared" si="235"/>
        <v>1447</v>
      </c>
      <c r="M1447" s="9">
        <f t="shared" ca="1" si="244"/>
        <v>44158</v>
      </c>
      <c r="N1447" s="12">
        <f t="shared" ca="1" si="236"/>
        <v>-4.3254318317635931E-3</v>
      </c>
      <c r="O1447" s="12">
        <f t="shared" ca="1" si="237"/>
        <v>-1.0382175129777127E-2</v>
      </c>
      <c r="P1447" s="12">
        <f t="shared" ca="1" si="238"/>
        <v>-9.4786729857819774E-3</v>
      </c>
      <c r="Q1447" s="12">
        <f t="shared" ca="1" si="239"/>
        <v>1.0556317956296191E-3</v>
      </c>
      <c r="R1447" s="12">
        <f t="shared" ca="1" si="240"/>
        <v>1.1256725635384601E-3</v>
      </c>
      <c r="S1447" s="12">
        <f t="shared" ca="1" si="241"/>
        <v>1.2230496146852232E-3</v>
      </c>
      <c r="T1447" s="12">
        <f t="shared" ca="1" si="242"/>
        <v>-3.3657945519005583E-3</v>
      </c>
      <c r="U1447" s="18"/>
      <c r="V1447" s="22">
        <f t="shared" ca="1" si="243"/>
        <v>44158</v>
      </c>
      <c r="W1447" s="14">
        <f ca="1">VLOOKUP($M1447,LAST!$B:$Q,2,0)</f>
        <v>349.89</v>
      </c>
      <c r="X1447" s="14">
        <f ca="1">VLOOKUP($M1447,LAST!$B:$Q,3,0)*100</f>
        <v>463.25</v>
      </c>
      <c r="Y1447" s="14">
        <f ca="1">VLOOKUP($M1447,LAST!$B:$Q,16,0)*100</f>
        <v>418</v>
      </c>
      <c r="Z1447" s="14">
        <f ca="1">VLOOKUP($M1447,LAST!$B:$Q,4,0)</f>
        <v>94.83</v>
      </c>
      <c r="AA1447" s="14">
        <f ca="1">VLOOKUP($M1447,LAST!$B:$Q,5,0)</f>
        <v>96.94</v>
      </c>
      <c r="AB1447" s="14">
        <f ca="1">VLOOKUP($M1447,LAST!$B:$Q,6,0)</f>
        <v>92.504999999999995</v>
      </c>
      <c r="AC1447" s="14">
        <f ca="1">VLOOKUP($M1447,LAST!$B:$Q,7,0)</f>
        <v>1110.4000000000001</v>
      </c>
    </row>
    <row r="1448" spans="12:29" ht="16.5" customHeight="1" x14ac:dyDescent="0.25">
      <c r="L1448" s="32">
        <f t="shared" si="235"/>
        <v>1448</v>
      </c>
      <c r="M1448" s="9">
        <f t="shared" ca="1" si="244"/>
        <v>44155</v>
      </c>
      <c r="N1448" s="12">
        <f t="shared" ca="1" si="236"/>
        <v>1.3107280239350594E-3</v>
      </c>
      <c r="O1448" s="12">
        <f t="shared" ca="1" si="237"/>
        <v>-7.684590261918256E-4</v>
      </c>
      <c r="P1448" s="12">
        <f t="shared" ca="1" si="238"/>
        <v>0</v>
      </c>
      <c r="Q1448" s="12">
        <f t="shared" ca="1" si="239"/>
        <v>3.1678986272432041E-4</v>
      </c>
      <c r="R1448" s="12">
        <f t="shared" ca="1" si="240"/>
        <v>1.4479113878229644E-3</v>
      </c>
      <c r="S1448" s="12">
        <f t="shared" ca="1" si="241"/>
        <v>1.0618241705853126E-3</v>
      </c>
      <c r="T1448" s="12">
        <f t="shared" ca="1" si="242"/>
        <v>-9.8632593588876549E-4</v>
      </c>
      <c r="U1448" s="18"/>
      <c r="V1448" s="22">
        <f t="shared" ca="1" si="243"/>
        <v>44155</v>
      </c>
      <c r="W1448" s="14">
        <f ca="1">VLOOKUP($M1448,LAST!$B:$Q,2,0)</f>
        <v>351.41</v>
      </c>
      <c r="X1448" s="14">
        <f ca="1">VLOOKUP($M1448,LAST!$B:$Q,3,0)*100</f>
        <v>468.10999999999996</v>
      </c>
      <c r="Y1448" s="14">
        <f ca="1">VLOOKUP($M1448,LAST!$B:$Q,16,0)*100</f>
        <v>422</v>
      </c>
      <c r="Z1448" s="14">
        <f ca="1">VLOOKUP($M1448,LAST!$B:$Q,4,0)</f>
        <v>94.73</v>
      </c>
      <c r="AA1448" s="14">
        <f ca="1">VLOOKUP($M1448,LAST!$B:$Q,5,0)</f>
        <v>96.831000000000003</v>
      </c>
      <c r="AB1448" s="14">
        <f ca="1">VLOOKUP($M1448,LAST!$B:$Q,6,0)</f>
        <v>92.391999999999996</v>
      </c>
      <c r="AC1448" s="14">
        <f ca="1">VLOOKUP($M1448,LAST!$B:$Q,7,0)</f>
        <v>1114.1500000000001</v>
      </c>
    </row>
    <row r="1449" spans="12:29" ht="16.5" customHeight="1" x14ac:dyDescent="0.25">
      <c r="L1449" s="32">
        <f t="shared" si="235"/>
        <v>1449</v>
      </c>
      <c r="M1449" s="9">
        <f t="shared" ca="1" si="244"/>
        <v>44154</v>
      </c>
      <c r="N1449" s="12">
        <f t="shared" ca="1" si="236"/>
        <v>6.6257457549334653E-3</v>
      </c>
      <c r="O1449" s="12">
        <f t="shared" ca="1" si="237"/>
        <v>6.3369994844475475E-3</v>
      </c>
      <c r="P1449" s="12">
        <f t="shared" ca="1" si="238"/>
        <v>1.1990407673860837E-2</v>
      </c>
      <c r="Q1449" s="12">
        <f t="shared" ca="1" si="239"/>
        <v>-2.1114864864857363E-4</v>
      </c>
      <c r="R1449" s="12">
        <f t="shared" ca="1" si="240"/>
        <v>4.5526503667980833E-4</v>
      </c>
      <c r="S1449" s="12">
        <f t="shared" ca="1" si="241"/>
        <v>-2.3831188526368674E-4</v>
      </c>
      <c r="T1449" s="12">
        <f t="shared" ca="1" si="242"/>
        <v>1.0281728417429026E-2</v>
      </c>
      <c r="U1449" s="18"/>
      <c r="V1449" s="22">
        <f t="shared" ca="1" si="243"/>
        <v>44154</v>
      </c>
      <c r="W1449" s="14">
        <f ca="1">VLOOKUP($M1449,LAST!$B:$Q,2,0)</f>
        <v>350.95</v>
      </c>
      <c r="X1449" s="14">
        <f ca="1">VLOOKUP($M1449,LAST!$B:$Q,3,0)*100</f>
        <v>468.47</v>
      </c>
      <c r="Y1449" s="14">
        <f ca="1">VLOOKUP($M1449,LAST!$B:$Q,16,0)*100</f>
        <v>422</v>
      </c>
      <c r="Z1449" s="14">
        <f ca="1">VLOOKUP($M1449,LAST!$B:$Q,4,0)</f>
        <v>94.7</v>
      </c>
      <c r="AA1449" s="14">
        <f ca="1">VLOOKUP($M1449,LAST!$B:$Q,5,0)</f>
        <v>96.691000000000003</v>
      </c>
      <c r="AB1449" s="14">
        <f ca="1">VLOOKUP($M1449,LAST!$B:$Q,6,0)</f>
        <v>92.293999999999997</v>
      </c>
      <c r="AC1449" s="14">
        <f ca="1">VLOOKUP($M1449,LAST!$B:$Q,7,0)</f>
        <v>1115.25</v>
      </c>
    </row>
    <row r="1450" spans="12:29" ht="16.5" customHeight="1" x14ac:dyDescent="0.25">
      <c r="L1450" s="32">
        <f t="shared" si="235"/>
        <v>1450</v>
      </c>
      <c r="M1450" s="9">
        <f t="shared" ca="1" si="244"/>
        <v>44153</v>
      </c>
      <c r="N1450" s="12">
        <f t="shared" ca="1" si="236"/>
        <v>-5.3350831645316843E-3</v>
      </c>
      <c r="O1450" s="12">
        <f t="shared" ca="1" si="237"/>
        <v>-1.2326819850211224E-2</v>
      </c>
      <c r="P1450" s="12">
        <f t="shared" ca="1" si="238"/>
        <v>-1.650943396226412E-2</v>
      </c>
      <c r="Q1450" s="12">
        <f t="shared" ca="1" si="239"/>
        <v>4.2247570764675224E-4</v>
      </c>
      <c r="R1450" s="12">
        <f t="shared" ca="1" si="240"/>
        <v>7.7662262353483946E-4</v>
      </c>
      <c r="S1450" s="12">
        <f t="shared" ca="1" si="241"/>
        <v>-1.0820637119113297E-3</v>
      </c>
      <c r="T1450" s="12">
        <f t="shared" ca="1" si="242"/>
        <v>-2.3948307803531854E-3</v>
      </c>
      <c r="U1450" s="18"/>
      <c r="V1450" s="22">
        <f t="shared" ca="1" si="243"/>
        <v>44153</v>
      </c>
      <c r="W1450" s="14">
        <f ca="1">VLOOKUP($M1450,LAST!$B:$Q,2,0)</f>
        <v>348.64</v>
      </c>
      <c r="X1450" s="14">
        <f ca="1">VLOOKUP($M1450,LAST!$B:$Q,3,0)*100</f>
        <v>465.52</v>
      </c>
      <c r="Y1450" s="14">
        <f ca="1">VLOOKUP($M1450,LAST!$B:$Q,16,0)*100</f>
        <v>417</v>
      </c>
      <c r="Z1450" s="14">
        <f ca="1">VLOOKUP($M1450,LAST!$B:$Q,4,0)</f>
        <v>94.72</v>
      </c>
      <c r="AA1450" s="14">
        <f ca="1">VLOOKUP($M1450,LAST!$B:$Q,5,0)</f>
        <v>96.647000000000006</v>
      </c>
      <c r="AB1450" s="14">
        <f ca="1">VLOOKUP($M1450,LAST!$B:$Q,6,0)</f>
        <v>92.316000000000003</v>
      </c>
      <c r="AC1450" s="14">
        <f ca="1">VLOOKUP($M1450,LAST!$B:$Q,7,0)</f>
        <v>1103.9000000000001</v>
      </c>
    </row>
    <row r="1451" spans="12:29" ht="16.5" customHeight="1" x14ac:dyDescent="0.25">
      <c r="L1451" s="32">
        <f t="shared" si="235"/>
        <v>1451</v>
      </c>
      <c r="M1451" s="9">
        <f t="shared" ca="1" si="244"/>
        <v>44152</v>
      </c>
      <c r="N1451" s="12">
        <f t="shared" ca="1" si="236"/>
        <v>1.5529479936259527E-2</v>
      </c>
      <c r="O1451" s="12">
        <f t="shared" ca="1" si="237"/>
        <v>-2.328387274305288E-3</v>
      </c>
      <c r="P1451" s="12">
        <f t="shared" ca="1" si="238"/>
        <v>-7.0257611241216766E-3</v>
      </c>
      <c r="Q1451" s="12">
        <f t="shared" ca="1" si="239"/>
        <v>-3.167564143172763E-4</v>
      </c>
      <c r="R1451" s="12">
        <f t="shared" ca="1" si="240"/>
        <v>1.2233810935784462E-3</v>
      </c>
      <c r="S1451" s="12">
        <f t="shared" ca="1" si="241"/>
        <v>-2.439498283715813E-3</v>
      </c>
      <c r="T1451" s="12">
        <f t="shared" ca="1" si="242"/>
        <v>-2.2091974752028731E-3</v>
      </c>
      <c r="U1451" s="18"/>
      <c r="V1451" s="22">
        <f t="shared" ca="1" si="243"/>
        <v>44152</v>
      </c>
      <c r="W1451" s="14">
        <f ca="1">VLOOKUP($M1451,LAST!$B:$Q,2,0)</f>
        <v>350.51</v>
      </c>
      <c r="X1451" s="14">
        <f ca="1">VLOOKUP($M1451,LAST!$B:$Q,3,0)*100</f>
        <v>471.33000000000004</v>
      </c>
      <c r="Y1451" s="14">
        <f ca="1">VLOOKUP($M1451,LAST!$B:$Q,16,0)*100</f>
        <v>424</v>
      </c>
      <c r="Z1451" s="14">
        <f ca="1">VLOOKUP($M1451,LAST!$B:$Q,4,0)</f>
        <v>94.68</v>
      </c>
      <c r="AA1451" s="14">
        <f ca="1">VLOOKUP($M1451,LAST!$B:$Q,5,0)</f>
        <v>96.572000000000003</v>
      </c>
      <c r="AB1451" s="14">
        <f ca="1">VLOOKUP($M1451,LAST!$B:$Q,6,0)</f>
        <v>92.415999999999997</v>
      </c>
      <c r="AC1451" s="14">
        <f ca="1">VLOOKUP($M1451,LAST!$B:$Q,7,0)</f>
        <v>1106.55</v>
      </c>
    </row>
    <row r="1452" spans="12:29" ht="16.5" customHeight="1" x14ac:dyDescent="0.25">
      <c r="L1452" s="32">
        <f t="shared" si="235"/>
        <v>1452</v>
      </c>
      <c r="M1452" s="9">
        <f t="shared" ca="1" si="244"/>
        <v>44151</v>
      </c>
      <c r="N1452" s="12">
        <f t="shared" ca="1" si="236"/>
        <v>-7.3624572200972072E-3</v>
      </c>
      <c r="O1452" s="12">
        <f t="shared" ca="1" si="237"/>
        <v>-1.5688807400616511E-2</v>
      </c>
      <c r="P1452" s="12">
        <f t="shared" ca="1" si="238"/>
        <v>-1.8390804597701149E-2</v>
      </c>
      <c r="Q1452" s="12">
        <f t="shared" ca="1" si="239"/>
        <v>1.3744977796574798E-3</v>
      </c>
      <c r="R1452" s="12">
        <f t="shared" ca="1" si="240"/>
        <v>1.5367682179718845E-3</v>
      </c>
      <c r="S1452" s="12">
        <f t="shared" ca="1" si="241"/>
        <v>-1.2182631664061638E-3</v>
      </c>
      <c r="T1452" s="12">
        <f t="shared" ca="1" si="242"/>
        <v>-5.9606507417201415E-3</v>
      </c>
      <c r="U1452" s="18"/>
      <c r="V1452" s="22">
        <f t="shared" ca="1" si="243"/>
        <v>44151</v>
      </c>
      <c r="W1452" s="14">
        <f ca="1">VLOOKUP($M1452,LAST!$B:$Q,2,0)</f>
        <v>345.15</v>
      </c>
      <c r="X1452" s="14">
        <f ca="1">VLOOKUP($M1452,LAST!$B:$Q,3,0)*100</f>
        <v>472.43000000000006</v>
      </c>
      <c r="Y1452" s="14">
        <f ca="1">VLOOKUP($M1452,LAST!$B:$Q,16,0)*100</f>
        <v>426.99999999999994</v>
      </c>
      <c r="Z1452" s="14">
        <f ca="1">VLOOKUP($M1452,LAST!$B:$Q,4,0)</f>
        <v>94.71</v>
      </c>
      <c r="AA1452" s="14">
        <f ca="1">VLOOKUP($M1452,LAST!$B:$Q,5,0)</f>
        <v>96.453999999999994</v>
      </c>
      <c r="AB1452" s="14">
        <f ca="1">VLOOKUP($M1452,LAST!$B:$Q,6,0)</f>
        <v>92.641999999999996</v>
      </c>
      <c r="AC1452" s="14">
        <f ca="1">VLOOKUP($M1452,LAST!$B:$Q,7,0)</f>
        <v>1109</v>
      </c>
    </row>
    <row r="1453" spans="12:29" ht="16.5" customHeight="1" x14ac:dyDescent="0.25">
      <c r="L1453" s="32">
        <f t="shared" si="235"/>
        <v>1453</v>
      </c>
      <c r="M1453" s="9">
        <f t="shared" ca="1" si="244"/>
        <v>44148</v>
      </c>
      <c r="N1453" s="12">
        <f t="shared" ca="1" si="236"/>
        <v>-3.6106255552054156E-3</v>
      </c>
      <c r="O1453" s="12">
        <f t="shared" ca="1" si="237"/>
        <v>-3.4053156146178765E-3</v>
      </c>
      <c r="P1453" s="12">
        <f t="shared" ca="1" si="238"/>
        <v>0</v>
      </c>
      <c r="Q1453" s="12">
        <f t="shared" ca="1" si="239"/>
        <v>-5.2837366585645196E-4</v>
      </c>
      <c r="R1453" s="12">
        <f t="shared" ca="1" si="240"/>
        <v>4.2590765075578574E-4</v>
      </c>
      <c r="S1453" s="12">
        <f t="shared" ca="1" si="241"/>
        <v>-2.23744930778913E-3</v>
      </c>
      <c r="T1453" s="12">
        <f t="shared" ca="1" si="242"/>
        <v>6.7270607229352741E-4</v>
      </c>
      <c r="U1453" s="18"/>
      <c r="V1453" s="22">
        <f t="shared" ca="1" si="243"/>
        <v>44148</v>
      </c>
      <c r="W1453" s="14">
        <f ca="1">VLOOKUP($M1453,LAST!$B:$Q,2,0)</f>
        <v>347.71</v>
      </c>
      <c r="X1453" s="14">
        <f ca="1">VLOOKUP($M1453,LAST!$B:$Q,3,0)*100</f>
        <v>479.96</v>
      </c>
      <c r="Y1453" s="14">
        <f ca="1">VLOOKUP($M1453,LAST!$B:$Q,16,0)*100</f>
        <v>434.99999999999994</v>
      </c>
      <c r="Z1453" s="14">
        <f ca="1">VLOOKUP($M1453,LAST!$B:$Q,4,0)</f>
        <v>94.58</v>
      </c>
      <c r="AA1453" s="14">
        <f ca="1">VLOOKUP($M1453,LAST!$B:$Q,5,0)</f>
        <v>96.305999999999997</v>
      </c>
      <c r="AB1453" s="14">
        <f ca="1">VLOOKUP($M1453,LAST!$B:$Q,6,0)</f>
        <v>92.754999999999995</v>
      </c>
      <c r="AC1453" s="14">
        <f ca="1">VLOOKUP($M1453,LAST!$B:$Q,7,0)</f>
        <v>1115.6500000000001</v>
      </c>
    </row>
    <row r="1454" spans="12:29" ht="16.5" customHeight="1" x14ac:dyDescent="0.25">
      <c r="L1454" s="32">
        <f t="shared" si="235"/>
        <v>1454</v>
      </c>
      <c r="M1454" s="9">
        <f t="shared" ca="1" si="244"/>
        <v>44147</v>
      </c>
      <c r="N1454" s="12">
        <f t="shared" ca="1" si="236"/>
        <v>6.402307137707286E-3</v>
      </c>
      <c r="O1454" s="12">
        <f t="shared" ca="1" si="237"/>
        <v>3.2678617377133623E-2</v>
      </c>
      <c r="P1454" s="12">
        <f t="shared" ca="1" si="238"/>
        <v>5.5825242718446466E-2</v>
      </c>
      <c r="Q1454" s="12">
        <f t="shared" ca="1" si="239"/>
        <v>-1.3718868720979938E-3</v>
      </c>
      <c r="R1454" s="12">
        <f t="shared" ca="1" si="240"/>
        <v>1.1023409145269891E-3</v>
      </c>
      <c r="S1454" s="12">
        <f t="shared" ca="1" si="241"/>
        <v>-8.5981750373498311E-4</v>
      </c>
      <c r="T1454" s="12">
        <f t="shared" ca="1" si="242"/>
        <v>4.4596603450606231E-3</v>
      </c>
      <c r="U1454" s="18"/>
      <c r="V1454" s="22">
        <f t="shared" ca="1" si="243"/>
        <v>44147</v>
      </c>
      <c r="W1454" s="14">
        <f ca="1">VLOOKUP($M1454,LAST!$B:$Q,2,0)</f>
        <v>348.97</v>
      </c>
      <c r="X1454" s="14">
        <f ca="1">VLOOKUP($M1454,LAST!$B:$Q,3,0)*100</f>
        <v>481.59999999999997</v>
      </c>
      <c r="Y1454" s="14">
        <f ca="1">VLOOKUP($M1454,LAST!$B:$Q,16,0)*100</f>
        <v>434.99999999999994</v>
      </c>
      <c r="Z1454" s="14">
        <f ca="1">VLOOKUP($M1454,LAST!$B:$Q,4,0)</f>
        <v>94.63</v>
      </c>
      <c r="AA1454" s="14">
        <f ca="1">VLOOKUP($M1454,LAST!$B:$Q,5,0)</f>
        <v>96.265000000000001</v>
      </c>
      <c r="AB1454" s="14">
        <f ca="1">VLOOKUP($M1454,LAST!$B:$Q,6,0)</f>
        <v>92.962999999999994</v>
      </c>
      <c r="AC1454" s="14">
        <f ca="1">VLOOKUP($M1454,LAST!$B:$Q,7,0)</f>
        <v>1114.9000000000001</v>
      </c>
    </row>
    <row r="1455" spans="12:29" ht="16.5" customHeight="1" x14ac:dyDescent="0.25">
      <c r="L1455" s="32">
        <f t="shared" si="235"/>
        <v>1455</v>
      </c>
      <c r="M1455" s="9">
        <f t="shared" ca="1" si="244"/>
        <v>44146</v>
      </c>
      <c r="N1455" s="12">
        <f t="shared" ca="1" si="236"/>
        <v>0</v>
      </c>
      <c r="O1455" s="12">
        <f t="shared" ca="1" si="237"/>
        <v>-1.070984877693526E-3</v>
      </c>
      <c r="P1455" s="12">
        <f t="shared" ca="1" si="238"/>
        <v>0</v>
      </c>
      <c r="Q1455" s="12">
        <f t="shared" ca="1" si="239"/>
        <v>0</v>
      </c>
      <c r="R1455" s="12">
        <f t="shared" ca="1" si="240"/>
        <v>1.510196429687527E-3</v>
      </c>
      <c r="S1455" s="12">
        <f t="shared" ca="1" si="241"/>
        <v>3.169845496986623E-3</v>
      </c>
      <c r="T1455" s="12">
        <f t="shared" ca="1" si="242"/>
        <v>-4.6184198726569869E-3</v>
      </c>
      <c r="U1455" s="18"/>
      <c r="V1455" s="22">
        <f t="shared" ca="1" si="243"/>
        <v>44146</v>
      </c>
      <c r="W1455" s="14">
        <f ca="1">VLOOKUP($M1455,LAST!$B:$Q,2,0)</f>
        <v>346.75</v>
      </c>
      <c r="X1455" s="14">
        <f ca="1">VLOOKUP($M1455,LAST!$B:$Q,3,0)*100</f>
        <v>466.35999999999996</v>
      </c>
      <c r="Y1455" s="14">
        <f ca="1">VLOOKUP($M1455,LAST!$B:$Q,16,0)*100</f>
        <v>412</v>
      </c>
      <c r="Z1455" s="14">
        <f ca="1">VLOOKUP($M1455,LAST!$B:$Q,4,0)</f>
        <v>94.76</v>
      </c>
      <c r="AA1455" s="14">
        <f ca="1">VLOOKUP($M1455,LAST!$B:$Q,5,0)</f>
        <v>96.159000000000006</v>
      </c>
      <c r="AB1455" s="14">
        <f ca="1">VLOOKUP($M1455,LAST!$B:$Q,6,0)</f>
        <v>93.043000000000006</v>
      </c>
      <c r="AC1455" s="14">
        <f ca="1">VLOOKUP($M1455,LAST!$B:$Q,7,0)</f>
        <v>1109.95</v>
      </c>
    </row>
    <row r="1456" spans="12:29" ht="16.5" customHeight="1" x14ac:dyDescent="0.25">
      <c r="L1456" s="32">
        <f t="shared" si="235"/>
        <v>1456</v>
      </c>
      <c r="M1456" s="9">
        <f t="shared" ca="1" si="244"/>
        <v>44145</v>
      </c>
      <c r="N1456" s="12">
        <f t="shared" ca="1" si="236"/>
        <v>6.2975216205236606E-3</v>
      </c>
      <c r="O1456" s="12">
        <f t="shared" ca="1" si="237"/>
        <v>9.7981960936990298E-3</v>
      </c>
      <c r="P1456" s="12">
        <f t="shared" ca="1" si="238"/>
        <v>2.7431421446383997E-2</v>
      </c>
      <c r="Q1456" s="12">
        <f t="shared" ca="1" si="239"/>
        <v>2.0090937929577724E-3</v>
      </c>
      <c r="R1456" s="12">
        <f t="shared" ca="1" si="240"/>
        <v>1.8155258764607218E-3</v>
      </c>
      <c r="S1456" s="12">
        <f t="shared" ca="1" si="241"/>
        <v>2.5882987328129659E-4</v>
      </c>
      <c r="T1456" s="12">
        <f t="shared" ca="1" si="242"/>
        <v>1.6168148746968924E-3</v>
      </c>
      <c r="U1456" s="18"/>
      <c r="V1456" s="22">
        <f t="shared" ca="1" si="243"/>
        <v>44145</v>
      </c>
      <c r="W1456" s="14">
        <f ca="1">VLOOKUP($M1456,LAST!$B:$Q,2,0)</f>
        <v>346.75</v>
      </c>
      <c r="X1456" s="14">
        <f ca="1">VLOOKUP($M1456,LAST!$B:$Q,3,0)*100</f>
        <v>466.85999999999996</v>
      </c>
      <c r="Y1456" s="14">
        <f ca="1">VLOOKUP($M1456,LAST!$B:$Q,16,0)*100</f>
        <v>412</v>
      </c>
      <c r="Z1456" s="14">
        <f ca="1">VLOOKUP($M1456,LAST!$B:$Q,4,0)</f>
        <v>94.76</v>
      </c>
      <c r="AA1456" s="14">
        <f ca="1">VLOOKUP($M1456,LAST!$B:$Q,5,0)</f>
        <v>96.013999999999996</v>
      </c>
      <c r="AB1456" s="14">
        <f ca="1">VLOOKUP($M1456,LAST!$B:$Q,6,0)</f>
        <v>92.748999999999995</v>
      </c>
      <c r="AC1456" s="14">
        <f ca="1">VLOOKUP($M1456,LAST!$B:$Q,7,0)</f>
        <v>1115.0999999999999</v>
      </c>
    </row>
    <row r="1457" spans="12:29" ht="16.5" customHeight="1" x14ac:dyDescent="0.25">
      <c r="L1457" s="32">
        <f t="shared" si="235"/>
        <v>1457</v>
      </c>
      <c r="M1457" s="9">
        <f t="shared" ca="1" si="244"/>
        <v>44144</v>
      </c>
      <c r="N1457" s="12">
        <f t="shared" ca="1" si="236"/>
        <v>-5.9501064468584608E-2</v>
      </c>
      <c r="O1457" s="12">
        <f t="shared" ca="1" si="237"/>
        <v>-7.2687887357843262E-2</v>
      </c>
      <c r="P1457" s="12">
        <f t="shared" ca="1" si="238"/>
        <v>-9.2760180995475117E-2</v>
      </c>
      <c r="Q1457" s="12">
        <f t="shared" ca="1" si="239"/>
        <v>8.4239709959479381E-3</v>
      </c>
      <c r="R1457" s="12">
        <f t="shared" ca="1" si="240"/>
        <v>5.8457437318304439E-3</v>
      </c>
      <c r="S1457" s="12">
        <f t="shared" ca="1" si="241"/>
        <v>5.3779180084354561E-3</v>
      </c>
      <c r="T1457" s="12">
        <f t="shared" ca="1" si="242"/>
        <v>-6.4257028112449932E-3</v>
      </c>
      <c r="U1457" s="18"/>
      <c r="V1457" s="22">
        <f t="shared" ca="1" si="243"/>
        <v>44144</v>
      </c>
      <c r="W1457" s="14">
        <f ca="1">VLOOKUP($M1457,LAST!$B:$Q,2,0)</f>
        <v>344.58</v>
      </c>
      <c r="X1457" s="14">
        <f ca="1">VLOOKUP($M1457,LAST!$B:$Q,3,0)*100</f>
        <v>462.33000000000004</v>
      </c>
      <c r="Y1457" s="14">
        <f ca="1">VLOOKUP($M1457,LAST!$B:$Q,16,0)*100</f>
        <v>401</v>
      </c>
      <c r="Z1457" s="14">
        <f ca="1">VLOOKUP($M1457,LAST!$B:$Q,4,0)</f>
        <v>94.57</v>
      </c>
      <c r="AA1457" s="14">
        <f ca="1">VLOOKUP($M1457,LAST!$B:$Q,5,0)</f>
        <v>95.84</v>
      </c>
      <c r="AB1457" s="14">
        <f ca="1">VLOOKUP($M1457,LAST!$B:$Q,6,0)</f>
        <v>92.724999999999994</v>
      </c>
      <c r="AC1457" s="14">
        <f ca="1">VLOOKUP($M1457,LAST!$B:$Q,7,0)</f>
        <v>1113.3</v>
      </c>
    </row>
    <row r="1458" spans="12:29" ht="16.5" customHeight="1" x14ac:dyDescent="0.25">
      <c r="L1458" s="32">
        <f t="shared" si="235"/>
        <v>1458</v>
      </c>
      <c r="M1458" s="9">
        <f t="shared" ca="1" si="244"/>
        <v>44141</v>
      </c>
      <c r="N1458" s="12">
        <f t="shared" ca="1" si="236"/>
        <v>-3.6440770151202617E-3</v>
      </c>
      <c r="O1458" s="12">
        <f t="shared" ca="1" si="237"/>
        <v>3.8659015403199604E-3</v>
      </c>
      <c r="P1458" s="12">
        <f t="shared" ca="1" si="238"/>
        <v>1.3761467889908063E-2</v>
      </c>
      <c r="Q1458" s="12">
        <f t="shared" ca="1" si="239"/>
        <v>7.4698538042916596E-4</v>
      </c>
      <c r="R1458" s="12">
        <f t="shared" ca="1" si="240"/>
        <v>8.9287590075426415E-4</v>
      </c>
      <c r="S1458" s="12">
        <f t="shared" ca="1" si="241"/>
        <v>-3.199135368819328E-3</v>
      </c>
      <c r="T1458" s="12">
        <f t="shared" ca="1" si="242"/>
        <v>-6.9130550385535505E-3</v>
      </c>
      <c r="U1458" s="18"/>
      <c r="V1458" s="22">
        <f t="shared" ca="1" si="243"/>
        <v>44141</v>
      </c>
      <c r="W1458" s="14">
        <f ca="1">VLOOKUP($M1458,LAST!$B:$Q,2,0)</f>
        <v>366.38</v>
      </c>
      <c r="X1458" s="14">
        <f ca="1">VLOOKUP($M1458,LAST!$B:$Q,3,0)*100</f>
        <v>498.56999999999994</v>
      </c>
      <c r="Y1458" s="14">
        <f ca="1">VLOOKUP($M1458,LAST!$B:$Q,16,0)*100</f>
        <v>442</v>
      </c>
      <c r="Z1458" s="14">
        <f ca="1">VLOOKUP($M1458,LAST!$B:$Q,4,0)</f>
        <v>93.78</v>
      </c>
      <c r="AA1458" s="14">
        <f ca="1">VLOOKUP($M1458,LAST!$B:$Q,5,0)</f>
        <v>95.283000000000001</v>
      </c>
      <c r="AB1458" s="14">
        <f ca="1">VLOOKUP($M1458,LAST!$B:$Q,6,0)</f>
        <v>92.228999999999999</v>
      </c>
      <c r="AC1458" s="14">
        <f ca="1">VLOOKUP($M1458,LAST!$B:$Q,7,0)</f>
        <v>1120.5</v>
      </c>
    </row>
    <row r="1459" spans="12:29" ht="16.5" customHeight="1" x14ac:dyDescent="0.25">
      <c r="L1459" s="32">
        <f t="shared" si="235"/>
        <v>1459</v>
      </c>
      <c r="M1459" s="9">
        <f t="shared" ca="1" si="244"/>
        <v>44140</v>
      </c>
      <c r="N1459" s="12">
        <f t="shared" ca="1" si="236"/>
        <v>-3.0862082597580498E-2</v>
      </c>
      <c r="O1459" s="12">
        <f t="shared" ca="1" si="237"/>
        <v>-3.6902730375426573E-2</v>
      </c>
      <c r="P1459" s="12">
        <f t="shared" ca="1" si="238"/>
        <v>-4.5951859956236185E-2</v>
      </c>
      <c r="Q1459" s="12">
        <f t="shared" ca="1" si="239"/>
        <v>2.9968960719253257E-3</v>
      </c>
      <c r="R1459" s="12">
        <f t="shared" ca="1" si="240"/>
        <v>2.8759547010797082E-3</v>
      </c>
      <c r="S1459" s="12">
        <f t="shared" ca="1" si="241"/>
        <v>-9.4425471324417476E-3</v>
      </c>
      <c r="T1459" s="12">
        <f t="shared" ca="1" si="242"/>
        <v>-8.2186964356349979E-3</v>
      </c>
      <c r="U1459" s="18"/>
      <c r="V1459" s="22">
        <f t="shared" ca="1" si="243"/>
        <v>44140</v>
      </c>
      <c r="W1459" s="14">
        <f ca="1">VLOOKUP($M1459,LAST!$B:$Q,2,0)</f>
        <v>367.72</v>
      </c>
      <c r="X1459" s="14">
        <f ca="1">VLOOKUP($M1459,LAST!$B:$Q,3,0)*100</f>
        <v>496.65</v>
      </c>
      <c r="Y1459" s="14">
        <f ca="1">VLOOKUP($M1459,LAST!$B:$Q,16,0)*100</f>
        <v>436.00000000000006</v>
      </c>
      <c r="Z1459" s="14">
        <f ca="1">VLOOKUP($M1459,LAST!$B:$Q,4,0)</f>
        <v>93.71</v>
      </c>
      <c r="AA1459" s="14">
        <f ca="1">VLOOKUP($M1459,LAST!$B:$Q,5,0)</f>
        <v>95.197999999999993</v>
      </c>
      <c r="AB1459" s="14">
        <f ca="1">VLOOKUP($M1459,LAST!$B:$Q,6,0)</f>
        <v>92.525000000000006</v>
      </c>
      <c r="AC1459" s="14">
        <f ca="1">VLOOKUP($M1459,LAST!$B:$Q,7,0)</f>
        <v>1128.3</v>
      </c>
    </row>
    <row r="1460" spans="12:29" ht="16.5" customHeight="1" x14ac:dyDescent="0.25">
      <c r="L1460" s="32">
        <f t="shared" si="235"/>
        <v>1460</v>
      </c>
      <c r="M1460" s="9">
        <f t="shared" ca="1" si="244"/>
        <v>44139</v>
      </c>
      <c r="N1460" s="12">
        <f t="shared" ca="1" si="236"/>
        <v>-6.4416455000130268E-3</v>
      </c>
      <c r="O1460" s="12">
        <f t="shared" ca="1" si="237"/>
        <v>-3.3075826895672344E-2</v>
      </c>
      <c r="P1460" s="12">
        <f t="shared" ca="1" si="238"/>
        <v>-5.5785123966942129E-2</v>
      </c>
      <c r="Q1460" s="12">
        <f t="shared" ca="1" si="239"/>
        <v>2.0377520377521385E-3</v>
      </c>
      <c r="R1460" s="12">
        <f t="shared" ca="1" si="240"/>
        <v>8.4284164059145184E-5</v>
      </c>
      <c r="S1460" s="12">
        <f t="shared" ca="1" si="241"/>
        <v>-1.5606127008219728E-3</v>
      </c>
      <c r="T1460" s="12">
        <f t="shared" ca="1" si="242"/>
        <v>3.0860115505004782E-3</v>
      </c>
      <c r="U1460" s="18"/>
      <c r="V1460" s="22">
        <f t="shared" ca="1" si="243"/>
        <v>44139</v>
      </c>
      <c r="W1460" s="14">
        <f ca="1">VLOOKUP($M1460,LAST!$B:$Q,2,0)</f>
        <v>379.43</v>
      </c>
      <c r="X1460" s="14">
        <f ca="1">VLOOKUP($M1460,LAST!$B:$Q,3,0)*100</f>
        <v>515.67999999999995</v>
      </c>
      <c r="Y1460" s="14">
        <f ca="1">VLOOKUP($M1460,LAST!$B:$Q,16,0)*100</f>
        <v>457</v>
      </c>
      <c r="Z1460" s="14">
        <f ca="1">VLOOKUP($M1460,LAST!$B:$Q,4,0)</f>
        <v>93.43</v>
      </c>
      <c r="AA1460" s="14">
        <f ca="1">VLOOKUP($M1460,LAST!$B:$Q,5,0)</f>
        <v>94.924999999999997</v>
      </c>
      <c r="AB1460" s="14">
        <f ca="1">VLOOKUP($M1460,LAST!$B:$Q,6,0)</f>
        <v>93.406999999999996</v>
      </c>
      <c r="AC1460" s="14">
        <f ca="1">VLOOKUP($M1460,LAST!$B:$Q,7,0)</f>
        <v>1137.6500000000001</v>
      </c>
    </row>
    <row r="1461" spans="12:29" ht="16.5" customHeight="1" x14ac:dyDescent="0.25">
      <c r="L1461" s="32">
        <f t="shared" si="235"/>
        <v>1461</v>
      </c>
      <c r="M1461" s="9">
        <f t="shared" ca="1" si="244"/>
        <v>44138</v>
      </c>
      <c r="N1461" s="12">
        <f t="shared" ca="1" si="236"/>
        <v>-2.0267323430565254E-2</v>
      </c>
      <c r="O1461" s="12">
        <f t="shared" ca="1" si="237"/>
        <v>-2.6592929237620799E-2</v>
      </c>
      <c r="P1461" s="12">
        <f t="shared" ca="1" si="238"/>
        <v>-3.3932135728542923E-2</v>
      </c>
      <c r="Q1461" s="12">
        <f t="shared" ca="1" si="239"/>
        <v>3.2185387833916224E-4</v>
      </c>
      <c r="R1461" s="12">
        <f t="shared" ca="1" si="240"/>
        <v>7.1692901348452409E-4</v>
      </c>
      <c r="S1461" s="12">
        <f t="shared" ca="1" si="241"/>
        <v>-6.1192618640377727E-3</v>
      </c>
      <c r="T1461" s="12">
        <f t="shared" ca="1" si="242"/>
        <v>3.9693040486898923E-4</v>
      </c>
      <c r="U1461" s="18"/>
      <c r="V1461" s="22">
        <f t="shared" ca="1" si="243"/>
        <v>44138</v>
      </c>
      <c r="W1461" s="14">
        <f ca="1">VLOOKUP($M1461,LAST!$B:$Q,2,0)</f>
        <v>381.89</v>
      </c>
      <c r="X1461" s="14">
        <f ca="1">VLOOKUP($M1461,LAST!$B:$Q,3,0)*100</f>
        <v>533.31999999999994</v>
      </c>
      <c r="Y1461" s="14">
        <f ca="1">VLOOKUP($M1461,LAST!$B:$Q,16,0)*100</f>
        <v>484</v>
      </c>
      <c r="Z1461" s="14">
        <f ca="1">VLOOKUP($M1461,LAST!$B:$Q,4,0)</f>
        <v>93.24</v>
      </c>
      <c r="AA1461" s="14">
        <f ca="1">VLOOKUP($M1461,LAST!$B:$Q,5,0)</f>
        <v>94.917000000000002</v>
      </c>
      <c r="AB1461" s="14">
        <f ca="1">VLOOKUP($M1461,LAST!$B:$Q,6,0)</f>
        <v>93.552999999999997</v>
      </c>
      <c r="AC1461" s="14">
        <f ca="1">VLOOKUP($M1461,LAST!$B:$Q,7,0)</f>
        <v>1134.1500000000001</v>
      </c>
    </row>
    <row r="1462" spans="12:29" ht="16.5" customHeight="1" x14ac:dyDescent="0.25">
      <c r="L1462" s="32">
        <f t="shared" si="235"/>
        <v>1462</v>
      </c>
      <c r="M1462" s="9">
        <f t="shared" ca="1" si="244"/>
        <v>44137</v>
      </c>
      <c r="N1462" s="12">
        <f t="shared" ca="1" si="236"/>
        <v>4.6651889272641966E-3</v>
      </c>
      <c r="O1462" s="12">
        <f t="shared" ca="1" si="237"/>
        <v>-6.6718639519914857E-3</v>
      </c>
      <c r="P1462" s="12">
        <f t="shared" ca="1" si="238"/>
        <v>-1.5717092337917515E-2</v>
      </c>
      <c r="Q1462" s="12">
        <f t="shared" ca="1" si="239"/>
        <v>8.5901428111245792E-4</v>
      </c>
      <c r="R1462" s="12">
        <f t="shared" ca="1" si="240"/>
        <v>-5.3740779768174374E-4</v>
      </c>
      <c r="S1462" s="12">
        <f t="shared" ca="1" si="241"/>
        <v>9.6769391097217827E-4</v>
      </c>
      <c r="T1462" s="12">
        <f t="shared" ca="1" si="242"/>
        <v>-1.2773642249923611E-3</v>
      </c>
      <c r="U1462" s="18"/>
      <c r="V1462" s="22">
        <f t="shared" ca="1" si="243"/>
        <v>44137</v>
      </c>
      <c r="W1462" s="14">
        <f ca="1">VLOOKUP($M1462,LAST!$B:$Q,2,0)</f>
        <v>389.79</v>
      </c>
      <c r="X1462" s="14">
        <f ca="1">VLOOKUP($M1462,LAST!$B:$Q,3,0)*100</f>
        <v>547.89</v>
      </c>
      <c r="Y1462" s="14">
        <f ca="1">VLOOKUP($M1462,LAST!$B:$Q,16,0)*100</f>
        <v>501</v>
      </c>
      <c r="Z1462" s="14">
        <f ca="1">VLOOKUP($M1462,LAST!$B:$Q,4,0)</f>
        <v>93.21</v>
      </c>
      <c r="AA1462" s="14">
        <f ca="1">VLOOKUP($M1462,LAST!$B:$Q,5,0)</f>
        <v>94.849000000000004</v>
      </c>
      <c r="AB1462" s="14">
        <f ca="1">VLOOKUP($M1462,LAST!$B:$Q,6,0)</f>
        <v>94.129000000000005</v>
      </c>
      <c r="AC1462" s="14">
        <f ca="1">VLOOKUP($M1462,LAST!$B:$Q,7,0)</f>
        <v>1133.7</v>
      </c>
    </row>
    <row r="1463" spans="12:29" ht="16.5" customHeight="1" x14ac:dyDescent="0.25">
      <c r="L1463" s="32">
        <f t="shared" si="235"/>
        <v>1463</v>
      </c>
      <c r="M1463" s="9">
        <f t="shared" ca="1" si="244"/>
        <v>44134</v>
      </c>
      <c r="N1463" s="12">
        <f t="shared" ca="1" si="236"/>
        <v>-1.5183879352497209E-3</v>
      </c>
      <c r="O1463" s="12">
        <f t="shared" ca="1" si="237"/>
        <v>-1.2689435138868443E-4</v>
      </c>
      <c r="P1463" s="12">
        <f t="shared" ca="1" si="238"/>
        <v>3.9447731755424265E-3</v>
      </c>
      <c r="Q1463" s="12">
        <f t="shared" ca="1" si="239"/>
        <v>-1.0726161106940912E-3</v>
      </c>
      <c r="R1463" s="12">
        <f t="shared" ca="1" si="240"/>
        <v>-7.8968149513014563E-4</v>
      </c>
      <c r="S1463" s="12">
        <f t="shared" ca="1" si="241"/>
        <v>8.8340162843913994E-4</v>
      </c>
      <c r="T1463" s="12">
        <f t="shared" ca="1" si="242"/>
        <v>3.2701400857306773E-3</v>
      </c>
      <c r="U1463" s="18"/>
      <c r="V1463" s="22">
        <f t="shared" ca="1" si="243"/>
        <v>44134</v>
      </c>
      <c r="W1463" s="14">
        <f ca="1">VLOOKUP($M1463,LAST!$B:$Q,2,0)</f>
        <v>387.98</v>
      </c>
      <c r="X1463" s="14">
        <f ca="1">VLOOKUP($M1463,LAST!$B:$Q,3,0)*100</f>
        <v>551.56999999999994</v>
      </c>
      <c r="Y1463" s="14">
        <f ca="1">VLOOKUP($M1463,LAST!$B:$Q,16,0)*100</f>
        <v>509</v>
      </c>
      <c r="Z1463" s="14">
        <f ca="1">VLOOKUP($M1463,LAST!$B:$Q,4,0)</f>
        <v>93.13</v>
      </c>
      <c r="AA1463" s="14">
        <f ca="1">VLOOKUP($M1463,LAST!$B:$Q,5,0)</f>
        <v>94.9</v>
      </c>
      <c r="AB1463" s="14">
        <f ca="1">VLOOKUP($M1463,LAST!$B:$Q,6,0)</f>
        <v>94.037999999999997</v>
      </c>
      <c r="AC1463" s="14">
        <f ca="1">VLOOKUP($M1463,LAST!$B:$Q,7,0)</f>
        <v>1135.1500000000001</v>
      </c>
    </row>
    <row r="1464" spans="12:29" ht="16.5" customHeight="1" x14ac:dyDescent="0.25">
      <c r="L1464" s="32">
        <f t="shared" si="235"/>
        <v>1464</v>
      </c>
      <c r="M1464" s="9">
        <f t="shared" ca="1" si="244"/>
        <v>44133</v>
      </c>
      <c r="N1464" s="12">
        <f t="shared" ca="1" si="236"/>
        <v>-3.6411190030514184E-3</v>
      </c>
      <c r="O1464" s="12">
        <f t="shared" ca="1" si="237"/>
        <v>1.925242471575439E-3</v>
      </c>
      <c r="P1464" s="12">
        <f t="shared" ca="1" si="238"/>
        <v>-5.8823529411763387E-3</v>
      </c>
      <c r="Q1464" s="12">
        <f t="shared" ca="1" si="239"/>
        <v>-1.0725010724998985E-4</v>
      </c>
      <c r="R1464" s="12">
        <f t="shared" ca="1" si="240"/>
        <v>-1.7342863149044652E-3</v>
      </c>
      <c r="S1464" s="12">
        <f t="shared" ca="1" si="241"/>
        <v>5.8883357421979365E-3</v>
      </c>
      <c r="T1464" s="12">
        <f t="shared" ca="1" si="242"/>
        <v>7.5181319653294665E-4</v>
      </c>
      <c r="U1464" s="18"/>
      <c r="V1464" s="22">
        <f t="shared" ca="1" si="243"/>
        <v>44133</v>
      </c>
      <c r="W1464" s="14">
        <f ca="1">VLOOKUP($M1464,LAST!$B:$Q,2,0)</f>
        <v>388.57</v>
      </c>
      <c r="X1464" s="14">
        <f ca="1">VLOOKUP($M1464,LAST!$B:$Q,3,0)*100</f>
        <v>551.64</v>
      </c>
      <c r="Y1464" s="14">
        <f ca="1">VLOOKUP($M1464,LAST!$B:$Q,16,0)*100</f>
        <v>507</v>
      </c>
      <c r="Z1464" s="14">
        <f ca="1">VLOOKUP($M1464,LAST!$B:$Q,4,0)</f>
        <v>93.23</v>
      </c>
      <c r="AA1464" s="14">
        <f ca="1">VLOOKUP($M1464,LAST!$B:$Q,5,0)</f>
        <v>94.974999999999994</v>
      </c>
      <c r="AB1464" s="14">
        <f ca="1">VLOOKUP($M1464,LAST!$B:$Q,6,0)</f>
        <v>93.954999999999998</v>
      </c>
      <c r="AC1464" s="14">
        <f ca="1">VLOOKUP($M1464,LAST!$B:$Q,7,0)</f>
        <v>1131.45</v>
      </c>
    </row>
    <row r="1465" spans="12:29" ht="16.5" customHeight="1" x14ac:dyDescent="0.25">
      <c r="L1465" s="32">
        <f t="shared" si="235"/>
        <v>1465</v>
      </c>
      <c r="M1465" s="9">
        <f t="shared" ca="1" si="244"/>
        <v>44132</v>
      </c>
      <c r="N1465" s="12">
        <f t="shared" ca="1" si="236"/>
        <v>1.1909704203425076E-2</v>
      </c>
      <c r="O1465" s="12">
        <f t="shared" ca="1" si="237"/>
        <v>3.2673118763598019E-2</v>
      </c>
      <c r="P1465" s="12">
        <f t="shared" ca="1" si="238"/>
        <v>4.5081967213114638E-2</v>
      </c>
      <c r="Q1465" s="12">
        <f t="shared" ca="1" si="239"/>
        <v>-3.4202650705430493E-3</v>
      </c>
      <c r="R1465" s="12">
        <f t="shared" ca="1" si="240"/>
        <v>-2.1605520944769641E-3</v>
      </c>
      <c r="S1465" s="12">
        <f t="shared" ca="1" si="241"/>
        <v>5.0032278889606818E-3</v>
      </c>
      <c r="T1465" s="12">
        <f t="shared" ca="1" si="242"/>
        <v>4.5759473988180588E-3</v>
      </c>
      <c r="U1465" s="18"/>
      <c r="V1465" s="22">
        <f t="shared" ca="1" si="243"/>
        <v>44132</v>
      </c>
      <c r="W1465" s="14">
        <f ca="1">VLOOKUP($M1465,LAST!$B:$Q,2,0)</f>
        <v>389.99</v>
      </c>
      <c r="X1465" s="14">
        <f ca="1">VLOOKUP($M1465,LAST!$B:$Q,3,0)*100</f>
        <v>550.57999999999993</v>
      </c>
      <c r="Y1465" s="14">
        <f ca="1">VLOOKUP($M1465,LAST!$B:$Q,16,0)*100</f>
        <v>509.99999999999994</v>
      </c>
      <c r="Z1465" s="14">
        <f ca="1">VLOOKUP($M1465,LAST!$B:$Q,4,0)</f>
        <v>93.24</v>
      </c>
      <c r="AA1465" s="14">
        <f ca="1">VLOOKUP($M1465,LAST!$B:$Q,5,0)</f>
        <v>95.14</v>
      </c>
      <c r="AB1465" s="14">
        <f ca="1">VLOOKUP($M1465,LAST!$B:$Q,6,0)</f>
        <v>93.405000000000001</v>
      </c>
      <c r="AC1465" s="14">
        <f ca="1">VLOOKUP($M1465,LAST!$B:$Q,7,0)</f>
        <v>1130.5999999999999</v>
      </c>
    </row>
    <row r="1466" spans="12:29" ht="16.5" customHeight="1" x14ac:dyDescent="0.25">
      <c r="L1466" s="32">
        <f t="shared" si="235"/>
        <v>1466</v>
      </c>
      <c r="M1466" s="9">
        <f t="shared" ca="1" si="244"/>
        <v>44131</v>
      </c>
      <c r="N1466" s="12">
        <f t="shared" ca="1" si="236"/>
        <v>-1.295672454003638E-3</v>
      </c>
      <c r="O1466" s="12">
        <f t="shared" ca="1" si="237"/>
        <v>5.7724957555176371E-3</v>
      </c>
      <c r="P1466" s="12">
        <f t="shared" ca="1" si="238"/>
        <v>1.0351966873705987E-2</v>
      </c>
      <c r="Q1466" s="12">
        <f t="shared" ca="1" si="239"/>
        <v>-7.4762362490643497E-4</v>
      </c>
      <c r="R1466" s="12">
        <f t="shared" ca="1" si="240"/>
        <v>-7.1268367325549864E-4</v>
      </c>
      <c r="S1466" s="12">
        <f t="shared" ca="1" si="241"/>
        <v>-1.12848621634698E-3</v>
      </c>
      <c r="T1466" s="12">
        <f t="shared" ca="1" si="242"/>
        <v>-2.1279425455511536E-3</v>
      </c>
      <c r="U1466" s="18"/>
      <c r="V1466" s="22">
        <f t="shared" ca="1" si="243"/>
        <v>44131</v>
      </c>
      <c r="W1466" s="14">
        <f ca="1">VLOOKUP($M1466,LAST!$B:$Q,2,0)</f>
        <v>385.4</v>
      </c>
      <c r="X1466" s="14">
        <f ca="1">VLOOKUP($M1466,LAST!$B:$Q,3,0)*100</f>
        <v>533.16</v>
      </c>
      <c r="Y1466" s="14">
        <f ca="1">VLOOKUP($M1466,LAST!$B:$Q,16,0)*100</f>
        <v>488</v>
      </c>
      <c r="Z1466" s="14">
        <f ca="1">VLOOKUP($M1466,LAST!$B:$Q,4,0)</f>
        <v>93.56</v>
      </c>
      <c r="AA1466" s="14">
        <f ca="1">VLOOKUP($M1466,LAST!$B:$Q,5,0)</f>
        <v>95.346000000000004</v>
      </c>
      <c r="AB1466" s="14">
        <f ca="1">VLOOKUP($M1466,LAST!$B:$Q,6,0)</f>
        <v>92.94</v>
      </c>
      <c r="AC1466" s="14">
        <f ca="1">VLOOKUP($M1466,LAST!$B:$Q,7,0)</f>
        <v>1125.45</v>
      </c>
    </row>
    <row r="1467" spans="12:29" ht="16.5" customHeight="1" x14ac:dyDescent="0.25">
      <c r="L1467" s="32">
        <f t="shared" si="235"/>
        <v>1467</v>
      </c>
      <c r="M1467" s="9">
        <f t="shared" ca="1" si="244"/>
        <v>44130</v>
      </c>
      <c r="N1467" s="12">
        <f t="shared" ca="1" si="236"/>
        <v>1.1480394212623146E-2</v>
      </c>
      <c r="O1467" s="12">
        <f t="shared" ca="1" si="237"/>
        <v>1.8894035789109642E-2</v>
      </c>
      <c r="P1467" s="12">
        <f t="shared" ca="1" si="238"/>
        <v>3.2051282051282159E-2</v>
      </c>
      <c r="Q1467" s="12">
        <f t="shared" ca="1" si="239"/>
        <v>-9.6030729833551653E-4</v>
      </c>
      <c r="R1467" s="12">
        <f t="shared" ca="1" si="240"/>
        <v>-7.7496648793562439E-4</v>
      </c>
      <c r="S1467" s="12">
        <f t="shared" ca="1" si="241"/>
        <v>2.9859434287684561E-3</v>
      </c>
      <c r="T1467" s="12">
        <f t="shared" ca="1" si="242"/>
        <v>-4.4136469965132541E-3</v>
      </c>
      <c r="U1467" s="18"/>
      <c r="V1467" s="22">
        <f t="shared" ca="1" si="243"/>
        <v>44130</v>
      </c>
      <c r="W1467" s="14">
        <f ca="1">VLOOKUP($M1467,LAST!$B:$Q,2,0)</f>
        <v>385.9</v>
      </c>
      <c r="X1467" s="14">
        <f ca="1">VLOOKUP($M1467,LAST!$B:$Q,3,0)*100</f>
        <v>530.1</v>
      </c>
      <c r="Y1467" s="14">
        <f ca="1">VLOOKUP($M1467,LAST!$B:$Q,16,0)*100</f>
        <v>483</v>
      </c>
      <c r="Z1467" s="14">
        <f ca="1">VLOOKUP($M1467,LAST!$B:$Q,4,0)</f>
        <v>93.63</v>
      </c>
      <c r="AA1467" s="14">
        <f ca="1">VLOOKUP($M1467,LAST!$B:$Q,5,0)</f>
        <v>95.414000000000001</v>
      </c>
      <c r="AB1467" s="14">
        <f ca="1">VLOOKUP($M1467,LAST!$B:$Q,6,0)</f>
        <v>93.045000000000002</v>
      </c>
      <c r="AC1467" s="14">
        <f ca="1">VLOOKUP($M1467,LAST!$B:$Q,7,0)</f>
        <v>1127.8499999999999</v>
      </c>
    </row>
    <row r="1468" spans="12:29" ht="16.5" customHeight="1" x14ac:dyDescent="0.25">
      <c r="L1468" s="32">
        <f t="shared" si="235"/>
        <v>1468</v>
      </c>
      <c r="M1468" s="9">
        <f t="shared" ca="1" si="244"/>
        <v>44127</v>
      </c>
      <c r="N1468" s="12">
        <f t="shared" ca="1" si="236"/>
        <v>5.7203110583892158E-3</v>
      </c>
      <c r="O1468" s="12">
        <f t="shared" ca="1" si="237"/>
        <v>-3.266466835754045E-4</v>
      </c>
      <c r="P1468" s="12">
        <f t="shared" ca="1" si="238"/>
        <v>-2.1321961620470731E-3</v>
      </c>
      <c r="Q1468" s="12">
        <f t="shared" ca="1" si="239"/>
        <v>-1.0668942707781071E-4</v>
      </c>
      <c r="R1468" s="12">
        <f t="shared" ca="1" si="240"/>
        <v>-3.1416573289644312E-5</v>
      </c>
      <c r="S1468" s="12">
        <f t="shared" ca="1" si="241"/>
        <v>-1.968779249281849E-3</v>
      </c>
      <c r="T1468" s="12">
        <f t="shared" ca="1" si="242"/>
        <v>-4.4134522023342448E-5</v>
      </c>
      <c r="U1468" s="18"/>
      <c r="V1468" s="22">
        <f t="shared" ca="1" si="243"/>
        <v>44127</v>
      </c>
      <c r="W1468" s="14">
        <f ca="1">VLOOKUP($M1468,LAST!$B:$Q,2,0)</f>
        <v>381.52</v>
      </c>
      <c r="X1468" s="14">
        <f ca="1">VLOOKUP($M1468,LAST!$B:$Q,3,0)*100</f>
        <v>520.27</v>
      </c>
      <c r="Y1468" s="14">
        <f ca="1">VLOOKUP($M1468,LAST!$B:$Q,16,0)*100</f>
        <v>468</v>
      </c>
      <c r="Z1468" s="14">
        <f ca="1">VLOOKUP($M1468,LAST!$B:$Q,4,0)</f>
        <v>93.72</v>
      </c>
      <c r="AA1468" s="14">
        <f ca="1">VLOOKUP($M1468,LAST!$B:$Q,5,0)</f>
        <v>95.488</v>
      </c>
      <c r="AB1468" s="14">
        <f ca="1">VLOOKUP($M1468,LAST!$B:$Q,6,0)</f>
        <v>92.768000000000001</v>
      </c>
      <c r="AC1468" s="14">
        <f ca="1">VLOOKUP($M1468,LAST!$B:$Q,7,0)</f>
        <v>1132.8499999999999</v>
      </c>
    </row>
    <row r="1469" spans="12:29" ht="16.5" customHeight="1" x14ac:dyDescent="0.25">
      <c r="L1469" s="32">
        <f t="shared" si="235"/>
        <v>1469</v>
      </c>
      <c r="M1469" s="9">
        <f t="shared" ca="1" si="244"/>
        <v>44126</v>
      </c>
      <c r="N1469" s="12">
        <f t="shared" ca="1" si="236"/>
        <v>-3.9525691699593413E-4</v>
      </c>
      <c r="O1469" s="12">
        <f t="shared" ca="1" si="237"/>
        <v>1.4624384236452403E-3</v>
      </c>
      <c r="P1469" s="12">
        <f t="shared" ca="1" si="238"/>
        <v>4.282655246252709E-3</v>
      </c>
      <c r="Q1469" s="12">
        <f t="shared" ca="1" si="239"/>
        <v>1.0670081092611916E-4</v>
      </c>
      <c r="R1469" s="12">
        <f t="shared" ca="1" si="240"/>
        <v>-3.2453256841358247E-4</v>
      </c>
      <c r="S1469" s="12">
        <f t="shared" ca="1" si="241"/>
        <v>3.6712701514938217E-3</v>
      </c>
      <c r="T1469" s="12">
        <f t="shared" ca="1" si="242"/>
        <v>1.104581805328575E-3</v>
      </c>
      <c r="U1469" s="18"/>
      <c r="V1469" s="22">
        <f t="shared" ca="1" si="243"/>
        <v>44126</v>
      </c>
      <c r="W1469" s="14">
        <f ca="1">VLOOKUP($M1469,LAST!$B:$Q,2,0)</f>
        <v>379.35</v>
      </c>
      <c r="X1469" s="14">
        <f ca="1">VLOOKUP($M1469,LAST!$B:$Q,3,0)*100</f>
        <v>520.43999999999994</v>
      </c>
      <c r="Y1469" s="14">
        <f ca="1">VLOOKUP($M1469,LAST!$B:$Q,16,0)*100</f>
        <v>469.00000000000006</v>
      </c>
      <c r="Z1469" s="14">
        <f ca="1">VLOOKUP($M1469,LAST!$B:$Q,4,0)</f>
        <v>93.73</v>
      </c>
      <c r="AA1469" s="14">
        <f ca="1">VLOOKUP($M1469,LAST!$B:$Q,5,0)</f>
        <v>95.491</v>
      </c>
      <c r="AB1469" s="14">
        <f ca="1">VLOOKUP($M1469,LAST!$B:$Q,6,0)</f>
        <v>92.950999999999993</v>
      </c>
      <c r="AC1469" s="14">
        <f ca="1">VLOOKUP($M1469,LAST!$B:$Q,7,0)</f>
        <v>1132.9000000000001</v>
      </c>
    </row>
    <row r="1470" spans="12:29" ht="16.5" customHeight="1" x14ac:dyDescent="0.25">
      <c r="L1470" s="32">
        <f t="shared" si="235"/>
        <v>1470</v>
      </c>
      <c r="M1470" s="9">
        <f t="shared" ca="1" si="244"/>
        <v>44125</v>
      </c>
      <c r="N1470" s="12">
        <f t="shared" ca="1" si="236"/>
        <v>5.56438791732905E-3</v>
      </c>
      <c r="O1470" s="12">
        <f t="shared" ca="1" si="237"/>
        <v>-1.9242240566708091E-5</v>
      </c>
      <c r="P1470" s="12">
        <f t="shared" ca="1" si="238"/>
        <v>2.1459227467810482E-3</v>
      </c>
      <c r="Q1470" s="12">
        <f t="shared" ca="1" si="239"/>
        <v>2.134471718249209E-4</v>
      </c>
      <c r="R1470" s="12">
        <f t="shared" ca="1" si="240"/>
        <v>-5.2341222900320616E-5</v>
      </c>
      <c r="S1470" s="12">
        <f t="shared" ca="1" si="241"/>
        <v>-4.8996959179944399E-3</v>
      </c>
      <c r="T1470" s="12">
        <f t="shared" ca="1" si="242"/>
        <v>-6.7582393469959312E-3</v>
      </c>
      <c r="U1470" s="18"/>
      <c r="V1470" s="22">
        <f t="shared" ca="1" si="243"/>
        <v>44125</v>
      </c>
      <c r="W1470" s="14">
        <f ca="1">VLOOKUP($M1470,LAST!$B:$Q,2,0)</f>
        <v>379.5</v>
      </c>
      <c r="X1470" s="14">
        <f ca="1">VLOOKUP($M1470,LAST!$B:$Q,3,0)*100</f>
        <v>519.67999999999995</v>
      </c>
      <c r="Y1470" s="14">
        <f ca="1">VLOOKUP($M1470,LAST!$B:$Q,16,0)*100</f>
        <v>467</v>
      </c>
      <c r="Z1470" s="14">
        <f ca="1">VLOOKUP($M1470,LAST!$B:$Q,4,0)</f>
        <v>93.72</v>
      </c>
      <c r="AA1470" s="14">
        <f ca="1">VLOOKUP($M1470,LAST!$B:$Q,5,0)</f>
        <v>95.522000000000006</v>
      </c>
      <c r="AB1470" s="14">
        <f ca="1">VLOOKUP($M1470,LAST!$B:$Q,6,0)</f>
        <v>92.611000000000004</v>
      </c>
      <c r="AC1470" s="14">
        <f ca="1">VLOOKUP($M1470,LAST!$B:$Q,7,0)</f>
        <v>1131.6500000000001</v>
      </c>
    </row>
    <row r="1471" spans="12:29" ht="16.5" customHeight="1" x14ac:dyDescent="0.25">
      <c r="L1471" s="32">
        <f t="shared" si="235"/>
        <v>1471</v>
      </c>
      <c r="M1471" s="9">
        <f t="shared" ca="1" si="244"/>
        <v>44124</v>
      </c>
      <c r="N1471" s="12">
        <f t="shared" ca="1" si="236"/>
        <v>1.0875620042971601E-3</v>
      </c>
      <c r="O1471" s="12">
        <f t="shared" ca="1" si="237"/>
        <v>-2.5526851176537191E-3</v>
      </c>
      <c r="P1471" s="12">
        <f t="shared" ca="1" si="238"/>
        <v>-4.2735042735042583E-3</v>
      </c>
      <c r="Q1471" s="12">
        <f t="shared" ca="1" si="239"/>
        <v>3.2027329988260078E-4</v>
      </c>
      <c r="R1471" s="12">
        <f t="shared" ca="1" si="240"/>
        <v>2.408276093146533E-4</v>
      </c>
      <c r="S1471" s="12">
        <f t="shared" ca="1" si="241"/>
        <v>-3.8532758196240247E-3</v>
      </c>
      <c r="T1471" s="12">
        <f t="shared" ca="1" si="242"/>
        <v>-2.3204903677759292E-3</v>
      </c>
      <c r="U1471" s="18"/>
      <c r="V1471" s="22">
        <f t="shared" ca="1" si="243"/>
        <v>44124</v>
      </c>
      <c r="W1471" s="14">
        <f ca="1">VLOOKUP($M1471,LAST!$B:$Q,2,0)</f>
        <v>377.4</v>
      </c>
      <c r="X1471" s="14">
        <f ca="1">VLOOKUP($M1471,LAST!$B:$Q,3,0)*100</f>
        <v>519.69000000000005</v>
      </c>
      <c r="Y1471" s="14">
        <f ca="1">VLOOKUP($M1471,LAST!$B:$Q,16,0)*100</f>
        <v>466</v>
      </c>
      <c r="Z1471" s="14">
        <f ca="1">VLOOKUP($M1471,LAST!$B:$Q,4,0)</f>
        <v>93.7</v>
      </c>
      <c r="AA1471" s="14">
        <f ca="1">VLOOKUP($M1471,LAST!$B:$Q,5,0)</f>
        <v>95.527000000000001</v>
      </c>
      <c r="AB1471" s="14">
        <f ca="1">VLOOKUP($M1471,LAST!$B:$Q,6,0)</f>
        <v>93.066999999999993</v>
      </c>
      <c r="AC1471" s="14">
        <f ca="1">VLOOKUP($M1471,LAST!$B:$Q,7,0)</f>
        <v>1139.3499999999999</v>
      </c>
    </row>
    <row r="1472" spans="12:29" ht="16.5" customHeight="1" x14ac:dyDescent="0.25">
      <c r="L1472" s="32">
        <f t="shared" si="235"/>
        <v>1472</v>
      </c>
      <c r="M1472" s="9">
        <f t="shared" ca="1" si="244"/>
        <v>44123</v>
      </c>
      <c r="N1472" s="12">
        <f t="shared" ca="1" si="236"/>
        <v>-3.4471786168854823E-4</v>
      </c>
      <c r="O1472" s="12">
        <f t="shared" ca="1" si="237"/>
        <v>-5.4972322962397735E-3</v>
      </c>
      <c r="P1472" s="12">
        <f t="shared" ca="1" si="238"/>
        <v>-6.3694267515923553E-3</v>
      </c>
      <c r="Q1472" s="12">
        <f t="shared" ca="1" si="239"/>
        <v>6.4095716269640945E-4</v>
      </c>
      <c r="R1472" s="12">
        <f t="shared" ca="1" si="240"/>
        <v>8.9080791037443596E-4</v>
      </c>
      <c r="S1472" s="12">
        <f t="shared" ca="1" si="241"/>
        <v>-2.7219743387203454E-3</v>
      </c>
      <c r="T1472" s="12">
        <f t="shared" ca="1" si="242"/>
        <v>-4.7062924873627621E-3</v>
      </c>
      <c r="U1472" s="18"/>
      <c r="V1472" s="22">
        <f t="shared" ca="1" si="243"/>
        <v>44123</v>
      </c>
      <c r="W1472" s="14">
        <f ca="1">VLOOKUP($M1472,LAST!$B:$Q,2,0)</f>
        <v>376.99</v>
      </c>
      <c r="X1472" s="14">
        <f ca="1">VLOOKUP($M1472,LAST!$B:$Q,3,0)*100</f>
        <v>521.02</v>
      </c>
      <c r="Y1472" s="14">
        <f ca="1">VLOOKUP($M1472,LAST!$B:$Q,16,0)*100</f>
        <v>468</v>
      </c>
      <c r="Z1472" s="14">
        <f ca="1">VLOOKUP($M1472,LAST!$B:$Q,4,0)</f>
        <v>93.67</v>
      </c>
      <c r="AA1472" s="14">
        <f ca="1">VLOOKUP($M1472,LAST!$B:$Q,5,0)</f>
        <v>95.504000000000005</v>
      </c>
      <c r="AB1472" s="14">
        <f ca="1">VLOOKUP($M1472,LAST!$B:$Q,6,0)</f>
        <v>93.427000000000007</v>
      </c>
      <c r="AC1472" s="14">
        <f ca="1">VLOOKUP($M1472,LAST!$B:$Q,7,0)</f>
        <v>1142</v>
      </c>
    </row>
    <row r="1473" spans="12:29" ht="16.5" customHeight="1" x14ac:dyDescent="0.25">
      <c r="L1473" s="32">
        <f t="shared" si="235"/>
        <v>1473</v>
      </c>
      <c r="M1473" s="9">
        <f t="shared" ca="1" si="244"/>
        <v>44120</v>
      </c>
      <c r="N1473" s="12">
        <f t="shared" ca="1" si="236"/>
        <v>-6.0880794876525535E-3</v>
      </c>
      <c r="O1473" s="12">
        <f t="shared" ca="1" si="237"/>
        <v>-4.9193716879712968E-3</v>
      </c>
      <c r="P1473" s="12">
        <f t="shared" ca="1" si="238"/>
        <v>-8.4210526315789958E-3</v>
      </c>
      <c r="Q1473" s="12">
        <f t="shared" ca="1" si="239"/>
        <v>-4.2712226374808093E-4</v>
      </c>
      <c r="R1473" s="12">
        <f t="shared" ca="1" si="240"/>
        <v>-1.121244224806528E-4</v>
      </c>
      <c r="S1473" s="12">
        <f t="shared" ca="1" si="241"/>
        <v>-1.8539038527104479E-3</v>
      </c>
      <c r="T1473" s="12">
        <f t="shared" ca="1" si="242"/>
        <v>3.6300021867483601E-3</v>
      </c>
      <c r="U1473" s="18"/>
      <c r="V1473" s="22">
        <f t="shared" ca="1" si="243"/>
        <v>44120</v>
      </c>
      <c r="W1473" s="14">
        <f ca="1">VLOOKUP($M1473,LAST!$B:$Q,2,0)</f>
        <v>377.12</v>
      </c>
      <c r="X1473" s="14">
        <f ca="1">VLOOKUP($M1473,LAST!$B:$Q,3,0)*100</f>
        <v>523.9</v>
      </c>
      <c r="Y1473" s="14">
        <f ca="1">VLOOKUP($M1473,LAST!$B:$Q,16,0)*100</f>
        <v>471</v>
      </c>
      <c r="Z1473" s="14">
        <f ca="1">VLOOKUP($M1473,LAST!$B:$Q,4,0)</f>
        <v>93.61</v>
      </c>
      <c r="AA1473" s="14">
        <f ca="1">VLOOKUP($M1473,LAST!$B:$Q,5,0)</f>
        <v>95.418999999999997</v>
      </c>
      <c r="AB1473" s="14">
        <f ca="1">VLOOKUP($M1473,LAST!$B:$Q,6,0)</f>
        <v>93.682000000000002</v>
      </c>
      <c r="AC1473" s="14">
        <f ca="1">VLOOKUP($M1473,LAST!$B:$Q,7,0)</f>
        <v>1147.4000000000001</v>
      </c>
    </row>
    <row r="1474" spans="12:29" ht="16.5" customHeight="1" x14ac:dyDescent="0.25">
      <c r="L1474" s="32">
        <f t="shared" si="235"/>
        <v>1474</v>
      </c>
      <c r="M1474" s="9">
        <f t="shared" ca="1" si="244"/>
        <v>44119</v>
      </c>
      <c r="N1474" s="12">
        <f t="shared" ca="1" si="236"/>
        <v>3.5706728734659077E-3</v>
      </c>
      <c r="O1474" s="12">
        <f t="shared" ca="1" si="237"/>
        <v>1.9776090493530685E-2</v>
      </c>
      <c r="P1474" s="12">
        <f t="shared" ca="1" si="238"/>
        <v>2.1505376344086002E-2</v>
      </c>
      <c r="Q1474" s="12">
        <f t="shared" ca="1" si="239"/>
        <v>-9.6010241092370219E-4</v>
      </c>
      <c r="R1474" s="12">
        <f t="shared" ca="1" si="240"/>
        <v>-1.098031498535601E-3</v>
      </c>
      <c r="S1474" s="12">
        <f t="shared" ca="1" si="241"/>
        <v>5.0759246964082738E-3</v>
      </c>
      <c r="T1474" s="12">
        <f t="shared" ca="1" si="242"/>
        <v>-3.1824919347808178E-3</v>
      </c>
      <c r="U1474" s="18"/>
      <c r="V1474" s="22">
        <f t="shared" ca="1" si="243"/>
        <v>44119</v>
      </c>
      <c r="W1474" s="14">
        <f ca="1">VLOOKUP($M1474,LAST!$B:$Q,2,0)</f>
        <v>379.43</v>
      </c>
      <c r="X1474" s="14">
        <f ca="1">VLOOKUP($M1474,LAST!$B:$Q,3,0)*100</f>
        <v>526.49</v>
      </c>
      <c r="Y1474" s="14">
        <f ca="1">VLOOKUP($M1474,LAST!$B:$Q,16,0)*100</f>
        <v>475</v>
      </c>
      <c r="Z1474" s="14">
        <f ca="1">VLOOKUP($M1474,LAST!$B:$Q,4,0)</f>
        <v>93.65</v>
      </c>
      <c r="AA1474" s="14">
        <f ca="1">VLOOKUP($M1474,LAST!$B:$Q,5,0)</f>
        <v>95.429699999999997</v>
      </c>
      <c r="AB1474" s="14">
        <f ca="1">VLOOKUP($M1474,LAST!$B:$Q,6,0)</f>
        <v>93.855999999999995</v>
      </c>
      <c r="AC1474" s="14">
        <f ca="1">VLOOKUP($M1474,LAST!$B:$Q,7,0)</f>
        <v>1143.25</v>
      </c>
    </row>
    <row r="1475" spans="12:29" ht="16.5" customHeight="1" x14ac:dyDescent="0.25">
      <c r="L1475" s="32">
        <f t="shared" si="235"/>
        <v>1475</v>
      </c>
      <c r="M1475" s="9">
        <f t="shared" ca="1" si="244"/>
        <v>44118</v>
      </c>
      <c r="N1475" s="12">
        <f t="shared" ca="1" si="236"/>
        <v>5.157654064975814E-3</v>
      </c>
      <c r="O1475" s="12">
        <f t="shared" ca="1" si="237"/>
        <v>9.7398787404652243E-3</v>
      </c>
      <c r="P1475" s="12">
        <f t="shared" ca="1" si="238"/>
        <v>1.0869565217391575E-2</v>
      </c>
      <c r="Q1475" s="12">
        <f t="shared" ca="1" si="239"/>
        <v>1.0668942707758866E-4</v>
      </c>
      <c r="R1475" s="12">
        <f t="shared" ca="1" si="240"/>
        <v>3.2250025653435266E-4</v>
      </c>
      <c r="S1475" s="12">
        <f t="shared" ca="1" si="241"/>
        <v>-1.5930547091338454E-3</v>
      </c>
      <c r="T1475" s="12">
        <f t="shared" ca="1" si="242"/>
        <v>-1.7435271554333553E-4</v>
      </c>
      <c r="U1475" s="18"/>
      <c r="V1475" s="22">
        <f t="shared" ca="1" si="243"/>
        <v>44118</v>
      </c>
      <c r="W1475" s="14">
        <f ca="1">VLOOKUP($M1475,LAST!$B:$Q,2,0)</f>
        <v>378.08</v>
      </c>
      <c r="X1475" s="14">
        <f ca="1">VLOOKUP($M1475,LAST!$B:$Q,3,0)*100</f>
        <v>516.28</v>
      </c>
      <c r="Y1475" s="14">
        <f ca="1">VLOOKUP($M1475,LAST!$B:$Q,16,0)*100</f>
        <v>465.00000000000006</v>
      </c>
      <c r="Z1475" s="14">
        <f ca="1">VLOOKUP($M1475,LAST!$B:$Q,4,0)</f>
        <v>93.74</v>
      </c>
      <c r="AA1475" s="14">
        <f ca="1">VLOOKUP($M1475,LAST!$B:$Q,5,0)</f>
        <v>95.534599999999998</v>
      </c>
      <c r="AB1475" s="14">
        <f ca="1">VLOOKUP($M1475,LAST!$B:$Q,6,0)</f>
        <v>93.382000000000005</v>
      </c>
      <c r="AC1475" s="14">
        <f ca="1">VLOOKUP($M1475,LAST!$B:$Q,7,0)</f>
        <v>1146.9000000000001</v>
      </c>
    </row>
    <row r="1476" spans="12:29" ht="16.5" customHeight="1" x14ac:dyDescent="0.25">
      <c r="L1476" s="32">
        <f t="shared" si="235"/>
        <v>1476</v>
      </c>
      <c r="M1476" s="9">
        <f t="shared" ca="1" si="244"/>
        <v>44117</v>
      </c>
      <c r="N1476" s="12">
        <f t="shared" ca="1" si="236"/>
        <v>5.9640020325746335E-3</v>
      </c>
      <c r="O1476" s="12">
        <f t="shared" ca="1" si="237"/>
        <v>-7.2808465197551353E-3</v>
      </c>
      <c r="P1476" s="12">
        <f t="shared" ca="1" si="238"/>
        <v>-1.9189765458422436E-2</v>
      </c>
      <c r="Q1476" s="12">
        <f t="shared" ca="1" si="239"/>
        <v>3.2017075773738135E-4</v>
      </c>
      <c r="R1476" s="12">
        <f t="shared" ca="1" si="240"/>
        <v>1.1908980167774086E-3</v>
      </c>
      <c r="S1476" s="12">
        <f t="shared" ca="1" si="241"/>
        <v>5.0072529952185363E-3</v>
      </c>
      <c r="T1476" s="12">
        <f t="shared" ca="1" si="242"/>
        <v>8.7183958151548779E-5</v>
      </c>
      <c r="U1476" s="18"/>
      <c r="V1476" s="22">
        <f t="shared" ca="1" si="243"/>
        <v>44117</v>
      </c>
      <c r="W1476" s="14">
        <f ca="1">VLOOKUP($M1476,LAST!$B:$Q,2,0)</f>
        <v>376.14</v>
      </c>
      <c r="X1476" s="14">
        <f ca="1">VLOOKUP($M1476,LAST!$B:$Q,3,0)*100</f>
        <v>511.30000000000007</v>
      </c>
      <c r="Y1476" s="14">
        <f ca="1">VLOOKUP($M1476,LAST!$B:$Q,16,0)*100</f>
        <v>459.99999999999994</v>
      </c>
      <c r="Z1476" s="14">
        <f ca="1">VLOOKUP($M1476,LAST!$B:$Q,4,0)</f>
        <v>93.73</v>
      </c>
      <c r="AA1476" s="14">
        <f ca="1">VLOOKUP($M1476,LAST!$B:$Q,5,0)</f>
        <v>95.503799999999998</v>
      </c>
      <c r="AB1476" s="14">
        <f ca="1">VLOOKUP($M1476,LAST!$B:$Q,6,0)</f>
        <v>93.531000000000006</v>
      </c>
      <c r="AC1476" s="14">
        <f ca="1">VLOOKUP($M1476,LAST!$B:$Q,7,0)</f>
        <v>1147.0999999999999</v>
      </c>
    </row>
    <row r="1477" spans="12:29" ht="16.5" customHeight="1" x14ac:dyDescent="0.25">
      <c r="L1477" s="32">
        <f t="shared" si="235"/>
        <v>1477</v>
      </c>
      <c r="M1477" s="9">
        <f t="shared" ca="1" si="244"/>
        <v>44116</v>
      </c>
      <c r="N1477" s="12">
        <f t="shared" ca="1" si="236"/>
        <v>0</v>
      </c>
      <c r="O1477" s="12">
        <f t="shared" ca="1" si="237"/>
        <v>-1.202319312738731E-3</v>
      </c>
      <c r="P1477" s="12">
        <f t="shared" ca="1" si="238"/>
        <v>0</v>
      </c>
      <c r="Q1477" s="12">
        <f t="shared" ca="1" si="239"/>
        <v>4.2707666026053914E-4</v>
      </c>
      <c r="R1477" s="12">
        <f t="shared" ca="1" si="240"/>
        <v>4.9715342951950348E-4</v>
      </c>
      <c r="S1477" s="12">
        <f t="shared" ca="1" si="241"/>
        <v>8.5968814812487082E-5</v>
      </c>
      <c r="T1477" s="12">
        <f t="shared" ca="1" si="242"/>
        <v>-5.5488122073868995E-3</v>
      </c>
      <c r="U1477" s="18"/>
      <c r="V1477" s="22">
        <f t="shared" ca="1" si="243"/>
        <v>44116</v>
      </c>
      <c r="W1477" s="14">
        <f ca="1">VLOOKUP($M1477,LAST!$B:$Q,2,0)</f>
        <v>373.91</v>
      </c>
      <c r="X1477" s="14">
        <f ca="1">VLOOKUP($M1477,LAST!$B:$Q,3,0)*100</f>
        <v>515.04999999999995</v>
      </c>
      <c r="Y1477" s="14">
        <f ca="1">VLOOKUP($M1477,LAST!$B:$Q,16,0)*100</f>
        <v>469.00000000000006</v>
      </c>
      <c r="Z1477" s="14">
        <f ca="1">VLOOKUP($M1477,LAST!$B:$Q,4,0)</f>
        <v>93.7</v>
      </c>
      <c r="AA1477" s="14">
        <f ca="1">VLOOKUP($M1477,LAST!$B:$Q,5,0)</f>
        <v>95.390199999999993</v>
      </c>
      <c r="AB1477" s="14">
        <f ca="1">VLOOKUP($M1477,LAST!$B:$Q,6,0)</f>
        <v>93.064999999999998</v>
      </c>
      <c r="AC1477" s="14">
        <f ca="1">VLOOKUP($M1477,LAST!$B:$Q,7,0)</f>
        <v>1147</v>
      </c>
    </row>
    <row r="1478" spans="12:29" ht="16.5" customHeight="1" x14ac:dyDescent="0.25">
      <c r="L1478" s="32">
        <f t="shared" ref="L1478:L1541" si="245">ROW(M1478)</f>
        <v>1478</v>
      </c>
      <c r="M1478" s="9">
        <f t="shared" ca="1" si="244"/>
        <v>44113</v>
      </c>
      <c r="N1478" s="12">
        <f t="shared" ref="N1478:N1541" ca="1" si="246">W1478/W1479-1</f>
        <v>-1.4106417760902712E-2</v>
      </c>
      <c r="O1478" s="12">
        <f t="shared" ref="O1478:O1541" ca="1" si="247">X1478/X1479-1</f>
        <v>-9.4888688269531007E-3</v>
      </c>
      <c r="P1478" s="12">
        <f t="shared" ref="P1478:P1541" ca="1" si="248">Y1478/Y1479-1</f>
        <v>-1.0548523206750926E-2</v>
      </c>
      <c r="Q1478" s="12">
        <f t="shared" ref="Q1478:Q1541" ca="1" si="249">Z1478/Z1479-1</f>
        <v>0</v>
      </c>
      <c r="R1478" s="12">
        <f t="shared" ref="R1478:R1541" ca="1" si="250">AA1478/AA1479-1</f>
        <v>7.3578265337292947E-4</v>
      </c>
      <c r="S1478" s="12">
        <f t="shared" ref="S1478:S1541" ca="1" si="251">AB1478/AB1479-1</f>
        <v>-5.8543881202927084E-3</v>
      </c>
      <c r="T1478" s="12">
        <f t="shared" ref="T1478:T1541" ca="1" si="252">AC1478/AC1479-1</f>
        <v>0</v>
      </c>
      <c r="U1478" s="18"/>
      <c r="V1478" s="22">
        <f t="shared" ref="V1478:V1541" ca="1" si="253">M1478</f>
        <v>44113</v>
      </c>
      <c r="W1478" s="14">
        <f ca="1">VLOOKUP($M1478,LAST!$B:$Q,2,0)</f>
        <v>373.91</v>
      </c>
      <c r="X1478" s="14">
        <f ca="1">VLOOKUP($M1478,LAST!$B:$Q,3,0)*100</f>
        <v>515.66999999999996</v>
      </c>
      <c r="Y1478" s="14">
        <f ca="1">VLOOKUP($M1478,LAST!$B:$Q,16,0)*100</f>
        <v>469.00000000000006</v>
      </c>
      <c r="Z1478" s="14">
        <f ca="1">VLOOKUP($M1478,LAST!$B:$Q,4,0)</f>
        <v>93.66</v>
      </c>
      <c r="AA1478" s="14">
        <f ca="1">VLOOKUP($M1478,LAST!$B:$Q,5,0)</f>
        <v>95.342799999999997</v>
      </c>
      <c r="AB1478" s="14">
        <f ca="1">VLOOKUP($M1478,LAST!$B:$Q,6,0)</f>
        <v>93.057000000000002</v>
      </c>
      <c r="AC1478" s="14">
        <f ca="1">VLOOKUP($M1478,LAST!$B:$Q,7,0)</f>
        <v>1153.4000000000001</v>
      </c>
    </row>
    <row r="1479" spans="12:29" ht="16.5" customHeight="1" x14ac:dyDescent="0.25">
      <c r="L1479" s="32">
        <f t="shared" si="245"/>
        <v>1479</v>
      </c>
      <c r="M1479" s="9">
        <f t="shared" ref="M1479:M1542" ca="1" si="254">WORKDAY(M1478,-1)</f>
        <v>44112</v>
      </c>
      <c r="N1479" s="12">
        <f t="shared" ca="1" si="246"/>
        <v>-8.8592708741669357E-3</v>
      </c>
      <c r="O1479" s="12">
        <f t="shared" ca="1" si="247"/>
        <v>-8.0406988929748735E-3</v>
      </c>
      <c r="P1479" s="12">
        <f t="shared" ca="1" si="248"/>
        <v>-1.043841336116913E-2</v>
      </c>
      <c r="Q1479" s="12">
        <f t="shared" ca="1" si="249"/>
        <v>1.3899283652303307E-3</v>
      </c>
      <c r="R1479" s="12">
        <f t="shared" ca="1" si="250"/>
        <v>5.0512157572724092E-4</v>
      </c>
      <c r="S1479" s="12">
        <f t="shared" ca="1" si="251"/>
        <v>-2.6700843746652048E-4</v>
      </c>
      <c r="T1479" s="12">
        <f t="shared" ca="1" si="252"/>
        <v>-4.2303375636707496E-3</v>
      </c>
      <c r="U1479" s="18"/>
      <c r="V1479" s="22">
        <f t="shared" ca="1" si="253"/>
        <v>44112</v>
      </c>
      <c r="W1479" s="14">
        <f ca="1">VLOOKUP($M1479,LAST!$B:$Q,2,0)</f>
        <v>379.26</v>
      </c>
      <c r="X1479" s="14">
        <f ca="1">VLOOKUP($M1479,LAST!$B:$Q,3,0)*100</f>
        <v>520.61</v>
      </c>
      <c r="Y1479" s="14">
        <f ca="1">VLOOKUP($M1479,LAST!$B:$Q,16,0)*100</f>
        <v>474</v>
      </c>
      <c r="Z1479" s="14">
        <f ca="1">VLOOKUP($M1479,LAST!$B:$Q,4,0)</f>
        <v>93.66</v>
      </c>
      <c r="AA1479" s="14">
        <f ca="1">VLOOKUP($M1479,LAST!$B:$Q,5,0)</f>
        <v>95.2727</v>
      </c>
      <c r="AB1479" s="14">
        <f ca="1">VLOOKUP($M1479,LAST!$B:$Q,6,0)</f>
        <v>93.605000000000004</v>
      </c>
      <c r="AC1479" s="14">
        <f ca="1">VLOOKUP($M1479,LAST!$B:$Q,7,0)</f>
        <v>1153.4000000000001</v>
      </c>
    </row>
    <row r="1480" spans="12:29" ht="16.5" customHeight="1" x14ac:dyDescent="0.25">
      <c r="L1480" s="32">
        <f t="shared" si="245"/>
        <v>1480</v>
      </c>
      <c r="M1480" s="9">
        <f t="shared" ca="1" si="254"/>
        <v>44111</v>
      </c>
      <c r="N1480" s="12">
        <f t="shared" ca="1" si="246"/>
        <v>-1.3712400443333328E-2</v>
      </c>
      <c r="O1480" s="12">
        <f t="shared" ca="1" si="247"/>
        <v>-4.4576804886374832E-3</v>
      </c>
      <c r="P1480" s="12">
        <f t="shared" ca="1" si="248"/>
        <v>-4.1580041580040472E-3</v>
      </c>
      <c r="Q1480" s="12">
        <f t="shared" ca="1" si="249"/>
        <v>1.2846590300825689E-3</v>
      </c>
      <c r="R1480" s="12">
        <f t="shared" ca="1" si="250"/>
        <v>5.8842937691627739E-4</v>
      </c>
      <c r="S1480" s="12">
        <f t="shared" ca="1" si="251"/>
        <v>-5.9774139145674088E-4</v>
      </c>
      <c r="T1480" s="12">
        <f t="shared" ca="1" si="252"/>
        <v>-2.3685457129322129E-3</v>
      </c>
      <c r="U1480" s="18"/>
      <c r="V1480" s="22">
        <f t="shared" ca="1" si="253"/>
        <v>44111</v>
      </c>
      <c r="W1480" s="14">
        <f ca="1">VLOOKUP($M1480,LAST!$B:$Q,2,0)</f>
        <v>382.65</v>
      </c>
      <c r="X1480" s="14">
        <f ca="1">VLOOKUP($M1480,LAST!$B:$Q,3,0)*100</f>
        <v>524.83000000000004</v>
      </c>
      <c r="Y1480" s="14">
        <f ca="1">VLOOKUP($M1480,LAST!$B:$Q,16,0)*100</f>
        <v>479</v>
      </c>
      <c r="Z1480" s="14">
        <f ca="1">VLOOKUP($M1480,LAST!$B:$Q,4,0)</f>
        <v>93.53</v>
      </c>
      <c r="AA1480" s="14">
        <f ca="1">VLOOKUP($M1480,LAST!$B:$Q,5,0)</f>
        <v>95.224599999999995</v>
      </c>
      <c r="AB1480" s="14">
        <f ca="1">VLOOKUP($M1480,LAST!$B:$Q,6,0)</f>
        <v>93.63</v>
      </c>
      <c r="AC1480" s="14">
        <f ca="1">VLOOKUP($M1480,LAST!$B:$Q,7,0)</f>
        <v>1158.3</v>
      </c>
    </row>
    <row r="1481" spans="12:29" ht="16.5" customHeight="1" x14ac:dyDescent="0.25">
      <c r="L1481" s="32">
        <f t="shared" si="245"/>
        <v>1481</v>
      </c>
      <c r="M1481" s="9">
        <f t="shared" ca="1" si="254"/>
        <v>44110</v>
      </c>
      <c r="N1481" s="12">
        <f t="shared" ca="1" si="246"/>
        <v>3.8677737094539033E-4</v>
      </c>
      <c r="O1481" s="12">
        <f t="shared" ca="1" si="247"/>
        <v>-1.5408176605719026E-2</v>
      </c>
      <c r="P1481" s="12">
        <f t="shared" ca="1" si="248"/>
        <v>-2.2357723577235866E-2</v>
      </c>
      <c r="Q1481" s="12">
        <f t="shared" ca="1" si="249"/>
        <v>9.6442348906999875E-4</v>
      </c>
      <c r="R1481" s="12">
        <f t="shared" ca="1" si="250"/>
        <v>1.134011075017316E-3</v>
      </c>
      <c r="S1481" s="12">
        <f t="shared" ca="1" si="251"/>
        <v>1.850010159015314E-3</v>
      </c>
      <c r="T1481" s="12">
        <f t="shared" ca="1" si="252"/>
        <v>-2.0199415506275686E-3</v>
      </c>
      <c r="U1481" s="18"/>
      <c r="V1481" s="22">
        <f t="shared" ca="1" si="253"/>
        <v>44110</v>
      </c>
      <c r="W1481" s="14">
        <f ca="1">VLOOKUP($M1481,LAST!$B:$Q,2,0)</f>
        <v>387.97</v>
      </c>
      <c r="X1481" s="14">
        <f ca="1">VLOOKUP($M1481,LAST!$B:$Q,3,0)*100</f>
        <v>527.17999999999995</v>
      </c>
      <c r="Y1481" s="14">
        <f ca="1">VLOOKUP($M1481,LAST!$B:$Q,16,0)*100</f>
        <v>480.99999999999994</v>
      </c>
      <c r="Z1481" s="14">
        <f ca="1">VLOOKUP($M1481,LAST!$B:$Q,4,0)</f>
        <v>93.41</v>
      </c>
      <c r="AA1481" s="14">
        <f ca="1">VLOOKUP($M1481,LAST!$B:$Q,5,0)</f>
        <v>95.168599999999998</v>
      </c>
      <c r="AB1481" s="14">
        <f ca="1">VLOOKUP($M1481,LAST!$B:$Q,6,0)</f>
        <v>93.686000000000007</v>
      </c>
      <c r="AC1481" s="14">
        <f ca="1">VLOOKUP($M1481,LAST!$B:$Q,7,0)</f>
        <v>1161.05</v>
      </c>
    </row>
    <row r="1482" spans="12:29" ht="16.5" customHeight="1" x14ac:dyDescent="0.25">
      <c r="L1482" s="32">
        <f t="shared" si="245"/>
        <v>1482</v>
      </c>
      <c r="M1482" s="9">
        <f t="shared" ca="1" si="254"/>
        <v>44109</v>
      </c>
      <c r="N1482" s="12">
        <f t="shared" ca="1" si="246"/>
        <v>-2.3246442513537358E-2</v>
      </c>
      <c r="O1482" s="12">
        <f t="shared" ca="1" si="247"/>
        <v>-2.6260752541509724E-2</v>
      </c>
      <c r="P1482" s="12">
        <f t="shared" ca="1" si="248"/>
        <v>-3.5294117647058698E-2</v>
      </c>
      <c r="Q1482" s="12">
        <f t="shared" ca="1" si="249"/>
        <v>2.1477663230238253E-3</v>
      </c>
      <c r="R1482" s="12">
        <f t="shared" ca="1" si="250"/>
        <v>1.722915193582919E-3</v>
      </c>
      <c r="S1482" s="12">
        <f t="shared" ca="1" si="251"/>
        <v>-3.5271301308553715E-3</v>
      </c>
      <c r="T1482" s="12">
        <f t="shared" ca="1" si="252"/>
        <v>-5.3009575923390617E-3</v>
      </c>
      <c r="U1482" s="18"/>
      <c r="V1482" s="22">
        <f t="shared" ca="1" si="253"/>
        <v>44109</v>
      </c>
      <c r="W1482" s="14">
        <f ca="1">VLOOKUP($M1482,LAST!$B:$Q,2,0)</f>
        <v>387.82</v>
      </c>
      <c r="X1482" s="14">
        <f ca="1">VLOOKUP($M1482,LAST!$B:$Q,3,0)*100</f>
        <v>535.43000000000006</v>
      </c>
      <c r="Y1482" s="14">
        <f ca="1">VLOOKUP($M1482,LAST!$B:$Q,16,0)*100</f>
        <v>492</v>
      </c>
      <c r="Z1482" s="14">
        <f ca="1">VLOOKUP($M1482,LAST!$B:$Q,4,0)</f>
        <v>93.32</v>
      </c>
      <c r="AA1482" s="14">
        <f ca="1">VLOOKUP($M1482,LAST!$B:$Q,5,0)</f>
        <v>95.0608</v>
      </c>
      <c r="AB1482" s="14">
        <f ca="1">VLOOKUP($M1482,LAST!$B:$Q,6,0)</f>
        <v>93.513000000000005</v>
      </c>
      <c r="AC1482" s="14">
        <f ca="1">VLOOKUP($M1482,LAST!$B:$Q,7,0)</f>
        <v>1163.4000000000001</v>
      </c>
    </row>
    <row r="1483" spans="12:29" ht="16.5" customHeight="1" x14ac:dyDescent="0.25">
      <c r="L1483" s="32">
        <f t="shared" si="245"/>
        <v>1483</v>
      </c>
      <c r="M1483" s="9">
        <f t="shared" ca="1" si="254"/>
        <v>44106</v>
      </c>
      <c r="N1483" s="12">
        <f t="shared" ca="1" si="246"/>
        <v>-1.1572035923623769E-3</v>
      </c>
      <c r="O1483" s="12">
        <f t="shared" ca="1" si="247"/>
        <v>-3.999345561633838E-4</v>
      </c>
      <c r="P1483" s="12">
        <f t="shared" ca="1" si="248"/>
        <v>0</v>
      </c>
      <c r="Q1483" s="12">
        <f t="shared" ca="1" si="249"/>
        <v>-1.2870012870012104E-3</v>
      </c>
      <c r="R1483" s="12">
        <f t="shared" ca="1" si="250"/>
        <v>3.9637485676213835E-4</v>
      </c>
      <c r="S1483" s="12">
        <f t="shared" ca="1" si="251"/>
        <v>1.4192570776108138E-3</v>
      </c>
      <c r="T1483" s="12">
        <f t="shared" ca="1" si="252"/>
        <v>0</v>
      </c>
      <c r="U1483" s="18"/>
      <c r="V1483" s="22">
        <f t="shared" ca="1" si="253"/>
        <v>44106</v>
      </c>
      <c r="W1483" s="14">
        <f ca="1">VLOOKUP($M1483,LAST!$B:$Q,2,0)</f>
        <v>397.05</v>
      </c>
      <c r="X1483" s="14">
        <f ca="1">VLOOKUP($M1483,LAST!$B:$Q,3,0)*100</f>
        <v>549.87</v>
      </c>
      <c r="Y1483" s="14">
        <f ca="1">VLOOKUP($M1483,LAST!$B:$Q,16,0)*100</f>
        <v>509.99999999999994</v>
      </c>
      <c r="Z1483" s="14">
        <f ca="1">VLOOKUP($M1483,LAST!$B:$Q,4,0)</f>
        <v>93.12</v>
      </c>
      <c r="AA1483" s="14">
        <f ca="1">VLOOKUP($M1483,LAST!$B:$Q,5,0)</f>
        <v>94.897300000000001</v>
      </c>
      <c r="AB1483" s="14">
        <f ca="1">VLOOKUP($M1483,LAST!$B:$Q,6,0)</f>
        <v>93.843999999999994</v>
      </c>
      <c r="AC1483" s="14">
        <f ca="1">VLOOKUP($M1483,LAST!$B:$Q,7,0)</f>
        <v>1169.5999999999999</v>
      </c>
    </row>
    <row r="1484" spans="12:29" ht="16.5" customHeight="1" x14ac:dyDescent="0.25">
      <c r="L1484" s="32">
        <f t="shared" si="245"/>
        <v>1484</v>
      </c>
      <c r="M1484" s="9">
        <f t="shared" ca="1" si="254"/>
        <v>44105</v>
      </c>
      <c r="N1484" s="12">
        <f t="shared" ca="1" si="246"/>
        <v>-1.6074343840261074E-3</v>
      </c>
      <c r="O1484" s="12">
        <f t="shared" ca="1" si="247"/>
        <v>-1.050491968413314E-2</v>
      </c>
      <c r="P1484" s="12">
        <f t="shared" ca="1" si="248"/>
        <v>-1.3539651837524258E-2</v>
      </c>
      <c r="Q1484" s="12">
        <f t="shared" ca="1" si="249"/>
        <v>6.4391500321936412E-4</v>
      </c>
      <c r="R1484" s="12">
        <f t="shared" ca="1" si="250"/>
        <v>7.6803862137064804E-4</v>
      </c>
      <c r="S1484" s="12">
        <f t="shared" ca="1" si="251"/>
        <v>-1.8639626781415952E-3</v>
      </c>
      <c r="T1484" s="12">
        <f t="shared" ca="1" si="252"/>
        <v>0</v>
      </c>
      <c r="U1484" s="18"/>
      <c r="V1484" s="22">
        <f t="shared" ca="1" si="253"/>
        <v>44105</v>
      </c>
      <c r="W1484" s="14">
        <f ca="1">VLOOKUP($M1484,LAST!$B:$Q,2,0)</f>
        <v>397.51</v>
      </c>
      <c r="X1484" s="14">
        <f ca="1">VLOOKUP($M1484,LAST!$B:$Q,3,0)*100</f>
        <v>550.08999999999992</v>
      </c>
      <c r="Y1484" s="14">
        <f ca="1">VLOOKUP($M1484,LAST!$B:$Q,16,0)*100</f>
        <v>509.99999999999994</v>
      </c>
      <c r="Z1484" s="14">
        <f ca="1">VLOOKUP($M1484,LAST!$B:$Q,4,0)</f>
        <v>93.24</v>
      </c>
      <c r="AA1484" s="14">
        <f ca="1">VLOOKUP($M1484,LAST!$B:$Q,5,0)</f>
        <v>94.859700000000004</v>
      </c>
      <c r="AB1484" s="14">
        <f ca="1">VLOOKUP($M1484,LAST!$B:$Q,6,0)</f>
        <v>93.710999999999999</v>
      </c>
      <c r="AC1484" s="14">
        <f ca="1">VLOOKUP($M1484,LAST!$B:$Q,7,0)</f>
        <v>1169.5999999999999</v>
      </c>
    </row>
    <row r="1485" spans="12:29" ht="16.5" customHeight="1" x14ac:dyDescent="0.25">
      <c r="L1485" s="32">
        <f t="shared" si="245"/>
        <v>1485</v>
      </c>
      <c r="M1485" s="9">
        <f t="shared" ca="1" si="254"/>
        <v>44104</v>
      </c>
      <c r="N1485" s="12">
        <f t="shared" ca="1" si="246"/>
        <v>-1.8609810204584742E-2</v>
      </c>
      <c r="O1485" s="12">
        <f t="shared" ca="1" si="247"/>
        <v>-1.1908358957040899E-2</v>
      </c>
      <c r="P1485" s="12">
        <f t="shared" ca="1" si="248"/>
        <v>-1.3358778625954248E-2</v>
      </c>
      <c r="Q1485" s="12">
        <f t="shared" ca="1" si="249"/>
        <v>-7.5067024128683268E-4</v>
      </c>
      <c r="R1485" s="12">
        <f t="shared" ca="1" si="250"/>
        <v>2.5220814030779692E-4</v>
      </c>
      <c r="S1485" s="12">
        <f t="shared" ca="1" si="251"/>
        <v>-5.3253240459794071E-5</v>
      </c>
      <c r="T1485" s="12">
        <f t="shared" ca="1" si="252"/>
        <v>0</v>
      </c>
      <c r="U1485" s="18"/>
      <c r="V1485" s="22">
        <f t="shared" ca="1" si="253"/>
        <v>44104</v>
      </c>
      <c r="W1485" s="14">
        <f ca="1">VLOOKUP($M1485,LAST!$B:$Q,2,0)</f>
        <v>398.15</v>
      </c>
      <c r="X1485" s="14">
        <f ca="1">VLOOKUP($M1485,LAST!$B:$Q,3,0)*100</f>
        <v>555.93000000000006</v>
      </c>
      <c r="Y1485" s="14">
        <f ca="1">VLOOKUP($M1485,LAST!$B:$Q,16,0)*100</f>
        <v>517</v>
      </c>
      <c r="Z1485" s="14">
        <f ca="1">VLOOKUP($M1485,LAST!$B:$Q,4,0)</f>
        <v>93.18</v>
      </c>
      <c r="AA1485" s="14">
        <f ca="1">VLOOKUP($M1485,LAST!$B:$Q,5,0)</f>
        <v>94.786900000000003</v>
      </c>
      <c r="AB1485" s="14">
        <f ca="1">VLOOKUP($M1485,LAST!$B:$Q,6,0)</f>
        <v>93.885999999999996</v>
      </c>
      <c r="AC1485" s="14">
        <f ca="1">VLOOKUP($M1485,LAST!$B:$Q,7,0)</f>
        <v>1169.5999999999999</v>
      </c>
    </row>
    <row r="1486" spans="12:29" ht="16.5" customHeight="1" x14ac:dyDescent="0.25">
      <c r="L1486" s="32">
        <f t="shared" si="245"/>
        <v>1486</v>
      </c>
      <c r="M1486" s="9">
        <f t="shared" ca="1" si="254"/>
        <v>44103</v>
      </c>
      <c r="N1486" s="12">
        <f t="shared" ca="1" si="246"/>
        <v>5.3277165159211215E-3</v>
      </c>
      <c r="O1486" s="12">
        <f t="shared" ca="1" si="247"/>
        <v>-3.842067988668485E-3</v>
      </c>
      <c r="P1486" s="12">
        <f t="shared" ca="1" si="248"/>
        <v>-7.575757575757569E-3</v>
      </c>
      <c r="Q1486" s="12">
        <f t="shared" ca="1" si="249"/>
        <v>-1.0722710701271954E-4</v>
      </c>
      <c r="R1486" s="12">
        <f t="shared" ca="1" si="250"/>
        <v>3.842637654047909E-4</v>
      </c>
      <c r="S1486" s="12">
        <f t="shared" ca="1" si="251"/>
        <v>-4.1048813084706426E-3</v>
      </c>
      <c r="T1486" s="12">
        <f t="shared" ca="1" si="252"/>
        <v>-3.3233915636984301E-3</v>
      </c>
      <c r="U1486" s="18"/>
      <c r="V1486" s="22">
        <f t="shared" ca="1" si="253"/>
        <v>44103</v>
      </c>
      <c r="W1486" s="14">
        <f ca="1">VLOOKUP($M1486,LAST!$B:$Q,2,0)</f>
        <v>405.7</v>
      </c>
      <c r="X1486" s="14">
        <f ca="1">VLOOKUP($M1486,LAST!$B:$Q,3,0)*100</f>
        <v>562.63</v>
      </c>
      <c r="Y1486" s="14">
        <f ca="1">VLOOKUP($M1486,LAST!$B:$Q,16,0)*100</f>
        <v>524</v>
      </c>
      <c r="Z1486" s="14">
        <f ca="1">VLOOKUP($M1486,LAST!$B:$Q,4,0)</f>
        <v>93.25</v>
      </c>
      <c r="AA1486" s="14">
        <f ca="1">VLOOKUP($M1486,LAST!$B:$Q,5,0)</f>
        <v>94.763000000000005</v>
      </c>
      <c r="AB1486" s="14">
        <f ca="1">VLOOKUP($M1486,LAST!$B:$Q,6,0)</f>
        <v>93.891000000000005</v>
      </c>
      <c r="AC1486" s="14">
        <f ca="1">VLOOKUP($M1486,LAST!$B:$Q,7,0)</f>
        <v>1169.5999999999999</v>
      </c>
    </row>
    <row r="1487" spans="12:29" ht="16.5" customHeight="1" x14ac:dyDescent="0.25">
      <c r="L1487" s="32">
        <f t="shared" si="245"/>
        <v>1487</v>
      </c>
      <c r="M1487" s="9">
        <f t="shared" ca="1" si="254"/>
        <v>44102</v>
      </c>
      <c r="N1487" s="12">
        <f t="shared" ca="1" si="246"/>
        <v>-4.1949413942010683E-3</v>
      </c>
      <c r="O1487" s="12">
        <f t="shared" ca="1" si="247"/>
        <v>-1.0806171952992383E-2</v>
      </c>
      <c r="P1487" s="12">
        <f t="shared" ca="1" si="248"/>
        <v>-1.6759776536312887E-2</v>
      </c>
      <c r="Q1487" s="12">
        <f t="shared" ca="1" si="249"/>
        <v>8.5855333762618891E-4</v>
      </c>
      <c r="R1487" s="12">
        <f t="shared" ca="1" si="250"/>
        <v>1.5731952863284882E-4</v>
      </c>
      <c r="S1487" s="12">
        <f t="shared" ca="1" si="251"/>
        <v>-3.8460725682042396E-3</v>
      </c>
      <c r="T1487" s="12">
        <f t="shared" ca="1" si="252"/>
        <v>8.5287846481874041E-4</v>
      </c>
      <c r="U1487" s="18"/>
      <c r="V1487" s="22">
        <f t="shared" ca="1" si="253"/>
        <v>44102</v>
      </c>
      <c r="W1487" s="14">
        <f ca="1">VLOOKUP($M1487,LAST!$B:$Q,2,0)</f>
        <v>403.55</v>
      </c>
      <c r="X1487" s="14">
        <f ca="1">VLOOKUP($M1487,LAST!$B:$Q,3,0)*100</f>
        <v>564.79999999999995</v>
      </c>
      <c r="Y1487" s="14">
        <f ca="1">VLOOKUP($M1487,LAST!$B:$Q,16,0)*100</f>
        <v>528</v>
      </c>
      <c r="Z1487" s="14">
        <f ca="1">VLOOKUP($M1487,LAST!$B:$Q,4,0)</f>
        <v>93.26</v>
      </c>
      <c r="AA1487" s="14">
        <f ca="1">VLOOKUP($M1487,LAST!$B:$Q,5,0)</f>
        <v>94.726600000000005</v>
      </c>
      <c r="AB1487" s="14">
        <f ca="1">VLOOKUP($M1487,LAST!$B:$Q,6,0)</f>
        <v>94.278000000000006</v>
      </c>
      <c r="AC1487" s="14">
        <f ca="1">VLOOKUP($M1487,LAST!$B:$Q,7,0)</f>
        <v>1173.5</v>
      </c>
    </row>
    <row r="1488" spans="12:29" ht="16.5" customHeight="1" x14ac:dyDescent="0.25">
      <c r="L1488" s="32">
        <f t="shared" si="245"/>
        <v>1488</v>
      </c>
      <c r="M1488" s="9">
        <f t="shared" ca="1" si="254"/>
        <v>44099</v>
      </c>
      <c r="N1488" s="12">
        <f t="shared" ca="1" si="246"/>
        <v>-9.1202503789916678E-3</v>
      </c>
      <c r="O1488" s="12">
        <f t="shared" ca="1" si="247"/>
        <v>1.3616190307118803E-2</v>
      </c>
      <c r="P1488" s="12">
        <f t="shared" ca="1" si="248"/>
        <v>7.5046904315196894E-3</v>
      </c>
      <c r="Q1488" s="12">
        <f t="shared" ca="1" si="249"/>
        <v>-2.1417862497321583E-3</v>
      </c>
      <c r="R1488" s="12">
        <f t="shared" ca="1" si="250"/>
        <v>-7.8492521582818053E-4</v>
      </c>
      <c r="S1488" s="12">
        <f t="shared" ca="1" si="251"/>
        <v>3.0523348241726644E-3</v>
      </c>
      <c r="T1488" s="12">
        <f t="shared" ca="1" si="252"/>
        <v>-2.1317416329136307E-4</v>
      </c>
      <c r="U1488" s="18"/>
      <c r="V1488" s="22">
        <f t="shared" ca="1" si="253"/>
        <v>44099</v>
      </c>
      <c r="W1488" s="14">
        <f ca="1">VLOOKUP($M1488,LAST!$B:$Q,2,0)</f>
        <v>405.25</v>
      </c>
      <c r="X1488" s="14">
        <f ca="1">VLOOKUP($M1488,LAST!$B:$Q,3,0)*100</f>
        <v>570.97</v>
      </c>
      <c r="Y1488" s="14">
        <f ca="1">VLOOKUP($M1488,LAST!$B:$Q,16,0)*100</f>
        <v>537</v>
      </c>
      <c r="Z1488" s="14">
        <f ca="1">VLOOKUP($M1488,LAST!$B:$Q,4,0)</f>
        <v>93.18</v>
      </c>
      <c r="AA1488" s="14">
        <f ca="1">VLOOKUP($M1488,LAST!$B:$Q,5,0)</f>
        <v>94.711699999999993</v>
      </c>
      <c r="AB1488" s="14">
        <f ca="1">VLOOKUP($M1488,LAST!$B:$Q,6,0)</f>
        <v>94.641999999999996</v>
      </c>
      <c r="AC1488" s="14">
        <f ca="1">VLOOKUP($M1488,LAST!$B:$Q,7,0)</f>
        <v>1172.5</v>
      </c>
    </row>
    <row r="1489" spans="12:29" ht="16.5" customHeight="1" x14ac:dyDescent="0.25">
      <c r="L1489" s="32">
        <f t="shared" si="245"/>
        <v>1489</v>
      </c>
      <c r="M1489" s="9">
        <f t="shared" ca="1" si="254"/>
        <v>44098</v>
      </c>
      <c r="N1489" s="12">
        <f t="shared" ca="1" si="246"/>
        <v>1.1000420240773412E-2</v>
      </c>
      <c r="O1489" s="12">
        <f t="shared" ca="1" si="247"/>
        <v>2.4200440008000035E-2</v>
      </c>
      <c r="P1489" s="12">
        <f t="shared" ca="1" si="248"/>
        <v>2.6974951830443183E-2</v>
      </c>
      <c r="Q1489" s="12">
        <f t="shared" ca="1" si="249"/>
        <v>-2.670084374666204E-3</v>
      </c>
      <c r="R1489" s="12">
        <f t="shared" ca="1" si="250"/>
        <v>-2.9033652738578164E-3</v>
      </c>
      <c r="S1489" s="12">
        <f t="shared" ca="1" si="251"/>
        <v>-3.7080592018134961E-4</v>
      </c>
      <c r="T1489" s="12">
        <f t="shared" ca="1" si="252"/>
        <v>7.2143255893846181E-3</v>
      </c>
      <c r="U1489" s="18"/>
      <c r="V1489" s="22">
        <f t="shared" ca="1" si="253"/>
        <v>44098</v>
      </c>
      <c r="W1489" s="14">
        <f ca="1">VLOOKUP($M1489,LAST!$B:$Q,2,0)</f>
        <v>408.98</v>
      </c>
      <c r="X1489" s="14">
        <f ca="1">VLOOKUP($M1489,LAST!$B:$Q,3,0)*100</f>
        <v>563.29999999999995</v>
      </c>
      <c r="Y1489" s="14">
        <f ca="1">VLOOKUP($M1489,LAST!$B:$Q,16,0)*100</f>
        <v>533</v>
      </c>
      <c r="Z1489" s="14">
        <f ca="1">VLOOKUP($M1489,LAST!$B:$Q,4,0)</f>
        <v>93.38</v>
      </c>
      <c r="AA1489" s="14">
        <f ca="1">VLOOKUP($M1489,LAST!$B:$Q,5,0)</f>
        <v>94.786100000000005</v>
      </c>
      <c r="AB1489" s="14">
        <f ca="1">VLOOKUP($M1489,LAST!$B:$Q,6,0)</f>
        <v>94.353999999999999</v>
      </c>
      <c r="AC1489" s="14">
        <f ca="1">VLOOKUP($M1489,LAST!$B:$Q,7,0)</f>
        <v>1172.75</v>
      </c>
    </row>
    <row r="1490" spans="12:29" ht="16.5" customHeight="1" x14ac:dyDescent="0.25">
      <c r="L1490" s="32">
        <f t="shared" si="245"/>
        <v>1490</v>
      </c>
      <c r="M1490" s="9">
        <f t="shared" ca="1" si="254"/>
        <v>44097</v>
      </c>
      <c r="N1490" s="12">
        <f t="shared" ca="1" si="246"/>
        <v>1.5386546184738892E-2</v>
      </c>
      <c r="O1490" s="12">
        <f t="shared" ca="1" si="247"/>
        <v>4.4011833887287466E-3</v>
      </c>
      <c r="P1490" s="12">
        <f t="shared" ca="1" si="248"/>
        <v>3.8684719535784229E-3</v>
      </c>
      <c r="Q1490" s="12">
        <f t="shared" ca="1" si="249"/>
        <v>-2.1356113187409598E-4</v>
      </c>
      <c r="R1490" s="12">
        <f t="shared" ca="1" si="250"/>
        <v>-9.2695451301783027E-4</v>
      </c>
      <c r="S1490" s="12">
        <f t="shared" ca="1" si="251"/>
        <v>4.2665021066519149E-3</v>
      </c>
      <c r="T1490" s="12">
        <f t="shared" ca="1" si="252"/>
        <v>-6.0083258229259862E-4</v>
      </c>
      <c r="U1490" s="18"/>
      <c r="V1490" s="22">
        <f t="shared" ca="1" si="253"/>
        <v>44097</v>
      </c>
      <c r="W1490" s="14">
        <f ca="1">VLOOKUP($M1490,LAST!$B:$Q,2,0)</f>
        <v>404.53</v>
      </c>
      <c r="X1490" s="14">
        <f ca="1">VLOOKUP($M1490,LAST!$B:$Q,3,0)*100</f>
        <v>549.99</v>
      </c>
      <c r="Y1490" s="14">
        <f ca="1">VLOOKUP($M1490,LAST!$B:$Q,16,0)*100</f>
        <v>519</v>
      </c>
      <c r="Z1490" s="14">
        <f ca="1">VLOOKUP($M1490,LAST!$B:$Q,4,0)</f>
        <v>93.63</v>
      </c>
      <c r="AA1490" s="14">
        <f ca="1">VLOOKUP($M1490,LAST!$B:$Q,5,0)</f>
        <v>95.062100000000001</v>
      </c>
      <c r="AB1490" s="14">
        <f ca="1">VLOOKUP($M1490,LAST!$B:$Q,6,0)</f>
        <v>94.388999999999996</v>
      </c>
      <c r="AC1490" s="14">
        <f ca="1">VLOOKUP($M1490,LAST!$B:$Q,7,0)</f>
        <v>1164.3499999999999</v>
      </c>
    </row>
    <row r="1491" spans="12:29" ht="16.5" customHeight="1" x14ac:dyDescent="0.25">
      <c r="L1491" s="32">
        <f t="shared" si="245"/>
        <v>1491</v>
      </c>
      <c r="M1491" s="9">
        <f t="shared" ca="1" si="254"/>
        <v>44096</v>
      </c>
      <c r="N1491" s="12">
        <f t="shared" ca="1" si="246"/>
        <v>1.2246557243762446E-2</v>
      </c>
      <c r="O1491" s="12">
        <f t="shared" ca="1" si="247"/>
        <v>8.0262140569196117E-3</v>
      </c>
      <c r="P1491" s="12">
        <f t="shared" ca="1" si="248"/>
        <v>3.8834951456310218E-3</v>
      </c>
      <c r="Q1491" s="12">
        <f t="shared" ca="1" si="249"/>
        <v>-7.4690567648305617E-4</v>
      </c>
      <c r="R1491" s="12">
        <f t="shared" ca="1" si="250"/>
        <v>-1.9426131923574452E-3</v>
      </c>
      <c r="S1491" s="12">
        <f t="shared" ca="1" si="251"/>
        <v>3.5448876740411528E-3</v>
      </c>
      <c r="T1491" s="12">
        <f t="shared" ca="1" si="252"/>
        <v>6.0880829015543814E-3</v>
      </c>
      <c r="U1491" s="18"/>
      <c r="V1491" s="22">
        <f t="shared" ca="1" si="253"/>
        <v>44096</v>
      </c>
      <c r="W1491" s="14">
        <f ca="1">VLOOKUP($M1491,LAST!$B:$Q,2,0)</f>
        <v>398.4</v>
      </c>
      <c r="X1491" s="14">
        <f ca="1">VLOOKUP($M1491,LAST!$B:$Q,3,0)*100</f>
        <v>547.57999999999993</v>
      </c>
      <c r="Y1491" s="14">
        <f ca="1">VLOOKUP($M1491,LAST!$B:$Q,16,0)*100</f>
        <v>517</v>
      </c>
      <c r="Z1491" s="14">
        <f ca="1">VLOOKUP($M1491,LAST!$B:$Q,4,0)</f>
        <v>93.65</v>
      </c>
      <c r="AA1491" s="14">
        <f ca="1">VLOOKUP($M1491,LAST!$B:$Q,5,0)</f>
        <v>95.150300000000001</v>
      </c>
      <c r="AB1491" s="14">
        <f ca="1">VLOOKUP($M1491,LAST!$B:$Q,6,0)</f>
        <v>93.988</v>
      </c>
      <c r="AC1491" s="14">
        <f ca="1">VLOOKUP($M1491,LAST!$B:$Q,7,0)</f>
        <v>1165.05</v>
      </c>
    </row>
    <row r="1492" spans="12:29" ht="16.5" customHeight="1" x14ac:dyDescent="0.25">
      <c r="L1492" s="32">
        <f t="shared" si="245"/>
        <v>1492</v>
      </c>
      <c r="M1492" s="9">
        <f t="shared" ca="1" si="254"/>
        <v>44095</v>
      </c>
      <c r="N1492" s="12">
        <f t="shared" ca="1" si="246"/>
        <v>3.5464351486450774E-2</v>
      </c>
      <c r="O1492" s="12">
        <f t="shared" ca="1" si="247"/>
        <v>1.9576193246870321E-2</v>
      </c>
      <c r="P1492" s="12">
        <f t="shared" ca="1" si="248"/>
        <v>5.1020408163265252E-2</v>
      </c>
      <c r="Q1492" s="12">
        <f t="shared" ca="1" si="249"/>
        <v>-2.0232137152592644E-3</v>
      </c>
      <c r="R1492" s="12">
        <f t="shared" ca="1" si="250"/>
        <v>-1.0980686355763769E-3</v>
      </c>
      <c r="S1492" s="12">
        <f t="shared" ca="1" si="251"/>
        <v>7.8557131480962994E-3</v>
      </c>
      <c r="T1492" s="12">
        <f t="shared" ca="1" si="252"/>
        <v>-2.1112499461416467E-3</v>
      </c>
      <c r="U1492" s="18"/>
      <c r="V1492" s="22">
        <f t="shared" ca="1" si="253"/>
        <v>44095</v>
      </c>
      <c r="W1492" s="14">
        <f ca="1">VLOOKUP($M1492,LAST!$B:$Q,2,0)</f>
        <v>393.58</v>
      </c>
      <c r="X1492" s="14">
        <f ca="1">VLOOKUP($M1492,LAST!$B:$Q,3,0)*100</f>
        <v>543.22</v>
      </c>
      <c r="Y1492" s="14">
        <f ca="1">VLOOKUP($M1492,LAST!$B:$Q,16,0)*100</f>
        <v>515</v>
      </c>
      <c r="Z1492" s="14">
        <f ca="1">VLOOKUP($M1492,LAST!$B:$Q,4,0)</f>
        <v>93.72</v>
      </c>
      <c r="AA1492" s="14">
        <f ca="1">VLOOKUP($M1492,LAST!$B:$Q,5,0)</f>
        <v>95.335499999999996</v>
      </c>
      <c r="AB1492" s="14">
        <f ca="1">VLOOKUP($M1492,LAST!$B:$Q,6,0)</f>
        <v>93.656000000000006</v>
      </c>
      <c r="AC1492" s="14">
        <f ca="1">VLOOKUP($M1492,LAST!$B:$Q,7,0)</f>
        <v>1158</v>
      </c>
    </row>
    <row r="1493" spans="12:29" ht="16.5" customHeight="1" x14ac:dyDescent="0.25">
      <c r="L1493" s="32">
        <f t="shared" si="245"/>
        <v>1493</v>
      </c>
      <c r="M1493" s="9">
        <f t="shared" ca="1" si="254"/>
        <v>44092</v>
      </c>
      <c r="N1493" s="12">
        <f t="shared" ca="1" si="246"/>
        <v>4.7581284694686587E-3</v>
      </c>
      <c r="O1493" s="12">
        <f t="shared" ca="1" si="247"/>
        <v>3.1631865338630494E-3</v>
      </c>
      <c r="P1493" s="12">
        <f t="shared" ca="1" si="248"/>
        <v>4.098360655737876E-3</v>
      </c>
      <c r="Q1493" s="12">
        <f t="shared" ca="1" si="249"/>
        <v>-3.1935277836914189E-4</v>
      </c>
      <c r="R1493" s="12">
        <f t="shared" ca="1" si="250"/>
        <v>2.3056373882157644E-4</v>
      </c>
      <c r="S1493" s="12">
        <f t="shared" ca="1" si="251"/>
        <v>-4.732709476175101E-4</v>
      </c>
      <c r="T1493" s="12">
        <f t="shared" ca="1" si="252"/>
        <v>-1.1878405994550478E-2</v>
      </c>
      <c r="U1493" s="18"/>
      <c r="V1493" s="22">
        <f t="shared" ca="1" si="253"/>
        <v>44092</v>
      </c>
      <c r="W1493" s="14">
        <f ca="1">VLOOKUP($M1493,LAST!$B:$Q,2,0)</f>
        <v>380.1</v>
      </c>
      <c r="X1493" s="14">
        <f ca="1">VLOOKUP($M1493,LAST!$B:$Q,3,0)*100</f>
        <v>532.79</v>
      </c>
      <c r="Y1493" s="14">
        <f ca="1">VLOOKUP($M1493,LAST!$B:$Q,16,0)*100</f>
        <v>490.00000000000006</v>
      </c>
      <c r="Z1493" s="14">
        <f ca="1">VLOOKUP($M1493,LAST!$B:$Q,4,0)</f>
        <v>93.91</v>
      </c>
      <c r="AA1493" s="14">
        <f ca="1">VLOOKUP($M1493,LAST!$B:$Q,5,0)</f>
        <v>95.440299999999993</v>
      </c>
      <c r="AB1493" s="14">
        <f ca="1">VLOOKUP($M1493,LAST!$B:$Q,6,0)</f>
        <v>92.926000000000002</v>
      </c>
      <c r="AC1493" s="14">
        <f ca="1">VLOOKUP($M1493,LAST!$B:$Q,7,0)</f>
        <v>1160.45</v>
      </c>
    </row>
    <row r="1494" spans="12:29" ht="16.5" customHeight="1" x14ac:dyDescent="0.25">
      <c r="L1494" s="32">
        <f t="shared" si="245"/>
        <v>1494</v>
      </c>
      <c r="M1494" s="9">
        <f t="shared" ca="1" si="254"/>
        <v>44091</v>
      </c>
      <c r="N1494" s="12">
        <f t="shared" ca="1" si="246"/>
        <v>1.4998256016742317E-2</v>
      </c>
      <c r="O1494" s="12">
        <f t="shared" ca="1" si="247"/>
        <v>7.5503196554929097E-3</v>
      </c>
      <c r="P1494" s="12">
        <f t="shared" ca="1" si="248"/>
        <v>6.1855670103094784E-3</v>
      </c>
      <c r="Q1494" s="12">
        <f t="shared" ca="1" si="249"/>
        <v>-2.1285653469560462E-4</v>
      </c>
      <c r="R1494" s="12">
        <f t="shared" ca="1" si="250"/>
        <v>5.5261016551044762E-4</v>
      </c>
      <c r="S1494" s="12">
        <f t="shared" ca="1" si="251"/>
        <v>-2.617632544467563E-3</v>
      </c>
      <c r="T1494" s="12">
        <f t="shared" ca="1" si="252"/>
        <v>-1.4030015730622791E-3</v>
      </c>
      <c r="U1494" s="18"/>
      <c r="V1494" s="22">
        <f t="shared" ca="1" si="253"/>
        <v>44091</v>
      </c>
      <c r="W1494" s="14">
        <f ca="1">VLOOKUP($M1494,LAST!$B:$Q,2,0)</f>
        <v>378.3</v>
      </c>
      <c r="X1494" s="14">
        <f ca="1">VLOOKUP($M1494,LAST!$B:$Q,3,0)*100</f>
        <v>531.11</v>
      </c>
      <c r="Y1494" s="14">
        <f ca="1">VLOOKUP($M1494,LAST!$B:$Q,16,0)*100</f>
        <v>488</v>
      </c>
      <c r="Z1494" s="14">
        <f ca="1">VLOOKUP($M1494,LAST!$B:$Q,4,0)</f>
        <v>93.94</v>
      </c>
      <c r="AA1494" s="14">
        <f ca="1">VLOOKUP($M1494,LAST!$B:$Q,5,0)</f>
        <v>95.418300000000002</v>
      </c>
      <c r="AB1494" s="14">
        <f ca="1">VLOOKUP($M1494,LAST!$B:$Q,6,0)</f>
        <v>92.97</v>
      </c>
      <c r="AC1494" s="14">
        <f ca="1">VLOOKUP($M1494,LAST!$B:$Q,7,0)</f>
        <v>1174.4000000000001</v>
      </c>
    </row>
    <row r="1495" spans="12:29" ht="16.5" customHeight="1" x14ac:dyDescent="0.25">
      <c r="L1495" s="32">
        <f t="shared" si="245"/>
        <v>1495</v>
      </c>
      <c r="M1495" s="9">
        <f t="shared" ca="1" si="254"/>
        <v>44090</v>
      </c>
      <c r="N1495" s="12">
        <f t="shared" ca="1" si="246"/>
        <v>1.5855100505213215E-3</v>
      </c>
      <c r="O1495" s="12">
        <f t="shared" ca="1" si="247"/>
        <v>-4.7766491711663805E-3</v>
      </c>
      <c r="P1495" s="12">
        <f t="shared" ca="1" si="248"/>
        <v>-1.0204081632653295E-2</v>
      </c>
      <c r="Q1495" s="12">
        <f t="shared" ca="1" si="249"/>
        <v>2.1290185224609459E-4</v>
      </c>
      <c r="R1495" s="12">
        <f t="shared" ca="1" si="250"/>
        <v>5.0043066412497339E-4</v>
      </c>
      <c r="S1495" s="12">
        <f t="shared" ca="1" si="251"/>
        <v>1.7624932831810103E-3</v>
      </c>
      <c r="T1495" s="12">
        <f t="shared" ca="1" si="252"/>
        <v>-2.4598159379108919E-3</v>
      </c>
      <c r="U1495" s="18"/>
      <c r="V1495" s="22">
        <f t="shared" ca="1" si="253"/>
        <v>44090</v>
      </c>
      <c r="W1495" s="14">
        <f ca="1">VLOOKUP($M1495,LAST!$B:$Q,2,0)</f>
        <v>372.71</v>
      </c>
      <c r="X1495" s="14">
        <f ca="1">VLOOKUP($M1495,LAST!$B:$Q,3,0)*100</f>
        <v>527.13</v>
      </c>
      <c r="Y1495" s="14">
        <f ca="1">VLOOKUP($M1495,LAST!$B:$Q,16,0)*100</f>
        <v>484.99999999999994</v>
      </c>
      <c r="Z1495" s="14">
        <f ca="1">VLOOKUP($M1495,LAST!$B:$Q,4,0)</f>
        <v>93.96</v>
      </c>
      <c r="AA1495" s="14">
        <f ca="1">VLOOKUP($M1495,LAST!$B:$Q,5,0)</f>
        <v>95.365600000000001</v>
      </c>
      <c r="AB1495" s="14">
        <f ca="1">VLOOKUP($M1495,LAST!$B:$Q,6,0)</f>
        <v>93.213999999999999</v>
      </c>
      <c r="AC1495" s="14">
        <f ca="1">VLOOKUP($M1495,LAST!$B:$Q,7,0)</f>
        <v>1176.05</v>
      </c>
    </row>
    <row r="1496" spans="12:29" ht="16.5" customHeight="1" x14ac:dyDescent="0.25">
      <c r="L1496" s="32">
        <f t="shared" si="245"/>
        <v>1496</v>
      </c>
      <c r="M1496" s="9">
        <f t="shared" ca="1" si="254"/>
        <v>44089</v>
      </c>
      <c r="N1496" s="12">
        <f t="shared" ca="1" si="246"/>
        <v>-7.6006080486439309E-3</v>
      </c>
      <c r="O1496" s="12">
        <f t="shared" ca="1" si="247"/>
        <v>-6.5460001875644602E-3</v>
      </c>
      <c r="P1496" s="12">
        <f t="shared" ca="1" si="248"/>
        <v>-8.0971659919027994E-3</v>
      </c>
      <c r="Q1496" s="12">
        <f t="shared" ca="1" si="249"/>
        <v>4.2598509052171885E-4</v>
      </c>
      <c r="R1496" s="12">
        <f t="shared" ca="1" si="250"/>
        <v>6.3722217323203267E-4</v>
      </c>
      <c r="S1496" s="12">
        <f t="shared" ca="1" si="251"/>
        <v>-2.1493358552282515E-5</v>
      </c>
      <c r="T1496" s="12">
        <f t="shared" ca="1" si="252"/>
        <v>-3.928692125718003E-3</v>
      </c>
      <c r="U1496" s="18"/>
      <c r="V1496" s="22">
        <f t="shared" ca="1" si="253"/>
        <v>44089</v>
      </c>
      <c r="W1496" s="14">
        <f ca="1">VLOOKUP($M1496,LAST!$B:$Q,2,0)</f>
        <v>372.12</v>
      </c>
      <c r="X1496" s="14">
        <f ca="1">VLOOKUP($M1496,LAST!$B:$Q,3,0)*100</f>
        <v>529.66</v>
      </c>
      <c r="Y1496" s="14">
        <f ca="1">VLOOKUP($M1496,LAST!$B:$Q,16,0)*100</f>
        <v>490.00000000000006</v>
      </c>
      <c r="Z1496" s="14">
        <f ca="1">VLOOKUP($M1496,LAST!$B:$Q,4,0)</f>
        <v>93.94</v>
      </c>
      <c r="AA1496" s="14">
        <f ca="1">VLOOKUP($M1496,LAST!$B:$Q,5,0)</f>
        <v>95.317899999999995</v>
      </c>
      <c r="AB1496" s="14">
        <f ca="1">VLOOKUP($M1496,LAST!$B:$Q,6,0)</f>
        <v>93.05</v>
      </c>
      <c r="AC1496" s="14">
        <f ca="1">VLOOKUP($M1496,LAST!$B:$Q,7,0)</f>
        <v>1178.95</v>
      </c>
    </row>
    <row r="1497" spans="12:29" ht="16.5" customHeight="1" x14ac:dyDescent="0.25">
      <c r="L1497" s="32">
        <f t="shared" si="245"/>
        <v>1497</v>
      </c>
      <c r="M1497" s="9">
        <f t="shared" ca="1" si="254"/>
        <v>44088</v>
      </c>
      <c r="N1497" s="12">
        <f t="shared" ca="1" si="246"/>
        <v>3.1568527782979139E-3</v>
      </c>
      <c r="O1497" s="12">
        <f t="shared" ca="1" si="247"/>
        <v>-1.0866917729939196E-3</v>
      </c>
      <c r="P1497" s="12">
        <f t="shared" ca="1" si="248"/>
        <v>-4.0322580645160144E-3</v>
      </c>
      <c r="Q1497" s="12">
        <f t="shared" ca="1" si="249"/>
        <v>1.7068487305313962E-3</v>
      </c>
      <c r="R1497" s="12">
        <f t="shared" ca="1" si="250"/>
        <v>5.1886505097265001E-4</v>
      </c>
      <c r="S1497" s="12">
        <f t="shared" ca="1" si="251"/>
        <v>-3.0107250383035744E-3</v>
      </c>
      <c r="T1497" s="12">
        <f t="shared" ca="1" si="252"/>
        <v>-2.7803521779427021E-3</v>
      </c>
      <c r="U1497" s="18"/>
      <c r="V1497" s="22">
        <f t="shared" ca="1" si="253"/>
        <v>44088</v>
      </c>
      <c r="W1497" s="14">
        <f ca="1">VLOOKUP($M1497,LAST!$B:$Q,2,0)</f>
        <v>374.97</v>
      </c>
      <c r="X1497" s="14">
        <f ca="1">VLOOKUP($M1497,LAST!$B:$Q,3,0)*100</f>
        <v>533.15</v>
      </c>
      <c r="Y1497" s="14">
        <f ca="1">VLOOKUP($M1497,LAST!$B:$Q,16,0)*100</f>
        <v>494.00000000000006</v>
      </c>
      <c r="Z1497" s="14">
        <f ca="1">VLOOKUP($M1497,LAST!$B:$Q,4,0)</f>
        <v>93.9</v>
      </c>
      <c r="AA1497" s="14">
        <f ca="1">VLOOKUP($M1497,LAST!$B:$Q,5,0)</f>
        <v>95.257199999999997</v>
      </c>
      <c r="AB1497" s="14">
        <f ca="1">VLOOKUP($M1497,LAST!$B:$Q,6,0)</f>
        <v>93.052000000000007</v>
      </c>
      <c r="AC1497" s="14">
        <f ca="1">VLOOKUP($M1497,LAST!$B:$Q,7,0)</f>
        <v>1183.5999999999999</v>
      </c>
    </row>
    <row r="1498" spans="12:29" ht="16.5" customHeight="1" x14ac:dyDescent="0.25">
      <c r="L1498" s="32">
        <f t="shared" si="245"/>
        <v>1498</v>
      </c>
      <c r="M1498" s="9">
        <f t="shared" ca="1" si="254"/>
        <v>44085</v>
      </c>
      <c r="N1498" s="12">
        <f t="shared" ca="1" si="246"/>
        <v>6.1641991924630268E-3</v>
      </c>
      <c r="O1498" s="12">
        <f t="shared" ca="1" si="247"/>
        <v>6.3731498067316483E-3</v>
      </c>
      <c r="P1498" s="12">
        <f t="shared" ca="1" si="248"/>
        <v>6.0851926977687487E-3</v>
      </c>
      <c r="Q1498" s="12">
        <f t="shared" ca="1" si="249"/>
        <v>6.4047822374035945E-4</v>
      </c>
      <c r="R1498" s="12">
        <f t="shared" ca="1" si="250"/>
        <v>3.2886269194598583E-4</v>
      </c>
      <c r="S1498" s="12">
        <f t="shared" ca="1" si="251"/>
        <v>-3.2141938801744097E-5</v>
      </c>
      <c r="T1498" s="12">
        <f t="shared" ca="1" si="252"/>
        <v>1.6879061524179839E-3</v>
      </c>
      <c r="U1498" s="18"/>
      <c r="V1498" s="22">
        <f t="shared" ca="1" si="253"/>
        <v>44085</v>
      </c>
      <c r="W1498" s="14">
        <f ca="1">VLOOKUP($M1498,LAST!$B:$Q,2,0)</f>
        <v>373.79</v>
      </c>
      <c r="X1498" s="14">
        <f ca="1">VLOOKUP($M1498,LAST!$B:$Q,3,0)*100</f>
        <v>533.73</v>
      </c>
      <c r="Y1498" s="14">
        <f ca="1">VLOOKUP($M1498,LAST!$B:$Q,16,0)*100</f>
        <v>496</v>
      </c>
      <c r="Z1498" s="14">
        <f ca="1">VLOOKUP($M1498,LAST!$B:$Q,4,0)</f>
        <v>93.74</v>
      </c>
      <c r="AA1498" s="14">
        <f ca="1">VLOOKUP($M1498,LAST!$B:$Q,5,0)</f>
        <v>95.207800000000006</v>
      </c>
      <c r="AB1498" s="14">
        <f ca="1">VLOOKUP($M1498,LAST!$B:$Q,6,0)</f>
        <v>93.332999999999998</v>
      </c>
      <c r="AC1498" s="14">
        <f ca="1">VLOOKUP($M1498,LAST!$B:$Q,7,0)</f>
        <v>1186.9000000000001</v>
      </c>
    </row>
    <row r="1499" spans="12:29" ht="16.5" customHeight="1" x14ac:dyDescent="0.25">
      <c r="L1499" s="32">
        <f t="shared" si="245"/>
        <v>1499</v>
      </c>
      <c r="M1499" s="9">
        <f t="shared" ca="1" si="254"/>
        <v>44084</v>
      </c>
      <c r="N1499" s="12">
        <f t="shared" ca="1" si="246"/>
        <v>-2.5139078408733084E-2</v>
      </c>
      <c r="O1499" s="12">
        <f t="shared" ca="1" si="247"/>
        <v>-2.7148491240942985E-2</v>
      </c>
      <c r="P1499" s="12">
        <f t="shared" ca="1" si="248"/>
        <v>-2.0242914979757831E-3</v>
      </c>
      <c r="Q1499" s="12">
        <f t="shared" ca="1" si="249"/>
        <v>1.0686044026502195E-3</v>
      </c>
      <c r="R1499" s="12">
        <f t="shared" ca="1" si="250"/>
        <v>1.029771968557025E-4</v>
      </c>
      <c r="S1499" s="12">
        <f t="shared" ca="1" si="251"/>
        <v>8.6858613479168234E-4</v>
      </c>
      <c r="T1499" s="12">
        <f t="shared" ca="1" si="252"/>
        <v>-3.5320830880496423E-3</v>
      </c>
      <c r="U1499" s="18"/>
      <c r="V1499" s="22">
        <f t="shared" ca="1" si="253"/>
        <v>44084</v>
      </c>
      <c r="W1499" s="14">
        <f ca="1">VLOOKUP($M1499,LAST!$B:$Q,2,0)</f>
        <v>371.5</v>
      </c>
      <c r="X1499" s="14">
        <f ca="1">VLOOKUP($M1499,LAST!$B:$Q,3,0)*100</f>
        <v>530.34999999999991</v>
      </c>
      <c r="Y1499" s="14">
        <f ca="1">VLOOKUP($M1499,LAST!$B:$Q,16,0)*100</f>
        <v>493</v>
      </c>
      <c r="Z1499" s="14">
        <f ca="1">VLOOKUP($M1499,LAST!$B:$Q,4,0)</f>
        <v>93.68</v>
      </c>
      <c r="AA1499" s="14">
        <f ca="1">VLOOKUP($M1499,LAST!$B:$Q,5,0)</f>
        <v>95.176500000000004</v>
      </c>
      <c r="AB1499" s="14">
        <f ca="1">VLOOKUP($M1499,LAST!$B:$Q,6,0)</f>
        <v>93.335999999999999</v>
      </c>
      <c r="AC1499" s="14">
        <f ca="1">VLOOKUP($M1499,LAST!$B:$Q,7,0)</f>
        <v>1184.9000000000001</v>
      </c>
    </row>
    <row r="1500" spans="12:29" ht="16.5" customHeight="1" x14ac:dyDescent="0.25">
      <c r="L1500" s="32">
        <f t="shared" si="245"/>
        <v>1500</v>
      </c>
      <c r="M1500" s="9">
        <f t="shared" ca="1" si="254"/>
        <v>44083</v>
      </c>
      <c r="N1500" s="12">
        <f t="shared" ca="1" si="246"/>
        <v>-3.6603221083456594E-3</v>
      </c>
      <c r="O1500" s="12">
        <f t="shared" ca="1" si="247"/>
        <v>-1.520202205209098E-3</v>
      </c>
      <c r="P1500" s="12">
        <f t="shared" ca="1" si="248"/>
        <v>-1.002004008016022E-2</v>
      </c>
      <c r="Q1500" s="12">
        <f t="shared" ca="1" si="249"/>
        <v>1.7126953543138423E-3</v>
      </c>
      <c r="R1500" s="12">
        <f t="shared" ca="1" si="250"/>
        <v>1.2520029416809297E-3</v>
      </c>
      <c r="S1500" s="12">
        <f t="shared" ca="1" si="251"/>
        <v>-2.0332816095028905E-3</v>
      </c>
      <c r="T1500" s="12">
        <f t="shared" ca="1" si="252"/>
        <v>2.2335538792193077E-3</v>
      </c>
      <c r="U1500" s="18"/>
      <c r="V1500" s="22">
        <f t="shared" ca="1" si="253"/>
        <v>44083</v>
      </c>
      <c r="W1500" s="14">
        <f ca="1">VLOOKUP($M1500,LAST!$B:$Q,2,0)</f>
        <v>381.08</v>
      </c>
      <c r="X1500" s="14">
        <f ca="1">VLOOKUP($M1500,LAST!$B:$Q,3,0)*100</f>
        <v>545.15</v>
      </c>
      <c r="Y1500" s="14">
        <f ca="1">VLOOKUP($M1500,LAST!$B:$Q,16,0)*100</f>
        <v>494.00000000000006</v>
      </c>
      <c r="Z1500" s="14">
        <f ca="1">VLOOKUP($M1500,LAST!$B:$Q,4,0)</f>
        <v>93.58</v>
      </c>
      <c r="AA1500" s="14">
        <f ca="1">VLOOKUP($M1500,LAST!$B:$Q,5,0)</f>
        <v>95.166700000000006</v>
      </c>
      <c r="AB1500" s="14">
        <f ca="1">VLOOKUP($M1500,LAST!$B:$Q,6,0)</f>
        <v>93.254999999999995</v>
      </c>
      <c r="AC1500" s="14">
        <f ca="1">VLOOKUP($M1500,LAST!$B:$Q,7,0)</f>
        <v>1189.0999999999999</v>
      </c>
    </row>
    <row r="1501" spans="12:29" ht="16.5" customHeight="1" x14ac:dyDescent="0.25">
      <c r="L1501" s="32">
        <f t="shared" si="245"/>
        <v>1501</v>
      </c>
      <c r="M1501" s="9">
        <f t="shared" ca="1" si="254"/>
        <v>44082</v>
      </c>
      <c r="N1501" s="12">
        <f t="shared" ca="1" si="246"/>
        <v>2.0518156834493873E-2</v>
      </c>
      <c r="O1501" s="12">
        <f t="shared" ca="1" si="247"/>
        <v>1.7063447710592206E-2</v>
      </c>
      <c r="P1501" s="12">
        <f t="shared" ca="1" si="248"/>
        <v>2.2540983606557319E-2</v>
      </c>
      <c r="Q1501" s="12">
        <f t="shared" ca="1" si="249"/>
        <v>-1.0703200256878542E-4</v>
      </c>
      <c r="R1501" s="12">
        <f t="shared" ca="1" si="250"/>
        <v>2.1234354951116252E-3</v>
      </c>
      <c r="S1501" s="12">
        <f t="shared" ca="1" si="251"/>
        <v>7.8301103333728861E-3</v>
      </c>
      <c r="T1501" s="12">
        <f t="shared" ca="1" si="252"/>
        <v>-1.51483273721853E-3</v>
      </c>
      <c r="U1501" s="18"/>
      <c r="V1501" s="22">
        <f t="shared" ca="1" si="253"/>
        <v>44082</v>
      </c>
      <c r="W1501" s="14">
        <f ca="1">VLOOKUP($M1501,LAST!$B:$Q,2,0)</f>
        <v>382.48</v>
      </c>
      <c r="X1501" s="14">
        <f ca="1">VLOOKUP($M1501,LAST!$B:$Q,3,0)*100</f>
        <v>545.98</v>
      </c>
      <c r="Y1501" s="14">
        <f ca="1">VLOOKUP($M1501,LAST!$B:$Q,16,0)*100</f>
        <v>499</v>
      </c>
      <c r="Z1501" s="14">
        <f ca="1">VLOOKUP($M1501,LAST!$B:$Q,4,0)</f>
        <v>93.42</v>
      </c>
      <c r="AA1501" s="14">
        <f ca="1">VLOOKUP($M1501,LAST!$B:$Q,5,0)</f>
        <v>95.047700000000006</v>
      </c>
      <c r="AB1501" s="14">
        <f ca="1">VLOOKUP($M1501,LAST!$B:$Q,6,0)</f>
        <v>93.444999999999993</v>
      </c>
      <c r="AC1501" s="14">
        <f ca="1">VLOOKUP($M1501,LAST!$B:$Q,7,0)</f>
        <v>1186.45</v>
      </c>
    </row>
    <row r="1502" spans="12:29" ht="16.5" customHeight="1" x14ac:dyDescent="0.25">
      <c r="L1502" s="32">
        <f t="shared" si="245"/>
        <v>1502</v>
      </c>
      <c r="M1502" s="9">
        <f t="shared" ca="1" si="254"/>
        <v>44081</v>
      </c>
      <c r="N1502" s="12">
        <f t="shared" ca="1" si="246"/>
        <v>0</v>
      </c>
      <c r="O1502" s="12">
        <f t="shared" ca="1" si="247"/>
        <v>-8.5616438356173052E-4</v>
      </c>
      <c r="P1502" s="12">
        <f t="shared" ca="1" si="248"/>
        <v>0</v>
      </c>
      <c r="Q1502" s="12">
        <f t="shared" ca="1" si="249"/>
        <v>2.1410983834724284E-4</v>
      </c>
      <c r="R1502" s="12">
        <f t="shared" ca="1" si="250"/>
        <v>1.2192444273668723E-3</v>
      </c>
      <c r="S1502" s="12">
        <f t="shared" ca="1" si="251"/>
        <v>0</v>
      </c>
      <c r="T1502" s="12">
        <f t="shared" ca="1" si="252"/>
        <v>-1.1768167107973904E-3</v>
      </c>
      <c r="U1502" s="18"/>
      <c r="V1502" s="22">
        <f t="shared" ca="1" si="253"/>
        <v>44081</v>
      </c>
      <c r="W1502" s="14">
        <f ca="1">VLOOKUP($M1502,LAST!$B:$Q,2,0)</f>
        <v>374.79</v>
      </c>
      <c r="X1502" s="14">
        <f ca="1">VLOOKUP($M1502,LAST!$B:$Q,3,0)*100</f>
        <v>536.81999999999994</v>
      </c>
      <c r="Y1502" s="14">
        <f ca="1">VLOOKUP($M1502,LAST!$B:$Q,16,0)*100</f>
        <v>488</v>
      </c>
      <c r="Z1502" s="14">
        <f ca="1">VLOOKUP($M1502,LAST!$B:$Q,4,0)</f>
        <v>93.43</v>
      </c>
      <c r="AA1502" s="14">
        <f ca="1">VLOOKUP($M1502,LAST!$B:$Q,5,0)</f>
        <v>94.846299999999999</v>
      </c>
      <c r="AB1502" s="14">
        <f ca="1">VLOOKUP($M1502,LAST!$B:$Q,6,0)</f>
        <v>92.718999999999994</v>
      </c>
      <c r="AC1502" s="14">
        <f ca="1">VLOOKUP($M1502,LAST!$B:$Q,7,0)</f>
        <v>1188.25</v>
      </c>
    </row>
    <row r="1503" spans="12:29" ht="16.5" customHeight="1" x14ac:dyDescent="0.25">
      <c r="L1503" s="32">
        <f t="shared" si="245"/>
        <v>1503</v>
      </c>
      <c r="M1503" s="9">
        <f t="shared" ca="1" si="254"/>
        <v>44078</v>
      </c>
      <c r="N1503" s="12">
        <f t="shared" ca="1" si="246"/>
        <v>-1.1916374469431279E-2</v>
      </c>
      <c r="O1503" s="12">
        <f t="shared" ca="1" si="247"/>
        <v>7.7653149266609933E-3</v>
      </c>
      <c r="P1503" s="12">
        <f t="shared" ca="1" si="248"/>
        <v>1.6666666666666607E-2</v>
      </c>
      <c r="Q1503" s="12">
        <f t="shared" ca="1" si="249"/>
        <v>5.3556126820897276E-4</v>
      </c>
      <c r="R1503" s="12">
        <f t="shared" ca="1" si="250"/>
        <v>8.3781028298557381E-4</v>
      </c>
      <c r="S1503" s="12">
        <f t="shared" ca="1" si="251"/>
        <v>-2.1565899998932103E-4</v>
      </c>
      <c r="T1503" s="12">
        <f t="shared" ca="1" si="252"/>
        <v>1.178203240058906E-3</v>
      </c>
      <c r="U1503" s="18"/>
      <c r="V1503" s="22">
        <f t="shared" ca="1" si="253"/>
        <v>44078</v>
      </c>
      <c r="W1503" s="14">
        <f ca="1">VLOOKUP($M1503,LAST!$B:$Q,2,0)</f>
        <v>374.79</v>
      </c>
      <c r="X1503" s="14">
        <f ca="1">VLOOKUP($M1503,LAST!$B:$Q,3,0)*100</f>
        <v>537.28</v>
      </c>
      <c r="Y1503" s="14">
        <f ca="1">VLOOKUP($M1503,LAST!$B:$Q,16,0)*100</f>
        <v>488</v>
      </c>
      <c r="Z1503" s="14">
        <f ca="1">VLOOKUP($M1503,LAST!$B:$Q,4,0)</f>
        <v>93.41</v>
      </c>
      <c r="AA1503" s="14">
        <f ca="1">VLOOKUP($M1503,LAST!$B:$Q,5,0)</f>
        <v>94.730800000000002</v>
      </c>
      <c r="AB1503" s="14">
        <f ca="1">VLOOKUP($M1503,LAST!$B:$Q,6,0)</f>
        <v>92.718999999999994</v>
      </c>
      <c r="AC1503" s="14">
        <f ca="1">VLOOKUP($M1503,LAST!$B:$Q,7,0)</f>
        <v>1189.6500000000001</v>
      </c>
    </row>
    <row r="1504" spans="12:29" ht="16.5" customHeight="1" x14ac:dyDescent="0.25">
      <c r="L1504" s="32">
        <f t="shared" si="245"/>
        <v>1504</v>
      </c>
      <c r="M1504" s="9">
        <f t="shared" ca="1" si="254"/>
        <v>44077</v>
      </c>
      <c r="N1504" s="12">
        <f t="shared" ca="1" si="246"/>
        <v>1.0523231031543068E-2</v>
      </c>
      <c r="O1504" s="12">
        <f t="shared" ca="1" si="247"/>
        <v>1.0174886787805315E-2</v>
      </c>
      <c r="P1504" s="12">
        <f t="shared" ca="1" si="248"/>
        <v>1.9108280254777066E-2</v>
      </c>
      <c r="Q1504" s="12">
        <f t="shared" ca="1" si="249"/>
        <v>2.146844139115478E-3</v>
      </c>
      <c r="R1504" s="12">
        <f t="shared" ca="1" si="250"/>
        <v>1.9689727995935158E-3</v>
      </c>
      <c r="S1504" s="12">
        <f t="shared" ca="1" si="251"/>
        <v>-1.1632039807424333E-3</v>
      </c>
      <c r="T1504" s="12">
        <f t="shared" ca="1" si="252"/>
        <v>2.2774239804310703E-3</v>
      </c>
      <c r="U1504" s="18"/>
      <c r="V1504" s="22">
        <f t="shared" ca="1" si="253"/>
        <v>44077</v>
      </c>
      <c r="W1504" s="14">
        <f ca="1">VLOOKUP($M1504,LAST!$B:$Q,2,0)</f>
        <v>379.31</v>
      </c>
      <c r="X1504" s="14">
        <f ca="1">VLOOKUP($M1504,LAST!$B:$Q,3,0)*100</f>
        <v>533.14</v>
      </c>
      <c r="Y1504" s="14">
        <f ca="1">VLOOKUP($M1504,LAST!$B:$Q,16,0)*100</f>
        <v>480</v>
      </c>
      <c r="Z1504" s="14">
        <f ca="1">VLOOKUP($M1504,LAST!$B:$Q,4,0)</f>
        <v>93.36</v>
      </c>
      <c r="AA1504" s="14">
        <f ca="1">VLOOKUP($M1504,LAST!$B:$Q,5,0)</f>
        <v>94.651499999999999</v>
      </c>
      <c r="AB1504" s="14">
        <f ca="1">VLOOKUP($M1504,LAST!$B:$Q,6,0)</f>
        <v>92.739000000000004</v>
      </c>
      <c r="AC1504" s="14">
        <f ca="1">VLOOKUP($M1504,LAST!$B:$Q,7,0)</f>
        <v>1188.25</v>
      </c>
    </row>
    <row r="1505" spans="12:29" ht="16.5" customHeight="1" x14ac:dyDescent="0.25">
      <c r="L1505" s="32">
        <f t="shared" si="245"/>
        <v>1505</v>
      </c>
      <c r="M1505" s="9">
        <f t="shared" ca="1" si="254"/>
        <v>44076</v>
      </c>
      <c r="N1505" s="12">
        <f t="shared" ca="1" si="246"/>
        <v>-1.1456111242790445E-2</v>
      </c>
      <c r="O1505" s="12">
        <f t="shared" ca="1" si="247"/>
        <v>-7.9511278195488755E-3</v>
      </c>
      <c r="P1505" s="12">
        <f t="shared" ca="1" si="248"/>
        <v>-8.4210526315789958E-3</v>
      </c>
      <c r="Q1505" s="12">
        <f t="shared" ca="1" si="249"/>
        <v>2.3671185711211518E-3</v>
      </c>
      <c r="R1505" s="12">
        <f t="shared" ca="1" si="250"/>
        <v>1.6955514836871632E-3</v>
      </c>
      <c r="S1505" s="12">
        <f t="shared" ca="1" si="251"/>
        <v>5.5123567761918846E-3</v>
      </c>
      <c r="T1505" s="12">
        <f t="shared" ca="1" si="252"/>
        <v>2.070830868058593E-3</v>
      </c>
      <c r="U1505" s="18"/>
      <c r="V1505" s="22">
        <f t="shared" ca="1" si="253"/>
        <v>44076</v>
      </c>
      <c r="W1505" s="14">
        <f ca="1">VLOOKUP($M1505,LAST!$B:$Q,2,0)</f>
        <v>375.36</v>
      </c>
      <c r="X1505" s="14">
        <f ca="1">VLOOKUP($M1505,LAST!$B:$Q,3,0)*100</f>
        <v>527.77</v>
      </c>
      <c r="Y1505" s="14">
        <f ca="1">VLOOKUP($M1505,LAST!$B:$Q,16,0)*100</f>
        <v>471</v>
      </c>
      <c r="Z1505" s="14">
        <f ca="1">VLOOKUP($M1505,LAST!$B:$Q,4,0)</f>
        <v>93.16</v>
      </c>
      <c r="AA1505" s="14">
        <f ca="1">VLOOKUP($M1505,LAST!$B:$Q,5,0)</f>
        <v>94.465500000000006</v>
      </c>
      <c r="AB1505" s="14">
        <f ca="1">VLOOKUP($M1505,LAST!$B:$Q,6,0)</f>
        <v>92.846999999999994</v>
      </c>
      <c r="AC1505" s="14">
        <f ca="1">VLOOKUP($M1505,LAST!$B:$Q,7,0)</f>
        <v>1185.55</v>
      </c>
    </row>
    <row r="1506" spans="12:29" ht="16.5" customHeight="1" x14ac:dyDescent="0.25">
      <c r="L1506" s="32">
        <f t="shared" si="245"/>
        <v>1506</v>
      </c>
      <c r="M1506" s="9">
        <f t="shared" ca="1" si="254"/>
        <v>44075</v>
      </c>
      <c r="N1506" s="12">
        <f t="shared" ca="1" si="246"/>
        <v>-1.4636045153756383E-2</v>
      </c>
      <c r="O1506" s="12">
        <f t="shared" ca="1" si="247"/>
        <v>-6.7399787158567426E-3</v>
      </c>
      <c r="P1506" s="12">
        <f t="shared" ca="1" si="248"/>
        <v>-4.1928721174002703E-3</v>
      </c>
      <c r="Q1506" s="12">
        <f t="shared" ca="1" si="249"/>
        <v>9.6930533117944861E-4</v>
      </c>
      <c r="R1506" s="12">
        <f t="shared" ca="1" si="250"/>
        <v>1.1699085093326289E-3</v>
      </c>
      <c r="S1506" s="12">
        <f t="shared" ca="1" si="251"/>
        <v>2.1054002430975771E-3</v>
      </c>
      <c r="T1506" s="12">
        <f t="shared" ca="1" si="252"/>
        <v>-3.998821400008401E-3</v>
      </c>
      <c r="U1506" s="18"/>
      <c r="V1506" s="22">
        <f t="shared" ca="1" si="253"/>
        <v>44075</v>
      </c>
      <c r="W1506" s="14">
        <f ca="1">VLOOKUP($M1506,LAST!$B:$Q,2,0)</f>
        <v>379.71</v>
      </c>
      <c r="X1506" s="14">
        <f ca="1">VLOOKUP($M1506,LAST!$B:$Q,3,0)*100</f>
        <v>532</v>
      </c>
      <c r="Y1506" s="14">
        <f ca="1">VLOOKUP($M1506,LAST!$B:$Q,16,0)*100</f>
        <v>475</v>
      </c>
      <c r="Z1506" s="14">
        <f ca="1">VLOOKUP($M1506,LAST!$B:$Q,4,0)</f>
        <v>92.94</v>
      </c>
      <c r="AA1506" s="14">
        <f ca="1">VLOOKUP($M1506,LAST!$B:$Q,5,0)</f>
        <v>94.305599999999998</v>
      </c>
      <c r="AB1506" s="14">
        <f ca="1">VLOOKUP($M1506,LAST!$B:$Q,6,0)</f>
        <v>92.337999999999994</v>
      </c>
      <c r="AC1506" s="14">
        <f ca="1">VLOOKUP($M1506,LAST!$B:$Q,7,0)</f>
        <v>1183.0999999999999</v>
      </c>
    </row>
    <row r="1507" spans="12:29" ht="16.5" customHeight="1" x14ac:dyDescent="0.25">
      <c r="L1507" s="32">
        <f t="shared" si="245"/>
        <v>1507</v>
      </c>
      <c r="M1507" s="9">
        <f t="shared" ca="1" si="254"/>
        <v>44074</v>
      </c>
      <c r="N1507" s="12">
        <f t="shared" ca="1" si="246"/>
        <v>7.371970825817753E-3</v>
      </c>
      <c r="O1507" s="12">
        <f t="shared" ca="1" si="247"/>
        <v>-1.208130441198163E-2</v>
      </c>
      <c r="P1507" s="12">
        <f t="shared" ca="1" si="248"/>
        <v>4.2105263157894424E-3</v>
      </c>
      <c r="Q1507" s="12">
        <f t="shared" ca="1" si="249"/>
        <v>1.2940795858944476E-3</v>
      </c>
      <c r="R1507" s="12">
        <f t="shared" ca="1" si="250"/>
        <v>1.6988853188704134E-4</v>
      </c>
      <c r="S1507" s="12">
        <f t="shared" ca="1" si="251"/>
        <v>-2.4574812441132687E-3</v>
      </c>
      <c r="T1507" s="12">
        <f t="shared" ca="1" si="252"/>
        <v>2.9128672745692974E-3</v>
      </c>
      <c r="U1507" s="18"/>
      <c r="V1507" s="22">
        <f t="shared" ca="1" si="253"/>
        <v>44074</v>
      </c>
      <c r="W1507" s="14">
        <f ca="1">VLOOKUP($M1507,LAST!$B:$Q,2,0)</f>
        <v>385.35</v>
      </c>
      <c r="X1507" s="14">
        <f ca="1">VLOOKUP($M1507,LAST!$B:$Q,3,0)*100</f>
        <v>535.61</v>
      </c>
      <c r="Y1507" s="14">
        <f ca="1">VLOOKUP($M1507,LAST!$B:$Q,16,0)*100</f>
        <v>476.99999999999994</v>
      </c>
      <c r="Z1507" s="14">
        <f ca="1">VLOOKUP($M1507,LAST!$B:$Q,4,0)</f>
        <v>92.85</v>
      </c>
      <c r="AA1507" s="14">
        <f ca="1">VLOOKUP($M1507,LAST!$B:$Q,5,0)</f>
        <v>94.195400000000006</v>
      </c>
      <c r="AB1507" s="14">
        <f ca="1">VLOOKUP($M1507,LAST!$B:$Q,6,0)</f>
        <v>92.144000000000005</v>
      </c>
      <c r="AC1507" s="14">
        <f ca="1">VLOOKUP($M1507,LAST!$B:$Q,7,0)</f>
        <v>1187.8499999999999</v>
      </c>
    </row>
    <row r="1508" spans="12:29" ht="16.5" customHeight="1" x14ac:dyDescent="0.25">
      <c r="L1508" s="32">
        <f t="shared" si="245"/>
        <v>1508</v>
      </c>
      <c r="M1508" s="9">
        <f t="shared" ca="1" si="254"/>
        <v>44071</v>
      </c>
      <c r="N1508" s="12">
        <f t="shared" ca="1" si="246"/>
        <v>4.1211675766483769E-3</v>
      </c>
      <c r="O1508" s="12">
        <f t="shared" ca="1" si="247"/>
        <v>-2.9241379310345206E-3</v>
      </c>
      <c r="P1508" s="12">
        <f t="shared" ca="1" si="248"/>
        <v>-4.1928721174002703E-3</v>
      </c>
      <c r="Q1508" s="12">
        <f t="shared" ca="1" si="249"/>
        <v>3.2362459546919631E-4</v>
      </c>
      <c r="R1508" s="12">
        <f t="shared" ca="1" si="250"/>
        <v>6.6898084484900977E-5</v>
      </c>
      <c r="S1508" s="12">
        <f t="shared" ca="1" si="251"/>
        <v>-6.7741207083795718E-3</v>
      </c>
      <c r="T1508" s="12">
        <f t="shared" ca="1" si="252"/>
        <v>-5.0632911392400892E-4</v>
      </c>
      <c r="U1508" s="18"/>
      <c r="V1508" s="22">
        <f t="shared" ca="1" si="253"/>
        <v>44071</v>
      </c>
      <c r="W1508" s="14">
        <f ca="1">VLOOKUP($M1508,LAST!$B:$Q,2,0)</f>
        <v>382.53</v>
      </c>
      <c r="X1508" s="14">
        <f ca="1">VLOOKUP($M1508,LAST!$B:$Q,3,0)*100</f>
        <v>542.16</v>
      </c>
      <c r="Y1508" s="14">
        <f ca="1">VLOOKUP($M1508,LAST!$B:$Q,16,0)*100</f>
        <v>475</v>
      </c>
      <c r="Z1508" s="14">
        <f ca="1">VLOOKUP($M1508,LAST!$B:$Q,4,0)</f>
        <v>92.73</v>
      </c>
      <c r="AA1508" s="14">
        <f ca="1">VLOOKUP($M1508,LAST!$B:$Q,5,0)</f>
        <v>94.179400000000001</v>
      </c>
      <c r="AB1508" s="14">
        <f ca="1">VLOOKUP($M1508,LAST!$B:$Q,6,0)</f>
        <v>92.370999999999995</v>
      </c>
      <c r="AC1508" s="14">
        <f ca="1">VLOOKUP($M1508,LAST!$B:$Q,7,0)</f>
        <v>1184.4000000000001</v>
      </c>
    </row>
    <row r="1509" spans="12:29" ht="16.5" customHeight="1" x14ac:dyDescent="0.25">
      <c r="L1509" s="32">
        <f t="shared" si="245"/>
        <v>1509</v>
      </c>
      <c r="M1509" s="9">
        <f t="shared" ca="1" si="254"/>
        <v>44070</v>
      </c>
      <c r="N1509" s="12">
        <f t="shared" ca="1" si="246"/>
        <v>-9.2067620286085949E-3</v>
      </c>
      <c r="O1509" s="12">
        <f t="shared" ca="1" si="247"/>
        <v>-5.5779078273591187E-3</v>
      </c>
      <c r="P1509" s="12">
        <f t="shared" ca="1" si="248"/>
        <v>-6.2500000000000888E-3</v>
      </c>
      <c r="Q1509" s="12">
        <f t="shared" ca="1" si="249"/>
        <v>6.4766839378238572E-4</v>
      </c>
      <c r="R1509" s="12">
        <f t="shared" ca="1" si="250"/>
        <v>4.6106595474126877E-4</v>
      </c>
      <c r="S1509" s="12">
        <f t="shared" ca="1" si="251"/>
        <v>-5.3759972474809459E-5</v>
      </c>
      <c r="T1509" s="12">
        <f t="shared" ca="1" si="252"/>
        <v>-1.5587479462442211E-3</v>
      </c>
      <c r="U1509" s="18"/>
      <c r="V1509" s="22">
        <f t="shared" ca="1" si="253"/>
        <v>44070</v>
      </c>
      <c r="W1509" s="14">
        <f ca="1">VLOOKUP($M1509,LAST!$B:$Q,2,0)</f>
        <v>380.96</v>
      </c>
      <c r="X1509" s="14">
        <f ca="1">VLOOKUP($M1509,LAST!$B:$Q,3,0)*100</f>
        <v>543.75</v>
      </c>
      <c r="Y1509" s="14">
        <f ca="1">VLOOKUP($M1509,LAST!$B:$Q,16,0)*100</f>
        <v>476.99999999999994</v>
      </c>
      <c r="Z1509" s="14">
        <f ca="1">VLOOKUP($M1509,LAST!$B:$Q,4,0)</f>
        <v>92.7</v>
      </c>
      <c r="AA1509" s="14">
        <f ca="1">VLOOKUP($M1509,LAST!$B:$Q,5,0)</f>
        <v>94.173100000000005</v>
      </c>
      <c r="AB1509" s="14">
        <f ca="1">VLOOKUP($M1509,LAST!$B:$Q,6,0)</f>
        <v>93.001000000000005</v>
      </c>
      <c r="AC1509" s="14">
        <f ca="1">VLOOKUP($M1509,LAST!$B:$Q,7,0)</f>
        <v>1185</v>
      </c>
    </row>
    <row r="1510" spans="12:29" ht="16.5" customHeight="1" x14ac:dyDescent="0.25">
      <c r="L1510" s="32">
        <f t="shared" si="245"/>
        <v>1510</v>
      </c>
      <c r="M1510" s="9">
        <f t="shared" ca="1" si="254"/>
        <v>44069</v>
      </c>
      <c r="N1510" s="12">
        <f t="shared" ca="1" si="246"/>
        <v>3.6282007778445369E-3</v>
      </c>
      <c r="O1510" s="12">
        <f t="shared" ca="1" si="247"/>
        <v>7.3158241275850244E-5</v>
      </c>
      <c r="P1510" s="12">
        <f t="shared" ca="1" si="248"/>
        <v>2.0876826722338038E-3</v>
      </c>
      <c r="Q1510" s="12">
        <f t="shared" ca="1" si="249"/>
        <v>6.480881399870686E-4</v>
      </c>
      <c r="R1510" s="12">
        <f t="shared" ca="1" si="250"/>
        <v>1.6894440560255575E-4</v>
      </c>
      <c r="S1510" s="12">
        <f t="shared" ca="1" si="251"/>
        <v>-1.3975639385510608E-4</v>
      </c>
      <c r="T1510" s="12">
        <f t="shared" ca="1" si="252"/>
        <v>1.476668635558287E-3</v>
      </c>
      <c r="U1510" s="18"/>
      <c r="V1510" s="22">
        <f t="shared" ca="1" si="253"/>
        <v>44069</v>
      </c>
      <c r="W1510" s="14">
        <f ca="1">VLOOKUP($M1510,LAST!$B:$Q,2,0)</f>
        <v>384.5</v>
      </c>
      <c r="X1510" s="14">
        <f ca="1">VLOOKUP($M1510,LAST!$B:$Q,3,0)*100</f>
        <v>546.79999999999995</v>
      </c>
      <c r="Y1510" s="14">
        <f ca="1">VLOOKUP($M1510,LAST!$B:$Q,16,0)*100</f>
        <v>480</v>
      </c>
      <c r="Z1510" s="14">
        <f ca="1">VLOOKUP($M1510,LAST!$B:$Q,4,0)</f>
        <v>92.64</v>
      </c>
      <c r="AA1510" s="14">
        <f ca="1">VLOOKUP($M1510,LAST!$B:$Q,5,0)</f>
        <v>94.1297</v>
      </c>
      <c r="AB1510" s="14">
        <f ca="1">VLOOKUP($M1510,LAST!$B:$Q,6,0)</f>
        <v>93.006</v>
      </c>
      <c r="AC1510" s="14">
        <f ca="1">VLOOKUP($M1510,LAST!$B:$Q,7,0)</f>
        <v>1186.8499999999999</v>
      </c>
    </row>
    <row r="1511" spans="12:29" ht="16.5" customHeight="1" x14ac:dyDescent="0.25">
      <c r="L1511" s="32">
        <f t="shared" si="245"/>
        <v>1511</v>
      </c>
      <c r="M1511" s="9">
        <f t="shared" ca="1" si="254"/>
        <v>44068</v>
      </c>
      <c r="N1511" s="12">
        <f t="shared" ca="1" si="246"/>
        <v>2.1973997436368631E-3</v>
      </c>
      <c r="O1511" s="12">
        <f t="shared" ca="1" si="247"/>
        <v>-1.5538630511892526E-2</v>
      </c>
      <c r="P1511" s="12">
        <f t="shared" ca="1" si="248"/>
        <v>-2.6422764227642226E-2</v>
      </c>
      <c r="Q1511" s="12">
        <f t="shared" ca="1" si="249"/>
        <v>2.1607605877260738E-4</v>
      </c>
      <c r="R1511" s="12">
        <f t="shared" ca="1" si="250"/>
        <v>6.6240304514009196E-4</v>
      </c>
      <c r="S1511" s="12">
        <f t="shared" ca="1" si="251"/>
        <v>-2.990417801024603E-3</v>
      </c>
      <c r="T1511" s="12">
        <f t="shared" ca="1" si="252"/>
        <v>-3.4057940545769716E-3</v>
      </c>
      <c r="U1511" s="18"/>
      <c r="V1511" s="22">
        <f t="shared" ca="1" si="253"/>
        <v>44068</v>
      </c>
      <c r="W1511" s="14">
        <f ca="1">VLOOKUP($M1511,LAST!$B:$Q,2,0)</f>
        <v>383.11</v>
      </c>
      <c r="X1511" s="14">
        <f ca="1">VLOOKUP($M1511,LAST!$B:$Q,3,0)*100</f>
        <v>546.76</v>
      </c>
      <c r="Y1511" s="14">
        <f ca="1">VLOOKUP($M1511,LAST!$B:$Q,16,0)*100</f>
        <v>479</v>
      </c>
      <c r="Z1511" s="14">
        <f ca="1">VLOOKUP($M1511,LAST!$B:$Q,4,0)</f>
        <v>92.58</v>
      </c>
      <c r="AA1511" s="14">
        <f ca="1">VLOOKUP($M1511,LAST!$B:$Q,5,0)</f>
        <v>94.113799999999998</v>
      </c>
      <c r="AB1511" s="14">
        <f ca="1">VLOOKUP($M1511,LAST!$B:$Q,6,0)</f>
        <v>93.019000000000005</v>
      </c>
      <c r="AC1511" s="14">
        <f ca="1">VLOOKUP($M1511,LAST!$B:$Q,7,0)</f>
        <v>1185.0999999999999</v>
      </c>
    </row>
    <row r="1512" spans="12:29" ht="16.5" customHeight="1" x14ac:dyDescent="0.25">
      <c r="L1512" s="32">
        <f t="shared" si="245"/>
        <v>1512</v>
      </c>
      <c r="M1512" s="9">
        <f t="shared" ca="1" si="254"/>
        <v>44067</v>
      </c>
      <c r="N1512" s="12">
        <f t="shared" ca="1" si="246"/>
        <v>-8.8929219600726306E-3</v>
      </c>
      <c r="O1512" s="12">
        <f t="shared" ca="1" si="247"/>
        <v>-1.1022472310267539E-2</v>
      </c>
      <c r="P1512" s="12">
        <f t="shared" ca="1" si="248"/>
        <v>-1.7964071856287456E-2</v>
      </c>
      <c r="Q1512" s="12">
        <f t="shared" ca="1" si="249"/>
        <v>4.3233895373973041E-4</v>
      </c>
      <c r="R1512" s="12">
        <f t="shared" ca="1" si="250"/>
        <v>2.3928787927141038E-4</v>
      </c>
      <c r="S1512" s="12">
        <f t="shared" ca="1" si="251"/>
        <v>5.4693448582798787E-4</v>
      </c>
      <c r="T1512" s="12">
        <f t="shared" ca="1" si="252"/>
        <v>2.4024277164294006E-3</v>
      </c>
      <c r="U1512" s="18"/>
      <c r="V1512" s="22">
        <f t="shared" ca="1" si="253"/>
        <v>44067</v>
      </c>
      <c r="W1512" s="14">
        <f ca="1">VLOOKUP($M1512,LAST!$B:$Q,2,0)</f>
        <v>382.27</v>
      </c>
      <c r="X1512" s="14">
        <f ca="1">VLOOKUP($M1512,LAST!$B:$Q,3,0)*100</f>
        <v>555.39</v>
      </c>
      <c r="Y1512" s="14">
        <f ca="1">VLOOKUP($M1512,LAST!$B:$Q,16,0)*100</f>
        <v>492</v>
      </c>
      <c r="Z1512" s="14">
        <f ca="1">VLOOKUP($M1512,LAST!$B:$Q,4,0)</f>
        <v>92.56</v>
      </c>
      <c r="AA1512" s="14">
        <f ca="1">VLOOKUP($M1512,LAST!$B:$Q,5,0)</f>
        <v>94.051500000000004</v>
      </c>
      <c r="AB1512" s="14">
        <f ca="1">VLOOKUP($M1512,LAST!$B:$Q,6,0)</f>
        <v>93.298000000000002</v>
      </c>
      <c r="AC1512" s="14">
        <f ca="1">VLOOKUP($M1512,LAST!$B:$Q,7,0)</f>
        <v>1189.1500000000001</v>
      </c>
    </row>
    <row r="1513" spans="12:29" ht="16.5" customHeight="1" x14ac:dyDescent="0.25">
      <c r="L1513" s="32">
        <f t="shared" si="245"/>
        <v>1513</v>
      </c>
      <c r="M1513" s="9">
        <f t="shared" ca="1" si="254"/>
        <v>44064</v>
      </c>
      <c r="N1513" s="12">
        <f t="shared" ca="1" si="246"/>
        <v>-3.1273422759815483E-3</v>
      </c>
      <c r="O1513" s="12">
        <f t="shared" ca="1" si="247"/>
        <v>-1.4757916822247807E-3</v>
      </c>
      <c r="P1513" s="12">
        <f t="shared" ca="1" si="248"/>
        <v>-1.9920318725098474E-3</v>
      </c>
      <c r="Q1513" s="12">
        <f t="shared" ca="1" si="249"/>
        <v>-5.4013179215728346E-4</v>
      </c>
      <c r="R1513" s="12">
        <f t="shared" ca="1" si="250"/>
        <v>4.6603082187401945E-4</v>
      </c>
      <c r="S1513" s="12">
        <f t="shared" ca="1" si="251"/>
        <v>4.8926104339765963E-3</v>
      </c>
      <c r="T1513" s="12">
        <f t="shared" ca="1" si="252"/>
        <v>-5.8972198820561594E-4</v>
      </c>
      <c r="U1513" s="18"/>
      <c r="V1513" s="22">
        <f t="shared" ca="1" si="253"/>
        <v>44064</v>
      </c>
      <c r="W1513" s="14">
        <f ca="1">VLOOKUP($M1513,LAST!$B:$Q,2,0)</f>
        <v>385.7</v>
      </c>
      <c r="X1513" s="14">
        <f ca="1">VLOOKUP($M1513,LAST!$B:$Q,3,0)*100</f>
        <v>561.58000000000004</v>
      </c>
      <c r="Y1513" s="14">
        <f ca="1">VLOOKUP($M1513,LAST!$B:$Q,16,0)*100</f>
        <v>501</v>
      </c>
      <c r="Z1513" s="14">
        <f ca="1">VLOOKUP($M1513,LAST!$B:$Q,4,0)</f>
        <v>92.52</v>
      </c>
      <c r="AA1513" s="14">
        <f ca="1">VLOOKUP($M1513,LAST!$B:$Q,5,0)</f>
        <v>94.028999999999996</v>
      </c>
      <c r="AB1513" s="14">
        <f ca="1">VLOOKUP($M1513,LAST!$B:$Q,6,0)</f>
        <v>93.247</v>
      </c>
      <c r="AC1513" s="14">
        <f ca="1">VLOOKUP($M1513,LAST!$B:$Q,7,0)</f>
        <v>1186.3</v>
      </c>
    </row>
    <row r="1514" spans="12:29" ht="16.5" customHeight="1" x14ac:dyDescent="0.25">
      <c r="L1514" s="32">
        <f t="shared" si="245"/>
        <v>1514</v>
      </c>
      <c r="M1514" s="9">
        <f t="shared" ca="1" si="254"/>
        <v>44063</v>
      </c>
      <c r="N1514" s="12">
        <f t="shared" ca="1" si="246"/>
        <v>1.5112160566706168E-2</v>
      </c>
      <c r="O1514" s="12">
        <f t="shared" ca="1" si="247"/>
        <v>6.5323215691890368E-3</v>
      </c>
      <c r="P1514" s="12">
        <f t="shared" ca="1" si="248"/>
        <v>6.0120240480960874E-3</v>
      </c>
      <c r="Q1514" s="12">
        <f t="shared" ca="1" si="249"/>
        <v>0</v>
      </c>
      <c r="R1514" s="12">
        <f t="shared" ca="1" si="250"/>
        <v>-1.5638314508836793E-4</v>
      </c>
      <c r="S1514" s="12">
        <f t="shared" ca="1" si="251"/>
        <v>-1.0119823010754647E-3</v>
      </c>
      <c r="T1514" s="12">
        <f t="shared" ca="1" si="252"/>
        <v>4.7826639014687533E-3</v>
      </c>
      <c r="U1514" s="18"/>
      <c r="V1514" s="22">
        <f t="shared" ca="1" si="253"/>
        <v>44063</v>
      </c>
      <c r="W1514" s="14">
        <f ca="1">VLOOKUP($M1514,LAST!$B:$Q,2,0)</f>
        <v>386.91</v>
      </c>
      <c r="X1514" s="14">
        <f ca="1">VLOOKUP($M1514,LAST!$B:$Q,3,0)*100</f>
        <v>562.41000000000008</v>
      </c>
      <c r="Y1514" s="14">
        <f ca="1">VLOOKUP($M1514,LAST!$B:$Q,16,0)*100</f>
        <v>501.99999999999994</v>
      </c>
      <c r="Z1514" s="14">
        <f ca="1">VLOOKUP($M1514,LAST!$B:$Q,4,0)</f>
        <v>92.57</v>
      </c>
      <c r="AA1514" s="14">
        <f ca="1">VLOOKUP($M1514,LAST!$B:$Q,5,0)</f>
        <v>93.985200000000006</v>
      </c>
      <c r="AB1514" s="14">
        <f ca="1">VLOOKUP($M1514,LAST!$B:$Q,6,0)</f>
        <v>92.793000000000006</v>
      </c>
      <c r="AC1514" s="14">
        <f ca="1">VLOOKUP($M1514,LAST!$B:$Q,7,0)</f>
        <v>1187</v>
      </c>
    </row>
    <row r="1515" spans="12:29" ht="16.5" customHeight="1" x14ac:dyDescent="0.25">
      <c r="L1515" s="32">
        <f t="shared" si="245"/>
        <v>1515</v>
      </c>
      <c r="M1515" s="9">
        <f t="shared" ca="1" si="254"/>
        <v>44062</v>
      </c>
      <c r="N1515" s="12">
        <f t="shared" ca="1" si="246"/>
        <v>-1.0102846457511028E-2</v>
      </c>
      <c r="O1515" s="12">
        <f t="shared" ca="1" si="247"/>
        <v>-2.6417249750106953E-3</v>
      </c>
      <c r="P1515" s="12">
        <f t="shared" ca="1" si="248"/>
        <v>-3.9920159680638667E-3</v>
      </c>
      <c r="Q1515" s="12">
        <f t="shared" ca="1" si="249"/>
        <v>1.0803802938630369E-4</v>
      </c>
      <c r="R1515" s="12">
        <f t="shared" ca="1" si="250"/>
        <v>4.4168483073359077E-4</v>
      </c>
      <c r="S1515" s="12">
        <f t="shared" ca="1" si="251"/>
        <v>6.6759870381809527E-3</v>
      </c>
      <c r="T1515" s="12">
        <f t="shared" ca="1" si="252"/>
        <v>-1.9853003294755256E-3</v>
      </c>
      <c r="U1515" s="18"/>
      <c r="V1515" s="22">
        <f t="shared" ca="1" si="253"/>
        <v>44062</v>
      </c>
      <c r="W1515" s="14">
        <f ca="1">VLOOKUP($M1515,LAST!$B:$Q,2,0)</f>
        <v>381.15</v>
      </c>
      <c r="X1515" s="14">
        <f ca="1">VLOOKUP($M1515,LAST!$B:$Q,3,0)*100</f>
        <v>558.76</v>
      </c>
      <c r="Y1515" s="14">
        <f ca="1">VLOOKUP($M1515,LAST!$B:$Q,16,0)*100</f>
        <v>499</v>
      </c>
      <c r="Z1515" s="14">
        <f ca="1">VLOOKUP($M1515,LAST!$B:$Q,4,0)</f>
        <v>92.57</v>
      </c>
      <c r="AA1515" s="14">
        <f ca="1">VLOOKUP($M1515,LAST!$B:$Q,5,0)</f>
        <v>93.999899999999997</v>
      </c>
      <c r="AB1515" s="14">
        <f ca="1">VLOOKUP($M1515,LAST!$B:$Q,6,0)</f>
        <v>92.887</v>
      </c>
      <c r="AC1515" s="14">
        <f ca="1">VLOOKUP($M1515,LAST!$B:$Q,7,0)</f>
        <v>1181.3499999999999</v>
      </c>
    </row>
    <row r="1516" spans="12:29" ht="16.5" customHeight="1" x14ac:dyDescent="0.25">
      <c r="L1516" s="32">
        <f t="shared" si="245"/>
        <v>1516</v>
      </c>
      <c r="M1516" s="9">
        <f t="shared" ca="1" si="254"/>
        <v>44061</v>
      </c>
      <c r="N1516" s="12">
        <f t="shared" ca="1" si="246"/>
        <v>1.1161007379395516E-2</v>
      </c>
      <c r="O1516" s="12">
        <f t="shared" ca="1" si="247"/>
        <v>-5.3545611937044768E-5</v>
      </c>
      <c r="P1516" s="12">
        <f t="shared" ca="1" si="248"/>
        <v>-3.9761431411531323E-3</v>
      </c>
      <c r="Q1516" s="12">
        <f t="shared" ca="1" si="249"/>
        <v>0</v>
      </c>
      <c r="R1516" s="12">
        <f t="shared" ca="1" si="250"/>
        <v>2.9915799268165344E-4</v>
      </c>
      <c r="S1516" s="12">
        <f t="shared" ca="1" si="251"/>
        <v>-6.2465670805914586E-3</v>
      </c>
      <c r="T1516" s="12">
        <f t="shared" ca="1" si="252"/>
        <v>-7.5975012662488073E-4</v>
      </c>
      <c r="U1516" s="18"/>
      <c r="V1516" s="22">
        <f t="shared" ca="1" si="253"/>
        <v>44061</v>
      </c>
      <c r="W1516" s="14">
        <f ca="1">VLOOKUP($M1516,LAST!$B:$Q,2,0)</f>
        <v>385.04</v>
      </c>
      <c r="X1516" s="14">
        <f ca="1">VLOOKUP($M1516,LAST!$B:$Q,3,0)*100</f>
        <v>560.24</v>
      </c>
      <c r="Y1516" s="14">
        <f ca="1">VLOOKUP($M1516,LAST!$B:$Q,16,0)*100</f>
        <v>501</v>
      </c>
      <c r="Z1516" s="14">
        <f ca="1">VLOOKUP($M1516,LAST!$B:$Q,4,0)</f>
        <v>92.56</v>
      </c>
      <c r="AA1516" s="14">
        <f ca="1">VLOOKUP($M1516,LAST!$B:$Q,5,0)</f>
        <v>93.958399999999997</v>
      </c>
      <c r="AB1516" s="14">
        <f ca="1">VLOOKUP($M1516,LAST!$B:$Q,6,0)</f>
        <v>92.271000000000001</v>
      </c>
      <c r="AC1516" s="14">
        <f ca="1">VLOOKUP($M1516,LAST!$B:$Q,7,0)</f>
        <v>1183.7</v>
      </c>
    </row>
    <row r="1517" spans="12:29" ht="16.5" customHeight="1" x14ac:dyDescent="0.25">
      <c r="L1517" s="32">
        <f t="shared" si="245"/>
        <v>1517</v>
      </c>
      <c r="M1517" s="9">
        <f t="shared" ca="1" si="254"/>
        <v>44060</v>
      </c>
      <c r="N1517" s="12">
        <f t="shared" ca="1" si="246"/>
        <v>9.7584259234706483E-3</v>
      </c>
      <c r="O1517" s="12">
        <f t="shared" ca="1" si="247"/>
        <v>8.3690291926135085E-3</v>
      </c>
      <c r="P1517" s="12">
        <f t="shared" ca="1" si="248"/>
        <v>1.0040160642570184E-2</v>
      </c>
      <c r="Q1517" s="12">
        <f t="shared" ca="1" si="249"/>
        <v>7.5683857714348157E-4</v>
      </c>
      <c r="R1517" s="12">
        <f t="shared" ca="1" si="250"/>
        <v>6.1146507671550054E-4</v>
      </c>
      <c r="S1517" s="12">
        <f t="shared" ca="1" si="251"/>
        <v>-2.6316920168428792E-3</v>
      </c>
      <c r="T1517" s="12">
        <f t="shared" ca="1" si="252"/>
        <v>0</v>
      </c>
      <c r="U1517" s="18"/>
      <c r="V1517" s="22">
        <f t="shared" ca="1" si="253"/>
        <v>44060</v>
      </c>
      <c r="W1517" s="14">
        <f ca="1">VLOOKUP($M1517,LAST!$B:$Q,2,0)</f>
        <v>380.79</v>
      </c>
      <c r="X1517" s="14">
        <f ca="1">VLOOKUP($M1517,LAST!$B:$Q,3,0)*100</f>
        <v>560.27</v>
      </c>
      <c r="Y1517" s="14">
        <f ca="1">VLOOKUP($M1517,LAST!$B:$Q,16,0)*100</f>
        <v>503</v>
      </c>
      <c r="Z1517" s="14">
        <f ca="1">VLOOKUP($M1517,LAST!$B:$Q,4,0)</f>
        <v>92.56</v>
      </c>
      <c r="AA1517" s="14">
        <f ca="1">VLOOKUP($M1517,LAST!$B:$Q,5,0)</f>
        <v>93.930300000000003</v>
      </c>
      <c r="AB1517" s="14">
        <f ca="1">VLOOKUP($M1517,LAST!$B:$Q,6,0)</f>
        <v>92.850999999999999</v>
      </c>
      <c r="AC1517" s="14">
        <f ca="1">VLOOKUP($M1517,LAST!$B:$Q,7,0)</f>
        <v>1184.5999999999999</v>
      </c>
    </row>
    <row r="1518" spans="12:29" ht="16.5" customHeight="1" x14ac:dyDescent="0.25">
      <c r="L1518" s="32">
        <f t="shared" si="245"/>
        <v>1518</v>
      </c>
      <c r="M1518" s="9">
        <f t="shared" ca="1" si="254"/>
        <v>44057</v>
      </c>
      <c r="N1518" s="12">
        <f t="shared" ca="1" si="246"/>
        <v>1.603082228688435E-2</v>
      </c>
      <c r="O1518" s="12">
        <f t="shared" ca="1" si="247"/>
        <v>1.5146255458315716E-2</v>
      </c>
      <c r="P1518" s="12">
        <f t="shared" ca="1" si="248"/>
        <v>2.4691358024691246E-2</v>
      </c>
      <c r="Q1518" s="12">
        <f t="shared" ca="1" si="249"/>
        <v>3.2446463335489284E-4</v>
      </c>
      <c r="R1518" s="12">
        <f t="shared" ca="1" si="250"/>
        <v>-2.8647558354755187E-4</v>
      </c>
      <c r="S1518" s="12">
        <f t="shared" ca="1" si="251"/>
        <v>-2.560668559489887E-3</v>
      </c>
      <c r="T1518" s="12">
        <f t="shared" ca="1" si="252"/>
        <v>1.0986224964082414E-3</v>
      </c>
      <c r="U1518" s="18"/>
      <c r="V1518" s="22">
        <f t="shared" ca="1" si="253"/>
        <v>44057</v>
      </c>
      <c r="W1518" s="14">
        <f ca="1">VLOOKUP($M1518,LAST!$B:$Q,2,0)</f>
        <v>377.11</v>
      </c>
      <c r="X1518" s="14">
        <f ca="1">VLOOKUP($M1518,LAST!$B:$Q,3,0)*100</f>
        <v>555.62</v>
      </c>
      <c r="Y1518" s="14">
        <f ca="1">VLOOKUP($M1518,LAST!$B:$Q,16,0)*100</f>
        <v>498.00000000000006</v>
      </c>
      <c r="Z1518" s="14">
        <f ca="1">VLOOKUP($M1518,LAST!$B:$Q,4,0)</f>
        <v>92.49</v>
      </c>
      <c r="AA1518" s="14">
        <f ca="1">VLOOKUP($M1518,LAST!$B:$Q,5,0)</f>
        <v>93.872900000000001</v>
      </c>
      <c r="AB1518" s="14">
        <f ca="1">VLOOKUP($M1518,LAST!$B:$Q,6,0)</f>
        <v>93.096000000000004</v>
      </c>
      <c r="AC1518" s="14">
        <f ca="1">VLOOKUP($M1518,LAST!$B:$Q,7,0)</f>
        <v>1184.5999999999999</v>
      </c>
    </row>
    <row r="1519" spans="12:29" ht="16.5" customHeight="1" x14ac:dyDescent="0.25">
      <c r="L1519" s="32">
        <f t="shared" si="245"/>
        <v>1519</v>
      </c>
      <c r="M1519" s="9">
        <f t="shared" ca="1" si="254"/>
        <v>44056</v>
      </c>
      <c r="N1519" s="12">
        <f t="shared" ca="1" si="246"/>
        <v>-8.9979440899259355E-3</v>
      </c>
      <c r="O1519" s="12">
        <f t="shared" ca="1" si="247"/>
        <v>3.005369348897613E-3</v>
      </c>
      <c r="P1519" s="12">
        <f t="shared" ca="1" si="248"/>
        <v>1.2500000000000178E-2</v>
      </c>
      <c r="Q1519" s="12">
        <f t="shared" ca="1" si="249"/>
        <v>9.7434231893456236E-4</v>
      </c>
      <c r="R1519" s="12">
        <f t="shared" ca="1" si="250"/>
        <v>8.260296326139116E-4</v>
      </c>
      <c r="S1519" s="12">
        <f t="shared" ca="1" si="251"/>
        <v>-1.1557848099911228E-3</v>
      </c>
      <c r="T1519" s="12">
        <f t="shared" ca="1" si="252"/>
        <v>-1.5609838417078858E-3</v>
      </c>
      <c r="U1519" s="18"/>
      <c r="V1519" s="22">
        <f t="shared" ca="1" si="253"/>
        <v>44056</v>
      </c>
      <c r="W1519" s="14">
        <f ca="1">VLOOKUP($M1519,LAST!$B:$Q,2,0)</f>
        <v>371.16</v>
      </c>
      <c r="X1519" s="14">
        <f ca="1">VLOOKUP($M1519,LAST!$B:$Q,3,0)*100</f>
        <v>547.33000000000004</v>
      </c>
      <c r="Y1519" s="14">
        <f ca="1">VLOOKUP($M1519,LAST!$B:$Q,16,0)*100</f>
        <v>486.00000000000006</v>
      </c>
      <c r="Z1519" s="14">
        <f ca="1">VLOOKUP($M1519,LAST!$B:$Q,4,0)</f>
        <v>92.46</v>
      </c>
      <c r="AA1519" s="14">
        <f ca="1">VLOOKUP($M1519,LAST!$B:$Q,5,0)</f>
        <v>93.899799999999999</v>
      </c>
      <c r="AB1519" s="14">
        <f ca="1">VLOOKUP($M1519,LAST!$B:$Q,6,0)</f>
        <v>93.334999999999994</v>
      </c>
      <c r="AC1519" s="14">
        <f ca="1">VLOOKUP($M1519,LAST!$B:$Q,7,0)</f>
        <v>1183.3</v>
      </c>
    </row>
    <row r="1520" spans="12:29" ht="16.5" customHeight="1" x14ac:dyDescent="0.25">
      <c r="L1520" s="32">
        <f t="shared" si="245"/>
        <v>1520</v>
      </c>
      <c r="M1520" s="9">
        <f t="shared" ca="1" si="254"/>
        <v>44055</v>
      </c>
      <c r="N1520" s="12">
        <f t="shared" ca="1" si="246"/>
        <v>2.5697995021012332E-3</v>
      </c>
      <c r="O1520" s="12">
        <f t="shared" ca="1" si="247"/>
        <v>7.1520264074820261E-4</v>
      </c>
      <c r="P1520" s="12">
        <f t="shared" ca="1" si="248"/>
        <v>1.0526315789473717E-2</v>
      </c>
      <c r="Q1520" s="12">
        <f t="shared" ca="1" si="249"/>
        <v>1.3008130081302305E-3</v>
      </c>
      <c r="R1520" s="12">
        <f t="shared" ca="1" si="250"/>
        <v>9.8047165060632935E-4</v>
      </c>
      <c r="S1520" s="12">
        <f t="shared" ca="1" si="251"/>
        <v>-1.9759046439099537E-3</v>
      </c>
      <c r="T1520" s="12">
        <f t="shared" ca="1" si="252"/>
        <v>-4.2170961076204438E-4</v>
      </c>
      <c r="U1520" s="18"/>
      <c r="V1520" s="22">
        <f t="shared" ca="1" si="253"/>
        <v>44055</v>
      </c>
      <c r="W1520" s="14">
        <f ca="1">VLOOKUP($M1520,LAST!$B:$Q,2,0)</f>
        <v>374.53</v>
      </c>
      <c r="X1520" s="14">
        <f ca="1">VLOOKUP($M1520,LAST!$B:$Q,3,0)*100</f>
        <v>545.69000000000005</v>
      </c>
      <c r="Y1520" s="14">
        <f ca="1">VLOOKUP($M1520,LAST!$B:$Q,16,0)*100</f>
        <v>480</v>
      </c>
      <c r="Z1520" s="14">
        <f ca="1">VLOOKUP($M1520,LAST!$B:$Q,4,0)</f>
        <v>92.37</v>
      </c>
      <c r="AA1520" s="14">
        <f ca="1">VLOOKUP($M1520,LAST!$B:$Q,5,0)</f>
        <v>93.822299999999998</v>
      </c>
      <c r="AB1520" s="14">
        <f ca="1">VLOOKUP($M1520,LAST!$B:$Q,6,0)</f>
        <v>93.442999999999998</v>
      </c>
      <c r="AC1520" s="14">
        <f ca="1">VLOOKUP($M1520,LAST!$B:$Q,7,0)</f>
        <v>1185.1500000000001</v>
      </c>
    </row>
    <row r="1521" spans="12:29" ht="16.5" customHeight="1" x14ac:dyDescent="0.25">
      <c r="L1521" s="32">
        <f t="shared" si="245"/>
        <v>1521</v>
      </c>
      <c r="M1521" s="9">
        <f t="shared" ca="1" si="254"/>
        <v>44054</v>
      </c>
      <c r="N1521" s="12">
        <f t="shared" ca="1" si="246"/>
        <v>-1.8934818005147291E-2</v>
      </c>
      <c r="O1521" s="12">
        <f t="shared" ca="1" si="247"/>
        <v>-1.802596747762486E-2</v>
      </c>
      <c r="P1521" s="12">
        <f t="shared" ca="1" si="248"/>
        <v>-1.6563146997929601E-2</v>
      </c>
      <c r="Q1521" s="12">
        <f t="shared" ca="1" si="249"/>
        <v>1.3025073266037523E-3</v>
      </c>
      <c r="R1521" s="12">
        <f t="shared" ca="1" si="250"/>
        <v>8.3821043673437678E-4</v>
      </c>
      <c r="S1521" s="12">
        <f t="shared" ca="1" si="251"/>
        <v>4.9154751982216638E-4</v>
      </c>
      <c r="T1521" s="12">
        <f t="shared" ca="1" si="252"/>
        <v>-4.2169182761231383E-5</v>
      </c>
      <c r="U1521" s="18"/>
      <c r="V1521" s="22">
        <f t="shared" ca="1" si="253"/>
        <v>44054</v>
      </c>
      <c r="W1521" s="14">
        <f ca="1">VLOOKUP($M1521,LAST!$B:$Q,2,0)</f>
        <v>373.57</v>
      </c>
      <c r="X1521" s="14">
        <f ca="1">VLOOKUP($M1521,LAST!$B:$Q,3,0)*100</f>
        <v>545.30000000000007</v>
      </c>
      <c r="Y1521" s="14">
        <f ca="1">VLOOKUP($M1521,LAST!$B:$Q,16,0)*100</f>
        <v>475</v>
      </c>
      <c r="Z1521" s="14">
        <f ca="1">VLOOKUP($M1521,LAST!$B:$Q,4,0)</f>
        <v>92.25</v>
      </c>
      <c r="AA1521" s="14">
        <f ca="1">VLOOKUP($M1521,LAST!$B:$Q,5,0)</f>
        <v>93.730400000000003</v>
      </c>
      <c r="AB1521" s="14">
        <f ca="1">VLOOKUP($M1521,LAST!$B:$Q,6,0)</f>
        <v>93.628</v>
      </c>
      <c r="AC1521" s="14">
        <f ca="1">VLOOKUP($M1521,LAST!$B:$Q,7,0)</f>
        <v>1185.6500000000001</v>
      </c>
    </row>
    <row r="1522" spans="12:29" ht="16.5" customHeight="1" x14ac:dyDescent="0.25">
      <c r="L1522" s="32">
        <f t="shared" si="245"/>
        <v>1522</v>
      </c>
      <c r="M1522" s="9">
        <f t="shared" ca="1" si="254"/>
        <v>44053</v>
      </c>
      <c r="N1522" s="12">
        <f t="shared" ca="1" si="246"/>
        <v>-8.2304526748971929E-3</v>
      </c>
      <c r="O1522" s="12">
        <f t="shared" ca="1" si="247"/>
        <v>1.3885382479170705E-3</v>
      </c>
      <c r="P1522" s="12">
        <f t="shared" ca="1" si="248"/>
        <v>8.3507306889352151E-3</v>
      </c>
      <c r="Q1522" s="12">
        <f t="shared" ca="1" si="249"/>
        <v>1.0866021949362814E-3</v>
      </c>
      <c r="R1522" s="12">
        <f t="shared" ca="1" si="250"/>
        <v>7.1058092394737926E-4</v>
      </c>
      <c r="S1522" s="12">
        <f t="shared" ca="1" si="251"/>
        <v>1.5732862417723315E-3</v>
      </c>
      <c r="T1522" s="12">
        <f t="shared" ca="1" si="252"/>
        <v>8.0185693184220419E-4</v>
      </c>
      <c r="U1522" s="18"/>
      <c r="V1522" s="22">
        <f t="shared" ca="1" si="253"/>
        <v>44053</v>
      </c>
      <c r="W1522" s="14">
        <f ca="1">VLOOKUP($M1522,LAST!$B:$Q,2,0)</f>
        <v>380.78</v>
      </c>
      <c r="X1522" s="14">
        <f ca="1">VLOOKUP($M1522,LAST!$B:$Q,3,0)*100</f>
        <v>555.30999999999995</v>
      </c>
      <c r="Y1522" s="14">
        <f ca="1">VLOOKUP($M1522,LAST!$B:$Q,16,0)*100</f>
        <v>483</v>
      </c>
      <c r="Z1522" s="14">
        <f ca="1">VLOOKUP($M1522,LAST!$B:$Q,4,0)</f>
        <v>92.13</v>
      </c>
      <c r="AA1522" s="14">
        <f ca="1">VLOOKUP($M1522,LAST!$B:$Q,5,0)</f>
        <v>93.651899999999998</v>
      </c>
      <c r="AB1522" s="14">
        <f ca="1">VLOOKUP($M1522,LAST!$B:$Q,6,0)</f>
        <v>93.581999999999994</v>
      </c>
      <c r="AC1522" s="14">
        <f ca="1">VLOOKUP($M1522,LAST!$B:$Q,7,0)</f>
        <v>1185.7</v>
      </c>
    </row>
    <row r="1523" spans="12:29" ht="16.5" customHeight="1" x14ac:dyDescent="0.25">
      <c r="L1523" s="32">
        <f t="shared" si="245"/>
        <v>1523</v>
      </c>
      <c r="M1523" s="9">
        <f t="shared" ca="1" si="254"/>
        <v>44050</v>
      </c>
      <c r="N1523" s="12">
        <f t="shared" ca="1" si="246"/>
        <v>-7.6249063041173848E-3</v>
      </c>
      <c r="O1523" s="12">
        <f t="shared" ca="1" si="247"/>
        <v>-6.6677479230869974E-4</v>
      </c>
      <c r="P1523" s="12">
        <f t="shared" ca="1" si="248"/>
        <v>6.302521008403339E-3</v>
      </c>
      <c r="Q1523" s="12">
        <f t="shared" ca="1" si="249"/>
        <v>3.2608695652180941E-4</v>
      </c>
      <c r="R1523" s="12">
        <f t="shared" ca="1" si="250"/>
        <v>6.9396549419664666E-4</v>
      </c>
      <c r="S1523" s="12">
        <f t="shared" ca="1" si="251"/>
        <v>6.9728844247101129E-3</v>
      </c>
      <c r="T1523" s="12">
        <f t="shared" ca="1" si="252"/>
        <v>9.7161203109163985E-4</v>
      </c>
      <c r="U1523" s="18"/>
      <c r="V1523" s="22">
        <f t="shared" ca="1" si="253"/>
        <v>44050</v>
      </c>
      <c r="W1523" s="14">
        <f ca="1">VLOOKUP($M1523,LAST!$B:$Q,2,0)</f>
        <v>383.94</v>
      </c>
      <c r="X1523" s="14">
        <f ca="1">VLOOKUP($M1523,LAST!$B:$Q,3,0)*100</f>
        <v>554.54</v>
      </c>
      <c r="Y1523" s="14">
        <f ca="1">VLOOKUP($M1523,LAST!$B:$Q,16,0)*100</f>
        <v>479</v>
      </c>
      <c r="Z1523" s="14">
        <f ca="1">VLOOKUP($M1523,LAST!$B:$Q,4,0)</f>
        <v>92.03</v>
      </c>
      <c r="AA1523" s="14">
        <f ca="1">VLOOKUP($M1523,LAST!$B:$Q,5,0)</f>
        <v>93.585400000000007</v>
      </c>
      <c r="AB1523" s="14">
        <f ca="1">VLOOKUP($M1523,LAST!$B:$Q,6,0)</f>
        <v>93.435000000000002</v>
      </c>
      <c r="AC1523" s="14">
        <f ca="1">VLOOKUP($M1523,LAST!$B:$Q,7,0)</f>
        <v>1184.75</v>
      </c>
    </row>
    <row r="1524" spans="12:29" ht="16.5" customHeight="1" x14ac:dyDescent="0.25">
      <c r="L1524" s="32">
        <f t="shared" si="245"/>
        <v>1524</v>
      </c>
      <c r="M1524" s="9">
        <f t="shared" ca="1" si="254"/>
        <v>44049</v>
      </c>
      <c r="N1524" s="12">
        <f t="shared" ca="1" si="246"/>
        <v>-6.2671769450081127E-3</v>
      </c>
      <c r="O1524" s="12">
        <f t="shared" ca="1" si="247"/>
        <v>3.7079911731721094E-3</v>
      </c>
      <c r="P1524" s="12">
        <f t="shared" ca="1" si="248"/>
        <v>8.4745762711864181E-3</v>
      </c>
      <c r="Q1524" s="12">
        <f t="shared" ca="1" si="249"/>
        <v>1.1970834693655341E-3</v>
      </c>
      <c r="R1524" s="12">
        <f t="shared" ca="1" si="250"/>
        <v>9.8471023295898519E-4</v>
      </c>
      <c r="S1524" s="12">
        <f t="shared" ca="1" si="251"/>
        <v>-8.6143773958735625E-4</v>
      </c>
      <c r="T1524" s="12">
        <f t="shared" ca="1" si="252"/>
        <v>-4.3322818086225512E-3</v>
      </c>
      <c r="U1524" s="18"/>
      <c r="V1524" s="22">
        <f t="shared" ca="1" si="253"/>
        <v>44049</v>
      </c>
      <c r="W1524" s="14">
        <f ca="1">VLOOKUP($M1524,LAST!$B:$Q,2,0)</f>
        <v>386.89</v>
      </c>
      <c r="X1524" s="14">
        <f ca="1">VLOOKUP($M1524,LAST!$B:$Q,3,0)*100</f>
        <v>554.91</v>
      </c>
      <c r="Y1524" s="14">
        <f ca="1">VLOOKUP($M1524,LAST!$B:$Q,16,0)*100</f>
        <v>476</v>
      </c>
      <c r="Z1524" s="14">
        <f ca="1">VLOOKUP($M1524,LAST!$B:$Q,4,0)</f>
        <v>92</v>
      </c>
      <c r="AA1524" s="14">
        <f ca="1">VLOOKUP($M1524,LAST!$B:$Q,5,0)</f>
        <v>93.520499999999998</v>
      </c>
      <c r="AB1524" s="14">
        <f ca="1">VLOOKUP($M1524,LAST!$B:$Q,6,0)</f>
        <v>92.787999999999997</v>
      </c>
      <c r="AC1524" s="14">
        <f ca="1">VLOOKUP($M1524,LAST!$B:$Q,7,0)</f>
        <v>1183.5999999999999</v>
      </c>
    </row>
    <row r="1525" spans="12:29" ht="16.5" customHeight="1" x14ac:dyDescent="0.25">
      <c r="L1525" s="32">
        <f t="shared" si="245"/>
        <v>1525</v>
      </c>
      <c r="M1525" s="9">
        <f t="shared" ca="1" si="254"/>
        <v>44048</v>
      </c>
      <c r="N1525" s="12">
        <f t="shared" ca="1" si="246"/>
        <v>-2.0134397100646795E-2</v>
      </c>
      <c r="O1525" s="12">
        <f t="shared" ca="1" si="247"/>
        <v>-9.0694006309148811E-3</v>
      </c>
      <c r="P1525" s="12">
        <f t="shared" ca="1" si="248"/>
        <v>-1.8711018711018546E-2</v>
      </c>
      <c r="Q1525" s="12">
        <f t="shared" ca="1" si="249"/>
        <v>7.623611413636322E-4</v>
      </c>
      <c r="R1525" s="12">
        <f t="shared" ca="1" si="250"/>
        <v>2.7943607444780305E-4</v>
      </c>
      <c r="S1525" s="12">
        <f t="shared" ca="1" si="251"/>
        <v>-5.5042727720546747E-3</v>
      </c>
      <c r="T1525" s="12">
        <f t="shared" ca="1" si="252"/>
        <v>-4.438675097357736E-3</v>
      </c>
      <c r="U1525" s="18"/>
      <c r="V1525" s="22">
        <f t="shared" ca="1" si="253"/>
        <v>44048</v>
      </c>
      <c r="W1525" s="14">
        <f ca="1">VLOOKUP($M1525,LAST!$B:$Q,2,0)</f>
        <v>389.33</v>
      </c>
      <c r="X1525" s="14">
        <f ca="1">VLOOKUP($M1525,LAST!$B:$Q,3,0)*100</f>
        <v>552.86</v>
      </c>
      <c r="Y1525" s="14">
        <f ca="1">VLOOKUP($M1525,LAST!$B:$Q,16,0)*100</f>
        <v>472</v>
      </c>
      <c r="Z1525" s="14">
        <f ca="1">VLOOKUP($M1525,LAST!$B:$Q,4,0)</f>
        <v>91.89</v>
      </c>
      <c r="AA1525" s="14">
        <f ca="1">VLOOKUP($M1525,LAST!$B:$Q,5,0)</f>
        <v>93.4285</v>
      </c>
      <c r="AB1525" s="14">
        <f ca="1">VLOOKUP($M1525,LAST!$B:$Q,6,0)</f>
        <v>92.867999999999995</v>
      </c>
      <c r="AC1525" s="14">
        <f ca="1">VLOOKUP($M1525,LAST!$B:$Q,7,0)</f>
        <v>1188.75</v>
      </c>
    </row>
    <row r="1526" spans="12:29" ht="16.5" customHeight="1" x14ac:dyDescent="0.25">
      <c r="L1526" s="32">
        <f t="shared" si="245"/>
        <v>1526</v>
      </c>
      <c r="M1526" s="9">
        <f t="shared" ca="1" si="254"/>
        <v>44047</v>
      </c>
      <c r="N1526" s="12">
        <f t="shared" ca="1" si="246"/>
        <v>5.2880741337624215E-4</v>
      </c>
      <c r="O1526" s="12">
        <f t="shared" ca="1" si="247"/>
        <v>6.2766034196666265E-3</v>
      </c>
      <c r="P1526" s="12">
        <f t="shared" ca="1" si="248"/>
        <v>2.1231422505307629E-2</v>
      </c>
      <c r="Q1526" s="12">
        <f t="shared" ca="1" si="249"/>
        <v>4.3582479843085054E-4</v>
      </c>
      <c r="R1526" s="12">
        <f t="shared" ca="1" si="250"/>
        <v>3.4272103364663131E-4</v>
      </c>
      <c r="S1526" s="12">
        <f t="shared" ca="1" si="251"/>
        <v>-1.7104616108272186E-3</v>
      </c>
      <c r="T1526" s="12">
        <f t="shared" ca="1" si="252"/>
        <v>5.8658398625710539E-4</v>
      </c>
      <c r="U1526" s="18"/>
      <c r="V1526" s="22">
        <f t="shared" ca="1" si="253"/>
        <v>44047</v>
      </c>
      <c r="W1526" s="14">
        <f ca="1">VLOOKUP($M1526,LAST!$B:$Q,2,0)</f>
        <v>397.33</v>
      </c>
      <c r="X1526" s="14">
        <f ca="1">VLOOKUP($M1526,LAST!$B:$Q,3,0)*100</f>
        <v>557.92000000000007</v>
      </c>
      <c r="Y1526" s="14">
        <f ca="1">VLOOKUP($M1526,LAST!$B:$Q,16,0)*100</f>
        <v>480.99999999999994</v>
      </c>
      <c r="Z1526" s="14">
        <f ca="1">VLOOKUP($M1526,LAST!$B:$Q,4,0)</f>
        <v>91.82</v>
      </c>
      <c r="AA1526" s="14">
        <f ca="1">VLOOKUP($M1526,LAST!$B:$Q,5,0)</f>
        <v>93.4024</v>
      </c>
      <c r="AB1526" s="14">
        <f ca="1">VLOOKUP($M1526,LAST!$B:$Q,6,0)</f>
        <v>93.382000000000005</v>
      </c>
      <c r="AC1526" s="14">
        <f ca="1">VLOOKUP($M1526,LAST!$B:$Q,7,0)</f>
        <v>1194.05</v>
      </c>
    </row>
    <row r="1527" spans="12:29" ht="16.5" customHeight="1" x14ac:dyDescent="0.25">
      <c r="L1527" s="32">
        <f t="shared" si="245"/>
        <v>1527</v>
      </c>
      <c r="M1527" s="9">
        <f t="shared" ca="1" si="254"/>
        <v>44046</v>
      </c>
      <c r="N1527" s="12">
        <f t="shared" ca="1" si="246"/>
        <v>-1.0613383825801015E-2</v>
      </c>
      <c r="O1527" s="12">
        <f t="shared" ca="1" si="247"/>
        <v>-2.3512214022789912E-2</v>
      </c>
      <c r="P1527" s="12">
        <f t="shared" ca="1" si="248"/>
        <v>-3.4836065573770503E-2</v>
      </c>
      <c r="Q1527" s="12">
        <f t="shared" ca="1" si="249"/>
        <v>1.6370184437410895E-3</v>
      </c>
      <c r="R1527" s="12">
        <f t="shared" ca="1" si="250"/>
        <v>-7.031543482657332E-4</v>
      </c>
      <c r="S1527" s="12">
        <f t="shared" ca="1" si="251"/>
        <v>2.0675100965195092E-3</v>
      </c>
      <c r="T1527" s="12">
        <f t="shared" ca="1" si="252"/>
        <v>1.8469546236827838E-3</v>
      </c>
      <c r="U1527" s="18"/>
      <c r="V1527" s="22">
        <f t="shared" ca="1" si="253"/>
        <v>44046</v>
      </c>
      <c r="W1527" s="14">
        <f ca="1">VLOOKUP($M1527,LAST!$B:$Q,2,0)</f>
        <v>397.12</v>
      </c>
      <c r="X1527" s="14">
        <f ca="1">VLOOKUP($M1527,LAST!$B:$Q,3,0)*100</f>
        <v>554.44000000000005</v>
      </c>
      <c r="Y1527" s="14">
        <f ca="1">VLOOKUP($M1527,LAST!$B:$Q,16,0)*100</f>
        <v>471</v>
      </c>
      <c r="Z1527" s="14">
        <f ca="1">VLOOKUP($M1527,LAST!$B:$Q,4,0)</f>
        <v>91.78</v>
      </c>
      <c r="AA1527" s="14">
        <f ca="1">VLOOKUP($M1527,LAST!$B:$Q,5,0)</f>
        <v>93.370400000000004</v>
      </c>
      <c r="AB1527" s="14">
        <f ca="1">VLOOKUP($M1527,LAST!$B:$Q,6,0)</f>
        <v>93.542000000000002</v>
      </c>
      <c r="AC1527" s="14">
        <f ca="1">VLOOKUP($M1527,LAST!$B:$Q,7,0)</f>
        <v>1193.3499999999999</v>
      </c>
    </row>
    <row r="1528" spans="12:29" ht="16.5" customHeight="1" x14ac:dyDescent="0.25">
      <c r="L1528" s="32">
        <f t="shared" si="245"/>
        <v>1528</v>
      </c>
      <c r="M1528" s="9">
        <f t="shared" ca="1" si="254"/>
        <v>44043</v>
      </c>
      <c r="N1528" s="12">
        <f t="shared" ca="1" si="246"/>
        <v>-1.7622007929903538E-2</v>
      </c>
      <c r="O1528" s="12">
        <f t="shared" ca="1" si="247"/>
        <v>-3.0901588973750727E-3</v>
      </c>
      <c r="P1528" s="12">
        <f t="shared" ca="1" si="248"/>
        <v>-6.109979633401208E-3</v>
      </c>
      <c r="Q1528" s="12">
        <f t="shared" ca="1" si="249"/>
        <v>2.183167776443895E-4</v>
      </c>
      <c r="R1528" s="12">
        <f t="shared" ca="1" si="250"/>
        <v>-3.4343231173805666E-4</v>
      </c>
      <c r="S1528" s="12">
        <f t="shared" ca="1" si="251"/>
        <v>3.5260855075736064E-3</v>
      </c>
      <c r="T1528" s="12">
        <f t="shared" ca="1" si="252"/>
        <v>-2.721031480241165E-3</v>
      </c>
      <c r="U1528" s="18"/>
      <c r="V1528" s="22">
        <f t="shared" ca="1" si="253"/>
        <v>44043</v>
      </c>
      <c r="W1528" s="14">
        <f ca="1">VLOOKUP($M1528,LAST!$B:$Q,2,0)</f>
        <v>401.38</v>
      </c>
      <c r="X1528" s="14">
        <f ca="1">VLOOKUP($M1528,LAST!$B:$Q,3,0)*100</f>
        <v>567.79</v>
      </c>
      <c r="Y1528" s="14">
        <f ca="1">VLOOKUP($M1528,LAST!$B:$Q,16,0)*100</f>
        <v>488</v>
      </c>
      <c r="Z1528" s="14">
        <f ca="1">VLOOKUP($M1528,LAST!$B:$Q,4,0)</f>
        <v>91.63</v>
      </c>
      <c r="AA1528" s="14">
        <f ca="1">VLOOKUP($M1528,LAST!$B:$Q,5,0)</f>
        <v>93.436099999999996</v>
      </c>
      <c r="AB1528" s="14">
        <f ca="1">VLOOKUP($M1528,LAST!$B:$Q,6,0)</f>
        <v>93.349000000000004</v>
      </c>
      <c r="AC1528" s="14">
        <f ca="1">VLOOKUP($M1528,LAST!$B:$Q,7,0)</f>
        <v>1191.1500000000001</v>
      </c>
    </row>
    <row r="1529" spans="12:29" ht="16.5" customHeight="1" x14ac:dyDescent="0.25">
      <c r="L1529" s="32">
        <f t="shared" si="245"/>
        <v>1529</v>
      </c>
      <c r="M1529" s="9">
        <f t="shared" ca="1" si="254"/>
        <v>44042</v>
      </c>
      <c r="N1529" s="12">
        <f t="shared" ca="1" si="246"/>
        <v>8.6153694240787004E-3</v>
      </c>
      <c r="O1529" s="12">
        <f t="shared" ca="1" si="247"/>
        <v>3.6653920031015641E-3</v>
      </c>
      <c r="P1529" s="12">
        <f t="shared" ca="1" si="248"/>
        <v>-6.0728744939272383E-3</v>
      </c>
      <c r="Q1529" s="12">
        <f t="shared" ca="1" si="249"/>
        <v>-7.6352530541023977E-4</v>
      </c>
      <c r="R1529" s="12">
        <f t="shared" ca="1" si="250"/>
        <v>-1.3799580877849049E-4</v>
      </c>
      <c r="S1529" s="12">
        <f t="shared" ca="1" si="251"/>
        <v>-4.6226445378960701E-3</v>
      </c>
      <c r="T1529" s="12">
        <f t="shared" ca="1" si="252"/>
        <v>1.089598524851354E-3</v>
      </c>
      <c r="U1529" s="18"/>
      <c r="V1529" s="22">
        <f t="shared" ca="1" si="253"/>
        <v>44042</v>
      </c>
      <c r="W1529" s="14">
        <f ca="1">VLOOKUP($M1529,LAST!$B:$Q,2,0)</f>
        <v>408.58</v>
      </c>
      <c r="X1529" s="14">
        <f ca="1">VLOOKUP($M1529,LAST!$B:$Q,3,0)*100</f>
        <v>569.54999999999995</v>
      </c>
      <c r="Y1529" s="14">
        <f ca="1">VLOOKUP($M1529,LAST!$B:$Q,16,0)*100</f>
        <v>491</v>
      </c>
      <c r="Z1529" s="14">
        <f ca="1">VLOOKUP($M1529,LAST!$B:$Q,4,0)</f>
        <v>91.61</v>
      </c>
      <c r="AA1529" s="14">
        <f ca="1">VLOOKUP($M1529,LAST!$B:$Q,5,0)</f>
        <v>93.468199999999996</v>
      </c>
      <c r="AB1529" s="14">
        <f ca="1">VLOOKUP($M1529,LAST!$B:$Q,6,0)</f>
        <v>93.021000000000001</v>
      </c>
      <c r="AC1529" s="14">
        <f ca="1">VLOOKUP($M1529,LAST!$B:$Q,7,0)</f>
        <v>1194.4000000000001</v>
      </c>
    </row>
    <row r="1530" spans="12:29" ht="16.5" customHeight="1" x14ac:dyDescent="0.25">
      <c r="L1530" s="32">
        <f t="shared" si="245"/>
        <v>1530</v>
      </c>
      <c r="M1530" s="9">
        <f t="shared" ca="1" si="254"/>
        <v>44041</v>
      </c>
      <c r="N1530" s="12">
        <f t="shared" ca="1" si="246"/>
        <v>-9.24499229583986E-3</v>
      </c>
      <c r="O1530" s="12">
        <f t="shared" ca="1" si="247"/>
        <v>-1.1152351577883635E-2</v>
      </c>
      <c r="P1530" s="12">
        <f t="shared" ca="1" si="248"/>
        <v>-2.1782178217821691E-2</v>
      </c>
      <c r="Q1530" s="12">
        <f t="shared" ca="1" si="249"/>
        <v>-4.3610989969466996E-4</v>
      </c>
      <c r="R1530" s="12">
        <f t="shared" ca="1" si="250"/>
        <v>-3.571638622887896E-4</v>
      </c>
      <c r="S1530" s="12">
        <f t="shared" ca="1" si="251"/>
        <v>-2.5934938524589946E-3</v>
      </c>
      <c r="T1530" s="12">
        <f t="shared" ca="1" si="252"/>
        <v>-3.2997786224469028E-3</v>
      </c>
      <c r="U1530" s="18"/>
      <c r="V1530" s="22">
        <f t="shared" ca="1" si="253"/>
        <v>44041</v>
      </c>
      <c r="W1530" s="14">
        <f ca="1">VLOOKUP($M1530,LAST!$B:$Q,2,0)</f>
        <v>405.09</v>
      </c>
      <c r="X1530" s="14">
        <f ca="1">VLOOKUP($M1530,LAST!$B:$Q,3,0)*100</f>
        <v>567.46999999999991</v>
      </c>
      <c r="Y1530" s="14">
        <f ca="1">VLOOKUP($M1530,LAST!$B:$Q,16,0)*100</f>
        <v>494.00000000000006</v>
      </c>
      <c r="Z1530" s="14">
        <f ca="1">VLOOKUP($M1530,LAST!$B:$Q,4,0)</f>
        <v>91.68</v>
      </c>
      <c r="AA1530" s="14">
        <f ca="1">VLOOKUP($M1530,LAST!$B:$Q,5,0)</f>
        <v>93.481099999999998</v>
      </c>
      <c r="AB1530" s="14">
        <f ca="1">VLOOKUP($M1530,LAST!$B:$Q,6,0)</f>
        <v>93.453000000000003</v>
      </c>
      <c r="AC1530" s="14">
        <f ca="1">VLOOKUP($M1530,LAST!$B:$Q,7,0)</f>
        <v>1193.0999999999999</v>
      </c>
    </row>
    <row r="1531" spans="12:29" ht="16.5" customHeight="1" x14ac:dyDescent="0.25">
      <c r="L1531" s="32">
        <f t="shared" si="245"/>
        <v>1531</v>
      </c>
      <c r="M1531" s="9">
        <f t="shared" ca="1" si="254"/>
        <v>44040</v>
      </c>
      <c r="N1531" s="12">
        <f t="shared" ca="1" si="246"/>
        <v>1.0628568603702648E-2</v>
      </c>
      <c r="O1531" s="12">
        <f t="shared" ca="1" si="247"/>
        <v>6.0481750289258507E-3</v>
      </c>
      <c r="P1531" s="12">
        <f t="shared" ca="1" si="248"/>
        <v>5.9760956175300972E-3</v>
      </c>
      <c r="Q1531" s="12">
        <f t="shared" ca="1" si="249"/>
        <v>-4.3591979075852105E-4</v>
      </c>
      <c r="R1531" s="12">
        <f t="shared" ca="1" si="250"/>
        <v>1.8396253153829534E-4</v>
      </c>
      <c r="S1531" s="12">
        <f t="shared" ca="1" si="251"/>
        <v>2.9892812913678846E-4</v>
      </c>
      <c r="T1531" s="12">
        <f t="shared" ca="1" si="252"/>
        <v>7.5241399490022509E-4</v>
      </c>
      <c r="U1531" s="18"/>
      <c r="V1531" s="22">
        <f t="shared" ca="1" si="253"/>
        <v>44040</v>
      </c>
      <c r="W1531" s="14">
        <f ca="1">VLOOKUP($M1531,LAST!$B:$Q,2,0)</f>
        <v>408.87</v>
      </c>
      <c r="X1531" s="14">
        <f ca="1">VLOOKUP($M1531,LAST!$B:$Q,3,0)*100</f>
        <v>573.87</v>
      </c>
      <c r="Y1531" s="14">
        <f ca="1">VLOOKUP($M1531,LAST!$B:$Q,16,0)*100</f>
        <v>505</v>
      </c>
      <c r="Z1531" s="14">
        <f ca="1">VLOOKUP($M1531,LAST!$B:$Q,4,0)</f>
        <v>91.72</v>
      </c>
      <c r="AA1531" s="14">
        <f ca="1">VLOOKUP($M1531,LAST!$B:$Q,5,0)</f>
        <v>93.514499999999998</v>
      </c>
      <c r="AB1531" s="14">
        <f ca="1">VLOOKUP($M1531,LAST!$B:$Q,6,0)</f>
        <v>93.695999999999998</v>
      </c>
      <c r="AC1531" s="14">
        <f ca="1">VLOOKUP($M1531,LAST!$B:$Q,7,0)</f>
        <v>1197.05</v>
      </c>
    </row>
    <row r="1532" spans="12:29" ht="16.5" customHeight="1" x14ac:dyDescent="0.25">
      <c r="L1532" s="32">
        <f t="shared" si="245"/>
        <v>1532</v>
      </c>
      <c r="M1532" s="9">
        <f t="shared" ca="1" si="254"/>
        <v>44039</v>
      </c>
      <c r="N1532" s="12">
        <f t="shared" ca="1" si="246"/>
        <v>-9.6690492509546866E-3</v>
      </c>
      <c r="O1532" s="12">
        <f t="shared" ca="1" si="247"/>
        <v>-4.6242169368486685E-3</v>
      </c>
      <c r="P1532" s="12">
        <f t="shared" ca="1" si="248"/>
        <v>-3.9682539682540652E-3</v>
      </c>
      <c r="Q1532" s="12">
        <f t="shared" ca="1" si="249"/>
        <v>1.9654946494869208E-3</v>
      </c>
      <c r="R1532" s="12">
        <f t="shared" ca="1" si="250"/>
        <v>-5.569250043293561E-4</v>
      </c>
      <c r="S1532" s="12">
        <f t="shared" ca="1" si="251"/>
        <v>-8.1219886694551269E-3</v>
      </c>
      <c r="T1532" s="12">
        <f t="shared" ca="1" si="252"/>
        <v>-4.4113363019684382E-3</v>
      </c>
      <c r="U1532" s="18"/>
      <c r="V1532" s="22">
        <f t="shared" ca="1" si="253"/>
        <v>44039</v>
      </c>
      <c r="W1532" s="14">
        <f ca="1">VLOOKUP($M1532,LAST!$B:$Q,2,0)</f>
        <v>404.57</v>
      </c>
      <c r="X1532" s="14">
        <f ca="1">VLOOKUP($M1532,LAST!$B:$Q,3,0)*100</f>
        <v>570.42000000000007</v>
      </c>
      <c r="Y1532" s="14">
        <f ca="1">VLOOKUP($M1532,LAST!$B:$Q,16,0)*100</f>
        <v>501.99999999999994</v>
      </c>
      <c r="Z1532" s="14">
        <f ca="1">VLOOKUP($M1532,LAST!$B:$Q,4,0)</f>
        <v>91.76</v>
      </c>
      <c r="AA1532" s="14">
        <f ca="1">VLOOKUP($M1532,LAST!$B:$Q,5,0)</f>
        <v>93.497299999999996</v>
      </c>
      <c r="AB1532" s="14">
        <f ca="1">VLOOKUP($M1532,LAST!$B:$Q,6,0)</f>
        <v>93.668000000000006</v>
      </c>
      <c r="AC1532" s="14">
        <f ca="1">VLOOKUP($M1532,LAST!$B:$Q,7,0)</f>
        <v>1196.1500000000001</v>
      </c>
    </row>
    <row r="1533" spans="12:29" ht="16.5" customHeight="1" x14ac:dyDescent="0.25">
      <c r="L1533" s="32">
        <f t="shared" si="245"/>
        <v>1533</v>
      </c>
      <c r="M1533" s="9">
        <f t="shared" ca="1" si="254"/>
        <v>44036</v>
      </c>
      <c r="N1533" s="12">
        <f t="shared" ca="1" si="246"/>
        <v>8.3179069480439072E-3</v>
      </c>
      <c r="O1533" s="12">
        <f t="shared" ca="1" si="247"/>
        <v>-1.570242166238911E-4</v>
      </c>
      <c r="P1533" s="12">
        <f t="shared" ca="1" si="248"/>
        <v>0</v>
      </c>
      <c r="Q1533" s="12">
        <f t="shared" ca="1" si="249"/>
        <v>-3.2747516646658426E-4</v>
      </c>
      <c r="R1533" s="12">
        <f t="shared" ca="1" si="250"/>
        <v>-4.0618599898234464E-5</v>
      </c>
      <c r="S1533" s="12">
        <f t="shared" ca="1" si="251"/>
        <v>-2.7140624339964114E-3</v>
      </c>
      <c r="T1533" s="12">
        <f t="shared" ca="1" si="252"/>
        <v>3.3823283781526658E-3</v>
      </c>
      <c r="U1533" s="18"/>
      <c r="V1533" s="22">
        <f t="shared" ca="1" si="253"/>
        <v>44036</v>
      </c>
      <c r="W1533" s="14">
        <f ca="1">VLOOKUP($M1533,LAST!$B:$Q,2,0)</f>
        <v>408.52</v>
      </c>
      <c r="X1533" s="14">
        <f ca="1">VLOOKUP($M1533,LAST!$B:$Q,3,0)*100</f>
        <v>573.06999999999994</v>
      </c>
      <c r="Y1533" s="14">
        <f ca="1">VLOOKUP($M1533,LAST!$B:$Q,16,0)*100</f>
        <v>504</v>
      </c>
      <c r="Z1533" s="14">
        <f ca="1">VLOOKUP($M1533,LAST!$B:$Q,4,0)</f>
        <v>91.58</v>
      </c>
      <c r="AA1533" s="14">
        <f ca="1">VLOOKUP($M1533,LAST!$B:$Q,5,0)</f>
        <v>93.549400000000006</v>
      </c>
      <c r="AB1533" s="14">
        <f ca="1">VLOOKUP($M1533,LAST!$B:$Q,6,0)</f>
        <v>94.435000000000002</v>
      </c>
      <c r="AC1533" s="14">
        <f ca="1">VLOOKUP($M1533,LAST!$B:$Q,7,0)</f>
        <v>1201.45</v>
      </c>
    </row>
    <row r="1534" spans="12:29" ht="16.5" customHeight="1" x14ac:dyDescent="0.25">
      <c r="L1534" s="32">
        <f t="shared" si="245"/>
        <v>1534</v>
      </c>
      <c r="M1534" s="9">
        <f t="shared" ca="1" si="254"/>
        <v>44035</v>
      </c>
      <c r="N1534" s="12">
        <f t="shared" ca="1" si="246"/>
        <v>3.6414982164090226E-3</v>
      </c>
      <c r="O1534" s="12">
        <f t="shared" ca="1" si="247"/>
        <v>-6.9739870283813676E-4</v>
      </c>
      <c r="P1534" s="12">
        <f t="shared" ca="1" si="248"/>
        <v>8.0000000000000071E-3</v>
      </c>
      <c r="Q1534" s="12">
        <f t="shared" ca="1" si="249"/>
        <v>9.833916083916705E-4</v>
      </c>
      <c r="R1534" s="12">
        <f t="shared" ca="1" si="250"/>
        <v>1.169685768680484E-3</v>
      </c>
      <c r="S1534" s="12">
        <f t="shared" ca="1" si="251"/>
        <v>-3.116183096812275E-3</v>
      </c>
      <c r="T1534" s="12">
        <f t="shared" ca="1" si="252"/>
        <v>1.9245251443396061E-3</v>
      </c>
      <c r="U1534" s="18"/>
      <c r="V1534" s="22">
        <f t="shared" ca="1" si="253"/>
        <v>44035</v>
      </c>
      <c r="W1534" s="14">
        <f ca="1">VLOOKUP($M1534,LAST!$B:$Q,2,0)</f>
        <v>405.15</v>
      </c>
      <c r="X1534" s="14">
        <f ca="1">VLOOKUP($M1534,LAST!$B:$Q,3,0)*100</f>
        <v>573.16000000000008</v>
      </c>
      <c r="Y1534" s="14">
        <f ca="1">VLOOKUP($M1534,LAST!$B:$Q,16,0)*100</f>
        <v>504</v>
      </c>
      <c r="Z1534" s="14">
        <f ca="1">VLOOKUP($M1534,LAST!$B:$Q,4,0)</f>
        <v>91.61</v>
      </c>
      <c r="AA1534" s="14">
        <f ca="1">VLOOKUP($M1534,LAST!$B:$Q,5,0)</f>
        <v>93.553200000000004</v>
      </c>
      <c r="AB1534" s="14">
        <f ca="1">VLOOKUP($M1534,LAST!$B:$Q,6,0)</f>
        <v>94.691999999999993</v>
      </c>
      <c r="AC1534" s="14">
        <f ca="1">VLOOKUP($M1534,LAST!$B:$Q,7,0)</f>
        <v>1197.4000000000001</v>
      </c>
    </row>
    <row r="1535" spans="12:29" ht="16.5" customHeight="1" x14ac:dyDescent="0.25">
      <c r="L1535" s="32">
        <f t="shared" si="245"/>
        <v>1535</v>
      </c>
      <c r="M1535" s="9">
        <f t="shared" ca="1" si="254"/>
        <v>44034</v>
      </c>
      <c r="N1535" s="12">
        <f t="shared" ca="1" si="246"/>
        <v>-8.6687458559464581E-3</v>
      </c>
      <c r="O1535" s="12">
        <f t="shared" ca="1" si="247"/>
        <v>-9.1216916591805308E-3</v>
      </c>
      <c r="P1535" s="12">
        <f t="shared" ca="1" si="248"/>
        <v>-1.1857707509881354E-2</v>
      </c>
      <c r="Q1535" s="12">
        <f t="shared" ca="1" si="249"/>
        <v>1.3129102844637863E-3</v>
      </c>
      <c r="R1535" s="12">
        <f t="shared" ca="1" si="250"/>
        <v>6.414375053542809E-4</v>
      </c>
      <c r="S1535" s="12">
        <f t="shared" ca="1" si="251"/>
        <v>-1.3562244393746647E-3</v>
      </c>
      <c r="T1535" s="12">
        <f t="shared" ca="1" si="252"/>
        <v>-2.2124817365895E-3</v>
      </c>
      <c r="U1535" s="18"/>
      <c r="V1535" s="22">
        <f t="shared" ca="1" si="253"/>
        <v>44034</v>
      </c>
      <c r="W1535" s="14">
        <f ca="1">VLOOKUP($M1535,LAST!$B:$Q,2,0)</f>
        <v>403.68</v>
      </c>
      <c r="X1535" s="14">
        <f ca="1">VLOOKUP($M1535,LAST!$B:$Q,3,0)*100</f>
        <v>573.55999999999995</v>
      </c>
      <c r="Y1535" s="14">
        <f ca="1">VLOOKUP($M1535,LAST!$B:$Q,16,0)*100</f>
        <v>500</v>
      </c>
      <c r="Z1535" s="14">
        <f ca="1">VLOOKUP($M1535,LAST!$B:$Q,4,0)</f>
        <v>91.52</v>
      </c>
      <c r="AA1535" s="14">
        <f ca="1">VLOOKUP($M1535,LAST!$B:$Q,5,0)</f>
        <v>93.443899999999999</v>
      </c>
      <c r="AB1535" s="14">
        <f ca="1">VLOOKUP($M1535,LAST!$B:$Q,6,0)</f>
        <v>94.988</v>
      </c>
      <c r="AC1535" s="14">
        <f ca="1">VLOOKUP($M1535,LAST!$B:$Q,7,0)</f>
        <v>1195.0999999999999</v>
      </c>
    </row>
    <row r="1536" spans="12:29" ht="16.5" customHeight="1" x14ac:dyDescent="0.25">
      <c r="L1536" s="32">
        <f t="shared" si="245"/>
        <v>1536</v>
      </c>
      <c r="M1536" s="9">
        <f t="shared" ca="1" si="254"/>
        <v>44033</v>
      </c>
      <c r="N1536" s="12">
        <f t="shared" ca="1" si="246"/>
        <v>-1.6662239501581744E-2</v>
      </c>
      <c r="O1536" s="12">
        <f t="shared" ca="1" si="247"/>
        <v>-3.0694777031666121E-2</v>
      </c>
      <c r="P1536" s="12">
        <f t="shared" ca="1" si="248"/>
        <v>-4.5283018867924629E-2</v>
      </c>
      <c r="Q1536" s="12">
        <f t="shared" ca="1" si="249"/>
        <v>2.4128098267164333E-3</v>
      </c>
      <c r="R1536" s="12">
        <f t="shared" ca="1" si="250"/>
        <v>5.1534297092548087E-4</v>
      </c>
      <c r="S1536" s="12">
        <f t="shared" ca="1" si="251"/>
        <v>-7.4609733700641279E-3</v>
      </c>
      <c r="T1536" s="12">
        <f t="shared" ca="1" si="252"/>
        <v>-4.6123161306407257E-3</v>
      </c>
      <c r="U1536" s="18"/>
      <c r="V1536" s="22">
        <f t="shared" ca="1" si="253"/>
        <v>44033</v>
      </c>
      <c r="W1536" s="14">
        <f ca="1">VLOOKUP($M1536,LAST!$B:$Q,2,0)</f>
        <v>407.21</v>
      </c>
      <c r="X1536" s="14">
        <f ca="1">VLOOKUP($M1536,LAST!$B:$Q,3,0)*100</f>
        <v>578.84</v>
      </c>
      <c r="Y1536" s="14">
        <f ca="1">VLOOKUP($M1536,LAST!$B:$Q,16,0)*100</f>
        <v>505.99999999999994</v>
      </c>
      <c r="Z1536" s="14">
        <f ca="1">VLOOKUP($M1536,LAST!$B:$Q,4,0)</f>
        <v>91.4</v>
      </c>
      <c r="AA1536" s="14">
        <f ca="1">VLOOKUP($M1536,LAST!$B:$Q,5,0)</f>
        <v>93.384</v>
      </c>
      <c r="AB1536" s="14">
        <f ca="1">VLOOKUP($M1536,LAST!$B:$Q,6,0)</f>
        <v>95.117000000000004</v>
      </c>
      <c r="AC1536" s="14">
        <f ca="1">VLOOKUP($M1536,LAST!$B:$Q,7,0)</f>
        <v>1197.75</v>
      </c>
    </row>
    <row r="1537" spans="12:29" ht="16.5" customHeight="1" x14ac:dyDescent="0.25">
      <c r="L1537" s="32">
        <f t="shared" si="245"/>
        <v>1537</v>
      </c>
      <c r="M1537" s="9">
        <f t="shared" ca="1" si="254"/>
        <v>44032</v>
      </c>
      <c r="N1537" s="12">
        <f t="shared" ca="1" si="246"/>
        <v>-1.058441248148323E-2</v>
      </c>
      <c r="O1537" s="12">
        <f t="shared" ca="1" si="247"/>
        <v>-2.5648974530502855E-2</v>
      </c>
      <c r="P1537" s="12">
        <f t="shared" ca="1" si="248"/>
        <v>-4.6762589928057596E-2</v>
      </c>
      <c r="Q1537" s="12">
        <f t="shared" ca="1" si="249"/>
        <v>2.5288620120946792E-3</v>
      </c>
      <c r="R1537" s="12">
        <f t="shared" ca="1" si="250"/>
        <v>9.4157414467432865E-4</v>
      </c>
      <c r="S1537" s="12">
        <f t="shared" ca="1" si="251"/>
        <v>-1.1465260261407373E-3</v>
      </c>
      <c r="T1537" s="12">
        <f t="shared" ca="1" si="252"/>
        <v>-1.452221899506223E-3</v>
      </c>
      <c r="U1537" s="18"/>
      <c r="V1537" s="22">
        <f t="shared" ca="1" si="253"/>
        <v>44032</v>
      </c>
      <c r="W1537" s="14">
        <f ca="1">VLOOKUP($M1537,LAST!$B:$Q,2,0)</f>
        <v>414.11</v>
      </c>
      <c r="X1537" s="14">
        <f ca="1">VLOOKUP($M1537,LAST!$B:$Q,3,0)*100</f>
        <v>597.17000000000007</v>
      </c>
      <c r="Y1537" s="14">
        <f ca="1">VLOOKUP($M1537,LAST!$B:$Q,16,0)*100</f>
        <v>530</v>
      </c>
      <c r="Z1537" s="14">
        <f ca="1">VLOOKUP($M1537,LAST!$B:$Q,4,0)</f>
        <v>91.18</v>
      </c>
      <c r="AA1537" s="14">
        <f ca="1">VLOOKUP($M1537,LAST!$B:$Q,5,0)</f>
        <v>93.335899999999995</v>
      </c>
      <c r="AB1537" s="14">
        <f ca="1">VLOOKUP($M1537,LAST!$B:$Q,6,0)</f>
        <v>95.831999999999994</v>
      </c>
      <c r="AC1537" s="14">
        <f ca="1">VLOOKUP($M1537,LAST!$B:$Q,7,0)</f>
        <v>1203.3</v>
      </c>
    </row>
    <row r="1538" spans="12:29" ht="16.5" customHeight="1" x14ac:dyDescent="0.25">
      <c r="L1538" s="32">
        <f t="shared" si="245"/>
        <v>1538</v>
      </c>
      <c r="M1538" s="9">
        <f t="shared" ca="1" si="254"/>
        <v>44029</v>
      </c>
      <c r="N1538" s="12">
        <f t="shared" ca="1" si="246"/>
        <v>-1.0122510761080283E-2</v>
      </c>
      <c r="O1538" s="12">
        <f t="shared" ca="1" si="247"/>
        <v>-4.7578837972134247E-3</v>
      </c>
      <c r="P1538" s="12">
        <f t="shared" ca="1" si="248"/>
        <v>-3.5842293906810374E-3</v>
      </c>
      <c r="Q1538" s="12">
        <f t="shared" ca="1" si="249"/>
        <v>1.5416804316705779E-3</v>
      </c>
      <c r="R1538" s="12">
        <f t="shared" ca="1" si="250"/>
        <v>3.1431427995198824E-4</v>
      </c>
      <c r="S1538" s="12">
        <f t="shared" ca="1" si="251"/>
        <v>-4.1932202686153497E-3</v>
      </c>
      <c r="T1538" s="12">
        <f t="shared" ca="1" si="252"/>
        <v>-3.7328909166323143E-4</v>
      </c>
      <c r="U1538" s="18"/>
      <c r="V1538" s="22">
        <f t="shared" ca="1" si="253"/>
        <v>44029</v>
      </c>
      <c r="W1538" s="14">
        <f ca="1">VLOOKUP($M1538,LAST!$B:$Q,2,0)</f>
        <v>418.54</v>
      </c>
      <c r="X1538" s="14">
        <f ca="1">VLOOKUP($M1538,LAST!$B:$Q,3,0)*100</f>
        <v>612.89</v>
      </c>
      <c r="Y1538" s="14">
        <f ca="1">VLOOKUP($M1538,LAST!$B:$Q,16,0)*100</f>
        <v>556</v>
      </c>
      <c r="Z1538" s="14">
        <f ca="1">VLOOKUP($M1538,LAST!$B:$Q,4,0)</f>
        <v>90.95</v>
      </c>
      <c r="AA1538" s="14">
        <f ca="1">VLOOKUP($M1538,LAST!$B:$Q,5,0)</f>
        <v>93.248099999999994</v>
      </c>
      <c r="AB1538" s="14">
        <f ca="1">VLOOKUP($M1538,LAST!$B:$Q,6,0)</f>
        <v>95.941999999999993</v>
      </c>
      <c r="AC1538" s="14">
        <f ca="1">VLOOKUP($M1538,LAST!$B:$Q,7,0)</f>
        <v>1205.05</v>
      </c>
    </row>
    <row r="1539" spans="12:29" ht="16.5" customHeight="1" x14ac:dyDescent="0.25">
      <c r="L1539" s="32">
        <f t="shared" si="245"/>
        <v>1539</v>
      </c>
      <c r="M1539" s="9">
        <f t="shared" ca="1" si="254"/>
        <v>44028</v>
      </c>
      <c r="N1539" s="12">
        <f t="shared" ca="1" si="246"/>
        <v>8.52151682999569E-4</v>
      </c>
      <c r="O1539" s="12">
        <f t="shared" ca="1" si="247"/>
        <v>-4.7192681901930822E-3</v>
      </c>
      <c r="P1539" s="12">
        <f t="shared" ca="1" si="248"/>
        <v>-8.8809946714032417E-3</v>
      </c>
      <c r="Q1539" s="12">
        <f t="shared" ca="1" si="249"/>
        <v>1.1024142872892995E-3</v>
      </c>
      <c r="R1539" s="12">
        <f t="shared" ca="1" si="250"/>
        <v>1.5664530139192223E-4</v>
      </c>
      <c r="S1539" s="12">
        <f t="shared" ca="1" si="251"/>
        <v>2.7580895286269946E-3</v>
      </c>
      <c r="T1539" s="12">
        <f t="shared" ca="1" si="252"/>
        <v>4.1231102411394271E-3</v>
      </c>
      <c r="U1539" s="18"/>
      <c r="V1539" s="22">
        <f t="shared" ca="1" si="253"/>
        <v>44028</v>
      </c>
      <c r="W1539" s="14">
        <f ca="1">VLOOKUP($M1539,LAST!$B:$Q,2,0)</f>
        <v>422.82</v>
      </c>
      <c r="X1539" s="14">
        <f ca="1">VLOOKUP($M1539,LAST!$B:$Q,3,0)*100</f>
        <v>615.81999999999994</v>
      </c>
      <c r="Y1539" s="14">
        <f ca="1">VLOOKUP($M1539,LAST!$B:$Q,16,0)*100</f>
        <v>558</v>
      </c>
      <c r="Z1539" s="14">
        <f ca="1">VLOOKUP($M1539,LAST!$B:$Q,4,0)</f>
        <v>90.81</v>
      </c>
      <c r="AA1539" s="14">
        <f ca="1">VLOOKUP($M1539,LAST!$B:$Q,5,0)</f>
        <v>93.218800000000002</v>
      </c>
      <c r="AB1539" s="14">
        <f ca="1">VLOOKUP($M1539,LAST!$B:$Q,6,0)</f>
        <v>96.346000000000004</v>
      </c>
      <c r="AC1539" s="14">
        <f ca="1">VLOOKUP($M1539,LAST!$B:$Q,7,0)</f>
        <v>1205.5</v>
      </c>
    </row>
    <row r="1540" spans="12:29" ht="16.5" customHeight="1" x14ac:dyDescent="0.25">
      <c r="L1540" s="32">
        <f t="shared" si="245"/>
        <v>1540</v>
      </c>
      <c r="M1540" s="9">
        <f t="shared" ca="1" si="254"/>
        <v>44027</v>
      </c>
      <c r="N1540" s="12">
        <f t="shared" ca="1" si="246"/>
        <v>-1.4026652974537424E-2</v>
      </c>
      <c r="O1540" s="12">
        <f t="shared" ca="1" si="247"/>
        <v>-2.3129509464942521E-2</v>
      </c>
      <c r="P1540" s="12">
        <f t="shared" ca="1" si="248"/>
        <v>-3.7606837606837584E-2</v>
      </c>
      <c r="Q1540" s="12">
        <f t="shared" ca="1" si="249"/>
        <v>1.8776231499888496E-3</v>
      </c>
      <c r="R1540" s="12">
        <f t="shared" ca="1" si="250"/>
        <v>-1.9094205230518746E-4</v>
      </c>
      <c r="S1540" s="12">
        <f t="shared" ca="1" si="251"/>
        <v>-1.849177739224328E-3</v>
      </c>
      <c r="T1540" s="12">
        <f t="shared" ca="1" si="252"/>
        <v>-4.3126684636118906E-3</v>
      </c>
      <c r="U1540" s="18"/>
      <c r="V1540" s="22">
        <f t="shared" ca="1" si="253"/>
        <v>44027</v>
      </c>
      <c r="W1540" s="14">
        <f ca="1">VLOOKUP($M1540,LAST!$B:$Q,2,0)</f>
        <v>422.46</v>
      </c>
      <c r="X1540" s="14">
        <f ca="1">VLOOKUP($M1540,LAST!$B:$Q,3,0)*100</f>
        <v>618.74</v>
      </c>
      <c r="Y1540" s="14">
        <f ca="1">VLOOKUP($M1540,LAST!$B:$Q,16,0)*100</f>
        <v>563</v>
      </c>
      <c r="Z1540" s="14">
        <f ca="1">VLOOKUP($M1540,LAST!$B:$Q,4,0)</f>
        <v>90.71</v>
      </c>
      <c r="AA1540" s="14">
        <f ca="1">VLOOKUP($M1540,LAST!$B:$Q,5,0)</f>
        <v>93.2042</v>
      </c>
      <c r="AB1540" s="14">
        <f ca="1">VLOOKUP($M1540,LAST!$B:$Q,6,0)</f>
        <v>96.081000000000003</v>
      </c>
      <c r="AC1540" s="14">
        <f ca="1">VLOOKUP($M1540,LAST!$B:$Q,7,0)</f>
        <v>1200.55</v>
      </c>
    </row>
    <row r="1541" spans="12:29" ht="16.5" customHeight="1" x14ac:dyDescent="0.25">
      <c r="L1541" s="32">
        <f t="shared" si="245"/>
        <v>1541</v>
      </c>
      <c r="M1541" s="9">
        <f t="shared" ca="1" si="254"/>
        <v>44026</v>
      </c>
      <c r="N1541" s="12">
        <f t="shared" ca="1" si="246"/>
        <v>1.1711647894973032E-2</v>
      </c>
      <c r="O1541" s="12">
        <f t="shared" ca="1" si="247"/>
        <v>6.1795075456712034E-3</v>
      </c>
      <c r="P1541" s="12">
        <f t="shared" ca="1" si="248"/>
        <v>5.1546391752577136E-3</v>
      </c>
      <c r="Q1541" s="12">
        <f t="shared" ca="1" si="249"/>
        <v>3.314550878357192E-4</v>
      </c>
      <c r="R1541" s="12">
        <f t="shared" ca="1" si="250"/>
        <v>-5.7464117089578437E-4</v>
      </c>
      <c r="S1541" s="12">
        <f t="shared" ca="1" si="251"/>
        <v>-2.1251451318626824E-3</v>
      </c>
      <c r="T1541" s="12">
        <f t="shared" ca="1" si="252"/>
        <v>4.2476991629534222E-3</v>
      </c>
      <c r="U1541" s="18"/>
      <c r="V1541" s="22">
        <f t="shared" ca="1" si="253"/>
        <v>44026</v>
      </c>
      <c r="W1541" s="14">
        <f ca="1">VLOOKUP($M1541,LAST!$B:$Q,2,0)</f>
        <v>428.47</v>
      </c>
      <c r="X1541" s="14">
        <f ca="1">VLOOKUP($M1541,LAST!$B:$Q,3,0)*100</f>
        <v>633.39</v>
      </c>
      <c r="Y1541" s="14">
        <f ca="1">VLOOKUP($M1541,LAST!$B:$Q,16,0)*100</f>
        <v>585</v>
      </c>
      <c r="Z1541" s="14">
        <f ca="1">VLOOKUP($M1541,LAST!$B:$Q,4,0)</f>
        <v>90.54</v>
      </c>
      <c r="AA1541" s="14">
        <f ca="1">VLOOKUP($M1541,LAST!$B:$Q,5,0)</f>
        <v>93.221999999999994</v>
      </c>
      <c r="AB1541" s="14">
        <f ca="1">VLOOKUP($M1541,LAST!$B:$Q,6,0)</f>
        <v>96.259</v>
      </c>
      <c r="AC1541" s="14">
        <f ca="1">VLOOKUP($M1541,LAST!$B:$Q,7,0)</f>
        <v>1205.75</v>
      </c>
    </row>
    <row r="1542" spans="12:29" ht="16.5" customHeight="1" x14ac:dyDescent="0.25">
      <c r="L1542" s="32">
        <f t="shared" ref="L1542:L1605" si="255">ROW(M1542)</f>
        <v>1542</v>
      </c>
      <c r="M1542" s="9">
        <f t="shared" ca="1" si="254"/>
        <v>44025</v>
      </c>
      <c r="N1542" s="12">
        <f t="shared" ref="N1542:N1605" ca="1" si="256">W1542/W1543-1</f>
        <v>-5.5182454327713515E-3</v>
      </c>
      <c r="O1542" s="12">
        <f t="shared" ref="O1542:O1605" ca="1" si="257">X1542/X1543-1</f>
        <v>-1.5113586582389482E-2</v>
      </c>
      <c r="P1542" s="12">
        <f t="shared" ref="P1542:P1605" ca="1" si="258">Y1542/Y1543-1</f>
        <v>-2.5125628140703515E-2</v>
      </c>
      <c r="Q1542" s="12">
        <f t="shared" ref="Q1542:Q1605" ca="1" si="259">Z1542/Z1543-1</f>
        <v>1.327580484566937E-3</v>
      </c>
      <c r="R1542" s="12">
        <f t="shared" ref="R1542:R1605" ca="1" si="260">AA1542/AA1543-1</f>
        <v>-1.6293139302059334E-4</v>
      </c>
      <c r="S1542" s="12">
        <f t="shared" ref="S1542:S1605" ca="1" si="261">AB1542/AB1543-1</f>
        <v>-1.9451227082729616E-3</v>
      </c>
      <c r="T1542" s="12">
        <f t="shared" ref="T1542:T1605" ca="1" si="262">AC1542/AC1543-1</f>
        <v>-3.1549669973847116E-3</v>
      </c>
      <c r="U1542" s="18"/>
      <c r="V1542" s="22">
        <f t="shared" ref="V1542:V1605" ca="1" si="263">M1542</f>
        <v>44025</v>
      </c>
      <c r="W1542" s="14">
        <f ca="1">VLOOKUP($M1542,LAST!$B:$Q,2,0)</f>
        <v>423.51</v>
      </c>
      <c r="X1542" s="14">
        <f ca="1">VLOOKUP($M1542,LAST!$B:$Q,3,0)*100</f>
        <v>629.5</v>
      </c>
      <c r="Y1542" s="14">
        <f ca="1">VLOOKUP($M1542,LAST!$B:$Q,16,0)*100</f>
        <v>582</v>
      </c>
      <c r="Z1542" s="14">
        <f ca="1">VLOOKUP($M1542,LAST!$B:$Q,4,0)</f>
        <v>90.51</v>
      </c>
      <c r="AA1542" s="14">
        <f ca="1">VLOOKUP($M1542,LAST!$B:$Q,5,0)</f>
        <v>93.275599999999997</v>
      </c>
      <c r="AB1542" s="14">
        <f ca="1">VLOOKUP($M1542,LAST!$B:$Q,6,0)</f>
        <v>96.463999999999999</v>
      </c>
      <c r="AC1542" s="14">
        <f ca="1">VLOOKUP($M1542,LAST!$B:$Q,7,0)</f>
        <v>1200.6500000000001</v>
      </c>
    </row>
    <row r="1543" spans="12:29" ht="16.5" customHeight="1" x14ac:dyDescent="0.25">
      <c r="L1543" s="32">
        <f t="shared" si="255"/>
        <v>1543</v>
      </c>
      <c r="M1543" s="9">
        <f t="shared" ref="M1543:M1606" ca="1" si="264">WORKDAY(M1542,-1)</f>
        <v>44022</v>
      </c>
      <c r="N1543" s="12">
        <f t="shared" ca="1" si="256"/>
        <v>3.2885464624632377E-4</v>
      </c>
      <c r="O1543" s="12">
        <f t="shared" ca="1" si="257"/>
        <v>2.7140235006197777E-3</v>
      </c>
      <c r="P1543" s="12">
        <f t="shared" ca="1" si="258"/>
        <v>0</v>
      </c>
      <c r="Q1543" s="12">
        <f t="shared" ca="1" si="259"/>
        <v>-9.9469496021220571E-4</v>
      </c>
      <c r="R1543" s="12">
        <f t="shared" ca="1" si="260"/>
        <v>-6.1490205488701211E-4</v>
      </c>
      <c r="S1543" s="12">
        <f t="shared" ca="1" si="261"/>
        <v>-4.9638055842815554E-4</v>
      </c>
      <c r="T1543" s="12">
        <f t="shared" ca="1" si="262"/>
        <v>7.3178891026177695E-3</v>
      </c>
      <c r="U1543" s="18"/>
      <c r="V1543" s="22">
        <f t="shared" ca="1" si="263"/>
        <v>44022</v>
      </c>
      <c r="W1543" s="14">
        <f ca="1">VLOOKUP($M1543,LAST!$B:$Q,2,0)</f>
        <v>425.86</v>
      </c>
      <c r="X1543" s="14">
        <f ca="1">VLOOKUP($M1543,LAST!$B:$Q,3,0)*100</f>
        <v>639.16000000000008</v>
      </c>
      <c r="Y1543" s="14">
        <f ca="1">VLOOKUP($M1543,LAST!$B:$Q,16,0)*100</f>
        <v>597</v>
      </c>
      <c r="Z1543" s="14">
        <f ca="1">VLOOKUP($M1543,LAST!$B:$Q,4,0)</f>
        <v>90.39</v>
      </c>
      <c r="AA1543" s="14">
        <f ca="1">VLOOKUP($M1543,LAST!$B:$Q,5,0)</f>
        <v>93.290800000000004</v>
      </c>
      <c r="AB1543" s="14">
        <f ca="1">VLOOKUP($M1543,LAST!$B:$Q,6,0)</f>
        <v>96.652000000000001</v>
      </c>
      <c r="AC1543" s="14">
        <f ca="1">VLOOKUP($M1543,LAST!$B:$Q,7,0)</f>
        <v>1204.45</v>
      </c>
    </row>
    <row r="1544" spans="12:29" ht="16.5" customHeight="1" x14ac:dyDescent="0.25">
      <c r="L1544" s="32">
        <f t="shared" si="255"/>
        <v>1544</v>
      </c>
      <c r="M1544" s="9">
        <f t="shared" ca="1" si="264"/>
        <v>44021</v>
      </c>
      <c r="N1544" s="12">
        <f t="shared" ca="1" si="256"/>
        <v>1.5044944088123735E-2</v>
      </c>
      <c r="O1544" s="12">
        <f t="shared" ca="1" si="257"/>
        <v>9.79009900990091E-3</v>
      </c>
      <c r="P1544" s="12">
        <f t="shared" ca="1" si="258"/>
        <v>1.3582342954159499E-2</v>
      </c>
      <c r="Q1544" s="12">
        <f t="shared" ca="1" si="259"/>
        <v>0</v>
      </c>
      <c r="R1544" s="12">
        <f t="shared" ca="1" si="260"/>
        <v>6.0348218870021064E-4</v>
      </c>
      <c r="S1544" s="12">
        <f t="shared" ca="1" si="261"/>
        <v>2.8207574563405835E-3</v>
      </c>
      <c r="T1544" s="12">
        <f t="shared" ca="1" si="262"/>
        <v>2.0912627044200605E-4</v>
      </c>
      <c r="U1544" s="18"/>
      <c r="V1544" s="22">
        <f t="shared" ca="1" si="263"/>
        <v>44021</v>
      </c>
      <c r="W1544" s="14">
        <f ca="1">VLOOKUP($M1544,LAST!$B:$Q,2,0)</f>
        <v>425.72</v>
      </c>
      <c r="X1544" s="14">
        <f ca="1">VLOOKUP($M1544,LAST!$B:$Q,3,0)*100</f>
        <v>637.42999999999995</v>
      </c>
      <c r="Y1544" s="14">
        <f ca="1">VLOOKUP($M1544,LAST!$B:$Q,16,0)*100</f>
        <v>597</v>
      </c>
      <c r="Z1544" s="14">
        <f ca="1">VLOOKUP($M1544,LAST!$B:$Q,4,0)</f>
        <v>90.48</v>
      </c>
      <c r="AA1544" s="14">
        <f ca="1">VLOOKUP($M1544,LAST!$B:$Q,5,0)</f>
        <v>93.348200000000006</v>
      </c>
      <c r="AB1544" s="14">
        <f ca="1">VLOOKUP($M1544,LAST!$B:$Q,6,0)</f>
        <v>96.7</v>
      </c>
      <c r="AC1544" s="14">
        <f ca="1">VLOOKUP($M1544,LAST!$B:$Q,7,0)</f>
        <v>1195.7</v>
      </c>
    </row>
    <row r="1545" spans="12:29" ht="16.5" customHeight="1" x14ac:dyDescent="0.25">
      <c r="L1545" s="32">
        <f t="shared" si="255"/>
        <v>1545</v>
      </c>
      <c r="M1545" s="9">
        <f t="shared" ca="1" si="264"/>
        <v>44020</v>
      </c>
      <c r="N1545" s="12">
        <f t="shared" ca="1" si="256"/>
        <v>1.5522017384659303E-3</v>
      </c>
      <c r="O1545" s="12">
        <f t="shared" ca="1" si="257"/>
        <v>1.1577745353041902E-3</v>
      </c>
      <c r="P1545" s="12">
        <f t="shared" ca="1" si="258"/>
        <v>0</v>
      </c>
      <c r="Q1545" s="12">
        <f t="shared" ca="1" si="259"/>
        <v>-1.1050944855772737E-4</v>
      </c>
      <c r="R1545" s="12">
        <f t="shared" ca="1" si="260"/>
        <v>-1.1253729807603197E-4</v>
      </c>
      <c r="S1545" s="12">
        <f t="shared" ca="1" si="261"/>
        <v>-4.6758394318803242E-3</v>
      </c>
      <c r="T1545" s="12">
        <f t="shared" ca="1" si="262"/>
        <v>-2.5088856366295431E-4</v>
      </c>
      <c r="U1545" s="18"/>
      <c r="V1545" s="22">
        <f t="shared" ca="1" si="263"/>
        <v>44020</v>
      </c>
      <c r="W1545" s="14">
        <f ca="1">VLOOKUP($M1545,LAST!$B:$Q,2,0)</f>
        <v>419.41</v>
      </c>
      <c r="X1545" s="14">
        <f ca="1">VLOOKUP($M1545,LAST!$B:$Q,3,0)*100</f>
        <v>631.25</v>
      </c>
      <c r="Y1545" s="14">
        <f ca="1">VLOOKUP($M1545,LAST!$B:$Q,16,0)*100</f>
        <v>589</v>
      </c>
      <c r="Z1545" s="14">
        <f ca="1">VLOOKUP($M1545,LAST!$B:$Q,4,0)</f>
        <v>90.48</v>
      </c>
      <c r="AA1545" s="14">
        <f ca="1">VLOOKUP($M1545,LAST!$B:$Q,5,0)</f>
        <v>93.291899999999998</v>
      </c>
      <c r="AB1545" s="14">
        <f ca="1">VLOOKUP($M1545,LAST!$B:$Q,6,0)</f>
        <v>96.427999999999997</v>
      </c>
      <c r="AC1545" s="14">
        <f ca="1">VLOOKUP($M1545,LAST!$B:$Q,7,0)</f>
        <v>1195.45</v>
      </c>
    </row>
    <row r="1546" spans="12:29" ht="16.5" customHeight="1" x14ac:dyDescent="0.25">
      <c r="L1546" s="32">
        <f t="shared" si="255"/>
        <v>1546</v>
      </c>
      <c r="M1546" s="9">
        <f t="shared" ca="1" si="264"/>
        <v>44019</v>
      </c>
      <c r="N1546" s="12">
        <f t="shared" ca="1" si="256"/>
        <v>1.2231085327532032E-2</v>
      </c>
      <c r="O1546" s="12">
        <f t="shared" ca="1" si="257"/>
        <v>-6.656734396298658E-4</v>
      </c>
      <c r="P1546" s="12">
        <f t="shared" ca="1" si="258"/>
        <v>-1.6949152542372614E-3</v>
      </c>
      <c r="Q1546" s="12">
        <f t="shared" ca="1" si="259"/>
        <v>4.4223327805403834E-4</v>
      </c>
      <c r="R1546" s="12">
        <f t="shared" ca="1" si="260"/>
        <v>1.0514525065339342E-3</v>
      </c>
      <c r="S1546" s="12">
        <f t="shared" ca="1" si="261"/>
        <v>1.6128198500904301E-3</v>
      </c>
      <c r="T1546" s="12">
        <f t="shared" ca="1" si="262"/>
        <v>0</v>
      </c>
      <c r="U1546" s="18"/>
      <c r="V1546" s="22">
        <f t="shared" ca="1" si="263"/>
        <v>44019</v>
      </c>
      <c r="W1546" s="14">
        <f ca="1">VLOOKUP($M1546,LAST!$B:$Q,2,0)</f>
        <v>418.76</v>
      </c>
      <c r="X1546" s="14">
        <f ca="1">VLOOKUP($M1546,LAST!$B:$Q,3,0)*100</f>
        <v>630.52</v>
      </c>
      <c r="Y1546" s="14">
        <f ca="1">VLOOKUP($M1546,LAST!$B:$Q,16,0)*100</f>
        <v>589</v>
      </c>
      <c r="Z1546" s="14">
        <f ca="1">VLOOKUP($M1546,LAST!$B:$Q,4,0)</f>
        <v>90.49</v>
      </c>
      <c r="AA1546" s="14">
        <f ca="1">VLOOKUP($M1546,LAST!$B:$Q,5,0)</f>
        <v>93.302400000000006</v>
      </c>
      <c r="AB1546" s="14">
        <f ca="1">VLOOKUP($M1546,LAST!$B:$Q,6,0)</f>
        <v>96.881</v>
      </c>
      <c r="AC1546" s="14">
        <f ca="1">VLOOKUP($M1546,LAST!$B:$Q,7,0)</f>
        <v>1195.75</v>
      </c>
    </row>
    <row r="1547" spans="12:29" ht="16.5" customHeight="1" x14ac:dyDescent="0.25">
      <c r="L1547" s="32">
        <f t="shared" si="255"/>
        <v>1547</v>
      </c>
      <c r="M1547" s="9">
        <f t="shared" ca="1" si="264"/>
        <v>44018</v>
      </c>
      <c r="N1547" s="12">
        <f t="shared" ca="1" si="256"/>
        <v>-1.8295721506371598E-2</v>
      </c>
      <c r="O1547" s="12">
        <f t="shared" ca="1" si="257"/>
        <v>-1.5571366161143407E-2</v>
      </c>
      <c r="P1547" s="12">
        <f t="shared" ca="1" si="258"/>
        <v>-1.6666666666666718E-2</v>
      </c>
      <c r="Q1547" s="12">
        <f t="shared" ca="1" si="259"/>
        <v>4.2189408238038073E-3</v>
      </c>
      <c r="R1547" s="12">
        <f t="shared" ca="1" si="260"/>
        <v>4.9056073131126254E-4</v>
      </c>
      <c r="S1547" s="12">
        <f t="shared" ca="1" si="261"/>
        <v>-4.6000905610670273E-3</v>
      </c>
      <c r="T1547" s="12">
        <f t="shared" ca="1" si="262"/>
        <v>-2.4193884787052644E-3</v>
      </c>
      <c r="U1547" s="18"/>
      <c r="V1547" s="22">
        <f t="shared" ca="1" si="263"/>
        <v>44018</v>
      </c>
      <c r="W1547" s="14">
        <f ca="1">VLOOKUP($M1547,LAST!$B:$Q,2,0)</f>
        <v>413.7</v>
      </c>
      <c r="X1547" s="14">
        <f ca="1">VLOOKUP($M1547,LAST!$B:$Q,3,0)*100</f>
        <v>630.94000000000005</v>
      </c>
      <c r="Y1547" s="14">
        <f ca="1">VLOOKUP($M1547,LAST!$B:$Q,16,0)*100</f>
        <v>590</v>
      </c>
      <c r="Z1547" s="14">
        <f ca="1">VLOOKUP($M1547,LAST!$B:$Q,4,0)</f>
        <v>90.45</v>
      </c>
      <c r="AA1547" s="14">
        <f ca="1">VLOOKUP($M1547,LAST!$B:$Q,5,0)</f>
        <v>93.204400000000007</v>
      </c>
      <c r="AB1547" s="14">
        <f ca="1">VLOOKUP($M1547,LAST!$B:$Q,6,0)</f>
        <v>96.724999999999994</v>
      </c>
      <c r="AC1547" s="14">
        <f ca="1">VLOOKUP($M1547,LAST!$B:$Q,7,0)</f>
        <v>1195.75</v>
      </c>
    </row>
    <row r="1548" spans="12:29" ht="16.5" customHeight="1" x14ac:dyDescent="0.25">
      <c r="L1548" s="32">
        <f t="shared" si="255"/>
        <v>1548</v>
      </c>
      <c r="M1548" s="9">
        <f t="shared" ca="1" si="264"/>
        <v>44015</v>
      </c>
      <c r="N1548" s="12">
        <f t="shared" ca="1" si="256"/>
        <v>0</v>
      </c>
      <c r="O1548" s="12">
        <f t="shared" ca="1" si="257"/>
        <v>-1.5600137281190918E-4</v>
      </c>
      <c r="P1548" s="12">
        <f t="shared" ca="1" si="258"/>
        <v>0</v>
      </c>
      <c r="Q1548" s="12">
        <f t="shared" ca="1" si="259"/>
        <v>0</v>
      </c>
      <c r="R1548" s="12">
        <f t="shared" ca="1" si="260"/>
        <v>-5.1605676839039383E-4</v>
      </c>
      <c r="S1548" s="12">
        <f t="shared" ca="1" si="261"/>
        <v>-1.489976057626019E-3</v>
      </c>
      <c r="T1548" s="12">
        <f t="shared" ca="1" si="262"/>
        <v>-1.0833784741030028E-3</v>
      </c>
      <c r="U1548" s="18"/>
      <c r="V1548" s="22">
        <f t="shared" ca="1" si="263"/>
        <v>44015</v>
      </c>
      <c r="W1548" s="14">
        <f ca="1">VLOOKUP($M1548,LAST!$B:$Q,2,0)</f>
        <v>421.41</v>
      </c>
      <c r="X1548" s="14">
        <f ca="1">VLOOKUP($M1548,LAST!$B:$Q,3,0)*100</f>
        <v>640.92000000000007</v>
      </c>
      <c r="Y1548" s="14">
        <f ca="1">VLOOKUP($M1548,LAST!$B:$Q,16,0)*100</f>
        <v>600</v>
      </c>
      <c r="Z1548" s="14">
        <f ca="1">VLOOKUP($M1548,LAST!$B:$Q,4,0)</f>
        <v>90.07</v>
      </c>
      <c r="AA1548" s="14">
        <f ca="1">VLOOKUP($M1548,LAST!$B:$Q,5,0)</f>
        <v>93.158699999999996</v>
      </c>
      <c r="AB1548" s="14">
        <f ca="1">VLOOKUP($M1548,LAST!$B:$Q,6,0)</f>
        <v>97.171999999999997</v>
      </c>
      <c r="AC1548" s="14">
        <f ca="1">VLOOKUP($M1548,LAST!$B:$Q,7,0)</f>
        <v>1198.6500000000001</v>
      </c>
    </row>
    <row r="1549" spans="12:29" ht="16.5" customHeight="1" x14ac:dyDescent="0.25">
      <c r="L1549" s="32">
        <f t="shared" si="255"/>
        <v>1549</v>
      </c>
      <c r="M1549" s="9">
        <f t="shared" ca="1" si="264"/>
        <v>44014</v>
      </c>
      <c r="N1549" s="12">
        <f t="shared" ca="1" si="256"/>
        <v>-1.1354838709677351E-2</v>
      </c>
      <c r="O1549" s="12">
        <f t="shared" ca="1" si="257"/>
        <v>-1.5693139242061394E-2</v>
      </c>
      <c r="P1549" s="12">
        <f t="shared" ca="1" si="258"/>
        <v>-2.2801302931596101E-2</v>
      </c>
      <c r="Q1549" s="12">
        <f t="shared" ca="1" si="259"/>
        <v>1.44540804981097E-3</v>
      </c>
      <c r="R1549" s="12">
        <f t="shared" ca="1" si="260"/>
        <v>2.5648482715179277E-4</v>
      </c>
      <c r="S1549" s="12">
        <f t="shared" ca="1" si="261"/>
        <v>1.2449071978271053E-3</v>
      </c>
      <c r="T1549" s="12">
        <f t="shared" ca="1" si="262"/>
        <v>-2.8254456309467768E-3</v>
      </c>
      <c r="U1549" s="18"/>
      <c r="V1549" s="22">
        <f t="shared" ca="1" si="263"/>
        <v>44014</v>
      </c>
      <c r="W1549" s="14">
        <f ca="1">VLOOKUP($M1549,LAST!$B:$Q,2,0)</f>
        <v>421.41</v>
      </c>
      <c r="X1549" s="14">
        <f ca="1">VLOOKUP($M1549,LAST!$B:$Q,3,0)*100</f>
        <v>641.02</v>
      </c>
      <c r="Y1549" s="14">
        <f ca="1">VLOOKUP($M1549,LAST!$B:$Q,16,0)*100</f>
        <v>600</v>
      </c>
      <c r="Z1549" s="14">
        <f ca="1">VLOOKUP($M1549,LAST!$B:$Q,4,0)</f>
        <v>90.07</v>
      </c>
      <c r="AA1549" s="14">
        <f ca="1">VLOOKUP($M1549,LAST!$B:$Q,5,0)</f>
        <v>93.206800000000001</v>
      </c>
      <c r="AB1549" s="14">
        <f ca="1">VLOOKUP($M1549,LAST!$B:$Q,6,0)</f>
        <v>97.316999999999993</v>
      </c>
      <c r="AC1549" s="14">
        <f ca="1">VLOOKUP($M1549,LAST!$B:$Q,7,0)</f>
        <v>1199.95</v>
      </c>
    </row>
    <row r="1550" spans="12:29" ht="16.5" customHeight="1" x14ac:dyDescent="0.25">
      <c r="L1550" s="32">
        <f t="shared" si="255"/>
        <v>1550</v>
      </c>
      <c r="M1550" s="9">
        <f t="shared" ca="1" si="264"/>
        <v>44013</v>
      </c>
      <c r="N1550" s="12">
        <f t="shared" ca="1" si="256"/>
        <v>-1.6293185017654754E-2</v>
      </c>
      <c r="O1550" s="12">
        <f t="shared" ca="1" si="257"/>
        <v>-1.3750908650351445E-2</v>
      </c>
      <c r="P1550" s="12">
        <f t="shared" ca="1" si="258"/>
        <v>-1.9169329073482455E-2</v>
      </c>
      <c r="Q1550" s="12">
        <f t="shared" ca="1" si="259"/>
        <v>6.6755674232310547E-4</v>
      </c>
      <c r="R1550" s="12">
        <f t="shared" ca="1" si="260"/>
        <v>-5.4165138244444133E-4</v>
      </c>
      <c r="S1550" s="12">
        <f t="shared" ca="1" si="261"/>
        <v>-2.0022383998522519E-3</v>
      </c>
      <c r="T1550" s="12">
        <f t="shared" ca="1" si="262"/>
        <v>3.740959348239592E-4</v>
      </c>
      <c r="U1550" s="18"/>
      <c r="V1550" s="22">
        <f t="shared" ca="1" si="263"/>
        <v>44013</v>
      </c>
      <c r="W1550" s="14">
        <f ca="1">VLOOKUP($M1550,LAST!$B:$Q,2,0)</f>
        <v>426.25</v>
      </c>
      <c r="X1550" s="14">
        <f ca="1">VLOOKUP($M1550,LAST!$B:$Q,3,0)*100</f>
        <v>651.24</v>
      </c>
      <c r="Y1550" s="14">
        <f ca="1">VLOOKUP($M1550,LAST!$B:$Q,16,0)*100</f>
        <v>614</v>
      </c>
      <c r="Z1550" s="14">
        <f ca="1">VLOOKUP($M1550,LAST!$B:$Q,4,0)</f>
        <v>89.94</v>
      </c>
      <c r="AA1550" s="14">
        <f ca="1">VLOOKUP($M1550,LAST!$B:$Q,5,0)</f>
        <v>93.182900000000004</v>
      </c>
      <c r="AB1550" s="14">
        <f ca="1">VLOOKUP($M1550,LAST!$B:$Q,6,0)</f>
        <v>97.195999999999998</v>
      </c>
      <c r="AC1550" s="14">
        <f ca="1">VLOOKUP($M1550,LAST!$B:$Q,7,0)</f>
        <v>1203.3499999999999</v>
      </c>
    </row>
    <row r="1551" spans="12:29" ht="16.5" customHeight="1" x14ac:dyDescent="0.25">
      <c r="L1551" s="32">
        <f t="shared" si="255"/>
        <v>1551</v>
      </c>
      <c r="M1551" s="9">
        <f t="shared" ca="1" si="264"/>
        <v>44012</v>
      </c>
      <c r="N1551" s="12">
        <f t="shared" ca="1" si="256"/>
        <v>-3.7018302216499377E-3</v>
      </c>
      <c r="O1551" s="12">
        <f t="shared" ca="1" si="257"/>
        <v>-4.5227039739492714E-3</v>
      </c>
      <c r="P1551" s="12">
        <f t="shared" ca="1" si="258"/>
        <v>-6.3492063492063266E-3</v>
      </c>
      <c r="Q1551" s="12">
        <f t="shared" ca="1" si="259"/>
        <v>-6.6711140760511434E-4</v>
      </c>
      <c r="R1551" s="12">
        <f t="shared" ca="1" si="260"/>
        <v>-1.0831854231119209E-4</v>
      </c>
      <c r="S1551" s="12">
        <f t="shared" ca="1" si="261"/>
        <v>-1.4866305774278166E-3</v>
      </c>
      <c r="T1551" s="12">
        <f t="shared" ca="1" si="262"/>
        <v>3.5037957787602547E-3</v>
      </c>
      <c r="U1551" s="18"/>
      <c r="V1551" s="22">
        <f t="shared" ca="1" si="263"/>
        <v>44012</v>
      </c>
      <c r="W1551" s="14">
        <f ca="1">VLOOKUP($M1551,LAST!$B:$Q,2,0)</f>
        <v>433.31</v>
      </c>
      <c r="X1551" s="14">
        <f ca="1">VLOOKUP($M1551,LAST!$B:$Q,3,0)*100</f>
        <v>660.32</v>
      </c>
      <c r="Y1551" s="14">
        <f ca="1">VLOOKUP($M1551,LAST!$B:$Q,16,0)*100</f>
        <v>626</v>
      </c>
      <c r="Z1551" s="14">
        <f ca="1">VLOOKUP($M1551,LAST!$B:$Q,4,0)</f>
        <v>89.88</v>
      </c>
      <c r="AA1551" s="14">
        <f ca="1">VLOOKUP($M1551,LAST!$B:$Q,5,0)</f>
        <v>93.233400000000003</v>
      </c>
      <c r="AB1551" s="14">
        <f ca="1">VLOOKUP($M1551,LAST!$B:$Q,6,0)</f>
        <v>97.391000000000005</v>
      </c>
      <c r="AC1551" s="14">
        <f ca="1">VLOOKUP($M1551,LAST!$B:$Q,7,0)</f>
        <v>1202.9000000000001</v>
      </c>
    </row>
    <row r="1552" spans="12:29" ht="16.5" customHeight="1" x14ac:dyDescent="0.25">
      <c r="L1552" s="32">
        <f t="shared" si="255"/>
        <v>1552</v>
      </c>
      <c r="M1552" s="9">
        <f t="shared" ca="1" si="264"/>
        <v>44011</v>
      </c>
      <c r="N1552" s="12">
        <f t="shared" ca="1" si="256"/>
        <v>3.4376946681125009E-3</v>
      </c>
      <c r="O1552" s="12">
        <f t="shared" ca="1" si="257"/>
        <v>1.4064697609001531E-2</v>
      </c>
      <c r="P1552" s="12">
        <f t="shared" ca="1" si="258"/>
        <v>2.4390243902439046E-2</v>
      </c>
      <c r="Q1552" s="12">
        <f t="shared" ca="1" si="259"/>
        <v>-2.1080661267058876E-3</v>
      </c>
      <c r="R1552" s="12">
        <f t="shared" ca="1" si="260"/>
        <v>7.3195364007427877E-4</v>
      </c>
      <c r="S1552" s="12">
        <f t="shared" ca="1" si="261"/>
        <v>1.0571366990650422E-3</v>
      </c>
      <c r="T1552" s="12">
        <f t="shared" ca="1" si="262"/>
        <v>-1.6656950112434732E-3</v>
      </c>
      <c r="U1552" s="18"/>
      <c r="V1552" s="22">
        <f t="shared" ca="1" si="263"/>
        <v>44011</v>
      </c>
      <c r="W1552" s="14">
        <f ca="1">VLOOKUP($M1552,LAST!$B:$Q,2,0)</f>
        <v>434.92</v>
      </c>
      <c r="X1552" s="14">
        <f ca="1">VLOOKUP($M1552,LAST!$B:$Q,3,0)*100</f>
        <v>663.32</v>
      </c>
      <c r="Y1552" s="14">
        <f ca="1">VLOOKUP($M1552,LAST!$B:$Q,16,0)*100</f>
        <v>630</v>
      </c>
      <c r="Z1552" s="14">
        <f ca="1">VLOOKUP($M1552,LAST!$B:$Q,4,0)</f>
        <v>89.94</v>
      </c>
      <c r="AA1552" s="14">
        <f ca="1">VLOOKUP($M1552,LAST!$B:$Q,5,0)</f>
        <v>93.243499999999997</v>
      </c>
      <c r="AB1552" s="14">
        <f ca="1">VLOOKUP($M1552,LAST!$B:$Q,6,0)</f>
        <v>97.536000000000001</v>
      </c>
      <c r="AC1552" s="14">
        <f ca="1">VLOOKUP($M1552,LAST!$B:$Q,7,0)</f>
        <v>1198.7</v>
      </c>
    </row>
    <row r="1553" spans="12:29" ht="16.5" customHeight="1" x14ac:dyDescent="0.25">
      <c r="L1553" s="32">
        <f t="shared" si="255"/>
        <v>1553</v>
      </c>
      <c r="M1553" s="9">
        <f t="shared" ca="1" si="264"/>
        <v>44008</v>
      </c>
      <c r="N1553" s="12">
        <f t="shared" ca="1" si="256"/>
        <v>6.4086191283347915E-3</v>
      </c>
      <c r="O1553" s="12">
        <f t="shared" ca="1" si="257"/>
        <v>1.0739063924471104E-2</v>
      </c>
      <c r="P1553" s="12">
        <f t="shared" ca="1" si="258"/>
        <v>1.6528925619834656E-2</v>
      </c>
      <c r="Q1553" s="12">
        <f t="shared" ca="1" si="259"/>
        <v>-2.7660986944013644E-3</v>
      </c>
      <c r="R1553" s="12">
        <f t="shared" ca="1" si="260"/>
        <v>-1.5505786540934707E-3</v>
      </c>
      <c r="S1553" s="12">
        <f t="shared" ca="1" si="261"/>
        <v>4.1055537878920134E-5</v>
      </c>
      <c r="T1553" s="12">
        <f t="shared" ca="1" si="262"/>
        <v>-3.3203287125425085E-3</v>
      </c>
      <c r="U1553" s="18"/>
      <c r="V1553" s="22">
        <f t="shared" ca="1" si="263"/>
        <v>44008</v>
      </c>
      <c r="W1553" s="14">
        <f ca="1">VLOOKUP($M1553,LAST!$B:$Q,2,0)</f>
        <v>433.43</v>
      </c>
      <c r="X1553" s="14">
        <f ca="1">VLOOKUP($M1553,LAST!$B:$Q,3,0)*100</f>
        <v>654.12</v>
      </c>
      <c r="Y1553" s="14">
        <f ca="1">VLOOKUP($M1553,LAST!$B:$Q,16,0)*100</f>
        <v>615</v>
      </c>
      <c r="Z1553" s="14">
        <f ca="1">VLOOKUP($M1553,LAST!$B:$Q,4,0)</f>
        <v>90.13</v>
      </c>
      <c r="AA1553" s="14">
        <f ca="1">VLOOKUP($M1553,LAST!$B:$Q,5,0)</f>
        <v>93.175299999999993</v>
      </c>
      <c r="AB1553" s="14">
        <f ca="1">VLOOKUP($M1553,LAST!$B:$Q,6,0)</f>
        <v>97.433000000000007</v>
      </c>
      <c r="AC1553" s="14">
        <f ca="1">VLOOKUP($M1553,LAST!$B:$Q,7,0)</f>
        <v>1200.7</v>
      </c>
    </row>
    <row r="1554" spans="12:29" ht="16.5" customHeight="1" x14ac:dyDescent="0.25">
      <c r="L1554" s="32">
        <f t="shared" si="255"/>
        <v>1554</v>
      </c>
      <c r="M1554" s="9">
        <f t="shared" ca="1" si="264"/>
        <v>44007</v>
      </c>
      <c r="N1554" s="12">
        <f t="shared" ca="1" si="256"/>
        <v>4.9938160688867139E-3</v>
      </c>
      <c r="O1554" s="12">
        <f t="shared" ca="1" si="257"/>
        <v>1.36580781580391E-2</v>
      </c>
      <c r="P1554" s="12">
        <f t="shared" ca="1" si="258"/>
        <v>1.8518518518518601E-2</v>
      </c>
      <c r="Q1554" s="12">
        <f t="shared" ca="1" si="259"/>
        <v>-3.8575994709578731E-3</v>
      </c>
      <c r="R1554" s="12">
        <f t="shared" ca="1" si="260"/>
        <v>-1.9368756089500616E-3</v>
      </c>
      <c r="S1554" s="12">
        <f t="shared" ca="1" si="261"/>
        <v>2.89249392679225E-3</v>
      </c>
      <c r="T1554" s="12">
        <f t="shared" ca="1" si="262"/>
        <v>4.3351396415174381E-3</v>
      </c>
      <c r="U1554" s="18"/>
      <c r="V1554" s="22">
        <f t="shared" ca="1" si="263"/>
        <v>44007</v>
      </c>
      <c r="W1554" s="14">
        <f ca="1">VLOOKUP($M1554,LAST!$B:$Q,2,0)</f>
        <v>430.67</v>
      </c>
      <c r="X1554" s="14">
        <f ca="1">VLOOKUP($M1554,LAST!$B:$Q,3,0)*100</f>
        <v>647.17000000000007</v>
      </c>
      <c r="Y1554" s="14">
        <f ca="1">VLOOKUP($M1554,LAST!$B:$Q,16,0)*100</f>
        <v>605</v>
      </c>
      <c r="Z1554" s="14">
        <f ca="1">VLOOKUP($M1554,LAST!$B:$Q,4,0)</f>
        <v>90.38</v>
      </c>
      <c r="AA1554" s="14">
        <f ca="1">VLOOKUP($M1554,LAST!$B:$Q,5,0)</f>
        <v>93.32</v>
      </c>
      <c r="AB1554" s="14">
        <f ca="1">VLOOKUP($M1554,LAST!$B:$Q,6,0)</f>
        <v>97.429000000000002</v>
      </c>
      <c r="AC1554" s="14">
        <f ca="1">VLOOKUP($M1554,LAST!$B:$Q,7,0)</f>
        <v>1204.7</v>
      </c>
    </row>
    <row r="1555" spans="12:29" ht="16.5" customHeight="1" x14ac:dyDescent="0.25">
      <c r="L1555" s="32">
        <f t="shared" si="255"/>
        <v>1555</v>
      </c>
      <c r="M1555" s="9">
        <f t="shared" ca="1" si="264"/>
        <v>44006</v>
      </c>
      <c r="N1555" s="12">
        <f t="shared" ca="1" si="256"/>
        <v>1.4224178737101134E-2</v>
      </c>
      <c r="O1555" s="12">
        <f t="shared" ca="1" si="257"/>
        <v>2.050765640484653E-2</v>
      </c>
      <c r="P1555" s="12">
        <f t="shared" ca="1" si="258"/>
        <v>3.3043478260869508E-2</v>
      </c>
      <c r="Q1555" s="12">
        <f t="shared" ca="1" si="259"/>
        <v>-2.6382323843024968E-3</v>
      </c>
      <c r="R1555" s="12">
        <f t="shared" ca="1" si="260"/>
        <v>-2.7799429256347707E-4</v>
      </c>
      <c r="S1555" s="12">
        <f t="shared" ca="1" si="261"/>
        <v>5.1942139353930994E-3</v>
      </c>
      <c r="T1555" s="12">
        <f t="shared" ca="1" si="262"/>
        <v>-7.6935804103241967E-3</v>
      </c>
      <c r="U1555" s="18"/>
      <c r="V1555" s="22">
        <f t="shared" ca="1" si="263"/>
        <v>44006</v>
      </c>
      <c r="W1555" s="14">
        <f ca="1">VLOOKUP($M1555,LAST!$B:$Q,2,0)</f>
        <v>428.53</v>
      </c>
      <c r="X1555" s="14">
        <f ca="1">VLOOKUP($M1555,LAST!$B:$Q,3,0)*100</f>
        <v>638.45000000000005</v>
      </c>
      <c r="Y1555" s="14">
        <f ca="1">VLOOKUP($M1555,LAST!$B:$Q,16,0)*100</f>
        <v>594</v>
      </c>
      <c r="Z1555" s="14">
        <f ca="1">VLOOKUP($M1555,LAST!$B:$Q,4,0)</f>
        <v>90.73</v>
      </c>
      <c r="AA1555" s="14">
        <f ca="1">VLOOKUP($M1555,LAST!$B:$Q,5,0)</f>
        <v>93.501099999999994</v>
      </c>
      <c r="AB1555" s="14">
        <f ca="1">VLOOKUP($M1555,LAST!$B:$Q,6,0)</f>
        <v>97.147999999999996</v>
      </c>
      <c r="AC1555" s="14">
        <f ca="1">VLOOKUP($M1555,LAST!$B:$Q,7,0)</f>
        <v>1199.5</v>
      </c>
    </row>
    <row r="1556" spans="12:29" ht="16.5" customHeight="1" x14ac:dyDescent="0.25">
      <c r="L1556" s="32">
        <f t="shared" si="255"/>
        <v>1556</v>
      </c>
      <c r="M1556" s="9">
        <f t="shared" ca="1" si="264"/>
        <v>44005</v>
      </c>
      <c r="N1556" s="12">
        <f t="shared" ca="1" si="256"/>
        <v>-5.4608793898879293E-3</v>
      </c>
      <c r="O1556" s="12">
        <f t="shared" ca="1" si="257"/>
        <v>-4.8515119219939562E-3</v>
      </c>
      <c r="P1556" s="12">
        <f t="shared" ca="1" si="258"/>
        <v>0</v>
      </c>
      <c r="Q1556" s="12">
        <f t="shared" ca="1" si="259"/>
        <v>6.599934000659502E-4</v>
      </c>
      <c r="R1556" s="12">
        <f t="shared" ca="1" si="260"/>
        <v>-7.1051866794302754E-4</v>
      </c>
      <c r="S1556" s="12">
        <f t="shared" ca="1" si="261"/>
        <v>-4.0499180741763174E-3</v>
      </c>
      <c r="T1556" s="12">
        <f t="shared" ca="1" si="262"/>
        <v>-5.7984126331372954E-3</v>
      </c>
      <c r="U1556" s="18"/>
      <c r="V1556" s="22">
        <f t="shared" ca="1" si="263"/>
        <v>44005</v>
      </c>
      <c r="W1556" s="14">
        <f ca="1">VLOOKUP($M1556,LAST!$B:$Q,2,0)</f>
        <v>422.52</v>
      </c>
      <c r="X1556" s="14">
        <f ca="1">VLOOKUP($M1556,LAST!$B:$Q,3,0)*100</f>
        <v>625.62</v>
      </c>
      <c r="Y1556" s="14">
        <f ca="1">VLOOKUP($M1556,LAST!$B:$Q,16,0)*100</f>
        <v>575</v>
      </c>
      <c r="Z1556" s="14">
        <f ca="1">VLOOKUP($M1556,LAST!$B:$Q,4,0)</f>
        <v>90.97</v>
      </c>
      <c r="AA1556" s="14">
        <f ca="1">VLOOKUP($M1556,LAST!$B:$Q,5,0)</f>
        <v>93.527100000000004</v>
      </c>
      <c r="AB1556" s="14">
        <f ca="1">VLOOKUP($M1556,LAST!$B:$Q,6,0)</f>
        <v>96.646000000000001</v>
      </c>
      <c r="AC1556" s="14">
        <f ca="1">VLOOKUP($M1556,LAST!$B:$Q,7,0)</f>
        <v>1208.8</v>
      </c>
    </row>
    <row r="1557" spans="12:29" ht="16.5" customHeight="1" x14ac:dyDescent="0.25">
      <c r="L1557" s="32">
        <f t="shared" si="255"/>
        <v>1557</v>
      </c>
      <c r="M1557" s="9">
        <f t="shared" ca="1" si="264"/>
        <v>44004</v>
      </c>
      <c r="N1557" s="12">
        <f t="shared" ca="1" si="256"/>
        <v>-3.7052671075465948E-3</v>
      </c>
      <c r="O1557" s="12">
        <f t="shared" ca="1" si="257"/>
        <v>-1.619844685480154E-3</v>
      </c>
      <c r="P1557" s="12">
        <f t="shared" ca="1" si="258"/>
        <v>-5.1903114186850896E-3</v>
      </c>
      <c r="Q1557" s="12">
        <f t="shared" ca="1" si="259"/>
        <v>-3.2988783813503453E-4</v>
      </c>
      <c r="R1557" s="12">
        <f t="shared" ca="1" si="260"/>
        <v>3.2063751287902953E-4</v>
      </c>
      <c r="S1557" s="12">
        <f t="shared" ca="1" si="261"/>
        <v>-5.9821968183727536E-3</v>
      </c>
      <c r="T1557" s="12">
        <f t="shared" ca="1" si="262"/>
        <v>5.1254495101886732E-3</v>
      </c>
      <c r="U1557" s="18"/>
      <c r="V1557" s="22">
        <f t="shared" ca="1" si="263"/>
        <v>44004</v>
      </c>
      <c r="W1557" s="14">
        <f ca="1">VLOOKUP($M1557,LAST!$B:$Q,2,0)</f>
        <v>424.84</v>
      </c>
      <c r="X1557" s="14">
        <f ca="1">VLOOKUP($M1557,LAST!$B:$Q,3,0)*100</f>
        <v>628.66999999999996</v>
      </c>
      <c r="Y1557" s="14">
        <f ca="1">VLOOKUP($M1557,LAST!$B:$Q,16,0)*100</f>
        <v>575</v>
      </c>
      <c r="Z1557" s="14">
        <f ca="1">VLOOKUP($M1557,LAST!$B:$Q,4,0)</f>
        <v>90.91</v>
      </c>
      <c r="AA1557" s="14">
        <f ca="1">VLOOKUP($M1557,LAST!$B:$Q,5,0)</f>
        <v>93.593599999999995</v>
      </c>
      <c r="AB1557" s="14">
        <f ca="1">VLOOKUP($M1557,LAST!$B:$Q,6,0)</f>
        <v>97.039000000000001</v>
      </c>
      <c r="AC1557" s="14">
        <f ca="1">VLOOKUP($M1557,LAST!$B:$Q,7,0)</f>
        <v>1215.8499999999999</v>
      </c>
    </row>
    <row r="1558" spans="12:29" ht="16.5" customHeight="1" x14ac:dyDescent="0.25">
      <c r="L1558" s="32">
        <f t="shared" si="255"/>
        <v>1558</v>
      </c>
      <c r="M1558" s="9">
        <f t="shared" ca="1" si="264"/>
        <v>44001</v>
      </c>
      <c r="N1558" s="12">
        <f t="shared" ca="1" si="256"/>
        <v>-9.2241920118961707E-3</v>
      </c>
      <c r="O1558" s="12">
        <f t="shared" ca="1" si="257"/>
        <v>-1.429070469053384E-4</v>
      </c>
      <c r="P1558" s="12">
        <f t="shared" ca="1" si="258"/>
        <v>1.7331022530329143E-3</v>
      </c>
      <c r="Q1558" s="12">
        <f t="shared" ca="1" si="259"/>
        <v>6.6021126760573701E-4</v>
      </c>
      <c r="R1558" s="12">
        <f t="shared" ca="1" si="260"/>
        <v>5.0472430504155952E-4</v>
      </c>
      <c r="S1558" s="12">
        <f t="shared" ca="1" si="261"/>
        <v>2.0734749181388068E-3</v>
      </c>
      <c r="T1558" s="12">
        <f t="shared" ca="1" si="262"/>
        <v>1.2001324284058867E-3</v>
      </c>
      <c r="U1558" s="18"/>
      <c r="V1558" s="22">
        <f t="shared" ca="1" si="263"/>
        <v>44001</v>
      </c>
      <c r="W1558" s="14">
        <f ca="1">VLOOKUP($M1558,LAST!$B:$Q,2,0)</f>
        <v>426.42</v>
      </c>
      <c r="X1558" s="14">
        <f ca="1">VLOOKUP($M1558,LAST!$B:$Q,3,0)*100</f>
        <v>629.68999999999994</v>
      </c>
      <c r="Y1558" s="14">
        <f ca="1">VLOOKUP($M1558,LAST!$B:$Q,16,0)*100</f>
        <v>578</v>
      </c>
      <c r="Z1558" s="14">
        <f ca="1">VLOOKUP($M1558,LAST!$B:$Q,4,0)</f>
        <v>90.94</v>
      </c>
      <c r="AA1558" s="14">
        <f ca="1">VLOOKUP($M1558,LAST!$B:$Q,5,0)</f>
        <v>93.563599999999994</v>
      </c>
      <c r="AB1558" s="14">
        <f ca="1">VLOOKUP($M1558,LAST!$B:$Q,6,0)</f>
        <v>97.623000000000005</v>
      </c>
      <c r="AC1558" s="14">
        <f ca="1">VLOOKUP($M1558,LAST!$B:$Q,7,0)</f>
        <v>1209.6500000000001</v>
      </c>
    </row>
    <row r="1559" spans="12:29" ht="16.5" customHeight="1" x14ac:dyDescent="0.25">
      <c r="L1559" s="32">
        <f t="shared" si="255"/>
        <v>1559</v>
      </c>
      <c r="M1559" s="9">
        <f t="shared" ca="1" si="264"/>
        <v>44000</v>
      </c>
      <c r="N1559" s="12">
        <f t="shared" ca="1" si="256"/>
        <v>1.0115471273000276E-2</v>
      </c>
      <c r="O1559" s="12">
        <f t="shared" ca="1" si="257"/>
        <v>2.0564261290897612E-2</v>
      </c>
      <c r="P1559" s="12">
        <f t="shared" ca="1" si="258"/>
        <v>2.8520499108734443E-2</v>
      </c>
      <c r="Q1559" s="12">
        <f t="shared" ca="1" si="259"/>
        <v>-3.299967000329751E-4</v>
      </c>
      <c r="R1559" s="12">
        <f t="shared" ca="1" si="260"/>
        <v>4.7179752718196077E-4</v>
      </c>
      <c r="S1559" s="12">
        <f t="shared" ca="1" si="261"/>
        <v>2.7069309784064632E-3</v>
      </c>
      <c r="T1559" s="12">
        <f t="shared" ca="1" si="262"/>
        <v>-4.7775947281712972E-3</v>
      </c>
      <c r="U1559" s="18"/>
      <c r="V1559" s="22">
        <f t="shared" ca="1" si="263"/>
        <v>44000</v>
      </c>
      <c r="W1559" s="14">
        <f ca="1">VLOOKUP($M1559,LAST!$B:$Q,2,0)</f>
        <v>430.39</v>
      </c>
      <c r="X1559" s="14">
        <f ca="1">VLOOKUP($M1559,LAST!$B:$Q,3,0)*100</f>
        <v>629.78</v>
      </c>
      <c r="Y1559" s="14">
        <f ca="1">VLOOKUP($M1559,LAST!$B:$Q,16,0)*100</f>
        <v>577</v>
      </c>
      <c r="Z1559" s="14">
        <f ca="1">VLOOKUP($M1559,LAST!$B:$Q,4,0)</f>
        <v>90.88</v>
      </c>
      <c r="AA1559" s="14">
        <f ca="1">VLOOKUP($M1559,LAST!$B:$Q,5,0)</f>
        <v>93.516400000000004</v>
      </c>
      <c r="AB1559" s="14">
        <f ca="1">VLOOKUP($M1559,LAST!$B:$Q,6,0)</f>
        <v>97.421000000000006</v>
      </c>
      <c r="AC1559" s="14">
        <f ca="1">VLOOKUP($M1559,LAST!$B:$Q,7,0)</f>
        <v>1208.2</v>
      </c>
    </row>
    <row r="1560" spans="12:29" ht="16.5" customHeight="1" x14ac:dyDescent="0.25">
      <c r="L1560" s="32">
        <f t="shared" si="255"/>
        <v>1560</v>
      </c>
      <c r="M1560" s="9">
        <f t="shared" ca="1" si="264"/>
        <v>43999</v>
      </c>
      <c r="N1560" s="12">
        <f t="shared" ca="1" si="256"/>
        <v>4.4318717586044887E-3</v>
      </c>
      <c r="O1560" s="12">
        <f t="shared" ca="1" si="257"/>
        <v>3.4146896697506701E-3</v>
      </c>
      <c r="P1560" s="12">
        <f t="shared" ca="1" si="258"/>
        <v>1.4466546112115841E-2</v>
      </c>
      <c r="Q1560" s="12">
        <f t="shared" ca="1" si="259"/>
        <v>1.9839082993495794E-3</v>
      </c>
      <c r="R1560" s="12">
        <f t="shared" ca="1" si="260"/>
        <v>1.9627137975244402E-3</v>
      </c>
      <c r="S1560" s="12">
        <f t="shared" ca="1" si="261"/>
        <v>2.0627488190763099E-3</v>
      </c>
      <c r="T1560" s="12">
        <f t="shared" ca="1" si="262"/>
        <v>5.6745226359606882E-3</v>
      </c>
      <c r="U1560" s="18"/>
      <c r="V1560" s="22">
        <f t="shared" ca="1" si="263"/>
        <v>43999</v>
      </c>
      <c r="W1560" s="14">
        <f ca="1">VLOOKUP($M1560,LAST!$B:$Q,2,0)</f>
        <v>426.08</v>
      </c>
      <c r="X1560" s="14">
        <f ca="1">VLOOKUP($M1560,LAST!$B:$Q,3,0)*100</f>
        <v>617.08999999999992</v>
      </c>
      <c r="Y1560" s="14">
        <f ca="1">VLOOKUP($M1560,LAST!$B:$Q,16,0)*100</f>
        <v>561</v>
      </c>
      <c r="Z1560" s="14">
        <f ca="1">VLOOKUP($M1560,LAST!$B:$Q,4,0)</f>
        <v>90.91</v>
      </c>
      <c r="AA1560" s="14">
        <f ca="1">VLOOKUP($M1560,LAST!$B:$Q,5,0)</f>
        <v>93.472300000000004</v>
      </c>
      <c r="AB1560" s="14">
        <f ca="1">VLOOKUP($M1560,LAST!$B:$Q,6,0)</f>
        <v>97.158000000000001</v>
      </c>
      <c r="AC1560" s="14">
        <f ca="1">VLOOKUP($M1560,LAST!$B:$Q,7,0)</f>
        <v>1214</v>
      </c>
    </row>
    <row r="1561" spans="12:29" ht="16.5" customHeight="1" x14ac:dyDescent="0.25">
      <c r="L1561" s="32">
        <f t="shared" si="255"/>
        <v>1561</v>
      </c>
      <c r="M1561" s="9">
        <f t="shared" ca="1" si="264"/>
        <v>43998</v>
      </c>
      <c r="N1561" s="12">
        <f t="shared" ca="1" si="256"/>
        <v>-4.392706619486586E-2</v>
      </c>
      <c r="O1561" s="12">
        <f t="shared" ca="1" si="257"/>
        <v>-5.7558807754194974E-2</v>
      </c>
      <c r="P1561" s="12">
        <f t="shared" ca="1" si="258"/>
        <v>-7.9866888519134815E-2</v>
      </c>
      <c r="Q1561" s="12">
        <f t="shared" ca="1" si="259"/>
        <v>3.4284450342845219E-3</v>
      </c>
      <c r="R1561" s="12">
        <f t="shared" ca="1" si="260"/>
        <v>4.8265261829081307E-3</v>
      </c>
      <c r="S1561" s="12">
        <f t="shared" ca="1" si="261"/>
        <v>2.6058362459413509E-3</v>
      </c>
      <c r="T1561" s="12">
        <f t="shared" ca="1" si="262"/>
        <v>-7.4004029108251101E-3</v>
      </c>
      <c r="U1561" s="18"/>
      <c r="V1561" s="22">
        <f t="shared" ca="1" si="263"/>
        <v>43998</v>
      </c>
      <c r="W1561" s="14">
        <f ca="1">VLOOKUP($M1561,LAST!$B:$Q,2,0)</f>
        <v>424.2</v>
      </c>
      <c r="X1561" s="14">
        <f ca="1">VLOOKUP($M1561,LAST!$B:$Q,3,0)*100</f>
        <v>614.99</v>
      </c>
      <c r="Y1561" s="14">
        <f ca="1">VLOOKUP($M1561,LAST!$B:$Q,16,0)*100</f>
        <v>553</v>
      </c>
      <c r="Z1561" s="14">
        <f ca="1">VLOOKUP($M1561,LAST!$B:$Q,4,0)</f>
        <v>90.73</v>
      </c>
      <c r="AA1561" s="14">
        <f ca="1">VLOOKUP($M1561,LAST!$B:$Q,5,0)</f>
        <v>93.289199999999994</v>
      </c>
      <c r="AB1561" s="14">
        <f ca="1">VLOOKUP($M1561,LAST!$B:$Q,6,0)</f>
        <v>96.957999999999998</v>
      </c>
      <c r="AC1561" s="14">
        <f ca="1">VLOOKUP($M1561,LAST!$B:$Q,7,0)</f>
        <v>1207.1500000000001</v>
      </c>
    </row>
    <row r="1562" spans="12:29" ht="16.5" customHeight="1" x14ac:dyDescent="0.25">
      <c r="L1562" s="32">
        <f t="shared" si="255"/>
        <v>1562</v>
      </c>
      <c r="M1562" s="9">
        <f t="shared" ca="1" si="264"/>
        <v>43997</v>
      </c>
      <c r="N1562" s="12">
        <f t="shared" ca="1" si="256"/>
        <v>1.2413006274957228E-2</v>
      </c>
      <c r="O1562" s="12">
        <f t="shared" ca="1" si="257"/>
        <v>-1.9576954254163503E-3</v>
      </c>
      <c r="P1562" s="12">
        <f t="shared" ca="1" si="258"/>
        <v>-1.6366612111292977E-2</v>
      </c>
      <c r="Q1562" s="12">
        <f t="shared" ca="1" si="259"/>
        <v>-3.0871003307607614E-3</v>
      </c>
      <c r="R1562" s="12">
        <f t="shared" ca="1" si="260"/>
        <v>-4.3496282898103367E-4</v>
      </c>
      <c r="S1562" s="12">
        <f t="shared" ca="1" si="261"/>
        <v>-6.2988727792105959E-3</v>
      </c>
      <c r="T1562" s="12">
        <f t="shared" ca="1" si="262"/>
        <v>1.0175263726223127E-2</v>
      </c>
      <c r="U1562" s="18"/>
      <c r="V1562" s="22">
        <f t="shared" ca="1" si="263"/>
        <v>43997</v>
      </c>
      <c r="W1562" s="14">
        <f ca="1">VLOOKUP($M1562,LAST!$B:$Q,2,0)</f>
        <v>443.69</v>
      </c>
      <c r="X1562" s="14">
        <f ca="1">VLOOKUP($M1562,LAST!$B:$Q,3,0)*100</f>
        <v>652.54999999999995</v>
      </c>
      <c r="Y1562" s="14">
        <f ca="1">VLOOKUP($M1562,LAST!$B:$Q,16,0)*100</f>
        <v>601</v>
      </c>
      <c r="Z1562" s="14">
        <f ca="1">VLOOKUP($M1562,LAST!$B:$Q,4,0)</f>
        <v>90.42</v>
      </c>
      <c r="AA1562" s="14">
        <f ca="1">VLOOKUP($M1562,LAST!$B:$Q,5,0)</f>
        <v>92.841099999999997</v>
      </c>
      <c r="AB1562" s="14">
        <f ca="1">VLOOKUP($M1562,LAST!$B:$Q,6,0)</f>
        <v>96.706000000000003</v>
      </c>
      <c r="AC1562" s="14">
        <f ca="1">VLOOKUP($M1562,LAST!$B:$Q,7,0)</f>
        <v>1216.1500000000001</v>
      </c>
    </row>
    <row r="1563" spans="12:29" ht="16.5" customHeight="1" x14ac:dyDescent="0.25">
      <c r="L1563" s="32">
        <f t="shared" si="255"/>
        <v>1563</v>
      </c>
      <c r="M1563" s="9">
        <f t="shared" ca="1" si="264"/>
        <v>43994</v>
      </c>
      <c r="N1563" s="12">
        <f t="shared" ca="1" si="256"/>
        <v>-4.3845699486574352E-3</v>
      </c>
      <c r="O1563" s="12">
        <f t="shared" ca="1" si="257"/>
        <v>-6.5638532249487902E-3</v>
      </c>
      <c r="P1563" s="12">
        <f t="shared" ca="1" si="258"/>
        <v>-1.4516129032258074E-2</v>
      </c>
      <c r="Q1563" s="12">
        <f t="shared" ca="1" si="259"/>
        <v>-6.6108417805199604E-4</v>
      </c>
      <c r="R1563" s="12">
        <f t="shared" ca="1" si="260"/>
        <v>-3.2205929067541383E-3</v>
      </c>
      <c r="S1563" s="12">
        <f t="shared" ca="1" si="261"/>
        <v>6.0579119845347584E-3</v>
      </c>
      <c r="T1563" s="12">
        <f t="shared" ca="1" si="262"/>
        <v>5.9324866310161983E-3</v>
      </c>
      <c r="U1563" s="18"/>
      <c r="V1563" s="22">
        <f t="shared" ca="1" si="263"/>
        <v>43994</v>
      </c>
      <c r="W1563" s="14">
        <f ca="1">VLOOKUP($M1563,LAST!$B:$Q,2,0)</f>
        <v>438.25</v>
      </c>
      <c r="X1563" s="14">
        <f ca="1">VLOOKUP($M1563,LAST!$B:$Q,3,0)*100</f>
        <v>653.82999999999993</v>
      </c>
      <c r="Y1563" s="14">
        <f ca="1">VLOOKUP($M1563,LAST!$B:$Q,16,0)*100</f>
        <v>611</v>
      </c>
      <c r="Z1563" s="14">
        <f ca="1">VLOOKUP($M1563,LAST!$B:$Q,4,0)</f>
        <v>90.7</v>
      </c>
      <c r="AA1563" s="14">
        <f ca="1">VLOOKUP($M1563,LAST!$B:$Q,5,0)</f>
        <v>92.881500000000003</v>
      </c>
      <c r="AB1563" s="14">
        <f ca="1">VLOOKUP($M1563,LAST!$B:$Q,6,0)</f>
        <v>97.319000000000003</v>
      </c>
      <c r="AC1563" s="14">
        <f ca="1">VLOOKUP($M1563,LAST!$B:$Q,7,0)</f>
        <v>1203.9000000000001</v>
      </c>
    </row>
    <row r="1564" spans="12:29" ht="16.5" customHeight="1" x14ac:dyDescent="0.25">
      <c r="L1564" s="32">
        <f t="shared" si="255"/>
        <v>1564</v>
      </c>
      <c r="M1564" s="9">
        <f t="shared" ca="1" si="264"/>
        <v>43993</v>
      </c>
      <c r="N1564" s="12">
        <f t="shared" ca="1" si="256"/>
        <v>4.0294944816013922E-2</v>
      </c>
      <c r="O1564" s="12">
        <f t="shared" ca="1" si="257"/>
        <v>5.8408246626891591E-2</v>
      </c>
      <c r="P1564" s="12">
        <f t="shared" ca="1" si="258"/>
        <v>8.0139372822299659E-2</v>
      </c>
      <c r="Q1564" s="12">
        <f t="shared" ca="1" si="259"/>
        <v>-5.2608505041646936E-3</v>
      </c>
      <c r="R1564" s="12">
        <f t="shared" ca="1" si="260"/>
        <v>-4.8241384208396187E-3</v>
      </c>
      <c r="S1564" s="12">
        <f t="shared" ca="1" si="261"/>
        <v>8.0659448306048542E-3</v>
      </c>
      <c r="T1564" s="12">
        <f t="shared" ca="1" si="262"/>
        <v>4.6168051708217472E-3</v>
      </c>
      <c r="U1564" s="18"/>
      <c r="V1564" s="22">
        <f t="shared" ca="1" si="263"/>
        <v>43993</v>
      </c>
      <c r="W1564" s="14">
        <f ca="1">VLOOKUP($M1564,LAST!$B:$Q,2,0)</f>
        <v>440.18</v>
      </c>
      <c r="X1564" s="14">
        <f ca="1">VLOOKUP($M1564,LAST!$B:$Q,3,0)*100</f>
        <v>658.15</v>
      </c>
      <c r="Y1564" s="14">
        <f ca="1">VLOOKUP($M1564,LAST!$B:$Q,16,0)*100</f>
        <v>620</v>
      </c>
      <c r="Z1564" s="14">
        <f ca="1">VLOOKUP($M1564,LAST!$B:$Q,4,0)</f>
        <v>90.76</v>
      </c>
      <c r="AA1564" s="14">
        <f ca="1">VLOOKUP($M1564,LAST!$B:$Q,5,0)</f>
        <v>93.181600000000003</v>
      </c>
      <c r="AB1564" s="14">
        <f ca="1">VLOOKUP($M1564,LAST!$B:$Q,6,0)</f>
        <v>96.733000000000004</v>
      </c>
      <c r="AC1564" s="14">
        <f ca="1">VLOOKUP($M1564,LAST!$B:$Q,7,0)</f>
        <v>1196.8</v>
      </c>
    </row>
    <row r="1565" spans="12:29" ht="16.5" customHeight="1" x14ac:dyDescent="0.25">
      <c r="L1565" s="32">
        <f t="shared" si="255"/>
        <v>1565</v>
      </c>
      <c r="M1565" s="9">
        <f t="shared" ca="1" si="264"/>
        <v>43992</v>
      </c>
      <c r="N1565" s="12">
        <f t="shared" ca="1" si="256"/>
        <v>1.8829308227588992E-2</v>
      </c>
      <c r="O1565" s="12">
        <f t="shared" ca="1" si="257"/>
        <v>1.9477006311992673E-2</v>
      </c>
      <c r="P1565" s="12">
        <f t="shared" ca="1" si="258"/>
        <v>2.683363148479434E-2</v>
      </c>
      <c r="Q1565" s="12">
        <f t="shared" ca="1" si="259"/>
        <v>9.8738343390003536E-4</v>
      </c>
      <c r="R1565" s="12">
        <f t="shared" ca="1" si="260"/>
        <v>6.6220143526862785E-5</v>
      </c>
      <c r="S1565" s="12">
        <f t="shared" ca="1" si="261"/>
        <v>-3.7892944645155913E-3</v>
      </c>
      <c r="T1565" s="12">
        <f t="shared" ca="1" si="262"/>
        <v>-5.385097056981869E-3</v>
      </c>
      <c r="U1565" s="18"/>
      <c r="V1565" s="22">
        <f t="shared" ca="1" si="263"/>
        <v>43992</v>
      </c>
      <c r="W1565" s="14">
        <f ca="1">VLOOKUP($M1565,LAST!$B:$Q,2,0)</f>
        <v>423.13</v>
      </c>
      <c r="X1565" s="14">
        <f ca="1">VLOOKUP($M1565,LAST!$B:$Q,3,0)*100</f>
        <v>621.83000000000004</v>
      </c>
      <c r="Y1565" s="14">
        <f ca="1">VLOOKUP($M1565,LAST!$B:$Q,16,0)*100</f>
        <v>574</v>
      </c>
      <c r="Z1565" s="14">
        <f ca="1">VLOOKUP($M1565,LAST!$B:$Q,4,0)</f>
        <v>91.24</v>
      </c>
      <c r="AA1565" s="14">
        <f ca="1">VLOOKUP($M1565,LAST!$B:$Q,5,0)</f>
        <v>93.633300000000006</v>
      </c>
      <c r="AB1565" s="14">
        <f ca="1">VLOOKUP($M1565,LAST!$B:$Q,6,0)</f>
        <v>95.959000000000003</v>
      </c>
      <c r="AC1565" s="14">
        <f ca="1">VLOOKUP($M1565,LAST!$B:$Q,7,0)</f>
        <v>1191.3</v>
      </c>
    </row>
    <row r="1566" spans="12:29" ht="16.5" customHeight="1" x14ac:dyDescent="0.25">
      <c r="L1566" s="32">
        <f t="shared" si="255"/>
        <v>1566</v>
      </c>
      <c r="M1566" s="9">
        <f t="shared" ca="1" si="264"/>
        <v>43991</v>
      </c>
      <c r="N1566" s="12">
        <f t="shared" ca="1" si="256"/>
        <v>1.3618724525907178E-2</v>
      </c>
      <c r="O1566" s="12">
        <f t="shared" ca="1" si="257"/>
        <v>2.7301512446525456E-2</v>
      </c>
      <c r="P1566" s="12">
        <f t="shared" ca="1" si="258"/>
        <v>4.2910447761194126E-2</v>
      </c>
      <c r="Q1566" s="12">
        <f t="shared" ca="1" si="259"/>
        <v>1.7584349928565501E-3</v>
      </c>
      <c r="R1566" s="12">
        <f t="shared" ca="1" si="260"/>
        <v>9.4720355789323918E-4</v>
      </c>
      <c r="S1566" s="12">
        <f t="shared" ca="1" si="261"/>
        <v>-3.0429112587716522E-3</v>
      </c>
      <c r="T1566" s="12">
        <f t="shared" ca="1" si="262"/>
        <v>-5.9341024151382538E-3</v>
      </c>
      <c r="U1566" s="18"/>
      <c r="V1566" s="22">
        <f t="shared" ca="1" si="263"/>
        <v>43991</v>
      </c>
      <c r="W1566" s="14">
        <f ca="1">VLOOKUP($M1566,LAST!$B:$Q,2,0)</f>
        <v>415.31</v>
      </c>
      <c r="X1566" s="14">
        <f ca="1">VLOOKUP($M1566,LAST!$B:$Q,3,0)*100</f>
        <v>609.95000000000005</v>
      </c>
      <c r="Y1566" s="14">
        <f ca="1">VLOOKUP($M1566,LAST!$B:$Q,16,0)*100</f>
        <v>559</v>
      </c>
      <c r="Z1566" s="14">
        <f ca="1">VLOOKUP($M1566,LAST!$B:$Q,4,0)</f>
        <v>91.15</v>
      </c>
      <c r="AA1566" s="14">
        <f ca="1">VLOOKUP($M1566,LAST!$B:$Q,5,0)</f>
        <v>93.627099999999999</v>
      </c>
      <c r="AB1566" s="14">
        <f ca="1">VLOOKUP($M1566,LAST!$B:$Q,6,0)</f>
        <v>96.323999999999998</v>
      </c>
      <c r="AC1566" s="14">
        <f ca="1">VLOOKUP($M1566,LAST!$B:$Q,7,0)</f>
        <v>1197.75</v>
      </c>
    </row>
    <row r="1567" spans="12:29" ht="16.5" customHeight="1" x14ac:dyDescent="0.25">
      <c r="L1567" s="32">
        <f t="shared" si="255"/>
        <v>1567</v>
      </c>
      <c r="M1567" s="9">
        <f t="shared" ca="1" si="264"/>
        <v>43990</v>
      </c>
      <c r="N1567" s="12">
        <f t="shared" ca="1" si="256"/>
        <v>-1.2793947571318465E-2</v>
      </c>
      <c r="O1567" s="12">
        <f t="shared" ca="1" si="257"/>
        <v>-1.0680663167541349E-2</v>
      </c>
      <c r="P1567" s="12">
        <f t="shared" ca="1" si="258"/>
        <v>0</v>
      </c>
      <c r="Q1567" s="12">
        <f t="shared" ca="1" si="259"/>
        <v>4.7482332155475149E-3</v>
      </c>
      <c r="R1567" s="12">
        <f t="shared" ca="1" si="260"/>
        <v>2.3048881630973739E-3</v>
      </c>
      <c r="S1567" s="12">
        <f t="shared" ca="1" si="261"/>
        <v>-3.2907971156524995E-3</v>
      </c>
      <c r="T1567" s="12">
        <f t="shared" ca="1" si="262"/>
        <v>-1.905235255135862E-3</v>
      </c>
      <c r="U1567" s="18"/>
      <c r="V1567" s="22">
        <f t="shared" ca="1" si="263"/>
        <v>43990</v>
      </c>
      <c r="W1567" s="14">
        <f ca="1">VLOOKUP($M1567,LAST!$B:$Q,2,0)</f>
        <v>409.73</v>
      </c>
      <c r="X1567" s="14">
        <f ca="1">VLOOKUP($M1567,LAST!$B:$Q,3,0)*100</f>
        <v>593.74</v>
      </c>
      <c r="Y1567" s="14">
        <f ca="1">VLOOKUP($M1567,LAST!$B:$Q,16,0)*100</f>
        <v>536</v>
      </c>
      <c r="Z1567" s="14">
        <f ca="1">VLOOKUP($M1567,LAST!$B:$Q,4,0)</f>
        <v>90.99</v>
      </c>
      <c r="AA1567" s="14">
        <f ca="1">VLOOKUP($M1567,LAST!$B:$Q,5,0)</f>
        <v>93.538499999999999</v>
      </c>
      <c r="AB1567" s="14">
        <f ca="1">VLOOKUP($M1567,LAST!$B:$Q,6,0)</f>
        <v>96.617999999999995</v>
      </c>
      <c r="AC1567" s="14">
        <f ca="1">VLOOKUP($M1567,LAST!$B:$Q,7,0)</f>
        <v>1204.9000000000001</v>
      </c>
    </row>
    <row r="1568" spans="12:29" ht="16.5" customHeight="1" x14ac:dyDescent="0.25">
      <c r="L1568" s="32">
        <f t="shared" si="255"/>
        <v>1568</v>
      </c>
      <c r="M1568" s="9">
        <f t="shared" ca="1" si="264"/>
        <v>43987</v>
      </c>
      <c r="N1568" s="12">
        <f t="shared" ca="1" si="256"/>
        <v>-2.8828154249344817E-2</v>
      </c>
      <c r="O1568" s="12">
        <f t="shared" ca="1" si="257"/>
        <v>-4.6972512028964908E-2</v>
      </c>
      <c r="P1568" s="12">
        <f t="shared" ca="1" si="258"/>
        <v>-5.633802816901412E-2</v>
      </c>
      <c r="Q1568" s="12">
        <f t="shared" ca="1" si="259"/>
        <v>5.5518543193426861E-3</v>
      </c>
      <c r="R1568" s="12">
        <f t="shared" ca="1" si="260"/>
        <v>3.8282195390864082E-3</v>
      </c>
      <c r="S1568" s="12">
        <f t="shared" ca="1" si="261"/>
        <v>2.6893676882815409E-3</v>
      </c>
      <c r="T1568" s="12">
        <f t="shared" ca="1" si="262"/>
        <v>-9.5988186069406733E-3</v>
      </c>
      <c r="U1568" s="18"/>
      <c r="V1568" s="22">
        <f t="shared" ca="1" si="263"/>
        <v>43987</v>
      </c>
      <c r="W1568" s="14">
        <f ca="1">VLOOKUP($M1568,LAST!$B:$Q,2,0)</f>
        <v>415.04</v>
      </c>
      <c r="X1568" s="14">
        <f ca="1">VLOOKUP($M1568,LAST!$B:$Q,3,0)*100</f>
        <v>600.15</v>
      </c>
      <c r="Y1568" s="14">
        <f ca="1">VLOOKUP($M1568,LAST!$B:$Q,16,0)*100</f>
        <v>536</v>
      </c>
      <c r="Z1568" s="14">
        <f ca="1">VLOOKUP($M1568,LAST!$B:$Q,4,0)</f>
        <v>90.56</v>
      </c>
      <c r="AA1568" s="14">
        <f ca="1">VLOOKUP($M1568,LAST!$B:$Q,5,0)</f>
        <v>93.323400000000007</v>
      </c>
      <c r="AB1568" s="14">
        <f ca="1">VLOOKUP($M1568,LAST!$B:$Q,6,0)</f>
        <v>96.936999999999998</v>
      </c>
      <c r="AC1568" s="14">
        <f ca="1">VLOOKUP($M1568,LAST!$B:$Q,7,0)</f>
        <v>1207.2</v>
      </c>
    </row>
    <row r="1569" spans="12:29" ht="16.5" customHeight="1" x14ac:dyDescent="0.25">
      <c r="L1569" s="32">
        <f t="shared" si="255"/>
        <v>1569</v>
      </c>
      <c r="M1569" s="9">
        <f t="shared" ca="1" si="264"/>
        <v>43986</v>
      </c>
      <c r="N1569" s="12">
        <f t="shared" ca="1" si="256"/>
        <v>-8.0542209224054861E-3</v>
      </c>
      <c r="O1569" s="12">
        <f t="shared" ca="1" si="257"/>
        <v>-3.1816886693892821E-3</v>
      </c>
      <c r="P1569" s="12">
        <f t="shared" ca="1" si="258"/>
        <v>1.067615658362997E-2</v>
      </c>
      <c r="Q1569" s="12">
        <f t="shared" ca="1" si="259"/>
        <v>3.5658569199912282E-3</v>
      </c>
      <c r="R1569" s="12">
        <f t="shared" ca="1" si="260"/>
        <v>3.629442747753675E-3</v>
      </c>
      <c r="S1569" s="12">
        <f t="shared" ca="1" si="261"/>
        <v>-6.1577367490438517E-3</v>
      </c>
      <c r="T1569" s="12">
        <f t="shared" ca="1" si="262"/>
        <v>1.6435204207412291E-3</v>
      </c>
      <c r="U1569" s="18"/>
      <c r="V1569" s="22">
        <f t="shared" ca="1" si="263"/>
        <v>43986</v>
      </c>
      <c r="W1569" s="14">
        <f ca="1">VLOOKUP($M1569,LAST!$B:$Q,2,0)</f>
        <v>427.36</v>
      </c>
      <c r="X1569" s="14">
        <f ca="1">VLOOKUP($M1569,LAST!$B:$Q,3,0)*100</f>
        <v>629.73</v>
      </c>
      <c r="Y1569" s="14">
        <f ca="1">VLOOKUP($M1569,LAST!$B:$Q,16,0)*100</f>
        <v>568</v>
      </c>
      <c r="Z1569" s="14">
        <f ca="1">VLOOKUP($M1569,LAST!$B:$Q,4,0)</f>
        <v>90.06</v>
      </c>
      <c r="AA1569" s="14">
        <f ca="1">VLOOKUP($M1569,LAST!$B:$Q,5,0)</f>
        <v>92.967500000000001</v>
      </c>
      <c r="AB1569" s="14">
        <f ca="1">VLOOKUP($M1569,LAST!$B:$Q,6,0)</f>
        <v>96.677000000000007</v>
      </c>
      <c r="AC1569" s="14">
        <f ca="1">VLOOKUP($M1569,LAST!$B:$Q,7,0)</f>
        <v>1218.9000000000001</v>
      </c>
    </row>
    <row r="1570" spans="12:29" ht="16.5" customHeight="1" x14ac:dyDescent="0.25">
      <c r="L1570" s="32">
        <f t="shared" si="255"/>
        <v>1570</v>
      </c>
      <c r="M1570" s="9">
        <f t="shared" ca="1" si="264"/>
        <v>43985</v>
      </c>
      <c r="N1570" s="12">
        <f t="shared" ca="1" si="256"/>
        <v>-4.1854775936839728E-2</v>
      </c>
      <c r="O1570" s="12">
        <f t="shared" ca="1" si="257"/>
        <v>-5.2934562626489656E-2</v>
      </c>
      <c r="P1570" s="12">
        <f t="shared" ca="1" si="258"/>
        <v>-6.9536423841059625E-2</v>
      </c>
      <c r="Q1570" s="12">
        <f t="shared" ca="1" si="259"/>
        <v>3.3542039355991538E-3</v>
      </c>
      <c r="R1570" s="12">
        <f t="shared" ca="1" si="260"/>
        <v>3.194843198178754E-3</v>
      </c>
      <c r="S1570" s="12">
        <f t="shared" ca="1" si="261"/>
        <v>-4.0645828427509079E-3</v>
      </c>
      <c r="T1570" s="12">
        <f t="shared" ca="1" si="262"/>
        <v>-6.9365105271748106E-3</v>
      </c>
      <c r="U1570" s="18"/>
      <c r="V1570" s="22">
        <f t="shared" ca="1" si="263"/>
        <v>43985</v>
      </c>
      <c r="W1570" s="14">
        <f ca="1">VLOOKUP($M1570,LAST!$B:$Q,2,0)</f>
        <v>430.83</v>
      </c>
      <c r="X1570" s="14">
        <f ca="1">VLOOKUP($M1570,LAST!$B:$Q,3,0)*100</f>
        <v>631.74</v>
      </c>
      <c r="Y1570" s="14">
        <f ca="1">VLOOKUP($M1570,LAST!$B:$Q,16,0)*100</f>
        <v>562</v>
      </c>
      <c r="Z1570" s="14">
        <f ca="1">VLOOKUP($M1570,LAST!$B:$Q,4,0)</f>
        <v>89.74</v>
      </c>
      <c r="AA1570" s="14">
        <f ca="1">VLOOKUP($M1570,LAST!$B:$Q,5,0)</f>
        <v>92.631299999999996</v>
      </c>
      <c r="AB1570" s="14">
        <f ca="1">VLOOKUP($M1570,LAST!$B:$Q,6,0)</f>
        <v>97.275999999999996</v>
      </c>
      <c r="AC1570" s="14">
        <f ca="1">VLOOKUP($M1570,LAST!$B:$Q,7,0)</f>
        <v>1216.9000000000001</v>
      </c>
    </row>
    <row r="1571" spans="12:29" ht="16.5" customHeight="1" x14ac:dyDescent="0.25">
      <c r="L1571" s="32">
        <f t="shared" si="255"/>
        <v>1571</v>
      </c>
      <c r="M1571" s="9">
        <f t="shared" ca="1" si="264"/>
        <v>43984</v>
      </c>
      <c r="N1571" s="12">
        <f t="shared" ca="1" si="256"/>
        <v>-1.7545009613703977E-2</v>
      </c>
      <c r="O1571" s="12">
        <f t="shared" ca="1" si="257"/>
        <v>-2.8445337761076717E-2</v>
      </c>
      <c r="P1571" s="12">
        <f t="shared" ca="1" si="258"/>
        <v>-3.6682615629984094E-2</v>
      </c>
      <c r="Q1571" s="12">
        <f t="shared" ca="1" si="259"/>
        <v>2.5781863019840312E-3</v>
      </c>
      <c r="R1571" s="12">
        <f t="shared" ca="1" si="260"/>
        <v>3.4492913955719295E-3</v>
      </c>
      <c r="S1571" s="12">
        <f t="shared" ca="1" si="261"/>
        <v>-1.6048246959010637E-3</v>
      </c>
      <c r="T1571" s="12">
        <f t="shared" ca="1" si="262"/>
        <v>3.2653061224507951E-4</v>
      </c>
      <c r="U1571" s="18"/>
      <c r="V1571" s="22">
        <f t="shared" ca="1" si="263"/>
        <v>43984</v>
      </c>
      <c r="W1571" s="14">
        <f ca="1">VLOOKUP($M1571,LAST!$B:$Q,2,0)</f>
        <v>449.65</v>
      </c>
      <c r="X1571" s="14">
        <f ca="1">VLOOKUP($M1571,LAST!$B:$Q,3,0)*100</f>
        <v>667.05</v>
      </c>
      <c r="Y1571" s="14">
        <f ca="1">VLOOKUP($M1571,LAST!$B:$Q,16,0)*100</f>
        <v>604</v>
      </c>
      <c r="Z1571" s="14">
        <f ca="1">VLOOKUP($M1571,LAST!$B:$Q,4,0)</f>
        <v>89.44</v>
      </c>
      <c r="AA1571" s="14">
        <f ca="1">VLOOKUP($M1571,LAST!$B:$Q,5,0)</f>
        <v>92.336299999999994</v>
      </c>
      <c r="AB1571" s="14">
        <f ca="1">VLOOKUP($M1571,LAST!$B:$Q,6,0)</f>
        <v>97.673000000000002</v>
      </c>
      <c r="AC1571" s="14">
        <f ca="1">VLOOKUP($M1571,LAST!$B:$Q,7,0)</f>
        <v>1225.4000000000001</v>
      </c>
    </row>
    <row r="1572" spans="12:29" ht="16.5" customHeight="1" x14ac:dyDescent="0.25">
      <c r="L1572" s="32">
        <f t="shared" si="255"/>
        <v>1572</v>
      </c>
      <c r="M1572" s="9">
        <f t="shared" ca="1" si="264"/>
        <v>43983</v>
      </c>
      <c r="N1572" s="12">
        <f t="shared" ca="1" si="256"/>
        <v>-1.2343547690979673E-2</v>
      </c>
      <c r="O1572" s="12">
        <f t="shared" ca="1" si="257"/>
        <v>-1.7107354014859633E-2</v>
      </c>
      <c r="P1572" s="12">
        <f t="shared" ca="1" si="258"/>
        <v>-1.5698587127158548E-2</v>
      </c>
      <c r="Q1572" s="12">
        <f t="shared" ca="1" si="259"/>
        <v>2.0217904077275417E-3</v>
      </c>
      <c r="R1572" s="12">
        <f t="shared" ca="1" si="260"/>
        <v>3.4634187301596508E-3</v>
      </c>
      <c r="S1572" s="12">
        <f t="shared" ca="1" si="261"/>
        <v>-5.2265516960872116E-3</v>
      </c>
      <c r="T1572" s="12">
        <f t="shared" ca="1" si="262"/>
        <v>-1.0780474017846209E-2</v>
      </c>
      <c r="U1572" s="18"/>
      <c r="V1572" s="22">
        <f t="shared" ca="1" si="263"/>
        <v>43983</v>
      </c>
      <c r="W1572" s="14">
        <f ca="1">VLOOKUP($M1572,LAST!$B:$Q,2,0)</f>
        <v>457.68</v>
      </c>
      <c r="X1572" s="14">
        <f ca="1">VLOOKUP($M1572,LAST!$B:$Q,3,0)*100</f>
        <v>686.58</v>
      </c>
      <c r="Y1572" s="14">
        <f ca="1">VLOOKUP($M1572,LAST!$B:$Q,16,0)*100</f>
        <v>627</v>
      </c>
      <c r="Z1572" s="14">
        <f ca="1">VLOOKUP($M1572,LAST!$B:$Q,4,0)</f>
        <v>89.21</v>
      </c>
      <c r="AA1572" s="14">
        <f ca="1">VLOOKUP($M1572,LAST!$B:$Q,5,0)</f>
        <v>92.018900000000002</v>
      </c>
      <c r="AB1572" s="14">
        <f ca="1">VLOOKUP($M1572,LAST!$B:$Q,6,0)</f>
        <v>97.83</v>
      </c>
      <c r="AC1572" s="14">
        <f ca="1">VLOOKUP($M1572,LAST!$B:$Q,7,0)</f>
        <v>1225</v>
      </c>
    </row>
    <row r="1573" spans="12:29" ht="16.5" customHeight="1" x14ac:dyDescent="0.25">
      <c r="L1573" s="32">
        <f t="shared" si="255"/>
        <v>1573</v>
      </c>
      <c r="M1573" s="9">
        <f t="shared" ca="1" si="264"/>
        <v>43980</v>
      </c>
      <c r="N1573" s="12">
        <f t="shared" ca="1" si="256"/>
        <v>-2.546739290446054E-2</v>
      </c>
      <c r="O1573" s="12">
        <f t="shared" ca="1" si="257"/>
        <v>6.8175266647449995E-3</v>
      </c>
      <c r="P1573" s="12">
        <f t="shared" ca="1" si="258"/>
        <v>9.5087163232963068E-3</v>
      </c>
      <c r="Q1573" s="12">
        <f t="shared" ca="1" si="259"/>
        <v>2.3643323575772701E-3</v>
      </c>
      <c r="R1573" s="12">
        <f t="shared" ca="1" si="260"/>
        <v>5.1991186819690949E-3</v>
      </c>
      <c r="S1573" s="12">
        <f t="shared" ca="1" si="261"/>
        <v>-3.9640994887324421E-4</v>
      </c>
      <c r="T1573" s="12">
        <f t="shared" ca="1" si="262"/>
        <v>-9.6809325965074855E-4</v>
      </c>
      <c r="U1573" s="18"/>
      <c r="V1573" s="22">
        <f t="shared" ca="1" si="263"/>
        <v>43980</v>
      </c>
      <c r="W1573" s="14">
        <f ca="1">VLOOKUP($M1573,LAST!$B:$Q,2,0)</f>
        <v>463.4</v>
      </c>
      <c r="X1573" s="14">
        <f ca="1">VLOOKUP($M1573,LAST!$B:$Q,3,0)*100</f>
        <v>698.53</v>
      </c>
      <c r="Y1573" s="14">
        <f ca="1">VLOOKUP($M1573,LAST!$B:$Q,16,0)*100</f>
        <v>637</v>
      </c>
      <c r="Z1573" s="14">
        <f ca="1">VLOOKUP($M1573,LAST!$B:$Q,4,0)</f>
        <v>89.03</v>
      </c>
      <c r="AA1573" s="14">
        <f ca="1">VLOOKUP($M1573,LAST!$B:$Q,5,0)</f>
        <v>91.701300000000003</v>
      </c>
      <c r="AB1573" s="14">
        <f ca="1">VLOOKUP($M1573,LAST!$B:$Q,6,0)</f>
        <v>98.343999999999994</v>
      </c>
      <c r="AC1573" s="14">
        <f ca="1">VLOOKUP($M1573,LAST!$B:$Q,7,0)</f>
        <v>1238.3499999999999</v>
      </c>
    </row>
    <row r="1574" spans="12:29" ht="16.5" customHeight="1" x14ac:dyDescent="0.25">
      <c r="L1574" s="32">
        <f t="shared" si="255"/>
        <v>1574</v>
      </c>
      <c r="M1574" s="9">
        <f t="shared" ca="1" si="264"/>
        <v>43979</v>
      </c>
      <c r="N1574" s="12">
        <f t="shared" ca="1" si="256"/>
        <v>-2.4754033019362964E-3</v>
      </c>
      <c r="O1574" s="12">
        <f t="shared" ca="1" si="257"/>
        <v>-1.3619949387244534E-2</v>
      </c>
      <c r="P1574" s="12">
        <f t="shared" ca="1" si="258"/>
        <v>-1.8662519440124425E-2</v>
      </c>
      <c r="Q1574" s="12">
        <f t="shared" ca="1" si="259"/>
        <v>4.7511312217192181E-3</v>
      </c>
      <c r="R1574" s="12">
        <f t="shared" ca="1" si="260"/>
        <v>4.5510754434630041E-3</v>
      </c>
      <c r="S1574" s="12">
        <f t="shared" ca="1" si="261"/>
        <v>-6.8542932708808291E-3</v>
      </c>
      <c r="T1574" s="12">
        <f t="shared" ca="1" si="262"/>
        <v>4.2127435492365084E-3</v>
      </c>
      <c r="U1574" s="18"/>
      <c r="V1574" s="22">
        <f t="shared" ca="1" si="263"/>
        <v>43979</v>
      </c>
      <c r="W1574" s="14">
        <f ca="1">VLOOKUP($M1574,LAST!$B:$Q,2,0)</f>
        <v>475.51</v>
      </c>
      <c r="X1574" s="14">
        <f ca="1">VLOOKUP($M1574,LAST!$B:$Q,3,0)*100</f>
        <v>693.8</v>
      </c>
      <c r="Y1574" s="14">
        <f ca="1">VLOOKUP($M1574,LAST!$B:$Q,16,0)*100</f>
        <v>631</v>
      </c>
      <c r="Z1574" s="14">
        <f ca="1">VLOOKUP($M1574,LAST!$B:$Q,4,0)</f>
        <v>88.82</v>
      </c>
      <c r="AA1574" s="14">
        <f ca="1">VLOOKUP($M1574,LAST!$B:$Q,5,0)</f>
        <v>91.227000000000004</v>
      </c>
      <c r="AB1574" s="14">
        <f ca="1">VLOOKUP($M1574,LAST!$B:$Q,6,0)</f>
        <v>98.382999999999996</v>
      </c>
      <c r="AC1574" s="14">
        <f ca="1">VLOOKUP($M1574,LAST!$B:$Q,7,0)</f>
        <v>1239.55</v>
      </c>
    </row>
    <row r="1575" spans="12:29" ht="16.5" customHeight="1" x14ac:dyDescent="0.25">
      <c r="L1575" s="32">
        <f t="shared" si="255"/>
        <v>1575</v>
      </c>
      <c r="M1575" s="9">
        <f t="shared" ca="1" si="264"/>
        <v>43978</v>
      </c>
      <c r="N1575" s="12">
        <f t="shared" ca="1" si="256"/>
        <v>4.8483315415586148E-3</v>
      </c>
      <c r="O1575" s="12">
        <f t="shared" ca="1" si="257"/>
        <v>-1.0647724875166964E-2</v>
      </c>
      <c r="P1575" s="12">
        <f t="shared" ca="1" si="258"/>
        <v>-6.1823802163832875E-3</v>
      </c>
      <c r="Q1575" s="12">
        <f t="shared" ca="1" si="259"/>
        <v>5.1165434906197405E-3</v>
      </c>
      <c r="R1575" s="12">
        <f t="shared" ca="1" si="260"/>
        <v>5.2323972504177974E-3</v>
      </c>
      <c r="S1575" s="12">
        <f t="shared" ca="1" si="261"/>
        <v>1.557002466938906E-3</v>
      </c>
      <c r="T1575" s="12">
        <f t="shared" ca="1" si="262"/>
        <v>4.0508790407400852E-5</v>
      </c>
      <c r="U1575" s="18"/>
      <c r="V1575" s="22">
        <f t="shared" ca="1" si="263"/>
        <v>43978</v>
      </c>
      <c r="W1575" s="14">
        <f ca="1">VLOOKUP($M1575,LAST!$B:$Q,2,0)</f>
        <v>476.69</v>
      </c>
      <c r="X1575" s="14">
        <f ca="1">VLOOKUP($M1575,LAST!$B:$Q,3,0)*100</f>
        <v>703.38</v>
      </c>
      <c r="Y1575" s="14">
        <f ca="1">VLOOKUP($M1575,LAST!$B:$Q,16,0)*100</f>
        <v>643</v>
      </c>
      <c r="Z1575" s="14">
        <f ca="1">VLOOKUP($M1575,LAST!$B:$Q,4,0)</f>
        <v>88.4</v>
      </c>
      <c r="AA1575" s="14">
        <f ca="1">VLOOKUP($M1575,LAST!$B:$Q,5,0)</f>
        <v>90.813699999999997</v>
      </c>
      <c r="AB1575" s="14">
        <f ca="1">VLOOKUP($M1575,LAST!$B:$Q,6,0)</f>
        <v>99.061999999999998</v>
      </c>
      <c r="AC1575" s="14">
        <f ca="1">VLOOKUP($M1575,LAST!$B:$Q,7,0)</f>
        <v>1234.3499999999999</v>
      </c>
    </row>
    <row r="1576" spans="12:29" ht="16.5" customHeight="1" x14ac:dyDescent="0.25">
      <c r="L1576" s="32">
        <f t="shared" si="255"/>
        <v>1576</v>
      </c>
      <c r="M1576" s="9">
        <f t="shared" ca="1" si="264"/>
        <v>43977</v>
      </c>
      <c r="N1576" s="12">
        <f t="shared" ca="1" si="256"/>
        <v>-2.3205534736235323E-2</v>
      </c>
      <c r="O1576" s="12">
        <f t="shared" ca="1" si="257"/>
        <v>-3.7943679887413984E-2</v>
      </c>
      <c r="P1576" s="12">
        <f t="shared" ca="1" si="258"/>
        <v>-4.8529411764705932E-2</v>
      </c>
      <c r="Q1576" s="12">
        <f t="shared" ca="1" si="259"/>
        <v>4.3393856343498793E-3</v>
      </c>
      <c r="R1576" s="12">
        <f t="shared" ca="1" si="260"/>
        <v>1.7864291266678212E-3</v>
      </c>
      <c r="S1576" s="12">
        <f t="shared" ca="1" si="261"/>
        <v>-9.5631014489850896E-3</v>
      </c>
      <c r="T1576" s="12">
        <f t="shared" ca="1" si="262"/>
        <v>-7.9011035824231302E-3</v>
      </c>
      <c r="U1576" s="18"/>
      <c r="V1576" s="22">
        <f t="shared" ca="1" si="263"/>
        <v>43977</v>
      </c>
      <c r="W1576" s="14">
        <f ca="1">VLOOKUP($M1576,LAST!$B:$Q,2,0)</f>
        <v>474.39</v>
      </c>
      <c r="X1576" s="14">
        <f ca="1">VLOOKUP($M1576,LAST!$B:$Q,3,0)*100</f>
        <v>710.94999999999993</v>
      </c>
      <c r="Y1576" s="14">
        <f ca="1">VLOOKUP($M1576,LAST!$B:$Q,16,0)*100</f>
        <v>647</v>
      </c>
      <c r="Z1576" s="14">
        <f ca="1">VLOOKUP($M1576,LAST!$B:$Q,4,0)</f>
        <v>87.95</v>
      </c>
      <c r="AA1576" s="14">
        <f ca="1">VLOOKUP($M1576,LAST!$B:$Q,5,0)</f>
        <v>90.340999999999994</v>
      </c>
      <c r="AB1576" s="14">
        <f ca="1">VLOOKUP($M1576,LAST!$B:$Q,6,0)</f>
        <v>98.908000000000001</v>
      </c>
      <c r="AC1576" s="14">
        <f ca="1">VLOOKUP($M1576,LAST!$B:$Q,7,0)</f>
        <v>1234.3</v>
      </c>
    </row>
    <row r="1577" spans="12:29" ht="16.5" customHeight="1" x14ac:dyDescent="0.25">
      <c r="L1577" s="32">
        <f t="shared" si="255"/>
        <v>1577</v>
      </c>
      <c r="M1577" s="9">
        <f t="shared" ca="1" si="264"/>
        <v>43976</v>
      </c>
      <c r="N1577" s="12">
        <f t="shared" ca="1" si="256"/>
        <v>0</v>
      </c>
      <c r="O1577" s="12">
        <f t="shared" ca="1" si="257"/>
        <v>0</v>
      </c>
      <c r="P1577" s="12">
        <f t="shared" ca="1" si="258"/>
        <v>0</v>
      </c>
      <c r="Q1577" s="12">
        <f t="shared" ca="1" si="259"/>
        <v>0</v>
      </c>
      <c r="R1577" s="12">
        <f t="shared" ca="1" si="260"/>
        <v>1.4861395307574909E-4</v>
      </c>
      <c r="S1577" s="12">
        <f t="shared" ca="1" si="261"/>
        <v>0</v>
      </c>
      <c r="T1577" s="12">
        <f t="shared" ca="1" si="262"/>
        <v>5.7639450282942484E-3</v>
      </c>
      <c r="U1577" s="18"/>
      <c r="V1577" s="22">
        <f t="shared" ca="1" si="263"/>
        <v>43976</v>
      </c>
      <c r="W1577" s="14">
        <f ca="1">VLOOKUP($M1577,LAST!$B:$Q,2,0)</f>
        <v>485.66</v>
      </c>
      <c r="X1577" s="14">
        <f ca="1">VLOOKUP($M1577,LAST!$B:$Q,3,0)*100</f>
        <v>738.99</v>
      </c>
      <c r="Y1577" s="14">
        <f ca="1">VLOOKUP($M1577,LAST!$B:$Q,16,0)*100</f>
        <v>680</v>
      </c>
      <c r="Z1577" s="14">
        <f ca="1">VLOOKUP($M1577,LAST!$B:$Q,4,0)</f>
        <v>87.57</v>
      </c>
      <c r="AA1577" s="14">
        <f ca="1">VLOOKUP($M1577,LAST!$B:$Q,5,0)</f>
        <v>90.179900000000004</v>
      </c>
      <c r="AB1577" s="14">
        <f ca="1">VLOOKUP($M1577,LAST!$B:$Q,6,0)</f>
        <v>99.863</v>
      </c>
      <c r="AC1577" s="14">
        <f ca="1">VLOOKUP($M1577,LAST!$B:$Q,7,0)</f>
        <v>1244.1300000000001</v>
      </c>
    </row>
    <row r="1578" spans="12:29" ht="16.5" customHeight="1" x14ac:dyDescent="0.25">
      <c r="L1578" s="32">
        <f t="shared" si="255"/>
        <v>1578</v>
      </c>
      <c r="M1578" s="9">
        <f t="shared" ca="1" si="264"/>
        <v>43973</v>
      </c>
      <c r="N1578" s="12">
        <f t="shared" ca="1" si="256"/>
        <v>1.2255617157864052E-2</v>
      </c>
      <c r="O1578" s="12">
        <f t="shared" ca="1" si="257"/>
        <v>2.3465263272115511E-3</v>
      </c>
      <c r="P1578" s="12">
        <f t="shared" ca="1" si="258"/>
        <v>-1.468428781204123E-3</v>
      </c>
      <c r="Q1578" s="12">
        <f t="shared" ca="1" si="259"/>
        <v>1.3722126929673895E-3</v>
      </c>
      <c r="R1578" s="12">
        <f t="shared" ca="1" si="260"/>
        <v>7.8249866808732804E-4</v>
      </c>
      <c r="S1578" s="12">
        <f t="shared" ca="1" si="261"/>
        <v>4.9612559122471644E-3</v>
      </c>
      <c r="T1578" s="12">
        <f t="shared" ca="1" si="262"/>
        <v>4.9557234543828876E-3</v>
      </c>
      <c r="U1578" s="18"/>
      <c r="V1578" s="22">
        <f t="shared" ca="1" si="263"/>
        <v>43973</v>
      </c>
      <c r="W1578" s="14">
        <f ca="1">VLOOKUP($M1578,LAST!$B:$Q,2,0)</f>
        <v>485.66</v>
      </c>
      <c r="X1578" s="14">
        <f ca="1">VLOOKUP($M1578,LAST!$B:$Q,3,0)*100</f>
        <v>738.99</v>
      </c>
      <c r="Y1578" s="14">
        <f ca="1">VLOOKUP($M1578,LAST!$B:$Q,16,0)*100</f>
        <v>680</v>
      </c>
      <c r="Z1578" s="14">
        <f ca="1">VLOOKUP($M1578,LAST!$B:$Q,4,0)</f>
        <v>87.57</v>
      </c>
      <c r="AA1578" s="14">
        <f ca="1">VLOOKUP($M1578,LAST!$B:$Q,5,0)</f>
        <v>90.166499999999999</v>
      </c>
      <c r="AB1578" s="14">
        <f ca="1">VLOOKUP($M1578,LAST!$B:$Q,6,0)</f>
        <v>99.863</v>
      </c>
      <c r="AC1578" s="14">
        <f ca="1">VLOOKUP($M1578,LAST!$B:$Q,7,0)</f>
        <v>1237</v>
      </c>
    </row>
    <row r="1579" spans="12:29" ht="16.5" customHeight="1" x14ac:dyDescent="0.25">
      <c r="L1579" s="32">
        <f t="shared" si="255"/>
        <v>1579</v>
      </c>
      <c r="M1579" s="9">
        <f t="shared" ca="1" si="264"/>
        <v>43972</v>
      </c>
      <c r="N1579" s="12">
        <f t="shared" ca="1" si="256"/>
        <v>-2.0517322336320754E-2</v>
      </c>
      <c r="O1579" s="12">
        <f t="shared" ca="1" si="257"/>
        <v>-1.4160593701945667E-2</v>
      </c>
      <c r="P1579" s="12">
        <f t="shared" ca="1" si="258"/>
        <v>-1.4471780028943559E-2</v>
      </c>
      <c r="Q1579" s="12">
        <f t="shared" ca="1" si="259"/>
        <v>2.8669724770642446E-3</v>
      </c>
      <c r="R1579" s="12">
        <f t="shared" ca="1" si="260"/>
        <v>7.3197741644182024E-4</v>
      </c>
      <c r="S1579" s="12">
        <f t="shared" ca="1" si="261"/>
        <v>2.4817400427747938E-3</v>
      </c>
      <c r="T1579" s="12">
        <f t="shared" ca="1" si="262"/>
        <v>4.4702726866363562E-4</v>
      </c>
      <c r="U1579" s="18"/>
      <c r="V1579" s="22">
        <f t="shared" ca="1" si="263"/>
        <v>43972</v>
      </c>
      <c r="W1579" s="14">
        <f ca="1">VLOOKUP($M1579,LAST!$B:$Q,2,0)</f>
        <v>479.78</v>
      </c>
      <c r="X1579" s="14">
        <f ca="1">VLOOKUP($M1579,LAST!$B:$Q,3,0)*100</f>
        <v>737.26</v>
      </c>
      <c r="Y1579" s="14">
        <f ca="1">VLOOKUP($M1579,LAST!$B:$Q,16,0)*100</f>
        <v>681</v>
      </c>
      <c r="Z1579" s="14">
        <f ca="1">VLOOKUP($M1579,LAST!$B:$Q,4,0)</f>
        <v>87.45</v>
      </c>
      <c r="AA1579" s="14">
        <f ca="1">VLOOKUP($M1579,LAST!$B:$Q,5,0)</f>
        <v>90.096000000000004</v>
      </c>
      <c r="AB1579" s="14">
        <f ca="1">VLOOKUP($M1579,LAST!$B:$Q,6,0)</f>
        <v>99.37</v>
      </c>
      <c r="AC1579" s="14">
        <f ca="1">VLOOKUP($M1579,LAST!$B:$Q,7,0)</f>
        <v>1230.9000000000001</v>
      </c>
    </row>
    <row r="1580" spans="12:29" ht="16.5" customHeight="1" x14ac:dyDescent="0.25">
      <c r="L1580" s="32">
        <f t="shared" si="255"/>
        <v>1580</v>
      </c>
      <c r="M1580" s="9">
        <f t="shared" ca="1" si="264"/>
        <v>43971</v>
      </c>
      <c r="N1580" s="12">
        <f t="shared" ca="1" si="256"/>
        <v>-2.5718036438857506E-2</v>
      </c>
      <c r="O1580" s="12">
        <f t="shared" ca="1" si="257"/>
        <v>-2.4191338613499647E-2</v>
      </c>
      <c r="P1580" s="12">
        <f t="shared" ca="1" si="258"/>
        <v>-2.8129395218002839E-2</v>
      </c>
      <c r="Q1580" s="12">
        <f t="shared" ca="1" si="259"/>
        <v>2.5293170843871948E-3</v>
      </c>
      <c r="R1580" s="12">
        <f t="shared" ca="1" si="260"/>
        <v>1.2845522306723645E-3</v>
      </c>
      <c r="S1580" s="12">
        <f t="shared" ca="1" si="261"/>
        <v>-2.4856346418975495E-3</v>
      </c>
      <c r="T1580" s="12">
        <f t="shared" ca="1" si="262"/>
        <v>4.1624158335031858E-3</v>
      </c>
      <c r="U1580" s="18"/>
      <c r="V1580" s="22">
        <f t="shared" ca="1" si="263"/>
        <v>43971</v>
      </c>
      <c r="W1580" s="14">
        <f ca="1">VLOOKUP($M1580,LAST!$B:$Q,2,0)</f>
        <v>489.83</v>
      </c>
      <c r="X1580" s="14">
        <f ca="1">VLOOKUP($M1580,LAST!$B:$Q,3,0)*100</f>
        <v>747.85</v>
      </c>
      <c r="Y1580" s="14">
        <f ca="1">VLOOKUP($M1580,LAST!$B:$Q,16,0)*100</f>
        <v>691</v>
      </c>
      <c r="Z1580" s="14">
        <f ca="1">VLOOKUP($M1580,LAST!$B:$Q,4,0)</f>
        <v>87.2</v>
      </c>
      <c r="AA1580" s="14">
        <f ca="1">VLOOKUP($M1580,LAST!$B:$Q,5,0)</f>
        <v>90.030100000000004</v>
      </c>
      <c r="AB1580" s="14">
        <f ca="1">VLOOKUP($M1580,LAST!$B:$Q,6,0)</f>
        <v>99.123999999999995</v>
      </c>
      <c r="AC1580" s="14">
        <f ca="1">VLOOKUP($M1580,LAST!$B:$Q,7,0)</f>
        <v>1230.3499999999999</v>
      </c>
    </row>
    <row r="1581" spans="12:29" ht="16.5" customHeight="1" x14ac:dyDescent="0.25">
      <c r="L1581" s="32">
        <f t="shared" si="255"/>
        <v>1581</v>
      </c>
      <c r="M1581" s="9">
        <f t="shared" ca="1" si="264"/>
        <v>43970</v>
      </c>
      <c r="N1581" s="12">
        <f t="shared" ca="1" si="256"/>
        <v>-7.7170544930625917E-3</v>
      </c>
      <c r="O1581" s="12">
        <f t="shared" ca="1" si="257"/>
        <v>-1.1619809130771208E-2</v>
      </c>
      <c r="P1581" s="12">
        <f t="shared" ca="1" si="258"/>
        <v>-9.7493036211698803E-3</v>
      </c>
      <c r="Q1581" s="12">
        <f t="shared" ca="1" si="259"/>
        <v>1.9582997350535702E-3</v>
      </c>
      <c r="R1581" s="12">
        <f t="shared" ca="1" si="260"/>
        <v>1.0944561287873356E-3</v>
      </c>
      <c r="S1581" s="12">
        <f t="shared" ca="1" si="261"/>
        <v>-2.9498821050519819E-3</v>
      </c>
      <c r="T1581" s="12">
        <f t="shared" ca="1" si="262"/>
        <v>-5.8016877637131481E-3</v>
      </c>
      <c r="U1581" s="18"/>
      <c r="V1581" s="22">
        <f t="shared" ca="1" si="263"/>
        <v>43970</v>
      </c>
      <c r="W1581" s="14">
        <f ca="1">VLOOKUP($M1581,LAST!$B:$Q,2,0)</f>
        <v>502.76</v>
      </c>
      <c r="X1581" s="14">
        <f ca="1">VLOOKUP($M1581,LAST!$B:$Q,3,0)*100</f>
        <v>766.39</v>
      </c>
      <c r="Y1581" s="14">
        <f ca="1">VLOOKUP($M1581,LAST!$B:$Q,16,0)*100</f>
        <v>711</v>
      </c>
      <c r="Z1581" s="14">
        <f ca="1">VLOOKUP($M1581,LAST!$B:$Q,4,0)</f>
        <v>86.98</v>
      </c>
      <c r="AA1581" s="14">
        <f ca="1">VLOOKUP($M1581,LAST!$B:$Q,5,0)</f>
        <v>89.914599999999993</v>
      </c>
      <c r="AB1581" s="14">
        <f ca="1">VLOOKUP($M1581,LAST!$B:$Q,6,0)</f>
        <v>99.370999999999995</v>
      </c>
      <c r="AC1581" s="14">
        <f ca="1">VLOOKUP($M1581,LAST!$B:$Q,7,0)</f>
        <v>1225.25</v>
      </c>
    </row>
    <row r="1582" spans="12:29" ht="16.5" customHeight="1" x14ac:dyDescent="0.25">
      <c r="L1582" s="32">
        <f t="shared" si="255"/>
        <v>1582</v>
      </c>
      <c r="M1582" s="9">
        <f t="shared" ca="1" si="264"/>
        <v>43969</v>
      </c>
      <c r="N1582" s="12">
        <f t="shared" ca="1" si="256"/>
        <v>-4.4685785395101485E-2</v>
      </c>
      <c r="O1582" s="12">
        <f t="shared" ca="1" si="257"/>
        <v>-3.7929451468416864E-2</v>
      </c>
      <c r="P1582" s="12">
        <f t="shared" ca="1" si="258"/>
        <v>-5.1519154557463698E-2</v>
      </c>
      <c r="Q1582" s="12">
        <f t="shared" ca="1" si="259"/>
        <v>3.1199445343192966E-3</v>
      </c>
      <c r="R1582" s="12">
        <f t="shared" ca="1" si="260"/>
        <v>-2.3375591207663859E-4</v>
      </c>
      <c r="S1582" s="12">
        <f t="shared" ca="1" si="261"/>
        <v>-7.3404912252743593E-3</v>
      </c>
      <c r="T1582" s="12">
        <f t="shared" ca="1" si="262"/>
        <v>9.746588693957392E-4</v>
      </c>
      <c r="U1582" s="18"/>
      <c r="V1582" s="22">
        <f t="shared" ca="1" si="263"/>
        <v>43969</v>
      </c>
      <c r="W1582" s="14">
        <f ca="1">VLOOKUP($M1582,LAST!$B:$Q,2,0)</f>
        <v>506.67</v>
      </c>
      <c r="X1582" s="14">
        <f ca="1">VLOOKUP($M1582,LAST!$B:$Q,3,0)*100</f>
        <v>775.4</v>
      </c>
      <c r="Y1582" s="14">
        <f ca="1">VLOOKUP($M1582,LAST!$B:$Q,16,0)*100</f>
        <v>718</v>
      </c>
      <c r="Z1582" s="14">
        <f ca="1">VLOOKUP($M1582,LAST!$B:$Q,4,0)</f>
        <v>86.81</v>
      </c>
      <c r="AA1582" s="14">
        <f ca="1">VLOOKUP($M1582,LAST!$B:$Q,5,0)</f>
        <v>89.816299999999998</v>
      </c>
      <c r="AB1582" s="14">
        <f ca="1">VLOOKUP($M1582,LAST!$B:$Q,6,0)</f>
        <v>99.665000000000006</v>
      </c>
      <c r="AC1582" s="14">
        <f ca="1">VLOOKUP($M1582,LAST!$B:$Q,7,0)</f>
        <v>1232.4000000000001</v>
      </c>
    </row>
    <row r="1583" spans="12:29" ht="16.5" customHeight="1" x14ac:dyDescent="0.25">
      <c r="L1583" s="32">
        <f t="shared" si="255"/>
        <v>1583</v>
      </c>
      <c r="M1583" s="9">
        <f t="shared" ca="1" si="264"/>
        <v>43966</v>
      </c>
      <c r="N1583" s="12">
        <f t="shared" ca="1" si="256"/>
        <v>-2.0481660695157555E-2</v>
      </c>
      <c r="O1583" s="12">
        <f t="shared" ca="1" si="257"/>
        <v>-7.6827421479667146E-3</v>
      </c>
      <c r="P1583" s="12">
        <f t="shared" ca="1" si="258"/>
        <v>9.3333333333334156E-3</v>
      </c>
      <c r="Q1583" s="12">
        <f t="shared" ca="1" si="259"/>
        <v>-1.0389010735309956E-3</v>
      </c>
      <c r="R1583" s="12">
        <f t="shared" ca="1" si="260"/>
        <v>-1.7700668691928989E-3</v>
      </c>
      <c r="S1583" s="12">
        <f t="shared" ca="1" si="261"/>
        <v>-6.3703143351967473E-4</v>
      </c>
      <c r="T1583" s="12">
        <f t="shared" ca="1" si="262"/>
        <v>2.6466875687121139E-3</v>
      </c>
      <c r="U1583" s="18"/>
      <c r="V1583" s="22">
        <f t="shared" ca="1" si="263"/>
        <v>43966</v>
      </c>
      <c r="W1583" s="14">
        <f ca="1">VLOOKUP($M1583,LAST!$B:$Q,2,0)</f>
        <v>530.37</v>
      </c>
      <c r="X1583" s="14">
        <f ca="1">VLOOKUP($M1583,LAST!$B:$Q,3,0)*100</f>
        <v>805.96999999999991</v>
      </c>
      <c r="Y1583" s="14">
        <f ca="1">VLOOKUP($M1583,LAST!$B:$Q,16,0)*100</f>
        <v>757</v>
      </c>
      <c r="Z1583" s="14">
        <f ca="1">VLOOKUP($M1583,LAST!$B:$Q,4,0)</f>
        <v>86.54</v>
      </c>
      <c r="AA1583" s="14">
        <f ca="1">VLOOKUP($M1583,LAST!$B:$Q,5,0)</f>
        <v>89.837299999999999</v>
      </c>
      <c r="AB1583" s="14">
        <f ca="1">VLOOKUP($M1583,LAST!$B:$Q,6,0)</f>
        <v>100.402</v>
      </c>
      <c r="AC1583" s="14">
        <f ca="1">VLOOKUP($M1583,LAST!$B:$Q,7,0)</f>
        <v>1231.2</v>
      </c>
    </row>
    <row r="1584" spans="12:29" ht="16.5" customHeight="1" x14ac:dyDescent="0.25">
      <c r="L1584" s="32">
        <f t="shared" si="255"/>
        <v>1584</v>
      </c>
      <c r="M1584" s="9">
        <f t="shared" ca="1" si="264"/>
        <v>43965</v>
      </c>
      <c r="N1584" s="12">
        <f t="shared" ca="1" si="256"/>
        <v>1.6654462156630911E-2</v>
      </c>
      <c r="O1584" s="12">
        <f t="shared" ca="1" si="257"/>
        <v>1.8100455018363659E-2</v>
      </c>
      <c r="P1584" s="12">
        <f t="shared" ca="1" si="258"/>
        <v>2.0408163265306145E-2</v>
      </c>
      <c r="Q1584" s="12">
        <f t="shared" ca="1" si="259"/>
        <v>-2.5331030512377728E-3</v>
      </c>
      <c r="R1584" s="12">
        <f t="shared" ca="1" si="260"/>
        <v>-2.1941470932264062E-3</v>
      </c>
      <c r="S1584" s="12">
        <f t="shared" ca="1" si="261"/>
        <v>2.234592286666226E-3</v>
      </c>
      <c r="T1584" s="12">
        <f t="shared" ca="1" si="262"/>
        <v>3.473073465718679E-3</v>
      </c>
      <c r="U1584" s="18"/>
      <c r="V1584" s="22">
        <f t="shared" ca="1" si="263"/>
        <v>43965</v>
      </c>
      <c r="W1584" s="14">
        <f ca="1">VLOOKUP($M1584,LAST!$B:$Q,2,0)</f>
        <v>541.46</v>
      </c>
      <c r="X1584" s="14">
        <f ca="1">VLOOKUP($M1584,LAST!$B:$Q,3,0)*100</f>
        <v>812.20999999999992</v>
      </c>
      <c r="Y1584" s="14">
        <f ca="1">VLOOKUP($M1584,LAST!$B:$Q,16,0)*100</f>
        <v>750</v>
      </c>
      <c r="Z1584" s="14">
        <f ca="1">VLOOKUP($M1584,LAST!$B:$Q,4,0)</f>
        <v>86.63</v>
      </c>
      <c r="AA1584" s="14">
        <f ca="1">VLOOKUP($M1584,LAST!$B:$Q,5,0)</f>
        <v>89.996600000000001</v>
      </c>
      <c r="AB1584" s="14">
        <f ca="1">VLOOKUP($M1584,LAST!$B:$Q,6,0)</f>
        <v>100.46599999999999</v>
      </c>
      <c r="AC1584" s="14">
        <f ca="1">VLOOKUP($M1584,LAST!$B:$Q,7,0)</f>
        <v>1227.95</v>
      </c>
    </row>
    <row r="1585" spans="12:29" ht="16.5" customHeight="1" x14ac:dyDescent="0.25">
      <c r="L1585" s="32">
        <f t="shared" si="255"/>
        <v>1585</v>
      </c>
      <c r="M1585" s="9">
        <f t="shared" ca="1" si="264"/>
        <v>43964</v>
      </c>
      <c r="N1585" s="12">
        <f t="shared" ca="1" si="256"/>
        <v>1.7344463334033833E-2</v>
      </c>
      <c r="O1585" s="12">
        <f t="shared" ca="1" si="257"/>
        <v>1.7239400701307028E-2</v>
      </c>
      <c r="P1585" s="12">
        <f t="shared" ca="1" si="258"/>
        <v>2.6536312849162025E-2</v>
      </c>
      <c r="Q1585" s="12">
        <f t="shared" ca="1" si="259"/>
        <v>9.2197764204215993E-4</v>
      </c>
      <c r="R1585" s="12">
        <f t="shared" ca="1" si="260"/>
        <v>-1.1307614791689069E-4</v>
      </c>
      <c r="S1585" s="12">
        <f t="shared" ca="1" si="261"/>
        <v>3.0920716880309396E-3</v>
      </c>
      <c r="T1585" s="12">
        <f t="shared" ca="1" si="262"/>
        <v>-9.38890476384735E-4</v>
      </c>
      <c r="U1585" s="18"/>
      <c r="V1585" s="22">
        <f t="shared" ca="1" si="263"/>
        <v>43964</v>
      </c>
      <c r="W1585" s="14">
        <f ca="1">VLOOKUP($M1585,LAST!$B:$Q,2,0)</f>
        <v>532.59</v>
      </c>
      <c r="X1585" s="14">
        <f ca="1">VLOOKUP($M1585,LAST!$B:$Q,3,0)*100</f>
        <v>797.77</v>
      </c>
      <c r="Y1585" s="14">
        <f ca="1">VLOOKUP($M1585,LAST!$B:$Q,16,0)*100</f>
        <v>735</v>
      </c>
      <c r="Z1585" s="14">
        <f ca="1">VLOOKUP($M1585,LAST!$B:$Q,4,0)</f>
        <v>86.85</v>
      </c>
      <c r="AA1585" s="14">
        <f ca="1">VLOOKUP($M1585,LAST!$B:$Q,5,0)</f>
        <v>90.194500000000005</v>
      </c>
      <c r="AB1585" s="14">
        <f ca="1">VLOOKUP($M1585,LAST!$B:$Q,6,0)</f>
        <v>100.242</v>
      </c>
      <c r="AC1585" s="14">
        <f ca="1">VLOOKUP($M1585,LAST!$B:$Q,7,0)</f>
        <v>1223.7</v>
      </c>
    </row>
    <row r="1586" spans="12:29" ht="16.5" customHeight="1" x14ac:dyDescent="0.25">
      <c r="L1586" s="32">
        <f t="shared" si="255"/>
        <v>1586</v>
      </c>
      <c r="M1586" s="9">
        <f t="shared" ca="1" si="264"/>
        <v>43963</v>
      </c>
      <c r="N1586" s="12">
        <f t="shared" ca="1" si="256"/>
        <v>-9.9230960059537576E-4</v>
      </c>
      <c r="O1586" s="12">
        <f t="shared" ca="1" si="257"/>
        <v>-9.5227269856907881E-3</v>
      </c>
      <c r="P1586" s="12">
        <f t="shared" ca="1" si="258"/>
        <v>-8.3102493074792561E-3</v>
      </c>
      <c r="Q1586" s="12">
        <f t="shared" ca="1" si="259"/>
        <v>2.1945021945022347E-3</v>
      </c>
      <c r="R1586" s="12">
        <f t="shared" ca="1" si="260"/>
        <v>1.0176112214663746E-3</v>
      </c>
      <c r="S1586" s="12">
        <f t="shared" ca="1" si="261"/>
        <v>-3.0228660361546478E-3</v>
      </c>
      <c r="T1586" s="12">
        <f t="shared" ca="1" si="262"/>
        <v>3.5641130684145317E-3</v>
      </c>
      <c r="U1586" s="18"/>
      <c r="V1586" s="22">
        <f t="shared" ca="1" si="263"/>
        <v>43963</v>
      </c>
      <c r="W1586" s="14">
        <f ca="1">VLOOKUP($M1586,LAST!$B:$Q,2,0)</f>
        <v>523.51</v>
      </c>
      <c r="X1586" s="14">
        <f ca="1">VLOOKUP($M1586,LAST!$B:$Q,3,0)*100</f>
        <v>784.25</v>
      </c>
      <c r="Y1586" s="14">
        <f ca="1">VLOOKUP($M1586,LAST!$B:$Q,16,0)*100</f>
        <v>716</v>
      </c>
      <c r="Z1586" s="14">
        <f ca="1">VLOOKUP($M1586,LAST!$B:$Q,4,0)</f>
        <v>86.77</v>
      </c>
      <c r="AA1586" s="14">
        <f ca="1">VLOOKUP($M1586,LAST!$B:$Q,5,0)</f>
        <v>90.204700000000003</v>
      </c>
      <c r="AB1586" s="14">
        <f ca="1">VLOOKUP($M1586,LAST!$B:$Q,6,0)</f>
        <v>99.933000000000007</v>
      </c>
      <c r="AC1586" s="14">
        <f ca="1">VLOOKUP($M1586,LAST!$B:$Q,7,0)</f>
        <v>1224.8499999999999</v>
      </c>
    </row>
    <row r="1587" spans="12:29" ht="16.5" customHeight="1" x14ac:dyDescent="0.25">
      <c r="L1587" s="32">
        <f t="shared" si="255"/>
        <v>1587</v>
      </c>
      <c r="M1587" s="9">
        <f t="shared" ca="1" si="264"/>
        <v>43962</v>
      </c>
      <c r="N1587" s="12">
        <f t="shared" ca="1" si="256"/>
        <v>-2.0028425028986163E-2</v>
      </c>
      <c r="O1587" s="12">
        <f t="shared" ca="1" si="257"/>
        <v>-1.1164812108950484E-2</v>
      </c>
      <c r="P1587" s="12">
        <f t="shared" ca="1" si="258"/>
        <v>-4.1379310344827891E-3</v>
      </c>
      <c r="Q1587" s="12">
        <f t="shared" ca="1" si="259"/>
        <v>1.3879250520472119E-3</v>
      </c>
      <c r="R1587" s="12">
        <f t="shared" ca="1" si="260"/>
        <v>2.702789915667303E-3</v>
      </c>
      <c r="S1587" s="12">
        <f t="shared" ca="1" si="261"/>
        <v>5.033388814245976E-3</v>
      </c>
      <c r="T1587" s="12">
        <f t="shared" ca="1" si="262"/>
        <v>4.9184359373710684E-4</v>
      </c>
      <c r="U1587" s="18"/>
      <c r="V1587" s="22">
        <f t="shared" ca="1" si="263"/>
        <v>43962</v>
      </c>
      <c r="W1587" s="14">
        <f ca="1">VLOOKUP($M1587,LAST!$B:$Q,2,0)</f>
        <v>524.03</v>
      </c>
      <c r="X1587" s="14">
        <f ca="1">VLOOKUP($M1587,LAST!$B:$Q,3,0)*100</f>
        <v>791.79000000000008</v>
      </c>
      <c r="Y1587" s="14">
        <f ca="1">VLOOKUP($M1587,LAST!$B:$Q,16,0)*100</f>
        <v>722</v>
      </c>
      <c r="Z1587" s="14">
        <f ca="1">VLOOKUP($M1587,LAST!$B:$Q,4,0)</f>
        <v>86.58</v>
      </c>
      <c r="AA1587" s="14">
        <f ca="1">VLOOKUP($M1587,LAST!$B:$Q,5,0)</f>
        <v>90.113</v>
      </c>
      <c r="AB1587" s="14">
        <f ca="1">VLOOKUP($M1587,LAST!$B:$Q,6,0)</f>
        <v>100.236</v>
      </c>
      <c r="AC1587" s="14">
        <f ca="1">VLOOKUP($M1587,LAST!$B:$Q,7,0)</f>
        <v>1220.5</v>
      </c>
    </row>
    <row r="1588" spans="12:29" ht="16.5" customHeight="1" x14ac:dyDescent="0.25">
      <c r="L1588" s="32">
        <f t="shared" si="255"/>
        <v>1588</v>
      </c>
      <c r="M1588" s="9">
        <f t="shared" ca="1" si="264"/>
        <v>43959</v>
      </c>
      <c r="N1588" s="12">
        <f t="shared" ca="1" si="256"/>
        <v>-1.9203609618312245E-2</v>
      </c>
      <c r="O1588" s="12">
        <f t="shared" ca="1" si="257"/>
        <v>-9.9777448071215469E-3</v>
      </c>
      <c r="P1588" s="12">
        <f t="shared" ca="1" si="258"/>
        <v>-1.3605442176870763E-2</v>
      </c>
      <c r="Q1588" s="12">
        <f t="shared" ca="1" si="259"/>
        <v>2.4347826086956736E-3</v>
      </c>
      <c r="R1588" s="12">
        <f t="shared" ca="1" si="260"/>
        <v>6.1203187907032941E-5</v>
      </c>
      <c r="S1588" s="12">
        <f t="shared" ca="1" si="261"/>
        <v>-1.5517224118771766E-3</v>
      </c>
      <c r="T1588" s="12">
        <f t="shared" ca="1" si="262"/>
        <v>-4.1226172496836577E-3</v>
      </c>
      <c r="U1588" s="18"/>
      <c r="V1588" s="22">
        <f t="shared" ca="1" si="263"/>
        <v>43959</v>
      </c>
      <c r="W1588" s="14">
        <f ca="1">VLOOKUP($M1588,LAST!$B:$Q,2,0)</f>
        <v>534.74</v>
      </c>
      <c r="X1588" s="14">
        <f ca="1">VLOOKUP($M1588,LAST!$B:$Q,3,0)*100</f>
        <v>800.73</v>
      </c>
      <c r="Y1588" s="14">
        <f ca="1">VLOOKUP($M1588,LAST!$B:$Q,16,0)*100</f>
        <v>725</v>
      </c>
      <c r="Z1588" s="14">
        <f ca="1">VLOOKUP($M1588,LAST!$B:$Q,4,0)</f>
        <v>86.46</v>
      </c>
      <c r="AA1588" s="14">
        <f ca="1">VLOOKUP($M1588,LAST!$B:$Q,5,0)</f>
        <v>89.870099999999994</v>
      </c>
      <c r="AB1588" s="14">
        <f ca="1">VLOOKUP($M1588,LAST!$B:$Q,6,0)</f>
        <v>99.733999999999995</v>
      </c>
      <c r="AC1588" s="14">
        <f ca="1">VLOOKUP($M1588,LAST!$B:$Q,7,0)</f>
        <v>1219.9000000000001</v>
      </c>
    </row>
    <row r="1589" spans="12:29" ht="16.5" customHeight="1" x14ac:dyDescent="0.25">
      <c r="L1589" s="32">
        <f t="shared" si="255"/>
        <v>1589</v>
      </c>
      <c r="M1589" s="9">
        <f t="shared" ca="1" si="264"/>
        <v>43958</v>
      </c>
      <c r="N1589" s="12">
        <f t="shared" ca="1" si="256"/>
        <v>4.9953917050691299E-3</v>
      </c>
      <c r="O1589" s="12">
        <f t="shared" ca="1" si="257"/>
        <v>-2.4913050985423402E-3</v>
      </c>
      <c r="P1589" s="12">
        <f t="shared" ca="1" si="258"/>
        <v>-1.3586956521739468E-3</v>
      </c>
      <c r="Q1589" s="12">
        <f t="shared" ca="1" si="259"/>
        <v>2.673796791443861E-3</v>
      </c>
      <c r="R1589" s="12">
        <f t="shared" ca="1" si="260"/>
        <v>2.7997951206122362E-3</v>
      </c>
      <c r="S1589" s="12">
        <f t="shared" ca="1" si="261"/>
        <v>-2.0181634712411745E-3</v>
      </c>
      <c r="T1589" s="12">
        <f t="shared" ca="1" si="262"/>
        <v>2.3730616586883357E-3</v>
      </c>
      <c r="U1589" s="18"/>
      <c r="V1589" s="22">
        <f t="shared" ca="1" si="263"/>
        <v>43958</v>
      </c>
      <c r="W1589" s="14">
        <f ca="1">VLOOKUP($M1589,LAST!$B:$Q,2,0)</f>
        <v>545.21</v>
      </c>
      <c r="X1589" s="14">
        <f ca="1">VLOOKUP($M1589,LAST!$B:$Q,3,0)*100</f>
        <v>808.8</v>
      </c>
      <c r="Y1589" s="14">
        <f ca="1">VLOOKUP($M1589,LAST!$B:$Q,16,0)*100</f>
        <v>735</v>
      </c>
      <c r="Z1589" s="14">
        <f ca="1">VLOOKUP($M1589,LAST!$B:$Q,4,0)</f>
        <v>86.25</v>
      </c>
      <c r="AA1589" s="14">
        <f ca="1">VLOOKUP($M1589,LAST!$B:$Q,5,0)</f>
        <v>89.864599999999996</v>
      </c>
      <c r="AB1589" s="14">
        <f ca="1">VLOOKUP($M1589,LAST!$B:$Q,6,0)</f>
        <v>99.888999999999996</v>
      </c>
      <c r="AC1589" s="14">
        <f ca="1">VLOOKUP($M1589,LAST!$B:$Q,7,0)</f>
        <v>1224.95</v>
      </c>
    </row>
    <row r="1590" spans="12:29" ht="16.5" customHeight="1" x14ac:dyDescent="0.25">
      <c r="L1590" s="32">
        <f t="shared" si="255"/>
        <v>1590</v>
      </c>
      <c r="M1590" s="9">
        <f t="shared" ca="1" si="264"/>
        <v>43957</v>
      </c>
      <c r="N1590" s="12">
        <f t="shared" ca="1" si="256"/>
        <v>-5.6271422548894723E-3</v>
      </c>
      <c r="O1590" s="12">
        <f t="shared" ca="1" si="257"/>
        <v>-8.8730795598862544E-2</v>
      </c>
      <c r="P1590" s="12">
        <f t="shared" ca="1" si="258"/>
        <v>-1.3568521031207537E-3</v>
      </c>
      <c r="Q1590" s="12">
        <f t="shared" ca="1" si="259"/>
        <v>1.5135638607519653E-3</v>
      </c>
      <c r="R1590" s="12">
        <f t="shared" ca="1" si="260"/>
        <v>1.5300055433362658E-3</v>
      </c>
      <c r="S1590" s="12">
        <f t="shared" ca="1" si="261"/>
        <v>3.8311486425497421E-3</v>
      </c>
      <c r="T1590" s="12">
        <f t="shared" ca="1" si="262"/>
        <v>-5.7763495098239748E-3</v>
      </c>
      <c r="U1590" s="18"/>
      <c r="V1590" s="22">
        <f t="shared" ca="1" si="263"/>
        <v>43957</v>
      </c>
      <c r="W1590" s="14">
        <f ca="1">VLOOKUP($M1590,LAST!$B:$Q,2,0)</f>
        <v>542.5</v>
      </c>
      <c r="X1590" s="14">
        <f ca="1">VLOOKUP($M1590,LAST!$B:$Q,3,0)*100</f>
        <v>810.82</v>
      </c>
      <c r="Y1590" s="14">
        <f ca="1">VLOOKUP($M1590,LAST!$B:$Q,16,0)*100</f>
        <v>736</v>
      </c>
      <c r="Z1590" s="14">
        <f ca="1">VLOOKUP($M1590,LAST!$B:$Q,4,0)</f>
        <v>86.02</v>
      </c>
      <c r="AA1590" s="14">
        <f ca="1">VLOOKUP($M1590,LAST!$B:$Q,5,0)</f>
        <v>89.613699999999994</v>
      </c>
      <c r="AB1590" s="14">
        <f ca="1">VLOOKUP($M1590,LAST!$B:$Q,6,0)</f>
        <v>100.09099999999999</v>
      </c>
      <c r="AC1590" s="14">
        <f ca="1">VLOOKUP($M1590,LAST!$B:$Q,7,0)</f>
        <v>1222.05</v>
      </c>
    </row>
    <row r="1591" spans="12:29" ht="16.5" customHeight="1" x14ac:dyDescent="0.25">
      <c r="L1591" s="32">
        <f t="shared" si="255"/>
        <v>1591</v>
      </c>
      <c r="M1591" s="9">
        <f t="shared" ca="1" si="264"/>
        <v>43956</v>
      </c>
      <c r="N1591" s="12">
        <f t="shared" ca="1" si="256"/>
        <v>-2.2766353800959926E-2</v>
      </c>
      <c r="O1591" s="12">
        <f t="shared" ca="1" si="257"/>
        <v>-5.3718041434466346E-2</v>
      </c>
      <c r="P1591" s="12">
        <f t="shared" ca="1" si="258"/>
        <v>-2.1248339973439556E-2</v>
      </c>
      <c r="Q1591" s="12">
        <f t="shared" ca="1" si="259"/>
        <v>1.6326530612245094E-3</v>
      </c>
      <c r="R1591" s="12">
        <f t="shared" ca="1" si="260"/>
        <v>1.3418102015625433E-3</v>
      </c>
      <c r="S1591" s="12">
        <f t="shared" ca="1" si="261"/>
        <v>2.2616702183266835E-3</v>
      </c>
      <c r="T1591" s="12">
        <f t="shared" ca="1" si="262"/>
        <v>0</v>
      </c>
      <c r="U1591" s="18"/>
      <c r="V1591" s="22">
        <f t="shared" ca="1" si="263"/>
        <v>43956</v>
      </c>
      <c r="W1591" s="14">
        <f ca="1">VLOOKUP($M1591,LAST!$B:$Q,2,0)</f>
        <v>545.57000000000005</v>
      </c>
      <c r="X1591" s="14">
        <f ca="1">VLOOKUP($M1591,LAST!$B:$Q,3,0)*100</f>
        <v>889.77</v>
      </c>
      <c r="Y1591" s="14">
        <f ca="1">VLOOKUP($M1591,LAST!$B:$Q,16,0)*100</f>
        <v>737</v>
      </c>
      <c r="Z1591" s="14">
        <f ca="1">VLOOKUP($M1591,LAST!$B:$Q,4,0)</f>
        <v>85.89</v>
      </c>
      <c r="AA1591" s="14">
        <f ca="1">VLOOKUP($M1591,LAST!$B:$Q,5,0)</f>
        <v>89.476799999999997</v>
      </c>
      <c r="AB1591" s="14">
        <f ca="1">VLOOKUP($M1591,LAST!$B:$Q,6,0)</f>
        <v>99.709000000000003</v>
      </c>
      <c r="AC1591" s="14">
        <f ca="1">VLOOKUP($M1591,LAST!$B:$Q,7,0)</f>
        <v>1229.1500000000001</v>
      </c>
    </row>
    <row r="1592" spans="12:29" ht="16.5" customHeight="1" x14ac:dyDescent="0.25">
      <c r="L1592" s="32">
        <f t="shared" si="255"/>
        <v>1592</v>
      </c>
      <c r="M1592" s="9">
        <f t="shared" ca="1" si="264"/>
        <v>43955</v>
      </c>
      <c r="N1592" s="12">
        <f t="shared" ca="1" si="256"/>
        <v>3.3788641265277697E-3</v>
      </c>
      <c r="O1592" s="12">
        <f t="shared" ca="1" si="257"/>
        <v>3.9672711189739029E-2</v>
      </c>
      <c r="P1592" s="12">
        <f t="shared" ca="1" si="258"/>
        <v>1.0738255033557076E-2</v>
      </c>
      <c r="Q1592" s="12">
        <f t="shared" ca="1" si="259"/>
        <v>-2.5590322205419902E-3</v>
      </c>
      <c r="R1592" s="12">
        <f t="shared" ca="1" si="260"/>
        <v>6.0580407333232777E-4</v>
      </c>
      <c r="S1592" s="12">
        <f t="shared" ca="1" si="261"/>
        <v>4.0876472309974154E-3</v>
      </c>
      <c r="T1592" s="12">
        <f t="shared" ca="1" si="262"/>
        <v>8.7402544111614411E-3</v>
      </c>
      <c r="U1592" s="18"/>
      <c r="V1592" s="22">
        <f t="shared" ca="1" si="263"/>
        <v>43955</v>
      </c>
      <c r="W1592" s="14">
        <f ca="1">VLOOKUP($M1592,LAST!$B:$Q,2,0)</f>
        <v>558.28</v>
      </c>
      <c r="X1592" s="14">
        <f ca="1">VLOOKUP($M1592,LAST!$B:$Q,3,0)*100</f>
        <v>940.28</v>
      </c>
      <c r="Y1592" s="14">
        <f ca="1">VLOOKUP($M1592,LAST!$B:$Q,16,0)*100</f>
        <v>753</v>
      </c>
      <c r="Z1592" s="14">
        <f ca="1">VLOOKUP($M1592,LAST!$B:$Q,4,0)</f>
        <v>85.75</v>
      </c>
      <c r="AA1592" s="14">
        <f ca="1">VLOOKUP($M1592,LAST!$B:$Q,5,0)</f>
        <v>89.356899999999996</v>
      </c>
      <c r="AB1592" s="14">
        <f ca="1">VLOOKUP($M1592,LAST!$B:$Q,6,0)</f>
        <v>99.483999999999995</v>
      </c>
      <c r="AC1592" s="14">
        <f ca="1">VLOOKUP($M1592,LAST!$B:$Q,7,0)</f>
        <v>1229.1500000000001</v>
      </c>
    </row>
    <row r="1593" spans="12:29" ht="16.5" customHeight="1" x14ac:dyDescent="0.25">
      <c r="L1593" s="32">
        <f t="shared" si="255"/>
        <v>1593</v>
      </c>
      <c r="M1593" s="9">
        <f t="shared" ca="1" si="264"/>
        <v>43952</v>
      </c>
      <c r="N1593" s="12">
        <f t="shared" ca="1" si="256"/>
        <v>-1.5790984783232709E-3</v>
      </c>
      <c r="O1593" s="12">
        <f t="shared" ca="1" si="257"/>
        <v>2.4940420107522066E-3</v>
      </c>
      <c r="P1593" s="12">
        <f t="shared" ca="1" si="258"/>
        <v>1.3440860215054862E-3</v>
      </c>
      <c r="Q1593" s="12">
        <f t="shared" ca="1" si="259"/>
        <v>-1.625827430031368E-3</v>
      </c>
      <c r="R1593" s="12">
        <f t="shared" ca="1" si="260"/>
        <v>7.1941962334687304E-4</v>
      </c>
      <c r="S1593" s="12">
        <f t="shared" ca="1" si="261"/>
        <v>6.3626080633416571E-4</v>
      </c>
      <c r="T1593" s="12">
        <f t="shared" ca="1" si="262"/>
        <v>0</v>
      </c>
      <c r="U1593" s="18"/>
      <c r="V1593" s="22">
        <f t="shared" ca="1" si="263"/>
        <v>43952</v>
      </c>
      <c r="W1593" s="14">
        <f ca="1">VLOOKUP($M1593,LAST!$B:$Q,2,0)</f>
        <v>556.4</v>
      </c>
      <c r="X1593" s="14">
        <f ca="1">VLOOKUP($M1593,LAST!$B:$Q,3,0)*100</f>
        <v>904.40000000000009</v>
      </c>
      <c r="Y1593" s="14">
        <f ca="1">VLOOKUP($M1593,LAST!$B:$Q,16,0)*100</f>
        <v>745</v>
      </c>
      <c r="Z1593" s="14">
        <f ca="1">VLOOKUP($M1593,LAST!$B:$Q,4,0)</f>
        <v>85.97</v>
      </c>
      <c r="AA1593" s="14">
        <f ca="1">VLOOKUP($M1593,LAST!$B:$Q,5,0)</f>
        <v>89.302800000000005</v>
      </c>
      <c r="AB1593" s="14">
        <f ca="1">VLOOKUP($M1593,LAST!$B:$Q,6,0)</f>
        <v>99.078999999999994</v>
      </c>
      <c r="AC1593" s="14">
        <f ca="1">VLOOKUP($M1593,LAST!$B:$Q,7,0)</f>
        <v>1218.5</v>
      </c>
    </row>
    <row r="1594" spans="12:29" ht="16.5" customHeight="1" x14ac:dyDescent="0.25">
      <c r="L1594" s="32">
        <f t="shared" si="255"/>
        <v>1594</v>
      </c>
      <c r="M1594" s="9">
        <f t="shared" ca="1" si="264"/>
        <v>43951</v>
      </c>
      <c r="N1594" s="12">
        <f t="shared" ca="1" si="256"/>
        <v>-3.5881111380229092E-2</v>
      </c>
      <c r="O1594" s="12">
        <f t="shared" ca="1" si="257"/>
        <v>-7.6885848164198745E-3</v>
      </c>
      <c r="P1594" s="12">
        <f t="shared" ca="1" si="258"/>
        <v>-1.8469656992084471E-2</v>
      </c>
      <c r="Q1594" s="12">
        <f t="shared" ca="1" si="259"/>
        <v>9.2990817156812788E-4</v>
      </c>
      <c r="R1594" s="12">
        <f t="shared" ca="1" si="260"/>
        <v>2.9964483208202441E-3</v>
      </c>
      <c r="S1594" s="12">
        <f t="shared" ca="1" si="261"/>
        <v>-5.5139858383969065E-3</v>
      </c>
      <c r="T1594" s="12">
        <f t="shared" ca="1" si="262"/>
        <v>0</v>
      </c>
      <c r="U1594" s="18"/>
      <c r="V1594" s="22">
        <f t="shared" ca="1" si="263"/>
        <v>43951</v>
      </c>
      <c r="W1594" s="14">
        <f ca="1">VLOOKUP($M1594,LAST!$B:$Q,2,0)</f>
        <v>557.28</v>
      </c>
      <c r="X1594" s="14">
        <f ca="1">VLOOKUP($M1594,LAST!$B:$Q,3,0)*100</f>
        <v>902.15</v>
      </c>
      <c r="Y1594" s="14">
        <f ca="1">VLOOKUP($M1594,LAST!$B:$Q,16,0)*100</f>
        <v>744</v>
      </c>
      <c r="Z1594" s="14">
        <f ca="1">VLOOKUP($M1594,LAST!$B:$Q,4,0)</f>
        <v>86.11</v>
      </c>
      <c r="AA1594" s="14">
        <f ca="1">VLOOKUP($M1594,LAST!$B:$Q,5,0)</f>
        <v>89.238600000000005</v>
      </c>
      <c r="AB1594" s="14">
        <f ca="1">VLOOKUP($M1594,LAST!$B:$Q,6,0)</f>
        <v>99.016000000000005</v>
      </c>
      <c r="AC1594" s="14">
        <f ca="1">VLOOKUP($M1594,LAST!$B:$Q,7,0)</f>
        <v>1218.5</v>
      </c>
    </row>
    <row r="1595" spans="12:29" ht="16.5" customHeight="1" x14ac:dyDescent="0.25">
      <c r="L1595" s="32">
        <f t="shared" si="255"/>
        <v>1595</v>
      </c>
      <c r="M1595" s="9">
        <f t="shared" ca="1" si="264"/>
        <v>43950</v>
      </c>
      <c r="N1595" s="12">
        <f t="shared" ca="1" si="256"/>
        <v>-2.1995871544110202E-2</v>
      </c>
      <c r="O1595" s="12">
        <f t="shared" ca="1" si="257"/>
        <v>-1.2780836346657054E-2</v>
      </c>
      <c r="P1595" s="12">
        <f t="shared" ca="1" si="258"/>
        <v>-1.9404915912031084E-2</v>
      </c>
      <c r="Q1595" s="12">
        <f t="shared" ca="1" si="259"/>
        <v>1.0472422620433353E-3</v>
      </c>
      <c r="R1595" s="12">
        <f t="shared" ca="1" si="260"/>
        <v>2.0159246787470053E-3</v>
      </c>
      <c r="S1595" s="12">
        <f t="shared" ca="1" si="261"/>
        <v>-3.0040554748910209E-3</v>
      </c>
      <c r="T1595" s="12">
        <f t="shared" ca="1" si="262"/>
        <v>-5.3873153211981828E-3</v>
      </c>
      <c r="U1595" s="18"/>
      <c r="V1595" s="22">
        <f t="shared" ca="1" si="263"/>
        <v>43950</v>
      </c>
      <c r="W1595" s="14">
        <f ca="1">VLOOKUP($M1595,LAST!$B:$Q,2,0)</f>
        <v>578.02</v>
      </c>
      <c r="X1595" s="14">
        <f ca="1">VLOOKUP($M1595,LAST!$B:$Q,3,0)*100</f>
        <v>909.14</v>
      </c>
      <c r="Y1595" s="14">
        <f ca="1">VLOOKUP($M1595,LAST!$B:$Q,16,0)*100</f>
        <v>758</v>
      </c>
      <c r="Z1595" s="14">
        <f ca="1">VLOOKUP($M1595,LAST!$B:$Q,4,0)</f>
        <v>86.03</v>
      </c>
      <c r="AA1595" s="14">
        <f ca="1">VLOOKUP($M1595,LAST!$B:$Q,5,0)</f>
        <v>88.971999999999994</v>
      </c>
      <c r="AB1595" s="14">
        <f ca="1">VLOOKUP($M1595,LAST!$B:$Q,6,0)</f>
        <v>99.564999999999998</v>
      </c>
      <c r="AC1595" s="14">
        <f ca="1">VLOOKUP($M1595,LAST!$B:$Q,7,0)</f>
        <v>1218.5</v>
      </c>
    </row>
    <row r="1596" spans="12:29" ht="16.5" customHeight="1" x14ac:dyDescent="0.25">
      <c r="L1596" s="32">
        <f t="shared" si="255"/>
        <v>1596</v>
      </c>
      <c r="M1596" s="9">
        <f t="shared" ca="1" si="264"/>
        <v>43949</v>
      </c>
      <c r="N1596" s="12">
        <f t="shared" ca="1" si="256"/>
        <v>6.3683421877127611E-3</v>
      </c>
      <c r="O1596" s="12">
        <f t="shared" ca="1" si="257"/>
        <v>-5.7651821862347852E-3</v>
      </c>
      <c r="P1596" s="12">
        <f t="shared" ca="1" si="258"/>
        <v>-1.2919896640827266E-3</v>
      </c>
      <c r="Q1596" s="12">
        <f t="shared" ca="1" si="259"/>
        <v>-9.3001627528477293E-4</v>
      </c>
      <c r="R1596" s="12">
        <f t="shared" ca="1" si="260"/>
        <v>2.7476095345326801E-3</v>
      </c>
      <c r="S1596" s="12">
        <f t="shared" ca="1" si="261"/>
        <v>-1.7592786957347784E-3</v>
      </c>
      <c r="T1596" s="12">
        <f t="shared" ca="1" si="262"/>
        <v>-8.1559416034582277E-4</v>
      </c>
      <c r="U1596" s="18"/>
      <c r="V1596" s="22">
        <f t="shared" ca="1" si="263"/>
        <v>43949</v>
      </c>
      <c r="W1596" s="14">
        <f ca="1">VLOOKUP($M1596,LAST!$B:$Q,2,0)</f>
        <v>591.02</v>
      </c>
      <c r="X1596" s="14">
        <f ca="1">VLOOKUP($M1596,LAST!$B:$Q,3,0)*100</f>
        <v>920.91</v>
      </c>
      <c r="Y1596" s="14">
        <f ca="1">VLOOKUP($M1596,LAST!$B:$Q,16,0)*100</f>
        <v>773</v>
      </c>
      <c r="Z1596" s="14">
        <f ca="1">VLOOKUP($M1596,LAST!$B:$Q,4,0)</f>
        <v>85.94</v>
      </c>
      <c r="AA1596" s="14">
        <f ca="1">VLOOKUP($M1596,LAST!$B:$Q,5,0)</f>
        <v>88.793000000000006</v>
      </c>
      <c r="AB1596" s="14">
        <f ca="1">VLOOKUP($M1596,LAST!$B:$Q,6,0)</f>
        <v>99.864999999999995</v>
      </c>
      <c r="AC1596" s="14">
        <f ca="1">VLOOKUP($M1596,LAST!$B:$Q,7,0)</f>
        <v>1225.0999999999999</v>
      </c>
    </row>
    <row r="1597" spans="12:29" ht="16.5" customHeight="1" x14ac:dyDescent="0.25">
      <c r="L1597" s="32">
        <f t="shared" si="255"/>
        <v>1597</v>
      </c>
      <c r="M1597" s="9">
        <f t="shared" ca="1" si="264"/>
        <v>43948</v>
      </c>
      <c r="N1597" s="12">
        <f t="shared" ca="1" si="256"/>
        <v>-4.7788510421963304E-3</v>
      </c>
      <c r="O1597" s="12">
        <f t="shared" ca="1" si="257"/>
        <v>-8.1808350019811904E-3</v>
      </c>
      <c r="P1597" s="12">
        <f t="shared" ca="1" si="258"/>
        <v>-1.290322580645209E-3</v>
      </c>
      <c r="Q1597" s="12">
        <f t="shared" ca="1" si="259"/>
        <v>-1.3930810308799835E-3</v>
      </c>
      <c r="R1597" s="12">
        <f t="shared" ca="1" si="260"/>
        <v>1.7127026198466844E-3</v>
      </c>
      <c r="S1597" s="12">
        <f t="shared" ca="1" si="261"/>
        <v>-3.3771667662880756E-3</v>
      </c>
      <c r="T1597" s="12">
        <f t="shared" ca="1" si="262"/>
        <v>-7.7287257718611224E-3</v>
      </c>
      <c r="U1597" s="18"/>
      <c r="V1597" s="22">
        <f t="shared" ca="1" si="263"/>
        <v>43948</v>
      </c>
      <c r="W1597" s="14">
        <f ca="1">VLOOKUP($M1597,LAST!$B:$Q,2,0)</f>
        <v>587.28</v>
      </c>
      <c r="X1597" s="14">
        <f ca="1">VLOOKUP($M1597,LAST!$B:$Q,3,0)*100</f>
        <v>926.24999999999989</v>
      </c>
      <c r="Y1597" s="14">
        <f ca="1">VLOOKUP($M1597,LAST!$B:$Q,16,0)*100</f>
        <v>774</v>
      </c>
      <c r="Z1597" s="14">
        <f ca="1">VLOOKUP($M1597,LAST!$B:$Q,4,0)</f>
        <v>86.02</v>
      </c>
      <c r="AA1597" s="14">
        <f ca="1">VLOOKUP($M1597,LAST!$B:$Q,5,0)</f>
        <v>88.549700000000001</v>
      </c>
      <c r="AB1597" s="14">
        <f ca="1">VLOOKUP($M1597,LAST!$B:$Q,6,0)</f>
        <v>100.041</v>
      </c>
      <c r="AC1597" s="14">
        <f ca="1">VLOOKUP($M1597,LAST!$B:$Q,7,0)</f>
        <v>1226.0999999999999</v>
      </c>
    </row>
    <row r="1598" spans="12:29" ht="16.5" customHeight="1" x14ac:dyDescent="0.25">
      <c r="L1598" s="32">
        <f t="shared" si="255"/>
        <v>1598</v>
      </c>
      <c r="M1598" s="9">
        <f t="shared" ca="1" si="264"/>
        <v>43945</v>
      </c>
      <c r="N1598" s="12">
        <f t="shared" ca="1" si="256"/>
        <v>5.6065847548611991E-3</v>
      </c>
      <c r="O1598" s="12">
        <f t="shared" ca="1" si="257"/>
        <v>1.0725340375332904E-2</v>
      </c>
      <c r="P1598" s="12">
        <f t="shared" ca="1" si="258"/>
        <v>1.7060367454068137E-2</v>
      </c>
      <c r="Q1598" s="12">
        <f t="shared" ca="1" si="259"/>
        <v>-1.159554730983281E-3</v>
      </c>
      <c r="R1598" s="12">
        <f t="shared" ca="1" si="260"/>
        <v>9.3188097287022487E-4</v>
      </c>
      <c r="S1598" s="12">
        <f t="shared" ca="1" si="261"/>
        <v>-5.277149940757786E-4</v>
      </c>
      <c r="T1598" s="12">
        <f t="shared" ca="1" si="262"/>
        <v>4.7568710359409128E-3</v>
      </c>
      <c r="U1598" s="18"/>
      <c r="V1598" s="22">
        <f t="shared" ca="1" si="263"/>
        <v>43945</v>
      </c>
      <c r="W1598" s="14">
        <f ca="1">VLOOKUP($M1598,LAST!$B:$Q,2,0)</f>
        <v>590.1</v>
      </c>
      <c r="X1598" s="14">
        <f ca="1">VLOOKUP($M1598,LAST!$B:$Q,3,0)*100</f>
        <v>933.8900000000001</v>
      </c>
      <c r="Y1598" s="14">
        <f ca="1">VLOOKUP($M1598,LAST!$B:$Q,16,0)*100</f>
        <v>775</v>
      </c>
      <c r="Z1598" s="14">
        <f ca="1">VLOOKUP($M1598,LAST!$B:$Q,4,0)</f>
        <v>86.14</v>
      </c>
      <c r="AA1598" s="14">
        <f ca="1">VLOOKUP($M1598,LAST!$B:$Q,5,0)</f>
        <v>88.398300000000006</v>
      </c>
      <c r="AB1598" s="14">
        <f ca="1">VLOOKUP($M1598,LAST!$B:$Q,6,0)</f>
        <v>100.38</v>
      </c>
      <c r="AC1598" s="14">
        <f ca="1">VLOOKUP($M1598,LAST!$B:$Q,7,0)</f>
        <v>1235.6500000000001</v>
      </c>
    </row>
    <row r="1599" spans="12:29" ht="16.5" customHeight="1" x14ac:dyDescent="0.25">
      <c r="L1599" s="32">
        <f t="shared" si="255"/>
        <v>1599</v>
      </c>
      <c r="M1599" s="9">
        <f t="shared" ca="1" si="264"/>
        <v>43944</v>
      </c>
      <c r="N1599" s="12">
        <f t="shared" ca="1" si="256"/>
        <v>-8.1731342267021834E-4</v>
      </c>
      <c r="O1599" s="12">
        <f t="shared" ca="1" si="257"/>
        <v>1.0930097703475861E-2</v>
      </c>
      <c r="P1599" s="12">
        <f t="shared" ca="1" si="258"/>
        <v>1.3140604467805073E-3</v>
      </c>
      <c r="Q1599" s="12">
        <f t="shared" ca="1" si="259"/>
        <v>-1.1594202898557171E-4</v>
      </c>
      <c r="R1599" s="12">
        <f t="shared" ca="1" si="260"/>
        <v>2.9720297589101996E-3</v>
      </c>
      <c r="S1599" s="12">
        <f t="shared" ca="1" si="261"/>
        <v>4.4826074829673601E-4</v>
      </c>
      <c r="T1599" s="12">
        <f t="shared" ca="1" si="262"/>
        <v>-2.0287267710784596E-3</v>
      </c>
      <c r="U1599" s="18"/>
      <c r="V1599" s="22">
        <f t="shared" ca="1" si="263"/>
        <v>43944</v>
      </c>
      <c r="W1599" s="14">
        <f ca="1">VLOOKUP($M1599,LAST!$B:$Q,2,0)</f>
        <v>586.80999999999995</v>
      </c>
      <c r="X1599" s="14">
        <f ca="1">VLOOKUP($M1599,LAST!$B:$Q,3,0)*100</f>
        <v>923.98</v>
      </c>
      <c r="Y1599" s="14">
        <f ca="1">VLOOKUP($M1599,LAST!$B:$Q,16,0)*100</f>
        <v>762</v>
      </c>
      <c r="Z1599" s="14">
        <f ca="1">VLOOKUP($M1599,LAST!$B:$Q,4,0)</f>
        <v>86.24</v>
      </c>
      <c r="AA1599" s="14">
        <f ca="1">VLOOKUP($M1599,LAST!$B:$Q,5,0)</f>
        <v>88.316000000000003</v>
      </c>
      <c r="AB1599" s="14">
        <f ca="1">VLOOKUP($M1599,LAST!$B:$Q,6,0)</f>
        <v>100.43300000000001</v>
      </c>
      <c r="AC1599" s="14">
        <f ca="1">VLOOKUP($M1599,LAST!$B:$Q,7,0)</f>
        <v>1229.8</v>
      </c>
    </row>
    <row r="1600" spans="12:29" ht="16.5" customHeight="1" x14ac:dyDescent="0.25">
      <c r="L1600" s="32">
        <f t="shared" si="255"/>
        <v>1600</v>
      </c>
      <c r="M1600" s="9">
        <f t="shared" ca="1" si="264"/>
        <v>43943</v>
      </c>
      <c r="N1600" s="12">
        <f t="shared" ca="1" si="256"/>
        <v>-2.0051999252299613E-3</v>
      </c>
      <c r="O1600" s="12">
        <f t="shared" ca="1" si="257"/>
        <v>5.8215032463961869E-3</v>
      </c>
      <c r="P1600" s="12">
        <f t="shared" ca="1" si="258"/>
        <v>-9.1145833333333703E-3</v>
      </c>
      <c r="Q1600" s="12">
        <f t="shared" ca="1" si="259"/>
        <v>2.3193784065855816E-4</v>
      </c>
      <c r="R1600" s="12">
        <f t="shared" ca="1" si="260"/>
        <v>-3.8611047074810223E-5</v>
      </c>
      <c r="S1600" s="12">
        <f t="shared" ca="1" si="261"/>
        <v>1.2966546310519966E-3</v>
      </c>
      <c r="T1600" s="12">
        <f t="shared" ca="1" si="262"/>
        <v>2.1958360442420055E-3</v>
      </c>
      <c r="U1600" s="18"/>
      <c r="V1600" s="22">
        <f t="shared" ca="1" si="263"/>
        <v>43943</v>
      </c>
      <c r="W1600" s="14">
        <f ca="1">VLOOKUP($M1600,LAST!$B:$Q,2,0)</f>
        <v>587.29</v>
      </c>
      <c r="X1600" s="14">
        <f ca="1">VLOOKUP($M1600,LAST!$B:$Q,3,0)*100</f>
        <v>913.99000000000012</v>
      </c>
      <c r="Y1600" s="14">
        <f ca="1">VLOOKUP($M1600,LAST!$B:$Q,16,0)*100</f>
        <v>761</v>
      </c>
      <c r="Z1600" s="14">
        <f ca="1">VLOOKUP($M1600,LAST!$B:$Q,4,0)</f>
        <v>86.25</v>
      </c>
      <c r="AA1600" s="14">
        <f ca="1">VLOOKUP($M1600,LAST!$B:$Q,5,0)</f>
        <v>88.054299999999998</v>
      </c>
      <c r="AB1600" s="14">
        <f ca="1">VLOOKUP($M1600,LAST!$B:$Q,6,0)</f>
        <v>100.38800000000001</v>
      </c>
      <c r="AC1600" s="14">
        <f ca="1">VLOOKUP($M1600,LAST!$B:$Q,7,0)</f>
        <v>1232.3</v>
      </c>
    </row>
    <row r="1601" spans="12:29" ht="16.5" customHeight="1" x14ac:dyDescent="0.25">
      <c r="L1601" s="32">
        <f t="shared" si="255"/>
        <v>1601</v>
      </c>
      <c r="M1601" s="9">
        <f t="shared" ca="1" si="264"/>
        <v>43942</v>
      </c>
      <c r="N1601" s="12">
        <f t="shared" ca="1" si="256"/>
        <v>2.9946093531223683E-2</v>
      </c>
      <c r="O1601" s="12">
        <f t="shared" ca="1" si="257"/>
        <v>4.6624127525281445E-2</v>
      </c>
      <c r="P1601" s="12">
        <f t="shared" ca="1" si="258"/>
        <v>6.6666666666666652E-2</v>
      </c>
      <c r="Q1601" s="12">
        <f t="shared" ca="1" si="259"/>
        <v>-5.3062636982350586E-3</v>
      </c>
      <c r="R1601" s="12">
        <f t="shared" ca="1" si="260"/>
        <v>-4.5646976368250991E-3</v>
      </c>
      <c r="S1601" s="12">
        <f t="shared" ca="1" si="261"/>
        <v>3.0313641138512981E-3</v>
      </c>
      <c r="T1601" s="12">
        <f t="shared" ca="1" si="262"/>
        <v>7.3321590955637284E-3</v>
      </c>
      <c r="U1601" s="18"/>
      <c r="V1601" s="22">
        <f t="shared" ca="1" si="263"/>
        <v>43942</v>
      </c>
      <c r="W1601" s="14">
        <f ca="1">VLOOKUP($M1601,LAST!$B:$Q,2,0)</f>
        <v>588.47</v>
      </c>
      <c r="X1601" s="14">
        <f ca="1">VLOOKUP($M1601,LAST!$B:$Q,3,0)*100</f>
        <v>908.69999999999993</v>
      </c>
      <c r="Y1601" s="14">
        <f ca="1">VLOOKUP($M1601,LAST!$B:$Q,16,0)*100</f>
        <v>768</v>
      </c>
      <c r="Z1601" s="14">
        <f ca="1">VLOOKUP($M1601,LAST!$B:$Q,4,0)</f>
        <v>86.23</v>
      </c>
      <c r="AA1601" s="14">
        <f ca="1">VLOOKUP($M1601,LAST!$B:$Q,5,0)</f>
        <v>88.057699999999997</v>
      </c>
      <c r="AB1601" s="14">
        <f ca="1">VLOOKUP($M1601,LAST!$B:$Q,6,0)</f>
        <v>100.258</v>
      </c>
      <c r="AC1601" s="14">
        <f ca="1">VLOOKUP($M1601,LAST!$B:$Q,7,0)</f>
        <v>1229.5999999999999</v>
      </c>
    </row>
    <row r="1602" spans="12:29" ht="16.5" customHeight="1" x14ac:dyDescent="0.25">
      <c r="L1602" s="32">
        <f t="shared" si="255"/>
        <v>1602</v>
      </c>
      <c r="M1602" s="9">
        <f t="shared" ca="1" si="264"/>
        <v>43941</v>
      </c>
      <c r="N1602" s="12">
        <f t="shared" ca="1" si="256"/>
        <v>1.4885075846388762E-2</v>
      </c>
      <c r="O1602" s="12">
        <f t="shared" ca="1" si="257"/>
        <v>1.3080360789255785E-2</v>
      </c>
      <c r="P1602" s="12">
        <f t="shared" ca="1" si="258"/>
        <v>2.1276595744680771E-2</v>
      </c>
      <c r="Q1602" s="12">
        <f t="shared" ca="1" si="259"/>
        <v>-1.9571724614322328E-3</v>
      </c>
      <c r="R1602" s="12">
        <f t="shared" ca="1" si="260"/>
        <v>2.5158800763829259E-3</v>
      </c>
      <c r="S1602" s="12">
        <f t="shared" ca="1" si="261"/>
        <v>1.7337796396144078E-3</v>
      </c>
      <c r="T1602" s="12">
        <f t="shared" ca="1" si="262"/>
        <v>2.2168397717476918E-3</v>
      </c>
      <c r="U1602" s="18"/>
      <c r="V1602" s="22">
        <f t="shared" ca="1" si="263"/>
        <v>43941</v>
      </c>
      <c r="W1602" s="14">
        <f ca="1">VLOOKUP($M1602,LAST!$B:$Q,2,0)</f>
        <v>571.36</v>
      </c>
      <c r="X1602" s="14">
        <f ca="1">VLOOKUP($M1602,LAST!$B:$Q,3,0)*100</f>
        <v>868.22</v>
      </c>
      <c r="Y1602" s="14">
        <f ca="1">VLOOKUP($M1602,LAST!$B:$Q,16,0)*100</f>
        <v>720</v>
      </c>
      <c r="Z1602" s="14">
        <f ca="1">VLOOKUP($M1602,LAST!$B:$Q,4,0)</f>
        <v>86.69</v>
      </c>
      <c r="AA1602" s="14">
        <f ca="1">VLOOKUP($M1602,LAST!$B:$Q,5,0)</f>
        <v>88.461500000000001</v>
      </c>
      <c r="AB1602" s="14">
        <f ca="1">VLOOKUP($M1602,LAST!$B:$Q,6,0)</f>
        <v>99.954999999999998</v>
      </c>
      <c r="AC1602" s="14">
        <f ca="1">VLOOKUP($M1602,LAST!$B:$Q,7,0)</f>
        <v>1220.6500000000001</v>
      </c>
    </row>
    <row r="1603" spans="12:29" ht="16.5" customHeight="1" x14ac:dyDescent="0.25">
      <c r="L1603" s="32">
        <f t="shared" si="255"/>
        <v>1603</v>
      </c>
      <c r="M1603" s="9">
        <f t="shared" ca="1" si="264"/>
        <v>43938</v>
      </c>
      <c r="N1603" s="12">
        <f t="shared" ca="1" si="256"/>
        <v>-1.5390534821084989E-2</v>
      </c>
      <c r="O1603" s="12">
        <f t="shared" ca="1" si="257"/>
        <v>-2.7340823970037453E-2</v>
      </c>
      <c r="P1603" s="12">
        <f t="shared" ca="1" si="258"/>
        <v>-3.2921810699588439E-2</v>
      </c>
      <c r="Q1603" s="12">
        <f t="shared" ca="1" si="259"/>
        <v>4.6264168401572991E-3</v>
      </c>
      <c r="R1603" s="12">
        <f t="shared" ca="1" si="260"/>
        <v>2.2569081607619612E-3</v>
      </c>
      <c r="S1603" s="12">
        <f t="shared" ca="1" si="261"/>
        <v>-2.42939265183717E-3</v>
      </c>
      <c r="T1603" s="12">
        <f t="shared" ca="1" si="262"/>
        <v>-8.7490843981443689E-3</v>
      </c>
      <c r="U1603" s="18"/>
      <c r="V1603" s="22">
        <f t="shared" ca="1" si="263"/>
        <v>43938</v>
      </c>
      <c r="W1603" s="14">
        <f ca="1">VLOOKUP($M1603,LAST!$B:$Q,2,0)</f>
        <v>562.98</v>
      </c>
      <c r="X1603" s="14">
        <f ca="1">VLOOKUP($M1603,LAST!$B:$Q,3,0)*100</f>
        <v>857.01</v>
      </c>
      <c r="Y1603" s="14">
        <f ca="1">VLOOKUP($M1603,LAST!$B:$Q,16,0)*100</f>
        <v>705</v>
      </c>
      <c r="Z1603" s="14">
        <f ca="1">VLOOKUP($M1603,LAST!$B:$Q,4,0)</f>
        <v>86.86</v>
      </c>
      <c r="AA1603" s="14">
        <f ca="1">VLOOKUP($M1603,LAST!$B:$Q,5,0)</f>
        <v>88.239500000000007</v>
      </c>
      <c r="AB1603" s="14">
        <f ca="1">VLOOKUP($M1603,LAST!$B:$Q,6,0)</f>
        <v>99.781999999999996</v>
      </c>
      <c r="AC1603" s="14">
        <f ca="1">VLOOKUP($M1603,LAST!$B:$Q,7,0)</f>
        <v>1217.95</v>
      </c>
    </row>
    <row r="1604" spans="12:29" ht="16.5" customHeight="1" x14ac:dyDescent="0.25">
      <c r="L1604" s="32">
        <f t="shared" si="255"/>
        <v>1604</v>
      </c>
      <c r="M1604" s="9">
        <f t="shared" ca="1" si="264"/>
        <v>43937</v>
      </c>
      <c r="N1604" s="12">
        <f t="shared" ca="1" si="256"/>
        <v>9.4807648170054382E-3</v>
      </c>
      <c r="O1604" s="12">
        <f t="shared" ca="1" si="257"/>
        <v>-3.3594624860022737E-3</v>
      </c>
      <c r="P1604" s="12">
        <f t="shared" ca="1" si="258"/>
        <v>-1.4864864864864824E-2</v>
      </c>
      <c r="Q1604" s="12">
        <f t="shared" ca="1" si="259"/>
        <v>1.2738853503184711E-3</v>
      </c>
      <c r="R1604" s="12">
        <f t="shared" ca="1" si="260"/>
        <v>2.5496231363211219E-3</v>
      </c>
      <c r="S1604" s="12">
        <f t="shared" ca="1" si="261"/>
        <v>5.6705643418024643E-3</v>
      </c>
      <c r="T1604" s="12">
        <f t="shared" ca="1" si="262"/>
        <v>9.5308520253061246E-3</v>
      </c>
      <c r="U1604" s="18"/>
      <c r="V1604" s="22">
        <f t="shared" ca="1" si="263"/>
        <v>43937</v>
      </c>
      <c r="W1604" s="14">
        <f ca="1">VLOOKUP($M1604,LAST!$B:$Q,2,0)</f>
        <v>571.78</v>
      </c>
      <c r="X1604" s="14">
        <f ca="1">VLOOKUP($M1604,LAST!$B:$Q,3,0)*100</f>
        <v>881.1</v>
      </c>
      <c r="Y1604" s="14">
        <f ca="1">VLOOKUP($M1604,LAST!$B:$Q,16,0)*100</f>
        <v>729</v>
      </c>
      <c r="Z1604" s="14">
        <f ca="1">VLOOKUP($M1604,LAST!$B:$Q,4,0)</f>
        <v>86.46</v>
      </c>
      <c r="AA1604" s="14">
        <f ca="1">VLOOKUP($M1604,LAST!$B:$Q,5,0)</f>
        <v>88.040800000000004</v>
      </c>
      <c r="AB1604" s="14">
        <f ca="1">VLOOKUP($M1604,LAST!$B:$Q,6,0)</f>
        <v>100.02500000000001</v>
      </c>
      <c r="AC1604" s="14">
        <f ca="1">VLOOKUP($M1604,LAST!$B:$Q,7,0)</f>
        <v>1228.7</v>
      </c>
    </row>
    <row r="1605" spans="12:29" ht="16.5" customHeight="1" x14ac:dyDescent="0.25">
      <c r="L1605" s="32">
        <f t="shared" si="255"/>
        <v>1605</v>
      </c>
      <c r="M1605" s="9">
        <f t="shared" ca="1" si="264"/>
        <v>43936</v>
      </c>
      <c r="N1605" s="12">
        <f t="shared" ca="1" si="256"/>
        <v>4.1826843489616961E-2</v>
      </c>
      <c r="O1605" s="12">
        <f t="shared" ca="1" si="257"/>
        <v>2.2743836836686349E-2</v>
      </c>
      <c r="P1605" s="12">
        <f t="shared" ca="1" si="258"/>
        <v>3.2078103207810349E-2</v>
      </c>
      <c r="Q1605" s="12">
        <f t="shared" ca="1" si="259"/>
        <v>-1.1567379988434157E-3</v>
      </c>
      <c r="R1605" s="12">
        <f t="shared" ca="1" si="260"/>
        <v>5.6790462775277994E-3</v>
      </c>
      <c r="S1605" s="12">
        <f t="shared" ca="1" si="261"/>
        <v>5.8046052565048356E-3</v>
      </c>
      <c r="T1605" s="12">
        <f t="shared" ca="1" si="262"/>
        <v>0</v>
      </c>
      <c r="U1605" s="18"/>
      <c r="V1605" s="22">
        <f t="shared" ca="1" si="263"/>
        <v>43936</v>
      </c>
      <c r="W1605" s="14">
        <f ca="1">VLOOKUP($M1605,LAST!$B:$Q,2,0)</f>
        <v>566.41</v>
      </c>
      <c r="X1605" s="14">
        <f ca="1">VLOOKUP($M1605,LAST!$B:$Q,3,0)*100</f>
        <v>884.07</v>
      </c>
      <c r="Y1605" s="14">
        <f ca="1">VLOOKUP($M1605,LAST!$B:$Q,16,0)*100</f>
        <v>740</v>
      </c>
      <c r="Z1605" s="14">
        <f ca="1">VLOOKUP($M1605,LAST!$B:$Q,4,0)</f>
        <v>86.35</v>
      </c>
      <c r="AA1605" s="14">
        <f ca="1">VLOOKUP($M1605,LAST!$B:$Q,5,0)</f>
        <v>87.816900000000004</v>
      </c>
      <c r="AB1605" s="14">
        <f ca="1">VLOOKUP($M1605,LAST!$B:$Q,6,0)</f>
        <v>99.460999999999999</v>
      </c>
      <c r="AC1605" s="14">
        <f ca="1">VLOOKUP($M1605,LAST!$B:$Q,7,0)</f>
        <v>1217.0999999999999</v>
      </c>
    </row>
    <row r="1606" spans="12:29" ht="16.5" customHeight="1" x14ac:dyDescent="0.25">
      <c r="L1606" s="32">
        <f t="shared" ref="L1606:L1669" si="265">ROW(M1606)</f>
        <v>1606</v>
      </c>
      <c r="M1606" s="9">
        <f t="shared" ca="1" si="264"/>
        <v>43935</v>
      </c>
      <c r="N1606" s="12">
        <f t="shared" ref="N1606:N1669" ca="1" si="266">W1606/W1607-1</f>
        <v>-1.5928466704074551E-2</v>
      </c>
      <c r="O1606" s="12">
        <f t="shared" ref="O1606:O1669" ca="1" si="267">X1606/X1607-1</f>
        <v>-3.6547035220686586E-2</v>
      </c>
      <c r="P1606" s="12">
        <f t="shared" ref="P1606:P1669" ca="1" si="268">Y1606/Y1607-1</f>
        <v>-4.016064257028118E-2</v>
      </c>
      <c r="Q1606" s="12">
        <f t="shared" ref="Q1606:Q1669" ca="1" si="269">Z1606/Z1607-1</f>
        <v>3.9484380443619571E-3</v>
      </c>
      <c r="R1606" s="12">
        <f t="shared" ref="R1606:R1669" ca="1" si="270">AA1606/AA1607-1</f>
        <v>1.8592720388302064E-2</v>
      </c>
      <c r="S1606" s="12">
        <f t="shared" ref="S1606:S1669" ca="1" si="271">AB1606/AB1607-1</f>
        <v>-4.6402544590731232E-3</v>
      </c>
      <c r="T1606" s="12">
        <f t="shared" ref="T1606:T1669" ca="1" si="272">AC1606/AC1607-1</f>
        <v>-5.3377129952791869E-4</v>
      </c>
      <c r="U1606" s="18"/>
      <c r="V1606" s="22">
        <f t="shared" ref="V1606:V1669" ca="1" si="273">M1606</f>
        <v>43935</v>
      </c>
      <c r="W1606" s="14">
        <f ca="1">VLOOKUP($M1606,LAST!$B:$Q,2,0)</f>
        <v>543.66999999999996</v>
      </c>
      <c r="X1606" s="14">
        <f ca="1">VLOOKUP($M1606,LAST!$B:$Q,3,0)*100</f>
        <v>864.41</v>
      </c>
      <c r="Y1606" s="14">
        <f ca="1">VLOOKUP($M1606,LAST!$B:$Q,16,0)*100</f>
        <v>717</v>
      </c>
      <c r="Z1606" s="14">
        <f ca="1">VLOOKUP($M1606,LAST!$B:$Q,4,0)</f>
        <v>86.45</v>
      </c>
      <c r="AA1606" s="14">
        <f ca="1">VLOOKUP($M1606,LAST!$B:$Q,5,0)</f>
        <v>87.320999999999998</v>
      </c>
      <c r="AB1606" s="14">
        <f ca="1">VLOOKUP($M1606,LAST!$B:$Q,6,0)</f>
        <v>98.887</v>
      </c>
      <c r="AC1606" s="14">
        <f ca="1">VLOOKUP($M1606,LAST!$B:$Q,7,0)</f>
        <v>1217.0999999999999</v>
      </c>
    </row>
    <row r="1607" spans="12:29" ht="16.5" customHeight="1" x14ac:dyDescent="0.25">
      <c r="L1607" s="32">
        <f t="shared" si="265"/>
        <v>1607</v>
      </c>
      <c r="M1607" s="9">
        <f t="shared" ref="M1607:M1670" ca="1" si="274">WORKDAY(M1606,-1)</f>
        <v>43934</v>
      </c>
      <c r="N1607" s="12">
        <f t="shared" ca="1" si="266"/>
        <v>-1.6344698655746392E-2</v>
      </c>
      <c r="O1607" s="12">
        <f t="shared" ca="1" si="267"/>
        <v>-2.5619305161872052E-2</v>
      </c>
      <c r="P1607" s="12">
        <f t="shared" ca="1" si="268"/>
        <v>-4.84076433121019E-2</v>
      </c>
      <c r="Q1607" s="12">
        <f t="shared" ca="1" si="269"/>
        <v>9.2592592592593004E-3</v>
      </c>
      <c r="R1607" s="12">
        <f t="shared" ca="1" si="270"/>
        <v>-8.3980390578886066E-5</v>
      </c>
      <c r="S1607" s="12">
        <f t="shared" ca="1" si="271"/>
        <v>-1.3469773426348919E-3</v>
      </c>
      <c r="T1607" s="12">
        <f t="shared" ca="1" si="272"/>
        <v>7.3623691938620173E-3</v>
      </c>
      <c r="U1607" s="18"/>
      <c r="V1607" s="22">
        <f t="shared" ca="1" si="273"/>
        <v>43934</v>
      </c>
      <c r="W1607" s="14">
        <f ca="1">VLOOKUP($M1607,LAST!$B:$Q,2,0)</f>
        <v>552.47</v>
      </c>
      <c r="X1607" s="14">
        <f ca="1">VLOOKUP($M1607,LAST!$B:$Q,3,0)*100</f>
        <v>897.19999999999993</v>
      </c>
      <c r="Y1607" s="14">
        <f ca="1">VLOOKUP($M1607,LAST!$B:$Q,16,0)*100</f>
        <v>747</v>
      </c>
      <c r="Z1607" s="14">
        <f ca="1">VLOOKUP($M1607,LAST!$B:$Q,4,0)</f>
        <v>86.11</v>
      </c>
      <c r="AA1607" s="14">
        <f ca="1">VLOOKUP($M1607,LAST!$B:$Q,5,0)</f>
        <v>85.727099999999993</v>
      </c>
      <c r="AB1607" s="14">
        <f ca="1">VLOOKUP($M1607,LAST!$B:$Q,6,0)</f>
        <v>99.347999999999999</v>
      </c>
      <c r="AC1607" s="14">
        <f ca="1">VLOOKUP($M1607,LAST!$B:$Q,7,0)</f>
        <v>1217.75</v>
      </c>
    </row>
    <row r="1608" spans="12:29" ht="16.5" customHeight="1" x14ac:dyDescent="0.25">
      <c r="L1608" s="32">
        <f t="shared" si="265"/>
        <v>1608</v>
      </c>
      <c r="M1608" s="9">
        <f t="shared" ca="1" si="274"/>
        <v>43931</v>
      </c>
      <c r="N1608" s="12">
        <f t="shared" ca="1" si="266"/>
        <v>0</v>
      </c>
      <c r="O1608" s="12">
        <f t="shared" ca="1" si="267"/>
        <v>0</v>
      </c>
      <c r="P1608" s="12">
        <f t="shared" ca="1" si="268"/>
        <v>0</v>
      </c>
      <c r="Q1608" s="12">
        <f t="shared" ca="1" si="269"/>
        <v>0</v>
      </c>
      <c r="R1608" s="12">
        <f t="shared" ca="1" si="270"/>
        <v>4.3875668491311082E-4</v>
      </c>
      <c r="S1608" s="12">
        <f t="shared" ca="1" si="271"/>
        <v>-3.5169870474383025E-4</v>
      </c>
      <c r="T1608" s="12">
        <f t="shared" ca="1" si="272"/>
        <v>-9.0581195179934015E-3</v>
      </c>
      <c r="U1608" s="18"/>
      <c r="V1608" s="22">
        <f t="shared" ca="1" si="273"/>
        <v>43931</v>
      </c>
      <c r="W1608" s="14">
        <f ca="1">VLOOKUP($M1608,LAST!$B:$Q,2,0)</f>
        <v>561.65</v>
      </c>
      <c r="X1608" s="14">
        <f ca="1">VLOOKUP($M1608,LAST!$B:$Q,3,0)*100</f>
        <v>920.79000000000008</v>
      </c>
      <c r="Y1608" s="14">
        <f ca="1">VLOOKUP($M1608,LAST!$B:$Q,16,0)*100</f>
        <v>785</v>
      </c>
      <c r="Z1608" s="14">
        <f ca="1">VLOOKUP($M1608,LAST!$B:$Q,4,0)</f>
        <v>85.32</v>
      </c>
      <c r="AA1608" s="14">
        <f ca="1">VLOOKUP($M1608,LAST!$B:$Q,5,0)</f>
        <v>85.734300000000005</v>
      </c>
      <c r="AB1608" s="14">
        <f ca="1">VLOOKUP($M1608,LAST!$B:$Q,6,0)</f>
        <v>99.481999999999999</v>
      </c>
      <c r="AC1608" s="14">
        <f ca="1">VLOOKUP($M1608,LAST!$B:$Q,7,0)</f>
        <v>1208.8499999999999</v>
      </c>
    </row>
    <row r="1609" spans="12:29" ht="16.5" customHeight="1" x14ac:dyDescent="0.25">
      <c r="L1609" s="32">
        <f t="shared" si="265"/>
        <v>1609</v>
      </c>
      <c r="M1609" s="9">
        <f t="shared" ca="1" si="274"/>
        <v>43930</v>
      </c>
      <c r="N1609" s="12">
        <f t="shared" ca="1" si="266"/>
        <v>-3.4584113996940391E-2</v>
      </c>
      <c r="O1609" s="12">
        <f t="shared" ca="1" si="267"/>
        <v>-6.7204927415841831E-2</v>
      </c>
      <c r="P1609" s="12">
        <f t="shared" ca="1" si="268"/>
        <v>-9.8737083811710757E-2</v>
      </c>
      <c r="Q1609" s="12">
        <f t="shared" ca="1" si="269"/>
        <v>1.0780713185641444E-2</v>
      </c>
      <c r="R1609" s="12">
        <f t="shared" ca="1" si="270"/>
        <v>9.2448979351491545E-3</v>
      </c>
      <c r="S1609" s="12">
        <f t="shared" ca="1" si="271"/>
        <v>-6.012844714789467E-3</v>
      </c>
      <c r="T1609" s="12">
        <f t="shared" ca="1" si="272"/>
        <v>-1.0236252712606531E-3</v>
      </c>
      <c r="U1609" s="18"/>
      <c r="V1609" s="22">
        <f t="shared" ca="1" si="273"/>
        <v>43930</v>
      </c>
      <c r="W1609" s="14">
        <f ca="1">VLOOKUP($M1609,LAST!$B:$Q,2,0)</f>
        <v>561.65</v>
      </c>
      <c r="X1609" s="14">
        <f ca="1">VLOOKUP($M1609,LAST!$B:$Q,3,0)*100</f>
        <v>920.79000000000008</v>
      </c>
      <c r="Y1609" s="14">
        <f ca="1">VLOOKUP($M1609,LAST!$B:$Q,16,0)*100</f>
        <v>785</v>
      </c>
      <c r="Z1609" s="14">
        <f ca="1">VLOOKUP($M1609,LAST!$B:$Q,4,0)</f>
        <v>85.32</v>
      </c>
      <c r="AA1609" s="14">
        <f ca="1">VLOOKUP($M1609,LAST!$B:$Q,5,0)</f>
        <v>85.696700000000007</v>
      </c>
      <c r="AB1609" s="14">
        <f ca="1">VLOOKUP($M1609,LAST!$B:$Q,6,0)</f>
        <v>99.516999999999996</v>
      </c>
      <c r="AC1609" s="14">
        <f ca="1">VLOOKUP($M1609,LAST!$B:$Q,7,0)</f>
        <v>1219.9000000000001</v>
      </c>
    </row>
    <row r="1610" spans="12:29" ht="16.5" customHeight="1" x14ac:dyDescent="0.25">
      <c r="L1610" s="32">
        <f t="shared" si="265"/>
        <v>1610</v>
      </c>
      <c r="M1610" s="9">
        <f t="shared" ca="1" si="274"/>
        <v>43929</v>
      </c>
      <c r="N1610" s="12">
        <f t="shared" ca="1" si="266"/>
        <v>3.0690184313522106E-3</v>
      </c>
      <c r="O1610" s="12">
        <f t="shared" ca="1" si="267"/>
        <v>5.3719845935540356E-4</v>
      </c>
      <c r="P1610" s="12">
        <f t="shared" ca="1" si="268"/>
        <v>-1.3590033975084848E-2</v>
      </c>
      <c r="Q1610" s="12">
        <f t="shared" ca="1" si="269"/>
        <v>6.3185503099665308E-3</v>
      </c>
      <c r="R1610" s="12">
        <f t="shared" ca="1" si="270"/>
        <v>8.2800566173955037E-3</v>
      </c>
      <c r="S1610" s="12">
        <f t="shared" ca="1" si="271"/>
        <v>2.1921921921921328E-3</v>
      </c>
      <c r="T1610" s="12">
        <f t="shared" ca="1" si="272"/>
        <v>4.0946687413168092E-5</v>
      </c>
      <c r="U1610" s="18"/>
      <c r="V1610" s="22">
        <f t="shared" ca="1" si="273"/>
        <v>43929</v>
      </c>
      <c r="W1610" s="14">
        <f ca="1">VLOOKUP($M1610,LAST!$B:$Q,2,0)</f>
        <v>581.77</v>
      </c>
      <c r="X1610" s="14">
        <f ca="1">VLOOKUP($M1610,LAST!$B:$Q,3,0)*100</f>
        <v>987.13</v>
      </c>
      <c r="Y1610" s="14">
        <f ca="1">VLOOKUP($M1610,LAST!$B:$Q,16,0)*100</f>
        <v>871.00000000000011</v>
      </c>
      <c r="Z1610" s="14">
        <f ca="1">VLOOKUP($M1610,LAST!$B:$Q,4,0)</f>
        <v>84.41</v>
      </c>
      <c r="AA1610" s="14">
        <f ca="1">VLOOKUP($M1610,LAST!$B:$Q,5,0)</f>
        <v>84.911699999999996</v>
      </c>
      <c r="AB1610" s="14">
        <f ca="1">VLOOKUP($M1610,LAST!$B:$Q,6,0)</f>
        <v>100.119</v>
      </c>
      <c r="AC1610" s="14">
        <f ca="1">VLOOKUP($M1610,LAST!$B:$Q,7,0)</f>
        <v>1221.1500000000001</v>
      </c>
    </row>
    <row r="1611" spans="12:29" ht="16.5" customHeight="1" x14ac:dyDescent="0.25">
      <c r="L1611" s="32">
        <f t="shared" si="265"/>
        <v>1611</v>
      </c>
      <c r="M1611" s="9">
        <f t="shared" ca="1" si="274"/>
        <v>43928</v>
      </c>
      <c r="N1611" s="12">
        <f t="shared" ca="1" si="266"/>
        <v>-2.1955784894015284E-2</v>
      </c>
      <c r="O1611" s="12">
        <f t="shared" ca="1" si="267"/>
        <v>-3.6862040688820596E-2</v>
      </c>
      <c r="P1611" s="12">
        <f t="shared" ca="1" si="268"/>
        <v>-4.643628509719222E-2</v>
      </c>
      <c r="Q1611" s="12">
        <f t="shared" ca="1" si="269"/>
        <v>8.0519168369186378E-3</v>
      </c>
      <c r="R1611" s="12">
        <f t="shared" ca="1" si="270"/>
        <v>9.5216860205153964E-3</v>
      </c>
      <c r="S1611" s="12">
        <f t="shared" ca="1" si="271"/>
        <v>-7.7965933356507477E-3</v>
      </c>
      <c r="T1611" s="12">
        <f t="shared" ca="1" si="272"/>
        <v>-6.7916548049942183E-3</v>
      </c>
      <c r="U1611" s="18"/>
      <c r="V1611" s="22">
        <f t="shared" ca="1" si="273"/>
        <v>43928</v>
      </c>
      <c r="W1611" s="14">
        <f ca="1">VLOOKUP($M1611,LAST!$B:$Q,2,0)</f>
        <v>579.99</v>
      </c>
      <c r="X1611" s="14">
        <f ca="1">VLOOKUP($M1611,LAST!$B:$Q,3,0)*100</f>
        <v>986.59999999999991</v>
      </c>
      <c r="Y1611" s="14">
        <f ca="1">VLOOKUP($M1611,LAST!$B:$Q,16,0)*100</f>
        <v>883</v>
      </c>
      <c r="Z1611" s="14">
        <f ca="1">VLOOKUP($M1611,LAST!$B:$Q,4,0)</f>
        <v>83.88</v>
      </c>
      <c r="AA1611" s="14">
        <f ca="1">VLOOKUP($M1611,LAST!$B:$Q,5,0)</f>
        <v>84.214399999999998</v>
      </c>
      <c r="AB1611" s="14">
        <f ca="1">VLOOKUP($M1611,LAST!$B:$Q,6,0)</f>
        <v>99.9</v>
      </c>
      <c r="AC1611" s="14">
        <f ca="1">VLOOKUP($M1611,LAST!$B:$Q,7,0)</f>
        <v>1221.0999999999999</v>
      </c>
    </row>
    <row r="1612" spans="12:29" ht="16.5" customHeight="1" x14ac:dyDescent="0.25">
      <c r="L1612" s="32">
        <f t="shared" si="265"/>
        <v>1612</v>
      </c>
      <c r="M1612" s="9">
        <f t="shared" ca="1" si="274"/>
        <v>43927</v>
      </c>
      <c r="N1612" s="12">
        <f t="shared" ca="1" si="266"/>
        <v>-6.2839332394932779E-3</v>
      </c>
      <c r="O1612" s="12">
        <f t="shared" ca="1" si="267"/>
        <v>-7.5088895563455438E-3</v>
      </c>
      <c r="P1612" s="12">
        <f t="shared" ca="1" si="268"/>
        <v>-1.6985138004246281E-2</v>
      </c>
      <c r="Q1612" s="12">
        <f t="shared" ca="1" si="269"/>
        <v>6.5319946776338789E-3</v>
      </c>
      <c r="R1612" s="12">
        <f t="shared" ca="1" si="270"/>
        <v>5.2443275824880509E-3</v>
      </c>
      <c r="S1612" s="12">
        <f t="shared" ca="1" si="271"/>
        <v>1.0837575564748292E-3</v>
      </c>
      <c r="T1612" s="12">
        <f t="shared" ca="1" si="272"/>
        <v>-1.5430218865472023E-3</v>
      </c>
      <c r="U1612" s="18"/>
      <c r="V1612" s="22">
        <f t="shared" ca="1" si="273"/>
        <v>43927</v>
      </c>
      <c r="W1612" s="14">
        <f ca="1">VLOOKUP($M1612,LAST!$B:$Q,2,0)</f>
        <v>593.01</v>
      </c>
      <c r="X1612" s="14">
        <f ca="1">VLOOKUP($M1612,LAST!$B:$Q,3,0)*100</f>
        <v>1024.3600000000001</v>
      </c>
      <c r="Y1612" s="14">
        <f ca="1">VLOOKUP($M1612,LAST!$B:$Q,16,0)*100</f>
        <v>926</v>
      </c>
      <c r="Z1612" s="14">
        <f ca="1">VLOOKUP($M1612,LAST!$B:$Q,4,0)</f>
        <v>83.21</v>
      </c>
      <c r="AA1612" s="14">
        <f ca="1">VLOOKUP($M1612,LAST!$B:$Q,5,0)</f>
        <v>83.420100000000005</v>
      </c>
      <c r="AB1612" s="14">
        <f ca="1">VLOOKUP($M1612,LAST!$B:$Q,6,0)</f>
        <v>100.685</v>
      </c>
      <c r="AC1612" s="14">
        <f ca="1">VLOOKUP($M1612,LAST!$B:$Q,7,0)</f>
        <v>1229.45</v>
      </c>
    </row>
    <row r="1613" spans="12:29" ht="16.5" customHeight="1" x14ac:dyDescent="0.25">
      <c r="L1613" s="32">
        <f t="shared" si="265"/>
        <v>1613</v>
      </c>
      <c r="M1613" s="9">
        <f t="shared" ca="1" si="274"/>
        <v>43924</v>
      </c>
      <c r="N1613" s="12">
        <f t="shared" ca="1" si="266"/>
        <v>-2.4905975762641308E-3</v>
      </c>
      <c r="O1613" s="12">
        <f t="shared" ca="1" si="267"/>
        <v>1.290531522336491E-2</v>
      </c>
      <c r="P1613" s="12">
        <f t="shared" ca="1" si="268"/>
        <v>2.502720348204579E-2</v>
      </c>
      <c r="Q1613" s="12">
        <f t="shared" ca="1" si="269"/>
        <v>1.2097749818540393E-4</v>
      </c>
      <c r="R1613" s="12">
        <f t="shared" ca="1" si="270"/>
        <v>1.9163784063924716E-4</v>
      </c>
      <c r="S1613" s="12">
        <f t="shared" ca="1" si="271"/>
        <v>3.9528848073466794E-3</v>
      </c>
      <c r="T1613" s="12">
        <f t="shared" ca="1" si="272"/>
        <v>2.0751953125E-3</v>
      </c>
      <c r="U1613" s="18"/>
      <c r="V1613" s="22">
        <f t="shared" ca="1" si="273"/>
        <v>43924</v>
      </c>
      <c r="W1613" s="14">
        <f ca="1">VLOOKUP($M1613,LAST!$B:$Q,2,0)</f>
        <v>596.76</v>
      </c>
      <c r="X1613" s="14">
        <f ca="1">VLOOKUP($M1613,LAST!$B:$Q,3,0)*100</f>
        <v>1032.1099999999999</v>
      </c>
      <c r="Y1613" s="14">
        <f ca="1">VLOOKUP($M1613,LAST!$B:$Q,16,0)*100</f>
        <v>942</v>
      </c>
      <c r="Z1613" s="14">
        <f ca="1">VLOOKUP($M1613,LAST!$B:$Q,4,0)</f>
        <v>82.67</v>
      </c>
      <c r="AA1613" s="14">
        <f ca="1">VLOOKUP($M1613,LAST!$B:$Q,5,0)</f>
        <v>82.984899999999996</v>
      </c>
      <c r="AB1613" s="14">
        <f ca="1">VLOOKUP($M1613,LAST!$B:$Q,6,0)</f>
        <v>100.57599999999999</v>
      </c>
      <c r="AC1613" s="14">
        <f ca="1">VLOOKUP($M1613,LAST!$B:$Q,7,0)</f>
        <v>1231.3499999999999</v>
      </c>
    </row>
    <row r="1614" spans="12:29" ht="16.5" customHeight="1" x14ac:dyDescent="0.25">
      <c r="L1614" s="32">
        <f t="shared" si="265"/>
        <v>1614</v>
      </c>
      <c r="M1614" s="9">
        <f t="shared" ca="1" si="274"/>
        <v>43923</v>
      </c>
      <c r="N1614" s="12">
        <f t="shared" ca="1" si="266"/>
        <v>-8.8513310397808631E-4</v>
      </c>
      <c r="O1614" s="12">
        <f t="shared" ca="1" si="267"/>
        <v>6.0523483704078007E-3</v>
      </c>
      <c r="P1614" s="12">
        <f t="shared" ca="1" si="268"/>
        <v>1.1001100110010986E-2</v>
      </c>
      <c r="Q1614" s="12">
        <f t="shared" ca="1" si="269"/>
        <v>1.8179614592168658E-3</v>
      </c>
      <c r="R1614" s="12">
        <f t="shared" ca="1" si="270"/>
        <v>-9.6208378437290243E-4</v>
      </c>
      <c r="S1614" s="12">
        <f t="shared" ca="1" si="271"/>
        <v>5.0866332908612311E-3</v>
      </c>
      <c r="T1614" s="12">
        <f t="shared" ca="1" si="272"/>
        <v>-1.6249593760155889E-3</v>
      </c>
      <c r="U1614" s="18"/>
      <c r="V1614" s="22">
        <f t="shared" ca="1" si="273"/>
        <v>43923</v>
      </c>
      <c r="W1614" s="14">
        <f ca="1">VLOOKUP($M1614,LAST!$B:$Q,2,0)</f>
        <v>598.25</v>
      </c>
      <c r="X1614" s="14">
        <f ca="1">VLOOKUP($M1614,LAST!$B:$Q,3,0)*100</f>
        <v>1018.96</v>
      </c>
      <c r="Y1614" s="14">
        <f ca="1">VLOOKUP($M1614,LAST!$B:$Q,16,0)*100</f>
        <v>919</v>
      </c>
      <c r="Z1614" s="14">
        <f ca="1">VLOOKUP($M1614,LAST!$B:$Q,4,0)</f>
        <v>82.66</v>
      </c>
      <c r="AA1614" s="14">
        <f ca="1">VLOOKUP($M1614,LAST!$B:$Q,5,0)</f>
        <v>82.968999999999994</v>
      </c>
      <c r="AB1614" s="14">
        <f ca="1">VLOOKUP($M1614,LAST!$B:$Q,6,0)</f>
        <v>100.18</v>
      </c>
      <c r="AC1614" s="14">
        <f ca="1">VLOOKUP($M1614,LAST!$B:$Q,7,0)</f>
        <v>1228.8</v>
      </c>
    </row>
    <row r="1615" spans="12:29" ht="16.5" customHeight="1" x14ac:dyDescent="0.25">
      <c r="L1615" s="32">
        <f t="shared" si="265"/>
        <v>1615</v>
      </c>
      <c r="M1615" s="9">
        <f t="shared" ca="1" si="274"/>
        <v>43922</v>
      </c>
      <c r="N1615" s="12">
        <f t="shared" ca="1" si="266"/>
        <v>3.7728982166686853E-2</v>
      </c>
      <c r="O1615" s="12">
        <f t="shared" ca="1" si="267"/>
        <v>4.9711257962730127E-3</v>
      </c>
      <c r="P1615" s="12">
        <f t="shared" ca="1" si="268"/>
        <v>3.2954545454545237E-2</v>
      </c>
      <c r="Q1615" s="12">
        <f t="shared" ca="1" si="269"/>
        <v>-4.1038020519008622E-3</v>
      </c>
      <c r="R1615" s="12">
        <f t="shared" ca="1" si="270"/>
        <v>3.0181523931447352E-3</v>
      </c>
      <c r="S1615" s="12">
        <f t="shared" ca="1" si="271"/>
        <v>6.3100718843389636E-3</v>
      </c>
      <c r="T1615" s="12">
        <f t="shared" ca="1" si="272"/>
        <v>1.0052931763161244E-2</v>
      </c>
      <c r="U1615" s="18"/>
      <c r="V1615" s="22">
        <f t="shared" ca="1" si="273"/>
        <v>43922</v>
      </c>
      <c r="W1615" s="14">
        <f ca="1">VLOOKUP($M1615,LAST!$B:$Q,2,0)</f>
        <v>598.78</v>
      </c>
      <c r="X1615" s="14">
        <f ca="1">VLOOKUP($M1615,LAST!$B:$Q,3,0)*100</f>
        <v>1012.8299999999999</v>
      </c>
      <c r="Y1615" s="14">
        <f ca="1">VLOOKUP($M1615,LAST!$B:$Q,16,0)*100</f>
        <v>909</v>
      </c>
      <c r="Z1615" s="14">
        <f ca="1">VLOOKUP($M1615,LAST!$B:$Q,4,0)</f>
        <v>82.51</v>
      </c>
      <c r="AA1615" s="14">
        <f ca="1">VLOOKUP($M1615,LAST!$B:$Q,5,0)</f>
        <v>83.048900000000003</v>
      </c>
      <c r="AB1615" s="14">
        <f ca="1">VLOOKUP($M1615,LAST!$B:$Q,6,0)</f>
        <v>99.673000000000002</v>
      </c>
      <c r="AC1615" s="14">
        <f ca="1">VLOOKUP($M1615,LAST!$B:$Q,7,0)</f>
        <v>1230.8</v>
      </c>
    </row>
    <row r="1616" spans="12:29" ht="16.5" customHeight="1" x14ac:dyDescent="0.25">
      <c r="L1616" s="32">
        <f t="shared" si="265"/>
        <v>1616</v>
      </c>
      <c r="M1616" s="9">
        <f t="shared" ca="1" si="274"/>
        <v>43921</v>
      </c>
      <c r="N1616" s="12">
        <f t="shared" ca="1" si="266"/>
        <v>-2.3175893008295367E-2</v>
      </c>
      <c r="O1616" s="12">
        <f t="shared" ca="1" si="267"/>
        <v>-1.8541962877120399E-2</v>
      </c>
      <c r="P1616" s="12">
        <f t="shared" ca="1" si="268"/>
        <v>-2.4390243902438935E-2</v>
      </c>
      <c r="Q1616" s="12">
        <f t="shared" ca="1" si="269"/>
        <v>2.0068948534843534E-2</v>
      </c>
      <c r="R1616" s="12">
        <f t="shared" ca="1" si="270"/>
        <v>1.213723670973188E-2</v>
      </c>
      <c r="S1616" s="12">
        <f t="shared" ca="1" si="271"/>
        <v>-1.3409826478861797E-3</v>
      </c>
      <c r="T1616" s="12">
        <f t="shared" ca="1" si="272"/>
        <v>-5.021637952151603E-3</v>
      </c>
      <c r="U1616" s="18"/>
      <c r="V1616" s="22">
        <f t="shared" ca="1" si="273"/>
        <v>43921</v>
      </c>
      <c r="W1616" s="14">
        <f ca="1">VLOOKUP($M1616,LAST!$B:$Q,2,0)</f>
        <v>577.01</v>
      </c>
      <c r="X1616" s="14">
        <f ca="1">VLOOKUP($M1616,LAST!$B:$Q,3,0)*100</f>
        <v>1007.82</v>
      </c>
      <c r="Y1616" s="14">
        <f ca="1">VLOOKUP($M1616,LAST!$B:$Q,16,0)*100</f>
        <v>880.00000000000011</v>
      </c>
      <c r="Z1616" s="14">
        <f ca="1">VLOOKUP($M1616,LAST!$B:$Q,4,0)</f>
        <v>82.85</v>
      </c>
      <c r="AA1616" s="14">
        <f ca="1">VLOOKUP($M1616,LAST!$B:$Q,5,0)</f>
        <v>82.799000000000007</v>
      </c>
      <c r="AB1616" s="14">
        <f ca="1">VLOOKUP($M1616,LAST!$B:$Q,6,0)</f>
        <v>99.048000000000002</v>
      </c>
      <c r="AC1616" s="14">
        <f ca="1">VLOOKUP($M1616,LAST!$B:$Q,7,0)</f>
        <v>1218.55</v>
      </c>
    </row>
    <row r="1617" spans="12:29" ht="16.5" customHeight="1" x14ac:dyDescent="0.25">
      <c r="L1617" s="32">
        <f t="shared" si="265"/>
        <v>1617</v>
      </c>
      <c r="M1617" s="9">
        <f t="shared" ca="1" si="274"/>
        <v>43920</v>
      </c>
      <c r="N1617" s="12">
        <f t="shared" ca="1" si="266"/>
        <v>3.1051997695973332E-2</v>
      </c>
      <c r="O1617" s="12">
        <f t="shared" ca="1" si="267"/>
        <v>1.2383116060021848E-3</v>
      </c>
      <c r="P1617" s="12">
        <f t="shared" ca="1" si="268"/>
        <v>-2.0629750271444203E-2</v>
      </c>
      <c r="Q1617" s="12">
        <f t="shared" ca="1" si="269"/>
        <v>7.9424174733184749E-3</v>
      </c>
      <c r="R1617" s="12">
        <f t="shared" ca="1" si="270"/>
        <v>4.9161055893982564E-3</v>
      </c>
      <c r="S1617" s="12">
        <f t="shared" ca="1" si="271"/>
        <v>8.2956336095156846E-3</v>
      </c>
      <c r="T1617" s="12">
        <f t="shared" ca="1" si="272"/>
        <v>1.1229460820741499E-2</v>
      </c>
      <c r="U1617" s="18"/>
      <c r="V1617" s="22">
        <f t="shared" ca="1" si="273"/>
        <v>43920</v>
      </c>
      <c r="W1617" s="14">
        <f ca="1">VLOOKUP($M1617,LAST!$B:$Q,2,0)</f>
        <v>590.70000000000005</v>
      </c>
      <c r="X1617" s="14">
        <f ca="1">VLOOKUP($M1617,LAST!$B:$Q,3,0)*100</f>
        <v>1026.8599999999999</v>
      </c>
      <c r="Y1617" s="14">
        <f ca="1">VLOOKUP($M1617,LAST!$B:$Q,16,0)*100</f>
        <v>902</v>
      </c>
      <c r="Z1617" s="14">
        <f ca="1">VLOOKUP($M1617,LAST!$B:$Q,4,0)</f>
        <v>81.22</v>
      </c>
      <c r="AA1617" s="14">
        <f ca="1">VLOOKUP($M1617,LAST!$B:$Q,5,0)</f>
        <v>81.806100000000001</v>
      </c>
      <c r="AB1617" s="14">
        <f ca="1">VLOOKUP($M1617,LAST!$B:$Q,6,0)</f>
        <v>99.180999999999997</v>
      </c>
      <c r="AC1617" s="14">
        <f ca="1">VLOOKUP($M1617,LAST!$B:$Q,7,0)</f>
        <v>1224.7</v>
      </c>
    </row>
    <row r="1618" spans="12:29" ht="16.5" customHeight="1" x14ac:dyDescent="0.25">
      <c r="L1618" s="32">
        <f t="shared" si="265"/>
        <v>1618</v>
      </c>
      <c r="M1618" s="9">
        <f t="shared" ca="1" si="274"/>
        <v>43917</v>
      </c>
      <c r="N1618" s="12">
        <f t="shared" ca="1" si="266"/>
        <v>3.9631988676574581E-2</v>
      </c>
      <c r="O1618" s="12">
        <f t="shared" ca="1" si="267"/>
        <v>-2.2102081485930958E-2</v>
      </c>
      <c r="P1618" s="12">
        <f t="shared" ca="1" si="268"/>
        <v>-3.9624608967674502E-2</v>
      </c>
      <c r="Q1618" s="12">
        <f t="shared" ca="1" si="269"/>
        <v>7.4515648286133107E-4</v>
      </c>
      <c r="R1618" s="12">
        <f t="shared" ca="1" si="270"/>
        <v>1.8649698744298782E-2</v>
      </c>
      <c r="S1618" s="12">
        <f t="shared" ca="1" si="271"/>
        <v>-9.9343747483695566E-3</v>
      </c>
      <c r="T1618" s="12">
        <f t="shared" ca="1" si="272"/>
        <v>-1.7881036370271386E-2</v>
      </c>
      <c r="U1618" s="18"/>
      <c r="V1618" s="22">
        <f t="shared" ca="1" si="273"/>
        <v>43917</v>
      </c>
      <c r="W1618" s="14">
        <f ca="1">VLOOKUP($M1618,LAST!$B:$Q,2,0)</f>
        <v>572.91</v>
      </c>
      <c r="X1618" s="14">
        <f ca="1">VLOOKUP($M1618,LAST!$B:$Q,3,0)*100</f>
        <v>1025.5900000000001</v>
      </c>
      <c r="Y1618" s="14">
        <f ca="1">VLOOKUP($M1618,LAST!$B:$Q,16,0)*100</f>
        <v>921.00000000000011</v>
      </c>
      <c r="Z1618" s="14">
        <f ca="1">VLOOKUP($M1618,LAST!$B:$Q,4,0)</f>
        <v>80.58</v>
      </c>
      <c r="AA1618" s="14">
        <f ca="1">VLOOKUP($M1618,LAST!$B:$Q,5,0)</f>
        <v>81.405900000000003</v>
      </c>
      <c r="AB1618" s="14">
        <f ca="1">VLOOKUP($M1618,LAST!$B:$Q,6,0)</f>
        <v>98.364999999999995</v>
      </c>
      <c r="AC1618" s="14">
        <f ca="1">VLOOKUP($M1618,LAST!$B:$Q,7,0)</f>
        <v>1211.0999999999999</v>
      </c>
    </row>
    <row r="1619" spans="12:29" ht="16.5" customHeight="1" x14ac:dyDescent="0.25">
      <c r="L1619" s="32">
        <f t="shared" si="265"/>
        <v>1619</v>
      </c>
      <c r="M1619" s="9">
        <f t="shared" ca="1" si="274"/>
        <v>43916</v>
      </c>
      <c r="N1619" s="12">
        <f t="shared" ca="1" si="266"/>
        <v>-4.4326517871078441E-2</v>
      </c>
      <c r="O1619" s="12">
        <f t="shared" ca="1" si="267"/>
        <v>-5.6394799586126254E-2</v>
      </c>
      <c r="P1619" s="12">
        <f t="shared" ca="1" si="268"/>
        <v>-6.4390243902438971E-2</v>
      </c>
      <c r="Q1619" s="12">
        <f t="shared" ca="1" si="269"/>
        <v>3.3500192529842154E-2</v>
      </c>
      <c r="R1619" s="12">
        <f t="shared" ca="1" si="270"/>
        <v>5.183156993318061E-4</v>
      </c>
      <c r="S1619" s="12">
        <f t="shared" ca="1" si="271"/>
        <v>-1.6803562592775823E-2</v>
      </c>
      <c r="T1619" s="12">
        <f t="shared" ca="1" si="272"/>
        <v>2.64249125945204E-3</v>
      </c>
      <c r="U1619" s="18"/>
      <c r="V1619" s="22">
        <f t="shared" ca="1" si="273"/>
        <v>43916</v>
      </c>
      <c r="W1619" s="14">
        <f ca="1">VLOOKUP($M1619,LAST!$B:$Q,2,0)</f>
        <v>551.07000000000005</v>
      </c>
      <c r="X1619" s="14">
        <f ca="1">VLOOKUP($M1619,LAST!$B:$Q,3,0)*100</f>
        <v>1048.77</v>
      </c>
      <c r="Y1619" s="14">
        <f ca="1">VLOOKUP($M1619,LAST!$B:$Q,16,0)*100</f>
        <v>959</v>
      </c>
      <c r="Z1619" s="14">
        <f ca="1">VLOOKUP($M1619,LAST!$B:$Q,4,0)</f>
        <v>80.52</v>
      </c>
      <c r="AA1619" s="14">
        <f ca="1">VLOOKUP($M1619,LAST!$B:$Q,5,0)</f>
        <v>79.915499999999994</v>
      </c>
      <c r="AB1619" s="14">
        <f ca="1">VLOOKUP($M1619,LAST!$B:$Q,6,0)</f>
        <v>99.352000000000004</v>
      </c>
      <c r="AC1619" s="14">
        <f ca="1">VLOOKUP($M1619,LAST!$B:$Q,7,0)</f>
        <v>1233.1500000000001</v>
      </c>
    </row>
    <row r="1620" spans="12:29" ht="16.5" customHeight="1" x14ac:dyDescent="0.25">
      <c r="L1620" s="32">
        <f t="shared" si="265"/>
        <v>1620</v>
      </c>
      <c r="M1620" s="9">
        <f t="shared" ca="1" si="274"/>
        <v>43915</v>
      </c>
      <c r="N1620" s="12">
        <f t="shared" ca="1" si="266"/>
        <v>-8.4757868672920345E-2</v>
      </c>
      <c r="O1620" s="12">
        <f t="shared" ca="1" si="267"/>
        <v>-4.8961640155048114E-2</v>
      </c>
      <c r="P1620" s="12">
        <f t="shared" ca="1" si="268"/>
        <v>-5.0046339202965751E-2</v>
      </c>
      <c r="Q1620" s="12">
        <f t="shared" ca="1" si="269"/>
        <v>2.0432220039292792E-2</v>
      </c>
      <c r="R1620" s="12">
        <f t="shared" ca="1" si="270"/>
        <v>1.2068939301788095E-2</v>
      </c>
      <c r="S1620" s="12">
        <f t="shared" ca="1" si="271"/>
        <v>-9.6923725242309411E-3</v>
      </c>
      <c r="T1620" s="12">
        <f t="shared" ca="1" si="272"/>
        <v>-1.5843802512602978E-2</v>
      </c>
      <c r="U1620" s="18"/>
      <c r="V1620" s="22">
        <f t="shared" ca="1" si="273"/>
        <v>43915</v>
      </c>
      <c r="W1620" s="14">
        <f ca="1">VLOOKUP($M1620,LAST!$B:$Q,2,0)</f>
        <v>576.63</v>
      </c>
      <c r="X1620" s="14">
        <f ca="1">VLOOKUP($M1620,LAST!$B:$Q,3,0)*100</f>
        <v>1111.45</v>
      </c>
      <c r="Y1620" s="14">
        <f ca="1">VLOOKUP($M1620,LAST!$B:$Q,16,0)*100</f>
        <v>1025</v>
      </c>
      <c r="Z1620" s="14">
        <f ca="1">VLOOKUP($M1620,LAST!$B:$Q,4,0)</f>
        <v>77.91</v>
      </c>
      <c r="AA1620" s="14">
        <f ca="1">VLOOKUP($M1620,LAST!$B:$Q,5,0)</f>
        <v>79.874099999999999</v>
      </c>
      <c r="AB1620" s="14">
        <f ca="1">VLOOKUP($M1620,LAST!$B:$Q,6,0)</f>
        <v>101.05</v>
      </c>
      <c r="AC1620" s="14">
        <f ca="1">VLOOKUP($M1620,LAST!$B:$Q,7,0)</f>
        <v>1229.9000000000001</v>
      </c>
    </row>
    <row r="1621" spans="12:29" ht="16.5" customHeight="1" x14ac:dyDescent="0.25">
      <c r="L1621" s="32">
        <f t="shared" si="265"/>
        <v>1621</v>
      </c>
      <c r="M1621" s="9">
        <f t="shared" ca="1" si="274"/>
        <v>43914</v>
      </c>
      <c r="N1621" s="12">
        <f t="shared" ca="1" si="266"/>
        <v>-4.7933509633547478E-2</v>
      </c>
      <c r="O1621" s="12">
        <f t="shared" ca="1" si="267"/>
        <v>-1.9350020558347891E-2</v>
      </c>
      <c r="P1621" s="12">
        <f t="shared" ca="1" si="268"/>
        <v>-1.9090909090909047E-2</v>
      </c>
      <c r="Q1621" s="12">
        <f t="shared" ca="1" si="269"/>
        <v>1.5741833923650361E-3</v>
      </c>
      <c r="R1621" s="12">
        <f t="shared" ca="1" si="270"/>
        <v>-1.0733307681403126E-3</v>
      </c>
      <c r="S1621" s="12">
        <f t="shared" ca="1" si="271"/>
        <v>-4.3712861143363479E-3</v>
      </c>
      <c r="T1621" s="12">
        <f t="shared" ca="1" si="272"/>
        <v>-1.3459640813104357E-2</v>
      </c>
      <c r="U1621" s="18"/>
      <c r="V1621" s="22">
        <f t="shared" ca="1" si="273"/>
        <v>43914</v>
      </c>
      <c r="W1621" s="14">
        <f ca="1">VLOOKUP($M1621,LAST!$B:$Q,2,0)</f>
        <v>630.03</v>
      </c>
      <c r="X1621" s="14">
        <f ca="1">VLOOKUP($M1621,LAST!$B:$Q,3,0)*100</f>
        <v>1168.67</v>
      </c>
      <c r="Y1621" s="14">
        <f ca="1">VLOOKUP($M1621,LAST!$B:$Q,16,0)*100</f>
        <v>1079</v>
      </c>
      <c r="Z1621" s="14">
        <f ca="1">VLOOKUP($M1621,LAST!$B:$Q,4,0)</f>
        <v>76.349999999999994</v>
      </c>
      <c r="AA1621" s="14">
        <f ca="1">VLOOKUP($M1621,LAST!$B:$Q,5,0)</f>
        <v>78.921599999999998</v>
      </c>
      <c r="AB1621" s="14">
        <f ca="1">VLOOKUP($M1621,LAST!$B:$Q,6,0)</f>
        <v>102.039</v>
      </c>
      <c r="AC1621" s="14">
        <f ca="1">VLOOKUP($M1621,LAST!$B:$Q,7,0)</f>
        <v>1249.7</v>
      </c>
    </row>
    <row r="1622" spans="12:29" ht="16.5" customHeight="1" x14ac:dyDescent="0.25">
      <c r="L1622" s="32">
        <f t="shared" si="265"/>
        <v>1622</v>
      </c>
      <c r="M1622" s="9">
        <f t="shared" ca="1" si="274"/>
        <v>43913</v>
      </c>
      <c r="N1622" s="12">
        <f t="shared" ca="1" si="266"/>
        <v>7.0134868527442773E-2</v>
      </c>
      <c r="O1622" s="12">
        <f t="shared" ca="1" si="267"/>
        <v>6.5062157596990078E-2</v>
      </c>
      <c r="P1622" s="12">
        <f t="shared" ca="1" si="268"/>
        <v>8.5883514313918941E-2</v>
      </c>
      <c r="Q1622" s="12">
        <f t="shared" ca="1" si="269"/>
        <v>-2.7058072750478446E-2</v>
      </c>
      <c r="R1622" s="12">
        <f t="shared" ca="1" si="270"/>
        <v>-1.6967752932993685E-2</v>
      </c>
      <c r="S1622" s="12">
        <f t="shared" ca="1" si="271"/>
        <v>-3.2095859634106993E-3</v>
      </c>
      <c r="T1622" s="12">
        <f t="shared" ca="1" si="272"/>
        <v>1.4983374063539223E-2</v>
      </c>
      <c r="U1622" s="18"/>
      <c r="V1622" s="22">
        <f t="shared" ca="1" si="273"/>
        <v>43913</v>
      </c>
      <c r="W1622" s="14">
        <f ca="1">VLOOKUP($M1622,LAST!$B:$Q,2,0)</f>
        <v>661.75</v>
      </c>
      <c r="X1622" s="14">
        <f ca="1">VLOOKUP($M1622,LAST!$B:$Q,3,0)*100</f>
        <v>1191.73</v>
      </c>
      <c r="Y1622" s="14">
        <f ca="1">VLOOKUP($M1622,LAST!$B:$Q,16,0)*100</f>
        <v>1100</v>
      </c>
      <c r="Z1622" s="14">
        <f ca="1">VLOOKUP($M1622,LAST!$B:$Q,4,0)</f>
        <v>76.23</v>
      </c>
      <c r="AA1622" s="14">
        <f ca="1">VLOOKUP($M1622,LAST!$B:$Q,5,0)</f>
        <v>79.006399999999999</v>
      </c>
      <c r="AB1622" s="14">
        <f ca="1">VLOOKUP($M1622,LAST!$B:$Q,6,0)</f>
        <v>102.48699999999999</v>
      </c>
      <c r="AC1622" s="14">
        <f ca="1">VLOOKUP($M1622,LAST!$B:$Q,7,0)</f>
        <v>1266.75</v>
      </c>
    </row>
    <row r="1623" spans="12:29" ht="16.5" customHeight="1" x14ac:dyDescent="0.25">
      <c r="L1623" s="32">
        <f t="shared" si="265"/>
        <v>1623</v>
      </c>
      <c r="M1623" s="9">
        <f t="shared" ca="1" si="274"/>
        <v>43910</v>
      </c>
      <c r="N1623" s="12">
        <f t="shared" ca="1" si="266"/>
        <v>-2.5236841690442824E-2</v>
      </c>
      <c r="O1623" s="12">
        <f t="shared" ca="1" si="267"/>
        <v>2.312461138948807E-2</v>
      </c>
      <c r="P1623" s="12">
        <f t="shared" ca="1" si="268"/>
        <v>3.7909836065573854E-2</v>
      </c>
      <c r="Q1623" s="12">
        <f t="shared" ca="1" si="269"/>
        <v>-6.3775510204100438E-4</v>
      </c>
      <c r="R1623" s="12">
        <f t="shared" ca="1" si="270"/>
        <v>-4.3409047268042622E-3</v>
      </c>
      <c r="S1623" s="12">
        <f t="shared" ca="1" si="271"/>
        <v>6.0337696462453572E-4</v>
      </c>
      <c r="T1623" s="12">
        <f t="shared" ca="1" si="272"/>
        <v>-2.9283658707319082E-2</v>
      </c>
      <c r="U1623" s="18"/>
      <c r="V1623" s="22">
        <f t="shared" ca="1" si="273"/>
        <v>43910</v>
      </c>
      <c r="W1623" s="14">
        <f ca="1">VLOOKUP($M1623,LAST!$B:$Q,2,0)</f>
        <v>618.38</v>
      </c>
      <c r="X1623" s="14">
        <f ca="1">VLOOKUP($M1623,LAST!$B:$Q,3,0)*100</f>
        <v>1118.9299999999998</v>
      </c>
      <c r="Y1623" s="14">
        <f ca="1">VLOOKUP($M1623,LAST!$B:$Q,16,0)*100</f>
        <v>1013.0000000000001</v>
      </c>
      <c r="Z1623" s="14">
        <f ca="1">VLOOKUP($M1623,LAST!$B:$Q,4,0)</f>
        <v>78.349999999999994</v>
      </c>
      <c r="AA1623" s="14">
        <f ca="1">VLOOKUP($M1623,LAST!$B:$Q,5,0)</f>
        <v>80.370099999999994</v>
      </c>
      <c r="AB1623" s="14">
        <f ca="1">VLOOKUP($M1623,LAST!$B:$Q,6,0)</f>
        <v>102.81699999999999</v>
      </c>
      <c r="AC1623" s="14">
        <f ca="1">VLOOKUP($M1623,LAST!$B:$Q,7,0)</f>
        <v>1248.05</v>
      </c>
    </row>
    <row r="1624" spans="12:29" ht="16.5" customHeight="1" x14ac:dyDescent="0.25">
      <c r="L1624" s="32">
        <f t="shared" si="265"/>
        <v>1624</v>
      </c>
      <c r="M1624" s="9">
        <f t="shared" ca="1" si="274"/>
        <v>43909</v>
      </c>
      <c r="N1624" s="12">
        <f t="shared" ca="1" si="266"/>
        <v>8.043804073846994E-2</v>
      </c>
      <c r="O1624" s="12">
        <f t="shared" ca="1" si="267"/>
        <v>7.6364352148024173E-2</v>
      </c>
      <c r="P1624" s="12">
        <f t="shared" ca="1" si="268"/>
        <v>7.9646017699115168E-2</v>
      </c>
      <c r="Q1624" s="12">
        <f t="shared" ca="1" si="269"/>
        <v>-3.6855036855036882E-2</v>
      </c>
      <c r="R1624" s="12">
        <f t="shared" ca="1" si="270"/>
        <v>-2.835355578024934E-2</v>
      </c>
      <c r="S1624" s="12">
        <f t="shared" ca="1" si="271"/>
        <v>1.5767101621194213E-2</v>
      </c>
      <c r="T1624" s="12">
        <f t="shared" ca="1" si="272"/>
        <v>3.211045998233919E-2</v>
      </c>
      <c r="U1624" s="18"/>
      <c r="V1624" s="22">
        <f t="shared" ca="1" si="273"/>
        <v>43909</v>
      </c>
      <c r="W1624" s="14">
        <f ca="1">VLOOKUP($M1624,LAST!$B:$Q,2,0)</f>
        <v>634.39</v>
      </c>
      <c r="X1624" s="14">
        <f ca="1">VLOOKUP($M1624,LAST!$B:$Q,3,0)*100</f>
        <v>1093.6400000000001</v>
      </c>
      <c r="Y1624" s="14">
        <f ca="1">VLOOKUP($M1624,LAST!$B:$Q,16,0)*100</f>
        <v>976</v>
      </c>
      <c r="Z1624" s="14">
        <f ca="1">VLOOKUP($M1624,LAST!$B:$Q,4,0)</f>
        <v>78.400000000000006</v>
      </c>
      <c r="AA1624" s="14">
        <f ca="1">VLOOKUP($M1624,LAST!$B:$Q,5,0)</f>
        <v>80.720500000000001</v>
      </c>
      <c r="AB1624" s="14">
        <f ca="1">VLOOKUP($M1624,LAST!$B:$Q,6,0)</f>
        <v>102.755</v>
      </c>
      <c r="AC1624" s="14">
        <f ca="1">VLOOKUP($M1624,LAST!$B:$Q,7,0)</f>
        <v>1285.7</v>
      </c>
    </row>
    <row r="1625" spans="12:29" ht="16.5" customHeight="1" x14ac:dyDescent="0.25">
      <c r="L1625" s="32">
        <f t="shared" si="265"/>
        <v>1625</v>
      </c>
      <c r="M1625" s="9">
        <f t="shared" ca="1" si="274"/>
        <v>43908</v>
      </c>
      <c r="N1625" s="12">
        <f t="shared" ca="1" si="266"/>
        <v>0.1030829059347349</v>
      </c>
      <c r="O1625" s="12">
        <f t="shared" ca="1" si="267"/>
        <v>7.3719472888860826E-2</v>
      </c>
      <c r="P1625" s="12">
        <f t="shared" ca="1" si="268"/>
        <v>6.8557919621749175E-2</v>
      </c>
      <c r="Q1625" s="12">
        <f t="shared" ca="1" si="269"/>
        <v>-3.7938777922231326E-2</v>
      </c>
      <c r="R1625" s="12">
        <f t="shared" ca="1" si="270"/>
        <v>-2.6524614598615548E-2</v>
      </c>
      <c r="S1625" s="12">
        <f t="shared" ca="1" si="271"/>
        <v>1.5917650012553297E-2</v>
      </c>
      <c r="T1625" s="12">
        <f t="shared" ca="1" si="272"/>
        <v>1.6483737385919461E-3</v>
      </c>
      <c r="U1625" s="18"/>
      <c r="V1625" s="22">
        <f t="shared" ca="1" si="273"/>
        <v>43908</v>
      </c>
      <c r="W1625" s="14">
        <f ca="1">VLOOKUP($M1625,LAST!$B:$Q,2,0)</f>
        <v>587.16</v>
      </c>
      <c r="X1625" s="14">
        <f ca="1">VLOOKUP($M1625,LAST!$B:$Q,3,0)*100</f>
        <v>1016.0500000000001</v>
      </c>
      <c r="Y1625" s="14">
        <f ca="1">VLOOKUP($M1625,LAST!$B:$Q,16,0)*100</f>
        <v>903.99999999999989</v>
      </c>
      <c r="Z1625" s="14">
        <f ca="1">VLOOKUP($M1625,LAST!$B:$Q,4,0)</f>
        <v>81.400000000000006</v>
      </c>
      <c r="AA1625" s="14">
        <f ca="1">VLOOKUP($M1625,LAST!$B:$Q,5,0)</f>
        <v>83.075999999999993</v>
      </c>
      <c r="AB1625" s="14">
        <f ca="1">VLOOKUP($M1625,LAST!$B:$Q,6,0)</f>
        <v>101.16</v>
      </c>
      <c r="AC1625" s="14">
        <f ca="1">VLOOKUP($M1625,LAST!$B:$Q,7,0)</f>
        <v>1245.7</v>
      </c>
    </row>
    <row r="1626" spans="12:29" ht="16.5" customHeight="1" x14ac:dyDescent="0.25">
      <c r="L1626" s="32">
        <f t="shared" si="265"/>
        <v>1626</v>
      </c>
      <c r="M1626" s="9">
        <f t="shared" ca="1" si="274"/>
        <v>43907</v>
      </c>
      <c r="N1626" s="12">
        <f t="shared" ca="1" si="266"/>
        <v>-1.9344497872105237E-2</v>
      </c>
      <c r="O1626" s="12">
        <f t="shared" ca="1" si="267"/>
        <v>3.12438700115516E-2</v>
      </c>
      <c r="P1626" s="12">
        <f t="shared" ca="1" si="268"/>
        <v>2.2974607013301229E-2</v>
      </c>
      <c r="Q1626" s="12">
        <f t="shared" ca="1" si="269"/>
        <v>-1.2373059414030663E-2</v>
      </c>
      <c r="R1626" s="12">
        <f t="shared" ca="1" si="270"/>
        <v>-2.9204760945955144E-2</v>
      </c>
      <c r="S1626" s="12">
        <f t="shared" ca="1" si="271"/>
        <v>1.5356534684762835E-2</v>
      </c>
      <c r="T1626" s="12">
        <f t="shared" ca="1" si="272"/>
        <v>1.4355042616532865E-2</v>
      </c>
      <c r="U1626" s="18"/>
      <c r="V1626" s="22">
        <f t="shared" ca="1" si="273"/>
        <v>43907</v>
      </c>
      <c r="W1626" s="14">
        <f ca="1">VLOOKUP($M1626,LAST!$B:$Q,2,0)</f>
        <v>532.29</v>
      </c>
      <c r="X1626" s="14">
        <f ca="1">VLOOKUP($M1626,LAST!$B:$Q,3,0)*100</f>
        <v>946.29</v>
      </c>
      <c r="Y1626" s="14">
        <f ca="1">VLOOKUP($M1626,LAST!$B:$Q,16,0)*100</f>
        <v>846.00000000000011</v>
      </c>
      <c r="Z1626" s="14">
        <f ca="1">VLOOKUP($M1626,LAST!$B:$Q,4,0)</f>
        <v>84.61</v>
      </c>
      <c r="AA1626" s="14">
        <f ca="1">VLOOKUP($M1626,LAST!$B:$Q,5,0)</f>
        <v>85.339600000000004</v>
      </c>
      <c r="AB1626" s="14">
        <f ca="1">VLOOKUP($M1626,LAST!$B:$Q,6,0)</f>
        <v>99.575000000000003</v>
      </c>
      <c r="AC1626" s="14">
        <f ca="1">VLOOKUP($M1626,LAST!$B:$Q,7,0)</f>
        <v>1243.6500000000001</v>
      </c>
    </row>
    <row r="1627" spans="12:29" ht="16.5" customHeight="1" x14ac:dyDescent="0.25">
      <c r="L1627" s="32">
        <f t="shared" si="265"/>
        <v>1627</v>
      </c>
      <c r="M1627" s="9">
        <f t="shared" ca="1" si="274"/>
        <v>43906</v>
      </c>
      <c r="N1627" s="12">
        <f t="shared" ca="1" si="266"/>
        <v>0.11924694820191362</v>
      </c>
      <c r="O1627" s="12">
        <f t="shared" ca="1" si="267"/>
        <v>0.12011425502307072</v>
      </c>
      <c r="P1627" s="12">
        <f t="shared" ca="1" si="268"/>
        <v>0.13755158184319116</v>
      </c>
      <c r="Q1627" s="12">
        <f t="shared" ca="1" si="269"/>
        <v>-3.0772711845231338E-2</v>
      </c>
      <c r="R1627" s="12">
        <f t="shared" ca="1" si="270"/>
        <v>-2.7087778791071715E-2</v>
      </c>
      <c r="S1627" s="12">
        <f t="shared" ca="1" si="271"/>
        <v>-6.8861456824877987E-3</v>
      </c>
      <c r="T1627" s="12">
        <f t="shared" ca="1" si="272"/>
        <v>5.4535017221584159E-3</v>
      </c>
      <c r="U1627" s="18"/>
      <c r="V1627" s="22">
        <f t="shared" ca="1" si="273"/>
        <v>43906</v>
      </c>
      <c r="W1627" s="14">
        <f ca="1">VLOOKUP($M1627,LAST!$B:$Q,2,0)</f>
        <v>542.79</v>
      </c>
      <c r="X1627" s="14">
        <f ca="1">VLOOKUP($M1627,LAST!$B:$Q,3,0)*100</f>
        <v>917.62</v>
      </c>
      <c r="Y1627" s="14">
        <f ca="1">VLOOKUP($M1627,LAST!$B:$Q,16,0)*100</f>
        <v>827</v>
      </c>
      <c r="Z1627" s="14">
        <f ca="1">VLOOKUP($M1627,LAST!$B:$Q,4,0)</f>
        <v>85.67</v>
      </c>
      <c r="AA1627" s="14">
        <f ca="1">VLOOKUP($M1627,LAST!$B:$Q,5,0)</f>
        <v>87.906899999999993</v>
      </c>
      <c r="AB1627" s="14">
        <f ca="1">VLOOKUP($M1627,LAST!$B:$Q,6,0)</f>
        <v>98.069000000000003</v>
      </c>
      <c r="AC1627" s="14">
        <f ca="1">VLOOKUP($M1627,LAST!$B:$Q,7,0)</f>
        <v>1226.05</v>
      </c>
    </row>
    <row r="1628" spans="12:29" ht="16.5" customHeight="1" x14ac:dyDescent="0.25">
      <c r="L1628" s="32">
        <f t="shared" si="265"/>
        <v>1628</v>
      </c>
      <c r="M1628" s="9">
        <f t="shared" ca="1" si="274"/>
        <v>43903</v>
      </c>
      <c r="N1628" s="12">
        <f t="shared" ca="1" si="266"/>
        <v>-2.6399791210776846E-2</v>
      </c>
      <c r="O1628" s="12">
        <f t="shared" ca="1" si="267"/>
        <v>7.0065886517849396E-3</v>
      </c>
      <c r="P1628" s="12">
        <f t="shared" ca="1" si="268"/>
        <v>1.3774104683195176E-3</v>
      </c>
      <c r="Q1628" s="12">
        <f t="shared" ca="1" si="269"/>
        <v>1.4729209154769052E-3</v>
      </c>
      <c r="R1628" s="12">
        <f t="shared" ca="1" si="270"/>
        <v>-1.3347281568346525E-2</v>
      </c>
      <c r="S1628" s="12">
        <f t="shared" ca="1" si="271"/>
        <v>1.3142775064636458E-2</v>
      </c>
      <c r="T1628" s="12">
        <f t="shared" ca="1" si="272"/>
        <v>1.060832090170738E-2</v>
      </c>
      <c r="U1628" s="18"/>
      <c r="V1628" s="22">
        <f t="shared" ca="1" si="273"/>
        <v>43903</v>
      </c>
      <c r="W1628" s="14">
        <f ca="1">VLOOKUP($M1628,LAST!$B:$Q,2,0)</f>
        <v>484.96</v>
      </c>
      <c r="X1628" s="14">
        <f ca="1">VLOOKUP($M1628,LAST!$B:$Q,3,0)*100</f>
        <v>819.22</v>
      </c>
      <c r="Y1628" s="14">
        <f ca="1">VLOOKUP($M1628,LAST!$B:$Q,16,0)*100</f>
        <v>727</v>
      </c>
      <c r="Z1628" s="14">
        <f ca="1">VLOOKUP($M1628,LAST!$B:$Q,4,0)</f>
        <v>88.39</v>
      </c>
      <c r="AA1628" s="14">
        <f ca="1">VLOOKUP($M1628,LAST!$B:$Q,5,0)</f>
        <v>90.354399999999998</v>
      </c>
      <c r="AB1628" s="14">
        <f ca="1">VLOOKUP($M1628,LAST!$B:$Q,6,0)</f>
        <v>98.748999999999995</v>
      </c>
      <c r="AC1628" s="14">
        <f ca="1">VLOOKUP($M1628,LAST!$B:$Q,7,0)</f>
        <v>1219.4000000000001</v>
      </c>
    </row>
    <row r="1629" spans="12:29" ht="16.5" customHeight="1" x14ac:dyDescent="0.25">
      <c r="L1629" s="32">
        <f t="shared" si="265"/>
        <v>1629</v>
      </c>
      <c r="M1629" s="9">
        <f t="shared" ca="1" si="274"/>
        <v>43902</v>
      </c>
      <c r="N1629" s="12">
        <f t="shared" ca="1" si="266"/>
        <v>0.12202099382799481</v>
      </c>
      <c r="O1629" s="12">
        <f t="shared" ca="1" si="267"/>
        <v>0.12375505919080565</v>
      </c>
      <c r="P1629" s="12">
        <f t="shared" ca="1" si="268"/>
        <v>0.12383900928792579</v>
      </c>
      <c r="Q1629" s="12">
        <f t="shared" ca="1" si="269"/>
        <v>-3.1174533479692568E-2</v>
      </c>
      <c r="R1629" s="12">
        <f t="shared" ca="1" si="270"/>
        <v>-2.9687874157912963E-2</v>
      </c>
      <c r="S1629" s="12">
        <f t="shared" ca="1" si="271"/>
        <v>9.9578268933859793E-3</v>
      </c>
      <c r="T1629" s="12">
        <f t="shared" ca="1" si="272"/>
        <v>1.1315061604224352E-2</v>
      </c>
      <c r="U1629" s="18"/>
      <c r="V1629" s="22">
        <f t="shared" ca="1" si="273"/>
        <v>43902</v>
      </c>
      <c r="W1629" s="14">
        <f ca="1">VLOOKUP($M1629,LAST!$B:$Q,2,0)</f>
        <v>498.11</v>
      </c>
      <c r="X1629" s="14">
        <f ca="1">VLOOKUP($M1629,LAST!$B:$Q,3,0)*100</f>
        <v>813.52</v>
      </c>
      <c r="Y1629" s="14">
        <f ca="1">VLOOKUP($M1629,LAST!$B:$Q,16,0)*100</f>
        <v>726</v>
      </c>
      <c r="Z1629" s="14">
        <f ca="1">VLOOKUP($M1629,LAST!$B:$Q,4,0)</f>
        <v>88.26</v>
      </c>
      <c r="AA1629" s="14">
        <f ca="1">VLOOKUP($M1629,LAST!$B:$Q,5,0)</f>
        <v>91.576700000000002</v>
      </c>
      <c r="AB1629" s="14">
        <f ca="1">VLOOKUP($M1629,LAST!$B:$Q,6,0)</f>
        <v>97.468000000000004</v>
      </c>
      <c r="AC1629" s="14">
        <f ca="1">VLOOKUP($M1629,LAST!$B:$Q,7,0)</f>
        <v>1206.5999999999999</v>
      </c>
    </row>
    <row r="1630" spans="12:29" ht="16.5" customHeight="1" x14ac:dyDescent="0.25">
      <c r="L1630" s="32">
        <f t="shared" si="265"/>
        <v>1630</v>
      </c>
      <c r="M1630" s="9">
        <f t="shared" ca="1" si="274"/>
        <v>43901</v>
      </c>
      <c r="N1630" s="12">
        <f t="shared" ca="1" si="266"/>
        <v>4.3141125052869045E-2</v>
      </c>
      <c r="O1630" s="12">
        <f t="shared" ca="1" si="267"/>
        <v>3.6703422597737623E-2</v>
      </c>
      <c r="P1630" s="12">
        <f t="shared" ca="1" si="268"/>
        <v>3.1948881789137351E-2</v>
      </c>
      <c r="Q1630" s="12">
        <f t="shared" ca="1" si="269"/>
        <v>-8.8129692090088696E-3</v>
      </c>
      <c r="R1630" s="12">
        <f t="shared" ca="1" si="270"/>
        <v>-5.0224026145169187E-3</v>
      </c>
      <c r="S1630" s="12">
        <f t="shared" ca="1" si="271"/>
        <v>9.6459020474215507E-4</v>
      </c>
      <c r="T1630" s="12">
        <f t="shared" ca="1" si="272"/>
        <v>-4.1905879395010004E-5</v>
      </c>
      <c r="U1630" s="18"/>
      <c r="V1630" s="22">
        <f t="shared" ca="1" si="273"/>
        <v>43901</v>
      </c>
      <c r="W1630" s="14">
        <f ca="1">VLOOKUP($M1630,LAST!$B:$Q,2,0)</f>
        <v>443.94</v>
      </c>
      <c r="X1630" s="14">
        <f ca="1">VLOOKUP($M1630,LAST!$B:$Q,3,0)*100</f>
        <v>723.93000000000006</v>
      </c>
      <c r="Y1630" s="14">
        <f ca="1">VLOOKUP($M1630,LAST!$B:$Q,16,0)*100</f>
        <v>646</v>
      </c>
      <c r="Z1630" s="14">
        <f ca="1">VLOOKUP($M1630,LAST!$B:$Q,4,0)</f>
        <v>91.1</v>
      </c>
      <c r="AA1630" s="14">
        <f ca="1">VLOOKUP($M1630,LAST!$B:$Q,5,0)</f>
        <v>94.378600000000006</v>
      </c>
      <c r="AB1630" s="14">
        <f ca="1">VLOOKUP($M1630,LAST!$B:$Q,6,0)</f>
        <v>96.507000000000005</v>
      </c>
      <c r="AC1630" s="14">
        <f ca="1">VLOOKUP($M1630,LAST!$B:$Q,7,0)</f>
        <v>1193.0999999999999</v>
      </c>
    </row>
    <row r="1631" spans="12:29" ht="16.5" customHeight="1" x14ac:dyDescent="0.25">
      <c r="L1631" s="32">
        <f t="shared" si="265"/>
        <v>1631</v>
      </c>
      <c r="M1631" s="9">
        <f t="shared" ca="1" si="274"/>
        <v>43900</v>
      </c>
      <c r="N1631" s="12">
        <f t="shared" ca="1" si="266"/>
        <v>-4.3790864358415504E-2</v>
      </c>
      <c r="O1631" s="12">
        <f t="shared" ca="1" si="267"/>
        <v>-1.5452725375743825E-2</v>
      </c>
      <c r="P1631" s="12">
        <f t="shared" ca="1" si="268"/>
        <v>-2.4922118380062308E-2</v>
      </c>
      <c r="Q1631" s="12">
        <f t="shared" ca="1" si="269"/>
        <v>4.8103203236034009E-3</v>
      </c>
      <c r="R1631" s="12">
        <f t="shared" ca="1" si="270"/>
        <v>-3.5936688197057975E-4</v>
      </c>
      <c r="S1631" s="12">
        <f t="shared" ca="1" si="271"/>
        <v>1.6007165814847957E-2</v>
      </c>
      <c r="T1631" s="12">
        <f t="shared" ca="1" si="272"/>
        <v>-9.299622202847857E-3</v>
      </c>
      <c r="U1631" s="18"/>
      <c r="V1631" s="22">
        <f t="shared" ca="1" si="273"/>
        <v>43900</v>
      </c>
      <c r="W1631" s="14">
        <f ca="1">VLOOKUP($M1631,LAST!$B:$Q,2,0)</f>
        <v>425.58</v>
      </c>
      <c r="X1631" s="14">
        <f ca="1">VLOOKUP($M1631,LAST!$B:$Q,3,0)*100</f>
        <v>698.3</v>
      </c>
      <c r="Y1631" s="14">
        <f ca="1">VLOOKUP($M1631,LAST!$B:$Q,16,0)*100</f>
        <v>626</v>
      </c>
      <c r="Z1631" s="14">
        <f ca="1">VLOOKUP($M1631,LAST!$B:$Q,4,0)</f>
        <v>91.91</v>
      </c>
      <c r="AA1631" s="14">
        <f ca="1">VLOOKUP($M1631,LAST!$B:$Q,5,0)</f>
        <v>94.855000000000004</v>
      </c>
      <c r="AB1631" s="14">
        <f ca="1">VLOOKUP($M1631,LAST!$B:$Q,6,0)</f>
        <v>96.414000000000001</v>
      </c>
      <c r="AC1631" s="14">
        <f ca="1">VLOOKUP($M1631,LAST!$B:$Q,7,0)</f>
        <v>1193.1500000000001</v>
      </c>
    </row>
    <row r="1632" spans="12:29" ht="16.5" customHeight="1" x14ac:dyDescent="0.25">
      <c r="L1632" s="32">
        <f t="shared" si="265"/>
        <v>1632</v>
      </c>
      <c r="M1632" s="9">
        <f t="shared" ca="1" si="274"/>
        <v>43899</v>
      </c>
      <c r="N1632" s="12">
        <f t="shared" ca="1" si="266"/>
        <v>0.17370780590717305</v>
      </c>
      <c r="O1632" s="12">
        <f t="shared" ca="1" si="267"/>
        <v>0.16277849730314609</v>
      </c>
      <c r="P1632" s="12">
        <f t="shared" ca="1" si="268"/>
        <v>0.16727272727272724</v>
      </c>
      <c r="Q1632" s="12">
        <f t="shared" ca="1" si="269"/>
        <v>-2.7535615564533322E-2</v>
      </c>
      <c r="R1632" s="12">
        <f t="shared" ca="1" si="270"/>
        <v>-1.6614797242888835E-2</v>
      </c>
      <c r="S1632" s="12">
        <f t="shared" ca="1" si="271"/>
        <v>-1.1005617450573713E-2</v>
      </c>
      <c r="T1632" s="12">
        <f t="shared" ca="1" si="272"/>
        <v>1.0106516816237532E-2</v>
      </c>
      <c r="U1632" s="18"/>
      <c r="V1632" s="22">
        <f t="shared" ca="1" si="273"/>
        <v>43899</v>
      </c>
      <c r="W1632" s="14">
        <f ca="1">VLOOKUP($M1632,LAST!$B:$Q,2,0)</f>
        <v>445.07</v>
      </c>
      <c r="X1632" s="14">
        <f ca="1">VLOOKUP($M1632,LAST!$B:$Q,3,0)*100</f>
        <v>709.26</v>
      </c>
      <c r="Y1632" s="14">
        <f ca="1">VLOOKUP($M1632,LAST!$B:$Q,16,0)*100</f>
        <v>642</v>
      </c>
      <c r="Z1632" s="14">
        <f ca="1">VLOOKUP($M1632,LAST!$B:$Q,4,0)</f>
        <v>91.47</v>
      </c>
      <c r="AA1632" s="14">
        <f ca="1">VLOOKUP($M1632,LAST!$B:$Q,5,0)</f>
        <v>94.889099999999999</v>
      </c>
      <c r="AB1632" s="14">
        <f ca="1">VLOOKUP($M1632,LAST!$B:$Q,6,0)</f>
        <v>94.894999999999996</v>
      </c>
      <c r="AC1632" s="14">
        <f ca="1">VLOOKUP($M1632,LAST!$B:$Q,7,0)</f>
        <v>1204.3499999999999</v>
      </c>
    </row>
    <row r="1633" spans="12:29" ht="16.5" customHeight="1" x14ac:dyDescent="0.25">
      <c r="L1633" s="32">
        <f t="shared" si="265"/>
        <v>1633</v>
      </c>
      <c r="M1633" s="9">
        <f t="shared" ca="1" si="274"/>
        <v>43896</v>
      </c>
      <c r="N1633" s="12">
        <f t="shared" ca="1" si="266"/>
        <v>8.9185695820766853E-2</v>
      </c>
      <c r="O1633" s="12">
        <f t="shared" ca="1" si="267"/>
        <v>8.1794803582513342E-2</v>
      </c>
      <c r="P1633" s="12">
        <f t="shared" ca="1" si="268"/>
        <v>0.11336032388663964</v>
      </c>
      <c r="Q1633" s="12">
        <f t="shared" ca="1" si="269"/>
        <v>-7.9105579580213137E-3</v>
      </c>
      <c r="R1633" s="12">
        <f t="shared" ca="1" si="270"/>
        <v>-5.3591197808111612E-3</v>
      </c>
      <c r="S1633" s="12">
        <f t="shared" ca="1" si="271"/>
        <v>-8.9754183020037681E-3</v>
      </c>
      <c r="T1633" s="12">
        <f t="shared" ca="1" si="272"/>
        <v>9.3972231628851599E-3</v>
      </c>
      <c r="U1633" s="18"/>
      <c r="V1633" s="22">
        <f t="shared" ca="1" si="273"/>
        <v>43896</v>
      </c>
      <c r="W1633" s="14">
        <f ca="1">VLOOKUP($M1633,LAST!$B:$Q,2,0)</f>
        <v>379.2</v>
      </c>
      <c r="X1633" s="14">
        <f ca="1">VLOOKUP($M1633,LAST!$B:$Q,3,0)*100</f>
        <v>609.97</v>
      </c>
      <c r="Y1633" s="14">
        <f ca="1">VLOOKUP($M1633,LAST!$B:$Q,16,0)*100</f>
        <v>550</v>
      </c>
      <c r="Z1633" s="14">
        <f ca="1">VLOOKUP($M1633,LAST!$B:$Q,4,0)</f>
        <v>94.06</v>
      </c>
      <c r="AA1633" s="14">
        <f ca="1">VLOOKUP($M1633,LAST!$B:$Q,5,0)</f>
        <v>96.4923</v>
      </c>
      <c r="AB1633" s="14">
        <f ca="1">VLOOKUP($M1633,LAST!$B:$Q,6,0)</f>
        <v>95.950999999999993</v>
      </c>
      <c r="AC1633" s="14">
        <f ca="1">VLOOKUP($M1633,LAST!$B:$Q,7,0)</f>
        <v>1192.3</v>
      </c>
    </row>
    <row r="1634" spans="12:29" ht="16.5" customHeight="1" x14ac:dyDescent="0.25">
      <c r="L1634" s="32">
        <f t="shared" si="265"/>
        <v>1634</v>
      </c>
      <c r="M1634" s="9">
        <f t="shared" ca="1" si="274"/>
        <v>43895</v>
      </c>
      <c r="N1634" s="12">
        <f t="shared" ca="1" si="266"/>
        <v>3.8354856989471608E-2</v>
      </c>
      <c r="O1634" s="12">
        <f t="shared" ca="1" si="267"/>
        <v>4.3239342806394188E-2</v>
      </c>
      <c r="P1634" s="12">
        <f t="shared" ca="1" si="268"/>
        <v>6.4655172413793371E-2</v>
      </c>
      <c r="Q1634" s="12">
        <f t="shared" ca="1" si="269"/>
        <v>-3.5733053074094023E-3</v>
      </c>
      <c r="R1634" s="12">
        <f t="shared" ca="1" si="270"/>
        <v>-2.0019175613228413E-3</v>
      </c>
      <c r="S1634" s="12">
        <f t="shared" ca="1" si="271"/>
        <v>-5.3012246239829697E-3</v>
      </c>
      <c r="T1634" s="12">
        <f t="shared" ca="1" si="272"/>
        <v>-5.5983499600116282E-3</v>
      </c>
      <c r="U1634" s="18"/>
      <c r="V1634" s="22">
        <f t="shared" ca="1" si="273"/>
        <v>43895</v>
      </c>
      <c r="W1634" s="14">
        <f ca="1">VLOOKUP($M1634,LAST!$B:$Q,2,0)</f>
        <v>348.15</v>
      </c>
      <c r="X1634" s="14">
        <f ca="1">VLOOKUP($M1634,LAST!$B:$Q,3,0)*100</f>
        <v>563.84999999999991</v>
      </c>
      <c r="Y1634" s="14">
        <f ca="1">VLOOKUP($M1634,LAST!$B:$Q,16,0)*100</f>
        <v>494.00000000000006</v>
      </c>
      <c r="Z1634" s="14">
        <f ca="1">VLOOKUP($M1634,LAST!$B:$Q,4,0)</f>
        <v>94.81</v>
      </c>
      <c r="AA1634" s="14">
        <f ca="1">VLOOKUP($M1634,LAST!$B:$Q,5,0)</f>
        <v>97.012200000000007</v>
      </c>
      <c r="AB1634" s="14">
        <f ca="1">VLOOKUP($M1634,LAST!$B:$Q,6,0)</f>
        <v>96.82</v>
      </c>
      <c r="AC1634" s="14">
        <f ca="1">VLOOKUP($M1634,LAST!$B:$Q,7,0)</f>
        <v>1181.2</v>
      </c>
    </row>
    <row r="1635" spans="12:29" ht="16.5" customHeight="1" x14ac:dyDescent="0.25">
      <c r="L1635" s="32">
        <f t="shared" si="265"/>
        <v>1635</v>
      </c>
      <c r="M1635" s="9">
        <f t="shared" ca="1" si="274"/>
        <v>43894</v>
      </c>
      <c r="N1635" s="12">
        <f t="shared" ca="1" si="266"/>
        <v>-3.0981763532845763E-2</v>
      </c>
      <c r="O1635" s="12">
        <f t="shared" ca="1" si="267"/>
        <v>-1.7058887716873361E-2</v>
      </c>
      <c r="P1635" s="12">
        <f t="shared" ca="1" si="268"/>
        <v>-2.7253668763102756E-2</v>
      </c>
      <c r="Q1635" s="12">
        <f t="shared" ca="1" si="269"/>
        <v>3.1539108494538226E-4</v>
      </c>
      <c r="R1635" s="12">
        <f t="shared" ca="1" si="270"/>
        <v>-1.2206449279531517E-3</v>
      </c>
      <c r="S1635" s="12">
        <f t="shared" ca="1" si="271"/>
        <v>1.8836268566075898E-3</v>
      </c>
      <c r="T1635" s="12">
        <f t="shared" ca="1" si="272"/>
        <v>-6.1911733946873326E-3</v>
      </c>
      <c r="U1635" s="18"/>
      <c r="V1635" s="22">
        <f t="shared" ca="1" si="273"/>
        <v>43894</v>
      </c>
      <c r="W1635" s="14">
        <f ca="1">VLOOKUP($M1635,LAST!$B:$Q,2,0)</f>
        <v>335.29</v>
      </c>
      <c r="X1635" s="14">
        <f ca="1">VLOOKUP($M1635,LAST!$B:$Q,3,0)*100</f>
        <v>540.48</v>
      </c>
      <c r="Y1635" s="14">
        <f ca="1">VLOOKUP($M1635,LAST!$B:$Q,16,0)*100</f>
        <v>463.99999999999994</v>
      </c>
      <c r="Z1635" s="14">
        <f ca="1">VLOOKUP($M1635,LAST!$B:$Q,4,0)</f>
        <v>95.15</v>
      </c>
      <c r="AA1635" s="14">
        <f ca="1">VLOOKUP($M1635,LAST!$B:$Q,5,0)</f>
        <v>97.206800000000001</v>
      </c>
      <c r="AB1635" s="14">
        <f ca="1">VLOOKUP($M1635,LAST!$B:$Q,6,0)</f>
        <v>97.335999999999999</v>
      </c>
      <c r="AC1635" s="14">
        <f ca="1">VLOOKUP($M1635,LAST!$B:$Q,7,0)</f>
        <v>1187.8499999999999</v>
      </c>
    </row>
    <row r="1636" spans="12:29" ht="16.5" customHeight="1" x14ac:dyDescent="0.25">
      <c r="L1636" s="32">
        <f t="shared" si="265"/>
        <v>1636</v>
      </c>
      <c r="M1636" s="9">
        <f t="shared" ca="1" si="274"/>
        <v>43893</v>
      </c>
      <c r="N1636" s="12">
        <f t="shared" ca="1" si="266"/>
        <v>-7.1733953114688775E-3</v>
      </c>
      <c r="O1636" s="12">
        <f t="shared" ca="1" si="267"/>
        <v>-2.0241616478386182E-2</v>
      </c>
      <c r="P1636" s="12">
        <f t="shared" ca="1" si="268"/>
        <v>-2.0533880903490842E-2</v>
      </c>
      <c r="Q1636" s="12">
        <f t="shared" ca="1" si="269"/>
        <v>2.2126224844589704E-3</v>
      </c>
      <c r="R1636" s="12">
        <f t="shared" ca="1" si="270"/>
        <v>-7.5667894943809433E-4</v>
      </c>
      <c r="S1636" s="12">
        <f t="shared" ca="1" si="271"/>
        <v>-2.1261298274444229E-3</v>
      </c>
      <c r="T1636" s="12">
        <f t="shared" ca="1" si="272"/>
        <v>1.2146088121964826E-3</v>
      </c>
      <c r="U1636" s="18"/>
      <c r="V1636" s="22">
        <f t="shared" ca="1" si="273"/>
        <v>43893</v>
      </c>
      <c r="W1636" s="14">
        <f ca="1">VLOOKUP($M1636,LAST!$B:$Q,2,0)</f>
        <v>346.01</v>
      </c>
      <c r="X1636" s="14">
        <f ca="1">VLOOKUP($M1636,LAST!$B:$Q,3,0)*100</f>
        <v>549.86</v>
      </c>
      <c r="Y1636" s="14">
        <f ca="1">VLOOKUP($M1636,LAST!$B:$Q,16,0)*100</f>
        <v>476.99999999999994</v>
      </c>
      <c r="Z1636" s="14">
        <f ca="1">VLOOKUP($M1636,LAST!$B:$Q,4,0)</f>
        <v>95.12</v>
      </c>
      <c r="AA1636" s="14">
        <f ca="1">VLOOKUP($M1636,LAST!$B:$Q,5,0)</f>
        <v>97.325599999999994</v>
      </c>
      <c r="AB1636" s="14">
        <f ca="1">VLOOKUP($M1636,LAST!$B:$Q,6,0)</f>
        <v>97.153000000000006</v>
      </c>
      <c r="AC1636" s="14">
        <f ca="1">VLOOKUP($M1636,LAST!$B:$Q,7,0)</f>
        <v>1195.25</v>
      </c>
    </row>
    <row r="1637" spans="12:29" ht="16.5" customHeight="1" x14ac:dyDescent="0.25">
      <c r="L1637" s="32">
        <f t="shared" si="265"/>
        <v>1637</v>
      </c>
      <c r="M1637" s="9">
        <f t="shared" ca="1" si="274"/>
        <v>43892</v>
      </c>
      <c r="N1637" s="12">
        <f t="shared" ca="1" si="266"/>
        <v>-1.4339046326149685E-2</v>
      </c>
      <c r="O1637" s="12">
        <f t="shared" ca="1" si="267"/>
        <v>-7.9895358291796059E-3</v>
      </c>
      <c r="P1637" s="12">
        <f t="shared" ca="1" si="268"/>
        <v>-2.6000000000000023E-2</v>
      </c>
      <c r="Q1637" s="12">
        <f t="shared" ca="1" si="269"/>
        <v>-2.6271542664985104E-3</v>
      </c>
      <c r="R1637" s="12">
        <f t="shared" ca="1" si="270"/>
        <v>-1.9367075766255626E-3</v>
      </c>
      <c r="S1637" s="12">
        <f t="shared" ca="1" si="271"/>
        <v>-7.8669547140586271E-3</v>
      </c>
      <c r="T1637" s="12">
        <f t="shared" ca="1" si="272"/>
        <v>-1.7044051049814768E-2</v>
      </c>
      <c r="U1637" s="18"/>
      <c r="V1637" s="22">
        <f t="shared" ca="1" si="273"/>
        <v>43892</v>
      </c>
      <c r="W1637" s="14">
        <f ca="1">VLOOKUP($M1637,LAST!$B:$Q,2,0)</f>
        <v>348.51</v>
      </c>
      <c r="X1637" s="14">
        <f ca="1">VLOOKUP($M1637,LAST!$B:$Q,3,0)*100</f>
        <v>561.21999999999991</v>
      </c>
      <c r="Y1637" s="14">
        <f ca="1">VLOOKUP($M1637,LAST!$B:$Q,16,0)*100</f>
        <v>487</v>
      </c>
      <c r="Z1637" s="14">
        <f ca="1">VLOOKUP($M1637,LAST!$B:$Q,4,0)</f>
        <v>94.91</v>
      </c>
      <c r="AA1637" s="14">
        <f ca="1">VLOOKUP($M1637,LAST!$B:$Q,5,0)</f>
        <v>97.399299999999997</v>
      </c>
      <c r="AB1637" s="14">
        <f ca="1">VLOOKUP($M1637,LAST!$B:$Q,6,0)</f>
        <v>97.36</v>
      </c>
      <c r="AC1637" s="14">
        <f ca="1">VLOOKUP($M1637,LAST!$B:$Q,7,0)</f>
        <v>1193.8</v>
      </c>
    </row>
    <row r="1638" spans="12:29" ht="16.5" customHeight="1" x14ac:dyDescent="0.25">
      <c r="L1638" s="32">
        <f t="shared" si="265"/>
        <v>1638</v>
      </c>
      <c r="M1638" s="9">
        <f t="shared" ca="1" si="274"/>
        <v>43889</v>
      </c>
      <c r="N1638" s="12">
        <f t="shared" ca="1" si="266"/>
        <v>8.3039789260881403E-2</v>
      </c>
      <c r="O1638" s="12">
        <f t="shared" ca="1" si="267"/>
        <v>7.6247003766693355E-2</v>
      </c>
      <c r="P1638" s="12">
        <f t="shared" ca="1" si="268"/>
        <v>8.4598698481561652E-2</v>
      </c>
      <c r="Q1638" s="12">
        <f t="shared" ca="1" si="269"/>
        <v>-7.1987480438184814E-3</v>
      </c>
      <c r="R1638" s="12">
        <f t="shared" ca="1" si="270"/>
        <v>-5.0528170270554007E-3</v>
      </c>
      <c r="S1638" s="12">
        <f t="shared" ca="1" si="271"/>
        <v>-3.8169488772484828E-3</v>
      </c>
      <c r="T1638" s="12">
        <f t="shared" ca="1" si="272"/>
        <v>-2.1772172698517611E-3</v>
      </c>
      <c r="U1638" s="18"/>
      <c r="V1638" s="22">
        <f t="shared" ca="1" si="273"/>
        <v>43889</v>
      </c>
      <c r="W1638" s="14">
        <f ca="1">VLOOKUP($M1638,LAST!$B:$Q,2,0)</f>
        <v>353.58</v>
      </c>
      <c r="X1638" s="14">
        <f ca="1">VLOOKUP($M1638,LAST!$B:$Q,3,0)*100</f>
        <v>565.74</v>
      </c>
      <c r="Y1638" s="14">
        <f ca="1">VLOOKUP($M1638,LAST!$B:$Q,16,0)*100</f>
        <v>500</v>
      </c>
      <c r="Z1638" s="14">
        <f ca="1">VLOOKUP($M1638,LAST!$B:$Q,4,0)</f>
        <v>95.16</v>
      </c>
      <c r="AA1638" s="14">
        <f ca="1">VLOOKUP($M1638,LAST!$B:$Q,5,0)</f>
        <v>97.588300000000004</v>
      </c>
      <c r="AB1638" s="14">
        <f ca="1">VLOOKUP($M1638,LAST!$B:$Q,6,0)</f>
        <v>98.132000000000005</v>
      </c>
      <c r="AC1638" s="14">
        <f ca="1">VLOOKUP($M1638,LAST!$B:$Q,7,0)</f>
        <v>1214.5</v>
      </c>
    </row>
    <row r="1639" spans="12:29" ht="16.5" customHeight="1" x14ac:dyDescent="0.25">
      <c r="L1639" s="32">
        <f t="shared" si="265"/>
        <v>1639</v>
      </c>
      <c r="M1639" s="9">
        <f t="shared" ca="1" si="274"/>
        <v>43888</v>
      </c>
      <c r="N1639" s="12">
        <f t="shared" ca="1" si="266"/>
        <v>3.7994404171435958E-2</v>
      </c>
      <c r="O1639" s="12">
        <f t="shared" ca="1" si="267"/>
        <v>6.0568154305544297E-2</v>
      </c>
      <c r="P1639" s="12">
        <f t="shared" ca="1" si="268"/>
        <v>8.4705882352941408E-2</v>
      </c>
      <c r="Q1639" s="12">
        <f t="shared" ca="1" si="269"/>
        <v>-4.5695295461627428E-3</v>
      </c>
      <c r="R1639" s="12">
        <f t="shared" ca="1" si="270"/>
        <v>-7.854443210644213E-4</v>
      </c>
      <c r="S1639" s="12">
        <f t="shared" ca="1" si="271"/>
        <v>-4.9294921006909354E-3</v>
      </c>
      <c r="T1639" s="12">
        <f t="shared" ca="1" si="272"/>
        <v>1.643452894530828E-4</v>
      </c>
      <c r="U1639" s="18"/>
      <c r="V1639" s="22">
        <f t="shared" ca="1" si="273"/>
        <v>43888</v>
      </c>
      <c r="W1639" s="14">
        <f ca="1">VLOOKUP($M1639,LAST!$B:$Q,2,0)</f>
        <v>326.47000000000003</v>
      </c>
      <c r="X1639" s="14">
        <f ca="1">VLOOKUP($M1639,LAST!$B:$Q,3,0)*100</f>
        <v>525.66</v>
      </c>
      <c r="Y1639" s="14">
        <f ca="1">VLOOKUP($M1639,LAST!$B:$Q,16,0)*100</f>
        <v>461.00000000000006</v>
      </c>
      <c r="Z1639" s="14">
        <f ca="1">VLOOKUP($M1639,LAST!$B:$Q,4,0)</f>
        <v>95.85</v>
      </c>
      <c r="AA1639" s="14">
        <f ca="1">VLOOKUP($M1639,LAST!$B:$Q,5,0)</f>
        <v>98.0839</v>
      </c>
      <c r="AB1639" s="14">
        <f ca="1">VLOOKUP($M1639,LAST!$B:$Q,6,0)</f>
        <v>98.507999999999996</v>
      </c>
      <c r="AC1639" s="14">
        <f ca="1">VLOOKUP($M1639,LAST!$B:$Q,7,0)</f>
        <v>1217.1500000000001</v>
      </c>
    </row>
    <row r="1640" spans="12:29" ht="16.5" customHeight="1" x14ac:dyDescent="0.25">
      <c r="L1640" s="32">
        <f t="shared" si="265"/>
        <v>1640</v>
      </c>
      <c r="M1640" s="9">
        <f t="shared" ca="1" si="274"/>
        <v>43887</v>
      </c>
      <c r="N1640" s="12">
        <f t="shared" ca="1" si="266"/>
        <v>1.4547917809102806E-2</v>
      </c>
      <c r="O1640" s="12">
        <f t="shared" ca="1" si="267"/>
        <v>2.0927741616544537E-2</v>
      </c>
      <c r="P1640" s="12">
        <f t="shared" ca="1" si="268"/>
        <v>1.9184652278177561E-2</v>
      </c>
      <c r="Q1640" s="12">
        <f t="shared" ca="1" si="269"/>
        <v>-2.2795565226401138E-3</v>
      </c>
      <c r="R1640" s="12">
        <f t="shared" ca="1" si="270"/>
        <v>-1.0115977545379629E-3</v>
      </c>
      <c r="S1640" s="12">
        <f t="shared" ca="1" si="271"/>
        <v>2.8291973163030448E-4</v>
      </c>
      <c r="T1640" s="12">
        <f t="shared" ca="1" si="272"/>
        <v>5.5775904809123311E-3</v>
      </c>
      <c r="U1640" s="18"/>
      <c r="V1640" s="22">
        <f t="shared" ca="1" si="273"/>
        <v>43887</v>
      </c>
      <c r="W1640" s="14">
        <f ca="1">VLOOKUP($M1640,LAST!$B:$Q,2,0)</f>
        <v>314.52</v>
      </c>
      <c r="X1640" s="14">
        <f ca="1">VLOOKUP($M1640,LAST!$B:$Q,3,0)*100</f>
        <v>495.64000000000004</v>
      </c>
      <c r="Y1640" s="14">
        <f ca="1">VLOOKUP($M1640,LAST!$B:$Q,16,0)*100</f>
        <v>425</v>
      </c>
      <c r="Z1640" s="14">
        <f ca="1">VLOOKUP($M1640,LAST!$B:$Q,4,0)</f>
        <v>96.29</v>
      </c>
      <c r="AA1640" s="14">
        <f ca="1">VLOOKUP($M1640,LAST!$B:$Q,5,0)</f>
        <v>98.161000000000001</v>
      </c>
      <c r="AB1640" s="14">
        <f ca="1">VLOOKUP($M1640,LAST!$B:$Q,6,0)</f>
        <v>98.995999999999995</v>
      </c>
      <c r="AC1640" s="14">
        <f ca="1">VLOOKUP($M1640,LAST!$B:$Q,7,0)</f>
        <v>1216.95</v>
      </c>
    </row>
    <row r="1641" spans="12:29" ht="16.5" customHeight="1" x14ac:dyDescent="0.25">
      <c r="L1641" s="32">
        <f t="shared" si="265"/>
        <v>1641</v>
      </c>
      <c r="M1641" s="9">
        <f t="shared" ca="1" si="274"/>
        <v>43886</v>
      </c>
      <c r="N1641" s="12">
        <f t="shared" ca="1" si="266"/>
        <v>2.5674110835401054E-2</v>
      </c>
      <c r="O1641" s="12">
        <f t="shared" ca="1" si="267"/>
        <v>3.6530947754980003E-2</v>
      </c>
      <c r="P1641" s="12">
        <f t="shared" ca="1" si="268"/>
        <v>5.8375634517766395E-2</v>
      </c>
      <c r="Q1641" s="12">
        <f t="shared" ca="1" si="269"/>
        <v>-6.2131096613837755E-4</v>
      </c>
      <c r="R1641" s="12">
        <f t="shared" ca="1" si="270"/>
        <v>-9.465855307639881E-4</v>
      </c>
      <c r="S1641" s="12">
        <f t="shared" ca="1" si="271"/>
        <v>-3.935224790909686E-3</v>
      </c>
      <c r="T1641" s="12">
        <f t="shared" ca="1" si="272"/>
        <v>-8.3172860245011027E-3</v>
      </c>
      <c r="U1641" s="18"/>
      <c r="V1641" s="22">
        <f t="shared" ca="1" si="273"/>
        <v>43886</v>
      </c>
      <c r="W1641" s="14">
        <f ca="1">VLOOKUP($M1641,LAST!$B:$Q,2,0)</f>
        <v>310.01</v>
      </c>
      <c r="X1641" s="14">
        <f ca="1">VLOOKUP($M1641,LAST!$B:$Q,3,0)*100</f>
        <v>485.48</v>
      </c>
      <c r="Y1641" s="14">
        <f ca="1">VLOOKUP($M1641,LAST!$B:$Q,16,0)*100</f>
        <v>417</v>
      </c>
      <c r="Z1641" s="14">
        <f ca="1">VLOOKUP($M1641,LAST!$B:$Q,4,0)</f>
        <v>96.51</v>
      </c>
      <c r="AA1641" s="14">
        <f ca="1">VLOOKUP($M1641,LAST!$B:$Q,5,0)</f>
        <v>98.260400000000004</v>
      </c>
      <c r="AB1641" s="14">
        <f ca="1">VLOOKUP($M1641,LAST!$B:$Q,6,0)</f>
        <v>98.968000000000004</v>
      </c>
      <c r="AC1641" s="14">
        <f ca="1">VLOOKUP($M1641,LAST!$B:$Q,7,0)</f>
        <v>1210.2</v>
      </c>
    </row>
    <row r="1642" spans="12:29" ht="16.5" customHeight="1" x14ac:dyDescent="0.25">
      <c r="L1642" s="32">
        <f t="shared" si="265"/>
        <v>1642</v>
      </c>
      <c r="M1642" s="9">
        <f t="shared" ca="1" si="274"/>
        <v>43885</v>
      </c>
      <c r="N1642" s="12">
        <f t="shared" ca="1" si="266"/>
        <v>3.255670948346534E-2</v>
      </c>
      <c r="O1642" s="12">
        <f t="shared" ca="1" si="267"/>
        <v>5.329795128972048E-2</v>
      </c>
      <c r="P1642" s="12">
        <f t="shared" ca="1" si="268"/>
        <v>9.7493036211699247E-2</v>
      </c>
      <c r="Q1642" s="12">
        <f t="shared" ca="1" si="269"/>
        <v>-1.0344470880315759E-3</v>
      </c>
      <c r="R1642" s="12">
        <f t="shared" ca="1" si="270"/>
        <v>-1.0025169574677806E-3</v>
      </c>
      <c r="S1642" s="12">
        <f t="shared" ca="1" si="271"/>
        <v>9.7721182325560818E-4</v>
      </c>
      <c r="T1642" s="12">
        <f t="shared" ca="1" si="272"/>
        <v>9.262705206136479E-3</v>
      </c>
      <c r="U1642" s="18"/>
      <c r="V1642" s="22">
        <f t="shared" ca="1" si="273"/>
        <v>43885</v>
      </c>
      <c r="W1642" s="14">
        <f ca="1">VLOOKUP($M1642,LAST!$B:$Q,2,0)</f>
        <v>302.25</v>
      </c>
      <c r="X1642" s="14">
        <f ca="1">VLOOKUP($M1642,LAST!$B:$Q,3,0)*100</f>
        <v>468.37</v>
      </c>
      <c r="Y1642" s="14">
        <f ca="1">VLOOKUP($M1642,LAST!$B:$Q,16,0)*100</f>
        <v>394</v>
      </c>
      <c r="Z1642" s="14">
        <f ca="1">VLOOKUP($M1642,LAST!$B:$Q,4,0)</f>
        <v>96.57</v>
      </c>
      <c r="AA1642" s="14">
        <f ca="1">VLOOKUP($M1642,LAST!$B:$Q,5,0)</f>
        <v>98.353499999999997</v>
      </c>
      <c r="AB1642" s="14">
        <f ca="1">VLOOKUP($M1642,LAST!$B:$Q,6,0)</f>
        <v>99.358999999999995</v>
      </c>
      <c r="AC1642" s="14">
        <f ca="1">VLOOKUP($M1642,LAST!$B:$Q,7,0)</f>
        <v>1220.3499999999999</v>
      </c>
    </row>
    <row r="1643" spans="12:29" ht="16.5" customHeight="1" x14ac:dyDescent="0.25">
      <c r="L1643" s="32">
        <f t="shared" si="265"/>
        <v>1643</v>
      </c>
      <c r="M1643" s="9">
        <f t="shared" ca="1" si="274"/>
        <v>43882</v>
      </c>
      <c r="N1643" s="12">
        <f t="shared" ca="1" si="266"/>
        <v>7.0873185164797015E-3</v>
      </c>
      <c r="O1643" s="12">
        <f t="shared" ca="1" si="267"/>
        <v>1.4927076438499665E-2</v>
      </c>
      <c r="P1643" s="12">
        <f t="shared" ca="1" si="268"/>
        <v>2.8653295128939771E-2</v>
      </c>
      <c r="Q1643" s="12">
        <f t="shared" ca="1" si="269"/>
        <v>-5.1695616211744344E-4</v>
      </c>
      <c r="R1643" s="12">
        <f t="shared" ca="1" si="270"/>
        <v>-2.6909372280503607E-4</v>
      </c>
      <c r="S1643" s="12">
        <f t="shared" ca="1" si="271"/>
        <v>-6.0381515045310197E-3</v>
      </c>
      <c r="T1643" s="12">
        <f t="shared" ca="1" si="272"/>
        <v>8.8019355915236464E-3</v>
      </c>
      <c r="U1643" s="18"/>
      <c r="V1643" s="22">
        <f t="shared" ca="1" si="273"/>
        <v>43882</v>
      </c>
      <c r="W1643" s="14">
        <f ca="1">VLOOKUP($M1643,LAST!$B:$Q,2,0)</f>
        <v>292.72000000000003</v>
      </c>
      <c r="X1643" s="14">
        <f ca="1">VLOOKUP($M1643,LAST!$B:$Q,3,0)*100</f>
        <v>444.66999999999996</v>
      </c>
      <c r="Y1643" s="14">
        <f ca="1">VLOOKUP($M1643,LAST!$B:$Q,16,0)*100</f>
        <v>359</v>
      </c>
      <c r="Z1643" s="14">
        <f ca="1">VLOOKUP($M1643,LAST!$B:$Q,4,0)</f>
        <v>96.67</v>
      </c>
      <c r="AA1643" s="14">
        <f ca="1">VLOOKUP($M1643,LAST!$B:$Q,5,0)</f>
        <v>98.452200000000005</v>
      </c>
      <c r="AB1643" s="14">
        <f ca="1">VLOOKUP($M1643,LAST!$B:$Q,6,0)</f>
        <v>99.262</v>
      </c>
      <c r="AC1643" s="14">
        <f ca="1">VLOOKUP($M1643,LAST!$B:$Q,7,0)</f>
        <v>1209.1500000000001</v>
      </c>
    </row>
    <row r="1644" spans="12:29" ht="16.5" customHeight="1" x14ac:dyDescent="0.25">
      <c r="L1644" s="32">
        <f t="shared" si="265"/>
        <v>1644</v>
      </c>
      <c r="M1644" s="9">
        <f t="shared" ca="1" si="274"/>
        <v>43881</v>
      </c>
      <c r="N1644" s="12">
        <f t="shared" ca="1" si="266"/>
        <v>1.3564877776615525E-2</v>
      </c>
      <c r="O1644" s="12">
        <f t="shared" ca="1" si="267"/>
        <v>7.1954022988507393E-3</v>
      </c>
      <c r="P1644" s="12">
        <f t="shared" ca="1" si="268"/>
        <v>1.4534883720930258E-2</v>
      </c>
      <c r="Q1644" s="12">
        <f t="shared" ca="1" si="269"/>
        <v>2.0682523267834263E-4</v>
      </c>
      <c r="R1644" s="12">
        <f t="shared" ca="1" si="270"/>
        <v>9.3429945313028284E-5</v>
      </c>
      <c r="S1644" s="12">
        <f t="shared" ca="1" si="271"/>
        <v>1.6047339651972248E-3</v>
      </c>
      <c r="T1644" s="12">
        <f t="shared" ca="1" si="272"/>
        <v>7.8197258891785637E-3</v>
      </c>
      <c r="U1644" s="18"/>
      <c r="V1644" s="22">
        <f t="shared" ca="1" si="273"/>
        <v>43881</v>
      </c>
      <c r="W1644" s="14">
        <f ca="1">VLOOKUP($M1644,LAST!$B:$Q,2,0)</f>
        <v>290.66000000000003</v>
      </c>
      <c r="X1644" s="14">
        <f ca="1">VLOOKUP($M1644,LAST!$B:$Q,3,0)*100</f>
        <v>438.13000000000005</v>
      </c>
      <c r="Y1644" s="14">
        <f ca="1">VLOOKUP($M1644,LAST!$B:$Q,16,0)*100</f>
        <v>349</v>
      </c>
      <c r="Z1644" s="14">
        <f ca="1">VLOOKUP($M1644,LAST!$B:$Q,4,0)</f>
        <v>96.72</v>
      </c>
      <c r="AA1644" s="14">
        <f ca="1">VLOOKUP($M1644,LAST!$B:$Q,5,0)</f>
        <v>98.478700000000003</v>
      </c>
      <c r="AB1644" s="14">
        <f ca="1">VLOOKUP($M1644,LAST!$B:$Q,6,0)</f>
        <v>99.864999999999995</v>
      </c>
      <c r="AC1644" s="14">
        <f ca="1">VLOOKUP($M1644,LAST!$B:$Q,7,0)</f>
        <v>1198.5999999999999</v>
      </c>
    </row>
    <row r="1645" spans="12:29" ht="16.5" customHeight="1" x14ac:dyDescent="0.25">
      <c r="L1645" s="32">
        <f t="shared" si="265"/>
        <v>1645</v>
      </c>
      <c r="M1645" s="9">
        <f t="shared" ca="1" si="274"/>
        <v>43880</v>
      </c>
      <c r="N1645" s="12">
        <f t="shared" ca="1" si="266"/>
        <v>-7.4071510158874032E-3</v>
      </c>
      <c r="O1645" s="12">
        <f t="shared" ca="1" si="267"/>
        <v>-7.8099875959025677E-4</v>
      </c>
      <c r="P1645" s="12">
        <f t="shared" ca="1" si="268"/>
        <v>8.7976539589442737E-3</v>
      </c>
      <c r="Q1645" s="12">
        <f t="shared" ca="1" si="269"/>
        <v>0</v>
      </c>
      <c r="R1645" s="12">
        <f t="shared" ca="1" si="270"/>
        <v>-3.8778694457386464E-4</v>
      </c>
      <c r="S1645" s="12">
        <f t="shared" ca="1" si="271"/>
        <v>2.6649235720033193E-3</v>
      </c>
      <c r="T1645" s="12">
        <f t="shared" ca="1" si="272"/>
        <v>-1.6813787305591799E-4</v>
      </c>
      <c r="U1645" s="18"/>
      <c r="V1645" s="22">
        <f t="shared" ca="1" si="273"/>
        <v>43880</v>
      </c>
      <c r="W1645" s="14">
        <f ca="1">VLOOKUP($M1645,LAST!$B:$Q,2,0)</f>
        <v>286.77</v>
      </c>
      <c r="X1645" s="14">
        <f ca="1">VLOOKUP($M1645,LAST!$B:$Q,3,0)*100</f>
        <v>434.99999999999994</v>
      </c>
      <c r="Y1645" s="14">
        <f ca="1">VLOOKUP($M1645,LAST!$B:$Q,16,0)*100</f>
        <v>344</v>
      </c>
      <c r="Z1645" s="14">
        <f ca="1">VLOOKUP($M1645,LAST!$B:$Q,4,0)</f>
        <v>96.7</v>
      </c>
      <c r="AA1645" s="14">
        <f ca="1">VLOOKUP($M1645,LAST!$B:$Q,5,0)</f>
        <v>98.469499999999996</v>
      </c>
      <c r="AB1645" s="14">
        <f ca="1">VLOOKUP($M1645,LAST!$B:$Q,6,0)</f>
        <v>99.704999999999998</v>
      </c>
      <c r="AC1645" s="14">
        <f ca="1">VLOOKUP($M1645,LAST!$B:$Q,7,0)</f>
        <v>1189.3</v>
      </c>
    </row>
    <row r="1646" spans="12:29" ht="16.5" customHeight="1" x14ac:dyDescent="0.25">
      <c r="L1646" s="32">
        <f t="shared" si="265"/>
        <v>1646</v>
      </c>
      <c r="M1646" s="9">
        <f t="shared" ca="1" si="274"/>
        <v>43879</v>
      </c>
      <c r="N1646" s="12">
        <f t="shared" ca="1" si="266"/>
        <v>6.3745297478057239E-3</v>
      </c>
      <c r="O1646" s="12">
        <f t="shared" ca="1" si="267"/>
        <v>4.5943214187271764E-5</v>
      </c>
      <c r="P1646" s="12">
        <f t="shared" ca="1" si="268"/>
        <v>-8.720930232558155E-3</v>
      </c>
      <c r="Q1646" s="12">
        <f t="shared" ca="1" si="269"/>
        <v>-1.0340192327562558E-4</v>
      </c>
      <c r="R1646" s="12">
        <f t="shared" ca="1" si="270"/>
        <v>-2.476350346739542E-4</v>
      </c>
      <c r="S1646" s="12">
        <f t="shared" ca="1" si="271"/>
        <v>4.4140076563337072E-3</v>
      </c>
      <c r="T1646" s="12">
        <f t="shared" ca="1" si="272"/>
        <v>4.6876979602179514E-3</v>
      </c>
      <c r="U1646" s="18"/>
      <c r="V1646" s="22">
        <f t="shared" ca="1" si="273"/>
        <v>43879</v>
      </c>
      <c r="W1646" s="14">
        <f ca="1">VLOOKUP($M1646,LAST!$B:$Q,2,0)</f>
        <v>288.91000000000003</v>
      </c>
      <c r="X1646" s="14">
        <f ca="1">VLOOKUP($M1646,LAST!$B:$Q,3,0)*100</f>
        <v>435.34</v>
      </c>
      <c r="Y1646" s="14">
        <f ca="1">VLOOKUP($M1646,LAST!$B:$Q,16,0)*100</f>
        <v>341</v>
      </c>
      <c r="Z1646" s="14">
        <f ca="1">VLOOKUP($M1646,LAST!$B:$Q,4,0)</f>
        <v>96.7</v>
      </c>
      <c r="AA1646" s="14">
        <f ca="1">VLOOKUP($M1646,LAST!$B:$Q,5,0)</f>
        <v>98.5077</v>
      </c>
      <c r="AB1646" s="14">
        <f ca="1">VLOOKUP($M1646,LAST!$B:$Q,6,0)</f>
        <v>99.44</v>
      </c>
      <c r="AC1646" s="14">
        <f ca="1">VLOOKUP($M1646,LAST!$B:$Q,7,0)</f>
        <v>1189.5</v>
      </c>
    </row>
    <row r="1647" spans="12:29" ht="16.5" customHeight="1" x14ac:dyDescent="0.25">
      <c r="L1647" s="32">
        <f t="shared" si="265"/>
        <v>1647</v>
      </c>
      <c r="M1647" s="9">
        <f t="shared" ca="1" si="274"/>
        <v>43878</v>
      </c>
      <c r="N1647" s="12">
        <f t="shared" ca="1" si="266"/>
        <v>0</v>
      </c>
      <c r="O1647" s="12">
        <f t="shared" ca="1" si="267"/>
        <v>-1.9716630748772834E-3</v>
      </c>
      <c r="P1647" s="12">
        <f t="shared" ca="1" si="268"/>
        <v>0</v>
      </c>
      <c r="Q1647" s="12">
        <f t="shared" ca="1" si="269"/>
        <v>2.0684662322878467E-4</v>
      </c>
      <c r="R1647" s="12">
        <f t="shared" ca="1" si="270"/>
        <v>2.8323665386853492E-4</v>
      </c>
      <c r="S1647" s="12">
        <f t="shared" ca="1" si="271"/>
        <v>-1.2206932730720599E-3</v>
      </c>
      <c r="T1647" s="12">
        <f t="shared" ca="1" si="272"/>
        <v>7.1845152565308545E-4</v>
      </c>
      <c r="U1647" s="18"/>
      <c r="V1647" s="22">
        <f t="shared" ca="1" si="273"/>
        <v>43878</v>
      </c>
      <c r="W1647" s="14">
        <f ca="1">VLOOKUP($M1647,LAST!$B:$Q,2,0)</f>
        <v>287.08</v>
      </c>
      <c r="X1647" s="14">
        <f ca="1">VLOOKUP($M1647,LAST!$B:$Q,3,0)*100</f>
        <v>435.32</v>
      </c>
      <c r="Y1647" s="14">
        <f ca="1">VLOOKUP($M1647,LAST!$B:$Q,16,0)*100</f>
        <v>344</v>
      </c>
      <c r="Z1647" s="14">
        <f ca="1">VLOOKUP($M1647,LAST!$B:$Q,4,0)</f>
        <v>96.71</v>
      </c>
      <c r="AA1647" s="14">
        <f ca="1">VLOOKUP($M1647,LAST!$B:$Q,5,0)</f>
        <v>98.5321</v>
      </c>
      <c r="AB1647" s="14">
        <f ca="1">VLOOKUP($M1647,LAST!$B:$Q,6,0)</f>
        <v>99.003</v>
      </c>
      <c r="AC1647" s="14">
        <f ca="1">VLOOKUP($M1647,LAST!$B:$Q,7,0)</f>
        <v>1183.95</v>
      </c>
    </row>
    <row r="1648" spans="12:29" ht="16.5" customHeight="1" x14ac:dyDescent="0.25">
      <c r="L1648" s="32">
        <f t="shared" si="265"/>
        <v>1648</v>
      </c>
      <c r="M1648" s="9">
        <f t="shared" ca="1" si="274"/>
        <v>43875</v>
      </c>
      <c r="N1648" s="12">
        <f t="shared" ca="1" si="266"/>
        <v>-1.0091519643665725E-3</v>
      </c>
      <c r="O1648" s="12">
        <f t="shared" ca="1" si="267"/>
        <v>9.4086329944675917E-4</v>
      </c>
      <c r="P1648" s="12">
        <f t="shared" ca="1" si="268"/>
        <v>8.7976539589442737E-3</v>
      </c>
      <c r="Q1648" s="12">
        <f t="shared" ca="1" si="269"/>
        <v>-1.0341261633928234E-4</v>
      </c>
      <c r="R1648" s="12">
        <f t="shared" ca="1" si="270"/>
        <v>-6.6997730198137262E-5</v>
      </c>
      <c r="S1648" s="12">
        <f t="shared" ca="1" si="271"/>
        <v>5.7536818516767951E-4</v>
      </c>
      <c r="T1648" s="12">
        <f t="shared" ca="1" si="272"/>
        <v>1.2680163996781069E-4</v>
      </c>
      <c r="U1648" s="18"/>
      <c r="V1648" s="22">
        <f t="shared" ca="1" si="273"/>
        <v>43875</v>
      </c>
      <c r="W1648" s="14">
        <f ca="1">VLOOKUP($M1648,LAST!$B:$Q,2,0)</f>
        <v>287.08</v>
      </c>
      <c r="X1648" s="14">
        <f ca="1">VLOOKUP($M1648,LAST!$B:$Q,3,0)*100</f>
        <v>436.17999999999995</v>
      </c>
      <c r="Y1648" s="14">
        <f ca="1">VLOOKUP($M1648,LAST!$B:$Q,16,0)*100</f>
        <v>344</v>
      </c>
      <c r="Z1648" s="14">
        <f ca="1">VLOOKUP($M1648,LAST!$B:$Q,4,0)</f>
        <v>96.69</v>
      </c>
      <c r="AA1648" s="14">
        <f ca="1">VLOOKUP($M1648,LAST!$B:$Q,5,0)</f>
        <v>98.504199999999997</v>
      </c>
      <c r="AB1648" s="14">
        <f ca="1">VLOOKUP($M1648,LAST!$B:$Q,6,0)</f>
        <v>99.123999999999995</v>
      </c>
      <c r="AC1648" s="14">
        <f ca="1">VLOOKUP($M1648,LAST!$B:$Q,7,0)</f>
        <v>1183.0999999999999</v>
      </c>
    </row>
    <row r="1649" spans="12:29" ht="16.5" customHeight="1" x14ac:dyDescent="0.25">
      <c r="L1649" s="32">
        <f t="shared" si="265"/>
        <v>1649</v>
      </c>
      <c r="M1649" s="9">
        <f t="shared" ca="1" si="274"/>
        <v>43874</v>
      </c>
      <c r="N1649" s="12">
        <f t="shared" ca="1" si="266"/>
        <v>3.3868715083800183E-3</v>
      </c>
      <c r="O1649" s="12">
        <f t="shared" ca="1" si="267"/>
        <v>-1.9696310377206316E-3</v>
      </c>
      <c r="P1649" s="12">
        <f t="shared" ca="1" si="268"/>
        <v>-1.4450867052023142E-2</v>
      </c>
      <c r="Q1649" s="12">
        <f t="shared" ca="1" si="269"/>
        <v>0</v>
      </c>
      <c r="R1649" s="12">
        <f t="shared" ca="1" si="270"/>
        <v>4.2636737030754546E-5</v>
      </c>
      <c r="S1649" s="12">
        <f t="shared" ca="1" si="271"/>
        <v>1.8172823551965145E-4</v>
      </c>
      <c r="T1649" s="12">
        <f t="shared" ca="1" si="272"/>
        <v>2.8824551735833204E-3</v>
      </c>
      <c r="U1649" s="18"/>
      <c r="V1649" s="22">
        <f t="shared" ca="1" si="273"/>
        <v>43874</v>
      </c>
      <c r="W1649" s="14">
        <f ca="1">VLOOKUP($M1649,LAST!$B:$Q,2,0)</f>
        <v>287.37</v>
      </c>
      <c r="X1649" s="14">
        <f ca="1">VLOOKUP($M1649,LAST!$B:$Q,3,0)*100</f>
        <v>435.77000000000004</v>
      </c>
      <c r="Y1649" s="14">
        <f ca="1">VLOOKUP($M1649,LAST!$B:$Q,16,0)*100</f>
        <v>341</v>
      </c>
      <c r="Z1649" s="14">
        <f ca="1">VLOOKUP($M1649,LAST!$B:$Q,4,0)</f>
        <v>96.7</v>
      </c>
      <c r="AA1649" s="14">
        <f ca="1">VLOOKUP($M1649,LAST!$B:$Q,5,0)</f>
        <v>98.510800000000003</v>
      </c>
      <c r="AB1649" s="14">
        <f ca="1">VLOOKUP($M1649,LAST!$B:$Q,6,0)</f>
        <v>99.066999999999993</v>
      </c>
      <c r="AC1649" s="14">
        <f ca="1">VLOOKUP($M1649,LAST!$B:$Q,7,0)</f>
        <v>1182.95</v>
      </c>
    </row>
    <row r="1650" spans="12:29" ht="16.5" customHeight="1" x14ac:dyDescent="0.25">
      <c r="L1650" s="32">
        <f t="shared" si="265"/>
        <v>1650</v>
      </c>
      <c r="M1650" s="9">
        <f t="shared" ca="1" si="274"/>
        <v>43873</v>
      </c>
      <c r="N1650" s="12">
        <f t="shared" ca="1" si="266"/>
        <v>-1.8203009838538287E-2</v>
      </c>
      <c r="O1650" s="12">
        <f t="shared" ca="1" si="267"/>
        <v>-1.3510765685366355E-2</v>
      </c>
      <c r="P1650" s="12">
        <f t="shared" ca="1" si="268"/>
        <v>-1.7045454545454586E-2</v>
      </c>
      <c r="Q1650" s="12">
        <f t="shared" ca="1" si="269"/>
        <v>3.1033412640946167E-4</v>
      </c>
      <c r="R1650" s="12">
        <f t="shared" ca="1" si="270"/>
        <v>-6.5981072567944388E-5</v>
      </c>
      <c r="S1650" s="12">
        <f t="shared" ca="1" si="271"/>
        <v>3.3224947073065003E-3</v>
      </c>
      <c r="T1650" s="12">
        <f t="shared" ca="1" si="272"/>
        <v>-1.6504443504020694E-3</v>
      </c>
      <c r="U1650" s="18"/>
      <c r="V1650" s="22">
        <f t="shared" ca="1" si="273"/>
        <v>43873</v>
      </c>
      <c r="W1650" s="14">
        <f ca="1">VLOOKUP($M1650,LAST!$B:$Q,2,0)</f>
        <v>286.39999999999998</v>
      </c>
      <c r="X1650" s="14">
        <f ca="1">VLOOKUP($M1650,LAST!$B:$Q,3,0)*100</f>
        <v>436.63</v>
      </c>
      <c r="Y1650" s="14">
        <f ca="1">VLOOKUP($M1650,LAST!$B:$Q,16,0)*100</f>
        <v>346</v>
      </c>
      <c r="Z1650" s="14">
        <f ca="1">VLOOKUP($M1650,LAST!$B:$Q,4,0)</f>
        <v>96.7</v>
      </c>
      <c r="AA1650" s="14">
        <f ca="1">VLOOKUP($M1650,LAST!$B:$Q,5,0)</f>
        <v>98.506600000000006</v>
      </c>
      <c r="AB1650" s="14">
        <f ca="1">VLOOKUP($M1650,LAST!$B:$Q,6,0)</f>
        <v>99.049000000000007</v>
      </c>
      <c r="AC1650" s="14">
        <f ca="1">VLOOKUP($M1650,LAST!$B:$Q,7,0)</f>
        <v>1179.55</v>
      </c>
    </row>
    <row r="1651" spans="12:29" ht="16.5" customHeight="1" x14ac:dyDescent="0.25">
      <c r="L1651" s="32">
        <f t="shared" si="265"/>
        <v>1651</v>
      </c>
      <c r="M1651" s="9">
        <f t="shared" ca="1" si="274"/>
        <v>43872</v>
      </c>
      <c r="N1651" s="12">
        <f t="shared" ca="1" si="266"/>
        <v>-1.2992725427169782E-2</v>
      </c>
      <c r="O1651" s="12">
        <f t="shared" ca="1" si="267"/>
        <v>-1.2472110664881852E-2</v>
      </c>
      <c r="P1651" s="12">
        <f t="shared" ca="1" si="268"/>
        <v>-1.6759776536312887E-2</v>
      </c>
      <c r="Q1651" s="12">
        <f t="shared" ca="1" si="269"/>
        <v>0</v>
      </c>
      <c r="R1651" s="12">
        <f t="shared" ca="1" si="270"/>
        <v>-1.5629995382049344E-4</v>
      </c>
      <c r="S1651" s="12">
        <f t="shared" ca="1" si="271"/>
        <v>-1.1231180184554379E-3</v>
      </c>
      <c r="T1651" s="12">
        <f t="shared" ca="1" si="272"/>
        <v>-4.7592974771512031E-3</v>
      </c>
      <c r="U1651" s="18"/>
      <c r="V1651" s="22">
        <f t="shared" ca="1" si="273"/>
        <v>43872</v>
      </c>
      <c r="W1651" s="14">
        <f ca="1">VLOOKUP($M1651,LAST!$B:$Q,2,0)</f>
        <v>291.70999999999998</v>
      </c>
      <c r="X1651" s="14">
        <f ca="1">VLOOKUP($M1651,LAST!$B:$Q,3,0)*100</f>
        <v>442.61</v>
      </c>
      <c r="Y1651" s="14">
        <f ca="1">VLOOKUP($M1651,LAST!$B:$Q,16,0)*100</f>
        <v>352</v>
      </c>
      <c r="Z1651" s="14">
        <f ca="1">VLOOKUP($M1651,LAST!$B:$Q,4,0)</f>
        <v>96.67</v>
      </c>
      <c r="AA1651" s="14">
        <f ca="1">VLOOKUP($M1651,LAST!$B:$Q,5,0)</f>
        <v>98.513099999999994</v>
      </c>
      <c r="AB1651" s="14">
        <f ca="1">VLOOKUP($M1651,LAST!$B:$Q,6,0)</f>
        <v>98.721000000000004</v>
      </c>
      <c r="AC1651" s="14">
        <f ca="1">VLOOKUP($M1651,LAST!$B:$Q,7,0)</f>
        <v>1181.5</v>
      </c>
    </row>
    <row r="1652" spans="12:29" ht="16.5" customHeight="1" x14ac:dyDescent="0.25">
      <c r="L1652" s="32">
        <f t="shared" si="265"/>
        <v>1652</v>
      </c>
      <c r="M1652" s="9">
        <f t="shared" ca="1" si="274"/>
        <v>43871</v>
      </c>
      <c r="N1652" s="12">
        <f t="shared" ca="1" si="266"/>
        <v>1.292069367331572E-2</v>
      </c>
      <c r="O1652" s="12">
        <f t="shared" ca="1" si="267"/>
        <v>1.5934900378539174E-2</v>
      </c>
      <c r="P1652" s="12">
        <f t="shared" ca="1" si="268"/>
        <v>1.1299435028248483E-2</v>
      </c>
      <c r="Q1652" s="12">
        <f t="shared" ca="1" si="269"/>
        <v>-3.1023784901762497E-4</v>
      </c>
      <c r="R1652" s="12">
        <f t="shared" ca="1" si="270"/>
        <v>3.5433774377202631E-4</v>
      </c>
      <c r="S1652" s="12">
        <f t="shared" ca="1" si="271"/>
        <v>1.4997365327711343E-3</v>
      </c>
      <c r="T1652" s="12">
        <f t="shared" ca="1" si="272"/>
        <v>5.4782975136968837E-4</v>
      </c>
      <c r="U1652" s="18"/>
      <c r="V1652" s="22">
        <f t="shared" ca="1" si="273"/>
        <v>43871</v>
      </c>
      <c r="W1652" s="14">
        <f ca="1">VLOOKUP($M1652,LAST!$B:$Q,2,0)</f>
        <v>295.55</v>
      </c>
      <c r="X1652" s="14">
        <f ca="1">VLOOKUP($M1652,LAST!$B:$Q,3,0)*100</f>
        <v>448.20000000000005</v>
      </c>
      <c r="Y1652" s="14">
        <f ca="1">VLOOKUP($M1652,LAST!$B:$Q,16,0)*100</f>
        <v>358</v>
      </c>
      <c r="Z1652" s="14">
        <f ca="1">VLOOKUP($M1652,LAST!$B:$Q,4,0)</f>
        <v>96.67</v>
      </c>
      <c r="AA1652" s="14">
        <f ca="1">VLOOKUP($M1652,LAST!$B:$Q,5,0)</f>
        <v>98.528499999999994</v>
      </c>
      <c r="AB1652" s="14">
        <f ca="1">VLOOKUP($M1652,LAST!$B:$Q,6,0)</f>
        <v>98.831999999999994</v>
      </c>
      <c r="AC1652" s="14">
        <f ca="1">VLOOKUP($M1652,LAST!$B:$Q,7,0)</f>
        <v>1187.1500000000001</v>
      </c>
    </row>
    <row r="1653" spans="12:29" ht="16.5" customHeight="1" x14ac:dyDescent="0.25">
      <c r="L1653" s="32">
        <f t="shared" si="265"/>
        <v>1653</v>
      </c>
      <c r="M1653" s="9">
        <f t="shared" ca="1" si="274"/>
        <v>43868</v>
      </c>
      <c r="N1653" s="12">
        <f t="shared" ca="1" si="266"/>
        <v>1.6619629978049444E-2</v>
      </c>
      <c r="O1653" s="12">
        <f t="shared" ca="1" si="267"/>
        <v>4.4168203446941501E-3</v>
      </c>
      <c r="P1653" s="12">
        <f t="shared" ca="1" si="268"/>
        <v>-5.6179775280899014E-3</v>
      </c>
      <c r="Q1653" s="12">
        <f t="shared" ca="1" si="269"/>
        <v>-7.2336467913602931E-4</v>
      </c>
      <c r="R1653" s="12">
        <f t="shared" ca="1" si="270"/>
        <v>-3.8972110583357367E-4</v>
      </c>
      <c r="S1653" s="12">
        <f t="shared" ca="1" si="271"/>
        <v>1.90870695256673E-3</v>
      </c>
      <c r="T1653" s="12">
        <f t="shared" ca="1" si="272"/>
        <v>5.5936943808796435E-3</v>
      </c>
      <c r="U1653" s="18"/>
      <c r="V1653" s="22">
        <f t="shared" ca="1" si="273"/>
        <v>43868</v>
      </c>
      <c r="W1653" s="14">
        <f ca="1">VLOOKUP($M1653,LAST!$B:$Q,2,0)</f>
        <v>291.77999999999997</v>
      </c>
      <c r="X1653" s="14">
        <f ca="1">VLOOKUP($M1653,LAST!$B:$Q,3,0)*100</f>
        <v>441.16999999999996</v>
      </c>
      <c r="Y1653" s="14">
        <f ca="1">VLOOKUP($M1653,LAST!$B:$Q,16,0)*100</f>
        <v>354</v>
      </c>
      <c r="Z1653" s="14">
        <f ca="1">VLOOKUP($M1653,LAST!$B:$Q,4,0)</f>
        <v>96.7</v>
      </c>
      <c r="AA1653" s="14">
        <f ca="1">VLOOKUP($M1653,LAST!$B:$Q,5,0)</f>
        <v>98.493600000000001</v>
      </c>
      <c r="AB1653" s="14">
        <f ca="1">VLOOKUP($M1653,LAST!$B:$Q,6,0)</f>
        <v>98.683999999999997</v>
      </c>
      <c r="AC1653" s="14">
        <f ca="1">VLOOKUP($M1653,LAST!$B:$Q,7,0)</f>
        <v>1186.5</v>
      </c>
    </row>
    <row r="1654" spans="12:29" ht="16.5" customHeight="1" x14ac:dyDescent="0.25">
      <c r="L1654" s="32">
        <f t="shared" si="265"/>
        <v>1654</v>
      </c>
      <c r="M1654" s="9">
        <f t="shared" ca="1" si="274"/>
        <v>43867</v>
      </c>
      <c r="N1654" s="12">
        <f t="shared" ca="1" si="266"/>
        <v>3.4854135443151968E-4</v>
      </c>
      <c r="O1654" s="12">
        <f t="shared" ca="1" si="267"/>
        <v>-9.2034919131082082E-3</v>
      </c>
      <c r="P1654" s="12">
        <f t="shared" ca="1" si="268"/>
        <v>-1.1111111111111072E-2</v>
      </c>
      <c r="Q1654" s="12">
        <f t="shared" ca="1" si="269"/>
        <v>-1.0332713370531099E-4</v>
      </c>
      <c r="R1654" s="12">
        <f t="shared" ca="1" si="270"/>
        <v>-3.9579483213758593E-5</v>
      </c>
      <c r="S1654" s="12">
        <f t="shared" ca="1" si="271"/>
        <v>1.9837031159397611E-3</v>
      </c>
      <c r="T1654" s="12">
        <f t="shared" ca="1" si="272"/>
        <v>-9.6525096525096332E-3</v>
      </c>
      <c r="U1654" s="18"/>
      <c r="V1654" s="22">
        <f t="shared" ca="1" si="273"/>
        <v>43867</v>
      </c>
      <c r="W1654" s="14">
        <f ca="1">VLOOKUP($M1654,LAST!$B:$Q,2,0)</f>
        <v>287.01</v>
      </c>
      <c r="X1654" s="14">
        <f ca="1">VLOOKUP($M1654,LAST!$B:$Q,3,0)*100</f>
        <v>439.22999999999996</v>
      </c>
      <c r="Y1654" s="14">
        <f ca="1">VLOOKUP($M1654,LAST!$B:$Q,16,0)*100</f>
        <v>356</v>
      </c>
      <c r="Z1654" s="14">
        <f ca="1">VLOOKUP($M1654,LAST!$B:$Q,4,0)</f>
        <v>96.77</v>
      </c>
      <c r="AA1654" s="14">
        <f ca="1">VLOOKUP($M1654,LAST!$B:$Q,5,0)</f>
        <v>98.531999999999996</v>
      </c>
      <c r="AB1654" s="14">
        <f ca="1">VLOOKUP($M1654,LAST!$B:$Q,6,0)</f>
        <v>98.495999999999995</v>
      </c>
      <c r="AC1654" s="14">
        <f ca="1">VLOOKUP($M1654,LAST!$B:$Q,7,0)</f>
        <v>1179.9000000000001</v>
      </c>
    </row>
    <row r="1655" spans="12:29" ht="16.5" customHeight="1" x14ac:dyDescent="0.25">
      <c r="L1655" s="32">
        <f t="shared" si="265"/>
        <v>1655</v>
      </c>
      <c r="M1655" s="9">
        <f t="shared" ca="1" si="274"/>
        <v>43866</v>
      </c>
      <c r="N1655" s="12">
        <f t="shared" ca="1" si="266"/>
        <v>-1.7162236229103844E-2</v>
      </c>
      <c r="O1655" s="12">
        <f t="shared" ca="1" si="267"/>
        <v>-2.3072854687293476E-2</v>
      </c>
      <c r="P1655" s="12">
        <f t="shared" ca="1" si="268"/>
        <v>-3.2258064516129004E-2</v>
      </c>
      <c r="Q1655" s="12">
        <f t="shared" ca="1" si="269"/>
        <v>-2.0661157024792765E-4</v>
      </c>
      <c r="R1655" s="12">
        <f t="shared" ca="1" si="270"/>
        <v>-8.8284898411505885E-5</v>
      </c>
      <c r="S1655" s="12">
        <f t="shared" ca="1" si="271"/>
        <v>3.470768979491945E-3</v>
      </c>
      <c r="T1655" s="12">
        <f t="shared" ca="1" si="272"/>
        <v>3.1997305490065742E-3</v>
      </c>
      <c r="U1655" s="18"/>
      <c r="V1655" s="22">
        <f t="shared" ca="1" si="273"/>
        <v>43866</v>
      </c>
      <c r="W1655" s="14">
        <f ca="1">VLOOKUP($M1655,LAST!$B:$Q,2,0)</f>
        <v>286.91000000000003</v>
      </c>
      <c r="X1655" s="14">
        <f ca="1">VLOOKUP($M1655,LAST!$B:$Q,3,0)*100</f>
        <v>443.30999999999995</v>
      </c>
      <c r="Y1655" s="14">
        <f ca="1">VLOOKUP($M1655,LAST!$B:$Q,16,0)*100</f>
        <v>360</v>
      </c>
      <c r="Z1655" s="14">
        <f ca="1">VLOOKUP($M1655,LAST!$B:$Q,4,0)</f>
        <v>96.78</v>
      </c>
      <c r="AA1655" s="14">
        <f ca="1">VLOOKUP($M1655,LAST!$B:$Q,5,0)</f>
        <v>98.535899999999998</v>
      </c>
      <c r="AB1655" s="14">
        <f ca="1">VLOOKUP($M1655,LAST!$B:$Q,6,0)</f>
        <v>98.301000000000002</v>
      </c>
      <c r="AC1655" s="14">
        <f ca="1">VLOOKUP($M1655,LAST!$B:$Q,7,0)</f>
        <v>1191.4000000000001</v>
      </c>
    </row>
    <row r="1656" spans="12:29" ht="16.5" customHeight="1" x14ac:dyDescent="0.25">
      <c r="L1656" s="32">
        <f t="shared" si="265"/>
        <v>1656</v>
      </c>
      <c r="M1656" s="9">
        <f t="shared" ca="1" si="274"/>
        <v>43865</v>
      </c>
      <c r="N1656" s="12">
        <f t="shared" ca="1" si="266"/>
        <v>-2.0238295015942209E-2</v>
      </c>
      <c r="O1656" s="12">
        <f t="shared" ca="1" si="267"/>
        <v>-2.5030616848935483E-2</v>
      </c>
      <c r="P1656" s="12">
        <f t="shared" ca="1" si="268"/>
        <v>-2.8720626631853818E-2</v>
      </c>
      <c r="Q1656" s="12">
        <f t="shared" ca="1" si="269"/>
        <v>-1.0329511414119974E-4</v>
      </c>
      <c r="R1656" s="12">
        <f t="shared" ca="1" si="270"/>
        <v>-1.1364120630141805E-4</v>
      </c>
      <c r="S1656" s="12">
        <f t="shared" ca="1" si="271"/>
        <v>1.6462167689161866E-3</v>
      </c>
      <c r="T1656" s="12">
        <f t="shared" ca="1" si="272"/>
        <v>-6.1092978491925631E-3</v>
      </c>
      <c r="U1656" s="18"/>
      <c r="V1656" s="22">
        <f t="shared" ca="1" si="273"/>
        <v>43865</v>
      </c>
      <c r="W1656" s="14">
        <f ca="1">VLOOKUP($M1656,LAST!$B:$Q,2,0)</f>
        <v>291.92</v>
      </c>
      <c r="X1656" s="14">
        <f ca="1">VLOOKUP($M1656,LAST!$B:$Q,3,0)*100</f>
        <v>453.78</v>
      </c>
      <c r="Y1656" s="14">
        <f ca="1">VLOOKUP($M1656,LAST!$B:$Q,16,0)*100</f>
        <v>372</v>
      </c>
      <c r="Z1656" s="14">
        <f ca="1">VLOOKUP($M1656,LAST!$B:$Q,4,0)</f>
        <v>96.8</v>
      </c>
      <c r="AA1656" s="14">
        <f ca="1">VLOOKUP($M1656,LAST!$B:$Q,5,0)</f>
        <v>98.544600000000003</v>
      </c>
      <c r="AB1656" s="14">
        <f ca="1">VLOOKUP($M1656,LAST!$B:$Q,6,0)</f>
        <v>97.960999999999999</v>
      </c>
      <c r="AC1656" s="14">
        <f ca="1">VLOOKUP($M1656,LAST!$B:$Q,7,0)</f>
        <v>1187.5999999999999</v>
      </c>
    </row>
    <row r="1657" spans="12:29" ht="16.5" customHeight="1" x14ac:dyDescent="0.25">
      <c r="L1657" s="32">
        <f t="shared" si="265"/>
        <v>1657</v>
      </c>
      <c r="M1657" s="9">
        <f t="shared" ca="1" si="274"/>
        <v>43864</v>
      </c>
      <c r="N1657" s="12">
        <f t="shared" ca="1" si="266"/>
        <v>-4.7100481026189911E-3</v>
      </c>
      <c r="O1657" s="12">
        <f t="shared" ca="1" si="267"/>
        <v>-6.7436351608015643E-3</v>
      </c>
      <c r="P1657" s="12">
        <f t="shared" ca="1" si="268"/>
        <v>-1.7948717948717996E-2</v>
      </c>
      <c r="Q1657" s="12">
        <f t="shared" ca="1" si="269"/>
        <v>-1.4440433212996595E-3</v>
      </c>
      <c r="R1657" s="12">
        <f t="shared" ca="1" si="270"/>
        <v>-3.5196088872657683E-4</v>
      </c>
      <c r="S1657" s="12">
        <f t="shared" ca="1" si="271"/>
        <v>4.2098778108634605E-3</v>
      </c>
      <c r="T1657" s="12">
        <f t="shared" ca="1" si="272"/>
        <v>2.6852395737182455E-3</v>
      </c>
      <c r="U1657" s="18"/>
      <c r="V1657" s="22">
        <f t="shared" ca="1" si="273"/>
        <v>43864</v>
      </c>
      <c r="W1657" s="14">
        <f ca="1">VLOOKUP($M1657,LAST!$B:$Q,2,0)</f>
        <v>297.95</v>
      </c>
      <c r="X1657" s="14">
        <f ca="1">VLOOKUP($M1657,LAST!$B:$Q,3,0)*100</f>
        <v>465.43</v>
      </c>
      <c r="Y1657" s="14">
        <f ca="1">VLOOKUP($M1657,LAST!$B:$Q,16,0)*100</f>
        <v>383</v>
      </c>
      <c r="Z1657" s="14">
        <f ca="1">VLOOKUP($M1657,LAST!$B:$Q,4,0)</f>
        <v>96.81</v>
      </c>
      <c r="AA1657" s="14">
        <f ca="1">VLOOKUP($M1657,LAST!$B:$Q,5,0)</f>
        <v>98.555800000000005</v>
      </c>
      <c r="AB1657" s="14">
        <f ca="1">VLOOKUP($M1657,LAST!$B:$Q,6,0)</f>
        <v>97.8</v>
      </c>
      <c r="AC1657" s="14">
        <f ca="1">VLOOKUP($M1657,LAST!$B:$Q,7,0)</f>
        <v>1194.9000000000001</v>
      </c>
    </row>
    <row r="1658" spans="12:29" ht="16.5" customHeight="1" x14ac:dyDescent="0.25">
      <c r="L1658" s="32">
        <f t="shared" si="265"/>
        <v>1658</v>
      </c>
      <c r="M1658" s="9">
        <f t="shared" ca="1" si="274"/>
        <v>43861</v>
      </c>
      <c r="N1658" s="12">
        <f t="shared" ca="1" si="266"/>
        <v>9.0333018740731408E-3</v>
      </c>
      <c r="O1658" s="12">
        <f t="shared" ca="1" si="267"/>
        <v>1.4571515177759675E-2</v>
      </c>
      <c r="P1658" s="12">
        <f t="shared" ca="1" si="268"/>
        <v>2.0942408376963373E-2</v>
      </c>
      <c r="Q1658" s="12">
        <f t="shared" ca="1" si="269"/>
        <v>-6.1849293887228374E-4</v>
      </c>
      <c r="R1658" s="12">
        <f t="shared" ca="1" si="270"/>
        <v>-1.1054609772265245E-4</v>
      </c>
      <c r="S1658" s="12">
        <f t="shared" ca="1" si="271"/>
        <v>-4.8739616009482178E-3</v>
      </c>
      <c r="T1658" s="12">
        <f t="shared" ca="1" si="272"/>
        <v>5.5691502826766826E-3</v>
      </c>
      <c r="U1658" s="18"/>
      <c r="V1658" s="22">
        <f t="shared" ca="1" si="273"/>
        <v>43861</v>
      </c>
      <c r="W1658" s="14">
        <f ca="1">VLOOKUP($M1658,LAST!$B:$Q,2,0)</f>
        <v>299.36</v>
      </c>
      <c r="X1658" s="14">
        <f ca="1">VLOOKUP($M1658,LAST!$B:$Q,3,0)*100</f>
        <v>468.59000000000003</v>
      </c>
      <c r="Y1658" s="14">
        <f ca="1">VLOOKUP($M1658,LAST!$B:$Q,16,0)*100</f>
        <v>390</v>
      </c>
      <c r="Z1658" s="14">
        <f ca="1">VLOOKUP($M1658,LAST!$B:$Q,4,0)</f>
        <v>96.95</v>
      </c>
      <c r="AA1658" s="14">
        <f ca="1">VLOOKUP($M1658,LAST!$B:$Q,5,0)</f>
        <v>98.590500000000006</v>
      </c>
      <c r="AB1658" s="14">
        <f ca="1">VLOOKUP($M1658,LAST!$B:$Q,6,0)</f>
        <v>97.39</v>
      </c>
      <c r="AC1658" s="14">
        <f ca="1">VLOOKUP($M1658,LAST!$B:$Q,7,0)</f>
        <v>1191.7</v>
      </c>
    </row>
    <row r="1659" spans="12:29" ht="16.5" customHeight="1" x14ac:dyDescent="0.25">
      <c r="L1659" s="32">
        <f t="shared" si="265"/>
        <v>1659</v>
      </c>
      <c r="M1659" s="9">
        <f t="shared" ca="1" si="274"/>
        <v>43860</v>
      </c>
      <c r="N1659" s="12">
        <f t="shared" ca="1" si="266"/>
        <v>1.3838728187127725E-3</v>
      </c>
      <c r="O1659" s="12">
        <f t="shared" ca="1" si="267"/>
        <v>2.1475174167864708E-2</v>
      </c>
      <c r="P1659" s="12">
        <f t="shared" ca="1" si="268"/>
        <v>2.9649595687331498E-2</v>
      </c>
      <c r="Q1659" s="12">
        <f t="shared" ca="1" si="269"/>
        <v>-6.1811064180472552E-4</v>
      </c>
      <c r="R1659" s="12">
        <f t="shared" ca="1" si="270"/>
        <v>-1.2270125287106026E-4</v>
      </c>
      <c r="S1659" s="12">
        <f t="shared" ca="1" si="271"/>
        <v>-1.2654223347041693E-3</v>
      </c>
      <c r="T1659" s="12">
        <f t="shared" ca="1" si="272"/>
        <v>6.6680823954130553E-3</v>
      </c>
      <c r="U1659" s="18"/>
      <c r="V1659" s="22">
        <f t="shared" ca="1" si="273"/>
        <v>43860</v>
      </c>
      <c r="W1659" s="14">
        <f ca="1">VLOOKUP($M1659,LAST!$B:$Q,2,0)</f>
        <v>296.68</v>
      </c>
      <c r="X1659" s="14">
        <f ca="1">VLOOKUP($M1659,LAST!$B:$Q,3,0)*100</f>
        <v>461.85999999999996</v>
      </c>
      <c r="Y1659" s="14">
        <f ca="1">VLOOKUP($M1659,LAST!$B:$Q,16,0)*100</f>
        <v>382</v>
      </c>
      <c r="Z1659" s="14">
        <f ca="1">VLOOKUP($M1659,LAST!$B:$Q,4,0)</f>
        <v>97.01</v>
      </c>
      <c r="AA1659" s="14">
        <f ca="1">VLOOKUP($M1659,LAST!$B:$Q,5,0)</f>
        <v>98.601399999999998</v>
      </c>
      <c r="AB1659" s="14">
        <f ca="1">VLOOKUP($M1659,LAST!$B:$Q,6,0)</f>
        <v>97.867000000000004</v>
      </c>
      <c r="AC1659" s="14">
        <f ca="1">VLOOKUP($M1659,LAST!$B:$Q,7,0)</f>
        <v>1185.0999999999999</v>
      </c>
    </row>
    <row r="1660" spans="12:29" ht="16.5" customHeight="1" x14ac:dyDescent="0.25">
      <c r="L1660" s="32">
        <f t="shared" si="265"/>
        <v>1660</v>
      </c>
      <c r="M1660" s="9">
        <f t="shared" ca="1" si="274"/>
        <v>43859</v>
      </c>
      <c r="N1660" s="12">
        <f t="shared" ca="1" si="266"/>
        <v>4.4072278536799736E-3</v>
      </c>
      <c r="O1660" s="12">
        <f t="shared" ca="1" si="267"/>
        <v>2.772233311155281E-3</v>
      </c>
      <c r="P1660" s="12">
        <f t="shared" ca="1" si="268"/>
        <v>0</v>
      </c>
      <c r="Q1660" s="12">
        <f t="shared" ca="1" si="269"/>
        <v>0</v>
      </c>
      <c r="R1660" s="12">
        <f t="shared" ca="1" si="270"/>
        <v>-8.4159891626356398E-5</v>
      </c>
      <c r="S1660" s="12">
        <f t="shared" ca="1" si="271"/>
        <v>-2.7545960945951631E-4</v>
      </c>
      <c r="T1660" s="12">
        <f t="shared" ca="1" si="272"/>
        <v>6.3748406289843018E-4</v>
      </c>
      <c r="U1660" s="18"/>
      <c r="V1660" s="22">
        <f t="shared" ca="1" si="273"/>
        <v>43859</v>
      </c>
      <c r="W1660" s="14">
        <f ca="1">VLOOKUP($M1660,LAST!$B:$Q,2,0)</f>
        <v>296.27</v>
      </c>
      <c r="X1660" s="14">
        <f ca="1">VLOOKUP($M1660,LAST!$B:$Q,3,0)*100</f>
        <v>452.15</v>
      </c>
      <c r="Y1660" s="14">
        <f ca="1">VLOOKUP($M1660,LAST!$B:$Q,16,0)*100</f>
        <v>371</v>
      </c>
      <c r="Z1660" s="14">
        <f ca="1">VLOOKUP($M1660,LAST!$B:$Q,4,0)</f>
        <v>97.07</v>
      </c>
      <c r="AA1660" s="14">
        <f ca="1">VLOOKUP($M1660,LAST!$B:$Q,5,0)</f>
        <v>98.613500000000002</v>
      </c>
      <c r="AB1660" s="14">
        <f ca="1">VLOOKUP($M1660,LAST!$B:$Q,6,0)</f>
        <v>97.991</v>
      </c>
      <c r="AC1660" s="14">
        <f ca="1">VLOOKUP($M1660,LAST!$B:$Q,7,0)</f>
        <v>1177.25</v>
      </c>
    </row>
    <row r="1661" spans="12:29" ht="16.5" customHeight="1" x14ac:dyDescent="0.25">
      <c r="L1661" s="32">
        <f t="shared" si="265"/>
        <v>1661</v>
      </c>
      <c r="M1661" s="9">
        <f t="shared" ca="1" si="274"/>
        <v>43858</v>
      </c>
      <c r="N1661" s="12">
        <f t="shared" ca="1" si="266"/>
        <v>-2.3956851196187956E-2</v>
      </c>
      <c r="O1661" s="12">
        <f t="shared" ca="1" si="267"/>
        <v>-2.0102140606323871E-2</v>
      </c>
      <c r="P1661" s="12">
        <f t="shared" ca="1" si="268"/>
        <v>-3.6363636363636376E-2</v>
      </c>
      <c r="Q1661" s="12">
        <f t="shared" ca="1" si="269"/>
        <v>-5.1482701812199938E-4</v>
      </c>
      <c r="R1661" s="12">
        <f t="shared" ca="1" si="270"/>
        <v>-1.0746975638842304E-4</v>
      </c>
      <c r="S1661" s="12">
        <f t="shared" ca="1" si="271"/>
        <v>6.3293723712676275E-4</v>
      </c>
      <c r="T1661" s="12">
        <f t="shared" ca="1" si="272"/>
        <v>6.7171522697129227E-3</v>
      </c>
      <c r="U1661" s="18"/>
      <c r="V1661" s="22">
        <f t="shared" ca="1" si="273"/>
        <v>43858</v>
      </c>
      <c r="W1661" s="14">
        <f ca="1">VLOOKUP($M1661,LAST!$B:$Q,2,0)</f>
        <v>294.97000000000003</v>
      </c>
      <c r="X1661" s="14">
        <f ca="1">VLOOKUP($M1661,LAST!$B:$Q,3,0)*100</f>
        <v>450.90000000000003</v>
      </c>
      <c r="Y1661" s="14">
        <f ca="1">VLOOKUP($M1661,LAST!$B:$Q,16,0)*100</f>
        <v>371</v>
      </c>
      <c r="Z1661" s="14">
        <f ca="1">VLOOKUP($M1661,LAST!$B:$Q,4,0)</f>
        <v>97.07</v>
      </c>
      <c r="AA1661" s="14">
        <f ca="1">VLOOKUP($M1661,LAST!$B:$Q,5,0)</f>
        <v>98.621799999999993</v>
      </c>
      <c r="AB1661" s="14">
        <f ca="1">VLOOKUP($M1661,LAST!$B:$Q,6,0)</f>
        <v>98.018000000000001</v>
      </c>
      <c r="AC1661" s="14">
        <f ca="1">VLOOKUP($M1661,LAST!$B:$Q,7,0)</f>
        <v>1176.5</v>
      </c>
    </row>
    <row r="1662" spans="12:29" ht="16.5" customHeight="1" x14ac:dyDescent="0.25">
      <c r="L1662" s="32">
        <f t="shared" si="265"/>
        <v>1662</v>
      </c>
      <c r="M1662" s="9">
        <f t="shared" ca="1" si="274"/>
        <v>43857</v>
      </c>
      <c r="N1662" s="12">
        <f t="shared" ca="1" si="266"/>
        <v>3.4788563602122791E-2</v>
      </c>
      <c r="O1662" s="12">
        <f t="shared" ca="1" si="267"/>
        <v>5.3842982777574155E-2</v>
      </c>
      <c r="P1662" s="12">
        <f t="shared" ca="1" si="268"/>
        <v>8.1460674157303403E-2</v>
      </c>
      <c r="Q1662" s="12">
        <f t="shared" ca="1" si="269"/>
        <v>-1.6447368421051989E-3</v>
      </c>
      <c r="R1662" s="12">
        <f t="shared" ca="1" si="270"/>
        <v>-2.5745556864220642E-4</v>
      </c>
      <c r="S1662" s="12">
        <f t="shared" ca="1" si="271"/>
        <v>1.0525993071239803E-3</v>
      </c>
      <c r="T1662" s="12">
        <f t="shared" ca="1" si="272"/>
        <v>0</v>
      </c>
      <c r="U1662" s="18"/>
      <c r="V1662" s="22">
        <f t="shared" ca="1" si="273"/>
        <v>43857</v>
      </c>
      <c r="W1662" s="14">
        <f ca="1">VLOOKUP($M1662,LAST!$B:$Q,2,0)</f>
        <v>302.20999999999998</v>
      </c>
      <c r="X1662" s="14">
        <f ca="1">VLOOKUP($M1662,LAST!$B:$Q,3,0)*100</f>
        <v>460.15</v>
      </c>
      <c r="Y1662" s="14">
        <f ca="1">VLOOKUP($M1662,LAST!$B:$Q,16,0)*100</f>
        <v>385</v>
      </c>
      <c r="Z1662" s="14">
        <f ca="1">VLOOKUP($M1662,LAST!$B:$Q,4,0)</f>
        <v>97.12</v>
      </c>
      <c r="AA1662" s="14">
        <f ca="1">VLOOKUP($M1662,LAST!$B:$Q,5,0)</f>
        <v>98.632400000000004</v>
      </c>
      <c r="AB1662" s="14">
        <f ca="1">VLOOKUP($M1662,LAST!$B:$Q,6,0)</f>
        <v>97.956000000000003</v>
      </c>
      <c r="AC1662" s="14">
        <f ca="1">VLOOKUP($M1662,LAST!$B:$Q,7,0)</f>
        <v>1168.6500000000001</v>
      </c>
    </row>
    <row r="1663" spans="12:29" ht="16.5" customHeight="1" x14ac:dyDescent="0.25">
      <c r="L1663" s="32">
        <f t="shared" si="265"/>
        <v>1663</v>
      </c>
      <c r="M1663" s="9">
        <f t="shared" ca="1" si="274"/>
        <v>43854</v>
      </c>
      <c r="N1663" s="12">
        <f t="shared" ca="1" si="266"/>
        <v>1.738312547899401E-2</v>
      </c>
      <c r="O1663" s="12">
        <f t="shared" ca="1" si="267"/>
        <v>2.5578391074574158E-2</v>
      </c>
      <c r="P1663" s="12">
        <f t="shared" ca="1" si="268"/>
        <v>4.705882352941182E-2</v>
      </c>
      <c r="Q1663" s="12">
        <f t="shared" ca="1" si="269"/>
        <v>-4.110152075625928E-4</v>
      </c>
      <c r="R1663" s="12">
        <f t="shared" ca="1" si="270"/>
        <v>1.5307772394712593E-4</v>
      </c>
      <c r="S1663" s="12">
        <f t="shared" ca="1" si="271"/>
        <v>1.6377836692496039E-3</v>
      </c>
      <c r="T1663" s="12">
        <f t="shared" ca="1" si="272"/>
        <v>0</v>
      </c>
      <c r="U1663" s="18"/>
      <c r="V1663" s="22">
        <f t="shared" ca="1" si="273"/>
        <v>43854</v>
      </c>
      <c r="W1663" s="14">
        <f ca="1">VLOOKUP($M1663,LAST!$B:$Q,2,0)</f>
        <v>292.05</v>
      </c>
      <c r="X1663" s="14">
        <f ca="1">VLOOKUP($M1663,LAST!$B:$Q,3,0)*100</f>
        <v>436.64</v>
      </c>
      <c r="Y1663" s="14">
        <f ca="1">VLOOKUP($M1663,LAST!$B:$Q,16,0)*100</f>
        <v>356</v>
      </c>
      <c r="Z1663" s="14">
        <f ca="1">VLOOKUP($M1663,LAST!$B:$Q,4,0)</f>
        <v>97.28</v>
      </c>
      <c r="AA1663" s="14">
        <f ca="1">VLOOKUP($M1663,LAST!$B:$Q,5,0)</f>
        <v>98.657799999999995</v>
      </c>
      <c r="AB1663" s="14">
        <f ca="1">VLOOKUP($M1663,LAST!$B:$Q,6,0)</f>
        <v>97.852999999999994</v>
      </c>
      <c r="AC1663" s="14">
        <f ca="1">VLOOKUP($M1663,LAST!$B:$Q,7,0)</f>
        <v>1168.6500000000001</v>
      </c>
    </row>
    <row r="1664" spans="12:29" ht="16.5" customHeight="1" x14ac:dyDescent="0.25">
      <c r="L1664" s="32">
        <f t="shared" si="265"/>
        <v>1664</v>
      </c>
      <c r="M1664" s="9">
        <f t="shared" ca="1" si="274"/>
        <v>43853</v>
      </c>
      <c r="N1664" s="12">
        <f t="shared" ca="1" si="266"/>
        <v>1.527905496215598E-2</v>
      </c>
      <c r="O1664" s="12">
        <f t="shared" ca="1" si="267"/>
        <v>1.9199004141431164E-2</v>
      </c>
      <c r="P1664" s="12">
        <f t="shared" ca="1" si="268"/>
        <v>2.4096385542168752E-2</v>
      </c>
      <c r="Q1664" s="12">
        <f t="shared" ca="1" si="269"/>
        <v>-3.0816640986131016E-4</v>
      </c>
      <c r="R1664" s="12">
        <f t="shared" ca="1" si="270"/>
        <v>3.1334992364007164E-4</v>
      </c>
      <c r="S1664" s="12">
        <f t="shared" ca="1" si="271"/>
        <v>1.7020927538013986E-3</v>
      </c>
      <c r="T1664" s="12">
        <f t="shared" ca="1" si="272"/>
        <v>3.5637612709318311E-3</v>
      </c>
      <c r="U1664" s="18"/>
      <c r="V1664" s="22">
        <f t="shared" ca="1" si="273"/>
        <v>43853</v>
      </c>
      <c r="W1664" s="14">
        <f ca="1">VLOOKUP($M1664,LAST!$B:$Q,2,0)</f>
        <v>287.06</v>
      </c>
      <c r="X1664" s="14">
        <f ca="1">VLOOKUP($M1664,LAST!$B:$Q,3,0)*100</f>
        <v>425.75</v>
      </c>
      <c r="Y1664" s="14">
        <f ca="1">VLOOKUP($M1664,LAST!$B:$Q,16,0)*100</f>
        <v>340</v>
      </c>
      <c r="Z1664" s="14">
        <f ca="1">VLOOKUP($M1664,LAST!$B:$Q,4,0)</f>
        <v>97.32</v>
      </c>
      <c r="AA1664" s="14">
        <f ca="1">VLOOKUP($M1664,LAST!$B:$Q,5,0)</f>
        <v>98.642700000000005</v>
      </c>
      <c r="AB1664" s="14">
        <f ca="1">VLOOKUP($M1664,LAST!$B:$Q,6,0)</f>
        <v>97.692999999999998</v>
      </c>
      <c r="AC1664" s="14">
        <f ca="1">VLOOKUP($M1664,LAST!$B:$Q,7,0)</f>
        <v>1168.6500000000001</v>
      </c>
    </row>
    <row r="1665" spans="12:29" ht="16.5" customHeight="1" x14ac:dyDescent="0.25">
      <c r="L1665" s="32">
        <f t="shared" si="265"/>
        <v>1665</v>
      </c>
      <c r="M1665" s="9">
        <f t="shared" ca="1" si="274"/>
        <v>43852</v>
      </c>
      <c r="N1665" s="12">
        <f t="shared" ca="1" si="266"/>
        <v>-1.4479957619635275E-3</v>
      </c>
      <c r="O1665" s="12">
        <f t="shared" ca="1" si="267"/>
        <v>1.6424156893279251E-2</v>
      </c>
      <c r="P1665" s="12">
        <f t="shared" ca="1" si="268"/>
        <v>3.7500000000000089E-2</v>
      </c>
      <c r="Q1665" s="12">
        <f t="shared" ca="1" si="269"/>
        <v>1.027326895417513E-4</v>
      </c>
      <c r="R1665" s="12">
        <f t="shared" ca="1" si="270"/>
        <v>3.2866907284878621E-4</v>
      </c>
      <c r="S1665" s="12">
        <f t="shared" ca="1" si="271"/>
        <v>-4.1012601121770409E-5</v>
      </c>
      <c r="T1665" s="12">
        <f t="shared" ca="1" si="272"/>
        <v>-2.1849963583393528E-3</v>
      </c>
      <c r="U1665" s="18"/>
      <c r="V1665" s="22">
        <f t="shared" ca="1" si="273"/>
        <v>43852</v>
      </c>
      <c r="W1665" s="14">
        <f ca="1">VLOOKUP($M1665,LAST!$B:$Q,2,0)</f>
        <v>282.74</v>
      </c>
      <c r="X1665" s="14">
        <f ca="1">VLOOKUP($M1665,LAST!$B:$Q,3,0)*100</f>
        <v>417.72999999999996</v>
      </c>
      <c r="Y1665" s="14">
        <f ca="1">VLOOKUP($M1665,LAST!$B:$Q,16,0)*100</f>
        <v>332</v>
      </c>
      <c r="Z1665" s="14">
        <f ca="1">VLOOKUP($M1665,LAST!$B:$Q,4,0)</f>
        <v>97.35</v>
      </c>
      <c r="AA1665" s="14">
        <f ca="1">VLOOKUP($M1665,LAST!$B:$Q,5,0)</f>
        <v>98.611800000000002</v>
      </c>
      <c r="AB1665" s="14">
        <f ca="1">VLOOKUP($M1665,LAST!$B:$Q,6,0)</f>
        <v>97.527000000000001</v>
      </c>
      <c r="AC1665" s="14">
        <f ca="1">VLOOKUP($M1665,LAST!$B:$Q,7,0)</f>
        <v>1164.5</v>
      </c>
    </row>
    <row r="1666" spans="12:29" ht="16.5" customHeight="1" x14ac:dyDescent="0.25">
      <c r="L1666" s="32">
        <f t="shared" si="265"/>
        <v>1666</v>
      </c>
      <c r="M1666" s="9">
        <f t="shared" ca="1" si="274"/>
        <v>43851</v>
      </c>
      <c r="N1666" s="12">
        <f t="shared" ca="1" si="266"/>
        <v>1.9882577531246559E-2</v>
      </c>
      <c r="O1666" s="12">
        <f t="shared" ca="1" si="267"/>
        <v>1.2066587864460132E-2</v>
      </c>
      <c r="P1666" s="12">
        <f t="shared" ca="1" si="268"/>
        <v>0</v>
      </c>
      <c r="Q1666" s="12">
        <f t="shared" ca="1" si="269"/>
        <v>-1.027221366203257E-4</v>
      </c>
      <c r="R1666" s="12">
        <f t="shared" ca="1" si="270"/>
        <v>1.1768549161095265E-4</v>
      </c>
      <c r="S1666" s="12">
        <f t="shared" ca="1" si="271"/>
        <v>-7.6839538552941899E-4</v>
      </c>
      <c r="T1666" s="12">
        <f t="shared" ca="1" si="272"/>
        <v>7.7716851603990555E-3</v>
      </c>
      <c r="U1666" s="18"/>
      <c r="V1666" s="22">
        <f t="shared" ca="1" si="273"/>
        <v>43851</v>
      </c>
      <c r="W1666" s="14">
        <f ca="1">VLOOKUP($M1666,LAST!$B:$Q,2,0)</f>
        <v>283.14999999999998</v>
      </c>
      <c r="X1666" s="14">
        <f ca="1">VLOOKUP($M1666,LAST!$B:$Q,3,0)*100</f>
        <v>410.98</v>
      </c>
      <c r="Y1666" s="14">
        <f ca="1">VLOOKUP($M1666,LAST!$B:$Q,16,0)*100</f>
        <v>320</v>
      </c>
      <c r="Z1666" s="14">
        <f ca="1">VLOOKUP($M1666,LAST!$B:$Q,4,0)</f>
        <v>97.34</v>
      </c>
      <c r="AA1666" s="14">
        <f ca="1">VLOOKUP($M1666,LAST!$B:$Q,5,0)</f>
        <v>98.579400000000007</v>
      </c>
      <c r="AB1666" s="14">
        <f ca="1">VLOOKUP($M1666,LAST!$B:$Q,6,0)</f>
        <v>97.531000000000006</v>
      </c>
      <c r="AC1666" s="14">
        <f ca="1">VLOOKUP($M1666,LAST!$B:$Q,7,0)</f>
        <v>1167.05</v>
      </c>
    </row>
    <row r="1667" spans="12:29" ht="16.5" customHeight="1" x14ac:dyDescent="0.25">
      <c r="L1667" s="32">
        <f t="shared" si="265"/>
        <v>1667</v>
      </c>
      <c r="M1667" s="9">
        <f t="shared" ca="1" si="274"/>
        <v>43850</v>
      </c>
      <c r="N1667" s="12">
        <f t="shared" ca="1" si="266"/>
        <v>0</v>
      </c>
      <c r="O1667" s="12">
        <f t="shared" ca="1" si="267"/>
        <v>-3.3868355175967757E-3</v>
      </c>
      <c r="P1667" s="12">
        <f t="shared" ca="1" si="268"/>
        <v>0</v>
      </c>
      <c r="Q1667" s="12">
        <f t="shared" ca="1" si="269"/>
        <v>0</v>
      </c>
      <c r="R1667" s="12">
        <f t="shared" ca="1" si="270"/>
        <v>1.1972888510092261E-4</v>
      </c>
      <c r="S1667" s="12">
        <f t="shared" ca="1" si="271"/>
        <v>0</v>
      </c>
      <c r="T1667" s="12">
        <f t="shared" ca="1" si="272"/>
        <v>-1.2505390254420323E-3</v>
      </c>
      <c r="U1667" s="18"/>
      <c r="V1667" s="22">
        <f t="shared" ca="1" si="273"/>
        <v>43850</v>
      </c>
      <c r="W1667" s="14">
        <f ca="1">VLOOKUP($M1667,LAST!$B:$Q,2,0)</f>
        <v>277.63</v>
      </c>
      <c r="X1667" s="14">
        <f ca="1">VLOOKUP($M1667,LAST!$B:$Q,3,0)*100</f>
        <v>406.08000000000004</v>
      </c>
      <c r="Y1667" s="14">
        <f ca="1">VLOOKUP($M1667,LAST!$B:$Q,16,0)*100</f>
        <v>320</v>
      </c>
      <c r="Z1667" s="14">
        <f ca="1">VLOOKUP($M1667,LAST!$B:$Q,4,0)</f>
        <v>97.35</v>
      </c>
      <c r="AA1667" s="14">
        <f ca="1">VLOOKUP($M1667,LAST!$B:$Q,5,0)</f>
        <v>98.567800000000005</v>
      </c>
      <c r="AB1667" s="14">
        <f ca="1">VLOOKUP($M1667,LAST!$B:$Q,6,0)</f>
        <v>97.605999999999995</v>
      </c>
      <c r="AC1667" s="14">
        <f ca="1">VLOOKUP($M1667,LAST!$B:$Q,7,0)</f>
        <v>1158.05</v>
      </c>
    </row>
    <row r="1668" spans="12:29" ht="16.5" customHeight="1" x14ac:dyDescent="0.25">
      <c r="L1668" s="32">
        <f t="shared" si="265"/>
        <v>1668</v>
      </c>
      <c r="M1668" s="9">
        <f t="shared" ca="1" si="274"/>
        <v>43847</v>
      </c>
      <c r="N1668" s="12">
        <f t="shared" ca="1" si="266"/>
        <v>-4.6249820737129799E-3</v>
      </c>
      <c r="O1668" s="12">
        <f t="shared" ca="1" si="267"/>
        <v>-1.2745722829549111E-3</v>
      </c>
      <c r="P1668" s="12">
        <f t="shared" ca="1" si="268"/>
        <v>3.1347962382444194E-3</v>
      </c>
      <c r="Q1668" s="12">
        <f t="shared" ca="1" si="269"/>
        <v>1.027326895417513E-4</v>
      </c>
      <c r="R1668" s="12">
        <f t="shared" ca="1" si="270"/>
        <v>4.9720398858976722E-5</v>
      </c>
      <c r="S1668" s="12">
        <f t="shared" ca="1" si="271"/>
        <v>2.9387587340732324E-3</v>
      </c>
      <c r="T1668" s="12">
        <f t="shared" ca="1" si="272"/>
        <v>-1.6359566040985429E-3</v>
      </c>
      <c r="U1668" s="18"/>
      <c r="V1668" s="22">
        <f t="shared" ca="1" si="273"/>
        <v>43847</v>
      </c>
      <c r="W1668" s="14">
        <f ca="1">VLOOKUP($M1668,LAST!$B:$Q,2,0)</f>
        <v>277.63</v>
      </c>
      <c r="X1668" s="14">
        <f ca="1">VLOOKUP($M1668,LAST!$B:$Q,3,0)*100</f>
        <v>407.46000000000004</v>
      </c>
      <c r="Y1668" s="14">
        <f ca="1">VLOOKUP($M1668,LAST!$B:$Q,16,0)*100</f>
        <v>320</v>
      </c>
      <c r="Z1668" s="14">
        <f ca="1">VLOOKUP($M1668,LAST!$B:$Q,4,0)</f>
        <v>97.35</v>
      </c>
      <c r="AA1668" s="14">
        <f ca="1">VLOOKUP($M1668,LAST!$B:$Q,5,0)</f>
        <v>98.555999999999997</v>
      </c>
      <c r="AB1668" s="14">
        <f ca="1">VLOOKUP($M1668,LAST!$B:$Q,6,0)</f>
        <v>97.605999999999995</v>
      </c>
      <c r="AC1668" s="14">
        <f ca="1">VLOOKUP($M1668,LAST!$B:$Q,7,0)</f>
        <v>1159.5</v>
      </c>
    </row>
    <row r="1669" spans="12:29" ht="16.5" customHeight="1" x14ac:dyDescent="0.25">
      <c r="L1669" s="32">
        <f t="shared" si="265"/>
        <v>1669</v>
      </c>
      <c r="M1669" s="9">
        <f t="shared" ca="1" si="274"/>
        <v>43846</v>
      </c>
      <c r="N1669" s="12">
        <f t="shared" ca="1" si="266"/>
        <v>-1.2917153271755577E-2</v>
      </c>
      <c r="O1669" s="12">
        <f t="shared" ca="1" si="267"/>
        <v>-8.9394160229316899E-3</v>
      </c>
      <c r="P1669" s="12">
        <f t="shared" ca="1" si="268"/>
        <v>-9.3167701863353658E-3</v>
      </c>
      <c r="Q1669" s="12">
        <f t="shared" ca="1" si="269"/>
        <v>2.0550760378146293E-4</v>
      </c>
      <c r="R1669" s="12">
        <f t="shared" ca="1" si="270"/>
        <v>1.6237868536195244E-4</v>
      </c>
      <c r="S1669" s="12">
        <f t="shared" ca="1" si="271"/>
        <v>9.3593475197728537E-4</v>
      </c>
      <c r="T1669" s="12">
        <f t="shared" ca="1" si="272"/>
        <v>3.8897052467801174E-3</v>
      </c>
      <c r="U1669" s="18"/>
      <c r="V1669" s="22">
        <f t="shared" ca="1" si="273"/>
        <v>43846</v>
      </c>
      <c r="W1669" s="14">
        <f ca="1">VLOOKUP($M1669,LAST!$B:$Q,2,0)</f>
        <v>278.92</v>
      </c>
      <c r="X1669" s="14">
        <f ca="1">VLOOKUP($M1669,LAST!$B:$Q,3,0)*100</f>
        <v>407.97999999999996</v>
      </c>
      <c r="Y1669" s="14">
        <f ca="1">VLOOKUP($M1669,LAST!$B:$Q,16,0)*100</f>
        <v>319</v>
      </c>
      <c r="Z1669" s="14">
        <f ca="1">VLOOKUP($M1669,LAST!$B:$Q,4,0)</f>
        <v>97.34</v>
      </c>
      <c r="AA1669" s="14">
        <f ca="1">VLOOKUP($M1669,LAST!$B:$Q,5,0)</f>
        <v>98.551100000000005</v>
      </c>
      <c r="AB1669" s="14">
        <f ca="1">VLOOKUP($M1669,LAST!$B:$Q,6,0)</f>
        <v>97.32</v>
      </c>
      <c r="AC1669" s="14">
        <f ca="1">VLOOKUP($M1669,LAST!$B:$Q,7,0)</f>
        <v>1161.4000000000001</v>
      </c>
    </row>
    <row r="1670" spans="12:29" ht="16.5" customHeight="1" x14ac:dyDescent="0.25">
      <c r="L1670" s="32">
        <f t="shared" ref="L1670:L1733" si="275">ROW(M1670)</f>
        <v>1670</v>
      </c>
      <c r="M1670" s="9">
        <f t="shared" ca="1" si="274"/>
        <v>43845</v>
      </c>
      <c r="N1670" s="12">
        <f t="shared" ref="N1670:N1733" ca="1" si="276">W1670/W1671-1</f>
        <v>-3.1046039865937347E-3</v>
      </c>
      <c r="O1670" s="12">
        <f t="shared" ref="O1670:O1733" ca="1" si="277">X1670/X1671-1</f>
        <v>2.069083031084773E-3</v>
      </c>
      <c r="P1670" s="12">
        <f t="shared" ref="P1670:P1733" ca="1" si="278">Y1670/Y1671-1</f>
        <v>0</v>
      </c>
      <c r="Q1670" s="12">
        <f t="shared" ref="Q1670:Q1733" ca="1" si="279">Z1670/Z1671-1</f>
        <v>4.1118421052632748E-4</v>
      </c>
      <c r="R1670" s="12">
        <f t="shared" ref="R1670:R1733" ca="1" si="280">AA1670/AA1671-1</f>
        <v>2.355045431059466E-4</v>
      </c>
      <c r="S1670" s="12">
        <f t="shared" ref="S1670:S1733" ca="1" si="281">AB1670/AB1671-1</f>
        <v>-1.4685946678716366E-3</v>
      </c>
      <c r="T1670" s="12">
        <f t="shared" ref="T1670:T1733" ca="1" si="282">AC1670/AC1671-1</f>
        <v>6.919816624861852E-4</v>
      </c>
      <c r="U1670" s="18"/>
      <c r="V1670" s="22">
        <f t="shared" ref="V1670:V1733" ca="1" si="283">M1670</f>
        <v>43845</v>
      </c>
      <c r="W1670" s="14">
        <f ca="1">VLOOKUP($M1670,LAST!$B:$Q,2,0)</f>
        <v>282.57</v>
      </c>
      <c r="X1670" s="14">
        <f ca="1">VLOOKUP($M1670,LAST!$B:$Q,3,0)*100</f>
        <v>411.66</v>
      </c>
      <c r="Y1670" s="14">
        <f ca="1">VLOOKUP($M1670,LAST!$B:$Q,16,0)*100</f>
        <v>322</v>
      </c>
      <c r="Z1670" s="14">
        <f ca="1">VLOOKUP($M1670,LAST!$B:$Q,4,0)</f>
        <v>97.32</v>
      </c>
      <c r="AA1670" s="14">
        <f ca="1">VLOOKUP($M1670,LAST!$B:$Q,5,0)</f>
        <v>98.5351</v>
      </c>
      <c r="AB1670" s="14">
        <f ca="1">VLOOKUP($M1670,LAST!$B:$Q,6,0)</f>
        <v>97.228999999999999</v>
      </c>
      <c r="AC1670" s="14">
        <f ca="1">VLOOKUP($M1670,LAST!$B:$Q,7,0)</f>
        <v>1156.9000000000001</v>
      </c>
    </row>
    <row r="1671" spans="12:29" ht="16.5" customHeight="1" x14ac:dyDescent="0.25">
      <c r="L1671" s="32">
        <f t="shared" si="275"/>
        <v>1671</v>
      </c>
      <c r="M1671" s="9">
        <f t="shared" ref="M1671:M1734" ca="1" si="284">WORKDAY(M1670,-1)</f>
        <v>43844</v>
      </c>
      <c r="N1671" s="12">
        <f t="shared" ca="1" si="276"/>
        <v>7.8222222222221749E-3</v>
      </c>
      <c r="O1671" s="12">
        <f t="shared" ca="1" si="277"/>
        <v>2.110260489162874E-2</v>
      </c>
      <c r="P1671" s="12">
        <f t="shared" ca="1" si="278"/>
        <v>2.2222222222222143E-2</v>
      </c>
      <c r="Q1671" s="12">
        <f t="shared" ca="1" si="279"/>
        <v>3.0848329048849266E-4</v>
      </c>
      <c r="R1671" s="12">
        <f t="shared" ca="1" si="280"/>
        <v>1.9696931238399884E-4</v>
      </c>
      <c r="S1671" s="12">
        <f t="shared" ca="1" si="281"/>
        <v>2.7736401458722248E-4</v>
      </c>
      <c r="T1671" s="12">
        <f t="shared" ca="1" si="282"/>
        <v>-1.2972972972979946E-4</v>
      </c>
      <c r="U1671" s="18"/>
      <c r="V1671" s="22">
        <f t="shared" ca="1" si="283"/>
        <v>43844</v>
      </c>
      <c r="W1671" s="14">
        <f ca="1">VLOOKUP($M1671,LAST!$B:$Q,2,0)</f>
        <v>283.45</v>
      </c>
      <c r="X1671" s="14">
        <f ca="1">VLOOKUP($M1671,LAST!$B:$Q,3,0)*100</f>
        <v>410.81000000000006</v>
      </c>
      <c r="Y1671" s="14">
        <f ca="1">VLOOKUP($M1671,LAST!$B:$Q,16,0)*100</f>
        <v>322</v>
      </c>
      <c r="Z1671" s="14">
        <f ca="1">VLOOKUP($M1671,LAST!$B:$Q,4,0)</f>
        <v>97.28</v>
      </c>
      <c r="AA1671" s="14">
        <f ca="1">VLOOKUP($M1671,LAST!$B:$Q,5,0)</f>
        <v>98.511899999999997</v>
      </c>
      <c r="AB1671" s="14">
        <f ca="1">VLOOKUP($M1671,LAST!$B:$Q,6,0)</f>
        <v>97.372</v>
      </c>
      <c r="AC1671" s="14">
        <f ca="1">VLOOKUP($M1671,LAST!$B:$Q,7,0)</f>
        <v>1156.0999999999999</v>
      </c>
    </row>
    <row r="1672" spans="12:29" ht="16.5" customHeight="1" x14ac:dyDescent="0.25">
      <c r="L1672" s="32">
        <f t="shared" si="275"/>
        <v>1672</v>
      </c>
      <c r="M1672" s="9">
        <f t="shared" ca="1" si="284"/>
        <v>43843</v>
      </c>
      <c r="N1672" s="12">
        <f t="shared" ca="1" si="276"/>
        <v>-6.8154530687195569E-3</v>
      </c>
      <c r="O1672" s="12">
        <f t="shared" ca="1" si="277"/>
        <v>-2.9782718788434193E-2</v>
      </c>
      <c r="P1672" s="12">
        <f t="shared" ca="1" si="278"/>
        <v>-3.669724770642202E-2</v>
      </c>
      <c r="Q1672" s="12">
        <f t="shared" ca="1" si="279"/>
        <v>1.6479555052013595E-3</v>
      </c>
      <c r="R1672" s="12">
        <f t="shared" ca="1" si="280"/>
        <v>1.6349094808520981E-4</v>
      </c>
      <c r="S1672" s="12">
        <f t="shared" ca="1" si="281"/>
        <v>-1.129873864990083E-4</v>
      </c>
      <c r="T1672" s="12">
        <f t="shared" ca="1" si="282"/>
        <v>-4.6485602375931911E-3</v>
      </c>
      <c r="U1672" s="18"/>
      <c r="V1672" s="22">
        <f t="shared" ca="1" si="283"/>
        <v>43843</v>
      </c>
      <c r="W1672" s="14">
        <f ca="1">VLOOKUP($M1672,LAST!$B:$Q,2,0)</f>
        <v>281.25</v>
      </c>
      <c r="X1672" s="14">
        <f ca="1">VLOOKUP($M1672,LAST!$B:$Q,3,0)*100</f>
        <v>402.32</v>
      </c>
      <c r="Y1672" s="14">
        <f ca="1">VLOOKUP($M1672,LAST!$B:$Q,16,0)*100</f>
        <v>315</v>
      </c>
      <c r="Z1672" s="14">
        <f ca="1">VLOOKUP($M1672,LAST!$B:$Q,4,0)</f>
        <v>97.25</v>
      </c>
      <c r="AA1672" s="14">
        <f ca="1">VLOOKUP($M1672,LAST!$B:$Q,5,0)</f>
        <v>98.492500000000007</v>
      </c>
      <c r="AB1672" s="14">
        <f ca="1">VLOOKUP($M1672,LAST!$B:$Q,6,0)</f>
        <v>97.344999999999999</v>
      </c>
      <c r="AC1672" s="14">
        <f ca="1">VLOOKUP($M1672,LAST!$B:$Q,7,0)</f>
        <v>1156.25</v>
      </c>
    </row>
    <row r="1673" spans="12:29" ht="16.5" customHeight="1" x14ac:dyDescent="0.25">
      <c r="L1673" s="32">
        <f t="shared" si="275"/>
        <v>1673</v>
      </c>
      <c r="M1673" s="9">
        <f t="shared" ca="1" si="284"/>
        <v>43840</v>
      </c>
      <c r="N1673" s="12">
        <f t="shared" ca="1" si="276"/>
        <v>4.1487890500337965E-3</v>
      </c>
      <c r="O1673" s="12">
        <f t="shared" ca="1" si="277"/>
        <v>-1.4688884607975128E-3</v>
      </c>
      <c r="P1673" s="12">
        <f t="shared" ca="1" si="278"/>
        <v>-1.2084592145015116E-2</v>
      </c>
      <c r="Q1673" s="12">
        <f t="shared" ca="1" si="279"/>
        <v>3.0908716257993518E-4</v>
      </c>
      <c r="R1673" s="12">
        <f t="shared" ca="1" si="280"/>
        <v>6.6761033099038691E-4</v>
      </c>
      <c r="S1673" s="12">
        <f t="shared" ca="1" si="281"/>
        <v>-9.6459722934849612E-4</v>
      </c>
      <c r="T1673" s="12">
        <f t="shared" ca="1" si="282"/>
        <v>1.983870272135313E-3</v>
      </c>
      <c r="U1673" s="18"/>
      <c r="V1673" s="22">
        <f t="shared" ca="1" si="283"/>
        <v>43840</v>
      </c>
      <c r="W1673" s="14">
        <f ca="1">VLOOKUP($M1673,LAST!$B:$Q,2,0)</f>
        <v>283.18</v>
      </c>
      <c r="X1673" s="14">
        <f ca="1">VLOOKUP($M1673,LAST!$B:$Q,3,0)*100</f>
        <v>414.67</v>
      </c>
      <c r="Y1673" s="14">
        <f ca="1">VLOOKUP($M1673,LAST!$B:$Q,16,0)*100</f>
        <v>327</v>
      </c>
      <c r="Z1673" s="14">
        <f ca="1">VLOOKUP($M1673,LAST!$B:$Q,4,0)</f>
        <v>97.09</v>
      </c>
      <c r="AA1673" s="14">
        <f ca="1">VLOOKUP($M1673,LAST!$B:$Q,5,0)</f>
        <v>98.476399999999998</v>
      </c>
      <c r="AB1673" s="14">
        <f ca="1">VLOOKUP($M1673,LAST!$B:$Q,6,0)</f>
        <v>97.355999999999995</v>
      </c>
      <c r="AC1673" s="14">
        <f ca="1">VLOOKUP($M1673,LAST!$B:$Q,7,0)</f>
        <v>1161.6500000000001</v>
      </c>
    </row>
    <row r="1674" spans="12:29" ht="16.5" customHeight="1" x14ac:dyDescent="0.25">
      <c r="L1674" s="32">
        <f t="shared" si="275"/>
        <v>1674</v>
      </c>
      <c r="M1674" s="9">
        <f t="shared" ca="1" si="284"/>
        <v>43839</v>
      </c>
      <c r="N1674" s="12">
        <f t="shared" ca="1" si="276"/>
        <v>1.1586197001219656E-2</v>
      </c>
      <c r="O1674" s="12">
        <f t="shared" ca="1" si="277"/>
        <v>-3.3120529928477582E-3</v>
      </c>
      <c r="P1674" s="12">
        <f t="shared" ca="1" si="278"/>
        <v>6.0790273556230456E-3</v>
      </c>
      <c r="Q1674" s="12">
        <f t="shared" ca="1" si="279"/>
        <v>4.1228612657184804E-4</v>
      </c>
      <c r="R1674" s="12">
        <f t="shared" ca="1" si="280"/>
        <v>5.1952224287221682E-4</v>
      </c>
      <c r="S1674" s="12">
        <f t="shared" ca="1" si="281"/>
        <v>1.5519172858919905E-3</v>
      </c>
      <c r="T1674" s="12">
        <f t="shared" ca="1" si="282"/>
        <v>-9.8219242430712672E-3</v>
      </c>
      <c r="U1674" s="18"/>
      <c r="V1674" s="22">
        <f t="shared" ca="1" si="283"/>
        <v>43839</v>
      </c>
      <c r="W1674" s="14">
        <f ca="1">VLOOKUP($M1674,LAST!$B:$Q,2,0)</f>
        <v>282.01</v>
      </c>
      <c r="X1674" s="14">
        <f ca="1">VLOOKUP($M1674,LAST!$B:$Q,3,0)*100</f>
        <v>415.28000000000003</v>
      </c>
      <c r="Y1674" s="14">
        <f ca="1">VLOOKUP($M1674,LAST!$B:$Q,16,0)*100</f>
        <v>331</v>
      </c>
      <c r="Z1674" s="14">
        <f ca="1">VLOOKUP($M1674,LAST!$B:$Q,4,0)</f>
        <v>97.06</v>
      </c>
      <c r="AA1674" s="14">
        <f ca="1">VLOOKUP($M1674,LAST!$B:$Q,5,0)</f>
        <v>98.410700000000006</v>
      </c>
      <c r="AB1674" s="14">
        <f ca="1">VLOOKUP($M1674,LAST!$B:$Q,6,0)</f>
        <v>97.45</v>
      </c>
      <c r="AC1674" s="14">
        <f ca="1">VLOOKUP($M1674,LAST!$B:$Q,7,0)</f>
        <v>1159.3499999999999</v>
      </c>
    </row>
    <row r="1675" spans="12:29" ht="16.5" customHeight="1" x14ac:dyDescent="0.25">
      <c r="L1675" s="32">
        <f t="shared" si="275"/>
        <v>1675</v>
      </c>
      <c r="M1675" s="9">
        <f t="shared" ca="1" si="284"/>
        <v>43838</v>
      </c>
      <c r="N1675" s="12">
        <f t="shared" ca="1" si="276"/>
        <v>-1.9381617362552506E-2</v>
      </c>
      <c r="O1675" s="12">
        <f t="shared" ca="1" si="277"/>
        <v>-9.6030425481341553E-3</v>
      </c>
      <c r="P1675" s="12">
        <f t="shared" ca="1" si="278"/>
        <v>-9.0361445783132543E-3</v>
      </c>
      <c r="Q1675" s="12">
        <f t="shared" ca="1" si="279"/>
        <v>7.2202166064982976E-4</v>
      </c>
      <c r="R1675" s="12">
        <f t="shared" ca="1" si="280"/>
        <v>3.1526941296844413E-4</v>
      </c>
      <c r="S1675" s="12">
        <f t="shared" ca="1" si="281"/>
        <v>3.0307716097108806E-3</v>
      </c>
      <c r="T1675" s="12">
        <f t="shared" ca="1" si="282"/>
        <v>3.7721291096917131E-3</v>
      </c>
      <c r="U1675" s="18"/>
      <c r="V1675" s="22">
        <f t="shared" ca="1" si="283"/>
        <v>43838</v>
      </c>
      <c r="W1675" s="14">
        <f ca="1">VLOOKUP($M1675,LAST!$B:$Q,2,0)</f>
        <v>278.77999999999997</v>
      </c>
      <c r="X1675" s="14">
        <f ca="1">VLOOKUP($M1675,LAST!$B:$Q,3,0)*100</f>
        <v>416.65999999999997</v>
      </c>
      <c r="Y1675" s="14">
        <f ca="1">VLOOKUP($M1675,LAST!$B:$Q,16,0)*100</f>
        <v>329</v>
      </c>
      <c r="Z1675" s="14">
        <f ca="1">VLOOKUP($M1675,LAST!$B:$Q,4,0)</f>
        <v>97.02</v>
      </c>
      <c r="AA1675" s="14">
        <f ca="1">VLOOKUP($M1675,LAST!$B:$Q,5,0)</f>
        <v>98.3596</v>
      </c>
      <c r="AB1675" s="14">
        <f ca="1">VLOOKUP($M1675,LAST!$B:$Q,6,0)</f>
        <v>97.299000000000007</v>
      </c>
      <c r="AC1675" s="14">
        <f ca="1">VLOOKUP($M1675,LAST!$B:$Q,7,0)</f>
        <v>1170.8499999999999</v>
      </c>
    </row>
    <row r="1676" spans="12:29" ht="16.5" customHeight="1" x14ac:dyDescent="0.25">
      <c r="L1676" s="32">
        <f t="shared" si="275"/>
        <v>1676</v>
      </c>
      <c r="M1676" s="9">
        <f t="shared" ca="1" si="284"/>
        <v>43837</v>
      </c>
      <c r="N1676" s="12">
        <f t="shared" ca="1" si="276"/>
        <v>-9.8565059905265651E-3</v>
      </c>
      <c r="O1676" s="12">
        <f t="shared" ca="1" si="277"/>
        <v>2.693233548632934E-3</v>
      </c>
      <c r="P1676" s="12">
        <f t="shared" ca="1" si="278"/>
        <v>9.1185410334346795E-3</v>
      </c>
      <c r="Q1676" s="12">
        <f t="shared" ca="1" si="279"/>
        <v>1.0325245224573898E-3</v>
      </c>
      <c r="R1676" s="12">
        <f t="shared" ca="1" si="280"/>
        <v>5.5938024736690295E-5</v>
      </c>
      <c r="S1676" s="12">
        <f t="shared" ca="1" si="281"/>
        <v>3.4550175336967026E-3</v>
      </c>
      <c r="T1676" s="12">
        <f t="shared" ca="1" si="282"/>
        <v>-4.7354948805460317E-3</v>
      </c>
      <c r="U1676" s="18"/>
      <c r="V1676" s="22">
        <f t="shared" ca="1" si="283"/>
        <v>43837</v>
      </c>
      <c r="W1676" s="14">
        <f ca="1">VLOOKUP($M1676,LAST!$B:$Q,2,0)</f>
        <v>284.29000000000002</v>
      </c>
      <c r="X1676" s="14">
        <f ca="1">VLOOKUP($M1676,LAST!$B:$Q,3,0)*100</f>
        <v>420.7</v>
      </c>
      <c r="Y1676" s="14">
        <f ca="1">VLOOKUP($M1676,LAST!$B:$Q,16,0)*100</f>
        <v>332</v>
      </c>
      <c r="Z1676" s="14">
        <f ca="1">VLOOKUP($M1676,LAST!$B:$Q,4,0)</f>
        <v>96.95</v>
      </c>
      <c r="AA1676" s="14">
        <f ca="1">VLOOKUP($M1676,LAST!$B:$Q,5,0)</f>
        <v>98.328599999999994</v>
      </c>
      <c r="AB1676" s="14">
        <f ca="1">VLOOKUP($M1676,LAST!$B:$Q,6,0)</f>
        <v>97.004999999999995</v>
      </c>
      <c r="AC1676" s="14">
        <f ca="1">VLOOKUP($M1676,LAST!$B:$Q,7,0)</f>
        <v>1166.45</v>
      </c>
    </row>
    <row r="1677" spans="12:29" ht="16.5" customHeight="1" x14ac:dyDescent="0.25">
      <c r="L1677" s="32">
        <f t="shared" si="275"/>
        <v>1677</v>
      </c>
      <c r="M1677" s="9">
        <f t="shared" ca="1" si="284"/>
        <v>43836</v>
      </c>
      <c r="N1677" s="12">
        <f t="shared" ca="1" si="276"/>
        <v>-6.2988855817817102E-3</v>
      </c>
      <c r="O1677" s="12">
        <f t="shared" ca="1" si="277"/>
        <v>-7.3108408649977807E-3</v>
      </c>
      <c r="P1677" s="12">
        <f t="shared" ca="1" si="278"/>
        <v>-1.7910447761193993E-2</v>
      </c>
      <c r="Q1677" s="12">
        <f t="shared" ca="1" si="279"/>
        <v>6.1989874987067317E-4</v>
      </c>
      <c r="R1677" s="12">
        <f t="shared" ca="1" si="280"/>
        <v>2.2278466590441859E-4</v>
      </c>
      <c r="S1677" s="12">
        <f t="shared" ca="1" si="281"/>
        <v>-1.7245296267992538E-3</v>
      </c>
      <c r="T1677" s="12">
        <f t="shared" ca="1" si="282"/>
        <v>4.3705544605363578E-3</v>
      </c>
      <c r="U1677" s="18"/>
      <c r="V1677" s="22">
        <f t="shared" ca="1" si="283"/>
        <v>43836</v>
      </c>
      <c r="W1677" s="14">
        <f ca="1">VLOOKUP($M1677,LAST!$B:$Q,2,0)</f>
        <v>287.12</v>
      </c>
      <c r="X1677" s="14">
        <f ca="1">VLOOKUP($M1677,LAST!$B:$Q,3,0)*100</f>
        <v>419.57000000000005</v>
      </c>
      <c r="Y1677" s="14">
        <f ca="1">VLOOKUP($M1677,LAST!$B:$Q,16,0)*100</f>
        <v>329</v>
      </c>
      <c r="Z1677" s="14">
        <f ca="1">VLOOKUP($M1677,LAST!$B:$Q,4,0)</f>
        <v>96.85</v>
      </c>
      <c r="AA1677" s="14">
        <f ca="1">VLOOKUP($M1677,LAST!$B:$Q,5,0)</f>
        <v>98.323099999999997</v>
      </c>
      <c r="AB1677" s="14">
        <f ca="1">VLOOKUP($M1677,LAST!$B:$Q,6,0)</f>
        <v>96.671000000000006</v>
      </c>
      <c r="AC1677" s="14">
        <f ca="1">VLOOKUP($M1677,LAST!$B:$Q,7,0)</f>
        <v>1172</v>
      </c>
    </row>
    <row r="1678" spans="12:29" ht="16.5" customHeight="1" x14ac:dyDescent="0.25">
      <c r="L1678" s="32">
        <f t="shared" si="275"/>
        <v>1678</v>
      </c>
      <c r="M1678" s="9">
        <f t="shared" ca="1" si="284"/>
        <v>43833</v>
      </c>
      <c r="N1678" s="12">
        <f t="shared" ca="1" si="276"/>
        <v>3.0677035028893629E-2</v>
      </c>
      <c r="O1678" s="12">
        <f t="shared" ca="1" si="277"/>
        <v>1.6791762894534434E-2</v>
      </c>
      <c r="P1678" s="12">
        <f t="shared" ca="1" si="278"/>
        <v>1.2084592145015005E-2</v>
      </c>
      <c r="Q1678" s="12">
        <f t="shared" ca="1" si="279"/>
        <v>3.1004547333601806E-4</v>
      </c>
      <c r="R1678" s="12">
        <f t="shared" ca="1" si="280"/>
        <v>1.7500305237860836E-4</v>
      </c>
      <c r="S1678" s="12">
        <f t="shared" ca="1" si="281"/>
        <v>-8.2605373479593958E-5</v>
      </c>
      <c r="T1678" s="12">
        <f t="shared" ca="1" si="282"/>
        <v>7.5986529660652113E-3</v>
      </c>
      <c r="U1678" s="18"/>
      <c r="V1678" s="22">
        <f t="shared" ca="1" si="283"/>
        <v>43833</v>
      </c>
      <c r="W1678" s="14">
        <f ca="1">VLOOKUP($M1678,LAST!$B:$Q,2,0)</f>
        <v>288.94</v>
      </c>
      <c r="X1678" s="14">
        <f ca="1">VLOOKUP($M1678,LAST!$B:$Q,3,0)*100</f>
        <v>422.66</v>
      </c>
      <c r="Y1678" s="14">
        <f ca="1">VLOOKUP($M1678,LAST!$B:$Q,16,0)*100</f>
        <v>335</v>
      </c>
      <c r="Z1678" s="14">
        <f ca="1">VLOOKUP($M1678,LAST!$B:$Q,4,0)</f>
        <v>96.79</v>
      </c>
      <c r="AA1678" s="14">
        <f ca="1">VLOOKUP($M1678,LAST!$B:$Q,5,0)</f>
        <v>98.301199999999994</v>
      </c>
      <c r="AB1678" s="14">
        <f ca="1">VLOOKUP($M1678,LAST!$B:$Q,6,0)</f>
        <v>96.837999999999994</v>
      </c>
      <c r="AC1678" s="14">
        <f ca="1">VLOOKUP($M1678,LAST!$B:$Q,7,0)</f>
        <v>1166.9000000000001</v>
      </c>
    </row>
    <row r="1679" spans="12:29" ht="16.5" customHeight="1" x14ac:dyDescent="0.25">
      <c r="L1679" s="32">
        <f t="shared" si="275"/>
        <v>1679</v>
      </c>
      <c r="M1679" s="9">
        <f t="shared" ca="1" si="284"/>
        <v>43832</v>
      </c>
      <c r="N1679" s="12">
        <f t="shared" ca="1" si="276"/>
        <v>1.0634846245358487E-2</v>
      </c>
      <c r="O1679" s="12">
        <f t="shared" ca="1" si="277"/>
        <v>-1.6677311759279001E-2</v>
      </c>
      <c r="P1679" s="12">
        <f t="shared" ca="1" si="278"/>
        <v>-1.4880952380952328E-2</v>
      </c>
      <c r="Q1679" s="12">
        <f t="shared" ca="1" si="279"/>
        <v>4.1356492969413239E-4</v>
      </c>
      <c r="R1679" s="12">
        <f t="shared" ca="1" si="280"/>
        <v>5.6980984631360698E-5</v>
      </c>
      <c r="S1679" s="12">
        <f t="shared" ca="1" si="281"/>
        <v>4.1578101508632503E-3</v>
      </c>
      <c r="T1679" s="12">
        <f t="shared" ca="1" si="282"/>
        <v>1.5999999999998238E-3</v>
      </c>
      <c r="U1679" s="18"/>
      <c r="V1679" s="22">
        <f t="shared" ca="1" si="283"/>
        <v>43832</v>
      </c>
      <c r="W1679" s="14">
        <f ca="1">VLOOKUP($M1679,LAST!$B:$Q,2,0)</f>
        <v>280.33999999999997</v>
      </c>
      <c r="X1679" s="14">
        <f ca="1">VLOOKUP($M1679,LAST!$B:$Q,3,0)*100</f>
        <v>415.67999999999995</v>
      </c>
      <c r="Y1679" s="14">
        <f ca="1">VLOOKUP($M1679,LAST!$B:$Q,16,0)*100</f>
        <v>331</v>
      </c>
      <c r="Z1679" s="14">
        <f ca="1">VLOOKUP($M1679,LAST!$B:$Q,4,0)</f>
        <v>96.76</v>
      </c>
      <c r="AA1679" s="14">
        <f ca="1">VLOOKUP($M1679,LAST!$B:$Q,5,0)</f>
        <v>98.284000000000006</v>
      </c>
      <c r="AB1679" s="14">
        <f ca="1">VLOOKUP($M1679,LAST!$B:$Q,6,0)</f>
        <v>96.846000000000004</v>
      </c>
      <c r="AC1679" s="14">
        <f ca="1">VLOOKUP($M1679,LAST!$B:$Q,7,0)</f>
        <v>1158.0999999999999</v>
      </c>
    </row>
    <row r="1680" spans="12:29" ht="16.5" customHeight="1" x14ac:dyDescent="0.25">
      <c r="L1680" s="32">
        <f t="shared" si="275"/>
        <v>1680</v>
      </c>
      <c r="M1680" s="9">
        <f t="shared" ca="1" si="284"/>
        <v>43831</v>
      </c>
      <c r="N1680" s="12">
        <f t="shared" ca="1" si="276"/>
        <v>0</v>
      </c>
      <c r="O1680" s="12">
        <f t="shared" ca="1" si="277"/>
        <v>0</v>
      </c>
      <c r="P1680" s="12">
        <f t="shared" ca="1" si="278"/>
        <v>0</v>
      </c>
      <c r="Q1680" s="12">
        <f t="shared" ca="1" si="279"/>
        <v>0</v>
      </c>
      <c r="R1680" s="12">
        <f t="shared" ca="1" si="280"/>
        <v>0</v>
      </c>
      <c r="S1680" s="12">
        <f t="shared" ca="1" si="281"/>
        <v>5.8097915737276296E-4</v>
      </c>
      <c r="T1680" s="12">
        <f t="shared" ca="1" si="282"/>
        <v>0</v>
      </c>
      <c r="U1680" s="18"/>
      <c r="V1680" s="22">
        <f t="shared" ca="1" si="283"/>
        <v>43831</v>
      </c>
      <c r="W1680" s="14">
        <f ca="1">VLOOKUP($M1680,LAST!$B:$Q,2,0)</f>
        <v>277.39</v>
      </c>
      <c r="X1680" s="14">
        <f ca="1">VLOOKUP($M1680,LAST!$B:$Q,3,0)*100</f>
        <v>422.72999999999996</v>
      </c>
      <c r="Y1680" s="14">
        <f ca="1">VLOOKUP($M1680,LAST!$B:$Q,16,0)*100</f>
        <v>336</v>
      </c>
      <c r="Z1680" s="14">
        <f ca="1">VLOOKUP($M1680,LAST!$B:$Q,4,0)</f>
        <v>96.72</v>
      </c>
      <c r="AA1680" s="14">
        <f ca="1">VLOOKUP($M1680,LAST!$B:$Q,5,0)</f>
        <v>98.278400000000005</v>
      </c>
      <c r="AB1680" s="14">
        <f ca="1">VLOOKUP($M1680,LAST!$B:$Q,6,0)</f>
        <v>96.444999999999993</v>
      </c>
      <c r="AC1680" s="14">
        <f ca="1">VLOOKUP($M1680,LAST!$B:$Q,7,0)</f>
        <v>1156.25</v>
      </c>
    </row>
    <row r="1681" spans="12:29" ht="16.5" customHeight="1" x14ac:dyDescent="0.25">
      <c r="L1681" s="32">
        <f t="shared" si="275"/>
        <v>1681</v>
      </c>
      <c r="M1681" s="9">
        <f t="shared" ca="1" si="284"/>
        <v>43830</v>
      </c>
      <c r="N1681" s="12">
        <f t="shared" ca="1" si="276"/>
        <v>-4.807519822050077E-3</v>
      </c>
      <c r="O1681" s="12">
        <f t="shared" ca="1" si="277"/>
        <v>9.5285857572717791E-3</v>
      </c>
      <c r="P1681" s="12">
        <f t="shared" ca="1" si="278"/>
        <v>1.8181818181818077E-2</v>
      </c>
      <c r="Q1681" s="12">
        <f t="shared" ca="1" si="279"/>
        <v>0</v>
      </c>
      <c r="R1681" s="12">
        <f t="shared" ca="1" si="280"/>
        <v>4.9860847532778863E-5</v>
      </c>
      <c r="S1681" s="12">
        <f t="shared" ca="1" si="281"/>
        <v>-3.6282819929708277E-3</v>
      </c>
      <c r="T1681" s="12">
        <f t="shared" ca="1" si="282"/>
        <v>0</v>
      </c>
      <c r="U1681" s="18"/>
      <c r="V1681" s="22">
        <f t="shared" ca="1" si="283"/>
        <v>43830</v>
      </c>
      <c r="W1681" s="14">
        <f ca="1">VLOOKUP($M1681,LAST!$B:$Q,2,0)</f>
        <v>277.39</v>
      </c>
      <c r="X1681" s="14">
        <f ca="1">VLOOKUP($M1681,LAST!$B:$Q,3,0)*100</f>
        <v>422.72999999999996</v>
      </c>
      <c r="Y1681" s="14">
        <f ca="1">VLOOKUP($M1681,LAST!$B:$Q,16,0)*100</f>
        <v>336</v>
      </c>
      <c r="Z1681" s="14">
        <f ca="1">VLOOKUP($M1681,LAST!$B:$Q,4,0)</f>
        <v>96.72</v>
      </c>
      <c r="AA1681" s="14">
        <f ca="1">VLOOKUP($M1681,LAST!$B:$Q,5,0)</f>
        <v>98.278400000000005</v>
      </c>
      <c r="AB1681" s="14">
        <f ca="1">VLOOKUP($M1681,LAST!$B:$Q,6,0)</f>
        <v>96.388999999999996</v>
      </c>
      <c r="AC1681" s="14">
        <f ca="1">VLOOKUP($M1681,LAST!$B:$Q,7,0)</f>
        <v>1156.25</v>
      </c>
    </row>
    <row r="1682" spans="12:29" ht="16.5" customHeight="1" x14ac:dyDescent="0.25">
      <c r="L1682" s="32">
        <f t="shared" si="275"/>
        <v>1682</v>
      </c>
      <c r="M1682" s="9">
        <f t="shared" ca="1" si="284"/>
        <v>43829</v>
      </c>
      <c r="N1682" s="12">
        <f t="shared" ca="1" si="276"/>
        <v>-2.3622892730590372E-3</v>
      </c>
      <c r="O1682" s="12">
        <f t="shared" ca="1" si="277"/>
        <v>5.4264310411065164E-3</v>
      </c>
      <c r="P1682" s="12">
        <f t="shared" ca="1" si="278"/>
        <v>0</v>
      </c>
      <c r="Q1682" s="12">
        <f t="shared" ca="1" si="279"/>
        <v>1.0340192327573661E-4</v>
      </c>
      <c r="R1682" s="12">
        <f t="shared" ca="1" si="280"/>
        <v>2.5445681104541151E-4</v>
      </c>
      <c r="S1682" s="12">
        <f t="shared" ca="1" si="281"/>
        <v>-1.8469030840185807E-3</v>
      </c>
      <c r="T1682" s="12">
        <f t="shared" ca="1" si="282"/>
        <v>-4.4343034268986559E-3</v>
      </c>
      <c r="U1682" s="18"/>
      <c r="V1682" s="22">
        <f t="shared" ca="1" si="283"/>
        <v>43829</v>
      </c>
      <c r="W1682" s="14">
        <f ca="1">VLOOKUP($M1682,LAST!$B:$Q,2,0)</f>
        <v>278.73</v>
      </c>
      <c r="X1682" s="14">
        <f ca="1">VLOOKUP($M1682,LAST!$B:$Q,3,0)*100</f>
        <v>418.74</v>
      </c>
      <c r="Y1682" s="14">
        <f ca="1">VLOOKUP($M1682,LAST!$B:$Q,16,0)*100</f>
        <v>330</v>
      </c>
      <c r="Z1682" s="14">
        <f ca="1">VLOOKUP($M1682,LAST!$B:$Q,4,0)</f>
        <v>96.72</v>
      </c>
      <c r="AA1682" s="14">
        <f ca="1">VLOOKUP($M1682,LAST!$B:$Q,5,0)</f>
        <v>98.273499999999999</v>
      </c>
      <c r="AB1682" s="14">
        <f ca="1">VLOOKUP($M1682,LAST!$B:$Q,6,0)</f>
        <v>96.74</v>
      </c>
      <c r="AC1682" s="14">
        <f ca="1">VLOOKUP($M1682,LAST!$B:$Q,7,0)</f>
        <v>1156.25</v>
      </c>
    </row>
    <row r="1683" spans="12:29" ht="16.5" customHeight="1" x14ac:dyDescent="0.25">
      <c r="L1683" s="32">
        <f t="shared" si="275"/>
        <v>1683</v>
      </c>
      <c r="M1683" s="9">
        <f t="shared" ca="1" si="284"/>
        <v>43826</v>
      </c>
      <c r="N1683" s="12">
        <f t="shared" ca="1" si="276"/>
        <v>0</v>
      </c>
      <c r="O1683" s="12">
        <f t="shared" ca="1" si="277"/>
        <v>4.3406964406287329E-3</v>
      </c>
      <c r="P1683" s="12">
        <f t="shared" ca="1" si="278"/>
        <v>1.8518518518518601E-2</v>
      </c>
      <c r="Q1683" s="12">
        <f t="shared" ca="1" si="279"/>
        <v>0</v>
      </c>
      <c r="R1683" s="12">
        <f t="shared" ca="1" si="280"/>
        <v>2.646420868446242E-5</v>
      </c>
      <c r="S1683" s="12">
        <f t="shared" ca="1" si="281"/>
        <v>-6.3054934689442677E-3</v>
      </c>
      <c r="T1683" s="12">
        <f t="shared" ca="1" si="282"/>
        <v>-4.7334222642969603E-4</v>
      </c>
      <c r="U1683" s="18"/>
      <c r="V1683" s="22">
        <f t="shared" ca="1" si="283"/>
        <v>43826</v>
      </c>
      <c r="W1683" s="14">
        <f ca="1">VLOOKUP($M1683,LAST!$B:$Q,2,0)</f>
        <v>279.39</v>
      </c>
      <c r="X1683" s="14">
        <f ca="1">VLOOKUP($M1683,LAST!$B:$Q,3,0)*100</f>
        <v>416.47999999999996</v>
      </c>
      <c r="Y1683" s="14">
        <f ca="1">VLOOKUP($M1683,LAST!$B:$Q,16,0)*100</f>
        <v>330</v>
      </c>
      <c r="Z1683" s="14">
        <f ca="1">VLOOKUP($M1683,LAST!$B:$Q,4,0)</f>
        <v>96.71</v>
      </c>
      <c r="AA1683" s="14">
        <f ca="1">VLOOKUP($M1683,LAST!$B:$Q,5,0)</f>
        <v>98.248500000000007</v>
      </c>
      <c r="AB1683" s="14">
        <f ca="1">VLOOKUP($M1683,LAST!$B:$Q,6,0)</f>
        <v>96.918999999999997</v>
      </c>
      <c r="AC1683" s="14">
        <f ca="1">VLOOKUP($M1683,LAST!$B:$Q,7,0)</f>
        <v>1161.4000000000001</v>
      </c>
    </row>
    <row r="1684" spans="12:29" ht="16.5" customHeight="1" x14ac:dyDescent="0.25">
      <c r="L1684" s="32">
        <f t="shared" si="275"/>
        <v>1684</v>
      </c>
      <c r="M1684" s="9">
        <f t="shared" ca="1" si="284"/>
        <v>43825</v>
      </c>
      <c r="N1684" s="12">
        <f t="shared" ca="1" si="276"/>
        <v>-2.2142066354773338E-3</v>
      </c>
      <c r="O1684" s="12">
        <f t="shared" ca="1" si="277"/>
        <v>-3.8914244535190878E-3</v>
      </c>
      <c r="P1684" s="12">
        <f t="shared" ca="1" si="278"/>
        <v>-6.1349693251533388E-3</v>
      </c>
      <c r="Q1684" s="12">
        <f t="shared" ca="1" si="279"/>
        <v>1.0341261633906029E-4</v>
      </c>
      <c r="R1684" s="12">
        <f t="shared" ca="1" si="280"/>
        <v>-4.071400144356474E-6</v>
      </c>
      <c r="S1684" s="12">
        <f t="shared" ca="1" si="281"/>
        <v>-1.003769255981668E-3</v>
      </c>
      <c r="T1684" s="12">
        <f t="shared" ca="1" si="282"/>
        <v>-1.589620209657916E-3</v>
      </c>
      <c r="U1684" s="18"/>
      <c r="V1684" s="22">
        <f t="shared" ca="1" si="283"/>
        <v>43825</v>
      </c>
      <c r="W1684" s="14">
        <f ca="1">VLOOKUP($M1684,LAST!$B:$Q,2,0)</f>
        <v>279.39</v>
      </c>
      <c r="X1684" s="14">
        <f ca="1">VLOOKUP($M1684,LAST!$B:$Q,3,0)*100</f>
        <v>414.68</v>
      </c>
      <c r="Y1684" s="14">
        <f ca="1">VLOOKUP($M1684,LAST!$B:$Q,16,0)*100</f>
        <v>324</v>
      </c>
      <c r="Z1684" s="14">
        <f ca="1">VLOOKUP($M1684,LAST!$B:$Q,4,0)</f>
        <v>96.71</v>
      </c>
      <c r="AA1684" s="14">
        <f ca="1">VLOOKUP($M1684,LAST!$B:$Q,5,0)</f>
        <v>98.245900000000006</v>
      </c>
      <c r="AB1684" s="14">
        <f ca="1">VLOOKUP($M1684,LAST!$B:$Q,6,0)</f>
        <v>97.534000000000006</v>
      </c>
      <c r="AC1684" s="14">
        <f ca="1">VLOOKUP($M1684,LAST!$B:$Q,7,0)</f>
        <v>1161.95</v>
      </c>
    </row>
    <row r="1685" spans="12:29" ht="16.5" customHeight="1" x14ac:dyDescent="0.25">
      <c r="L1685" s="32">
        <f t="shared" si="275"/>
        <v>1685</v>
      </c>
      <c r="M1685" s="9">
        <f t="shared" ca="1" si="284"/>
        <v>43824</v>
      </c>
      <c r="N1685" s="12">
        <f t="shared" ca="1" si="276"/>
        <v>0</v>
      </c>
      <c r="O1685" s="12">
        <f t="shared" ca="1" si="277"/>
        <v>0</v>
      </c>
      <c r="P1685" s="12">
        <f t="shared" ca="1" si="278"/>
        <v>0</v>
      </c>
      <c r="Q1685" s="12">
        <f t="shared" ca="1" si="279"/>
        <v>0</v>
      </c>
      <c r="R1685" s="12">
        <f t="shared" ca="1" si="280"/>
        <v>0</v>
      </c>
      <c r="S1685" s="12">
        <f t="shared" ca="1" si="281"/>
        <v>-2.2528519057074536E-4</v>
      </c>
      <c r="T1685" s="12">
        <f t="shared" ca="1" si="282"/>
        <v>0</v>
      </c>
      <c r="U1685" s="18"/>
      <c r="V1685" s="22">
        <f t="shared" ca="1" si="283"/>
        <v>43824</v>
      </c>
      <c r="W1685" s="14">
        <f ca="1">VLOOKUP($M1685,LAST!$B:$Q,2,0)</f>
        <v>280.01</v>
      </c>
      <c r="X1685" s="14">
        <f ca="1">VLOOKUP($M1685,LAST!$B:$Q,3,0)*100</f>
        <v>416.3</v>
      </c>
      <c r="Y1685" s="14">
        <f ca="1">VLOOKUP($M1685,LAST!$B:$Q,16,0)*100</f>
        <v>326</v>
      </c>
      <c r="Z1685" s="14">
        <f ca="1">VLOOKUP($M1685,LAST!$B:$Q,4,0)</f>
        <v>96.7</v>
      </c>
      <c r="AA1685" s="14">
        <f ca="1">VLOOKUP($M1685,LAST!$B:$Q,5,0)</f>
        <v>98.246300000000005</v>
      </c>
      <c r="AB1685" s="14">
        <f ca="1">VLOOKUP($M1685,LAST!$B:$Q,6,0)</f>
        <v>97.632000000000005</v>
      </c>
      <c r="AC1685" s="14">
        <f ca="1">VLOOKUP($M1685,LAST!$B:$Q,7,0)</f>
        <v>1163.8</v>
      </c>
    </row>
    <row r="1686" spans="12:29" ht="16.5" customHeight="1" x14ac:dyDescent="0.25">
      <c r="L1686" s="32">
        <f t="shared" si="275"/>
        <v>1686</v>
      </c>
      <c r="M1686" s="9">
        <f t="shared" ca="1" si="284"/>
        <v>43823</v>
      </c>
      <c r="N1686" s="12">
        <f t="shared" ca="1" si="276"/>
        <v>1.1268012568167896E-2</v>
      </c>
      <c r="O1686" s="12">
        <f t="shared" ca="1" si="277"/>
        <v>1.1935146697780841E-2</v>
      </c>
      <c r="P1686" s="12">
        <f t="shared" ca="1" si="278"/>
        <v>2.8391167192429068E-2</v>
      </c>
      <c r="Q1686" s="12">
        <f t="shared" ca="1" si="279"/>
        <v>-1.0340192327562558E-4</v>
      </c>
      <c r="R1686" s="12">
        <f t="shared" ca="1" si="280"/>
        <v>9.1607342429522731E-6</v>
      </c>
      <c r="S1686" s="12">
        <f t="shared" ca="1" si="281"/>
        <v>-4.0959266009998885E-5</v>
      </c>
      <c r="T1686" s="12">
        <f t="shared" ca="1" si="282"/>
        <v>-4.7236655644777858E-4</v>
      </c>
      <c r="U1686" s="18"/>
      <c r="V1686" s="22">
        <f t="shared" ca="1" si="283"/>
        <v>43823</v>
      </c>
      <c r="W1686" s="14">
        <f ca="1">VLOOKUP($M1686,LAST!$B:$Q,2,0)</f>
        <v>280.01</v>
      </c>
      <c r="X1686" s="14">
        <f ca="1">VLOOKUP($M1686,LAST!$B:$Q,3,0)*100</f>
        <v>416.3</v>
      </c>
      <c r="Y1686" s="14">
        <f ca="1">VLOOKUP($M1686,LAST!$B:$Q,16,0)*100</f>
        <v>326</v>
      </c>
      <c r="Z1686" s="14">
        <f ca="1">VLOOKUP($M1686,LAST!$B:$Q,4,0)</f>
        <v>96.7</v>
      </c>
      <c r="AA1686" s="14">
        <f ca="1">VLOOKUP($M1686,LAST!$B:$Q,5,0)</f>
        <v>98.246300000000005</v>
      </c>
      <c r="AB1686" s="14">
        <f ca="1">VLOOKUP($M1686,LAST!$B:$Q,6,0)</f>
        <v>97.653999999999996</v>
      </c>
      <c r="AC1686" s="14">
        <f ca="1">VLOOKUP($M1686,LAST!$B:$Q,7,0)</f>
        <v>1163.8</v>
      </c>
    </row>
    <row r="1687" spans="12:29" ht="16.5" customHeight="1" x14ac:dyDescent="0.25">
      <c r="L1687" s="32">
        <f t="shared" si="275"/>
        <v>1687</v>
      </c>
      <c r="M1687" s="9">
        <f t="shared" ca="1" si="284"/>
        <v>43822</v>
      </c>
      <c r="N1687" s="12">
        <f t="shared" ca="1" si="276"/>
        <v>-1.1812990720913685E-2</v>
      </c>
      <c r="O1687" s="12">
        <f t="shared" ca="1" si="277"/>
        <v>-1.4186096666746528E-2</v>
      </c>
      <c r="P1687" s="12">
        <f t="shared" ca="1" si="278"/>
        <v>-2.1604938271604923E-2</v>
      </c>
      <c r="Q1687" s="12">
        <f t="shared" ca="1" si="279"/>
        <v>5.1727705358994847E-4</v>
      </c>
      <c r="R1687" s="12">
        <f t="shared" ca="1" si="280"/>
        <v>5.9039328336174535E-5</v>
      </c>
      <c r="S1687" s="12">
        <f t="shared" ca="1" si="281"/>
        <v>-3.2756679291634505E-4</v>
      </c>
      <c r="T1687" s="12">
        <f t="shared" ca="1" si="282"/>
        <v>3.5769694880192215E-3</v>
      </c>
      <c r="U1687" s="18"/>
      <c r="V1687" s="22">
        <f t="shared" ca="1" si="283"/>
        <v>43822</v>
      </c>
      <c r="W1687" s="14">
        <f ca="1">VLOOKUP($M1687,LAST!$B:$Q,2,0)</f>
        <v>276.89</v>
      </c>
      <c r="X1687" s="14">
        <f ca="1">VLOOKUP($M1687,LAST!$B:$Q,3,0)*100</f>
        <v>411.39</v>
      </c>
      <c r="Y1687" s="14">
        <f ca="1">VLOOKUP($M1687,LAST!$B:$Q,16,0)*100</f>
        <v>317</v>
      </c>
      <c r="Z1687" s="14">
        <f ca="1">VLOOKUP($M1687,LAST!$B:$Q,4,0)</f>
        <v>96.71</v>
      </c>
      <c r="AA1687" s="14">
        <f ca="1">VLOOKUP($M1687,LAST!$B:$Q,5,0)</f>
        <v>98.245400000000004</v>
      </c>
      <c r="AB1687" s="14">
        <f ca="1">VLOOKUP($M1687,LAST!$B:$Q,6,0)</f>
        <v>97.658000000000001</v>
      </c>
      <c r="AC1687" s="14">
        <f ca="1">VLOOKUP($M1687,LAST!$B:$Q,7,0)</f>
        <v>1164.3499999999999</v>
      </c>
    </row>
    <row r="1688" spans="12:29" ht="16.5" customHeight="1" x14ac:dyDescent="0.25">
      <c r="L1688" s="32">
        <f t="shared" si="275"/>
        <v>1688</v>
      </c>
      <c r="M1688" s="9">
        <f t="shared" ca="1" si="284"/>
        <v>43819</v>
      </c>
      <c r="N1688" s="12">
        <f t="shared" ca="1" si="276"/>
        <v>-1.4611025979117676E-3</v>
      </c>
      <c r="O1688" s="12">
        <f t="shared" ca="1" si="277"/>
        <v>-4.4848398101100528E-3</v>
      </c>
      <c r="P1688" s="12">
        <f t="shared" ca="1" si="278"/>
        <v>-6.1349693251533388E-3</v>
      </c>
      <c r="Q1688" s="12">
        <f t="shared" ca="1" si="279"/>
        <v>1.0346611484735035E-4</v>
      </c>
      <c r="R1688" s="12">
        <f t="shared" ca="1" si="280"/>
        <v>1.506747786708118E-4</v>
      </c>
      <c r="S1688" s="12">
        <f t="shared" ca="1" si="281"/>
        <v>3.1937070620975394E-3</v>
      </c>
      <c r="T1688" s="12">
        <f t="shared" ca="1" si="282"/>
        <v>-4.7181950759200841E-3</v>
      </c>
      <c r="U1688" s="18"/>
      <c r="V1688" s="22">
        <f t="shared" ca="1" si="283"/>
        <v>43819</v>
      </c>
      <c r="W1688" s="14">
        <f ca="1">VLOOKUP($M1688,LAST!$B:$Q,2,0)</f>
        <v>280.2</v>
      </c>
      <c r="X1688" s="14">
        <f ca="1">VLOOKUP($M1688,LAST!$B:$Q,3,0)*100</f>
        <v>417.31</v>
      </c>
      <c r="Y1688" s="14">
        <f ca="1">VLOOKUP($M1688,LAST!$B:$Q,16,0)*100</f>
        <v>324</v>
      </c>
      <c r="Z1688" s="14">
        <f ca="1">VLOOKUP($M1688,LAST!$B:$Q,4,0)</f>
        <v>96.66</v>
      </c>
      <c r="AA1688" s="14">
        <f ca="1">VLOOKUP($M1688,LAST!$B:$Q,5,0)</f>
        <v>98.239599999999996</v>
      </c>
      <c r="AB1688" s="14">
        <f ca="1">VLOOKUP($M1688,LAST!$B:$Q,6,0)</f>
        <v>97.69</v>
      </c>
      <c r="AC1688" s="14">
        <f ca="1">VLOOKUP($M1688,LAST!$B:$Q,7,0)</f>
        <v>1160.2</v>
      </c>
    </row>
    <row r="1689" spans="12:29" ht="16.5" customHeight="1" x14ac:dyDescent="0.25">
      <c r="L1689" s="32">
        <f t="shared" si="275"/>
        <v>1689</v>
      </c>
      <c r="M1689" s="9">
        <f t="shared" ca="1" si="284"/>
        <v>43818</v>
      </c>
      <c r="N1689" s="12">
        <f t="shared" ca="1" si="276"/>
        <v>1.226506980267672E-2</v>
      </c>
      <c r="O1689" s="12">
        <f t="shared" ca="1" si="277"/>
        <v>6.0238072381684216E-3</v>
      </c>
      <c r="P1689" s="12">
        <f t="shared" ca="1" si="278"/>
        <v>1.2422360248447228E-2</v>
      </c>
      <c r="Q1689" s="12">
        <f t="shared" ca="1" si="279"/>
        <v>6.2118231701013826E-4</v>
      </c>
      <c r="R1689" s="12">
        <f t="shared" ca="1" si="280"/>
        <v>-2.4224263755401321E-4</v>
      </c>
      <c r="S1689" s="12">
        <f t="shared" ca="1" si="281"/>
        <v>-2.1560574948664701E-4</v>
      </c>
      <c r="T1689" s="12">
        <f t="shared" ca="1" si="282"/>
        <v>-2.7376165625802029E-3</v>
      </c>
      <c r="U1689" s="18"/>
      <c r="V1689" s="22">
        <f t="shared" ca="1" si="283"/>
        <v>43818</v>
      </c>
      <c r="W1689" s="14">
        <f ca="1">VLOOKUP($M1689,LAST!$B:$Q,2,0)</f>
        <v>280.61</v>
      </c>
      <c r="X1689" s="14">
        <f ca="1">VLOOKUP($M1689,LAST!$B:$Q,3,0)*100</f>
        <v>419.19000000000005</v>
      </c>
      <c r="Y1689" s="14">
        <f ca="1">VLOOKUP($M1689,LAST!$B:$Q,16,0)*100</f>
        <v>326</v>
      </c>
      <c r="Z1689" s="14">
        <f ca="1">VLOOKUP($M1689,LAST!$B:$Q,4,0)</f>
        <v>96.65</v>
      </c>
      <c r="AA1689" s="14">
        <f ca="1">VLOOKUP($M1689,LAST!$B:$Q,5,0)</f>
        <v>98.224800000000002</v>
      </c>
      <c r="AB1689" s="14">
        <f ca="1">VLOOKUP($M1689,LAST!$B:$Q,6,0)</f>
        <v>97.379000000000005</v>
      </c>
      <c r="AC1689" s="14">
        <f ca="1">VLOOKUP($M1689,LAST!$B:$Q,7,0)</f>
        <v>1165.7</v>
      </c>
    </row>
    <row r="1690" spans="12:29" ht="16.5" customHeight="1" x14ac:dyDescent="0.25">
      <c r="L1690" s="32">
        <f t="shared" si="275"/>
        <v>1690</v>
      </c>
      <c r="M1690" s="9">
        <f t="shared" ca="1" si="284"/>
        <v>43817</v>
      </c>
      <c r="N1690" s="12">
        <f t="shared" ca="1" si="276"/>
        <v>-1.4539637397796068E-2</v>
      </c>
      <c r="O1690" s="12">
        <f t="shared" ca="1" si="277"/>
        <v>-1.263003246368577E-2</v>
      </c>
      <c r="P1690" s="12">
        <f t="shared" ca="1" si="278"/>
        <v>-1.2269938650306789E-2</v>
      </c>
      <c r="Q1690" s="12">
        <f t="shared" ca="1" si="279"/>
        <v>1.0363768266141715E-3</v>
      </c>
      <c r="R1690" s="12">
        <f t="shared" ca="1" si="280"/>
        <v>-3.3587136737400769E-5</v>
      </c>
      <c r="S1690" s="12">
        <f t="shared" ca="1" si="281"/>
        <v>1.8308613276831753E-3</v>
      </c>
      <c r="T1690" s="12">
        <f t="shared" ca="1" si="282"/>
        <v>2.3581871971873891E-3</v>
      </c>
      <c r="U1690" s="18"/>
      <c r="V1690" s="22">
        <f t="shared" ca="1" si="283"/>
        <v>43817</v>
      </c>
      <c r="W1690" s="14">
        <f ca="1">VLOOKUP($M1690,LAST!$B:$Q,2,0)</f>
        <v>277.20999999999998</v>
      </c>
      <c r="X1690" s="14">
        <f ca="1">VLOOKUP($M1690,LAST!$B:$Q,3,0)*100</f>
        <v>416.68</v>
      </c>
      <c r="Y1690" s="14">
        <f ca="1">VLOOKUP($M1690,LAST!$B:$Q,16,0)*100</f>
        <v>322</v>
      </c>
      <c r="Z1690" s="14">
        <f ca="1">VLOOKUP($M1690,LAST!$B:$Q,4,0)</f>
        <v>96.59</v>
      </c>
      <c r="AA1690" s="14">
        <f ca="1">VLOOKUP($M1690,LAST!$B:$Q,5,0)</f>
        <v>98.248599999999996</v>
      </c>
      <c r="AB1690" s="14">
        <f ca="1">VLOOKUP($M1690,LAST!$B:$Q,6,0)</f>
        <v>97.4</v>
      </c>
      <c r="AC1690" s="14">
        <f ca="1">VLOOKUP($M1690,LAST!$B:$Q,7,0)</f>
        <v>1168.9000000000001</v>
      </c>
    </row>
    <row r="1691" spans="12:29" ht="16.5" customHeight="1" x14ac:dyDescent="0.25">
      <c r="L1691" s="32">
        <f t="shared" si="275"/>
        <v>1691</v>
      </c>
      <c r="M1691" s="9">
        <f t="shared" ca="1" si="284"/>
        <v>43816</v>
      </c>
      <c r="N1691" s="12">
        <f t="shared" ca="1" si="276"/>
        <v>-1.512499124711153E-2</v>
      </c>
      <c r="O1691" s="12">
        <f t="shared" ca="1" si="277"/>
        <v>-2.4347579425112453E-3</v>
      </c>
      <c r="P1691" s="12">
        <f t="shared" ca="1" si="278"/>
        <v>0</v>
      </c>
      <c r="Q1691" s="12">
        <f t="shared" ca="1" si="279"/>
        <v>7.2599045841115206E-4</v>
      </c>
      <c r="R1691" s="12">
        <f t="shared" ca="1" si="280"/>
        <v>3.0339404268509007E-4</v>
      </c>
      <c r="S1691" s="12">
        <f t="shared" ca="1" si="281"/>
        <v>2.0923736587676878E-3</v>
      </c>
      <c r="T1691" s="12">
        <f t="shared" ca="1" si="282"/>
        <v>-5.2036681595222234E-3</v>
      </c>
      <c r="U1691" s="18"/>
      <c r="V1691" s="22">
        <f t="shared" ca="1" si="283"/>
        <v>43816</v>
      </c>
      <c r="W1691" s="14">
        <f ca="1">VLOOKUP($M1691,LAST!$B:$Q,2,0)</f>
        <v>281.3</v>
      </c>
      <c r="X1691" s="14">
        <f ca="1">VLOOKUP($M1691,LAST!$B:$Q,3,0)*100</f>
        <v>422.01000000000005</v>
      </c>
      <c r="Y1691" s="14">
        <f ca="1">VLOOKUP($M1691,LAST!$B:$Q,16,0)*100</f>
        <v>326</v>
      </c>
      <c r="Z1691" s="14">
        <f ca="1">VLOOKUP($M1691,LAST!$B:$Q,4,0)</f>
        <v>96.49</v>
      </c>
      <c r="AA1691" s="14">
        <f ca="1">VLOOKUP($M1691,LAST!$B:$Q,5,0)</f>
        <v>98.251900000000006</v>
      </c>
      <c r="AB1691" s="14">
        <f ca="1">VLOOKUP($M1691,LAST!$B:$Q,6,0)</f>
        <v>97.221999999999994</v>
      </c>
      <c r="AC1691" s="14">
        <f ca="1">VLOOKUP($M1691,LAST!$B:$Q,7,0)</f>
        <v>1166.1500000000001</v>
      </c>
    </row>
    <row r="1692" spans="12:29" ht="16.5" customHeight="1" x14ac:dyDescent="0.25">
      <c r="L1692" s="32">
        <f t="shared" si="275"/>
        <v>1692</v>
      </c>
      <c r="M1692" s="9">
        <f t="shared" ca="1" si="284"/>
        <v>43815</v>
      </c>
      <c r="N1692" s="12">
        <f t="shared" ca="1" si="276"/>
        <v>-2.2752933930954233E-2</v>
      </c>
      <c r="O1692" s="12">
        <f t="shared" ca="1" si="277"/>
        <v>-2.5410648052157425E-2</v>
      </c>
      <c r="P1692" s="12">
        <f t="shared" ca="1" si="278"/>
        <v>-3.5502958579881616E-2</v>
      </c>
      <c r="Q1692" s="12">
        <f t="shared" ca="1" si="279"/>
        <v>1.97443624649285E-3</v>
      </c>
      <c r="R1692" s="12">
        <f t="shared" ca="1" si="280"/>
        <v>1.6088580875162073E-4</v>
      </c>
      <c r="S1692" s="12">
        <f t="shared" ca="1" si="281"/>
        <v>-1.5745276417074017E-3</v>
      </c>
      <c r="T1692" s="12">
        <f t="shared" ca="1" si="282"/>
        <v>5.1209832287790746E-4</v>
      </c>
      <c r="U1692" s="18"/>
      <c r="V1692" s="22">
        <f t="shared" ca="1" si="283"/>
        <v>43815</v>
      </c>
      <c r="W1692" s="14">
        <f ca="1">VLOOKUP($M1692,LAST!$B:$Q,2,0)</f>
        <v>285.62</v>
      </c>
      <c r="X1692" s="14">
        <f ca="1">VLOOKUP($M1692,LAST!$B:$Q,3,0)*100</f>
        <v>423.04</v>
      </c>
      <c r="Y1692" s="14">
        <f ca="1">VLOOKUP($M1692,LAST!$B:$Q,16,0)*100</f>
        <v>326</v>
      </c>
      <c r="Z1692" s="14">
        <f ca="1">VLOOKUP($M1692,LAST!$B:$Q,4,0)</f>
        <v>96.42</v>
      </c>
      <c r="AA1692" s="14">
        <f ca="1">VLOOKUP($M1692,LAST!$B:$Q,5,0)</f>
        <v>98.222099999999998</v>
      </c>
      <c r="AB1692" s="14">
        <f ca="1">VLOOKUP($M1692,LAST!$B:$Q,6,0)</f>
        <v>97.019000000000005</v>
      </c>
      <c r="AC1692" s="14">
        <f ca="1">VLOOKUP($M1692,LAST!$B:$Q,7,0)</f>
        <v>1172.25</v>
      </c>
    </row>
    <row r="1693" spans="12:29" ht="16.5" customHeight="1" x14ac:dyDescent="0.25">
      <c r="L1693" s="32">
        <f t="shared" si="275"/>
        <v>1693</v>
      </c>
      <c r="M1693" s="9">
        <f t="shared" ca="1" si="284"/>
        <v>43812</v>
      </c>
      <c r="N1693" s="12">
        <f t="shared" ca="1" si="276"/>
        <v>1.6131836039356084E-2</v>
      </c>
      <c r="O1693" s="12">
        <f t="shared" ca="1" si="277"/>
        <v>-4.7690014903130074E-3</v>
      </c>
      <c r="P1693" s="12">
        <f t="shared" ca="1" si="278"/>
        <v>-2.9498525073746729E-3</v>
      </c>
      <c r="Q1693" s="12">
        <f t="shared" ca="1" si="279"/>
        <v>2.0787859889837002E-4</v>
      </c>
      <c r="R1693" s="12">
        <f t="shared" ca="1" si="280"/>
        <v>4.9817945463104252E-4</v>
      </c>
      <c r="S1693" s="12">
        <f t="shared" ca="1" si="281"/>
        <v>-2.3101327556290796E-3</v>
      </c>
      <c r="T1693" s="12">
        <f t="shared" ca="1" si="282"/>
        <v>-1.2848597185946553E-2</v>
      </c>
      <c r="U1693" s="18"/>
      <c r="V1693" s="22">
        <f t="shared" ca="1" si="283"/>
        <v>43812</v>
      </c>
      <c r="W1693" s="14">
        <f ca="1">VLOOKUP($M1693,LAST!$B:$Q,2,0)</f>
        <v>292.27</v>
      </c>
      <c r="X1693" s="14">
        <f ca="1">VLOOKUP($M1693,LAST!$B:$Q,3,0)*100</f>
        <v>434.07</v>
      </c>
      <c r="Y1693" s="14">
        <f ca="1">VLOOKUP($M1693,LAST!$B:$Q,16,0)*100</f>
        <v>338</v>
      </c>
      <c r="Z1693" s="14">
        <f ca="1">VLOOKUP($M1693,LAST!$B:$Q,4,0)</f>
        <v>96.23</v>
      </c>
      <c r="AA1693" s="14">
        <f ca="1">VLOOKUP($M1693,LAST!$B:$Q,5,0)</f>
        <v>98.206299999999999</v>
      </c>
      <c r="AB1693" s="14">
        <f ca="1">VLOOKUP($M1693,LAST!$B:$Q,6,0)</f>
        <v>97.171999999999997</v>
      </c>
      <c r="AC1693" s="14">
        <f ca="1">VLOOKUP($M1693,LAST!$B:$Q,7,0)</f>
        <v>1171.6500000000001</v>
      </c>
    </row>
    <row r="1694" spans="12:29" ht="16.5" customHeight="1" x14ac:dyDescent="0.25">
      <c r="L1694" s="32">
        <f t="shared" si="275"/>
        <v>1694</v>
      </c>
      <c r="M1694" s="9">
        <f t="shared" ca="1" si="284"/>
        <v>43811</v>
      </c>
      <c r="N1694" s="12">
        <f t="shared" ca="1" si="276"/>
        <v>-4.3178869631748884E-2</v>
      </c>
      <c r="O1694" s="12">
        <f t="shared" ca="1" si="277"/>
        <v>-2.7991352989681362E-2</v>
      </c>
      <c r="P1694" s="12">
        <f t="shared" ca="1" si="278"/>
        <v>-3.966005665722383E-2</v>
      </c>
      <c r="Q1694" s="12">
        <f t="shared" ca="1" si="279"/>
        <v>1.2488292226036091E-3</v>
      </c>
      <c r="R1694" s="12">
        <f t="shared" ca="1" si="280"/>
        <v>2.7616342760583557E-4</v>
      </c>
      <c r="S1694" s="12">
        <f t="shared" ca="1" si="281"/>
        <v>3.2860174292836941E-3</v>
      </c>
      <c r="T1694" s="12">
        <f t="shared" ca="1" si="282"/>
        <v>-6.4872556815803728E-3</v>
      </c>
      <c r="U1694" s="18"/>
      <c r="V1694" s="22">
        <f t="shared" ca="1" si="283"/>
        <v>43811</v>
      </c>
      <c r="W1694" s="14">
        <f ca="1">VLOOKUP($M1694,LAST!$B:$Q,2,0)</f>
        <v>287.63</v>
      </c>
      <c r="X1694" s="14">
        <f ca="1">VLOOKUP($M1694,LAST!$B:$Q,3,0)*100</f>
        <v>436.15000000000003</v>
      </c>
      <c r="Y1694" s="14">
        <f ca="1">VLOOKUP($M1694,LAST!$B:$Q,16,0)*100</f>
        <v>339</v>
      </c>
      <c r="Z1694" s="14">
        <f ca="1">VLOOKUP($M1694,LAST!$B:$Q,4,0)</f>
        <v>96.21</v>
      </c>
      <c r="AA1694" s="14">
        <f ca="1">VLOOKUP($M1694,LAST!$B:$Q,5,0)</f>
        <v>98.157399999999996</v>
      </c>
      <c r="AB1694" s="14">
        <f ca="1">VLOOKUP($M1694,LAST!$B:$Q,6,0)</f>
        <v>97.397000000000006</v>
      </c>
      <c r="AC1694" s="14">
        <f ca="1">VLOOKUP($M1694,LAST!$B:$Q,7,0)</f>
        <v>1186.9000000000001</v>
      </c>
    </row>
    <row r="1695" spans="12:29" ht="16.5" customHeight="1" x14ac:dyDescent="0.25">
      <c r="L1695" s="32">
        <f t="shared" si="275"/>
        <v>1695</v>
      </c>
      <c r="M1695" s="9">
        <f t="shared" ca="1" si="284"/>
        <v>43810</v>
      </c>
      <c r="N1695" s="12">
        <f t="shared" ca="1" si="276"/>
        <v>6.3606842757191195E-3</v>
      </c>
      <c r="O1695" s="12">
        <f t="shared" ca="1" si="277"/>
        <v>2.0769127696635969E-3</v>
      </c>
      <c r="P1695" s="12">
        <f t="shared" ca="1" si="278"/>
        <v>5.6980056980056037E-3</v>
      </c>
      <c r="Q1695" s="12">
        <f t="shared" ca="1" si="279"/>
        <v>6.2480474851600576E-4</v>
      </c>
      <c r="R1695" s="12">
        <f t="shared" ca="1" si="280"/>
        <v>4.2308602001450701E-4</v>
      </c>
      <c r="S1695" s="12">
        <f t="shared" ca="1" si="281"/>
        <v>-3.4389660517589737E-3</v>
      </c>
      <c r="T1695" s="12">
        <f t="shared" ca="1" si="282"/>
        <v>2.6858030131353683E-3</v>
      </c>
      <c r="U1695" s="18"/>
      <c r="V1695" s="22">
        <f t="shared" ca="1" si="283"/>
        <v>43810</v>
      </c>
      <c r="W1695" s="14">
        <f ca="1">VLOOKUP($M1695,LAST!$B:$Q,2,0)</f>
        <v>300.61</v>
      </c>
      <c r="X1695" s="14">
        <f ca="1">VLOOKUP($M1695,LAST!$B:$Q,3,0)*100</f>
        <v>448.71</v>
      </c>
      <c r="Y1695" s="14">
        <f ca="1">VLOOKUP($M1695,LAST!$B:$Q,16,0)*100</f>
        <v>353</v>
      </c>
      <c r="Z1695" s="14">
        <f ca="1">VLOOKUP($M1695,LAST!$B:$Q,4,0)</f>
        <v>96.09</v>
      </c>
      <c r="AA1695" s="14">
        <f ca="1">VLOOKUP($M1695,LAST!$B:$Q,5,0)</f>
        <v>98.130300000000005</v>
      </c>
      <c r="AB1695" s="14">
        <f ca="1">VLOOKUP($M1695,LAST!$B:$Q,6,0)</f>
        <v>97.078000000000003</v>
      </c>
      <c r="AC1695" s="14">
        <f ca="1">VLOOKUP($M1695,LAST!$B:$Q,7,0)</f>
        <v>1194.6500000000001</v>
      </c>
    </row>
    <row r="1696" spans="12:29" ht="16.5" customHeight="1" x14ac:dyDescent="0.25">
      <c r="L1696" s="32">
        <f t="shared" si="275"/>
        <v>1696</v>
      </c>
      <c r="M1696" s="9">
        <f t="shared" ca="1" si="284"/>
        <v>43809</v>
      </c>
      <c r="N1696" s="12">
        <f t="shared" ca="1" si="276"/>
        <v>-5.129059117402246E-3</v>
      </c>
      <c r="O1696" s="12">
        <f t="shared" ca="1" si="277"/>
        <v>8.2698196285302394E-4</v>
      </c>
      <c r="P1696" s="12">
        <f t="shared" ca="1" si="278"/>
        <v>2.8571428571428914E-3</v>
      </c>
      <c r="Q1696" s="12">
        <f t="shared" ca="1" si="279"/>
        <v>9.3808630394009995E-4</v>
      </c>
      <c r="R1696" s="12">
        <f t="shared" ca="1" si="280"/>
        <v>4.5081524122703165E-4</v>
      </c>
      <c r="S1696" s="12">
        <f t="shared" ca="1" si="281"/>
        <v>-2.3657367580189881E-3</v>
      </c>
      <c r="T1696" s="12">
        <f t="shared" ca="1" si="282"/>
        <v>1.3026304731489358E-3</v>
      </c>
      <c r="U1696" s="18"/>
      <c r="V1696" s="22">
        <f t="shared" ca="1" si="283"/>
        <v>43809</v>
      </c>
      <c r="W1696" s="14">
        <f ca="1">VLOOKUP($M1696,LAST!$B:$Q,2,0)</f>
        <v>298.70999999999998</v>
      </c>
      <c r="X1696" s="14">
        <f ca="1">VLOOKUP($M1696,LAST!$B:$Q,3,0)*100</f>
        <v>447.78000000000003</v>
      </c>
      <c r="Y1696" s="14">
        <f ca="1">VLOOKUP($M1696,LAST!$B:$Q,16,0)*100</f>
        <v>351</v>
      </c>
      <c r="Z1696" s="14">
        <f ca="1">VLOOKUP($M1696,LAST!$B:$Q,4,0)</f>
        <v>96.03</v>
      </c>
      <c r="AA1696" s="14">
        <f ca="1">VLOOKUP($M1696,LAST!$B:$Q,5,0)</f>
        <v>98.088800000000006</v>
      </c>
      <c r="AB1696" s="14">
        <f ca="1">VLOOKUP($M1696,LAST!$B:$Q,6,0)</f>
        <v>97.412999999999997</v>
      </c>
      <c r="AC1696" s="14">
        <f ca="1">VLOOKUP($M1696,LAST!$B:$Q,7,0)</f>
        <v>1191.45</v>
      </c>
    </row>
    <row r="1697" spans="12:29" ht="16.5" customHeight="1" x14ac:dyDescent="0.25">
      <c r="L1697" s="32">
        <f t="shared" si="275"/>
        <v>1697</v>
      </c>
      <c r="M1697" s="9">
        <f t="shared" ca="1" si="284"/>
        <v>43808</v>
      </c>
      <c r="N1697" s="12">
        <f t="shared" ca="1" si="276"/>
        <v>-7.4708274106640715E-3</v>
      </c>
      <c r="O1697" s="12">
        <f t="shared" ca="1" si="277"/>
        <v>-1.6227269728885996E-2</v>
      </c>
      <c r="P1697" s="12">
        <f t="shared" ca="1" si="278"/>
        <v>-2.777777777777779E-2</v>
      </c>
      <c r="Q1697" s="12">
        <f t="shared" ca="1" si="279"/>
        <v>7.3015541879617452E-4</v>
      </c>
      <c r="R1697" s="12">
        <f t="shared" ca="1" si="280"/>
        <v>3.8262534040911511E-4</v>
      </c>
      <c r="S1697" s="12">
        <f t="shared" ca="1" si="281"/>
        <v>-5.73183213920192E-4</v>
      </c>
      <c r="T1697" s="12">
        <f t="shared" ca="1" si="282"/>
        <v>0</v>
      </c>
      <c r="U1697" s="18"/>
      <c r="V1697" s="22">
        <f t="shared" ca="1" si="283"/>
        <v>43808</v>
      </c>
      <c r="W1697" s="14">
        <f ca="1">VLOOKUP($M1697,LAST!$B:$Q,2,0)</f>
        <v>300.25</v>
      </c>
      <c r="X1697" s="14">
        <f ca="1">VLOOKUP($M1697,LAST!$B:$Q,3,0)*100</f>
        <v>447.40999999999997</v>
      </c>
      <c r="Y1697" s="14">
        <f ca="1">VLOOKUP($M1697,LAST!$B:$Q,16,0)*100</f>
        <v>350</v>
      </c>
      <c r="Z1697" s="14">
        <f ca="1">VLOOKUP($M1697,LAST!$B:$Q,4,0)</f>
        <v>95.94</v>
      </c>
      <c r="AA1697" s="14">
        <f ca="1">VLOOKUP($M1697,LAST!$B:$Q,5,0)</f>
        <v>98.044600000000003</v>
      </c>
      <c r="AB1697" s="14">
        <f ca="1">VLOOKUP($M1697,LAST!$B:$Q,6,0)</f>
        <v>97.644000000000005</v>
      </c>
      <c r="AC1697" s="14">
        <f ca="1">VLOOKUP($M1697,LAST!$B:$Q,7,0)</f>
        <v>1189.9000000000001</v>
      </c>
    </row>
    <row r="1698" spans="12:29" ht="16.5" customHeight="1" x14ac:dyDescent="0.25">
      <c r="L1698" s="32">
        <f t="shared" si="275"/>
        <v>1698</v>
      </c>
      <c r="M1698" s="9">
        <f t="shared" ca="1" si="284"/>
        <v>43805</v>
      </c>
      <c r="N1698" s="12">
        <f t="shared" ca="1" si="276"/>
        <v>-1.8653085058067842E-2</v>
      </c>
      <c r="O1698" s="12">
        <f t="shared" ca="1" si="277"/>
        <v>-1.8855306021185125E-2</v>
      </c>
      <c r="P1698" s="12">
        <f t="shared" ca="1" si="278"/>
        <v>-3.2258064516129004E-2</v>
      </c>
      <c r="Q1698" s="12">
        <f t="shared" ca="1" si="279"/>
        <v>1.1487050960734546E-3</v>
      </c>
      <c r="R1698" s="12">
        <f t="shared" ca="1" si="280"/>
        <v>8.1627405585926738E-6</v>
      </c>
      <c r="S1698" s="12">
        <f t="shared" ca="1" si="281"/>
        <v>2.9771070731958726E-3</v>
      </c>
      <c r="T1698" s="12">
        <f t="shared" ca="1" si="282"/>
        <v>-3.7804007224750968E-4</v>
      </c>
      <c r="U1698" s="18"/>
      <c r="V1698" s="22">
        <f t="shared" ca="1" si="283"/>
        <v>43805</v>
      </c>
      <c r="W1698" s="14">
        <f ca="1">VLOOKUP($M1698,LAST!$B:$Q,2,0)</f>
        <v>302.51</v>
      </c>
      <c r="X1698" s="14">
        <f ca="1">VLOOKUP($M1698,LAST!$B:$Q,3,0)*100</f>
        <v>454.79</v>
      </c>
      <c r="Y1698" s="14">
        <f ca="1">VLOOKUP($M1698,LAST!$B:$Q,16,0)*100</f>
        <v>360</v>
      </c>
      <c r="Z1698" s="14">
        <f ca="1">VLOOKUP($M1698,LAST!$B:$Q,4,0)</f>
        <v>95.87</v>
      </c>
      <c r="AA1698" s="14">
        <f ca="1">VLOOKUP($M1698,LAST!$B:$Q,5,0)</f>
        <v>98.007099999999994</v>
      </c>
      <c r="AB1698" s="14">
        <f ca="1">VLOOKUP($M1698,LAST!$B:$Q,6,0)</f>
        <v>97.7</v>
      </c>
      <c r="AC1698" s="14">
        <f ca="1">VLOOKUP($M1698,LAST!$B:$Q,7,0)</f>
        <v>1189.9000000000001</v>
      </c>
    </row>
    <row r="1699" spans="12:29" ht="16.5" customHeight="1" x14ac:dyDescent="0.25">
      <c r="L1699" s="32">
        <f t="shared" si="275"/>
        <v>1699</v>
      </c>
      <c r="M1699" s="9">
        <f t="shared" ca="1" si="284"/>
        <v>43804</v>
      </c>
      <c r="N1699" s="12">
        <f t="shared" ca="1" si="276"/>
        <v>-1.0051703651369648E-2</v>
      </c>
      <c r="O1699" s="12">
        <f t="shared" ca="1" si="277"/>
        <v>-1.0206914223484409E-2</v>
      </c>
      <c r="P1699" s="12">
        <f t="shared" ca="1" si="278"/>
        <v>-1.5873015873015928E-2</v>
      </c>
      <c r="Q1699" s="12">
        <f t="shared" ca="1" si="279"/>
        <v>8.361204013378476E-4</v>
      </c>
      <c r="R1699" s="12">
        <f t="shared" ca="1" si="280"/>
        <v>1.183737487844283E-4</v>
      </c>
      <c r="S1699" s="12">
        <f t="shared" ca="1" si="281"/>
        <v>-2.4373259052924423E-3</v>
      </c>
      <c r="T1699" s="12">
        <f t="shared" ca="1" si="282"/>
        <v>-3.5159683562848709E-3</v>
      </c>
      <c r="U1699" s="18"/>
      <c r="V1699" s="22">
        <f t="shared" ca="1" si="283"/>
        <v>43804</v>
      </c>
      <c r="W1699" s="14">
        <f ca="1">VLOOKUP($M1699,LAST!$B:$Q,2,0)</f>
        <v>308.26</v>
      </c>
      <c r="X1699" s="14">
        <f ca="1">VLOOKUP($M1699,LAST!$B:$Q,3,0)*100</f>
        <v>463.53</v>
      </c>
      <c r="Y1699" s="14">
        <f ca="1">VLOOKUP($M1699,LAST!$B:$Q,16,0)*100</f>
        <v>372</v>
      </c>
      <c r="Z1699" s="14">
        <f ca="1">VLOOKUP($M1699,LAST!$B:$Q,4,0)</f>
        <v>95.76</v>
      </c>
      <c r="AA1699" s="14">
        <f ca="1">VLOOKUP($M1699,LAST!$B:$Q,5,0)</f>
        <v>98.006299999999996</v>
      </c>
      <c r="AB1699" s="14">
        <f ca="1">VLOOKUP($M1699,LAST!$B:$Q,6,0)</f>
        <v>97.41</v>
      </c>
      <c r="AC1699" s="14">
        <f ca="1">VLOOKUP($M1699,LAST!$B:$Q,7,0)</f>
        <v>1190.3499999999999</v>
      </c>
    </row>
    <row r="1700" spans="12:29" ht="16.5" customHeight="1" x14ac:dyDescent="0.25">
      <c r="L1700" s="32">
        <f t="shared" si="275"/>
        <v>1700</v>
      </c>
      <c r="M1700" s="9">
        <f t="shared" ca="1" si="284"/>
        <v>43803</v>
      </c>
      <c r="N1700" s="12">
        <f t="shared" ca="1" si="276"/>
        <v>-2.8272741457325612E-2</v>
      </c>
      <c r="O1700" s="12">
        <f t="shared" ca="1" si="277"/>
        <v>-2.1786355850775041E-2</v>
      </c>
      <c r="P1700" s="12">
        <f t="shared" ca="1" si="278"/>
        <v>-3.3248081841432242E-2</v>
      </c>
      <c r="Q1700" s="12">
        <f t="shared" ca="1" si="279"/>
        <v>9.4152107961087417E-4</v>
      </c>
      <c r="R1700" s="12">
        <f t="shared" ca="1" si="280"/>
        <v>2.7049593643657666E-4</v>
      </c>
      <c r="S1700" s="12">
        <f t="shared" ca="1" si="281"/>
        <v>-9.106070372529862E-4</v>
      </c>
      <c r="T1700" s="12">
        <f t="shared" ca="1" si="282"/>
        <v>6.3181837327830337E-3</v>
      </c>
      <c r="U1700" s="18"/>
      <c r="V1700" s="22">
        <f t="shared" ca="1" si="283"/>
        <v>43803</v>
      </c>
      <c r="W1700" s="14">
        <f ca="1">VLOOKUP($M1700,LAST!$B:$Q,2,0)</f>
        <v>311.39</v>
      </c>
      <c r="X1700" s="14">
        <f ca="1">VLOOKUP($M1700,LAST!$B:$Q,3,0)*100</f>
        <v>468.30999999999995</v>
      </c>
      <c r="Y1700" s="14">
        <f ca="1">VLOOKUP($M1700,LAST!$B:$Q,16,0)*100</f>
        <v>378</v>
      </c>
      <c r="Z1700" s="14">
        <f ca="1">VLOOKUP($M1700,LAST!$B:$Q,4,0)</f>
        <v>95.68</v>
      </c>
      <c r="AA1700" s="14">
        <f ca="1">VLOOKUP($M1700,LAST!$B:$Q,5,0)</f>
        <v>97.994699999999995</v>
      </c>
      <c r="AB1700" s="14">
        <f ca="1">VLOOKUP($M1700,LAST!$B:$Q,6,0)</f>
        <v>97.647999999999996</v>
      </c>
      <c r="AC1700" s="14">
        <f ca="1">VLOOKUP($M1700,LAST!$B:$Q,7,0)</f>
        <v>1194.55</v>
      </c>
    </row>
    <row r="1701" spans="12:29" ht="16.5" customHeight="1" x14ac:dyDescent="0.25">
      <c r="L1701" s="32">
        <f t="shared" si="275"/>
        <v>1701</v>
      </c>
      <c r="M1701" s="9">
        <f t="shared" ca="1" si="284"/>
        <v>43802</v>
      </c>
      <c r="N1701" s="12">
        <f t="shared" ca="1" si="276"/>
        <v>3.4644194756554114E-2</v>
      </c>
      <c r="O1701" s="12">
        <f t="shared" ca="1" si="277"/>
        <v>3.3839376336191052E-2</v>
      </c>
      <c r="P1701" s="12">
        <f t="shared" ca="1" si="278"/>
        <v>4.2666666666666631E-2</v>
      </c>
      <c r="Q1701" s="12">
        <f t="shared" ca="1" si="279"/>
        <v>-1.0460251046018332E-4</v>
      </c>
      <c r="R1701" s="12">
        <f t="shared" ca="1" si="280"/>
        <v>-1.3676037133503183E-4</v>
      </c>
      <c r="S1701" s="12">
        <f t="shared" ca="1" si="281"/>
        <v>-1.2160725964682761E-3</v>
      </c>
      <c r="T1701" s="12">
        <f t="shared" ca="1" si="282"/>
        <v>3.3386865015636591E-3</v>
      </c>
      <c r="U1701" s="18"/>
      <c r="V1701" s="22">
        <f t="shared" ca="1" si="283"/>
        <v>43802</v>
      </c>
      <c r="W1701" s="14">
        <f ca="1">VLOOKUP($M1701,LAST!$B:$Q,2,0)</f>
        <v>320.45</v>
      </c>
      <c r="X1701" s="14">
        <f ca="1">VLOOKUP($M1701,LAST!$B:$Q,3,0)*100</f>
        <v>478.74</v>
      </c>
      <c r="Y1701" s="14">
        <f ca="1">VLOOKUP($M1701,LAST!$B:$Q,16,0)*100</f>
        <v>391</v>
      </c>
      <c r="Z1701" s="14">
        <f ca="1">VLOOKUP($M1701,LAST!$B:$Q,4,0)</f>
        <v>95.59</v>
      </c>
      <c r="AA1701" s="14">
        <f ca="1">VLOOKUP($M1701,LAST!$B:$Q,5,0)</f>
        <v>97.968199999999996</v>
      </c>
      <c r="AB1701" s="14">
        <f ca="1">VLOOKUP($M1701,LAST!$B:$Q,6,0)</f>
        <v>97.736999999999995</v>
      </c>
      <c r="AC1701" s="14">
        <f ca="1">VLOOKUP($M1701,LAST!$B:$Q,7,0)</f>
        <v>1187.05</v>
      </c>
    </row>
    <row r="1702" spans="12:29" ht="16.5" customHeight="1" x14ac:dyDescent="0.25">
      <c r="L1702" s="32">
        <f t="shared" si="275"/>
        <v>1702</v>
      </c>
      <c r="M1702" s="9">
        <f t="shared" ca="1" si="284"/>
        <v>43801</v>
      </c>
      <c r="N1702" s="12">
        <f t="shared" ca="1" si="276"/>
        <v>2.6870406940984193E-3</v>
      </c>
      <c r="O1702" s="12">
        <f t="shared" ca="1" si="277"/>
        <v>-3.5076393372068804E-3</v>
      </c>
      <c r="P1702" s="12">
        <f t="shared" ca="1" si="278"/>
        <v>1.3513513513513598E-2</v>
      </c>
      <c r="Q1702" s="12">
        <f t="shared" ca="1" si="279"/>
        <v>6.2800921080152783E-4</v>
      </c>
      <c r="R1702" s="12">
        <f t="shared" ca="1" si="280"/>
        <v>1.3882083945770951E-4</v>
      </c>
      <c r="S1702" s="12">
        <f t="shared" ca="1" si="281"/>
        <v>-4.2432814710042788E-3</v>
      </c>
      <c r="T1702" s="12">
        <f t="shared" ca="1" si="282"/>
        <v>1.3965889373226403E-3</v>
      </c>
      <c r="U1702" s="18"/>
      <c r="V1702" s="22">
        <f t="shared" ca="1" si="283"/>
        <v>43801</v>
      </c>
      <c r="W1702" s="14">
        <f ca="1">VLOOKUP($M1702,LAST!$B:$Q,2,0)</f>
        <v>309.72000000000003</v>
      </c>
      <c r="X1702" s="14">
        <f ca="1">VLOOKUP($M1702,LAST!$B:$Q,3,0)*100</f>
        <v>463.07</v>
      </c>
      <c r="Y1702" s="14">
        <f ca="1">VLOOKUP($M1702,LAST!$B:$Q,16,0)*100</f>
        <v>375</v>
      </c>
      <c r="Z1702" s="14">
        <f ca="1">VLOOKUP($M1702,LAST!$B:$Q,4,0)</f>
        <v>95.6</v>
      </c>
      <c r="AA1702" s="14">
        <f ca="1">VLOOKUP($M1702,LAST!$B:$Q,5,0)</f>
        <v>97.9816</v>
      </c>
      <c r="AB1702" s="14">
        <f ca="1">VLOOKUP($M1702,LAST!$B:$Q,6,0)</f>
        <v>97.855999999999995</v>
      </c>
      <c r="AC1702" s="14">
        <f ca="1">VLOOKUP($M1702,LAST!$B:$Q,7,0)</f>
        <v>1183.0999999999999</v>
      </c>
    </row>
    <row r="1703" spans="12:29" ht="16.5" customHeight="1" x14ac:dyDescent="0.25">
      <c r="L1703" s="32">
        <f t="shared" si="275"/>
        <v>1703</v>
      </c>
      <c r="M1703" s="9">
        <f t="shared" ca="1" si="284"/>
        <v>43798</v>
      </c>
      <c r="N1703" s="12">
        <f t="shared" ca="1" si="276"/>
        <v>-4.6606376740022881E-2</v>
      </c>
      <c r="O1703" s="12">
        <f t="shared" ca="1" si="277"/>
        <v>-1.4611715157505367E-3</v>
      </c>
      <c r="P1703" s="12">
        <f t="shared" ca="1" si="278"/>
        <v>-8.0428954423592547E-3</v>
      </c>
      <c r="Q1703" s="12">
        <f t="shared" ca="1" si="279"/>
        <v>-4.1849759363876693E-4</v>
      </c>
      <c r="R1703" s="12">
        <f t="shared" ca="1" si="280"/>
        <v>2.3584688942457355E-4</v>
      </c>
      <c r="S1703" s="12">
        <f t="shared" ca="1" si="281"/>
        <v>-9.8607298973274471E-4</v>
      </c>
      <c r="T1703" s="12">
        <f t="shared" ca="1" si="282"/>
        <v>2.0780322307041299E-3</v>
      </c>
      <c r="U1703" s="18"/>
      <c r="V1703" s="22">
        <f t="shared" ca="1" si="283"/>
        <v>43798</v>
      </c>
      <c r="W1703" s="14">
        <f ca="1">VLOOKUP($M1703,LAST!$B:$Q,2,0)</f>
        <v>308.89</v>
      </c>
      <c r="X1703" s="14">
        <f ca="1">VLOOKUP($M1703,LAST!$B:$Q,3,0)*100</f>
        <v>464.70000000000005</v>
      </c>
      <c r="Y1703" s="14">
        <f ca="1">VLOOKUP($M1703,LAST!$B:$Q,16,0)*100</f>
        <v>370</v>
      </c>
      <c r="Z1703" s="14">
        <f ca="1">VLOOKUP($M1703,LAST!$B:$Q,4,0)</f>
        <v>95.54</v>
      </c>
      <c r="AA1703" s="14">
        <f ca="1">VLOOKUP($M1703,LAST!$B:$Q,5,0)</f>
        <v>97.968000000000004</v>
      </c>
      <c r="AB1703" s="14">
        <f ca="1">VLOOKUP($M1703,LAST!$B:$Q,6,0)</f>
        <v>98.272999999999996</v>
      </c>
      <c r="AC1703" s="14">
        <f ca="1">VLOOKUP($M1703,LAST!$B:$Q,7,0)</f>
        <v>1181.45</v>
      </c>
    </row>
    <row r="1704" spans="12:29" ht="16.5" customHeight="1" x14ac:dyDescent="0.25">
      <c r="L1704" s="32">
        <f t="shared" si="275"/>
        <v>1704</v>
      </c>
      <c r="M1704" s="9">
        <f t="shared" ca="1" si="284"/>
        <v>43797</v>
      </c>
      <c r="N1704" s="12">
        <f t="shared" ca="1" si="276"/>
        <v>0</v>
      </c>
      <c r="O1704" s="12">
        <f t="shared" ca="1" si="277"/>
        <v>-1.0089084469249165E-3</v>
      </c>
      <c r="P1704" s="12">
        <f t="shared" ca="1" si="278"/>
        <v>0</v>
      </c>
      <c r="Q1704" s="12">
        <f t="shared" ca="1" si="279"/>
        <v>0</v>
      </c>
      <c r="R1704" s="12">
        <f t="shared" ca="1" si="280"/>
        <v>3.7279743106832797E-4</v>
      </c>
      <c r="S1704" s="12">
        <f t="shared" ca="1" si="281"/>
        <v>0</v>
      </c>
      <c r="T1704" s="12">
        <f t="shared" ca="1" si="282"/>
        <v>1.3164040935920163E-3</v>
      </c>
      <c r="U1704" s="18"/>
      <c r="V1704" s="22">
        <f t="shared" ca="1" si="283"/>
        <v>43797</v>
      </c>
      <c r="W1704" s="14">
        <f ca="1">VLOOKUP($M1704,LAST!$B:$Q,2,0)</f>
        <v>323.99</v>
      </c>
      <c r="X1704" s="14">
        <f ca="1">VLOOKUP($M1704,LAST!$B:$Q,3,0)*100</f>
        <v>465.38000000000005</v>
      </c>
      <c r="Y1704" s="14">
        <f ca="1">VLOOKUP($M1704,LAST!$B:$Q,16,0)*100</f>
        <v>373</v>
      </c>
      <c r="Z1704" s="14">
        <f ca="1">VLOOKUP($M1704,LAST!$B:$Q,4,0)</f>
        <v>95.58</v>
      </c>
      <c r="AA1704" s="14">
        <f ca="1">VLOOKUP($M1704,LAST!$B:$Q,5,0)</f>
        <v>97.944900000000004</v>
      </c>
      <c r="AB1704" s="14">
        <f ca="1">VLOOKUP($M1704,LAST!$B:$Q,6,0)</f>
        <v>98.37</v>
      </c>
      <c r="AC1704" s="14">
        <f ca="1">VLOOKUP($M1704,LAST!$B:$Q,7,0)</f>
        <v>1179</v>
      </c>
    </row>
    <row r="1705" spans="12:29" ht="16.5" customHeight="1" x14ac:dyDescent="0.25">
      <c r="L1705" s="32">
        <f t="shared" si="275"/>
        <v>1705</v>
      </c>
      <c r="M1705" s="9">
        <f t="shared" ca="1" si="284"/>
        <v>43796</v>
      </c>
      <c r="N1705" s="12">
        <f t="shared" ca="1" si="276"/>
        <v>-2.8929307850921182E-3</v>
      </c>
      <c r="O1705" s="12">
        <f t="shared" ca="1" si="277"/>
        <v>-1.2632203641296136E-2</v>
      </c>
      <c r="P1705" s="12">
        <f t="shared" ca="1" si="278"/>
        <v>-2.0997375328083989E-2</v>
      </c>
      <c r="Q1705" s="12">
        <f t="shared" ca="1" si="279"/>
        <v>2.0929259104218723E-4</v>
      </c>
      <c r="R1705" s="12">
        <f t="shared" ca="1" si="280"/>
        <v>8.8866462307990446E-5</v>
      </c>
      <c r="S1705" s="12">
        <f t="shared" ca="1" si="281"/>
        <v>1.2009933640029224E-3</v>
      </c>
      <c r="T1705" s="12">
        <f t="shared" ca="1" si="282"/>
        <v>1.0201912858660567E-3</v>
      </c>
      <c r="U1705" s="18"/>
      <c r="V1705" s="22">
        <f t="shared" ca="1" si="283"/>
        <v>43796</v>
      </c>
      <c r="W1705" s="14">
        <f ca="1">VLOOKUP($M1705,LAST!$B:$Q,2,0)</f>
        <v>323.99</v>
      </c>
      <c r="X1705" s="14">
        <f ca="1">VLOOKUP($M1705,LAST!$B:$Q,3,0)*100</f>
        <v>465.85</v>
      </c>
      <c r="Y1705" s="14">
        <f ca="1">VLOOKUP($M1705,LAST!$B:$Q,16,0)*100</f>
        <v>373</v>
      </c>
      <c r="Z1705" s="14">
        <f ca="1">VLOOKUP($M1705,LAST!$B:$Q,4,0)</f>
        <v>95.58</v>
      </c>
      <c r="AA1705" s="14">
        <f ca="1">VLOOKUP($M1705,LAST!$B:$Q,5,0)</f>
        <v>97.9084</v>
      </c>
      <c r="AB1705" s="14">
        <f ca="1">VLOOKUP($M1705,LAST!$B:$Q,6,0)</f>
        <v>98.37</v>
      </c>
      <c r="AC1705" s="14">
        <f ca="1">VLOOKUP($M1705,LAST!$B:$Q,7,0)</f>
        <v>1177.45</v>
      </c>
    </row>
    <row r="1706" spans="12:29" ht="16.5" customHeight="1" x14ac:dyDescent="0.25">
      <c r="L1706" s="32">
        <f t="shared" si="275"/>
        <v>1706</v>
      </c>
      <c r="M1706" s="9">
        <f t="shared" ca="1" si="284"/>
        <v>43795</v>
      </c>
      <c r="N1706" s="12">
        <f t="shared" ca="1" si="276"/>
        <v>1.91175110234032E-3</v>
      </c>
      <c r="O1706" s="12">
        <f t="shared" ca="1" si="277"/>
        <v>4.42807570306325E-3</v>
      </c>
      <c r="P1706" s="12">
        <f t="shared" ca="1" si="278"/>
        <v>1.3297872340425565E-2</v>
      </c>
      <c r="Q1706" s="12">
        <f t="shared" ca="1" si="279"/>
        <v>4.1876046901179187E-4</v>
      </c>
      <c r="R1706" s="12">
        <f t="shared" ca="1" si="280"/>
        <v>1.9407994868103629E-5</v>
      </c>
      <c r="S1706" s="12">
        <f t="shared" ca="1" si="281"/>
        <v>-7.221097810278243E-4</v>
      </c>
      <c r="T1706" s="12">
        <f t="shared" ca="1" si="282"/>
        <v>1.7006079673476115E-4</v>
      </c>
      <c r="U1706" s="18"/>
      <c r="V1706" s="22">
        <f t="shared" ca="1" si="283"/>
        <v>43795</v>
      </c>
      <c r="W1706" s="14">
        <f ca="1">VLOOKUP($M1706,LAST!$B:$Q,2,0)</f>
        <v>324.93</v>
      </c>
      <c r="X1706" s="14">
        <f ca="1">VLOOKUP($M1706,LAST!$B:$Q,3,0)*100</f>
        <v>471.80999999999995</v>
      </c>
      <c r="Y1706" s="14">
        <f ca="1">VLOOKUP($M1706,LAST!$B:$Q,16,0)*100</f>
        <v>381</v>
      </c>
      <c r="Z1706" s="14">
        <f ca="1">VLOOKUP($M1706,LAST!$B:$Q,4,0)</f>
        <v>95.56</v>
      </c>
      <c r="AA1706" s="14">
        <f ca="1">VLOOKUP($M1706,LAST!$B:$Q,5,0)</f>
        <v>97.899699999999996</v>
      </c>
      <c r="AB1706" s="14">
        <f ca="1">VLOOKUP($M1706,LAST!$B:$Q,6,0)</f>
        <v>98.251999999999995</v>
      </c>
      <c r="AC1706" s="14">
        <f ca="1">VLOOKUP($M1706,LAST!$B:$Q,7,0)</f>
        <v>1176.25</v>
      </c>
    </row>
    <row r="1707" spans="12:29" ht="16.5" customHeight="1" x14ac:dyDescent="0.25">
      <c r="L1707" s="32">
        <f t="shared" si="275"/>
        <v>1707</v>
      </c>
      <c r="M1707" s="9">
        <f t="shared" ca="1" si="284"/>
        <v>43794</v>
      </c>
      <c r="N1707" s="12">
        <f t="shared" ca="1" si="276"/>
        <v>2.782845304721393E-3</v>
      </c>
      <c r="O1707" s="12">
        <f t="shared" ca="1" si="277"/>
        <v>-1.9537038969713372E-2</v>
      </c>
      <c r="P1707" s="12">
        <f t="shared" ca="1" si="278"/>
        <v>-3.8363171355498715E-2</v>
      </c>
      <c r="Q1707" s="12">
        <f t="shared" ca="1" si="279"/>
        <v>4.1893590280683846E-4</v>
      </c>
      <c r="R1707" s="12">
        <f t="shared" ca="1" si="280"/>
        <v>7.6616375677796E-5</v>
      </c>
      <c r="S1707" s="12">
        <f t="shared" ca="1" si="281"/>
        <v>5.3933041620024547E-4</v>
      </c>
      <c r="T1707" s="12">
        <f t="shared" ca="1" si="282"/>
        <v>-2.4598159379108919E-3</v>
      </c>
      <c r="U1707" s="18"/>
      <c r="V1707" s="22">
        <f t="shared" ca="1" si="283"/>
        <v>43794</v>
      </c>
      <c r="W1707" s="14">
        <f ca="1">VLOOKUP($M1707,LAST!$B:$Q,2,0)</f>
        <v>324.31</v>
      </c>
      <c r="X1707" s="14">
        <f ca="1">VLOOKUP($M1707,LAST!$B:$Q,3,0)*100</f>
        <v>469.73</v>
      </c>
      <c r="Y1707" s="14">
        <f ca="1">VLOOKUP($M1707,LAST!$B:$Q,16,0)*100</f>
        <v>376</v>
      </c>
      <c r="Z1707" s="14">
        <f ca="1">VLOOKUP($M1707,LAST!$B:$Q,4,0)</f>
        <v>95.52</v>
      </c>
      <c r="AA1707" s="14">
        <f ca="1">VLOOKUP($M1707,LAST!$B:$Q,5,0)</f>
        <v>97.897800000000004</v>
      </c>
      <c r="AB1707" s="14">
        <f ca="1">VLOOKUP($M1707,LAST!$B:$Q,6,0)</f>
        <v>98.322999999999993</v>
      </c>
      <c r="AC1707" s="14">
        <f ca="1">VLOOKUP($M1707,LAST!$B:$Q,7,0)</f>
        <v>1176.05</v>
      </c>
    </row>
    <row r="1708" spans="12:29" ht="16.5" customHeight="1" x14ac:dyDescent="0.25">
      <c r="L1708" s="32">
        <f t="shared" si="275"/>
        <v>1708</v>
      </c>
      <c r="M1708" s="9">
        <f t="shared" ca="1" si="284"/>
        <v>43791</v>
      </c>
      <c r="N1708" s="12">
        <f t="shared" ca="1" si="276"/>
        <v>-7.3967221165059938E-3</v>
      </c>
      <c r="O1708" s="12">
        <f t="shared" ca="1" si="277"/>
        <v>-7.6226774654597484E-3</v>
      </c>
      <c r="P1708" s="12">
        <f t="shared" ca="1" si="278"/>
        <v>-1.2626262626262652E-2</v>
      </c>
      <c r="Q1708" s="12">
        <f t="shared" ca="1" si="279"/>
        <v>-3.1410323526337436E-4</v>
      </c>
      <c r="R1708" s="12">
        <f t="shared" ca="1" si="280"/>
        <v>-2.7472190789767925E-4</v>
      </c>
      <c r="S1708" s="12">
        <f t="shared" ca="1" si="281"/>
        <v>2.8267325217108397E-3</v>
      </c>
      <c r="T1708" s="12">
        <f t="shared" ca="1" si="282"/>
        <v>7.2150072150090061E-4</v>
      </c>
      <c r="U1708" s="18"/>
      <c r="V1708" s="22">
        <f t="shared" ca="1" si="283"/>
        <v>43791</v>
      </c>
      <c r="W1708" s="14">
        <f ca="1">VLOOKUP($M1708,LAST!$B:$Q,2,0)</f>
        <v>323.41000000000003</v>
      </c>
      <c r="X1708" s="14">
        <f ca="1">VLOOKUP($M1708,LAST!$B:$Q,3,0)*100</f>
        <v>479.09</v>
      </c>
      <c r="Y1708" s="14">
        <f ca="1">VLOOKUP($M1708,LAST!$B:$Q,16,0)*100</f>
        <v>391</v>
      </c>
      <c r="Z1708" s="14">
        <f ca="1">VLOOKUP($M1708,LAST!$B:$Q,4,0)</f>
        <v>95.48</v>
      </c>
      <c r="AA1708" s="14">
        <f ca="1">VLOOKUP($M1708,LAST!$B:$Q,5,0)</f>
        <v>97.890299999999996</v>
      </c>
      <c r="AB1708" s="14">
        <f ca="1">VLOOKUP($M1708,LAST!$B:$Q,6,0)</f>
        <v>98.27</v>
      </c>
      <c r="AC1708" s="14">
        <f ca="1">VLOOKUP($M1708,LAST!$B:$Q,7,0)</f>
        <v>1178.95</v>
      </c>
    </row>
    <row r="1709" spans="12:29" ht="16.5" customHeight="1" x14ac:dyDescent="0.25">
      <c r="L1709" s="32">
        <f t="shared" si="275"/>
        <v>1709</v>
      </c>
      <c r="M1709" s="9">
        <f t="shared" ca="1" si="284"/>
        <v>43790</v>
      </c>
      <c r="N1709" s="12">
        <f t="shared" ca="1" si="276"/>
        <v>-1.2217674700621628E-2</v>
      </c>
      <c r="O1709" s="12">
        <f t="shared" ca="1" si="277"/>
        <v>-2.7473662466432902E-3</v>
      </c>
      <c r="P1709" s="12">
        <f t="shared" ca="1" si="278"/>
        <v>-2.5188916876573986E-3</v>
      </c>
      <c r="Q1709" s="12">
        <f t="shared" ca="1" si="279"/>
        <v>-1.0469011725278143E-4</v>
      </c>
      <c r="R1709" s="12">
        <f t="shared" ca="1" si="280"/>
        <v>2.839939768759514E-4</v>
      </c>
      <c r="S1709" s="12">
        <f t="shared" ca="1" si="281"/>
        <v>6.024465456326844E-4</v>
      </c>
      <c r="T1709" s="12">
        <f t="shared" ca="1" si="282"/>
        <v>6.880047861202554E-3</v>
      </c>
      <c r="U1709" s="18"/>
      <c r="V1709" s="22">
        <f t="shared" ca="1" si="283"/>
        <v>43790</v>
      </c>
      <c r="W1709" s="14">
        <f ca="1">VLOOKUP($M1709,LAST!$B:$Q,2,0)</f>
        <v>325.82</v>
      </c>
      <c r="X1709" s="14">
        <f ca="1">VLOOKUP($M1709,LAST!$B:$Q,3,0)*100</f>
        <v>482.77</v>
      </c>
      <c r="Y1709" s="14">
        <f ca="1">VLOOKUP($M1709,LAST!$B:$Q,16,0)*100</f>
        <v>396</v>
      </c>
      <c r="Z1709" s="14">
        <f ca="1">VLOOKUP($M1709,LAST!$B:$Q,4,0)</f>
        <v>95.51</v>
      </c>
      <c r="AA1709" s="14">
        <f ca="1">VLOOKUP($M1709,LAST!$B:$Q,5,0)</f>
        <v>97.917199999999994</v>
      </c>
      <c r="AB1709" s="14">
        <f ca="1">VLOOKUP($M1709,LAST!$B:$Q,6,0)</f>
        <v>97.992999999999995</v>
      </c>
      <c r="AC1709" s="14">
        <f ca="1">VLOOKUP($M1709,LAST!$B:$Q,7,0)</f>
        <v>1178.0999999999999</v>
      </c>
    </row>
    <row r="1710" spans="12:29" ht="16.5" customHeight="1" x14ac:dyDescent="0.25">
      <c r="L1710" s="32">
        <f t="shared" si="275"/>
        <v>1710</v>
      </c>
      <c r="M1710" s="9">
        <f t="shared" ca="1" si="284"/>
        <v>43789</v>
      </c>
      <c r="N1710" s="12">
        <f t="shared" ca="1" si="276"/>
        <v>9.6109699733710752E-3</v>
      </c>
      <c r="O1710" s="12">
        <f t="shared" ca="1" si="277"/>
        <v>1.1597534217950178E-2</v>
      </c>
      <c r="P1710" s="12">
        <f t="shared" ca="1" si="278"/>
        <v>1.2755102040816313E-2</v>
      </c>
      <c r="Q1710" s="12">
        <f t="shared" ca="1" si="279"/>
        <v>-3.1397174254321758E-4</v>
      </c>
      <c r="R1710" s="12">
        <f t="shared" ca="1" si="280"/>
        <v>1.1442793185811873E-4</v>
      </c>
      <c r="S1710" s="12">
        <f t="shared" ca="1" si="281"/>
        <v>7.9708960104651894E-4</v>
      </c>
      <c r="T1710" s="12">
        <f t="shared" ca="1" si="282"/>
        <v>2.0983213429257574E-3</v>
      </c>
      <c r="U1710" s="18"/>
      <c r="V1710" s="22">
        <f t="shared" ca="1" si="283"/>
        <v>43789</v>
      </c>
      <c r="W1710" s="14">
        <f ca="1">VLOOKUP($M1710,LAST!$B:$Q,2,0)</f>
        <v>329.85</v>
      </c>
      <c r="X1710" s="14">
        <f ca="1">VLOOKUP($M1710,LAST!$B:$Q,3,0)*100</f>
        <v>484.1</v>
      </c>
      <c r="Y1710" s="14">
        <f ca="1">VLOOKUP($M1710,LAST!$B:$Q,16,0)*100</f>
        <v>397</v>
      </c>
      <c r="Z1710" s="14">
        <f ca="1">VLOOKUP($M1710,LAST!$B:$Q,4,0)</f>
        <v>95.52</v>
      </c>
      <c r="AA1710" s="14">
        <f ca="1">VLOOKUP($M1710,LAST!$B:$Q,5,0)</f>
        <v>97.889399999999995</v>
      </c>
      <c r="AB1710" s="14">
        <f ca="1">VLOOKUP($M1710,LAST!$B:$Q,6,0)</f>
        <v>97.933999999999997</v>
      </c>
      <c r="AC1710" s="14">
        <f ca="1">VLOOKUP($M1710,LAST!$B:$Q,7,0)</f>
        <v>1170.05</v>
      </c>
    </row>
    <row r="1711" spans="12:29" ht="16.5" customHeight="1" x14ac:dyDescent="0.25">
      <c r="L1711" s="32">
        <f t="shared" si="275"/>
        <v>1711</v>
      </c>
      <c r="M1711" s="9">
        <f t="shared" ca="1" si="284"/>
        <v>43788</v>
      </c>
      <c r="N1711" s="12">
        <f t="shared" ca="1" si="276"/>
        <v>1.6078870436026405E-2</v>
      </c>
      <c r="O1711" s="12">
        <f t="shared" ca="1" si="277"/>
        <v>1.4070479540590375E-2</v>
      </c>
      <c r="P1711" s="12">
        <f t="shared" ca="1" si="278"/>
        <v>2.8871391076115582E-2</v>
      </c>
      <c r="Q1711" s="12">
        <f t="shared" ca="1" si="279"/>
        <v>0</v>
      </c>
      <c r="R1711" s="12">
        <f t="shared" ca="1" si="280"/>
        <v>3.8825269937925455E-5</v>
      </c>
      <c r="S1711" s="12">
        <f t="shared" ca="1" si="281"/>
        <v>6.3398572509565376E-4</v>
      </c>
      <c r="T1711" s="12">
        <f t="shared" ca="1" si="282"/>
        <v>2.6190373964192215E-3</v>
      </c>
      <c r="U1711" s="18"/>
      <c r="V1711" s="22">
        <f t="shared" ca="1" si="283"/>
        <v>43788</v>
      </c>
      <c r="W1711" s="14">
        <f ca="1">VLOOKUP($M1711,LAST!$B:$Q,2,0)</f>
        <v>326.70999999999998</v>
      </c>
      <c r="X1711" s="14">
        <f ca="1">VLOOKUP($M1711,LAST!$B:$Q,3,0)*100</f>
        <v>478.55</v>
      </c>
      <c r="Y1711" s="14">
        <f ca="1">VLOOKUP($M1711,LAST!$B:$Q,16,0)*100</f>
        <v>392</v>
      </c>
      <c r="Z1711" s="14">
        <f ca="1">VLOOKUP($M1711,LAST!$B:$Q,4,0)</f>
        <v>95.55</v>
      </c>
      <c r="AA1711" s="14">
        <f ca="1">VLOOKUP($M1711,LAST!$B:$Q,5,0)</f>
        <v>97.878200000000007</v>
      </c>
      <c r="AB1711" s="14">
        <f ca="1">VLOOKUP($M1711,LAST!$B:$Q,6,0)</f>
        <v>97.855999999999995</v>
      </c>
      <c r="AC1711" s="14">
        <f ca="1">VLOOKUP($M1711,LAST!$B:$Q,7,0)</f>
        <v>1167.5999999999999</v>
      </c>
    </row>
    <row r="1712" spans="12:29" ht="16.5" customHeight="1" x14ac:dyDescent="0.25">
      <c r="L1712" s="32">
        <f t="shared" si="275"/>
        <v>1712</v>
      </c>
      <c r="M1712" s="9">
        <f t="shared" ca="1" si="284"/>
        <v>43787</v>
      </c>
      <c r="N1712" s="12">
        <f t="shared" ca="1" si="276"/>
        <v>1.3362748187834894E-2</v>
      </c>
      <c r="O1712" s="12">
        <f t="shared" ca="1" si="277"/>
        <v>1.0708701891156691E-2</v>
      </c>
      <c r="P1712" s="12">
        <f t="shared" ca="1" si="278"/>
        <v>5.2770448548813409E-3</v>
      </c>
      <c r="Q1712" s="12">
        <f t="shared" ca="1" si="279"/>
        <v>1.0466820180021763E-4</v>
      </c>
      <c r="R1712" s="12">
        <f t="shared" ca="1" si="280"/>
        <v>-5.0061657572153528E-5</v>
      </c>
      <c r="S1712" s="12">
        <f t="shared" ca="1" si="281"/>
        <v>-2.0918580801845277E-3</v>
      </c>
      <c r="T1712" s="12">
        <f t="shared" ca="1" si="282"/>
        <v>-1.8855796014570769E-3</v>
      </c>
      <c r="U1712" s="18"/>
      <c r="V1712" s="22">
        <f t="shared" ca="1" si="283"/>
        <v>43787</v>
      </c>
      <c r="W1712" s="14">
        <f ca="1">VLOOKUP($M1712,LAST!$B:$Q,2,0)</f>
        <v>321.54000000000002</v>
      </c>
      <c r="X1712" s="14">
        <f ca="1">VLOOKUP($M1712,LAST!$B:$Q,3,0)*100</f>
        <v>471.91</v>
      </c>
      <c r="Y1712" s="14">
        <f ca="1">VLOOKUP($M1712,LAST!$B:$Q,16,0)*100</f>
        <v>381</v>
      </c>
      <c r="Z1712" s="14">
        <f ca="1">VLOOKUP($M1712,LAST!$B:$Q,4,0)</f>
        <v>95.55</v>
      </c>
      <c r="AA1712" s="14">
        <f ca="1">VLOOKUP($M1712,LAST!$B:$Q,5,0)</f>
        <v>97.874399999999994</v>
      </c>
      <c r="AB1712" s="14">
        <f ca="1">VLOOKUP($M1712,LAST!$B:$Q,6,0)</f>
        <v>97.793999999999997</v>
      </c>
      <c r="AC1712" s="14">
        <f ca="1">VLOOKUP($M1712,LAST!$B:$Q,7,0)</f>
        <v>1164.55</v>
      </c>
    </row>
    <row r="1713" spans="12:29" ht="16.5" customHeight="1" x14ac:dyDescent="0.25">
      <c r="L1713" s="32">
        <f t="shared" si="275"/>
        <v>1713</v>
      </c>
      <c r="M1713" s="9">
        <f t="shared" ca="1" si="284"/>
        <v>43784</v>
      </c>
      <c r="N1713" s="12">
        <f t="shared" ca="1" si="276"/>
        <v>-2.2640085529210818E-3</v>
      </c>
      <c r="O1713" s="12">
        <f t="shared" ca="1" si="277"/>
        <v>-2.8617191671115316E-3</v>
      </c>
      <c r="P1713" s="12">
        <f t="shared" ca="1" si="278"/>
        <v>-7.8534031413612926E-3</v>
      </c>
      <c r="Q1713" s="12">
        <f t="shared" ca="1" si="279"/>
        <v>0</v>
      </c>
      <c r="R1713" s="12">
        <f t="shared" ca="1" si="280"/>
        <v>-9.6027427067713056E-5</v>
      </c>
      <c r="S1713" s="12">
        <f t="shared" ca="1" si="281"/>
        <v>-1.6706905860660592E-3</v>
      </c>
      <c r="T1713" s="12">
        <f t="shared" ca="1" si="282"/>
        <v>-2.5646505663603492E-3</v>
      </c>
      <c r="U1713" s="18"/>
      <c r="V1713" s="22">
        <f t="shared" ca="1" si="283"/>
        <v>43784</v>
      </c>
      <c r="W1713" s="14">
        <f ca="1">VLOOKUP($M1713,LAST!$B:$Q,2,0)</f>
        <v>317.3</v>
      </c>
      <c r="X1713" s="14">
        <f ca="1">VLOOKUP($M1713,LAST!$B:$Q,3,0)*100</f>
        <v>466.91</v>
      </c>
      <c r="Y1713" s="14">
        <f ca="1">VLOOKUP($M1713,LAST!$B:$Q,16,0)*100</f>
        <v>379</v>
      </c>
      <c r="Z1713" s="14">
        <f ca="1">VLOOKUP($M1713,LAST!$B:$Q,4,0)</f>
        <v>95.54</v>
      </c>
      <c r="AA1713" s="14">
        <f ca="1">VLOOKUP($M1713,LAST!$B:$Q,5,0)</f>
        <v>97.879300000000001</v>
      </c>
      <c r="AB1713" s="14">
        <f ca="1">VLOOKUP($M1713,LAST!$B:$Q,6,0)</f>
        <v>97.998999999999995</v>
      </c>
      <c r="AC1713" s="14">
        <f ca="1">VLOOKUP($M1713,LAST!$B:$Q,7,0)</f>
        <v>1166.75</v>
      </c>
    </row>
    <row r="1714" spans="12:29" ht="16.5" customHeight="1" x14ac:dyDescent="0.25">
      <c r="L1714" s="32">
        <f t="shared" si="275"/>
        <v>1714</v>
      </c>
      <c r="M1714" s="9">
        <f t="shared" ca="1" si="284"/>
        <v>43783</v>
      </c>
      <c r="N1714" s="12">
        <f t="shared" ca="1" si="276"/>
        <v>3.5975763696036722E-3</v>
      </c>
      <c r="O1714" s="12">
        <f t="shared" ca="1" si="277"/>
        <v>8.1166035136066572E-3</v>
      </c>
      <c r="P1714" s="12">
        <f t="shared" ca="1" si="278"/>
        <v>1.3262599469495928E-2</v>
      </c>
      <c r="Q1714" s="12">
        <f t="shared" ca="1" si="279"/>
        <v>1.0467915837963915E-4</v>
      </c>
      <c r="R1714" s="12">
        <f t="shared" ca="1" si="280"/>
        <v>1.8289418294314963E-4</v>
      </c>
      <c r="S1714" s="12">
        <f t="shared" ca="1" si="281"/>
        <v>-2.134732091122693E-3</v>
      </c>
      <c r="T1714" s="12">
        <f t="shared" ca="1" si="282"/>
        <v>1.7984841348006597E-3</v>
      </c>
      <c r="U1714" s="18"/>
      <c r="V1714" s="22">
        <f t="shared" ca="1" si="283"/>
        <v>43783</v>
      </c>
      <c r="W1714" s="14">
        <f ca="1">VLOOKUP($M1714,LAST!$B:$Q,2,0)</f>
        <v>318.02</v>
      </c>
      <c r="X1714" s="14">
        <f ca="1">VLOOKUP($M1714,LAST!$B:$Q,3,0)*100</f>
        <v>468.25</v>
      </c>
      <c r="Y1714" s="14">
        <f ca="1">VLOOKUP($M1714,LAST!$B:$Q,16,0)*100</f>
        <v>382</v>
      </c>
      <c r="Z1714" s="14">
        <f ca="1">VLOOKUP($M1714,LAST!$B:$Q,4,0)</f>
        <v>95.54</v>
      </c>
      <c r="AA1714" s="14">
        <f ca="1">VLOOKUP($M1714,LAST!$B:$Q,5,0)</f>
        <v>97.8887</v>
      </c>
      <c r="AB1714" s="14">
        <f ca="1">VLOOKUP($M1714,LAST!$B:$Q,6,0)</f>
        <v>98.162999999999997</v>
      </c>
      <c r="AC1714" s="14">
        <f ca="1">VLOOKUP($M1714,LAST!$B:$Q,7,0)</f>
        <v>1169.75</v>
      </c>
    </row>
    <row r="1715" spans="12:29" ht="16.5" customHeight="1" x14ac:dyDescent="0.25">
      <c r="L1715" s="32">
        <f t="shared" si="275"/>
        <v>1715</v>
      </c>
      <c r="M1715" s="9">
        <f t="shared" ca="1" si="284"/>
        <v>43782</v>
      </c>
      <c r="N1715" s="12">
        <f t="shared" ca="1" si="276"/>
        <v>1.1459031568195499E-2</v>
      </c>
      <c r="O1715" s="12">
        <f t="shared" ca="1" si="277"/>
        <v>2.4121356440446329E-2</v>
      </c>
      <c r="P1715" s="12">
        <f t="shared" ca="1" si="278"/>
        <v>4.143646408839774E-2</v>
      </c>
      <c r="Q1715" s="12">
        <f t="shared" ca="1" si="279"/>
        <v>2.0940215684217556E-4</v>
      </c>
      <c r="R1715" s="12">
        <f t="shared" ca="1" si="280"/>
        <v>3.7716987669922375E-4</v>
      </c>
      <c r="S1715" s="12">
        <f t="shared" ca="1" si="281"/>
        <v>6.5100855465938245E-4</v>
      </c>
      <c r="T1715" s="12">
        <f t="shared" ca="1" si="282"/>
        <v>5.7711357078256142E-3</v>
      </c>
      <c r="U1715" s="18"/>
      <c r="V1715" s="22">
        <f t="shared" ca="1" si="283"/>
        <v>43782</v>
      </c>
      <c r="W1715" s="14">
        <f ca="1">VLOOKUP($M1715,LAST!$B:$Q,2,0)</f>
        <v>316.88</v>
      </c>
      <c r="X1715" s="14">
        <f ca="1">VLOOKUP($M1715,LAST!$B:$Q,3,0)*100</f>
        <v>464.48</v>
      </c>
      <c r="Y1715" s="14">
        <f ca="1">VLOOKUP($M1715,LAST!$B:$Q,16,0)*100</f>
        <v>377</v>
      </c>
      <c r="Z1715" s="14">
        <f ca="1">VLOOKUP($M1715,LAST!$B:$Q,4,0)</f>
        <v>95.53</v>
      </c>
      <c r="AA1715" s="14">
        <f ca="1">VLOOKUP($M1715,LAST!$B:$Q,5,0)</f>
        <v>97.870800000000003</v>
      </c>
      <c r="AB1715" s="14">
        <f ca="1">VLOOKUP($M1715,LAST!$B:$Q,6,0)</f>
        <v>98.373000000000005</v>
      </c>
      <c r="AC1715" s="14">
        <f ca="1">VLOOKUP($M1715,LAST!$B:$Q,7,0)</f>
        <v>1167.6500000000001</v>
      </c>
    </row>
    <row r="1716" spans="12:29" ht="16.5" customHeight="1" x14ac:dyDescent="0.25">
      <c r="L1716" s="32">
        <f t="shared" si="275"/>
        <v>1716</v>
      </c>
      <c r="M1716" s="9">
        <f t="shared" ca="1" si="284"/>
        <v>43781</v>
      </c>
      <c r="N1716" s="12">
        <f t="shared" ca="1" si="276"/>
        <v>1.3358778625954137E-2</v>
      </c>
      <c r="O1716" s="12">
        <f t="shared" ca="1" si="277"/>
        <v>3.9179228368417807E-3</v>
      </c>
      <c r="P1716" s="12">
        <f t="shared" ca="1" si="278"/>
        <v>-1.8970189701897011E-2</v>
      </c>
      <c r="Q1716" s="12">
        <f t="shared" ca="1" si="279"/>
        <v>4.1897978422555937E-4</v>
      </c>
      <c r="R1716" s="12">
        <f t="shared" ca="1" si="280"/>
        <v>7.0532675028323055E-5</v>
      </c>
      <c r="S1716" s="12">
        <f t="shared" ca="1" si="281"/>
        <v>1.1099796334010925E-3</v>
      </c>
      <c r="T1716" s="12">
        <f t="shared" ca="1" si="282"/>
        <v>-4.8431338933652146E-3</v>
      </c>
      <c r="U1716" s="18"/>
      <c r="V1716" s="22">
        <f t="shared" ca="1" si="283"/>
        <v>43781</v>
      </c>
      <c r="W1716" s="14">
        <f ca="1">VLOOKUP($M1716,LAST!$B:$Q,2,0)</f>
        <v>313.29000000000002</v>
      </c>
      <c r="X1716" s="14">
        <f ca="1">VLOOKUP($M1716,LAST!$B:$Q,3,0)*100</f>
        <v>453.54</v>
      </c>
      <c r="Y1716" s="14">
        <f ca="1">VLOOKUP($M1716,LAST!$B:$Q,16,0)*100</f>
        <v>362</v>
      </c>
      <c r="Z1716" s="14">
        <f ca="1">VLOOKUP($M1716,LAST!$B:$Q,4,0)</f>
        <v>95.51</v>
      </c>
      <c r="AA1716" s="14">
        <f ca="1">VLOOKUP($M1716,LAST!$B:$Q,5,0)</f>
        <v>97.8339</v>
      </c>
      <c r="AB1716" s="14">
        <f ca="1">VLOOKUP($M1716,LAST!$B:$Q,6,0)</f>
        <v>98.308999999999997</v>
      </c>
      <c r="AC1716" s="14">
        <f ca="1">VLOOKUP($M1716,LAST!$B:$Q,7,0)</f>
        <v>1160.95</v>
      </c>
    </row>
    <row r="1717" spans="12:29" ht="16.5" customHeight="1" x14ac:dyDescent="0.25">
      <c r="L1717" s="32">
        <f t="shared" si="275"/>
        <v>1717</v>
      </c>
      <c r="M1717" s="9">
        <f t="shared" ca="1" si="284"/>
        <v>43780</v>
      </c>
      <c r="N1717" s="12">
        <f t="shared" ca="1" si="276"/>
        <v>0</v>
      </c>
      <c r="O1717" s="12">
        <f t="shared" ca="1" si="277"/>
        <v>-6.7932990370663804E-3</v>
      </c>
      <c r="P1717" s="12">
        <f t="shared" ca="1" si="278"/>
        <v>0</v>
      </c>
      <c r="Q1717" s="12">
        <f t="shared" ca="1" si="279"/>
        <v>6.2886489885749519E-4</v>
      </c>
      <c r="R1717" s="12">
        <f t="shared" ca="1" si="280"/>
        <v>-7.2571833338308522E-5</v>
      </c>
      <c r="S1717" s="12">
        <f t="shared" ca="1" si="281"/>
        <v>-1.5556210791739522E-3</v>
      </c>
      <c r="T1717" s="12">
        <f t="shared" ca="1" si="282"/>
        <v>7.9488508726455187E-3</v>
      </c>
      <c r="U1717" s="18"/>
      <c r="V1717" s="22">
        <f t="shared" ca="1" si="283"/>
        <v>43780</v>
      </c>
      <c r="W1717" s="14">
        <f ca="1">VLOOKUP($M1717,LAST!$B:$Q,2,0)</f>
        <v>309.16000000000003</v>
      </c>
      <c r="X1717" s="14">
        <f ca="1">VLOOKUP($M1717,LAST!$B:$Q,3,0)*100</f>
        <v>451.77</v>
      </c>
      <c r="Y1717" s="14">
        <f ca="1">VLOOKUP($M1717,LAST!$B:$Q,16,0)*100</f>
        <v>369</v>
      </c>
      <c r="Z1717" s="14">
        <f ca="1">VLOOKUP($M1717,LAST!$B:$Q,4,0)</f>
        <v>95.47</v>
      </c>
      <c r="AA1717" s="14">
        <f ca="1">VLOOKUP($M1717,LAST!$B:$Q,5,0)</f>
        <v>97.826999999999998</v>
      </c>
      <c r="AB1717" s="14">
        <f ca="1">VLOOKUP($M1717,LAST!$B:$Q,6,0)</f>
        <v>98.2</v>
      </c>
      <c r="AC1717" s="14">
        <f ca="1">VLOOKUP($M1717,LAST!$B:$Q,7,0)</f>
        <v>1166.5999999999999</v>
      </c>
    </row>
    <row r="1718" spans="12:29" ht="16.5" customHeight="1" x14ac:dyDescent="0.25">
      <c r="L1718" s="32">
        <f t="shared" si="275"/>
        <v>1718</v>
      </c>
      <c r="M1718" s="9">
        <f t="shared" ca="1" si="284"/>
        <v>43777</v>
      </c>
      <c r="N1718" s="12">
        <f t="shared" ca="1" si="276"/>
        <v>3.8314176245211051E-3</v>
      </c>
      <c r="O1718" s="12">
        <f t="shared" ca="1" si="277"/>
        <v>8.8271823988643749E-3</v>
      </c>
      <c r="P1718" s="12">
        <f t="shared" ca="1" si="278"/>
        <v>1.6528925619834656E-2</v>
      </c>
      <c r="Q1718" s="12">
        <f t="shared" ca="1" si="279"/>
        <v>4.1941910454013076E-4</v>
      </c>
      <c r="R1718" s="12">
        <f t="shared" ca="1" si="280"/>
        <v>-3.6579172963280282E-4</v>
      </c>
      <c r="S1718" s="12">
        <f t="shared" ca="1" si="281"/>
        <v>2.139734876659416E-3</v>
      </c>
      <c r="T1718" s="12">
        <f t="shared" ca="1" si="282"/>
        <v>-1.7680796929577802E-3</v>
      </c>
      <c r="U1718" s="18"/>
      <c r="V1718" s="22">
        <f t="shared" ca="1" si="283"/>
        <v>43777</v>
      </c>
      <c r="W1718" s="14">
        <f ca="1">VLOOKUP($M1718,LAST!$B:$Q,2,0)</f>
        <v>309.16000000000003</v>
      </c>
      <c r="X1718" s="14">
        <f ca="1">VLOOKUP($M1718,LAST!$B:$Q,3,0)*100</f>
        <v>454.86</v>
      </c>
      <c r="Y1718" s="14">
        <f ca="1">VLOOKUP($M1718,LAST!$B:$Q,16,0)*100</f>
        <v>369</v>
      </c>
      <c r="Z1718" s="14">
        <f ca="1">VLOOKUP($M1718,LAST!$B:$Q,4,0)</f>
        <v>95.41</v>
      </c>
      <c r="AA1718" s="14">
        <f ca="1">VLOOKUP($M1718,LAST!$B:$Q,5,0)</f>
        <v>97.834100000000007</v>
      </c>
      <c r="AB1718" s="14">
        <f ca="1">VLOOKUP($M1718,LAST!$B:$Q,6,0)</f>
        <v>98.352999999999994</v>
      </c>
      <c r="AC1718" s="14">
        <f ca="1">VLOOKUP($M1718,LAST!$B:$Q,7,0)</f>
        <v>1157.4000000000001</v>
      </c>
    </row>
    <row r="1719" spans="12:29" ht="16.5" customHeight="1" x14ac:dyDescent="0.25">
      <c r="L1719" s="32">
        <f t="shared" si="275"/>
        <v>1719</v>
      </c>
      <c r="M1719" s="9">
        <f t="shared" ca="1" si="284"/>
        <v>43776</v>
      </c>
      <c r="N1719" s="12">
        <f t="shared" ca="1" si="276"/>
        <v>-2.2285714285714242E-2</v>
      </c>
      <c r="O1719" s="12">
        <f t="shared" ca="1" si="277"/>
        <v>-2.2270410929198792E-2</v>
      </c>
      <c r="P1719" s="12">
        <f t="shared" ca="1" si="278"/>
        <v>-3.2000000000000028E-2</v>
      </c>
      <c r="Q1719" s="12">
        <f t="shared" ca="1" si="279"/>
        <v>2.0975353959107323E-4</v>
      </c>
      <c r="R1719" s="12">
        <f t="shared" ca="1" si="280"/>
        <v>1.1240674072565682E-4</v>
      </c>
      <c r="S1719" s="12">
        <f t="shared" ca="1" si="281"/>
        <v>1.9499346618752078E-3</v>
      </c>
      <c r="T1719" s="12">
        <f t="shared" ca="1" si="282"/>
        <v>2.2041663065086592E-3</v>
      </c>
      <c r="U1719" s="18"/>
      <c r="V1719" s="22">
        <f t="shared" ca="1" si="283"/>
        <v>43776</v>
      </c>
      <c r="W1719" s="14">
        <f ca="1">VLOOKUP($M1719,LAST!$B:$Q,2,0)</f>
        <v>307.98</v>
      </c>
      <c r="X1719" s="14">
        <f ca="1">VLOOKUP($M1719,LAST!$B:$Q,3,0)*100</f>
        <v>450.88</v>
      </c>
      <c r="Y1719" s="14">
        <f ca="1">VLOOKUP($M1719,LAST!$B:$Q,16,0)*100</f>
        <v>363</v>
      </c>
      <c r="Z1719" s="14">
        <f ca="1">VLOOKUP($M1719,LAST!$B:$Q,4,0)</f>
        <v>95.37</v>
      </c>
      <c r="AA1719" s="14">
        <f ca="1">VLOOKUP($M1719,LAST!$B:$Q,5,0)</f>
        <v>97.869900000000001</v>
      </c>
      <c r="AB1719" s="14">
        <f ca="1">VLOOKUP($M1719,LAST!$B:$Q,6,0)</f>
        <v>98.143000000000001</v>
      </c>
      <c r="AC1719" s="14">
        <f ca="1">VLOOKUP($M1719,LAST!$B:$Q,7,0)</f>
        <v>1159.45</v>
      </c>
    </row>
    <row r="1720" spans="12:29" ht="16.5" customHeight="1" x14ac:dyDescent="0.25">
      <c r="L1720" s="32">
        <f t="shared" si="275"/>
        <v>1720</v>
      </c>
      <c r="M1720" s="9">
        <f t="shared" ca="1" si="284"/>
        <v>43775</v>
      </c>
      <c r="N1720" s="12">
        <f t="shared" ca="1" si="276"/>
        <v>1.1106117994478915E-2</v>
      </c>
      <c r="O1720" s="12">
        <f t="shared" ca="1" si="277"/>
        <v>3.2197010899124301E-3</v>
      </c>
      <c r="P1720" s="12">
        <f t="shared" ca="1" si="278"/>
        <v>1.3513513513513598E-2</v>
      </c>
      <c r="Q1720" s="12">
        <f t="shared" ca="1" si="279"/>
        <v>-4.193311667890498E-4</v>
      </c>
      <c r="R1720" s="12">
        <f t="shared" ca="1" si="280"/>
        <v>-5.5178446072723375E-5</v>
      </c>
      <c r="S1720" s="12">
        <f t="shared" ca="1" si="281"/>
        <v>-3.1638141310230683E-4</v>
      </c>
      <c r="T1720" s="12">
        <f t="shared" ca="1" si="282"/>
        <v>-4.751825132834897E-4</v>
      </c>
      <c r="U1720" s="18"/>
      <c r="V1720" s="22">
        <f t="shared" ca="1" si="283"/>
        <v>43775</v>
      </c>
      <c r="W1720" s="14">
        <f ca="1">VLOOKUP($M1720,LAST!$B:$Q,2,0)</f>
        <v>315</v>
      </c>
      <c r="X1720" s="14">
        <f ca="1">VLOOKUP($M1720,LAST!$B:$Q,3,0)*100</f>
        <v>461.15000000000003</v>
      </c>
      <c r="Y1720" s="14">
        <f ca="1">VLOOKUP($M1720,LAST!$B:$Q,16,0)*100</f>
        <v>375</v>
      </c>
      <c r="Z1720" s="14">
        <f ca="1">VLOOKUP($M1720,LAST!$B:$Q,4,0)</f>
        <v>95.35</v>
      </c>
      <c r="AA1720" s="14">
        <f ca="1">VLOOKUP($M1720,LAST!$B:$Q,5,0)</f>
        <v>97.858900000000006</v>
      </c>
      <c r="AB1720" s="14">
        <f ca="1">VLOOKUP($M1720,LAST!$B:$Q,6,0)</f>
        <v>97.951999999999998</v>
      </c>
      <c r="AC1720" s="14">
        <f ca="1">VLOOKUP($M1720,LAST!$B:$Q,7,0)</f>
        <v>1156.9000000000001</v>
      </c>
    </row>
    <row r="1721" spans="12:29" ht="16.5" customHeight="1" x14ac:dyDescent="0.25">
      <c r="L1721" s="32">
        <f t="shared" si="275"/>
        <v>1721</v>
      </c>
      <c r="M1721" s="9">
        <f t="shared" ca="1" si="284"/>
        <v>43774</v>
      </c>
      <c r="N1721" s="12">
        <f t="shared" ca="1" si="276"/>
        <v>-4.2191395512369834E-3</v>
      </c>
      <c r="O1721" s="12">
        <f t="shared" ca="1" si="277"/>
        <v>5.930497198879614E-3</v>
      </c>
      <c r="P1721" s="12">
        <f t="shared" ca="1" si="278"/>
        <v>2.4930747922437657E-2</v>
      </c>
      <c r="Q1721" s="12">
        <f t="shared" ca="1" si="279"/>
        <v>-1.0482180293502896E-4</v>
      </c>
      <c r="R1721" s="12">
        <f t="shared" ca="1" si="280"/>
        <v>-5.6474903900749496E-4</v>
      </c>
      <c r="S1721" s="12">
        <f t="shared" ca="1" si="281"/>
        <v>4.9023127019127699E-3</v>
      </c>
      <c r="T1721" s="12">
        <f t="shared" ca="1" si="282"/>
        <v>-1.5527280569332946E-3</v>
      </c>
      <c r="U1721" s="18"/>
      <c r="V1721" s="22">
        <f t="shared" ca="1" si="283"/>
        <v>43774</v>
      </c>
      <c r="W1721" s="14">
        <f ca="1">VLOOKUP($M1721,LAST!$B:$Q,2,0)</f>
        <v>311.54000000000002</v>
      </c>
      <c r="X1721" s="14">
        <f ca="1">VLOOKUP($M1721,LAST!$B:$Q,3,0)*100</f>
        <v>459.67</v>
      </c>
      <c r="Y1721" s="14">
        <f ca="1">VLOOKUP($M1721,LAST!$B:$Q,16,0)*100</f>
        <v>370</v>
      </c>
      <c r="Z1721" s="14">
        <f ca="1">VLOOKUP($M1721,LAST!$B:$Q,4,0)</f>
        <v>95.39</v>
      </c>
      <c r="AA1721" s="14">
        <f ca="1">VLOOKUP($M1721,LAST!$B:$Q,5,0)</f>
        <v>97.8643</v>
      </c>
      <c r="AB1721" s="14">
        <f ca="1">VLOOKUP($M1721,LAST!$B:$Q,6,0)</f>
        <v>97.983000000000004</v>
      </c>
      <c r="AC1721" s="14">
        <f ca="1">VLOOKUP($M1721,LAST!$B:$Q,7,0)</f>
        <v>1157.45</v>
      </c>
    </row>
    <row r="1722" spans="12:29" ht="16.5" customHeight="1" x14ac:dyDescent="0.25">
      <c r="L1722" s="32">
        <f t="shared" si="275"/>
        <v>1722</v>
      </c>
      <c r="M1722" s="9">
        <f t="shared" ca="1" si="284"/>
        <v>43773</v>
      </c>
      <c r="N1722" s="12">
        <f t="shared" ca="1" si="276"/>
        <v>-1.4241603125590752E-2</v>
      </c>
      <c r="O1722" s="12">
        <f t="shared" ca="1" si="277"/>
        <v>-3.5847663255617501E-2</v>
      </c>
      <c r="P1722" s="12">
        <f t="shared" ca="1" si="278"/>
        <v>-6.2337662337662358E-2</v>
      </c>
      <c r="Q1722" s="12">
        <f t="shared" ca="1" si="279"/>
        <v>0</v>
      </c>
      <c r="R1722" s="12">
        <f t="shared" ca="1" si="280"/>
        <v>7.455651639265426E-5</v>
      </c>
      <c r="S1722" s="12">
        <f t="shared" ca="1" si="281"/>
        <v>2.7355279260377063E-3</v>
      </c>
      <c r="T1722" s="12">
        <f t="shared" ca="1" si="282"/>
        <v>-5.4051735232293341E-3</v>
      </c>
      <c r="U1722" s="18"/>
      <c r="V1722" s="22">
        <f t="shared" ca="1" si="283"/>
        <v>43773</v>
      </c>
      <c r="W1722" s="14">
        <f ca="1">VLOOKUP($M1722,LAST!$B:$Q,2,0)</f>
        <v>312.86</v>
      </c>
      <c r="X1722" s="14">
        <f ca="1">VLOOKUP($M1722,LAST!$B:$Q,3,0)*100</f>
        <v>456.96000000000004</v>
      </c>
      <c r="Y1722" s="14">
        <f ca="1">VLOOKUP($M1722,LAST!$B:$Q,16,0)*100</f>
        <v>361</v>
      </c>
      <c r="Z1722" s="14">
        <f ca="1">VLOOKUP($M1722,LAST!$B:$Q,4,0)</f>
        <v>95.4</v>
      </c>
      <c r="AA1722" s="14">
        <f ca="1">VLOOKUP($M1722,LAST!$B:$Q,5,0)</f>
        <v>97.919600000000003</v>
      </c>
      <c r="AB1722" s="14">
        <f ca="1">VLOOKUP($M1722,LAST!$B:$Q,6,0)</f>
        <v>97.504999999999995</v>
      </c>
      <c r="AC1722" s="14">
        <f ca="1">VLOOKUP($M1722,LAST!$B:$Q,7,0)</f>
        <v>1159.25</v>
      </c>
    </row>
    <row r="1723" spans="12:29" ht="16.5" customHeight="1" x14ac:dyDescent="0.25">
      <c r="L1723" s="32">
        <f t="shared" si="275"/>
        <v>1723</v>
      </c>
      <c r="M1723" s="9">
        <f t="shared" ca="1" si="284"/>
        <v>43770</v>
      </c>
      <c r="N1723" s="12">
        <f t="shared" ca="1" si="276"/>
        <v>-1.6028522709657489E-2</v>
      </c>
      <c r="O1723" s="12">
        <f t="shared" ca="1" si="277"/>
        <v>-1.1285881174899925E-2</v>
      </c>
      <c r="P1723" s="12">
        <f t="shared" ca="1" si="278"/>
        <v>-1.7857142857142905E-2</v>
      </c>
      <c r="Q1723" s="12">
        <f t="shared" ca="1" si="279"/>
        <v>-2.0959966464051405E-4</v>
      </c>
      <c r="R1723" s="12">
        <f t="shared" ca="1" si="280"/>
        <v>-3.4202589595477839E-4</v>
      </c>
      <c r="S1723" s="12">
        <f t="shared" ca="1" si="281"/>
        <v>-1.1607362971485236E-3</v>
      </c>
      <c r="T1723" s="12">
        <f t="shared" ca="1" si="282"/>
        <v>1.6327933657025451E-3</v>
      </c>
      <c r="U1723" s="18"/>
      <c r="V1723" s="22">
        <f t="shared" ca="1" si="283"/>
        <v>43770</v>
      </c>
      <c r="W1723" s="14">
        <f ca="1">VLOOKUP($M1723,LAST!$B:$Q,2,0)</f>
        <v>317.38</v>
      </c>
      <c r="X1723" s="14">
        <f ca="1">VLOOKUP($M1723,LAST!$B:$Q,3,0)*100</f>
        <v>473.94999999999993</v>
      </c>
      <c r="Y1723" s="14">
        <f ca="1">VLOOKUP($M1723,LAST!$B:$Q,16,0)*100</f>
        <v>385</v>
      </c>
      <c r="Z1723" s="14">
        <f ca="1">VLOOKUP($M1723,LAST!$B:$Q,4,0)</f>
        <v>95.4</v>
      </c>
      <c r="AA1723" s="14">
        <f ca="1">VLOOKUP($M1723,LAST!$B:$Q,5,0)</f>
        <v>97.912300000000002</v>
      </c>
      <c r="AB1723" s="14">
        <f ca="1">VLOOKUP($M1723,LAST!$B:$Q,6,0)</f>
        <v>97.239000000000004</v>
      </c>
      <c r="AC1723" s="14">
        <f ca="1">VLOOKUP($M1723,LAST!$B:$Q,7,0)</f>
        <v>1165.55</v>
      </c>
    </row>
    <row r="1724" spans="12:29" ht="16.5" customHeight="1" x14ac:dyDescent="0.25">
      <c r="L1724" s="32">
        <f t="shared" si="275"/>
        <v>1724</v>
      </c>
      <c r="M1724" s="9">
        <f t="shared" ca="1" si="284"/>
        <v>43769</v>
      </c>
      <c r="N1724" s="12">
        <f t="shared" ca="1" si="276"/>
        <v>-3.3529094504704204E-2</v>
      </c>
      <c r="O1724" s="12">
        <f t="shared" ca="1" si="277"/>
        <v>2.7170652267078044E-2</v>
      </c>
      <c r="P1724" s="12">
        <f t="shared" ca="1" si="278"/>
        <v>4.8128342245989275E-2</v>
      </c>
      <c r="Q1724" s="12">
        <f t="shared" ca="1" si="279"/>
        <v>-4.1902367483759306E-4</v>
      </c>
      <c r="R1724" s="12">
        <f t="shared" ca="1" si="280"/>
        <v>-3.1946240499047818E-4</v>
      </c>
      <c r="S1724" s="12">
        <f t="shared" ca="1" si="281"/>
        <v>-3.0108760215471486E-3</v>
      </c>
      <c r="T1724" s="12">
        <f t="shared" ca="1" si="282"/>
        <v>-3.7243150684930226E-3</v>
      </c>
      <c r="U1724" s="18"/>
      <c r="V1724" s="22">
        <f t="shared" ca="1" si="283"/>
        <v>43769</v>
      </c>
      <c r="W1724" s="14">
        <f ca="1">VLOOKUP($M1724,LAST!$B:$Q,2,0)</f>
        <v>322.55</v>
      </c>
      <c r="X1724" s="14">
        <f ca="1">VLOOKUP($M1724,LAST!$B:$Q,3,0)*100</f>
        <v>479.35999999999996</v>
      </c>
      <c r="Y1724" s="14">
        <f ca="1">VLOOKUP($M1724,LAST!$B:$Q,16,0)*100</f>
        <v>392</v>
      </c>
      <c r="Z1724" s="14">
        <f ca="1">VLOOKUP($M1724,LAST!$B:$Q,4,0)</f>
        <v>95.42</v>
      </c>
      <c r="AA1724" s="14">
        <f ca="1">VLOOKUP($M1724,LAST!$B:$Q,5,0)</f>
        <v>97.945800000000006</v>
      </c>
      <c r="AB1724" s="14">
        <f ca="1">VLOOKUP($M1724,LAST!$B:$Q,6,0)</f>
        <v>97.352000000000004</v>
      </c>
      <c r="AC1724" s="14">
        <f ca="1">VLOOKUP($M1724,LAST!$B:$Q,7,0)</f>
        <v>1163.6500000000001</v>
      </c>
    </row>
    <row r="1725" spans="12:29" ht="16.5" customHeight="1" x14ac:dyDescent="0.25">
      <c r="L1725" s="32">
        <f t="shared" si="275"/>
        <v>1725</v>
      </c>
      <c r="M1725" s="9">
        <f t="shared" ca="1" si="284"/>
        <v>43768</v>
      </c>
      <c r="N1725" s="12">
        <f t="shared" ca="1" si="276"/>
        <v>2.5440914398082715E-2</v>
      </c>
      <c r="O1725" s="12">
        <f t="shared" ca="1" si="277"/>
        <v>1.988723283360283E-2</v>
      </c>
      <c r="P1725" s="12">
        <f t="shared" ca="1" si="278"/>
        <v>3.0303030303030276E-2</v>
      </c>
      <c r="Q1725" s="12">
        <f t="shared" ca="1" si="279"/>
        <v>-1.0474494605638984E-4</v>
      </c>
      <c r="R1725" s="12">
        <f t="shared" ca="1" si="280"/>
        <v>-3.7545695049390204E-4</v>
      </c>
      <c r="S1725" s="12">
        <f t="shared" ca="1" si="281"/>
        <v>-4.504043402600022E-4</v>
      </c>
      <c r="T1725" s="12">
        <f t="shared" ca="1" si="282"/>
        <v>4.2128793740865422E-3</v>
      </c>
      <c r="U1725" s="18"/>
      <c r="V1725" s="22">
        <f t="shared" ca="1" si="283"/>
        <v>43768</v>
      </c>
      <c r="W1725" s="14">
        <f ca="1">VLOOKUP($M1725,LAST!$B:$Q,2,0)</f>
        <v>333.74</v>
      </c>
      <c r="X1725" s="14">
        <f ca="1">VLOOKUP($M1725,LAST!$B:$Q,3,0)*100</f>
        <v>466.68</v>
      </c>
      <c r="Y1725" s="14">
        <f ca="1">VLOOKUP($M1725,LAST!$B:$Q,16,0)*100</f>
        <v>374</v>
      </c>
      <c r="Z1725" s="14">
        <f ca="1">VLOOKUP($M1725,LAST!$B:$Q,4,0)</f>
        <v>95.46</v>
      </c>
      <c r="AA1725" s="14">
        <f ca="1">VLOOKUP($M1725,LAST!$B:$Q,5,0)</f>
        <v>97.977099999999993</v>
      </c>
      <c r="AB1725" s="14">
        <f ca="1">VLOOKUP($M1725,LAST!$B:$Q,6,0)</f>
        <v>97.646000000000001</v>
      </c>
      <c r="AC1725" s="14">
        <f ca="1">VLOOKUP($M1725,LAST!$B:$Q,7,0)</f>
        <v>1168</v>
      </c>
    </row>
    <row r="1726" spans="12:29" ht="16.5" customHeight="1" x14ac:dyDescent="0.25">
      <c r="L1726" s="32">
        <f t="shared" si="275"/>
        <v>1726</v>
      </c>
      <c r="M1726" s="9">
        <f t="shared" ca="1" si="284"/>
        <v>43767</v>
      </c>
      <c r="N1726" s="12">
        <f t="shared" ca="1" si="276"/>
        <v>4.6612131501775345E-3</v>
      </c>
      <c r="O1726" s="12">
        <f t="shared" ca="1" si="277"/>
        <v>1.3196935476728067E-2</v>
      </c>
      <c r="P1726" s="12">
        <f t="shared" ca="1" si="278"/>
        <v>2.5423728813559254E-2</v>
      </c>
      <c r="Q1726" s="12">
        <f t="shared" ca="1" si="279"/>
        <v>-6.280749502773908E-4</v>
      </c>
      <c r="R1726" s="12">
        <f t="shared" ca="1" si="280"/>
        <v>-4.0488059591892167E-4</v>
      </c>
      <c r="S1726" s="12">
        <f t="shared" ca="1" si="281"/>
        <v>-7.5692483940914546E-4</v>
      </c>
      <c r="T1726" s="12">
        <f t="shared" ca="1" si="282"/>
        <v>-6.4918424874008673E-3</v>
      </c>
      <c r="U1726" s="18"/>
      <c r="V1726" s="22">
        <f t="shared" ca="1" si="283"/>
        <v>43767</v>
      </c>
      <c r="W1726" s="14">
        <f ca="1">VLOOKUP($M1726,LAST!$B:$Q,2,0)</f>
        <v>325.45999999999998</v>
      </c>
      <c r="X1726" s="14">
        <f ca="1">VLOOKUP($M1726,LAST!$B:$Q,3,0)*100</f>
        <v>457.58</v>
      </c>
      <c r="Y1726" s="14">
        <f ca="1">VLOOKUP($M1726,LAST!$B:$Q,16,0)*100</f>
        <v>363</v>
      </c>
      <c r="Z1726" s="14">
        <f ca="1">VLOOKUP($M1726,LAST!$B:$Q,4,0)</f>
        <v>95.47</v>
      </c>
      <c r="AA1726" s="14">
        <f ca="1">VLOOKUP($M1726,LAST!$B:$Q,5,0)</f>
        <v>98.013900000000007</v>
      </c>
      <c r="AB1726" s="14">
        <f ca="1">VLOOKUP($M1726,LAST!$B:$Q,6,0)</f>
        <v>97.69</v>
      </c>
      <c r="AC1726" s="14">
        <f ca="1">VLOOKUP($M1726,LAST!$B:$Q,7,0)</f>
        <v>1163.0999999999999</v>
      </c>
    </row>
    <row r="1727" spans="12:29" ht="16.5" customHeight="1" x14ac:dyDescent="0.25">
      <c r="L1727" s="32">
        <f t="shared" si="275"/>
        <v>1727</v>
      </c>
      <c r="M1727" s="9">
        <f t="shared" ca="1" si="284"/>
        <v>43766</v>
      </c>
      <c r="N1727" s="12">
        <f t="shared" ca="1" si="276"/>
        <v>-5.2508751458577585E-3</v>
      </c>
      <c r="O1727" s="12">
        <f t="shared" ca="1" si="277"/>
        <v>-1.1188229369649361E-2</v>
      </c>
      <c r="P1727" s="12">
        <f t="shared" ca="1" si="278"/>
        <v>-1.6666666666666718E-2</v>
      </c>
      <c r="Q1727" s="12">
        <f t="shared" ca="1" si="279"/>
        <v>-1.0466820180032865E-4</v>
      </c>
      <c r="R1727" s="12">
        <f t="shared" ca="1" si="280"/>
        <v>1.6830363199238363E-4</v>
      </c>
      <c r="S1727" s="12">
        <f t="shared" ca="1" si="281"/>
        <v>-6.8485449397437392E-4</v>
      </c>
      <c r="T1727" s="12">
        <f t="shared" ca="1" si="282"/>
        <v>-1.8756927274278246E-3</v>
      </c>
      <c r="U1727" s="18"/>
      <c r="V1727" s="22">
        <f t="shared" ca="1" si="283"/>
        <v>43766</v>
      </c>
      <c r="W1727" s="14">
        <f ca="1">VLOOKUP($M1727,LAST!$B:$Q,2,0)</f>
        <v>323.95</v>
      </c>
      <c r="X1727" s="14">
        <f ca="1">VLOOKUP($M1727,LAST!$B:$Q,3,0)*100</f>
        <v>451.62000000000006</v>
      </c>
      <c r="Y1727" s="14">
        <f ca="1">VLOOKUP($M1727,LAST!$B:$Q,16,0)*100</f>
        <v>354</v>
      </c>
      <c r="Z1727" s="14">
        <f ca="1">VLOOKUP($M1727,LAST!$B:$Q,4,0)</f>
        <v>95.53</v>
      </c>
      <c r="AA1727" s="14">
        <f ca="1">VLOOKUP($M1727,LAST!$B:$Q,5,0)</f>
        <v>98.053600000000003</v>
      </c>
      <c r="AB1727" s="14">
        <f ca="1">VLOOKUP($M1727,LAST!$B:$Q,6,0)</f>
        <v>97.763999999999996</v>
      </c>
      <c r="AC1727" s="14">
        <f ca="1">VLOOKUP($M1727,LAST!$B:$Q,7,0)</f>
        <v>1170.7</v>
      </c>
    </row>
    <row r="1728" spans="12:29" ht="16.5" customHeight="1" x14ac:dyDescent="0.25">
      <c r="L1728" s="32">
        <f t="shared" si="275"/>
        <v>1728</v>
      </c>
      <c r="M1728" s="9">
        <f t="shared" ca="1" si="284"/>
        <v>43763</v>
      </c>
      <c r="N1728" s="12">
        <f t="shared" ca="1" si="276"/>
        <v>-1.0723290500926463E-2</v>
      </c>
      <c r="O1728" s="12">
        <f t="shared" ca="1" si="277"/>
        <v>-1.5625673520410333E-2</v>
      </c>
      <c r="P1728" s="12">
        <f t="shared" ca="1" si="278"/>
        <v>-3.2258064516129004E-2</v>
      </c>
      <c r="Q1728" s="12">
        <f t="shared" ca="1" si="279"/>
        <v>-5.2306726645046098E-4</v>
      </c>
      <c r="R1728" s="12">
        <f t="shared" ca="1" si="280"/>
        <v>-3.1916499096551476E-4</v>
      </c>
      <c r="S1728" s="12">
        <f t="shared" ca="1" si="281"/>
        <v>2.0485296678309783E-3</v>
      </c>
      <c r="T1728" s="12">
        <f t="shared" ca="1" si="282"/>
        <v>-8.5251491901083831E-5</v>
      </c>
      <c r="U1728" s="18"/>
      <c r="V1728" s="22">
        <f t="shared" ca="1" si="283"/>
        <v>43763</v>
      </c>
      <c r="W1728" s="14">
        <f ca="1">VLOOKUP($M1728,LAST!$B:$Q,2,0)</f>
        <v>325.66000000000003</v>
      </c>
      <c r="X1728" s="14">
        <f ca="1">VLOOKUP($M1728,LAST!$B:$Q,3,0)*100</f>
        <v>456.73</v>
      </c>
      <c r="Y1728" s="14">
        <f ca="1">VLOOKUP($M1728,LAST!$B:$Q,16,0)*100</f>
        <v>360</v>
      </c>
      <c r="Z1728" s="14">
        <f ca="1">VLOOKUP($M1728,LAST!$B:$Q,4,0)</f>
        <v>95.54</v>
      </c>
      <c r="AA1728" s="14">
        <f ca="1">VLOOKUP($M1728,LAST!$B:$Q,5,0)</f>
        <v>98.037099999999995</v>
      </c>
      <c r="AB1728" s="14">
        <f ca="1">VLOOKUP($M1728,LAST!$B:$Q,6,0)</f>
        <v>97.831000000000003</v>
      </c>
      <c r="AC1728" s="14">
        <f ca="1">VLOOKUP($M1728,LAST!$B:$Q,7,0)</f>
        <v>1172.9000000000001</v>
      </c>
    </row>
    <row r="1729" spans="12:29" ht="16.5" customHeight="1" x14ac:dyDescent="0.25">
      <c r="L1729" s="32">
        <f t="shared" si="275"/>
        <v>1729</v>
      </c>
      <c r="M1729" s="9">
        <f t="shared" ca="1" si="284"/>
        <v>43762</v>
      </c>
      <c r="N1729" s="12">
        <f t="shared" ca="1" si="276"/>
        <v>-6.3988409646554834E-3</v>
      </c>
      <c r="O1729" s="12">
        <f t="shared" ca="1" si="277"/>
        <v>-3.6077825022549082E-3</v>
      </c>
      <c r="P1729" s="12">
        <f t="shared" ca="1" si="278"/>
        <v>-8.0000000000000071E-3</v>
      </c>
      <c r="Q1729" s="12">
        <f t="shared" ca="1" si="279"/>
        <v>2.092706916396736E-4</v>
      </c>
      <c r="R1729" s="12">
        <f t="shared" ca="1" si="280"/>
        <v>-5.3021404333053468E-5</v>
      </c>
      <c r="S1729" s="12">
        <f t="shared" ca="1" si="281"/>
        <v>1.4360299925122444E-3</v>
      </c>
      <c r="T1729" s="12">
        <f t="shared" ca="1" si="282"/>
        <v>4.2643923240937021E-4</v>
      </c>
      <c r="U1729" s="18"/>
      <c r="V1729" s="22">
        <f t="shared" ca="1" si="283"/>
        <v>43762</v>
      </c>
      <c r="W1729" s="14">
        <f ca="1">VLOOKUP($M1729,LAST!$B:$Q,2,0)</f>
        <v>329.19</v>
      </c>
      <c r="X1729" s="14">
        <f ca="1">VLOOKUP($M1729,LAST!$B:$Q,3,0)*100</f>
        <v>463.98</v>
      </c>
      <c r="Y1729" s="14">
        <f ca="1">VLOOKUP($M1729,LAST!$B:$Q,16,0)*100</f>
        <v>372</v>
      </c>
      <c r="Z1729" s="14">
        <f ca="1">VLOOKUP($M1729,LAST!$B:$Q,4,0)</f>
        <v>95.59</v>
      </c>
      <c r="AA1729" s="14">
        <f ca="1">VLOOKUP($M1729,LAST!$B:$Q,5,0)</f>
        <v>98.068399999999997</v>
      </c>
      <c r="AB1729" s="14">
        <f ca="1">VLOOKUP($M1729,LAST!$B:$Q,6,0)</f>
        <v>97.631</v>
      </c>
      <c r="AC1729" s="14">
        <f ca="1">VLOOKUP($M1729,LAST!$B:$Q,7,0)</f>
        <v>1173</v>
      </c>
    </row>
    <row r="1730" spans="12:29" ht="16.5" customHeight="1" x14ac:dyDescent="0.25">
      <c r="L1730" s="32">
        <f t="shared" si="275"/>
        <v>1730</v>
      </c>
      <c r="M1730" s="9">
        <f t="shared" ca="1" si="284"/>
        <v>43761</v>
      </c>
      <c r="N1730" s="12">
        <f t="shared" ca="1" si="276"/>
        <v>-3.728762592091428E-3</v>
      </c>
      <c r="O1730" s="12">
        <f t="shared" ca="1" si="277"/>
        <v>-3.5308467612504835E-3</v>
      </c>
      <c r="P1730" s="12">
        <f t="shared" ca="1" si="278"/>
        <v>-5.3050397877983935E-3</v>
      </c>
      <c r="Q1730" s="12">
        <f t="shared" ca="1" si="279"/>
        <v>1.0464629552098259E-4</v>
      </c>
      <c r="R1730" s="12">
        <f t="shared" ca="1" si="280"/>
        <v>-3.4553933185543784E-4</v>
      </c>
      <c r="S1730" s="12">
        <f t="shared" ca="1" si="281"/>
        <v>-3.5887865799888452E-4</v>
      </c>
      <c r="T1730" s="12">
        <f t="shared" ca="1" si="282"/>
        <v>2.1367521367521292E-3</v>
      </c>
      <c r="U1730" s="18"/>
      <c r="V1730" s="22">
        <f t="shared" ca="1" si="283"/>
        <v>43761</v>
      </c>
      <c r="W1730" s="14">
        <f ca="1">VLOOKUP($M1730,LAST!$B:$Q,2,0)</f>
        <v>331.31</v>
      </c>
      <c r="X1730" s="14">
        <f ca="1">VLOOKUP($M1730,LAST!$B:$Q,3,0)*100</f>
        <v>465.66</v>
      </c>
      <c r="Y1730" s="14">
        <f ca="1">VLOOKUP($M1730,LAST!$B:$Q,16,0)*100</f>
        <v>375</v>
      </c>
      <c r="Z1730" s="14">
        <f ca="1">VLOOKUP($M1730,LAST!$B:$Q,4,0)</f>
        <v>95.57</v>
      </c>
      <c r="AA1730" s="14">
        <f ca="1">VLOOKUP($M1730,LAST!$B:$Q,5,0)</f>
        <v>98.073599999999999</v>
      </c>
      <c r="AB1730" s="14">
        <f ca="1">VLOOKUP($M1730,LAST!$B:$Q,6,0)</f>
        <v>97.491</v>
      </c>
      <c r="AC1730" s="14">
        <f ca="1">VLOOKUP($M1730,LAST!$B:$Q,7,0)</f>
        <v>1172.5</v>
      </c>
    </row>
    <row r="1731" spans="12:29" ht="16.5" customHeight="1" x14ac:dyDescent="0.25">
      <c r="L1731" s="32">
        <f t="shared" si="275"/>
        <v>1731</v>
      </c>
      <c r="M1731" s="9">
        <f t="shared" ca="1" si="284"/>
        <v>43760</v>
      </c>
      <c r="N1731" s="12">
        <f t="shared" ca="1" si="276"/>
        <v>5.9896542335966529E-3</v>
      </c>
      <c r="O1731" s="12">
        <f t="shared" ca="1" si="277"/>
        <v>7.2204500387964554E-3</v>
      </c>
      <c r="P1731" s="12">
        <f t="shared" ca="1" si="278"/>
        <v>1.8918918918918948E-2</v>
      </c>
      <c r="Q1731" s="12">
        <f t="shared" ca="1" si="279"/>
        <v>0</v>
      </c>
      <c r="R1731" s="12">
        <f t="shared" ca="1" si="280"/>
        <v>-3.9430971346821053E-4</v>
      </c>
      <c r="S1731" s="12">
        <f t="shared" ca="1" si="281"/>
        <v>2.0343580470161271E-3</v>
      </c>
      <c r="T1731" s="12">
        <f t="shared" ca="1" si="282"/>
        <v>-1.6638935108153063E-3</v>
      </c>
      <c r="U1731" s="18"/>
      <c r="V1731" s="22">
        <f t="shared" ca="1" si="283"/>
        <v>43760</v>
      </c>
      <c r="W1731" s="14">
        <f ca="1">VLOOKUP($M1731,LAST!$B:$Q,2,0)</f>
        <v>332.55</v>
      </c>
      <c r="X1731" s="14">
        <f ca="1">VLOOKUP($M1731,LAST!$B:$Q,3,0)*100</f>
        <v>467.31</v>
      </c>
      <c r="Y1731" s="14">
        <f ca="1">VLOOKUP($M1731,LAST!$B:$Q,16,0)*100</f>
        <v>377</v>
      </c>
      <c r="Z1731" s="14">
        <f ca="1">VLOOKUP($M1731,LAST!$B:$Q,4,0)</f>
        <v>95.56</v>
      </c>
      <c r="AA1731" s="14">
        <f ca="1">VLOOKUP($M1731,LAST!$B:$Q,5,0)</f>
        <v>98.107500000000002</v>
      </c>
      <c r="AB1731" s="14">
        <f ca="1">VLOOKUP($M1731,LAST!$B:$Q,6,0)</f>
        <v>97.525999999999996</v>
      </c>
      <c r="AC1731" s="14">
        <f ca="1">VLOOKUP($M1731,LAST!$B:$Q,7,0)</f>
        <v>1170</v>
      </c>
    </row>
    <row r="1732" spans="12:29" ht="16.5" customHeight="1" x14ac:dyDescent="0.25">
      <c r="L1732" s="32">
        <f t="shared" si="275"/>
        <v>1732</v>
      </c>
      <c r="M1732" s="9">
        <f t="shared" ca="1" si="284"/>
        <v>43759</v>
      </c>
      <c r="N1732" s="12">
        <f t="shared" ca="1" si="276"/>
        <v>-4.0372390105752887E-3</v>
      </c>
      <c r="O1732" s="12">
        <f t="shared" ca="1" si="277"/>
        <v>-2.1140132495041986E-2</v>
      </c>
      <c r="P1732" s="12">
        <f t="shared" ca="1" si="278"/>
        <v>-3.394255874673624E-2</v>
      </c>
      <c r="Q1732" s="12">
        <f t="shared" ca="1" si="279"/>
        <v>3.140374751386954E-4</v>
      </c>
      <c r="R1732" s="12">
        <f t="shared" ca="1" si="280"/>
        <v>2.9548629401965343E-5</v>
      </c>
      <c r="S1732" s="12">
        <f t="shared" ca="1" si="281"/>
        <v>4.7285212063896687E-4</v>
      </c>
      <c r="T1732" s="12">
        <f t="shared" ca="1" si="282"/>
        <v>-8.0409666088281373E-3</v>
      </c>
      <c r="U1732" s="18"/>
      <c r="V1732" s="22">
        <f t="shared" ca="1" si="283"/>
        <v>43759</v>
      </c>
      <c r="W1732" s="14">
        <f ca="1">VLOOKUP($M1732,LAST!$B:$Q,2,0)</f>
        <v>330.57</v>
      </c>
      <c r="X1732" s="14">
        <f ca="1">VLOOKUP($M1732,LAST!$B:$Q,3,0)*100</f>
        <v>463.96</v>
      </c>
      <c r="Y1732" s="14">
        <f ca="1">VLOOKUP($M1732,LAST!$B:$Q,16,0)*100</f>
        <v>370</v>
      </c>
      <c r="Z1732" s="14">
        <f ca="1">VLOOKUP($M1732,LAST!$B:$Q,4,0)</f>
        <v>95.56</v>
      </c>
      <c r="AA1732" s="14">
        <f ca="1">VLOOKUP($M1732,LAST!$B:$Q,5,0)</f>
        <v>98.146199999999993</v>
      </c>
      <c r="AB1732" s="14">
        <f ca="1">VLOOKUP($M1732,LAST!$B:$Q,6,0)</f>
        <v>97.328000000000003</v>
      </c>
      <c r="AC1732" s="14">
        <f ca="1">VLOOKUP($M1732,LAST!$B:$Q,7,0)</f>
        <v>1171.95</v>
      </c>
    </row>
    <row r="1733" spans="12:29" ht="16.5" customHeight="1" x14ac:dyDescent="0.25">
      <c r="L1733" s="32">
        <f t="shared" si="275"/>
        <v>1733</v>
      </c>
      <c r="M1733" s="9">
        <f t="shared" ca="1" si="284"/>
        <v>43756</v>
      </c>
      <c r="N1733" s="12">
        <f t="shared" ca="1" si="276"/>
        <v>6.6326992070919744E-4</v>
      </c>
      <c r="O1733" s="12">
        <f t="shared" ca="1" si="277"/>
        <v>4.6844860843207048E-3</v>
      </c>
      <c r="P1733" s="12">
        <f t="shared" ca="1" si="278"/>
        <v>7.8947368421051767E-3</v>
      </c>
      <c r="Q1733" s="12">
        <f t="shared" ca="1" si="279"/>
        <v>3.141361256544517E-4</v>
      </c>
      <c r="R1733" s="12">
        <f t="shared" ca="1" si="280"/>
        <v>-7.849693139103664E-4</v>
      </c>
      <c r="S1733" s="12">
        <f t="shared" ca="1" si="281"/>
        <v>-3.3296792238262096E-3</v>
      </c>
      <c r="T1733" s="12">
        <f t="shared" ca="1" si="282"/>
        <v>-4.6337250937276142E-3</v>
      </c>
      <c r="U1733" s="18"/>
      <c r="V1733" s="22">
        <f t="shared" ca="1" si="283"/>
        <v>43756</v>
      </c>
      <c r="W1733" s="14">
        <f ca="1">VLOOKUP($M1733,LAST!$B:$Q,2,0)</f>
        <v>331.91</v>
      </c>
      <c r="X1733" s="14">
        <f ca="1">VLOOKUP($M1733,LAST!$B:$Q,3,0)*100</f>
        <v>473.97999999999996</v>
      </c>
      <c r="Y1733" s="14">
        <f ca="1">VLOOKUP($M1733,LAST!$B:$Q,16,0)*100</f>
        <v>383</v>
      </c>
      <c r="Z1733" s="14">
        <f ca="1">VLOOKUP($M1733,LAST!$B:$Q,4,0)</f>
        <v>95.53</v>
      </c>
      <c r="AA1733" s="14">
        <f ca="1">VLOOKUP($M1733,LAST!$B:$Q,5,0)</f>
        <v>98.143299999999996</v>
      </c>
      <c r="AB1733" s="14">
        <f ca="1">VLOOKUP($M1733,LAST!$B:$Q,6,0)</f>
        <v>97.281999999999996</v>
      </c>
      <c r="AC1733" s="14">
        <f ca="1">VLOOKUP($M1733,LAST!$B:$Q,7,0)</f>
        <v>1181.45</v>
      </c>
    </row>
    <row r="1734" spans="12:29" ht="16.5" customHeight="1" x14ac:dyDescent="0.25">
      <c r="L1734" s="32">
        <f t="shared" ref="L1734:L1797" si="285">ROW(M1734)</f>
        <v>1734</v>
      </c>
      <c r="M1734" s="9">
        <f t="shared" ca="1" si="284"/>
        <v>43755</v>
      </c>
      <c r="N1734" s="12">
        <f t="shared" ref="N1734:N1797" ca="1" si="286">W1734/W1735-1</f>
        <v>-5.158813472901369E-3</v>
      </c>
      <c r="O1734" s="12">
        <f t="shared" ref="O1734:O1797" ca="1" si="287">X1734/X1735-1</f>
        <v>-1.8618428012271426E-3</v>
      </c>
      <c r="P1734" s="12">
        <f t="shared" ref="P1734:P1797" ca="1" si="288">Y1734/Y1735-1</f>
        <v>2.6385224274405594E-3</v>
      </c>
      <c r="Q1734" s="12">
        <f t="shared" ref="Q1734:Q1797" ca="1" si="289">Z1734/Z1735-1</f>
        <v>1.0472300764474696E-4</v>
      </c>
      <c r="R1734" s="12">
        <f t="shared" ref="R1734:R1797" ca="1" si="290">AA1734/AA1735-1</f>
        <v>-3.2162195171592245E-4</v>
      </c>
      <c r="S1734" s="12">
        <f t="shared" ref="S1734:S1797" ca="1" si="291">AB1734/AB1735-1</f>
        <v>-4.0305299891838509E-3</v>
      </c>
      <c r="T1734" s="12">
        <f t="shared" ref="T1734:T1797" ca="1" si="292">AC1734/AC1735-1</f>
        <v>-7.9973061705529425E-4</v>
      </c>
      <c r="U1734" s="18"/>
      <c r="V1734" s="22">
        <f t="shared" ref="V1734:V1797" ca="1" si="293">M1734</f>
        <v>43755</v>
      </c>
      <c r="W1734" s="14">
        <f ca="1">VLOOKUP($M1734,LAST!$B:$Q,2,0)</f>
        <v>331.69</v>
      </c>
      <c r="X1734" s="14">
        <f ca="1">VLOOKUP($M1734,LAST!$B:$Q,3,0)*100</f>
        <v>471.77</v>
      </c>
      <c r="Y1734" s="14">
        <f ca="1">VLOOKUP($M1734,LAST!$B:$Q,16,0)*100</f>
        <v>380</v>
      </c>
      <c r="Z1734" s="14">
        <f ca="1">VLOOKUP($M1734,LAST!$B:$Q,4,0)</f>
        <v>95.5</v>
      </c>
      <c r="AA1734" s="14">
        <f ca="1">VLOOKUP($M1734,LAST!$B:$Q,5,0)</f>
        <v>98.220399999999998</v>
      </c>
      <c r="AB1734" s="14">
        <f ca="1">VLOOKUP($M1734,LAST!$B:$Q,6,0)</f>
        <v>97.606999999999999</v>
      </c>
      <c r="AC1734" s="14">
        <f ca="1">VLOOKUP($M1734,LAST!$B:$Q,7,0)</f>
        <v>1186.95</v>
      </c>
    </row>
    <row r="1735" spans="12:29" ht="16.5" customHeight="1" x14ac:dyDescent="0.25">
      <c r="L1735" s="32">
        <f t="shared" si="285"/>
        <v>1735</v>
      </c>
      <c r="M1735" s="9">
        <f t="shared" ref="M1735:M1798" ca="1" si="294">WORKDAY(M1734,-1)</f>
        <v>43754</v>
      </c>
      <c r="N1735" s="12">
        <f t="shared" ca="1" si="286"/>
        <v>7.4635885659033452E-3</v>
      </c>
      <c r="O1735" s="12">
        <f t="shared" ca="1" si="287"/>
        <v>8.965738072366225E-3</v>
      </c>
      <c r="P1735" s="12">
        <f t="shared" ca="1" si="288"/>
        <v>1.6085790884718509E-2</v>
      </c>
      <c r="Q1735" s="12">
        <f t="shared" ca="1" si="289"/>
        <v>4.190675746462702E-4</v>
      </c>
      <c r="R1735" s="12">
        <f t="shared" ca="1" si="290"/>
        <v>-1.8113398012420401E-4</v>
      </c>
      <c r="S1735" s="12">
        <f t="shared" ca="1" si="291"/>
        <v>-2.9098160507895487E-3</v>
      </c>
      <c r="T1735" s="12">
        <f t="shared" ca="1" si="292"/>
        <v>2.1935375010546654E-3</v>
      </c>
      <c r="U1735" s="18"/>
      <c r="V1735" s="22">
        <f t="shared" ca="1" si="293"/>
        <v>43754</v>
      </c>
      <c r="W1735" s="14">
        <f ca="1">VLOOKUP($M1735,LAST!$B:$Q,2,0)</f>
        <v>333.41</v>
      </c>
      <c r="X1735" s="14">
        <f ca="1">VLOOKUP($M1735,LAST!$B:$Q,3,0)*100</f>
        <v>472.65</v>
      </c>
      <c r="Y1735" s="14">
        <f ca="1">VLOOKUP($M1735,LAST!$B:$Q,16,0)*100</f>
        <v>379</v>
      </c>
      <c r="Z1735" s="14">
        <f ca="1">VLOOKUP($M1735,LAST!$B:$Q,4,0)</f>
        <v>95.49</v>
      </c>
      <c r="AA1735" s="14">
        <f ca="1">VLOOKUP($M1735,LAST!$B:$Q,5,0)</f>
        <v>98.251999999999995</v>
      </c>
      <c r="AB1735" s="14">
        <f ca="1">VLOOKUP($M1735,LAST!$B:$Q,6,0)</f>
        <v>98.001999999999995</v>
      </c>
      <c r="AC1735" s="14">
        <f ca="1">VLOOKUP($M1735,LAST!$B:$Q,7,0)</f>
        <v>1187.9000000000001</v>
      </c>
    </row>
    <row r="1736" spans="12:29" ht="16.5" customHeight="1" x14ac:dyDescent="0.25">
      <c r="L1736" s="32">
        <f t="shared" si="285"/>
        <v>1736</v>
      </c>
      <c r="M1736" s="9">
        <f t="shared" ca="1" si="294"/>
        <v>43753</v>
      </c>
      <c r="N1736" s="12">
        <f t="shared" ca="1" si="286"/>
        <v>-4.1526239768897577E-3</v>
      </c>
      <c r="O1736" s="12">
        <f t="shared" ca="1" si="287"/>
        <v>-1.9794521981126079E-2</v>
      </c>
      <c r="P1736" s="12">
        <f t="shared" ca="1" si="288"/>
        <v>-4.3589743589743546E-2</v>
      </c>
      <c r="Q1736" s="12">
        <f t="shared" ca="1" si="289"/>
        <v>0</v>
      </c>
      <c r="R1736" s="12">
        <f t="shared" ca="1" si="290"/>
        <v>-1.5872143777195813E-4</v>
      </c>
      <c r="S1736" s="12">
        <f t="shared" ca="1" si="291"/>
        <v>-1.6860665894732341E-3</v>
      </c>
      <c r="T1736" s="12">
        <f t="shared" ca="1" si="292"/>
        <v>2.9537111270516725E-4</v>
      </c>
      <c r="U1736" s="18"/>
      <c r="V1736" s="22">
        <f t="shared" ca="1" si="293"/>
        <v>43753</v>
      </c>
      <c r="W1736" s="14">
        <f ca="1">VLOOKUP($M1736,LAST!$B:$Q,2,0)</f>
        <v>330.94</v>
      </c>
      <c r="X1736" s="14">
        <f ca="1">VLOOKUP($M1736,LAST!$B:$Q,3,0)*100</f>
        <v>468.45</v>
      </c>
      <c r="Y1736" s="14">
        <f ca="1">VLOOKUP($M1736,LAST!$B:$Q,16,0)*100</f>
        <v>373</v>
      </c>
      <c r="Z1736" s="14">
        <f ca="1">VLOOKUP($M1736,LAST!$B:$Q,4,0)</f>
        <v>95.45</v>
      </c>
      <c r="AA1736" s="14">
        <f ca="1">VLOOKUP($M1736,LAST!$B:$Q,5,0)</f>
        <v>98.269800000000004</v>
      </c>
      <c r="AB1736" s="14">
        <f ca="1">VLOOKUP($M1736,LAST!$B:$Q,6,0)</f>
        <v>98.287999999999997</v>
      </c>
      <c r="AC1736" s="14">
        <f ca="1">VLOOKUP($M1736,LAST!$B:$Q,7,0)</f>
        <v>1185.3</v>
      </c>
    </row>
    <row r="1737" spans="12:29" ht="16.5" customHeight="1" x14ac:dyDescent="0.25">
      <c r="L1737" s="32">
        <f t="shared" si="285"/>
        <v>1737</v>
      </c>
      <c r="M1737" s="9">
        <f t="shared" ca="1" si="294"/>
        <v>43752</v>
      </c>
      <c r="N1737" s="12">
        <f t="shared" ca="1" si="286"/>
        <v>0</v>
      </c>
      <c r="O1737" s="12">
        <f t="shared" ca="1" si="287"/>
        <v>2.0928821079491122E-4</v>
      </c>
      <c r="P1737" s="12">
        <f t="shared" ca="1" si="288"/>
        <v>0</v>
      </c>
      <c r="Q1737" s="12">
        <f t="shared" ca="1" si="289"/>
        <v>2.0957770093255057E-4</v>
      </c>
      <c r="R1737" s="12">
        <f t="shared" ca="1" si="290"/>
        <v>4.3752054057266676E-5</v>
      </c>
      <c r="S1737" s="12">
        <f t="shared" ca="1" si="291"/>
        <v>1.5564439832758126E-3</v>
      </c>
      <c r="T1737" s="12">
        <f t="shared" ca="1" si="292"/>
        <v>-3.32239885608554E-3</v>
      </c>
      <c r="U1737" s="18"/>
      <c r="V1737" s="22">
        <f t="shared" ca="1" si="293"/>
        <v>43752</v>
      </c>
      <c r="W1737" s="14">
        <f ca="1">VLOOKUP($M1737,LAST!$B:$Q,2,0)</f>
        <v>332.32</v>
      </c>
      <c r="X1737" s="14">
        <f ca="1">VLOOKUP($M1737,LAST!$B:$Q,3,0)*100</f>
        <v>477.90999999999997</v>
      </c>
      <c r="Y1737" s="14">
        <f ca="1">VLOOKUP($M1737,LAST!$B:$Q,16,0)*100</f>
        <v>390</v>
      </c>
      <c r="Z1737" s="14">
        <f ca="1">VLOOKUP($M1737,LAST!$B:$Q,4,0)</f>
        <v>95.45</v>
      </c>
      <c r="AA1737" s="14">
        <f ca="1">VLOOKUP($M1737,LAST!$B:$Q,5,0)</f>
        <v>98.285399999999996</v>
      </c>
      <c r="AB1737" s="14">
        <f ca="1">VLOOKUP($M1737,LAST!$B:$Q,6,0)</f>
        <v>98.453999999999994</v>
      </c>
      <c r="AC1737" s="14">
        <f ca="1">VLOOKUP($M1737,LAST!$B:$Q,7,0)</f>
        <v>1184.95</v>
      </c>
    </row>
    <row r="1738" spans="12:29" ht="16.5" customHeight="1" x14ac:dyDescent="0.25">
      <c r="L1738" s="32">
        <f t="shared" si="285"/>
        <v>1738</v>
      </c>
      <c r="M1738" s="9">
        <f t="shared" ca="1" si="294"/>
        <v>43749</v>
      </c>
      <c r="N1738" s="12">
        <f t="shared" ca="1" si="286"/>
        <v>-1.9647176824591495E-2</v>
      </c>
      <c r="O1738" s="12">
        <f t="shared" ca="1" si="287"/>
        <v>-2.7041886415931859E-2</v>
      </c>
      <c r="P1738" s="12">
        <f t="shared" ca="1" si="288"/>
        <v>-4.1769041769041726E-2</v>
      </c>
      <c r="Q1738" s="12">
        <f t="shared" ca="1" si="289"/>
        <v>-1.0467915837956143E-3</v>
      </c>
      <c r="R1738" s="12">
        <f t="shared" ca="1" si="290"/>
        <v>-3.7836292938342453E-4</v>
      </c>
      <c r="S1738" s="12">
        <f t="shared" ca="1" si="291"/>
        <v>-4.052643843527326E-3</v>
      </c>
      <c r="T1738" s="12">
        <f t="shared" ca="1" si="292"/>
        <v>-6.0195635816401305E-3</v>
      </c>
      <c r="U1738" s="18"/>
      <c r="V1738" s="22">
        <f t="shared" ca="1" si="293"/>
        <v>43749</v>
      </c>
      <c r="W1738" s="14">
        <f ca="1">VLOOKUP($M1738,LAST!$B:$Q,2,0)</f>
        <v>332.32</v>
      </c>
      <c r="X1738" s="14">
        <f ca="1">VLOOKUP($M1738,LAST!$B:$Q,3,0)*100</f>
        <v>477.81</v>
      </c>
      <c r="Y1738" s="14">
        <f ca="1">VLOOKUP($M1738,LAST!$B:$Q,16,0)*100</f>
        <v>390</v>
      </c>
      <c r="Z1738" s="14">
        <f ca="1">VLOOKUP($M1738,LAST!$B:$Q,4,0)</f>
        <v>95.43</v>
      </c>
      <c r="AA1738" s="14">
        <f ca="1">VLOOKUP($M1738,LAST!$B:$Q,5,0)</f>
        <v>98.281099999999995</v>
      </c>
      <c r="AB1738" s="14">
        <f ca="1">VLOOKUP($M1738,LAST!$B:$Q,6,0)</f>
        <v>98.301000000000002</v>
      </c>
      <c r="AC1738" s="14">
        <f ca="1">VLOOKUP($M1738,LAST!$B:$Q,7,0)</f>
        <v>1188.9000000000001</v>
      </c>
    </row>
    <row r="1739" spans="12:29" ht="16.5" customHeight="1" x14ac:dyDescent="0.25">
      <c r="L1739" s="32">
        <f t="shared" si="285"/>
        <v>1739</v>
      </c>
      <c r="M1739" s="9">
        <f t="shared" ca="1" si="294"/>
        <v>43748</v>
      </c>
      <c r="N1739" s="12">
        <f t="shared" ca="1" si="286"/>
        <v>-1.6365852243050316E-2</v>
      </c>
      <c r="O1739" s="12">
        <f t="shared" ca="1" si="287"/>
        <v>-1.4449417006161092E-2</v>
      </c>
      <c r="P1739" s="12">
        <f t="shared" ca="1" si="288"/>
        <v>-1.4527845036319653E-2</v>
      </c>
      <c r="Q1739" s="12">
        <f t="shared" ca="1" si="289"/>
        <v>-1.2545739675902112E-3</v>
      </c>
      <c r="R1739" s="12">
        <f t="shared" ca="1" si="290"/>
        <v>-6.3056511856229847E-5</v>
      </c>
      <c r="S1739" s="12">
        <f t="shared" ca="1" si="291"/>
        <v>-4.2071066809258317E-3</v>
      </c>
      <c r="T1739" s="12">
        <f t="shared" ca="1" si="292"/>
        <v>2.4304391552127935E-3</v>
      </c>
      <c r="U1739" s="18"/>
      <c r="V1739" s="22">
        <f t="shared" ca="1" si="293"/>
        <v>43748</v>
      </c>
      <c r="W1739" s="14">
        <f ca="1">VLOOKUP($M1739,LAST!$B:$Q,2,0)</f>
        <v>338.98</v>
      </c>
      <c r="X1739" s="14">
        <f ca="1">VLOOKUP($M1739,LAST!$B:$Q,3,0)*100</f>
        <v>491.09</v>
      </c>
      <c r="Y1739" s="14">
        <f ca="1">VLOOKUP($M1739,LAST!$B:$Q,16,0)*100</f>
        <v>407</v>
      </c>
      <c r="Z1739" s="14">
        <f ca="1">VLOOKUP($M1739,LAST!$B:$Q,4,0)</f>
        <v>95.53</v>
      </c>
      <c r="AA1739" s="14">
        <f ca="1">VLOOKUP($M1739,LAST!$B:$Q,5,0)</f>
        <v>98.318299999999994</v>
      </c>
      <c r="AB1739" s="14">
        <f ca="1">VLOOKUP($M1739,LAST!$B:$Q,6,0)</f>
        <v>98.700999999999993</v>
      </c>
      <c r="AC1739" s="14">
        <f ca="1">VLOOKUP($M1739,LAST!$B:$Q,7,0)</f>
        <v>1196.0999999999999</v>
      </c>
    </row>
    <row r="1740" spans="12:29" ht="16.5" customHeight="1" x14ac:dyDescent="0.25">
      <c r="L1740" s="32">
        <f t="shared" si="285"/>
        <v>1740</v>
      </c>
      <c r="M1740" s="9">
        <f t="shared" ca="1" si="294"/>
        <v>43747</v>
      </c>
      <c r="N1740" s="12">
        <f t="shared" ca="1" si="286"/>
        <v>-7.6309499812825532E-3</v>
      </c>
      <c r="O1740" s="12">
        <f t="shared" ca="1" si="287"/>
        <v>-9.5804098507286106E-3</v>
      </c>
      <c r="P1740" s="12">
        <f t="shared" ca="1" si="288"/>
        <v>-1.1961722488038284E-2</v>
      </c>
      <c r="Q1740" s="12">
        <f t="shared" ca="1" si="289"/>
        <v>-7.3129962390294789E-4</v>
      </c>
      <c r="R1740" s="12">
        <f t="shared" ca="1" si="290"/>
        <v>-4.7981279168707314E-4</v>
      </c>
      <c r="S1740" s="12">
        <f t="shared" ca="1" si="291"/>
        <v>-1.513118739471242E-4</v>
      </c>
      <c r="T1740" s="12">
        <f t="shared" ca="1" si="292"/>
        <v>0</v>
      </c>
      <c r="U1740" s="18"/>
      <c r="V1740" s="22">
        <f t="shared" ca="1" si="293"/>
        <v>43747</v>
      </c>
      <c r="W1740" s="14">
        <f ca="1">VLOOKUP($M1740,LAST!$B:$Q,2,0)</f>
        <v>344.62</v>
      </c>
      <c r="X1740" s="14">
        <f ca="1">VLOOKUP($M1740,LAST!$B:$Q,3,0)*100</f>
        <v>498.28999999999996</v>
      </c>
      <c r="Y1740" s="14">
        <f ca="1">VLOOKUP($M1740,LAST!$B:$Q,16,0)*100</f>
        <v>413</v>
      </c>
      <c r="Z1740" s="14">
        <f ca="1">VLOOKUP($M1740,LAST!$B:$Q,4,0)</f>
        <v>95.65</v>
      </c>
      <c r="AA1740" s="14">
        <f ca="1">VLOOKUP($M1740,LAST!$B:$Q,5,0)</f>
        <v>98.3245</v>
      </c>
      <c r="AB1740" s="14">
        <f ca="1">VLOOKUP($M1740,LAST!$B:$Q,6,0)</f>
        <v>99.117999999999995</v>
      </c>
      <c r="AC1740" s="14">
        <f ca="1">VLOOKUP($M1740,LAST!$B:$Q,7,0)</f>
        <v>1193.2</v>
      </c>
    </row>
    <row r="1741" spans="12:29" ht="16.5" customHeight="1" x14ac:dyDescent="0.25">
      <c r="L1741" s="32">
        <f t="shared" si="285"/>
        <v>1741</v>
      </c>
      <c r="M1741" s="9">
        <f t="shared" ca="1" si="294"/>
        <v>43746</v>
      </c>
      <c r="N1741" s="12">
        <f t="shared" ca="1" si="286"/>
        <v>1.209489391466545E-2</v>
      </c>
      <c r="O1741" s="12">
        <f t="shared" ca="1" si="287"/>
        <v>1.5460692299929191E-2</v>
      </c>
      <c r="P1741" s="12">
        <f t="shared" ca="1" si="288"/>
        <v>2.2004889975550057E-2</v>
      </c>
      <c r="Q1741" s="12">
        <f t="shared" ca="1" si="289"/>
        <v>-1.1478660127308693E-3</v>
      </c>
      <c r="R1741" s="12">
        <f t="shared" ca="1" si="290"/>
        <v>-5.9839115071935733E-4</v>
      </c>
      <c r="S1741" s="12">
        <f t="shared" ca="1" si="291"/>
        <v>1.6773267856962093E-3</v>
      </c>
      <c r="T1741" s="12">
        <f t="shared" ca="1" si="292"/>
        <v>-2.8413839211096636E-3</v>
      </c>
      <c r="U1741" s="18"/>
      <c r="V1741" s="22">
        <f t="shared" ca="1" si="293"/>
        <v>43746</v>
      </c>
      <c r="W1741" s="14">
        <f ca="1">VLOOKUP($M1741,LAST!$B:$Q,2,0)</f>
        <v>347.27</v>
      </c>
      <c r="X1741" s="14">
        <f ca="1">VLOOKUP($M1741,LAST!$B:$Q,3,0)*100</f>
        <v>503.11</v>
      </c>
      <c r="Y1741" s="14">
        <f ca="1">VLOOKUP($M1741,LAST!$B:$Q,16,0)*100</f>
        <v>418</v>
      </c>
      <c r="Z1741" s="14">
        <f ca="1">VLOOKUP($M1741,LAST!$B:$Q,4,0)</f>
        <v>95.72</v>
      </c>
      <c r="AA1741" s="14">
        <f ca="1">VLOOKUP($M1741,LAST!$B:$Q,5,0)</f>
        <v>98.371700000000004</v>
      </c>
      <c r="AB1741" s="14">
        <f ca="1">VLOOKUP($M1741,LAST!$B:$Q,6,0)</f>
        <v>99.132999999999996</v>
      </c>
      <c r="AC1741" s="14">
        <f ca="1">VLOOKUP($M1741,LAST!$B:$Q,7,0)</f>
        <v>1193.2</v>
      </c>
    </row>
    <row r="1742" spans="12:29" ht="16.5" customHeight="1" x14ac:dyDescent="0.25">
      <c r="L1742" s="32">
        <f t="shared" si="285"/>
        <v>1742</v>
      </c>
      <c r="M1742" s="9">
        <f t="shared" ca="1" si="294"/>
        <v>43745</v>
      </c>
      <c r="N1742" s="12">
        <f t="shared" ca="1" si="286"/>
        <v>-1.6086944054139352E-2</v>
      </c>
      <c r="O1742" s="12">
        <f t="shared" ca="1" si="287"/>
        <v>-1.2162296879672962E-2</v>
      </c>
      <c r="P1742" s="12">
        <f t="shared" ca="1" si="288"/>
        <v>-2.3866348448687513E-2</v>
      </c>
      <c r="Q1742" s="12">
        <f t="shared" ca="1" si="289"/>
        <v>-8.3411531644250747E-4</v>
      </c>
      <c r="R1742" s="12">
        <f t="shared" ca="1" si="290"/>
        <v>8.6362717316434967E-5</v>
      </c>
      <c r="S1742" s="12">
        <f t="shared" ca="1" si="291"/>
        <v>1.6091814427980911E-3</v>
      </c>
      <c r="T1742" s="12">
        <f t="shared" ca="1" si="292"/>
        <v>0</v>
      </c>
      <c r="U1742" s="18"/>
      <c r="V1742" s="22">
        <f t="shared" ca="1" si="293"/>
        <v>43745</v>
      </c>
      <c r="W1742" s="14">
        <f ca="1">VLOOKUP($M1742,LAST!$B:$Q,2,0)</f>
        <v>343.12</v>
      </c>
      <c r="X1742" s="14">
        <f ca="1">VLOOKUP($M1742,LAST!$B:$Q,3,0)*100</f>
        <v>495.45000000000005</v>
      </c>
      <c r="Y1742" s="14">
        <f ca="1">VLOOKUP($M1742,LAST!$B:$Q,16,0)*100</f>
        <v>409</v>
      </c>
      <c r="Z1742" s="14">
        <f ca="1">VLOOKUP($M1742,LAST!$B:$Q,4,0)</f>
        <v>95.83</v>
      </c>
      <c r="AA1742" s="14">
        <f ca="1">VLOOKUP($M1742,LAST!$B:$Q,5,0)</f>
        <v>98.430599999999998</v>
      </c>
      <c r="AB1742" s="14">
        <f ca="1">VLOOKUP($M1742,LAST!$B:$Q,6,0)</f>
        <v>98.966999999999999</v>
      </c>
      <c r="AC1742" s="14">
        <f ca="1">VLOOKUP($M1742,LAST!$B:$Q,7,0)</f>
        <v>1196.5999999999999</v>
      </c>
    </row>
    <row r="1743" spans="12:29" ht="16.5" customHeight="1" x14ac:dyDescent="0.25">
      <c r="L1743" s="32">
        <f t="shared" si="285"/>
        <v>1743</v>
      </c>
      <c r="M1743" s="9">
        <f t="shared" ca="1" si="294"/>
        <v>43742</v>
      </c>
      <c r="N1743" s="12">
        <f t="shared" ca="1" si="286"/>
        <v>-8.7265491756679525E-3</v>
      </c>
      <c r="O1743" s="12">
        <f t="shared" ca="1" si="287"/>
        <v>3.4210947503201528E-3</v>
      </c>
      <c r="P1743" s="12">
        <f t="shared" ca="1" si="288"/>
        <v>-2.3809523809522615E-3</v>
      </c>
      <c r="Q1743" s="12">
        <f t="shared" ca="1" si="289"/>
        <v>-1.353602665556064E-3</v>
      </c>
      <c r="R1743" s="12">
        <f t="shared" ca="1" si="290"/>
        <v>-4.8847265467122369E-4</v>
      </c>
      <c r="S1743" s="12">
        <f t="shared" ca="1" si="291"/>
        <v>-5.6643469817119207E-4</v>
      </c>
      <c r="T1743" s="12">
        <f t="shared" ca="1" si="292"/>
        <v>-7.7120822622109841E-3</v>
      </c>
      <c r="U1743" s="18"/>
      <c r="V1743" s="22">
        <f t="shared" ca="1" si="293"/>
        <v>43742</v>
      </c>
      <c r="W1743" s="14">
        <f ca="1">VLOOKUP($M1743,LAST!$B:$Q,2,0)</f>
        <v>348.73</v>
      </c>
      <c r="X1743" s="14">
        <f ca="1">VLOOKUP($M1743,LAST!$B:$Q,3,0)*100</f>
        <v>501.55</v>
      </c>
      <c r="Y1743" s="14">
        <f ca="1">VLOOKUP($M1743,LAST!$B:$Q,16,0)*100</f>
        <v>419.00000000000006</v>
      </c>
      <c r="Z1743" s="14">
        <f ca="1">VLOOKUP($M1743,LAST!$B:$Q,4,0)</f>
        <v>95.91</v>
      </c>
      <c r="AA1743" s="14">
        <f ca="1">VLOOKUP($M1743,LAST!$B:$Q,5,0)</f>
        <v>98.4221</v>
      </c>
      <c r="AB1743" s="14">
        <f ca="1">VLOOKUP($M1743,LAST!$B:$Q,6,0)</f>
        <v>98.808000000000007</v>
      </c>
      <c r="AC1743" s="14">
        <f ca="1">VLOOKUP($M1743,LAST!$B:$Q,7,0)</f>
        <v>1196.5999999999999</v>
      </c>
    </row>
    <row r="1744" spans="12:29" ht="16.5" customHeight="1" x14ac:dyDescent="0.25">
      <c r="L1744" s="32">
        <f t="shared" si="285"/>
        <v>1744</v>
      </c>
      <c r="M1744" s="9">
        <f t="shared" ca="1" si="294"/>
        <v>43741</v>
      </c>
      <c r="N1744" s="12">
        <f t="shared" ca="1" si="286"/>
        <v>1.1268253420719798E-2</v>
      </c>
      <c r="O1744" s="12">
        <f t="shared" ca="1" si="287"/>
        <v>2.5102543068088679E-2</v>
      </c>
      <c r="P1744" s="12">
        <f t="shared" ca="1" si="288"/>
        <v>2.689486552567244E-2</v>
      </c>
      <c r="Q1744" s="12">
        <f t="shared" ca="1" si="289"/>
        <v>-1.2479201331113687E-3</v>
      </c>
      <c r="R1744" s="12">
        <f t="shared" ca="1" si="290"/>
        <v>-4.5272385468975163E-4</v>
      </c>
      <c r="S1744" s="12">
        <f t="shared" ca="1" si="291"/>
        <v>-1.5653561437704022E-3</v>
      </c>
      <c r="T1744" s="12">
        <f t="shared" ca="1" si="292"/>
        <v>0</v>
      </c>
      <c r="U1744" s="18"/>
      <c r="V1744" s="22">
        <f t="shared" ca="1" si="293"/>
        <v>43741</v>
      </c>
      <c r="W1744" s="14">
        <f ca="1">VLOOKUP($M1744,LAST!$B:$Q,2,0)</f>
        <v>351.8</v>
      </c>
      <c r="X1744" s="14">
        <f ca="1">VLOOKUP($M1744,LAST!$B:$Q,3,0)*100</f>
        <v>499.84000000000003</v>
      </c>
      <c r="Y1744" s="14">
        <f ca="1">VLOOKUP($M1744,LAST!$B:$Q,16,0)*100</f>
        <v>420</v>
      </c>
      <c r="Z1744" s="14">
        <f ca="1">VLOOKUP($M1744,LAST!$B:$Q,4,0)</f>
        <v>96.04</v>
      </c>
      <c r="AA1744" s="14">
        <f ca="1">VLOOKUP($M1744,LAST!$B:$Q,5,0)</f>
        <v>98.470200000000006</v>
      </c>
      <c r="AB1744" s="14">
        <f ca="1">VLOOKUP($M1744,LAST!$B:$Q,6,0)</f>
        <v>98.864000000000004</v>
      </c>
      <c r="AC1744" s="14">
        <f ca="1">VLOOKUP($M1744,LAST!$B:$Q,7,0)</f>
        <v>1205.9000000000001</v>
      </c>
    </row>
    <row r="1745" spans="12:29" ht="16.5" customHeight="1" x14ac:dyDescent="0.25">
      <c r="L1745" s="32">
        <f t="shared" si="285"/>
        <v>1745</v>
      </c>
      <c r="M1745" s="9">
        <f t="shared" ca="1" si="294"/>
        <v>43740</v>
      </c>
      <c r="N1745" s="12">
        <f t="shared" ca="1" si="286"/>
        <v>1.9428571428571351E-2</v>
      </c>
      <c r="O1745" s="12">
        <f t="shared" ca="1" si="287"/>
        <v>2.9886999683176763E-2</v>
      </c>
      <c r="P1745" s="12">
        <f t="shared" ca="1" si="288"/>
        <v>5.9585492227979264E-2</v>
      </c>
      <c r="Q1745" s="12">
        <f t="shared" ca="1" si="289"/>
        <v>-1.6611295681062677E-3</v>
      </c>
      <c r="R1745" s="12">
        <f t="shared" ca="1" si="290"/>
        <v>-5.4581276390264222E-4</v>
      </c>
      <c r="S1745" s="12">
        <f t="shared" ca="1" si="291"/>
        <v>-1.0995884109433751E-3</v>
      </c>
      <c r="T1745" s="12">
        <f t="shared" ca="1" si="292"/>
        <v>5.6289871992660778E-3</v>
      </c>
      <c r="U1745" s="18"/>
      <c r="V1745" s="22">
        <f t="shared" ca="1" si="293"/>
        <v>43740</v>
      </c>
      <c r="W1745" s="14">
        <f ca="1">VLOOKUP($M1745,LAST!$B:$Q,2,0)</f>
        <v>347.88</v>
      </c>
      <c r="X1745" s="14">
        <f ca="1">VLOOKUP($M1745,LAST!$B:$Q,3,0)*100</f>
        <v>487.6</v>
      </c>
      <c r="Y1745" s="14">
        <f ca="1">VLOOKUP($M1745,LAST!$B:$Q,16,0)*100</f>
        <v>409</v>
      </c>
      <c r="Z1745" s="14">
        <f ca="1">VLOOKUP($M1745,LAST!$B:$Q,4,0)</f>
        <v>96.16</v>
      </c>
      <c r="AA1745" s="14">
        <f ca="1">VLOOKUP($M1745,LAST!$B:$Q,5,0)</f>
        <v>98.514799999999994</v>
      </c>
      <c r="AB1745" s="14">
        <f ca="1">VLOOKUP($M1745,LAST!$B:$Q,6,0)</f>
        <v>99.019000000000005</v>
      </c>
      <c r="AC1745" s="14">
        <f ca="1">VLOOKUP($M1745,LAST!$B:$Q,7,0)</f>
        <v>1205.9000000000001</v>
      </c>
    </row>
    <row r="1746" spans="12:29" ht="16.5" customHeight="1" x14ac:dyDescent="0.25">
      <c r="L1746" s="32">
        <f t="shared" si="285"/>
        <v>1746</v>
      </c>
      <c r="M1746" s="9">
        <f t="shared" ca="1" si="294"/>
        <v>43739</v>
      </c>
      <c r="N1746" s="12">
        <f t="shared" ca="1" si="286"/>
        <v>1.1081153151017764E-2</v>
      </c>
      <c r="O1746" s="12">
        <f t="shared" ca="1" si="287"/>
        <v>1.7318807881561815E-2</v>
      </c>
      <c r="P1746" s="12">
        <f t="shared" ca="1" si="288"/>
        <v>3.4852546916890104E-2</v>
      </c>
      <c r="Q1746" s="12">
        <f t="shared" ca="1" si="289"/>
        <v>-2.0759809009762709E-4</v>
      </c>
      <c r="R1746" s="12">
        <f t="shared" ca="1" si="290"/>
        <v>-2.961526524932756E-4</v>
      </c>
      <c r="S1746" s="12">
        <f t="shared" ca="1" si="291"/>
        <v>-2.5056099499883855E-3</v>
      </c>
      <c r="T1746" s="12">
        <f t="shared" ca="1" si="292"/>
        <v>2.4242424242424399E-3</v>
      </c>
      <c r="U1746" s="18"/>
      <c r="V1746" s="22">
        <f t="shared" ca="1" si="293"/>
        <v>43739</v>
      </c>
      <c r="W1746" s="14">
        <f ca="1">VLOOKUP($M1746,LAST!$B:$Q,2,0)</f>
        <v>341.25</v>
      </c>
      <c r="X1746" s="14">
        <f ca="1">VLOOKUP($M1746,LAST!$B:$Q,3,0)*100</f>
        <v>473.45</v>
      </c>
      <c r="Y1746" s="14">
        <f ca="1">VLOOKUP($M1746,LAST!$B:$Q,16,0)*100</f>
        <v>386</v>
      </c>
      <c r="Z1746" s="14">
        <f ca="1">VLOOKUP($M1746,LAST!$B:$Q,4,0)</f>
        <v>96.32</v>
      </c>
      <c r="AA1746" s="14">
        <f ca="1">VLOOKUP($M1746,LAST!$B:$Q,5,0)</f>
        <v>98.568600000000004</v>
      </c>
      <c r="AB1746" s="14">
        <f ca="1">VLOOKUP($M1746,LAST!$B:$Q,6,0)</f>
        <v>99.128</v>
      </c>
      <c r="AC1746" s="14">
        <f ca="1">VLOOKUP($M1746,LAST!$B:$Q,7,0)</f>
        <v>1199.1500000000001</v>
      </c>
    </row>
    <row r="1747" spans="12:29" ht="16.5" customHeight="1" x14ac:dyDescent="0.25">
      <c r="L1747" s="32">
        <f t="shared" si="285"/>
        <v>1747</v>
      </c>
      <c r="M1747" s="9">
        <f t="shared" ca="1" si="294"/>
        <v>43738</v>
      </c>
      <c r="N1747" s="12">
        <f t="shared" ca="1" si="286"/>
        <v>-4.958887136742518E-2</v>
      </c>
      <c r="O1747" s="12">
        <f t="shared" ca="1" si="287"/>
        <v>-4.7901118405578869E-3</v>
      </c>
      <c r="P1747" s="12">
        <f t="shared" ca="1" si="288"/>
        <v>-1.0610079575596787E-2</v>
      </c>
      <c r="Q1747" s="12">
        <f t="shared" ca="1" si="289"/>
        <v>3.1149413352715705E-4</v>
      </c>
      <c r="R1747" s="12">
        <f t="shared" ca="1" si="290"/>
        <v>-2.9411555901748265E-5</v>
      </c>
      <c r="S1747" s="12">
        <f t="shared" ca="1" si="291"/>
        <v>2.704093472843061E-3</v>
      </c>
      <c r="T1747" s="12">
        <f t="shared" ca="1" si="292"/>
        <v>-3.0834618109087941E-3</v>
      </c>
      <c r="U1747" s="18"/>
      <c r="V1747" s="22">
        <f t="shared" ca="1" si="293"/>
        <v>43738</v>
      </c>
      <c r="W1747" s="14">
        <f ca="1">VLOOKUP($M1747,LAST!$B:$Q,2,0)</f>
        <v>337.51</v>
      </c>
      <c r="X1747" s="14">
        <f ca="1">VLOOKUP($M1747,LAST!$B:$Q,3,0)*100</f>
        <v>465.39</v>
      </c>
      <c r="Y1747" s="14">
        <f ca="1">VLOOKUP($M1747,LAST!$B:$Q,16,0)*100</f>
        <v>373</v>
      </c>
      <c r="Z1747" s="14">
        <f ca="1">VLOOKUP($M1747,LAST!$B:$Q,4,0)</f>
        <v>96.34</v>
      </c>
      <c r="AA1747" s="14">
        <f ca="1">VLOOKUP($M1747,LAST!$B:$Q,5,0)</f>
        <v>98.597800000000007</v>
      </c>
      <c r="AB1747" s="14">
        <f ca="1">VLOOKUP($M1747,LAST!$B:$Q,6,0)</f>
        <v>99.376999999999995</v>
      </c>
      <c r="AC1747" s="14">
        <f ca="1">VLOOKUP($M1747,LAST!$B:$Q,7,0)</f>
        <v>1196.25</v>
      </c>
    </row>
    <row r="1748" spans="12:29" ht="16.5" customHeight="1" x14ac:dyDescent="0.25">
      <c r="L1748" s="32">
        <f t="shared" si="285"/>
        <v>1748</v>
      </c>
      <c r="M1748" s="9">
        <f t="shared" ca="1" si="294"/>
        <v>43735</v>
      </c>
      <c r="N1748" s="12">
        <f t="shared" ca="1" si="286"/>
        <v>2.2295600146755579E-3</v>
      </c>
      <c r="O1748" s="12">
        <f t="shared" ca="1" si="287"/>
        <v>3.3256093374529616E-3</v>
      </c>
      <c r="P1748" s="12">
        <f t="shared" ca="1" si="288"/>
        <v>1.072386058981234E-2</v>
      </c>
      <c r="Q1748" s="12">
        <f t="shared" ca="1" si="289"/>
        <v>-6.2260039431361047E-4</v>
      </c>
      <c r="R1748" s="12">
        <f t="shared" ca="1" si="290"/>
        <v>-1.7238284810938698E-4</v>
      </c>
      <c r="S1748" s="12">
        <f t="shared" ca="1" si="291"/>
        <v>-2.3201388048266214E-4</v>
      </c>
      <c r="T1748" s="12">
        <f t="shared" ca="1" si="292"/>
        <v>9.5929262595939591E-4</v>
      </c>
      <c r="U1748" s="18"/>
      <c r="V1748" s="22">
        <f t="shared" ca="1" si="293"/>
        <v>43735</v>
      </c>
      <c r="W1748" s="14">
        <f ca="1">VLOOKUP($M1748,LAST!$B:$Q,2,0)</f>
        <v>355.12</v>
      </c>
      <c r="X1748" s="14">
        <f ca="1">VLOOKUP($M1748,LAST!$B:$Q,3,0)*100</f>
        <v>467.63000000000005</v>
      </c>
      <c r="Y1748" s="14">
        <f ca="1">VLOOKUP($M1748,LAST!$B:$Q,16,0)*100</f>
        <v>377</v>
      </c>
      <c r="Z1748" s="14">
        <f ca="1">VLOOKUP($M1748,LAST!$B:$Q,4,0)</f>
        <v>96.31</v>
      </c>
      <c r="AA1748" s="14">
        <f ca="1">VLOOKUP($M1748,LAST!$B:$Q,5,0)</f>
        <v>98.600700000000003</v>
      </c>
      <c r="AB1748" s="14">
        <f ca="1">VLOOKUP($M1748,LAST!$B:$Q,6,0)</f>
        <v>99.108999999999995</v>
      </c>
      <c r="AC1748" s="14">
        <f ca="1">VLOOKUP($M1748,LAST!$B:$Q,7,0)</f>
        <v>1199.95</v>
      </c>
    </row>
    <row r="1749" spans="12:29" ht="16.5" customHeight="1" x14ac:dyDescent="0.25">
      <c r="L1749" s="32">
        <f t="shared" si="285"/>
        <v>1749</v>
      </c>
      <c r="M1749" s="9">
        <f t="shared" ca="1" si="294"/>
        <v>43734</v>
      </c>
      <c r="N1749" s="12">
        <f t="shared" ca="1" si="286"/>
        <v>7.6785257230611581E-3</v>
      </c>
      <c r="O1749" s="12">
        <f t="shared" ca="1" si="287"/>
        <v>6.3045167976509831E-3</v>
      </c>
      <c r="P1749" s="12">
        <f t="shared" ca="1" si="288"/>
        <v>8.1081081081080253E-3</v>
      </c>
      <c r="Q1749" s="12">
        <f t="shared" ca="1" si="289"/>
        <v>-4.1489472046463138E-4</v>
      </c>
      <c r="R1749" s="12">
        <f t="shared" ca="1" si="290"/>
        <v>7.9099563025541997E-5</v>
      </c>
      <c r="S1749" s="12">
        <f t="shared" ca="1" si="291"/>
        <v>9.5923745670800642E-4</v>
      </c>
      <c r="T1749" s="12">
        <f t="shared" ca="1" si="292"/>
        <v>-4.170663552571785E-5</v>
      </c>
      <c r="U1749" s="18"/>
      <c r="V1749" s="22">
        <f t="shared" ca="1" si="293"/>
        <v>43734</v>
      </c>
      <c r="W1749" s="14">
        <f ca="1">VLOOKUP($M1749,LAST!$B:$Q,2,0)</f>
        <v>354.33</v>
      </c>
      <c r="X1749" s="14">
        <f ca="1">VLOOKUP($M1749,LAST!$B:$Q,3,0)*100</f>
        <v>466.08</v>
      </c>
      <c r="Y1749" s="14">
        <f ca="1">VLOOKUP($M1749,LAST!$B:$Q,16,0)*100</f>
        <v>373</v>
      </c>
      <c r="Z1749" s="14">
        <f ca="1">VLOOKUP($M1749,LAST!$B:$Q,4,0)</f>
        <v>96.37</v>
      </c>
      <c r="AA1749" s="14">
        <f ca="1">VLOOKUP($M1749,LAST!$B:$Q,5,0)</f>
        <v>98.617699999999999</v>
      </c>
      <c r="AB1749" s="14">
        <f ca="1">VLOOKUP($M1749,LAST!$B:$Q,6,0)</f>
        <v>99.132000000000005</v>
      </c>
      <c r="AC1749" s="14">
        <f ca="1">VLOOKUP($M1749,LAST!$B:$Q,7,0)</f>
        <v>1198.8</v>
      </c>
    </row>
    <row r="1750" spans="12:29" ht="16.5" customHeight="1" x14ac:dyDescent="0.25">
      <c r="L1750" s="32">
        <f t="shared" si="285"/>
        <v>1750</v>
      </c>
      <c r="M1750" s="9">
        <f t="shared" ca="1" si="294"/>
        <v>43733</v>
      </c>
      <c r="N1750" s="12">
        <f t="shared" ca="1" si="286"/>
        <v>-7.0595544009262046E-3</v>
      </c>
      <c r="O1750" s="12">
        <f t="shared" ca="1" si="287"/>
        <v>2.4457286323398275E-3</v>
      </c>
      <c r="P1750" s="12">
        <f t="shared" ca="1" si="288"/>
        <v>0</v>
      </c>
      <c r="Q1750" s="12">
        <f t="shared" ca="1" si="289"/>
        <v>-4.1472265422504151E-4</v>
      </c>
      <c r="R1750" s="12">
        <f t="shared" ca="1" si="290"/>
        <v>5.2735822937410859E-5</v>
      </c>
      <c r="S1750" s="12">
        <f t="shared" ca="1" si="291"/>
        <v>7.1183786367288171E-3</v>
      </c>
      <c r="T1750" s="12">
        <f t="shared" ca="1" si="292"/>
        <v>2.634440076942246E-3</v>
      </c>
      <c r="U1750" s="18"/>
      <c r="V1750" s="22">
        <f t="shared" ca="1" si="293"/>
        <v>43733</v>
      </c>
      <c r="W1750" s="14">
        <f ca="1">VLOOKUP($M1750,LAST!$B:$Q,2,0)</f>
        <v>351.63</v>
      </c>
      <c r="X1750" s="14">
        <f ca="1">VLOOKUP($M1750,LAST!$B:$Q,3,0)*100</f>
        <v>463.15999999999997</v>
      </c>
      <c r="Y1750" s="14">
        <f ca="1">VLOOKUP($M1750,LAST!$B:$Q,16,0)*100</f>
        <v>370</v>
      </c>
      <c r="Z1750" s="14">
        <f ca="1">VLOOKUP($M1750,LAST!$B:$Q,4,0)</f>
        <v>96.41</v>
      </c>
      <c r="AA1750" s="14">
        <f ca="1">VLOOKUP($M1750,LAST!$B:$Q,5,0)</f>
        <v>98.609899999999996</v>
      </c>
      <c r="AB1750" s="14">
        <f ca="1">VLOOKUP($M1750,LAST!$B:$Q,6,0)</f>
        <v>99.037000000000006</v>
      </c>
      <c r="AC1750" s="14">
        <f ca="1">VLOOKUP($M1750,LAST!$B:$Q,7,0)</f>
        <v>1198.8499999999999</v>
      </c>
    </row>
    <row r="1751" spans="12:29" ht="16.5" customHeight="1" x14ac:dyDescent="0.25">
      <c r="L1751" s="32">
        <f t="shared" si="285"/>
        <v>1751</v>
      </c>
      <c r="M1751" s="9">
        <f t="shared" ca="1" si="294"/>
        <v>43732</v>
      </c>
      <c r="N1751" s="12">
        <f t="shared" ca="1" si="286"/>
        <v>3.2599504300918625E-2</v>
      </c>
      <c r="O1751" s="12">
        <f t="shared" ca="1" si="287"/>
        <v>1.9078918346640661E-2</v>
      </c>
      <c r="P1751" s="12">
        <f t="shared" ca="1" si="288"/>
        <v>2.7777777777777679E-2</v>
      </c>
      <c r="Q1751" s="12">
        <f t="shared" ca="1" si="289"/>
        <v>-2.0731833730691651E-4</v>
      </c>
      <c r="R1751" s="12">
        <f t="shared" ca="1" si="290"/>
        <v>2.3939680121221052E-4</v>
      </c>
      <c r="S1751" s="12">
        <f t="shared" ca="1" si="291"/>
        <v>-2.6572277609306916E-3</v>
      </c>
      <c r="T1751" s="12">
        <f t="shared" ca="1" si="292"/>
        <v>1.4237855946399591E-3</v>
      </c>
      <c r="U1751" s="18"/>
      <c r="V1751" s="22">
        <f t="shared" ca="1" si="293"/>
        <v>43732</v>
      </c>
      <c r="W1751" s="14">
        <f ca="1">VLOOKUP($M1751,LAST!$B:$Q,2,0)</f>
        <v>354.13</v>
      </c>
      <c r="X1751" s="14">
        <f ca="1">VLOOKUP($M1751,LAST!$B:$Q,3,0)*100</f>
        <v>462.03000000000003</v>
      </c>
      <c r="Y1751" s="14">
        <f ca="1">VLOOKUP($M1751,LAST!$B:$Q,16,0)*100</f>
        <v>370</v>
      </c>
      <c r="Z1751" s="14">
        <f ca="1">VLOOKUP($M1751,LAST!$B:$Q,4,0)</f>
        <v>96.45</v>
      </c>
      <c r="AA1751" s="14">
        <f ca="1">VLOOKUP($M1751,LAST!$B:$Q,5,0)</f>
        <v>98.604699999999994</v>
      </c>
      <c r="AB1751" s="14">
        <f ca="1">VLOOKUP($M1751,LAST!$B:$Q,6,0)</f>
        <v>98.337000000000003</v>
      </c>
      <c r="AC1751" s="14">
        <f ca="1">VLOOKUP($M1751,LAST!$B:$Q,7,0)</f>
        <v>1195.7</v>
      </c>
    </row>
    <row r="1752" spans="12:29" ht="16.5" customHeight="1" x14ac:dyDescent="0.25">
      <c r="L1752" s="32">
        <f t="shared" si="285"/>
        <v>1752</v>
      </c>
      <c r="M1752" s="9">
        <f t="shared" ca="1" si="294"/>
        <v>43731</v>
      </c>
      <c r="N1752" s="12">
        <f t="shared" ca="1" si="286"/>
        <v>4.4812840489718564E-3</v>
      </c>
      <c r="O1752" s="12">
        <f t="shared" ca="1" si="287"/>
        <v>8.5645007007320029E-3</v>
      </c>
      <c r="P1752" s="12">
        <f t="shared" ca="1" si="288"/>
        <v>2.7855153203342198E-3</v>
      </c>
      <c r="Q1752" s="12">
        <f t="shared" ca="1" si="289"/>
        <v>-1.0364842454402279E-4</v>
      </c>
      <c r="R1752" s="12">
        <f t="shared" ca="1" si="290"/>
        <v>-7.2016732225455016E-5</v>
      </c>
      <c r="S1752" s="12">
        <f t="shared" ca="1" si="291"/>
        <v>8.7298123090362445E-4</v>
      </c>
      <c r="T1752" s="12">
        <f t="shared" ca="1" si="292"/>
        <v>5.008206725306108E-3</v>
      </c>
      <c r="U1752" s="18"/>
      <c r="V1752" s="22">
        <f t="shared" ca="1" si="293"/>
        <v>43731</v>
      </c>
      <c r="W1752" s="14">
        <f ca="1">VLOOKUP($M1752,LAST!$B:$Q,2,0)</f>
        <v>342.95</v>
      </c>
      <c r="X1752" s="14">
        <f ca="1">VLOOKUP($M1752,LAST!$B:$Q,3,0)*100</f>
        <v>453.38000000000005</v>
      </c>
      <c r="Y1752" s="14">
        <f ca="1">VLOOKUP($M1752,LAST!$B:$Q,16,0)*100</f>
        <v>360</v>
      </c>
      <c r="Z1752" s="14">
        <f ca="1">VLOOKUP($M1752,LAST!$B:$Q,4,0)</f>
        <v>96.47</v>
      </c>
      <c r="AA1752" s="14">
        <f ca="1">VLOOKUP($M1752,LAST!$B:$Q,5,0)</f>
        <v>98.581100000000006</v>
      </c>
      <c r="AB1752" s="14">
        <f ca="1">VLOOKUP($M1752,LAST!$B:$Q,6,0)</f>
        <v>98.599000000000004</v>
      </c>
      <c r="AC1752" s="14">
        <f ca="1">VLOOKUP($M1752,LAST!$B:$Q,7,0)</f>
        <v>1194</v>
      </c>
    </row>
    <row r="1753" spans="12:29" ht="16.5" customHeight="1" x14ac:dyDescent="0.25">
      <c r="L1753" s="32">
        <f t="shared" si="285"/>
        <v>1753</v>
      </c>
      <c r="M1753" s="9">
        <f t="shared" ca="1" si="294"/>
        <v>43728</v>
      </c>
      <c r="N1753" s="12">
        <f t="shared" ca="1" si="286"/>
        <v>9.9683358742819195E-4</v>
      </c>
      <c r="O1753" s="12">
        <f t="shared" ca="1" si="287"/>
        <v>4.3792032531224656E-3</v>
      </c>
      <c r="P1753" s="12">
        <f t="shared" ca="1" si="288"/>
        <v>1.1267605633802802E-2</v>
      </c>
      <c r="Q1753" s="12">
        <f t="shared" ca="1" si="289"/>
        <v>0</v>
      </c>
      <c r="R1753" s="12">
        <f t="shared" ca="1" si="290"/>
        <v>3.388977502871704E-4</v>
      </c>
      <c r="S1753" s="12">
        <f t="shared" ca="1" si="291"/>
        <v>2.4523770758710928E-3</v>
      </c>
      <c r="T1753" s="12">
        <f t="shared" ca="1" si="292"/>
        <v>-4.6497989276138574E-3</v>
      </c>
      <c r="U1753" s="18"/>
      <c r="V1753" s="22">
        <f t="shared" ca="1" si="293"/>
        <v>43728</v>
      </c>
      <c r="W1753" s="14">
        <f ca="1">VLOOKUP($M1753,LAST!$B:$Q,2,0)</f>
        <v>341.42</v>
      </c>
      <c r="X1753" s="14">
        <f ca="1">VLOOKUP($M1753,LAST!$B:$Q,3,0)*100</f>
        <v>449.53000000000003</v>
      </c>
      <c r="Y1753" s="14">
        <f ca="1">VLOOKUP($M1753,LAST!$B:$Q,16,0)*100</f>
        <v>359</v>
      </c>
      <c r="Z1753" s="14">
        <f ca="1">VLOOKUP($M1753,LAST!$B:$Q,4,0)</f>
        <v>96.48</v>
      </c>
      <c r="AA1753" s="14">
        <f ca="1">VLOOKUP($M1753,LAST!$B:$Q,5,0)</f>
        <v>98.588200000000001</v>
      </c>
      <c r="AB1753" s="14">
        <f ca="1">VLOOKUP($M1753,LAST!$B:$Q,6,0)</f>
        <v>98.513000000000005</v>
      </c>
      <c r="AC1753" s="14">
        <f ca="1">VLOOKUP($M1753,LAST!$B:$Q,7,0)</f>
        <v>1188.05</v>
      </c>
    </row>
    <row r="1754" spans="12:29" ht="16.5" customHeight="1" x14ac:dyDescent="0.25">
      <c r="L1754" s="32">
        <f t="shared" si="285"/>
        <v>1754</v>
      </c>
      <c r="M1754" s="9">
        <f t="shared" ca="1" si="294"/>
        <v>43727</v>
      </c>
      <c r="N1754" s="12">
        <f t="shared" ca="1" si="286"/>
        <v>1.6739596487620467E-3</v>
      </c>
      <c r="O1754" s="12">
        <f t="shared" ca="1" si="287"/>
        <v>1.2751677852349541E-3</v>
      </c>
      <c r="P1754" s="12">
        <f t="shared" ca="1" si="288"/>
        <v>-2.8089887640448952E-3</v>
      </c>
      <c r="Q1754" s="12">
        <f t="shared" ca="1" si="289"/>
        <v>-5.179736869366236E-4</v>
      </c>
      <c r="R1754" s="12">
        <f t="shared" ca="1" si="290"/>
        <v>4.1516983897693649E-4</v>
      </c>
      <c r="S1754" s="12">
        <f t="shared" ca="1" si="291"/>
        <v>-2.9321942756262986E-3</v>
      </c>
      <c r="T1754" s="12">
        <f t="shared" ca="1" si="292"/>
        <v>2.0147750167895939E-3</v>
      </c>
      <c r="U1754" s="18"/>
      <c r="V1754" s="22">
        <f t="shared" ca="1" si="293"/>
        <v>43727</v>
      </c>
      <c r="W1754" s="14">
        <f ca="1">VLOOKUP($M1754,LAST!$B:$Q,2,0)</f>
        <v>341.08</v>
      </c>
      <c r="X1754" s="14">
        <f ca="1">VLOOKUP($M1754,LAST!$B:$Q,3,0)*100</f>
        <v>447.57</v>
      </c>
      <c r="Y1754" s="14">
        <f ca="1">VLOOKUP($M1754,LAST!$B:$Q,16,0)*100</f>
        <v>355</v>
      </c>
      <c r="Z1754" s="14">
        <f ca="1">VLOOKUP($M1754,LAST!$B:$Q,4,0)</f>
        <v>96.48</v>
      </c>
      <c r="AA1754" s="14">
        <f ca="1">VLOOKUP($M1754,LAST!$B:$Q,5,0)</f>
        <v>98.5548</v>
      </c>
      <c r="AB1754" s="14">
        <f ca="1">VLOOKUP($M1754,LAST!$B:$Q,6,0)</f>
        <v>98.272000000000006</v>
      </c>
      <c r="AC1754" s="14">
        <f ca="1">VLOOKUP($M1754,LAST!$B:$Q,7,0)</f>
        <v>1193.5999999999999</v>
      </c>
    </row>
    <row r="1755" spans="12:29" ht="16.5" customHeight="1" x14ac:dyDescent="0.25">
      <c r="L1755" s="32">
        <f t="shared" si="285"/>
        <v>1755</v>
      </c>
      <c r="M1755" s="9">
        <f t="shared" ca="1" si="294"/>
        <v>43726</v>
      </c>
      <c r="N1755" s="12">
        <f t="shared" ca="1" si="286"/>
        <v>-1.01453488372093E-2</v>
      </c>
      <c r="O1755" s="12">
        <f t="shared" ca="1" si="287"/>
        <v>-6.0261057125702289E-3</v>
      </c>
      <c r="P1755" s="12">
        <f t="shared" ca="1" si="288"/>
        <v>-1.1111111111111072E-2</v>
      </c>
      <c r="Q1755" s="12">
        <f t="shared" ca="1" si="289"/>
        <v>-5.1770552909502499E-4</v>
      </c>
      <c r="R1755" s="12">
        <f t="shared" ca="1" si="290"/>
        <v>1.0354940981915917E-4</v>
      </c>
      <c r="S1755" s="12">
        <f t="shared" ca="1" si="291"/>
        <v>3.0530932923542586E-3</v>
      </c>
      <c r="T1755" s="12">
        <f t="shared" ca="1" si="292"/>
        <v>4.6193255784654497E-4</v>
      </c>
      <c r="U1755" s="18"/>
      <c r="V1755" s="22">
        <f t="shared" ca="1" si="293"/>
        <v>43726</v>
      </c>
      <c r="W1755" s="14">
        <f ca="1">VLOOKUP($M1755,LAST!$B:$Q,2,0)</f>
        <v>340.51</v>
      </c>
      <c r="X1755" s="14">
        <f ca="1">VLOOKUP($M1755,LAST!$B:$Q,3,0)*100</f>
        <v>447</v>
      </c>
      <c r="Y1755" s="14">
        <f ca="1">VLOOKUP($M1755,LAST!$B:$Q,16,0)*100</f>
        <v>356</v>
      </c>
      <c r="Z1755" s="14">
        <f ca="1">VLOOKUP($M1755,LAST!$B:$Q,4,0)</f>
        <v>96.53</v>
      </c>
      <c r="AA1755" s="14">
        <f ca="1">VLOOKUP($M1755,LAST!$B:$Q,5,0)</f>
        <v>98.513900000000007</v>
      </c>
      <c r="AB1755" s="14">
        <f ca="1">VLOOKUP($M1755,LAST!$B:$Q,6,0)</f>
        <v>98.561000000000007</v>
      </c>
      <c r="AC1755" s="14">
        <f ca="1">VLOOKUP($M1755,LAST!$B:$Q,7,0)</f>
        <v>1191.2</v>
      </c>
    </row>
    <row r="1756" spans="12:29" ht="16.5" customHeight="1" x14ac:dyDescent="0.25">
      <c r="L1756" s="32">
        <f t="shared" si="285"/>
        <v>1756</v>
      </c>
      <c r="M1756" s="9">
        <f t="shared" ca="1" si="294"/>
        <v>43725</v>
      </c>
      <c r="N1756" s="12">
        <f t="shared" ca="1" si="286"/>
        <v>3.1494226058554897E-3</v>
      </c>
      <c r="O1756" s="12">
        <f t="shared" ca="1" si="287"/>
        <v>7.3923075199926469E-3</v>
      </c>
      <c r="P1756" s="12">
        <f t="shared" ca="1" si="288"/>
        <v>1.1235955056179803E-2</v>
      </c>
      <c r="Q1756" s="12">
        <f t="shared" ca="1" si="289"/>
        <v>0</v>
      </c>
      <c r="R1756" s="12">
        <f t="shared" ca="1" si="290"/>
        <v>1.5636375082106468E-4</v>
      </c>
      <c r="S1756" s="12">
        <f t="shared" ca="1" si="291"/>
        <v>-3.5391948078288271E-3</v>
      </c>
      <c r="T1756" s="12">
        <f t="shared" ca="1" si="292"/>
        <v>6.3390102691966987E-3</v>
      </c>
      <c r="U1756" s="18"/>
      <c r="V1756" s="22">
        <f t="shared" ca="1" si="293"/>
        <v>43725</v>
      </c>
      <c r="W1756" s="14">
        <f ca="1">VLOOKUP($M1756,LAST!$B:$Q,2,0)</f>
        <v>344</v>
      </c>
      <c r="X1756" s="14">
        <f ca="1">VLOOKUP($M1756,LAST!$B:$Q,3,0)*100</f>
        <v>449.71</v>
      </c>
      <c r="Y1756" s="14">
        <f ca="1">VLOOKUP($M1756,LAST!$B:$Q,16,0)*100</f>
        <v>360</v>
      </c>
      <c r="Z1756" s="14">
        <f ca="1">VLOOKUP($M1756,LAST!$B:$Q,4,0)</f>
        <v>96.58</v>
      </c>
      <c r="AA1756" s="14">
        <f ca="1">VLOOKUP($M1756,LAST!$B:$Q,5,0)</f>
        <v>98.503699999999995</v>
      </c>
      <c r="AB1756" s="14">
        <f ca="1">VLOOKUP($M1756,LAST!$B:$Q,6,0)</f>
        <v>98.260999999999996</v>
      </c>
      <c r="AC1756" s="14">
        <f ca="1">VLOOKUP($M1756,LAST!$B:$Q,7,0)</f>
        <v>1190.6500000000001</v>
      </c>
    </row>
    <row r="1757" spans="12:29" ht="16.5" customHeight="1" x14ac:dyDescent="0.25">
      <c r="L1757" s="32">
        <f t="shared" si="285"/>
        <v>1757</v>
      </c>
      <c r="M1757" s="9">
        <f t="shared" ca="1" si="294"/>
        <v>43724</v>
      </c>
      <c r="N1757" s="12">
        <f t="shared" ca="1" si="286"/>
        <v>2.2756419815681994E-2</v>
      </c>
      <c r="O1757" s="12">
        <f t="shared" ca="1" si="287"/>
        <v>-2.2350863860887138E-3</v>
      </c>
      <c r="P1757" s="12">
        <f t="shared" ca="1" si="288"/>
        <v>-1.3850415512465353E-2</v>
      </c>
      <c r="Q1757" s="12">
        <f t="shared" ca="1" si="289"/>
        <v>7.2531343902171308E-4</v>
      </c>
      <c r="R1757" s="12">
        <f t="shared" ca="1" si="290"/>
        <v>4.164664749566338E-4</v>
      </c>
      <c r="S1757" s="12">
        <f t="shared" ca="1" si="291"/>
        <v>3.5926193553639241E-3</v>
      </c>
      <c r="T1757" s="12">
        <f t="shared" ca="1" si="292"/>
        <v>-6.4242526032918246E-3</v>
      </c>
      <c r="U1757" s="18"/>
      <c r="V1757" s="22">
        <f t="shared" ca="1" si="293"/>
        <v>43724</v>
      </c>
      <c r="W1757" s="14">
        <f ca="1">VLOOKUP($M1757,LAST!$B:$Q,2,0)</f>
        <v>342.92</v>
      </c>
      <c r="X1757" s="14">
        <f ca="1">VLOOKUP($M1757,LAST!$B:$Q,3,0)*100</f>
        <v>446.41</v>
      </c>
      <c r="Y1757" s="14">
        <f ca="1">VLOOKUP($M1757,LAST!$B:$Q,16,0)*100</f>
        <v>356</v>
      </c>
      <c r="Z1757" s="14">
        <f ca="1">VLOOKUP($M1757,LAST!$B:$Q,4,0)</f>
        <v>96.58</v>
      </c>
      <c r="AA1757" s="14">
        <f ca="1">VLOOKUP($M1757,LAST!$B:$Q,5,0)</f>
        <v>98.488299999999995</v>
      </c>
      <c r="AB1757" s="14">
        <f ca="1">VLOOKUP($M1757,LAST!$B:$Q,6,0)</f>
        <v>98.61</v>
      </c>
      <c r="AC1757" s="14">
        <f ca="1">VLOOKUP($M1757,LAST!$B:$Q,7,0)</f>
        <v>1183.1500000000001</v>
      </c>
    </row>
    <row r="1758" spans="12:29" ht="16.5" customHeight="1" x14ac:dyDescent="0.25">
      <c r="L1758" s="32">
        <f t="shared" si="285"/>
        <v>1758</v>
      </c>
      <c r="M1758" s="9">
        <f t="shared" ca="1" si="294"/>
        <v>43721</v>
      </c>
      <c r="N1758" s="12">
        <f t="shared" ca="1" si="286"/>
        <v>1.7029158699808367E-3</v>
      </c>
      <c r="O1758" s="12">
        <f t="shared" ca="1" si="287"/>
        <v>-8.8830800584821512E-3</v>
      </c>
      <c r="P1758" s="12">
        <f t="shared" ca="1" si="288"/>
        <v>-1.0958904109588996E-2</v>
      </c>
      <c r="Q1758" s="12">
        <f t="shared" ca="1" si="289"/>
        <v>3.1094527363184632E-4</v>
      </c>
      <c r="R1758" s="12">
        <f t="shared" ca="1" si="290"/>
        <v>1.8388852088602192E-4</v>
      </c>
      <c r="S1758" s="12">
        <f t="shared" ca="1" si="291"/>
        <v>-5.289444506606511E-4</v>
      </c>
      <c r="T1758" s="12">
        <f t="shared" ca="1" si="292"/>
        <v>0</v>
      </c>
      <c r="U1758" s="18"/>
      <c r="V1758" s="22">
        <f t="shared" ca="1" si="293"/>
        <v>43721</v>
      </c>
      <c r="W1758" s="14">
        <f ca="1">VLOOKUP($M1758,LAST!$B:$Q,2,0)</f>
        <v>335.29</v>
      </c>
      <c r="X1758" s="14">
        <f ca="1">VLOOKUP($M1758,LAST!$B:$Q,3,0)*100</f>
        <v>447.40999999999997</v>
      </c>
      <c r="Y1758" s="14">
        <f ca="1">VLOOKUP($M1758,LAST!$B:$Q,16,0)*100</f>
        <v>361</v>
      </c>
      <c r="Z1758" s="14">
        <f ca="1">VLOOKUP($M1758,LAST!$B:$Q,4,0)</f>
        <v>96.51</v>
      </c>
      <c r="AA1758" s="14">
        <f ca="1">VLOOKUP($M1758,LAST!$B:$Q,5,0)</f>
        <v>98.447299999999998</v>
      </c>
      <c r="AB1758" s="14">
        <f ca="1">VLOOKUP($M1758,LAST!$B:$Q,6,0)</f>
        <v>98.257000000000005</v>
      </c>
      <c r="AC1758" s="14">
        <f ca="1">VLOOKUP($M1758,LAST!$B:$Q,7,0)</f>
        <v>1190.8</v>
      </c>
    </row>
    <row r="1759" spans="12:29" ht="16.5" customHeight="1" x14ac:dyDescent="0.25">
      <c r="L1759" s="32">
        <f t="shared" si="285"/>
        <v>1759</v>
      </c>
      <c r="M1759" s="9">
        <f t="shared" ca="1" si="294"/>
        <v>43720</v>
      </c>
      <c r="N1759" s="12">
        <f t="shared" ca="1" si="286"/>
        <v>-2.3769941960509744E-2</v>
      </c>
      <c r="O1759" s="12">
        <f t="shared" ca="1" si="287"/>
        <v>-1.8694839354810755E-2</v>
      </c>
      <c r="P1759" s="12">
        <f t="shared" ca="1" si="288"/>
        <v>-1.8817204301075252E-2</v>
      </c>
      <c r="Q1759" s="12">
        <f t="shared" ca="1" si="289"/>
        <v>5.1851083687637356E-4</v>
      </c>
      <c r="R1759" s="12">
        <f t="shared" ca="1" si="290"/>
        <v>-7.8222699008145824E-5</v>
      </c>
      <c r="S1759" s="12">
        <f t="shared" ca="1" si="291"/>
        <v>-3.4061533782756559E-3</v>
      </c>
      <c r="T1759" s="12">
        <f t="shared" ca="1" si="292"/>
        <v>0</v>
      </c>
      <c r="U1759" s="18"/>
      <c r="V1759" s="22">
        <f t="shared" ca="1" si="293"/>
        <v>43720</v>
      </c>
      <c r="W1759" s="14">
        <f ca="1">VLOOKUP($M1759,LAST!$B:$Q,2,0)</f>
        <v>334.72</v>
      </c>
      <c r="X1759" s="14">
        <f ca="1">VLOOKUP($M1759,LAST!$B:$Q,3,0)*100</f>
        <v>451.41999999999996</v>
      </c>
      <c r="Y1759" s="14">
        <f ca="1">VLOOKUP($M1759,LAST!$B:$Q,16,0)*100</f>
        <v>365</v>
      </c>
      <c r="Z1759" s="14">
        <f ca="1">VLOOKUP($M1759,LAST!$B:$Q,4,0)</f>
        <v>96.48</v>
      </c>
      <c r="AA1759" s="14">
        <f ca="1">VLOOKUP($M1759,LAST!$B:$Q,5,0)</f>
        <v>98.429199999999994</v>
      </c>
      <c r="AB1759" s="14">
        <f ca="1">VLOOKUP($M1759,LAST!$B:$Q,6,0)</f>
        <v>98.308999999999997</v>
      </c>
      <c r="AC1759" s="14">
        <f ca="1">VLOOKUP($M1759,LAST!$B:$Q,7,0)</f>
        <v>1190.8</v>
      </c>
    </row>
    <row r="1760" spans="12:29" ht="16.5" customHeight="1" x14ac:dyDescent="0.25">
      <c r="L1760" s="32">
        <f t="shared" si="285"/>
        <v>1760</v>
      </c>
      <c r="M1760" s="9">
        <f t="shared" ca="1" si="294"/>
        <v>43719</v>
      </c>
      <c r="N1760" s="12">
        <f t="shared" ca="1" si="286"/>
        <v>1.138752627890538E-3</v>
      </c>
      <c r="O1760" s="12">
        <f t="shared" ca="1" si="287"/>
        <v>3.7530002181975775E-3</v>
      </c>
      <c r="P1760" s="12">
        <f t="shared" ca="1" si="288"/>
        <v>1.0869565217391353E-2</v>
      </c>
      <c r="Q1760" s="12">
        <f t="shared" ca="1" si="289"/>
        <v>5.1877982984027682E-4</v>
      </c>
      <c r="R1760" s="12">
        <f t="shared" ca="1" si="290"/>
        <v>-1.4931194617462396E-4</v>
      </c>
      <c r="S1760" s="12">
        <f t="shared" ca="1" si="291"/>
        <v>3.2443097451335667E-3</v>
      </c>
      <c r="T1760" s="12">
        <f t="shared" ca="1" si="292"/>
        <v>-2.1368416642225663E-3</v>
      </c>
      <c r="U1760" s="18"/>
      <c r="V1760" s="22">
        <f t="shared" ca="1" si="293"/>
        <v>43719</v>
      </c>
      <c r="W1760" s="14">
        <f ca="1">VLOOKUP($M1760,LAST!$B:$Q,2,0)</f>
        <v>342.87</v>
      </c>
      <c r="X1760" s="14">
        <f ca="1">VLOOKUP($M1760,LAST!$B:$Q,3,0)*100</f>
        <v>460.02</v>
      </c>
      <c r="Y1760" s="14">
        <f ca="1">VLOOKUP($M1760,LAST!$B:$Q,16,0)*100</f>
        <v>372</v>
      </c>
      <c r="Z1760" s="14">
        <f ca="1">VLOOKUP($M1760,LAST!$B:$Q,4,0)</f>
        <v>96.43</v>
      </c>
      <c r="AA1760" s="14">
        <f ca="1">VLOOKUP($M1760,LAST!$B:$Q,5,0)</f>
        <v>98.436899999999994</v>
      </c>
      <c r="AB1760" s="14">
        <f ca="1">VLOOKUP($M1760,LAST!$B:$Q,6,0)</f>
        <v>98.644999999999996</v>
      </c>
      <c r="AC1760" s="14">
        <f ca="1">VLOOKUP($M1760,LAST!$B:$Q,7,0)</f>
        <v>1190.8</v>
      </c>
    </row>
    <row r="1761" spans="12:29" ht="16.5" customHeight="1" x14ac:dyDescent="0.25">
      <c r="L1761" s="32">
        <f t="shared" si="285"/>
        <v>1761</v>
      </c>
      <c r="M1761" s="9">
        <f t="shared" ca="1" si="294"/>
        <v>43718</v>
      </c>
      <c r="N1761" s="12">
        <f t="shared" ca="1" si="286"/>
        <v>-5.6615277414858722E-3</v>
      </c>
      <c r="O1761" s="12">
        <f t="shared" ca="1" si="287"/>
        <v>-3.9121930015214579E-3</v>
      </c>
      <c r="P1761" s="12">
        <f t="shared" ca="1" si="288"/>
        <v>-1.0752688172043001E-2</v>
      </c>
      <c r="Q1761" s="12">
        <f t="shared" ca="1" si="289"/>
        <v>5.1904910204503274E-4</v>
      </c>
      <c r="R1761" s="12">
        <f t="shared" ca="1" si="290"/>
        <v>3.0481113901825729E-4</v>
      </c>
      <c r="S1761" s="12">
        <f t="shared" ca="1" si="291"/>
        <v>4.5787079903525374E-4</v>
      </c>
      <c r="T1761" s="12">
        <f t="shared" ca="1" si="292"/>
        <v>1.6762351757937388E-4</v>
      </c>
      <c r="U1761" s="18"/>
      <c r="V1761" s="22">
        <f t="shared" ca="1" si="293"/>
        <v>43718</v>
      </c>
      <c r="W1761" s="14">
        <f ca="1">VLOOKUP($M1761,LAST!$B:$Q,2,0)</f>
        <v>342.48</v>
      </c>
      <c r="X1761" s="14">
        <f ca="1">VLOOKUP($M1761,LAST!$B:$Q,3,0)*100</f>
        <v>458.3</v>
      </c>
      <c r="Y1761" s="14">
        <f ca="1">VLOOKUP($M1761,LAST!$B:$Q,16,0)*100</f>
        <v>368</v>
      </c>
      <c r="Z1761" s="14">
        <f ca="1">VLOOKUP($M1761,LAST!$B:$Q,4,0)</f>
        <v>96.38</v>
      </c>
      <c r="AA1761" s="14">
        <f ca="1">VLOOKUP($M1761,LAST!$B:$Q,5,0)</f>
        <v>98.451599999999999</v>
      </c>
      <c r="AB1761" s="14">
        <f ca="1">VLOOKUP($M1761,LAST!$B:$Q,6,0)</f>
        <v>98.325999999999993</v>
      </c>
      <c r="AC1761" s="14">
        <f ca="1">VLOOKUP($M1761,LAST!$B:$Q,7,0)</f>
        <v>1193.3499999999999</v>
      </c>
    </row>
    <row r="1762" spans="12:29" ht="16.5" customHeight="1" x14ac:dyDescent="0.25">
      <c r="L1762" s="32">
        <f t="shared" si="285"/>
        <v>1762</v>
      </c>
      <c r="M1762" s="9">
        <f t="shared" ca="1" si="294"/>
        <v>43717</v>
      </c>
      <c r="N1762" s="12">
        <f t="shared" ca="1" si="286"/>
        <v>-1.0685049547608738E-2</v>
      </c>
      <c r="O1762" s="12">
        <f t="shared" ca="1" si="287"/>
        <v>-2.4343695661393494E-2</v>
      </c>
      <c r="P1762" s="12">
        <f t="shared" ca="1" si="288"/>
        <v>-3.3766233766233777E-2</v>
      </c>
      <c r="Q1762" s="12">
        <f t="shared" ca="1" si="289"/>
        <v>2.0766275568462333E-4</v>
      </c>
      <c r="R1762" s="12">
        <f t="shared" ca="1" si="290"/>
        <v>1.2498818709194559E-4</v>
      </c>
      <c r="S1762" s="12">
        <f t="shared" ca="1" si="291"/>
        <v>-1.1484440108137095E-3</v>
      </c>
      <c r="T1762" s="12">
        <f t="shared" ca="1" si="292"/>
        <v>-3.1747357867913939E-3</v>
      </c>
      <c r="U1762" s="18"/>
      <c r="V1762" s="22">
        <f t="shared" ca="1" si="293"/>
        <v>43717</v>
      </c>
      <c r="W1762" s="14">
        <f ca="1">VLOOKUP($M1762,LAST!$B:$Q,2,0)</f>
        <v>344.43</v>
      </c>
      <c r="X1762" s="14">
        <f ca="1">VLOOKUP($M1762,LAST!$B:$Q,3,0)*100</f>
        <v>460.1</v>
      </c>
      <c r="Y1762" s="14">
        <f ca="1">VLOOKUP($M1762,LAST!$B:$Q,16,0)*100</f>
        <v>372</v>
      </c>
      <c r="Z1762" s="14">
        <f ca="1">VLOOKUP($M1762,LAST!$B:$Q,4,0)</f>
        <v>96.33</v>
      </c>
      <c r="AA1762" s="14">
        <f ca="1">VLOOKUP($M1762,LAST!$B:$Q,5,0)</f>
        <v>98.421599999999998</v>
      </c>
      <c r="AB1762" s="14">
        <f ca="1">VLOOKUP($M1762,LAST!$B:$Q,6,0)</f>
        <v>98.281000000000006</v>
      </c>
      <c r="AC1762" s="14">
        <f ca="1">VLOOKUP($M1762,LAST!$B:$Q,7,0)</f>
        <v>1193.1500000000001</v>
      </c>
    </row>
    <row r="1763" spans="12:29" ht="16.5" customHeight="1" x14ac:dyDescent="0.25">
      <c r="L1763" s="32">
        <f t="shared" si="285"/>
        <v>1763</v>
      </c>
      <c r="M1763" s="9">
        <f t="shared" ca="1" si="294"/>
        <v>43714</v>
      </c>
      <c r="N1763" s="12">
        <f t="shared" ca="1" si="286"/>
        <v>1.0800452922219206E-2</v>
      </c>
      <c r="O1763" s="12">
        <f t="shared" ca="1" si="287"/>
        <v>-1.3764479173283828E-3</v>
      </c>
      <c r="P1763" s="12">
        <f t="shared" ca="1" si="288"/>
        <v>-7.7319587628865705E-3</v>
      </c>
      <c r="Q1763" s="12">
        <f t="shared" ca="1" si="289"/>
        <v>-1.0382059800650989E-4</v>
      </c>
      <c r="R1763" s="12">
        <f t="shared" ca="1" si="290"/>
        <v>3.669698657764453E-4</v>
      </c>
      <c r="S1763" s="12">
        <f t="shared" ca="1" si="291"/>
        <v>-2.0322311866194376E-4</v>
      </c>
      <c r="T1763" s="12">
        <f t="shared" ca="1" si="292"/>
        <v>-2.7078820196634323E-3</v>
      </c>
      <c r="U1763" s="18"/>
      <c r="V1763" s="22">
        <f t="shared" ca="1" si="293"/>
        <v>43714</v>
      </c>
      <c r="W1763" s="14">
        <f ca="1">VLOOKUP($M1763,LAST!$B:$Q,2,0)</f>
        <v>348.15</v>
      </c>
      <c r="X1763" s="14">
        <f ca="1">VLOOKUP($M1763,LAST!$B:$Q,3,0)*100</f>
        <v>471.58</v>
      </c>
      <c r="Y1763" s="14">
        <f ca="1">VLOOKUP($M1763,LAST!$B:$Q,16,0)*100</f>
        <v>385</v>
      </c>
      <c r="Z1763" s="14">
        <f ca="1">VLOOKUP($M1763,LAST!$B:$Q,4,0)</f>
        <v>96.31</v>
      </c>
      <c r="AA1763" s="14">
        <f ca="1">VLOOKUP($M1763,LAST!$B:$Q,5,0)</f>
        <v>98.409300000000002</v>
      </c>
      <c r="AB1763" s="14">
        <f ca="1">VLOOKUP($M1763,LAST!$B:$Q,6,0)</f>
        <v>98.394000000000005</v>
      </c>
      <c r="AC1763" s="14">
        <f ca="1">VLOOKUP($M1763,LAST!$B:$Q,7,0)</f>
        <v>1196.95</v>
      </c>
    </row>
    <row r="1764" spans="12:29" ht="16.5" customHeight="1" x14ac:dyDescent="0.25">
      <c r="L1764" s="32">
        <f t="shared" si="285"/>
        <v>1764</v>
      </c>
      <c r="M1764" s="9">
        <f t="shared" ca="1" si="294"/>
        <v>43713</v>
      </c>
      <c r="N1764" s="12">
        <f t="shared" ca="1" si="286"/>
        <v>-2.7830308504332657E-2</v>
      </c>
      <c r="O1764" s="12">
        <f t="shared" ca="1" si="287"/>
        <v>-3.310810810810827E-2</v>
      </c>
      <c r="P1764" s="12">
        <f t="shared" ca="1" si="288"/>
        <v>-4.4334975369457963E-2</v>
      </c>
      <c r="Q1764" s="12">
        <f t="shared" ca="1" si="289"/>
        <v>2.0768431983375635E-4</v>
      </c>
      <c r="R1764" s="12">
        <f t="shared" ca="1" si="290"/>
        <v>5.8962623796121605E-5</v>
      </c>
      <c r="S1764" s="12">
        <f t="shared" ca="1" si="291"/>
        <v>-3.758214746421018E-4</v>
      </c>
      <c r="T1764" s="12">
        <f t="shared" ca="1" si="292"/>
        <v>-6.4980754107859529E-3</v>
      </c>
      <c r="U1764" s="18"/>
      <c r="V1764" s="22">
        <f t="shared" ca="1" si="293"/>
        <v>43713</v>
      </c>
      <c r="W1764" s="14">
        <f ca="1">VLOOKUP($M1764,LAST!$B:$Q,2,0)</f>
        <v>344.43</v>
      </c>
      <c r="X1764" s="14">
        <f ca="1">VLOOKUP($M1764,LAST!$B:$Q,3,0)*100</f>
        <v>472.22999999999996</v>
      </c>
      <c r="Y1764" s="14">
        <f ca="1">VLOOKUP($M1764,LAST!$B:$Q,16,0)*100</f>
        <v>388</v>
      </c>
      <c r="Z1764" s="14">
        <f ca="1">VLOOKUP($M1764,LAST!$B:$Q,4,0)</f>
        <v>96.32</v>
      </c>
      <c r="AA1764" s="14">
        <f ca="1">VLOOKUP($M1764,LAST!$B:$Q,5,0)</f>
        <v>98.373199999999997</v>
      </c>
      <c r="AB1764" s="14">
        <f ca="1">VLOOKUP($M1764,LAST!$B:$Q,6,0)</f>
        <v>98.414000000000001</v>
      </c>
      <c r="AC1764" s="14">
        <f ca="1">VLOOKUP($M1764,LAST!$B:$Q,7,0)</f>
        <v>1200.2</v>
      </c>
    </row>
    <row r="1765" spans="12:29" ht="16.5" customHeight="1" x14ac:dyDescent="0.25">
      <c r="L1765" s="32">
        <f t="shared" si="285"/>
        <v>1765</v>
      </c>
      <c r="M1765" s="9">
        <f t="shared" ca="1" si="294"/>
        <v>43712</v>
      </c>
      <c r="N1765" s="12">
        <f t="shared" ca="1" si="286"/>
        <v>-1.4464936437731168E-2</v>
      </c>
      <c r="O1765" s="12">
        <f t="shared" ca="1" si="287"/>
        <v>4.69019995062947E-3</v>
      </c>
      <c r="P1765" s="12">
        <f t="shared" ca="1" si="288"/>
        <v>2.5252525252525082E-2</v>
      </c>
      <c r="Q1765" s="12">
        <f t="shared" ca="1" si="289"/>
        <v>-2.0764119601324182E-4</v>
      </c>
      <c r="R1765" s="12">
        <f t="shared" ca="1" si="290"/>
        <v>1.0573726323492849E-4</v>
      </c>
      <c r="S1765" s="12">
        <f t="shared" ca="1" si="291"/>
        <v>-5.5454545454546311E-3</v>
      </c>
      <c r="T1765" s="12">
        <f t="shared" ca="1" si="292"/>
        <v>-6.2926708891997141E-3</v>
      </c>
      <c r="U1765" s="18"/>
      <c r="V1765" s="22">
        <f t="shared" ca="1" si="293"/>
        <v>43712</v>
      </c>
      <c r="W1765" s="14">
        <f ca="1">VLOOKUP($M1765,LAST!$B:$Q,2,0)</f>
        <v>354.29</v>
      </c>
      <c r="X1765" s="14">
        <f ca="1">VLOOKUP($M1765,LAST!$B:$Q,3,0)*100</f>
        <v>488.40000000000003</v>
      </c>
      <c r="Y1765" s="14">
        <f ca="1">VLOOKUP($M1765,LAST!$B:$Q,16,0)*100</f>
        <v>405.99999999999994</v>
      </c>
      <c r="Z1765" s="14">
        <f ca="1">VLOOKUP($M1765,LAST!$B:$Q,4,0)</f>
        <v>96.3</v>
      </c>
      <c r="AA1765" s="14">
        <f ca="1">VLOOKUP($M1765,LAST!$B:$Q,5,0)</f>
        <v>98.367400000000004</v>
      </c>
      <c r="AB1765" s="14">
        <f ca="1">VLOOKUP($M1765,LAST!$B:$Q,6,0)</f>
        <v>98.450999999999993</v>
      </c>
      <c r="AC1765" s="14">
        <f ca="1">VLOOKUP($M1765,LAST!$B:$Q,7,0)</f>
        <v>1208.05</v>
      </c>
    </row>
    <row r="1766" spans="12:29" ht="16.5" customHeight="1" x14ac:dyDescent="0.25">
      <c r="L1766" s="32">
        <f t="shared" si="285"/>
        <v>1766</v>
      </c>
      <c r="M1766" s="9">
        <f t="shared" ca="1" si="294"/>
        <v>43711</v>
      </c>
      <c r="N1766" s="12">
        <f t="shared" ca="1" si="286"/>
        <v>-4.182825484764563E-3</v>
      </c>
      <c r="O1766" s="12">
        <f t="shared" ca="1" si="287"/>
        <v>6.730590013875215E-3</v>
      </c>
      <c r="P1766" s="12">
        <f t="shared" ca="1" si="288"/>
        <v>5.0761421319795996E-3</v>
      </c>
      <c r="Q1766" s="12">
        <f t="shared" ca="1" si="289"/>
        <v>-2.0759809009762709E-4</v>
      </c>
      <c r="R1766" s="12">
        <f t="shared" ca="1" si="290"/>
        <v>1.2303637504329501E-4</v>
      </c>
      <c r="S1766" s="12">
        <f t="shared" ca="1" si="291"/>
        <v>8.4920538638844079E-4</v>
      </c>
      <c r="T1766" s="12">
        <f t="shared" ca="1" si="292"/>
        <v>4.0469111331351559E-3</v>
      </c>
      <c r="U1766" s="18"/>
      <c r="V1766" s="22">
        <f t="shared" ca="1" si="293"/>
        <v>43711</v>
      </c>
      <c r="W1766" s="14">
        <f ca="1">VLOOKUP($M1766,LAST!$B:$Q,2,0)</f>
        <v>359.49</v>
      </c>
      <c r="X1766" s="14">
        <f ca="1">VLOOKUP($M1766,LAST!$B:$Q,3,0)*100</f>
        <v>486.12</v>
      </c>
      <c r="Y1766" s="14">
        <f ca="1">VLOOKUP($M1766,LAST!$B:$Q,16,0)*100</f>
        <v>396</v>
      </c>
      <c r="Z1766" s="14">
        <f ca="1">VLOOKUP($M1766,LAST!$B:$Q,4,0)</f>
        <v>96.32</v>
      </c>
      <c r="AA1766" s="14">
        <f ca="1">VLOOKUP($M1766,LAST!$B:$Q,5,0)</f>
        <v>98.356999999999999</v>
      </c>
      <c r="AB1766" s="14">
        <f ca="1">VLOOKUP($M1766,LAST!$B:$Q,6,0)</f>
        <v>99</v>
      </c>
      <c r="AC1766" s="14">
        <f ca="1">VLOOKUP($M1766,LAST!$B:$Q,7,0)</f>
        <v>1215.7</v>
      </c>
    </row>
    <row r="1767" spans="12:29" ht="16.5" customHeight="1" x14ac:dyDescent="0.25">
      <c r="L1767" s="32">
        <f t="shared" si="285"/>
        <v>1767</v>
      </c>
      <c r="M1767" s="9">
        <f t="shared" ca="1" si="294"/>
        <v>43710</v>
      </c>
      <c r="N1767" s="12">
        <f t="shared" ca="1" si="286"/>
        <v>0</v>
      </c>
      <c r="O1767" s="12">
        <f t="shared" ca="1" si="287"/>
        <v>-2.9527152591367622E-3</v>
      </c>
      <c r="P1767" s="12">
        <f t="shared" ca="1" si="288"/>
        <v>2.5445292620864812E-3</v>
      </c>
      <c r="Q1767" s="12">
        <f t="shared" ca="1" si="289"/>
        <v>5.1926472115471078E-4</v>
      </c>
      <c r="R1767" s="12">
        <f t="shared" ca="1" si="290"/>
        <v>-1.3826969707764203E-4</v>
      </c>
      <c r="S1767" s="12">
        <f t="shared" ca="1" si="291"/>
        <v>0</v>
      </c>
      <c r="T1767" s="12">
        <f t="shared" ca="1" si="292"/>
        <v>-4.1277965821839846E-4</v>
      </c>
      <c r="U1767" s="18"/>
      <c r="V1767" s="22">
        <f t="shared" ca="1" si="293"/>
        <v>43710</v>
      </c>
      <c r="W1767" s="14">
        <f ca="1">VLOOKUP($M1767,LAST!$B:$Q,2,0)</f>
        <v>361</v>
      </c>
      <c r="X1767" s="14">
        <f ca="1">VLOOKUP($M1767,LAST!$B:$Q,3,0)*100</f>
        <v>482.87000000000006</v>
      </c>
      <c r="Y1767" s="14">
        <f ca="1">VLOOKUP($M1767,LAST!$B:$Q,16,0)*100</f>
        <v>394</v>
      </c>
      <c r="Z1767" s="14">
        <f ca="1">VLOOKUP($M1767,LAST!$B:$Q,4,0)</f>
        <v>96.34</v>
      </c>
      <c r="AA1767" s="14">
        <f ca="1">VLOOKUP($M1767,LAST!$B:$Q,5,0)</f>
        <v>98.344899999999996</v>
      </c>
      <c r="AB1767" s="14">
        <f ca="1">VLOOKUP($M1767,LAST!$B:$Q,6,0)</f>
        <v>98.915999999999997</v>
      </c>
      <c r="AC1767" s="14">
        <f ca="1">VLOOKUP($M1767,LAST!$B:$Q,7,0)</f>
        <v>1210.8</v>
      </c>
    </row>
    <row r="1768" spans="12:29" ht="16.5" customHeight="1" x14ac:dyDescent="0.25">
      <c r="L1768" s="32">
        <f t="shared" si="285"/>
        <v>1768</v>
      </c>
      <c r="M1768" s="9">
        <f t="shared" ca="1" si="294"/>
        <v>43707</v>
      </c>
      <c r="N1768" s="12">
        <f t="shared" ca="1" si="286"/>
        <v>-5.3660838335911176E-2</v>
      </c>
      <c r="O1768" s="12">
        <f t="shared" ca="1" si="287"/>
        <v>4.2717319177172364E-3</v>
      </c>
      <c r="P1768" s="12">
        <f t="shared" ca="1" si="288"/>
        <v>2.5510204081633514E-3</v>
      </c>
      <c r="Q1768" s="12">
        <f t="shared" ca="1" si="289"/>
        <v>0</v>
      </c>
      <c r="R1768" s="12">
        <f t="shared" ca="1" si="290"/>
        <v>4.8824896628540948E-4</v>
      </c>
      <c r="S1768" s="12">
        <f t="shared" ca="1" si="291"/>
        <v>4.1519891987371604E-3</v>
      </c>
      <c r="T1768" s="12">
        <f t="shared" ca="1" si="292"/>
        <v>-4.1926997698126245E-3</v>
      </c>
      <c r="U1768" s="18"/>
      <c r="V1768" s="22">
        <f t="shared" ca="1" si="293"/>
        <v>43707</v>
      </c>
      <c r="W1768" s="14">
        <f ca="1">VLOOKUP($M1768,LAST!$B:$Q,2,0)</f>
        <v>361</v>
      </c>
      <c r="X1768" s="14">
        <f ca="1">VLOOKUP($M1768,LAST!$B:$Q,3,0)*100</f>
        <v>484.3</v>
      </c>
      <c r="Y1768" s="14">
        <f ca="1">VLOOKUP($M1768,LAST!$B:$Q,16,0)*100</f>
        <v>393</v>
      </c>
      <c r="Z1768" s="14">
        <f ca="1">VLOOKUP($M1768,LAST!$B:$Q,4,0)</f>
        <v>96.29</v>
      </c>
      <c r="AA1768" s="14">
        <f ca="1">VLOOKUP($M1768,LAST!$B:$Q,5,0)</f>
        <v>98.358500000000006</v>
      </c>
      <c r="AB1768" s="14">
        <f ca="1">VLOOKUP($M1768,LAST!$B:$Q,6,0)</f>
        <v>98.915999999999997</v>
      </c>
      <c r="AC1768" s="14">
        <f ca="1">VLOOKUP($M1768,LAST!$B:$Q,7,0)</f>
        <v>1211.3</v>
      </c>
    </row>
    <row r="1769" spans="12:29" ht="16.5" customHeight="1" x14ac:dyDescent="0.25">
      <c r="L1769" s="32">
        <f t="shared" si="285"/>
        <v>1769</v>
      </c>
      <c r="M1769" s="9">
        <f t="shared" ca="1" si="294"/>
        <v>43706</v>
      </c>
      <c r="N1769" s="12">
        <f t="shared" ca="1" si="286"/>
        <v>-8.7053687438282124E-3</v>
      </c>
      <c r="O1769" s="12">
        <f t="shared" ca="1" si="287"/>
        <v>-9.509725388707313E-3</v>
      </c>
      <c r="P1769" s="12">
        <f t="shared" ca="1" si="288"/>
        <v>-1.7543859649122862E-2</v>
      </c>
      <c r="Q1769" s="12">
        <f t="shared" ca="1" si="289"/>
        <v>-1.0384215991687817E-4</v>
      </c>
      <c r="R1769" s="12">
        <f t="shared" ca="1" si="290"/>
        <v>1.444611852123856E-4</v>
      </c>
      <c r="S1769" s="12">
        <f t="shared" ca="1" si="291"/>
        <v>3.0241319621220342E-3</v>
      </c>
      <c r="T1769" s="12">
        <f t="shared" ca="1" si="292"/>
        <v>1.9769357495882378E-3</v>
      </c>
      <c r="U1769" s="18"/>
      <c r="V1769" s="22">
        <f t="shared" ca="1" si="293"/>
        <v>43706</v>
      </c>
      <c r="W1769" s="14">
        <f ca="1">VLOOKUP($M1769,LAST!$B:$Q,2,0)</f>
        <v>381.47</v>
      </c>
      <c r="X1769" s="14">
        <f ca="1">VLOOKUP($M1769,LAST!$B:$Q,3,0)*100</f>
        <v>482.24</v>
      </c>
      <c r="Y1769" s="14">
        <f ca="1">VLOOKUP($M1769,LAST!$B:$Q,16,0)*100</f>
        <v>392</v>
      </c>
      <c r="Z1769" s="14">
        <f ca="1">VLOOKUP($M1769,LAST!$B:$Q,4,0)</f>
        <v>96.29</v>
      </c>
      <c r="AA1769" s="14">
        <f ca="1">VLOOKUP($M1769,LAST!$B:$Q,5,0)</f>
        <v>98.310500000000005</v>
      </c>
      <c r="AB1769" s="14">
        <f ca="1">VLOOKUP($M1769,LAST!$B:$Q,6,0)</f>
        <v>98.507000000000005</v>
      </c>
      <c r="AC1769" s="14">
        <f ca="1">VLOOKUP($M1769,LAST!$B:$Q,7,0)</f>
        <v>1216.4000000000001</v>
      </c>
    </row>
    <row r="1770" spans="12:29" ht="16.5" customHeight="1" x14ac:dyDescent="0.25">
      <c r="L1770" s="32">
        <f t="shared" si="285"/>
        <v>1770</v>
      </c>
      <c r="M1770" s="9">
        <f t="shared" ca="1" si="294"/>
        <v>43705</v>
      </c>
      <c r="N1770" s="12">
        <f t="shared" ca="1" si="286"/>
        <v>-1.8933990403320333E-3</v>
      </c>
      <c r="O1770" s="12">
        <f t="shared" ca="1" si="287"/>
        <v>1.6664609307490696E-3</v>
      </c>
      <c r="P1770" s="12">
        <f t="shared" ca="1" si="288"/>
        <v>-4.9875311720698479E-3</v>
      </c>
      <c r="Q1770" s="12">
        <f t="shared" ca="1" si="289"/>
        <v>0</v>
      </c>
      <c r="R1770" s="12">
        <f t="shared" ca="1" si="290"/>
        <v>1.7501177768219911E-4</v>
      </c>
      <c r="S1770" s="12">
        <f t="shared" ca="1" si="291"/>
        <v>2.1530831947265128E-3</v>
      </c>
      <c r="T1770" s="12">
        <f t="shared" ca="1" si="292"/>
        <v>2.3945173808934683E-3</v>
      </c>
      <c r="U1770" s="18"/>
      <c r="V1770" s="22">
        <f t="shared" ca="1" si="293"/>
        <v>43705</v>
      </c>
      <c r="W1770" s="14">
        <f ca="1">VLOOKUP($M1770,LAST!$B:$Q,2,0)</f>
        <v>384.82</v>
      </c>
      <c r="X1770" s="14">
        <f ca="1">VLOOKUP($M1770,LAST!$B:$Q,3,0)*100</f>
        <v>486.86999999999995</v>
      </c>
      <c r="Y1770" s="14">
        <f ca="1">VLOOKUP($M1770,LAST!$B:$Q,16,0)*100</f>
        <v>399</v>
      </c>
      <c r="Z1770" s="14">
        <f ca="1">VLOOKUP($M1770,LAST!$B:$Q,4,0)</f>
        <v>96.3</v>
      </c>
      <c r="AA1770" s="14">
        <f ca="1">VLOOKUP($M1770,LAST!$B:$Q,5,0)</f>
        <v>98.296300000000002</v>
      </c>
      <c r="AB1770" s="14">
        <f ca="1">VLOOKUP($M1770,LAST!$B:$Q,6,0)</f>
        <v>98.21</v>
      </c>
      <c r="AC1770" s="14">
        <f ca="1">VLOOKUP($M1770,LAST!$B:$Q,7,0)</f>
        <v>1214</v>
      </c>
    </row>
    <row r="1771" spans="12:29" ht="16.5" customHeight="1" x14ac:dyDescent="0.25">
      <c r="L1771" s="32">
        <f t="shared" si="285"/>
        <v>1771</v>
      </c>
      <c r="M1771" s="9">
        <f t="shared" ca="1" si="294"/>
        <v>43704</v>
      </c>
      <c r="N1771" s="12">
        <f t="shared" ca="1" si="286"/>
        <v>1.3378541765231677E-2</v>
      </c>
      <c r="O1771" s="12">
        <f t="shared" ca="1" si="287"/>
        <v>6.3145690565413748E-3</v>
      </c>
      <c r="P1771" s="12">
        <f t="shared" ca="1" si="288"/>
        <v>2.4999999999999467E-3</v>
      </c>
      <c r="Q1771" s="12">
        <f t="shared" ca="1" si="289"/>
        <v>1.0385294423076452E-4</v>
      </c>
      <c r="R1771" s="12">
        <f t="shared" ca="1" si="290"/>
        <v>0</v>
      </c>
      <c r="S1771" s="12">
        <f t="shared" ca="1" si="291"/>
        <v>-8.3604367818446157E-4</v>
      </c>
      <c r="T1771" s="12">
        <f t="shared" ca="1" si="292"/>
        <v>-5.4608909874769296E-3</v>
      </c>
      <c r="U1771" s="18"/>
      <c r="V1771" s="22">
        <f t="shared" ca="1" si="293"/>
        <v>43704</v>
      </c>
      <c r="W1771" s="14">
        <f ca="1">VLOOKUP($M1771,LAST!$B:$Q,2,0)</f>
        <v>385.55</v>
      </c>
      <c r="X1771" s="14">
        <f ca="1">VLOOKUP($M1771,LAST!$B:$Q,3,0)*100</f>
        <v>486.06</v>
      </c>
      <c r="Y1771" s="14">
        <f ca="1">VLOOKUP($M1771,LAST!$B:$Q,16,0)*100</f>
        <v>401</v>
      </c>
      <c r="Z1771" s="14">
        <f ca="1">VLOOKUP($M1771,LAST!$B:$Q,4,0)</f>
        <v>96.3</v>
      </c>
      <c r="AA1771" s="14">
        <f ca="1">VLOOKUP($M1771,LAST!$B:$Q,5,0)</f>
        <v>98.2791</v>
      </c>
      <c r="AB1771" s="14">
        <f ca="1">VLOOKUP($M1771,LAST!$B:$Q,6,0)</f>
        <v>97.998999999999995</v>
      </c>
      <c r="AC1771" s="14">
        <f ca="1">VLOOKUP($M1771,LAST!$B:$Q,7,0)</f>
        <v>1211.0999999999999</v>
      </c>
    </row>
    <row r="1772" spans="12:29" ht="16.5" customHeight="1" x14ac:dyDescent="0.25">
      <c r="L1772" s="32">
        <f t="shared" si="285"/>
        <v>1772</v>
      </c>
      <c r="M1772" s="9">
        <f t="shared" ca="1" si="294"/>
        <v>43703</v>
      </c>
      <c r="N1772" s="12">
        <f t="shared" ca="1" si="286"/>
        <v>-5.5153305277465536E-3</v>
      </c>
      <c r="O1772" s="12">
        <f t="shared" ca="1" si="287"/>
        <v>-4.7802526116250688E-3</v>
      </c>
      <c r="P1772" s="12">
        <f t="shared" ca="1" si="288"/>
        <v>-1.7199017199017175E-2</v>
      </c>
      <c r="Q1772" s="12">
        <f t="shared" ca="1" si="289"/>
        <v>0</v>
      </c>
      <c r="R1772" s="12">
        <f t="shared" ca="1" si="290"/>
        <v>1.729797491578644E-5</v>
      </c>
      <c r="S1772" s="12">
        <f t="shared" ca="1" si="291"/>
        <v>4.5165915608358365E-3</v>
      </c>
      <c r="T1772" s="12">
        <f t="shared" ca="1" si="292"/>
        <v>5.8646181803163611E-3</v>
      </c>
      <c r="U1772" s="18"/>
      <c r="V1772" s="22">
        <f t="shared" ca="1" si="293"/>
        <v>43703</v>
      </c>
      <c r="W1772" s="14">
        <f ca="1">VLOOKUP($M1772,LAST!$B:$Q,2,0)</f>
        <v>380.46</v>
      </c>
      <c r="X1772" s="14">
        <f ca="1">VLOOKUP($M1772,LAST!$B:$Q,3,0)*100</f>
        <v>483.01</v>
      </c>
      <c r="Y1772" s="14">
        <f ca="1">VLOOKUP($M1772,LAST!$B:$Q,16,0)*100</f>
        <v>400</v>
      </c>
      <c r="Z1772" s="14">
        <f ca="1">VLOOKUP($M1772,LAST!$B:$Q,4,0)</f>
        <v>96.29</v>
      </c>
      <c r="AA1772" s="14">
        <f ca="1">VLOOKUP($M1772,LAST!$B:$Q,5,0)</f>
        <v>98.2791</v>
      </c>
      <c r="AB1772" s="14">
        <f ca="1">VLOOKUP($M1772,LAST!$B:$Q,6,0)</f>
        <v>98.081000000000003</v>
      </c>
      <c r="AC1772" s="14">
        <f ca="1">VLOOKUP($M1772,LAST!$B:$Q,7,0)</f>
        <v>1217.75</v>
      </c>
    </row>
    <row r="1773" spans="12:29" ht="16.5" customHeight="1" x14ac:dyDescent="0.25">
      <c r="L1773" s="32">
        <f t="shared" si="285"/>
        <v>1773</v>
      </c>
      <c r="M1773" s="9">
        <f t="shared" ca="1" si="294"/>
        <v>43700</v>
      </c>
      <c r="N1773" s="12">
        <f t="shared" ca="1" si="286"/>
        <v>1.9072480754375176E-2</v>
      </c>
      <c r="O1773" s="12">
        <f t="shared" ca="1" si="287"/>
        <v>2.1166915647947482E-2</v>
      </c>
      <c r="P1773" s="12">
        <f t="shared" ca="1" si="288"/>
        <v>3.5623409669211181E-2</v>
      </c>
      <c r="Q1773" s="12">
        <f t="shared" ca="1" si="289"/>
        <v>-2.0766275568473436E-4</v>
      </c>
      <c r="R1773" s="12">
        <f t="shared" ca="1" si="290"/>
        <v>1.2210484328756266E-5</v>
      </c>
      <c r="S1773" s="12">
        <f t="shared" ca="1" si="291"/>
        <v>-5.3987980034634342E-3</v>
      </c>
      <c r="T1773" s="12">
        <f t="shared" ca="1" si="292"/>
        <v>2.6917343051184872E-3</v>
      </c>
      <c r="U1773" s="18"/>
      <c r="V1773" s="22">
        <f t="shared" ca="1" si="293"/>
        <v>43700</v>
      </c>
      <c r="W1773" s="14">
        <f ca="1">VLOOKUP($M1773,LAST!$B:$Q,2,0)</f>
        <v>382.57</v>
      </c>
      <c r="X1773" s="14">
        <f ca="1">VLOOKUP($M1773,LAST!$B:$Q,3,0)*100</f>
        <v>485.33</v>
      </c>
      <c r="Y1773" s="14">
        <f ca="1">VLOOKUP($M1773,LAST!$B:$Q,16,0)*100</f>
        <v>407</v>
      </c>
      <c r="Z1773" s="14">
        <f ca="1">VLOOKUP($M1773,LAST!$B:$Q,4,0)</f>
        <v>96.29</v>
      </c>
      <c r="AA1773" s="14">
        <f ca="1">VLOOKUP($M1773,LAST!$B:$Q,5,0)</f>
        <v>98.2774</v>
      </c>
      <c r="AB1773" s="14">
        <f ca="1">VLOOKUP($M1773,LAST!$B:$Q,6,0)</f>
        <v>97.64</v>
      </c>
      <c r="AC1773" s="14">
        <f ca="1">VLOOKUP($M1773,LAST!$B:$Q,7,0)</f>
        <v>1210.6500000000001</v>
      </c>
    </row>
    <row r="1774" spans="12:29" ht="16.5" customHeight="1" x14ac:dyDescent="0.25">
      <c r="L1774" s="32">
        <f t="shared" si="285"/>
        <v>1774</v>
      </c>
      <c r="M1774" s="9">
        <f t="shared" ca="1" si="294"/>
        <v>43699</v>
      </c>
      <c r="N1774" s="12">
        <f t="shared" ca="1" si="286"/>
        <v>-1.2650570722213428E-2</v>
      </c>
      <c r="O1774" s="12">
        <f t="shared" ca="1" si="287"/>
        <v>-1.8361698612029076E-2</v>
      </c>
      <c r="P1774" s="12">
        <f t="shared" ca="1" si="288"/>
        <v>-1.0075566750629705E-2</v>
      </c>
      <c r="Q1774" s="12">
        <f t="shared" ca="1" si="289"/>
        <v>0</v>
      </c>
      <c r="R1774" s="12">
        <f t="shared" ca="1" si="290"/>
        <v>-1.0683032393998815E-4</v>
      </c>
      <c r="S1774" s="12">
        <f t="shared" ca="1" si="291"/>
        <v>-1.2716821811892265E-3</v>
      </c>
      <c r="T1774" s="12">
        <f t="shared" ca="1" si="292"/>
        <v>4.1583499667332546E-3</v>
      </c>
      <c r="U1774" s="18"/>
      <c r="V1774" s="22">
        <f t="shared" ca="1" si="293"/>
        <v>43699</v>
      </c>
      <c r="W1774" s="14">
        <f ca="1">VLOOKUP($M1774,LAST!$B:$Q,2,0)</f>
        <v>375.41</v>
      </c>
      <c r="X1774" s="14">
        <f ca="1">VLOOKUP($M1774,LAST!$B:$Q,3,0)*100</f>
        <v>475.27</v>
      </c>
      <c r="Y1774" s="14">
        <f ca="1">VLOOKUP($M1774,LAST!$B:$Q,16,0)*100</f>
        <v>393</v>
      </c>
      <c r="Z1774" s="14">
        <f ca="1">VLOOKUP($M1774,LAST!$B:$Q,4,0)</f>
        <v>96.31</v>
      </c>
      <c r="AA1774" s="14">
        <f ca="1">VLOOKUP($M1774,LAST!$B:$Q,5,0)</f>
        <v>98.276200000000003</v>
      </c>
      <c r="AB1774" s="14">
        <f ca="1">VLOOKUP($M1774,LAST!$B:$Q,6,0)</f>
        <v>98.17</v>
      </c>
      <c r="AC1774" s="14">
        <f ca="1">VLOOKUP($M1774,LAST!$B:$Q,7,0)</f>
        <v>1207.4000000000001</v>
      </c>
    </row>
    <row r="1775" spans="12:29" ht="16.5" customHeight="1" x14ac:dyDescent="0.25">
      <c r="L1775" s="32">
        <f t="shared" si="285"/>
        <v>1775</v>
      </c>
      <c r="M1775" s="9">
        <f t="shared" ca="1" si="294"/>
        <v>43698</v>
      </c>
      <c r="N1775" s="12">
        <f t="shared" ca="1" si="286"/>
        <v>-1.2235990959395204E-2</v>
      </c>
      <c r="O1775" s="12">
        <f t="shared" ca="1" si="287"/>
        <v>-3.4730252402408457E-2</v>
      </c>
      <c r="P1775" s="12">
        <f t="shared" ca="1" si="288"/>
        <v>-5.9241706161137442E-2</v>
      </c>
      <c r="Q1775" s="12">
        <f t="shared" ca="1" si="289"/>
        <v>-1.0382059800650989E-4</v>
      </c>
      <c r="R1775" s="12">
        <f t="shared" ca="1" si="290"/>
        <v>2.4418956028560146E-5</v>
      </c>
      <c r="S1775" s="12">
        <f t="shared" ca="1" si="291"/>
        <v>1.0693553315002102E-3</v>
      </c>
      <c r="T1775" s="12">
        <f t="shared" ca="1" si="292"/>
        <v>-4.8417132216014291E-3</v>
      </c>
      <c r="U1775" s="18"/>
      <c r="V1775" s="22">
        <f t="shared" ca="1" si="293"/>
        <v>43698</v>
      </c>
      <c r="W1775" s="14">
        <f ca="1">VLOOKUP($M1775,LAST!$B:$Q,2,0)</f>
        <v>380.22</v>
      </c>
      <c r="X1775" s="14">
        <f ca="1">VLOOKUP($M1775,LAST!$B:$Q,3,0)*100</f>
        <v>484.15999999999997</v>
      </c>
      <c r="Y1775" s="14">
        <f ca="1">VLOOKUP($M1775,LAST!$B:$Q,16,0)*100</f>
        <v>397</v>
      </c>
      <c r="Z1775" s="14">
        <f ca="1">VLOOKUP($M1775,LAST!$B:$Q,4,0)</f>
        <v>96.31</v>
      </c>
      <c r="AA1775" s="14">
        <f ca="1">VLOOKUP($M1775,LAST!$B:$Q,5,0)</f>
        <v>98.286699999999996</v>
      </c>
      <c r="AB1775" s="14">
        <f ca="1">VLOOKUP($M1775,LAST!$B:$Q,6,0)</f>
        <v>98.295000000000002</v>
      </c>
      <c r="AC1775" s="14">
        <f ca="1">VLOOKUP($M1775,LAST!$B:$Q,7,0)</f>
        <v>1202.4000000000001</v>
      </c>
    </row>
    <row r="1776" spans="12:29" ht="16.5" customHeight="1" x14ac:dyDescent="0.25">
      <c r="L1776" s="32">
        <f t="shared" si="285"/>
        <v>1776</v>
      </c>
      <c r="M1776" s="9">
        <f t="shared" ca="1" si="294"/>
        <v>43697</v>
      </c>
      <c r="N1776" s="12">
        <f t="shared" ca="1" si="286"/>
        <v>1.2733826199058162E-2</v>
      </c>
      <c r="O1776" s="12">
        <f t="shared" ca="1" si="287"/>
        <v>8.1402126504934724E-3</v>
      </c>
      <c r="P1776" s="12">
        <f t="shared" ca="1" si="288"/>
        <v>9.5693779904306719E-3</v>
      </c>
      <c r="Q1776" s="12">
        <f t="shared" ca="1" si="289"/>
        <v>0</v>
      </c>
      <c r="R1776" s="12">
        <f t="shared" ca="1" si="290"/>
        <v>8.445602181605949E-5</v>
      </c>
      <c r="S1776" s="12">
        <f t="shared" ca="1" si="291"/>
        <v>-1.5963882985754463E-3</v>
      </c>
      <c r="T1776" s="12">
        <f t="shared" ca="1" si="292"/>
        <v>-2.2708505367464715E-3</v>
      </c>
      <c r="U1776" s="18"/>
      <c r="V1776" s="22">
        <f t="shared" ca="1" si="293"/>
        <v>43697</v>
      </c>
      <c r="W1776" s="14">
        <f ca="1">VLOOKUP($M1776,LAST!$B:$Q,2,0)</f>
        <v>384.93</v>
      </c>
      <c r="X1776" s="14">
        <f ca="1">VLOOKUP($M1776,LAST!$B:$Q,3,0)*100</f>
        <v>501.58</v>
      </c>
      <c r="Y1776" s="14">
        <f ca="1">VLOOKUP($M1776,LAST!$B:$Q,16,0)*100</f>
        <v>422</v>
      </c>
      <c r="Z1776" s="14">
        <f ca="1">VLOOKUP($M1776,LAST!$B:$Q,4,0)</f>
        <v>96.32</v>
      </c>
      <c r="AA1776" s="14">
        <f ca="1">VLOOKUP($M1776,LAST!$B:$Q,5,0)</f>
        <v>98.284300000000002</v>
      </c>
      <c r="AB1776" s="14">
        <f ca="1">VLOOKUP($M1776,LAST!$B:$Q,6,0)</f>
        <v>98.19</v>
      </c>
      <c r="AC1776" s="14">
        <f ca="1">VLOOKUP($M1776,LAST!$B:$Q,7,0)</f>
        <v>1208.25</v>
      </c>
    </row>
    <row r="1777" spans="12:29" ht="16.5" customHeight="1" x14ac:dyDescent="0.25">
      <c r="L1777" s="32">
        <f t="shared" si="285"/>
        <v>1777</v>
      </c>
      <c r="M1777" s="9">
        <f t="shared" ca="1" si="294"/>
        <v>43696</v>
      </c>
      <c r="N1777" s="12">
        <f t="shared" ca="1" si="286"/>
        <v>-2.8595414239992456E-3</v>
      </c>
      <c r="O1777" s="12">
        <f t="shared" ca="1" si="287"/>
        <v>-2.1130501505105537E-2</v>
      </c>
      <c r="P1777" s="12">
        <f t="shared" ca="1" si="288"/>
        <v>-4.3478260869565188E-2</v>
      </c>
      <c r="Q1777" s="12">
        <f t="shared" ca="1" si="289"/>
        <v>6.2331186370245817E-4</v>
      </c>
      <c r="R1777" s="12">
        <f t="shared" ca="1" si="290"/>
        <v>1.2008442545696774E-4</v>
      </c>
      <c r="S1777" s="12">
        <f t="shared" ca="1" si="291"/>
        <v>2.0888100914999708E-3</v>
      </c>
      <c r="T1777" s="12">
        <f t="shared" ca="1" si="292"/>
        <v>-4.1271151465127609E-4</v>
      </c>
      <c r="U1777" s="18"/>
      <c r="V1777" s="22">
        <f t="shared" ca="1" si="293"/>
        <v>43696</v>
      </c>
      <c r="W1777" s="14">
        <f ca="1">VLOOKUP($M1777,LAST!$B:$Q,2,0)</f>
        <v>380.09</v>
      </c>
      <c r="X1777" s="14">
        <f ca="1">VLOOKUP($M1777,LAST!$B:$Q,3,0)*100</f>
        <v>497.53</v>
      </c>
      <c r="Y1777" s="14">
        <f ca="1">VLOOKUP($M1777,LAST!$B:$Q,16,0)*100</f>
        <v>418</v>
      </c>
      <c r="Z1777" s="14">
        <f ca="1">VLOOKUP($M1777,LAST!$B:$Q,4,0)</f>
        <v>96.32</v>
      </c>
      <c r="AA1777" s="14">
        <f ca="1">VLOOKUP($M1777,LAST!$B:$Q,5,0)</f>
        <v>98.275999999999996</v>
      </c>
      <c r="AB1777" s="14">
        <f ca="1">VLOOKUP($M1777,LAST!$B:$Q,6,0)</f>
        <v>98.346999999999994</v>
      </c>
      <c r="AC1777" s="14">
        <f ca="1">VLOOKUP($M1777,LAST!$B:$Q,7,0)</f>
        <v>1211</v>
      </c>
    </row>
    <row r="1778" spans="12:29" ht="16.5" customHeight="1" x14ac:dyDescent="0.25">
      <c r="L1778" s="32">
        <f t="shared" si="285"/>
        <v>1778</v>
      </c>
      <c r="M1778" s="9">
        <f t="shared" ca="1" si="294"/>
        <v>43693</v>
      </c>
      <c r="N1778" s="12">
        <f t="shared" ca="1" si="286"/>
        <v>-1.3764553686933967E-2</v>
      </c>
      <c r="O1778" s="12">
        <f t="shared" ca="1" si="287"/>
        <v>-1.0435527519810028E-2</v>
      </c>
      <c r="P1778" s="12">
        <f t="shared" ca="1" si="288"/>
        <v>-1.5765765765765938E-2</v>
      </c>
      <c r="Q1778" s="12">
        <f t="shared" ca="1" si="289"/>
        <v>-4.1536863966762372E-4</v>
      </c>
      <c r="R1778" s="12">
        <f t="shared" ca="1" si="290"/>
        <v>-2.1061221001383856E-4</v>
      </c>
      <c r="S1778" s="12">
        <f t="shared" ca="1" si="291"/>
        <v>-2.0378219758865335E-5</v>
      </c>
      <c r="T1778" s="12">
        <f t="shared" ca="1" si="292"/>
        <v>-9.4833628829427141E-4</v>
      </c>
      <c r="U1778" s="18"/>
      <c r="V1778" s="22">
        <f t="shared" ca="1" si="293"/>
        <v>43693</v>
      </c>
      <c r="W1778" s="14">
        <f ca="1">VLOOKUP($M1778,LAST!$B:$Q,2,0)</f>
        <v>381.18</v>
      </c>
      <c r="X1778" s="14">
        <f ca="1">VLOOKUP($M1778,LAST!$B:$Q,3,0)*100</f>
        <v>508.27</v>
      </c>
      <c r="Y1778" s="14">
        <f ca="1">VLOOKUP($M1778,LAST!$B:$Q,16,0)*100</f>
        <v>437</v>
      </c>
      <c r="Z1778" s="14">
        <f ca="1">VLOOKUP($M1778,LAST!$B:$Q,4,0)</f>
        <v>96.26</v>
      </c>
      <c r="AA1778" s="14">
        <f ca="1">VLOOKUP($M1778,LAST!$B:$Q,5,0)</f>
        <v>98.264200000000002</v>
      </c>
      <c r="AB1778" s="14">
        <f ca="1">VLOOKUP($M1778,LAST!$B:$Q,6,0)</f>
        <v>98.141999999999996</v>
      </c>
      <c r="AC1778" s="14">
        <f ca="1">VLOOKUP($M1778,LAST!$B:$Q,7,0)</f>
        <v>1211.5</v>
      </c>
    </row>
    <row r="1779" spans="12:29" ht="16.5" customHeight="1" x14ac:dyDescent="0.25">
      <c r="L1779" s="32">
        <f t="shared" si="285"/>
        <v>1779</v>
      </c>
      <c r="M1779" s="9">
        <f t="shared" ca="1" si="294"/>
        <v>43692</v>
      </c>
      <c r="N1779" s="12">
        <f t="shared" ca="1" si="286"/>
        <v>8.1118443360546078E-3</v>
      </c>
      <c r="O1779" s="12">
        <f t="shared" ca="1" si="287"/>
        <v>1.2038934426229497E-2</v>
      </c>
      <c r="P1779" s="12">
        <f t="shared" ca="1" si="288"/>
        <v>1.1389521640091438E-2</v>
      </c>
      <c r="Q1779" s="12">
        <f t="shared" ca="1" si="289"/>
        <v>-1.1409604812778751E-3</v>
      </c>
      <c r="R1779" s="12">
        <f t="shared" ca="1" si="290"/>
        <v>-2.0751678698915921E-4</v>
      </c>
      <c r="S1779" s="12">
        <f t="shared" ca="1" si="291"/>
        <v>1.6022533601396383E-3</v>
      </c>
      <c r="T1779" s="12">
        <f t="shared" ca="1" si="292"/>
        <v>0</v>
      </c>
      <c r="U1779" s="18"/>
      <c r="V1779" s="22">
        <f t="shared" ca="1" si="293"/>
        <v>43692</v>
      </c>
      <c r="W1779" s="14">
        <f ca="1">VLOOKUP($M1779,LAST!$B:$Q,2,0)</f>
        <v>386.5</v>
      </c>
      <c r="X1779" s="14">
        <f ca="1">VLOOKUP($M1779,LAST!$B:$Q,3,0)*100</f>
        <v>513.63</v>
      </c>
      <c r="Y1779" s="14">
        <f ca="1">VLOOKUP($M1779,LAST!$B:$Q,16,0)*100</f>
        <v>444.00000000000006</v>
      </c>
      <c r="Z1779" s="14">
        <f ca="1">VLOOKUP($M1779,LAST!$B:$Q,4,0)</f>
        <v>96.3</v>
      </c>
      <c r="AA1779" s="14">
        <f ca="1">VLOOKUP($M1779,LAST!$B:$Q,5,0)</f>
        <v>98.284899999999993</v>
      </c>
      <c r="AB1779" s="14">
        <f ca="1">VLOOKUP($M1779,LAST!$B:$Q,6,0)</f>
        <v>98.144000000000005</v>
      </c>
      <c r="AC1779" s="14">
        <f ca="1">VLOOKUP($M1779,LAST!$B:$Q,7,0)</f>
        <v>1212.6500000000001</v>
      </c>
    </row>
    <row r="1780" spans="12:29" ht="16.5" customHeight="1" x14ac:dyDescent="0.25">
      <c r="L1780" s="32">
        <f t="shared" si="285"/>
        <v>1780</v>
      </c>
      <c r="M1780" s="9">
        <f t="shared" ca="1" si="294"/>
        <v>43691</v>
      </c>
      <c r="N1780" s="12">
        <f t="shared" ca="1" si="286"/>
        <v>2.1011984021304997E-2</v>
      </c>
      <c r="O1780" s="12">
        <f t="shared" ca="1" si="287"/>
        <v>4.6497721508546919E-2</v>
      </c>
      <c r="P1780" s="12">
        <f t="shared" ca="1" si="288"/>
        <v>7.3349633251833524E-2</v>
      </c>
      <c r="Q1780" s="12">
        <f t="shared" ca="1" si="289"/>
        <v>-1.0361620557456375E-3</v>
      </c>
      <c r="R1780" s="12">
        <f t="shared" ca="1" si="290"/>
        <v>3.0518105883503566E-5</v>
      </c>
      <c r="S1780" s="12">
        <f t="shared" ca="1" si="291"/>
        <v>1.7891465259884942E-3</v>
      </c>
      <c r="T1780" s="12">
        <f t="shared" ca="1" si="292"/>
        <v>-7.8137784323351056E-3</v>
      </c>
      <c r="U1780" s="18"/>
      <c r="V1780" s="22">
        <f t="shared" ca="1" si="293"/>
        <v>43691</v>
      </c>
      <c r="W1780" s="14">
        <f ca="1">VLOOKUP($M1780,LAST!$B:$Q,2,0)</f>
        <v>383.39</v>
      </c>
      <c r="X1780" s="14">
        <f ca="1">VLOOKUP($M1780,LAST!$B:$Q,3,0)*100</f>
        <v>507.52</v>
      </c>
      <c r="Y1780" s="14">
        <f ca="1">VLOOKUP($M1780,LAST!$B:$Q,16,0)*100</f>
        <v>438.99999999999994</v>
      </c>
      <c r="Z1780" s="14">
        <f ca="1">VLOOKUP($M1780,LAST!$B:$Q,4,0)</f>
        <v>96.41</v>
      </c>
      <c r="AA1780" s="14">
        <f ca="1">VLOOKUP($M1780,LAST!$B:$Q,5,0)</f>
        <v>98.305300000000003</v>
      </c>
      <c r="AB1780" s="14">
        <f ca="1">VLOOKUP($M1780,LAST!$B:$Q,6,0)</f>
        <v>97.986999999999995</v>
      </c>
      <c r="AC1780" s="14">
        <f ca="1">VLOOKUP($M1780,LAST!$B:$Q,7,0)</f>
        <v>1212.6500000000001</v>
      </c>
    </row>
    <row r="1781" spans="12:29" ht="16.5" customHeight="1" x14ac:dyDescent="0.25">
      <c r="L1781" s="32">
        <f t="shared" si="285"/>
        <v>1781</v>
      </c>
      <c r="M1781" s="9">
        <f t="shared" ca="1" si="294"/>
        <v>43690</v>
      </c>
      <c r="N1781" s="12">
        <f t="shared" ca="1" si="286"/>
        <v>-1.3032261496316311E-3</v>
      </c>
      <c r="O1781" s="12">
        <f t="shared" ca="1" si="287"/>
        <v>-4.57717569786531E-3</v>
      </c>
      <c r="P1781" s="12">
        <f t="shared" ca="1" si="288"/>
        <v>-3.5377358490566002E-2</v>
      </c>
      <c r="Q1781" s="12">
        <f t="shared" ca="1" si="289"/>
        <v>-7.2478774073303498E-4</v>
      </c>
      <c r="R1781" s="12">
        <f t="shared" ca="1" si="290"/>
        <v>-4.1284119138240705E-4</v>
      </c>
      <c r="S1781" s="12">
        <f t="shared" ca="1" si="291"/>
        <v>4.4362292051756125E-3</v>
      </c>
      <c r="T1781" s="12">
        <f t="shared" ca="1" si="292"/>
        <v>5.057357838904819E-3</v>
      </c>
      <c r="U1781" s="18"/>
      <c r="V1781" s="22">
        <f t="shared" ca="1" si="293"/>
        <v>43690</v>
      </c>
      <c r="W1781" s="14">
        <f ca="1">VLOOKUP($M1781,LAST!$B:$Q,2,0)</f>
        <v>375.5</v>
      </c>
      <c r="X1781" s="14">
        <f ca="1">VLOOKUP($M1781,LAST!$B:$Q,3,0)*100</f>
        <v>484.97</v>
      </c>
      <c r="Y1781" s="14">
        <f ca="1">VLOOKUP($M1781,LAST!$B:$Q,16,0)*100</f>
        <v>409</v>
      </c>
      <c r="Z1781" s="14">
        <f ca="1">VLOOKUP($M1781,LAST!$B:$Q,4,0)</f>
        <v>96.51</v>
      </c>
      <c r="AA1781" s="14">
        <f ca="1">VLOOKUP($M1781,LAST!$B:$Q,5,0)</f>
        <v>98.302300000000002</v>
      </c>
      <c r="AB1781" s="14">
        <f ca="1">VLOOKUP($M1781,LAST!$B:$Q,6,0)</f>
        <v>97.811999999999998</v>
      </c>
      <c r="AC1781" s="14">
        <f ca="1">VLOOKUP($M1781,LAST!$B:$Q,7,0)</f>
        <v>1222.2</v>
      </c>
    </row>
    <row r="1782" spans="12:29" ht="16.5" customHeight="1" x14ac:dyDescent="0.25">
      <c r="L1782" s="32">
        <f t="shared" si="285"/>
        <v>1782</v>
      </c>
      <c r="M1782" s="9">
        <f t="shared" ca="1" si="294"/>
        <v>43689</v>
      </c>
      <c r="N1782" s="12">
        <f t="shared" ca="1" si="286"/>
        <v>7.6810722570667567E-2</v>
      </c>
      <c r="O1782" s="12">
        <f t="shared" ca="1" si="287"/>
        <v>5.3633217993079629E-2</v>
      </c>
      <c r="P1782" s="12">
        <f t="shared" ca="1" si="288"/>
        <v>2.1686746987951588E-2</v>
      </c>
      <c r="Q1782" s="12">
        <f t="shared" ca="1" si="289"/>
        <v>-5.1743764876333032E-4</v>
      </c>
      <c r="R1782" s="12">
        <f t="shared" ca="1" si="290"/>
        <v>2.2782634343809782E-4</v>
      </c>
      <c r="S1782" s="12">
        <f t="shared" ca="1" si="291"/>
        <v>-1.1385666369203573E-3</v>
      </c>
      <c r="T1782" s="12">
        <f t="shared" ca="1" si="292"/>
        <v>4.9999999999998934E-3</v>
      </c>
      <c r="U1782" s="18"/>
      <c r="V1782" s="22">
        <f t="shared" ca="1" si="293"/>
        <v>43689</v>
      </c>
      <c r="W1782" s="14">
        <f ca="1">VLOOKUP($M1782,LAST!$B:$Q,2,0)</f>
        <v>375.99</v>
      </c>
      <c r="X1782" s="14">
        <f ca="1">VLOOKUP($M1782,LAST!$B:$Q,3,0)*100</f>
        <v>487.2</v>
      </c>
      <c r="Y1782" s="14">
        <f ca="1">VLOOKUP($M1782,LAST!$B:$Q,16,0)*100</f>
        <v>424</v>
      </c>
      <c r="Z1782" s="14">
        <f ca="1">VLOOKUP($M1782,LAST!$B:$Q,4,0)</f>
        <v>96.58</v>
      </c>
      <c r="AA1782" s="14">
        <f ca="1">VLOOKUP($M1782,LAST!$B:$Q,5,0)</f>
        <v>98.3429</v>
      </c>
      <c r="AB1782" s="14">
        <f ca="1">VLOOKUP($M1782,LAST!$B:$Q,6,0)</f>
        <v>97.38</v>
      </c>
      <c r="AC1782" s="14">
        <f ca="1">VLOOKUP($M1782,LAST!$B:$Q,7,0)</f>
        <v>1216.05</v>
      </c>
    </row>
    <row r="1783" spans="12:29" ht="16.5" customHeight="1" x14ac:dyDescent="0.25">
      <c r="L1783" s="32">
        <f t="shared" si="285"/>
        <v>1783</v>
      </c>
      <c r="M1783" s="9">
        <f t="shared" ca="1" si="294"/>
        <v>43686</v>
      </c>
      <c r="N1783" s="12">
        <f t="shared" ca="1" si="286"/>
        <v>-1.8523723858781094E-2</v>
      </c>
      <c r="O1783" s="12">
        <f t="shared" ca="1" si="287"/>
        <v>-3.2549416912763807E-3</v>
      </c>
      <c r="P1783" s="12">
        <f t="shared" ca="1" si="288"/>
        <v>-2.4038461538460343E-3</v>
      </c>
      <c r="Q1783" s="12">
        <f t="shared" ca="1" si="289"/>
        <v>-9.3052109181146481E-4</v>
      </c>
      <c r="R1783" s="12">
        <f t="shared" ca="1" si="290"/>
        <v>-2.6335483556094719E-4</v>
      </c>
      <c r="S1783" s="12">
        <f t="shared" ca="1" si="291"/>
        <v>-1.3009895715953013E-3</v>
      </c>
      <c r="T1783" s="12">
        <f t="shared" ca="1" si="292"/>
        <v>8.2712985938782069E-4</v>
      </c>
      <c r="U1783" s="18"/>
      <c r="V1783" s="22">
        <f t="shared" ca="1" si="293"/>
        <v>43686</v>
      </c>
      <c r="W1783" s="14">
        <f ca="1">VLOOKUP($M1783,LAST!$B:$Q,2,0)</f>
        <v>349.17</v>
      </c>
      <c r="X1783" s="14">
        <f ca="1">VLOOKUP($M1783,LAST!$B:$Q,3,0)*100</f>
        <v>462.4</v>
      </c>
      <c r="Y1783" s="14">
        <f ca="1">VLOOKUP($M1783,LAST!$B:$Q,16,0)*100</f>
        <v>415.00000000000006</v>
      </c>
      <c r="Z1783" s="14">
        <f ca="1">VLOOKUP($M1783,LAST!$B:$Q,4,0)</f>
        <v>96.63</v>
      </c>
      <c r="AA1783" s="14">
        <f ca="1">VLOOKUP($M1783,LAST!$B:$Q,5,0)</f>
        <v>98.320499999999996</v>
      </c>
      <c r="AB1783" s="14">
        <f ca="1">VLOOKUP($M1783,LAST!$B:$Q,6,0)</f>
        <v>97.491</v>
      </c>
      <c r="AC1783" s="14">
        <f ca="1">VLOOKUP($M1783,LAST!$B:$Q,7,0)</f>
        <v>1210</v>
      </c>
    </row>
    <row r="1784" spans="12:29" ht="16.5" customHeight="1" x14ac:dyDescent="0.25">
      <c r="L1784" s="32">
        <f t="shared" si="285"/>
        <v>1784</v>
      </c>
      <c r="M1784" s="9">
        <f t="shared" ca="1" si="294"/>
        <v>43685</v>
      </c>
      <c r="N1784" s="12">
        <f t="shared" ca="1" si="286"/>
        <v>-1.1200978348481105E-2</v>
      </c>
      <c r="O1784" s="12">
        <f t="shared" ca="1" si="287"/>
        <v>-3.5730617335273274E-2</v>
      </c>
      <c r="P1784" s="12">
        <f t="shared" ca="1" si="288"/>
        <v>-5.4545454545454675E-2</v>
      </c>
      <c r="Q1784" s="12">
        <f t="shared" ca="1" si="289"/>
        <v>-5.1668905652579866E-4</v>
      </c>
      <c r="R1784" s="12">
        <f t="shared" ca="1" si="290"/>
        <v>-2.7039939820883152E-4</v>
      </c>
      <c r="S1784" s="12">
        <f t="shared" ca="1" si="291"/>
        <v>7.5863200196835123E-4</v>
      </c>
      <c r="T1784" s="12">
        <f t="shared" ca="1" si="292"/>
        <v>-4.8154093097912964E-3</v>
      </c>
      <c r="U1784" s="18"/>
      <c r="V1784" s="22">
        <f t="shared" ca="1" si="293"/>
        <v>43685</v>
      </c>
      <c r="W1784" s="14">
        <f ca="1">VLOOKUP($M1784,LAST!$B:$Q,2,0)</f>
        <v>355.76</v>
      </c>
      <c r="X1784" s="14">
        <f ca="1">VLOOKUP($M1784,LAST!$B:$Q,3,0)*100</f>
        <v>463.91</v>
      </c>
      <c r="Y1784" s="14">
        <f ca="1">VLOOKUP($M1784,LAST!$B:$Q,16,0)*100</f>
        <v>416</v>
      </c>
      <c r="Z1784" s="14">
        <f ca="1">VLOOKUP($M1784,LAST!$B:$Q,4,0)</f>
        <v>96.72</v>
      </c>
      <c r="AA1784" s="14">
        <f ca="1">VLOOKUP($M1784,LAST!$B:$Q,5,0)</f>
        <v>98.346400000000003</v>
      </c>
      <c r="AB1784" s="14">
        <f ca="1">VLOOKUP($M1784,LAST!$B:$Q,6,0)</f>
        <v>97.617999999999995</v>
      </c>
      <c r="AC1784" s="14">
        <f ca="1">VLOOKUP($M1784,LAST!$B:$Q,7,0)</f>
        <v>1209</v>
      </c>
    </row>
    <row r="1785" spans="12:29" ht="16.5" customHeight="1" x14ac:dyDescent="0.25">
      <c r="L1785" s="32">
        <f t="shared" si="285"/>
        <v>1785</v>
      </c>
      <c r="M1785" s="9">
        <f t="shared" ca="1" si="294"/>
        <v>43684</v>
      </c>
      <c r="N1785" s="12">
        <f t="shared" ca="1" si="286"/>
        <v>-1.0669013116286763E-2</v>
      </c>
      <c r="O1785" s="12">
        <f t="shared" ca="1" si="287"/>
        <v>1.3759824683397648E-2</v>
      </c>
      <c r="P1785" s="12">
        <f t="shared" ca="1" si="288"/>
        <v>2.0881670533642982E-2</v>
      </c>
      <c r="Q1785" s="12">
        <f t="shared" ca="1" si="289"/>
        <v>-9.2917613049769976E-4</v>
      </c>
      <c r="R1785" s="12">
        <f t="shared" ca="1" si="290"/>
        <v>1.8911202752502909E-4</v>
      </c>
      <c r="S1785" s="12">
        <f t="shared" ca="1" si="291"/>
        <v>-8.8087677967840783E-4</v>
      </c>
      <c r="T1785" s="12">
        <f t="shared" ca="1" si="292"/>
        <v>-3.2915038058023427E-4</v>
      </c>
      <c r="U1785" s="18"/>
      <c r="V1785" s="22">
        <f t="shared" ca="1" si="293"/>
        <v>43684</v>
      </c>
      <c r="W1785" s="14">
        <f ca="1">VLOOKUP($M1785,LAST!$B:$Q,2,0)</f>
        <v>359.79</v>
      </c>
      <c r="X1785" s="14">
        <f ca="1">VLOOKUP($M1785,LAST!$B:$Q,3,0)*100</f>
        <v>481.1</v>
      </c>
      <c r="Y1785" s="14">
        <f ca="1">VLOOKUP($M1785,LAST!$B:$Q,16,0)*100</f>
        <v>440.00000000000006</v>
      </c>
      <c r="Z1785" s="14">
        <f ca="1">VLOOKUP($M1785,LAST!$B:$Q,4,0)</f>
        <v>96.77</v>
      </c>
      <c r="AA1785" s="14">
        <f ca="1">VLOOKUP($M1785,LAST!$B:$Q,5,0)</f>
        <v>98.373000000000005</v>
      </c>
      <c r="AB1785" s="14">
        <f ca="1">VLOOKUP($M1785,LAST!$B:$Q,6,0)</f>
        <v>97.543999999999997</v>
      </c>
      <c r="AC1785" s="14">
        <f ca="1">VLOOKUP($M1785,LAST!$B:$Q,7,0)</f>
        <v>1214.8499999999999</v>
      </c>
    </row>
    <row r="1786" spans="12:29" ht="16.5" customHeight="1" x14ac:dyDescent="0.25">
      <c r="L1786" s="32">
        <f t="shared" si="285"/>
        <v>1786</v>
      </c>
      <c r="M1786" s="9">
        <f t="shared" ca="1" si="294"/>
        <v>43683</v>
      </c>
      <c r="N1786" s="12">
        <f t="shared" ca="1" si="286"/>
        <v>-4.2167520056952679E-3</v>
      </c>
      <c r="O1786" s="12">
        <f t="shared" ca="1" si="287"/>
        <v>-5.8029915783297525E-3</v>
      </c>
      <c r="P1786" s="12">
        <f t="shared" ca="1" si="288"/>
        <v>-1.3729977116704983E-2</v>
      </c>
      <c r="Q1786" s="12">
        <f t="shared" ca="1" si="289"/>
        <v>0</v>
      </c>
      <c r="R1786" s="12">
        <f t="shared" ca="1" si="290"/>
        <v>-1.3012467570494568E-4</v>
      </c>
      <c r="S1786" s="12">
        <f t="shared" ca="1" si="291"/>
        <v>1.1074424232480062E-3</v>
      </c>
      <c r="T1786" s="12">
        <f t="shared" ca="1" si="292"/>
        <v>2.4692374171775278E-4</v>
      </c>
      <c r="U1786" s="18"/>
      <c r="V1786" s="22">
        <f t="shared" ca="1" si="293"/>
        <v>43683</v>
      </c>
      <c r="W1786" s="14">
        <f ca="1">VLOOKUP($M1786,LAST!$B:$Q,2,0)</f>
        <v>363.67</v>
      </c>
      <c r="X1786" s="14">
        <f ca="1">VLOOKUP($M1786,LAST!$B:$Q,3,0)*100</f>
        <v>474.57000000000005</v>
      </c>
      <c r="Y1786" s="14">
        <f ca="1">VLOOKUP($M1786,LAST!$B:$Q,16,0)*100</f>
        <v>430.99999999999994</v>
      </c>
      <c r="Z1786" s="14">
        <f ca="1">VLOOKUP($M1786,LAST!$B:$Q,4,0)</f>
        <v>96.86</v>
      </c>
      <c r="AA1786" s="14">
        <f ca="1">VLOOKUP($M1786,LAST!$B:$Q,5,0)</f>
        <v>98.354399999999998</v>
      </c>
      <c r="AB1786" s="14">
        <f ca="1">VLOOKUP($M1786,LAST!$B:$Q,6,0)</f>
        <v>97.63</v>
      </c>
      <c r="AC1786" s="14">
        <f ca="1">VLOOKUP($M1786,LAST!$B:$Q,7,0)</f>
        <v>1215.25</v>
      </c>
    </row>
    <row r="1787" spans="12:29" ht="16.5" customHeight="1" x14ac:dyDescent="0.25">
      <c r="L1787" s="32">
        <f t="shared" si="285"/>
        <v>1787</v>
      </c>
      <c r="M1787" s="9">
        <f t="shared" ca="1" si="294"/>
        <v>43682</v>
      </c>
      <c r="N1787" s="12">
        <f t="shared" ca="1" si="286"/>
        <v>4.8700646087580735E-2</v>
      </c>
      <c r="O1787" s="12">
        <f t="shared" ca="1" si="287"/>
        <v>7.1566470614645494E-2</v>
      </c>
      <c r="P1787" s="12">
        <f t="shared" ca="1" si="288"/>
        <v>0.10075566750629728</v>
      </c>
      <c r="Q1787" s="12">
        <f t="shared" ca="1" si="289"/>
        <v>-9.2831356369260654E-4</v>
      </c>
      <c r="R1787" s="12">
        <f t="shared" ca="1" si="290"/>
        <v>-2.0531084264863164E-4</v>
      </c>
      <c r="S1787" s="12">
        <f t="shared" ca="1" si="291"/>
        <v>-5.6284030426003717E-3</v>
      </c>
      <c r="T1787" s="12">
        <f t="shared" ca="1" si="292"/>
        <v>1.4233241505968719E-2</v>
      </c>
      <c r="U1787" s="18"/>
      <c r="V1787" s="22">
        <f t="shared" ca="1" si="293"/>
        <v>43682</v>
      </c>
      <c r="W1787" s="14">
        <f ca="1">VLOOKUP($M1787,LAST!$B:$Q,2,0)</f>
        <v>365.21</v>
      </c>
      <c r="X1787" s="14">
        <f ca="1">VLOOKUP($M1787,LAST!$B:$Q,3,0)*100</f>
        <v>477.34</v>
      </c>
      <c r="Y1787" s="14">
        <f ca="1">VLOOKUP($M1787,LAST!$B:$Q,16,0)*100</f>
        <v>437</v>
      </c>
      <c r="Z1787" s="14">
        <f ca="1">VLOOKUP($M1787,LAST!$B:$Q,4,0)</f>
        <v>96.86</v>
      </c>
      <c r="AA1787" s="14">
        <f ca="1">VLOOKUP($M1787,LAST!$B:$Q,5,0)</f>
        <v>98.367199999999997</v>
      </c>
      <c r="AB1787" s="14">
        <f ca="1">VLOOKUP($M1787,LAST!$B:$Q,6,0)</f>
        <v>97.522000000000006</v>
      </c>
      <c r="AC1787" s="14">
        <f ca="1">VLOOKUP($M1787,LAST!$B:$Q,7,0)</f>
        <v>1214.95</v>
      </c>
    </row>
    <row r="1788" spans="12:29" ht="16.5" customHeight="1" x14ac:dyDescent="0.25">
      <c r="L1788" s="32">
        <f t="shared" si="285"/>
        <v>1788</v>
      </c>
      <c r="M1788" s="9">
        <f t="shared" ca="1" si="294"/>
        <v>43679</v>
      </c>
      <c r="N1788" s="12">
        <f t="shared" ca="1" si="286"/>
        <v>1.1787028518859266E-3</v>
      </c>
      <c r="O1788" s="12">
        <f t="shared" ca="1" si="287"/>
        <v>2.3363734521813173E-2</v>
      </c>
      <c r="P1788" s="12">
        <f t="shared" ca="1" si="288"/>
        <v>2.3195876288659711E-2</v>
      </c>
      <c r="Q1788" s="12">
        <f t="shared" ca="1" si="289"/>
        <v>-1.0303967027305294E-3</v>
      </c>
      <c r="R1788" s="12">
        <f t="shared" ca="1" si="290"/>
        <v>-1.727833672626744E-5</v>
      </c>
      <c r="S1788" s="12">
        <f t="shared" ca="1" si="291"/>
        <v>-2.9989122589433315E-3</v>
      </c>
      <c r="T1788" s="12">
        <f t="shared" ca="1" si="292"/>
        <v>7.8667283664970444E-3</v>
      </c>
      <c r="U1788" s="18"/>
      <c r="V1788" s="22">
        <f t="shared" ca="1" si="293"/>
        <v>43679</v>
      </c>
      <c r="W1788" s="14">
        <f ca="1">VLOOKUP($M1788,LAST!$B:$Q,2,0)</f>
        <v>348.25</v>
      </c>
      <c r="X1788" s="14">
        <f ca="1">VLOOKUP($M1788,LAST!$B:$Q,3,0)*100</f>
        <v>445.46000000000004</v>
      </c>
      <c r="Y1788" s="14">
        <f ca="1">VLOOKUP($M1788,LAST!$B:$Q,16,0)*100</f>
        <v>397</v>
      </c>
      <c r="Z1788" s="14">
        <f ca="1">VLOOKUP($M1788,LAST!$B:$Q,4,0)</f>
        <v>96.95</v>
      </c>
      <c r="AA1788" s="14">
        <f ca="1">VLOOKUP($M1788,LAST!$B:$Q,5,0)</f>
        <v>98.3874</v>
      </c>
      <c r="AB1788" s="14">
        <f ca="1">VLOOKUP($M1788,LAST!$B:$Q,6,0)</f>
        <v>98.073999999999998</v>
      </c>
      <c r="AC1788" s="14">
        <f ca="1">VLOOKUP($M1788,LAST!$B:$Q,7,0)</f>
        <v>1197.9000000000001</v>
      </c>
    </row>
    <row r="1789" spans="12:29" ht="16.5" customHeight="1" x14ac:dyDescent="0.25">
      <c r="L1789" s="32">
        <f t="shared" si="285"/>
        <v>1789</v>
      </c>
      <c r="M1789" s="9">
        <f t="shared" ca="1" si="294"/>
        <v>43678</v>
      </c>
      <c r="N1789" s="12">
        <f t="shared" ca="1" si="286"/>
        <v>4.4627304943239743E-2</v>
      </c>
      <c r="O1789" s="12">
        <f t="shared" ca="1" si="287"/>
        <v>3.6454116862707941E-2</v>
      </c>
      <c r="P1789" s="12">
        <f t="shared" ca="1" si="288"/>
        <v>4.5822102425876032E-2</v>
      </c>
      <c r="Q1789" s="12">
        <f t="shared" ca="1" si="289"/>
        <v>-1.0302905419334873E-4</v>
      </c>
      <c r="R1789" s="12">
        <f t="shared" ca="1" si="290"/>
        <v>7.0134638176400088E-5</v>
      </c>
      <c r="S1789" s="12">
        <f t="shared" ca="1" si="291"/>
        <v>-1.4921434081773821E-3</v>
      </c>
      <c r="T1789" s="12">
        <f t="shared" ca="1" si="292"/>
        <v>4.6490004649000216E-3</v>
      </c>
      <c r="U1789" s="18"/>
      <c r="V1789" s="22">
        <f t="shared" ca="1" si="293"/>
        <v>43678</v>
      </c>
      <c r="W1789" s="14">
        <f ca="1">VLOOKUP($M1789,LAST!$B:$Q,2,0)</f>
        <v>347.84</v>
      </c>
      <c r="X1789" s="14">
        <f ca="1">VLOOKUP($M1789,LAST!$B:$Q,3,0)*100</f>
        <v>435.29</v>
      </c>
      <c r="Y1789" s="14">
        <f ca="1">VLOOKUP($M1789,LAST!$B:$Q,16,0)*100</f>
        <v>388</v>
      </c>
      <c r="Z1789" s="14">
        <f ca="1">VLOOKUP($M1789,LAST!$B:$Q,4,0)</f>
        <v>97.05</v>
      </c>
      <c r="AA1789" s="14">
        <f ca="1">VLOOKUP($M1789,LAST!$B:$Q,5,0)</f>
        <v>98.389099999999999</v>
      </c>
      <c r="AB1789" s="14">
        <f ca="1">VLOOKUP($M1789,LAST!$B:$Q,6,0)</f>
        <v>98.369</v>
      </c>
      <c r="AC1789" s="14">
        <f ca="1">VLOOKUP($M1789,LAST!$B:$Q,7,0)</f>
        <v>1188.55</v>
      </c>
    </row>
    <row r="1790" spans="12:29" ht="16.5" customHeight="1" x14ac:dyDescent="0.25">
      <c r="L1790" s="32">
        <f t="shared" si="285"/>
        <v>1790</v>
      </c>
      <c r="M1790" s="9">
        <f t="shared" ca="1" si="294"/>
        <v>43677</v>
      </c>
      <c r="N1790" s="12">
        <f t="shared" ca="1" si="286"/>
        <v>-5.0202521535740674E-2</v>
      </c>
      <c r="O1790" s="12">
        <f t="shared" ca="1" si="287"/>
        <v>7.1437075842339937E-5</v>
      </c>
      <c r="P1790" s="12">
        <f t="shared" ca="1" si="288"/>
        <v>0</v>
      </c>
      <c r="Q1790" s="12">
        <f t="shared" ca="1" si="289"/>
        <v>2.0610057708148055E-4</v>
      </c>
      <c r="R1790" s="12">
        <f t="shared" ca="1" si="290"/>
        <v>-1.5854012996230349E-4</v>
      </c>
      <c r="S1790" s="12">
        <f t="shared" ca="1" si="291"/>
        <v>4.7526772055075384E-3</v>
      </c>
      <c r="T1790" s="12">
        <f t="shared" ca="1" si="292"/>
        <v>9.7300956087642554E-4</v>
      </c>
      <c r="U1790" s="18"/>
      <c r="V1790" s="22">
        <f t="shared" ca="1" si="293"/>
        <v>43677</v>
      </c>
      <c r="W1790" s="14">
        <f ca="1">VLOOKUP($M1790,LAST!$B:$Q,2,0)</f>
        <v>332.98</v>
      </c>
      <c r="X1790" s="14">
        <f ca="1">VLOOKUP($M1790,LAST!$B:$Q,3,0)*100</f>
        <v>419.97999999999996</v>
      </c>
      <c r="Y1790" s="14">
        <f ca="1">VLOOKUP($M1790,LAST!$B:$Q,16,0)*100</f>
        <v>371</v>
      </c>
      <c r="Z1790" s="14">
        <f ca="1">VLOOKUP($M1790,LAST!$B:$Q,4,0)</f>
        <v>97.06</v>
      </c>
      <c r="AA1790" s="14">
        <f ca="1">VLOOKUP($M1790,LAST!$B:$Q,5,0)</f>
        <v>98.382199999999997</v>
      </c>
      <c r="AB1790" s="14">
        <f ca="1">VLOOKUP($M1790,LAST!$B:$Q,6,0)</f>
        <v>98.516000000000005</v>
      </c>
      <c r="AC1790" s="14">
        <f ca="1">VLOOKUP($M1790,LAST!$B:$Q,7,0)</f>
        <v>1183.05</v>
      </c>
    </row>
    <row r="1791" spans="12:29" ht="16.5" customHeight="1" x14ac:dyDescent="0.25">
      <c r="L1791" s="32">
        <f t="shared" si="285"/>
        <v>1791</v>
      </c>
      <c r="M1791" s="9">
        <f t="shared" ca="1" si="294"/>
        <v>43676</v>
      </c>
      <c r="N1791" s="12">
        <f t="shared" ca="1" si="286"/>
        <v>5.0167703465870961E-3</v>
      </c>
      <c r="O1791" s="12">
        <f t="shared" ca="1" si="287"/>
        <v>1.217160761629299E-2</v>
      </c>
      <c r="P1791" s="12">
        <f t="shared" ca="1" si="288"/>
        <v>1.0899182561307841E-2</v>
      </c>
      <c r="Q1791" s="12">
        <f t="shared" ca="1" si="289"/>
        <v>1.0306090899736553E-4</v>
      </c>
      <c r="R1791" s="12">
        <f t="shared" ca="1" si="290"/>
        <v>1.7483121672356994E-4</v>
      </c>
      <c r="S1791" s="12">
        <f t="shared" ca="1" si="291"/>
        <v>6.1197013585756466E-5</v>
      </c>
      <c r="T1791" s="12">
        <f t="shared" ca="1" si="292"/>
        <v>-1.3941109374339122E-3</v>
      </c>
      <c r="U1791" s="18"/>
      <c r="V1791" s="22">
        <f t="shared" ca="1" si="293"/>
        <v>43676</v>
      </c>
      <c r="W1791" s="14">
        <f ca="1">VLOOKUP($M1791,LAST!$B:$Q,2,0)</f>
        <v>350.58</v>
      </c>
      <c r="X1791" s="14">
        <f ca="1">VLOOKUP($M1791,LAST!$B:$Q,3,0)*100</f>
        <v>419.94999999999993</v>
      </c>
      <c r="Y1791" s="14">
        <f ca="1">VLOOKUP($M1791,LAST!$B:$Q,16,0)*100</f>
        <v>371</v>
      </c>
      <c r="Z1791" s="14">
        <f ca="1">VLOOKUP($M1791,LAST!$B:$Q,4,0)</f>
        <v>97.04</v>
      </c>
      <c r="AA1791" s="14">
        <f ca="1">VLOOKUP($M1791,LAST!$B:$Q,5,0)</f>
        <v>98.397800000000004</v>
      </c>
      <c r="AB1791" s="14">
        <f ca="1">VLOOKUP($M1791,LAST!$B:$Q,6,0)</f>
        <v>98.05</v>
      </c>
      <c r="AC1791" s="14">
        <f ca="1">VLOOKUP($M1791,LAST!$B:$Q,7,0)</f>
        <v>1181.9000000000001</v>
      </c>
    </row>
    <row r="1792" spans="12:29" ht="16.5" customHeight="1" x14ac:dyDescent="0.25">
      <c r="L1792" s="32">
        <f t="shared" si="285"/>
        <v>1792</v>
      </c>
      <c r="M1792" s="9">
        <f t="shared" ca="1" si="294"/>
        <v>43675</v>
      </c>
      <c r="N1792" s="12">
        <f t="shared" ca="1" si="286"/>
        <v>4.3019387403919751E-4</v>
      </c>
      <c r="O1792" s="12">
        <f t="shared" ca="1" si="287"/>
        <v>4.0656308987947476E-3</v>
      </c>
      <c r="P1792" s="12">
        <f t="shared" ca="1" si="288"/>
        <v>8.2417582417582125E-3</v>
      </c>
      <c r="Q1792" s="12">
        <f t="shared" ca="1" si="289"/>
        <v>4.1241365089184079E-4</v>
      </c>
      <c r="R1792" s="12">
        <f t="shared" ca="1" si="290"/>
        <v>3.9352503866618704E-4</v>
      </c>
      <c r="S1792" s="12">
        <f t="shared" ca="1" si="291"/>
        <v>3.4690337720633124E-4</v>
      </c>
      <c r="T1792" s="12">
        <f t="shared" ca="1" si="292"/>
        <v>-1.2236286919831141E-3</v>
      </c>
      <c r="U1792" s="18"/>
      <c r="V1792" s="22">
        <f t="shared" ca="1" si="293"/>
        <v>43675</v>
      </c>
      <c r="W1792" s="14">
        <f ca="1">VLOOKUP($M1792,LAST!$B:$Q,2,0)</f>
        <v>348.83</v>
      </c>
      <c r="X1792" s="14">
        <f ca="1">VLOOKUP($M1792,LAST!$B:$Q,3,0)*100</f>
        <v>414.9</v>
      </c>
      <c r="Y1792" s="14">
        <f ca="1">VLOOKUP($M1792,LAST!$B:$Q,16,0)*100</f>
        <v>367</v>
      </c>
      <c r="Z1792" s="14">
        <f ca="1">VLOOKUP($M1792,LAST!$B:$Q,4,0)</f>
        <v>97.03</v>
      </c>
      <c r="AA1792" s="14">
        <f ca="1">VLOOKUP($M1792,LAST!$B:$Q,5,0)</f>
        <v>98.380600000000001</v>
      </c>
      <c r="AB1792" s="14">
        <f ca="1">VLOOKUP($M1792,LAST!$B:$Q,6,0)</f>
        <v>98.043999999999997</v>
      </c>
      <c r="AC1792" s="14">
        <f ca="1">VLOOKUP($M1792,LAST!$B:$Q,7,0)</f>
        <v>1183.55</v>
      </c>
    </row>
    <row r="1793" spans="12:29" ht="16.5" customHeight="1" x14ac:dyDescent="0.25">
      <c r="L1793" s="32">
        <f t="shared" si="285"/>
        <v>1793</v>
      </c>
      <c r="M1793" s="9">
        <f t="shared" ca="1" si="294"/>
        <v>43672</v>
      </c>
      <c r="N1793" s="12">
        <f t="shared" ca="1" si="286"/>
        <v>8.0367393800240272E-4</v>
      </c>
      <c r="O1793" s="12">
        <f t="shared" ca="1" si="287"/>
        <v>-5.6788103373598409E-3</v>
      </c>
      <c r="P1793" s="12">
        <f t="shared" ca="1" si="288"/>
        <v>-8.1743869209809361E-3</v>
      </c>
      <c r="Q1793" s="12">
        <f t="shared" ca="1" si="289"/>
        <v>2.062493554706446E-4</v>
      </c>
      <c r="R1793" s="12">
        <f t="shared" ca="1" si="290"/>
        <v>-1.6368775290276361E-4</v>
      </c>
      <c r="S1793" s="12">
        <f t="shared" ca="1" si="291"/>
        <v>1.9628289271913513E-3</v>
      </c>
      <c r="T1793" s="12">
        <f t="shared" ca="1" si="292"/>
        <v>3.004782259088401E-3</v>
      </c>
      <c r="U1793" s="18"/>
      <c r="V1793" s="22">
        <f t="shared" ca="1" si="293"/>
        <v>43672</v>
      </c>
      <c r="W1793" s="14">
        <f ca="1">VLOOKUP($M1793,LAST!$B:$Q,2,0)</f>
        <v>348.68</v>
      </c>
      <c r="X1793" s="14">
        <f ca="1">VLOOKUP($M1793,LAST!$B:$Q,3,0)*100</f>
        <v>413.22</v>
      </c>
      <c r="Y1793" s="14">
        <f ca="1">VLOOKUP($M1793,LAST!$B:$Q,16,0)*100</f>
        <v>364</v>
      </c>
      <c r="Z1793" s="14">
        <f ca="1">VLOOKUP($M1793,LAST!$B:$Q,4,0)</f>
        <v>96.99</v>
      </c>
      <c r="AA1793" s="14">
        <f ca="1">VLOOKUP($M1793,LAST!$B:$Q,5,0)</f>
        <v>98.341899999999995</v>
      </c>
      <c r="AB1793" s="14">
        <f ca="1">VLOOKUP($M1793,LAST!$B:$Q,6,0)</f>
        <v>98.01</v>
      </c>
      <c r="AC1793" s="14">
        <f ca="1">VLOOKUP($M1793,LAST!$B:$Q,7,0)</f>
        <v>1185</v>
      </c>
    </row>
    <row r="1794" spans="12:29" ht="16.5" customHeight="1" x14ac:dyDescent="0.25">
      <c r="L1794" s="32">
        <f t="shared" si="285"/>
        <v>1794</v>
      </c>
      <c r="M1794" s="9">
        <f t="shared" ca="1" si="294"/>
        <v>43671</v>
      </c>
      <c r="N1794" s="12">
        <f t="shared" ca="1" si="286"/>
        <v>-7.9444175517526805E-3</v>
      </c>
      <c r="O1794" s="12">
        <f t="shared" ca="1" si="287"/>
        <v>-1.3342830009496542E-2</v>
      </c>
      <c r="P1794" s="12">
        <f t="shared" ca="1" si="288"/>
        <v>-1.3440860215053752E-2</v>
      </c>
      <c r="Q1794" s="12">
        <f t="shared" ca="1" si="289"/>
        <v>2.0629190304277678E-4</v>
      </c>
      <c r="R1794" s="12">
        <f t="shared" ca="1" si="290"/>
        <v>1.9219211890297849E-4</v>
      </c>
      <c r="S1794" s="12">
        <f t="shared" ca="1" si="291"/>
        <v>9.1068157865126231E-4</v>
      </c>
      <c r="T1794" s="12">
        <f t="shared" ca="1" si="292"/>
        <v>3.0138381866031683E-3</v>
      </c>
      <c r="U1794" s="18"/>
      <c r="V1794" s="22">
        <f t="shared" ca="1" si="293"/>
        <v>43671</v>
      </c>
      <c r="W1794" s="14">
        <f ca="1">VLOOKUP($M1794,LAST!$B:$Q,2,0)</f>
        <v>348.4</v>
      </c>
      <c r="X1794" s="14">
        <f ca="1">VLOOKUP($M1794,LAST!$B:$Q,3,0)*100</f>
        <v>415.58000000000004</v>
      </c>
      <c r="Y1794" s="14">
        <f ca="1">VLOOKUP($M1794,LAST!$B:$Q,16,0)*100</f>
        <v>367</v>
      </c>
      <c r="Z1794" s="14">
        <f ca="1">VLOOKUP($M1794,LAST!$B:$Q,4,0)</f>
        <v>96.97</v>
      </c>
      <c r="AA1794" s="14">
        <f ca="1">VLOOKUP($M1794,LAST!$B:$Q,5,0)</f>
        <v>98.358000000000004</v>
      </c>
      <c r="AB1794" s="14">
        <f ca="1">VLOOKUP($M1794,LAST!$B:$Q,6,0)</f>
        <v>97.817999999999998</v>
      </c>
      <c r="AC1794" s="14">
        <f ca="1">VLOOKUP($M1794,LAST!$B:$Q,7,0)</f>
        <v>1181.45</v>
      </c>
    </row>
    <row r="1795" spans="12:29" ht="16.5" customHeight="1" x14ac:dyDescent="0.25">
      <c r="L1795" s="32">
        <f t="shared" si="285"/>
        <v>1795</v>
      </c>
      <c r="M1795" s="9">
        <f t="shared" ca="1" si="294"/>
        <v>43670</v>
      </c>
      <c r="N1795" s="12">
        <f t="shared" ca="1" si="286"/>
        <v>-3.7003301833082869E-4</v>
      </c>
      <c r="O1795" s="12">
        <f t="shared" ca="1" si="287"/>
        <v>-4.4436040465161142E-3</v>
      </c>
      <c r="P1795" s="12">
        <f t="shared" ca="1" si="288"/>
        <v>-8.0000000000000071E-3</v>
      </c>
      <c r="Q1795" s="12">
        <f t="shared" ca="1" si="289"/>
        <v>-2.0624935547075562E-4</v>
      </c>
      <c r="R1795" s="12">
        <f t="shared" ca="1" si="290"/>
        <v>4.0677235290331737E-5</v>
      </c>
      <c r="S1795" s="12">
        <f t="shared" ca="1" si="291"/>
        <v>2.4563737782101747E-4</v>
      </c>
      <c r="T1795" s="12">
        <f t="shared" ca="1" si="292"/>
        <v>-9.3299406276492469E-4</v>
      </c>
      <c r="U1795" s="18"/>
      <c r="V1795" s="22">
        <f t="shared" ca="1" si="293"/>
        <v>43670</v>
      </c>
      <c r="W1795" s="14">
        <f ca="1">VLOOKUP($M1795,LAST!$B:$Q,2,0)</f>
        <v>351.19</v>
      </c>
      <c r="X1795" s="14">
        <f ca="1">VLOOKUP($M1795,LAST!$B:$Q,3,0)*100</f>
        <v>421.2</v>
      </c>
      <c r="Y1795" s="14">
        <f ca="1">VLOOKUP($M1795,LAST!$B:$Q,16,0)*100</f>
        <v>372</v>
      </c>
      <c r="Z1795" s="14">
        <f ca="1">VLOOKUP($M1795,LAST!$B:$Q,4,0)</f>
        <v>96.95</v>
      </c>
      <c r="AA1795" s="14">
        <f ca="1">VLOOKUP($M1795,LAST!$B:$Q,5,0)</f>
        <v>98.339100000000002</v>
      </c>
      <c r="AB1795" s="14">
        <f ca="1">VLOOKUP($M1795,LAST!$B:$Q,6,0)</f>
        <v>97.728999999999999</v>
      </c>
      <c r="AC1795" s="14">
        <f ca="1">VLOOKUP($M1795,LAST!$B:$Q,7,0)</f>
        <v>1177.9000000000001</v>
      </c>
    </row>
    <row r="1796" spans="12:29" ht="16.5" customHeight="1" x14ac:dyDescent="0.25">
      <c r="L1796" s="32">
        <f t="shared" si="285"/>
        <v>1796</v>
      </c>
      <c r="M1796" s="9">
        <f t="shared" ca="1" si="294"/>
        <v>43669</v>
      </c>
      <c r="N1796" s="12">
        <f t="shared" ca="1" si="286"/>
        <v>-1.0644888763728599E-2</v>
      </c>
      <c r="O1796" s="12">
        <f t="shared" ca="1" si="287"/>
        <v>-1.0940714419300446E-2</v>
      </c>
      <c r="P1796" s="12">
        <f t="shared" ca="1" si="288"/>
        <v>-1.0554089709762571E-2</v>
      </c>
      <c r="Q1796" s="12">
        <f t="shared" ca="1" si="289"/>
        <v>0</v>
      </c>
      <c r="R1796" s="12">
        <f t="shared" ca="1" si="290"/>
        <v>4.2712921370480217E-5</v>
      </c>
      <c r="S1796" s="12">
        <f t="shared" ca="1" si="291"/>
        <v>4.6063522419979019E-3</v>
      </c>
      <c r="T1796" s="12">
        <f t="shared" ca="1" si="292"/>
        <v>5.5161878898468686E-4</v>
      </c>
      <c r="U1796" s="18"/>
      <c r="V1796" s="22">
        <f t="shared" ca="1" si="293"/>
        <v>43669</v>
      </c>
      <c r="W1796" s="14">
        <f ca="1">VLOOKUP($M1796,LAST!$B:$Q,2,0)</f>
        <v>351.32</v>
      </c>
      <c r="X1796" s="14">
        <f ca="1">VLOOKUP($M1796,LAST!$B:$Q,3,0)*100</f>
        <v>423.08000000000004</v>
      </c>
      <c r="Y1796" s="14">
        <f ca="1">VLOOKUP($M1796,LAST!$B:$Q,16,0)*100</f>
        <v>375</v>
      </c>
      <c r="Z1796" s="14">
        <f ca="1">VLOOKUP($M1796,LAST!$B:$Q,4,0)</f>
        <v>96.97</v>
      </c>
      <c r="AA1796" s="14">
        <f ca="1">VLOOKUP($M1796,LAST!$B:$Q,5,0)</f>
        <v>98.335099999999997</v>
      </c>
      <c r="AB1796" s="14">
        <f ca="1">VLOOKUP($M1796,LAST!$B:$Q,6,0)</f>
        <v>97.704999999999998</v>
      </c>
      <c r="AC1796" s="14">
        <f ca="1">VLOOKUP($M1796,LAST!$B:$Q,7,0)</f>
        <v>1179</v>
      </c>
    </row>
    <row r="1797" spans="12:29" ht="16.5" customHeight="1" x14ac:dyDescent="0.25">
      <c r="L1797" s="32">
        <f t="shared" si="285"/>
        <v>1797</v>
      </c>
      <c r="M1797" s="9">
        <f t="shared" ca="1" si="294"/>
        <v>43668</v>
      </c>
      <c r="N1797" s="12">
        <f t="shared" ca="1" si="286"/>
        <v>-5.1270557252122151E-3</v>
      </c>
      <c r="O1797" s="12">
        <f t="shared" ca="1" si="287"/>
        <v>-5.7642246188173152E-3</v>
      </c>
      <c r="P1797" s="12">
        <f t="shared" ca="1" si="288"/>
        <v>-1.302083333333337E-2</v>
      </c>
      <c r="Q1797" s="12">
        <f t="shared" ca="1" si="289"/>
        <v>1.03135313531455E-4</v>
      </c>
      <c r="R1797" s="12">
        <f t="shared" ca="1" si="290"/>
        <v>1.3832763918442126E-4</v>
      </c>
      <c r="S1797" s="12">
        <f t="shared" ca="1" si="291"/>
        <v>1.0910850119916216E-3</v>
      </c>
      <c r="T1797" s="12">
        <f t="shared" ca="1" si="292"/>
        <v>3.3207033079312165E-3</v>
      </c>
      <c r="U1797" s="18"/>
      <c r="V1797" s="22">
        <f t="shared" ca="1" si="293"/>
        <v>43668</v>
      </c>
      <c r="W1797" s="14">
        <f ca="1">VLOOKUP($M1797,LAST!$B:$Q,2,0)</f>
        <v>355.1</v>
      </c>
      <c r="X1797" s="14">
        <f ca="1">VLOOKUP($M1797,LAST!$B:$Q,3,0)*100</f>
        <v>427.76</v>
      </c>
      <c r="Y1797" s="14">
        <f ca="1">VLOOKUP($M1797,LAST!$B:$Q,16,0)*100</f>
        <v>379</v>
      </c>
      <c r="Z1797" s="14">
        <f ca="1">VLOOKUP($M1797,LAST!$B:$Q,4,0)</f>
        <v>96.97</v>
      </c>
      <c r="AA1797" s="14">
        <f ca="1">VLOOKUP($M1797,LAST!$B:$Q,5,0)</f>
        <v>98.3309</v>
      </c>
      <c r="AB1797" s="14">
        <f ca="1">VLOOKUP($M1797,LAST!$B:$Q,6,0)</f>
        <v>97.257000000000005</v>
      </c>
      <c r="AC1797" s="14">
        <f ca="1">VLOOKUP($M1797,LAST!$B:$Q,7,0)</f>
        <v>1178.3499999999999</v>
      </c>
    </row>
    <row r="1798" spans="12:29" ht="16.5" customHeight="1" x14ac:dyDescent="0.25">
      <c r="L1798" s="32">
        <f t="shared" ref="L1798:L1861" si="295">ROW(M1798)</f>
        <v>1798</v>
      </c>
      <c r="M1798" s="9">
        <f t="shared" ca="1" si="294"/>
        <v>43665</v>
      </c>
      <c r="N1798" s="12">
        <f t="shared" ref="N1798:N1861" ca="1" si="296">W1798/W1799-1</f>
        <v>-7.7008618293021858E-3</v>
      </c>
      <c r="O1798" s="12">
        <f t="shared" ref="O1798:O1861" ca="1" si="297">X1798/X1799-1</f>
        <v>-3.3588917973548238E-3</v>
      </c>
      <c r="P1798" s="12">
        <f t="shared" ref="P1798:P1861" ca="1" si="298">Y1798/Y1799-1</f>
        <v>-5.1813471502590858E-3</v>
      </c>
      <c r="Q1798" s="12">
        <f t="shared" ref="Q1798:Q1861" ca="1" si="299">Z1798/Z1799-1</f>
        <v>-2.0622808826575856E-4</v>
      </c>
      <c r="R1798" s="12">
        <f t="shared" ref="R1798:R1861" ca="1" si="300">AA1798/AA1799-1</f>
        <v>6.6116845758523723E-5</v>
      </c>
      <c r="S1798" s="12">
        <f t="shared" ref="S1798:S1861" ca="1" si="301">AB1798/AB1799-1</f>
        <v>3.6882451391615501E-3</v>
      </c>
      <c r="T1798" s="12">
        <f t="shared" ref="T1798:T1861" ca="1" si="302">AC1798/AC1799-1</f>
        <v>-3.6479321314951685E-3</v>
      </c>
      <c r="U1798" s="18"/>
      <c r="V1798" s="22">
        <f t="shared" ref="V1798:V1861" ca="1" si="303">M1798</f>
        <v>43665</v>
      </c>
      <c r="W1798" s="14">
        <f ca="1">VLOOKUP($M1798,LAST!$B:$Q,2,0)</f>
        <v>356.93</v>
      </c>
      <c r="X1798" s="14">
        <f ca="1">VLOOKUP($M1798,LAST!$B:$Q,3,0)*100</f>
        <v>430.23999999999995</v>
      </c>
      <c r="Y1798" s="14">
        <f ca="1">VLOOKUP($M1798,LAST!$B:$Q,16,0)*100</f>
        <v>384</v>
      </c>
      <c r="Z1798" s="14">
        <f ca="1">VLOOKUP($M1798,LAST!$B:$Q,4,0)</f>
        <v>96.96</v>
      </c>
      <c r="AA1798" s="14">
        <f ca="1">VLOOKUP($M1798,LAST!$B:$Q,5,0)</f>
        <v>98.317300000000003</v>
      </c>
      <c r="AB1798" s="14">
        <f ca="1">VLOOKUP($M1798,LAST!$B:$Q,6,0)</f>
        <v>97.150999999999996</v>
      </c>
      <c r="AC1798" s="14">
        <f ca="1">VLOOKUP($M1798,LAST!$B:$Q,7,0)</f>
        <v>1174.45</v>
      </c>
    </row>
    <row r="1799" spans="12:29" ht="16.5" customHeight="1" x14ac:dyDescent="0.25">
      <c r="L1799" s="32">
        <f t="shared" si="295"/>
        <v>1799</v>
      </c>
      <c r="M1799" s="9">
        <f t="shared" ref="M1799:M1862" ca="1" si="304">WORKDAY(M1798,-1)</f>
        <v>43664</v>
      </c>
      <c r="N1799" s="12">
        <f t="shared" ca="1" si="296"/>
        <v>9.0893788924424346E-3</v>
      </c>
      <c r="O1799" s="12">
        <f t="shared" ca="1" si="297"/>
        <v>2.0616119346525741E-2</v>
      </c>
      <c r="P1799" s="12">
        <f t="shared" ca="1" si="298"/>
        <v>2.3872679045092937E-2</v>
      </c>
      <c r="Q1799" s="12">
        <f t="shared" ca="1" si="299"/>
        <v>-2.0618556701024193E-4</v>
      </c>
      <c r="R1799" s="12">
        <f t="shared" ca="1" si="300"/>
        <v>1.8414388861032194E-4</v>
      </c>
      <c r="S1799" s="12">
        <f t="shared" ca="1" si="301"/>
        <v>-4.4125361282824072E-3</v>
      </c>
      <c r="T1799" s="12">
        <f t="shared" ca="1" si="302"/>
        <v>-2.0741618692855512E-3</v>
      </c>
      <c r="U1799" s="18"/>
      <c r="V1799" s="22">
        <f t="shared" ca="1" si="303"/>
        <v>43664</v>
      </c>
      <c r="W1799" s="14">
        <f ca="1">VLOOKUP($M1799,LAST!$B:$Q,2,0)</f>
        <v>359.7</v>
      </c>
      <c r="X1799" s="14">
        <f ca="1">VLOOKUP($M1799,LAST!$B:$Q,3,0)*100</f>
        <v>431.69000000000005</v>
      </c>
      <c r="Y1799" s="14">
        <f ca="1">VLOOKUP($M1799,LAST!$B:$Q,16,0)*100</f>
        <v>386</v>
      </c>
      <c r="Z1799" s="14">
        <f ca="1">VLOOKUP($M1799,LAST!$B:$Q,4,0)</f>
        <v>96.98</v>
      </c>
      <c r="AA1799" s="14">
        <f ca="1">VLOOKUP($M1799,LAST!$B:$Q,5,0)</f>
        <v>98.3108</v>
      </c>
      <c r="AB1799" s="14">
        <f ca="1">VLOOKUP($M1799,LAST!$B:$Q,6,0)</f>
        <v>96.793999999999997</v>
      </c>
      <c r="AC1799" s="14">
        <f ca="1">VLOOKUP($M1799,LAST!$B:$Q,7,0)</f>
        <v>1178.75</v>
      </c>
    </row>
    <row r="1800" spans="12:29" ht="16.5" customHeight="1" x14ac:dyDescent="0.25">
      <c r="L1800" s="32">
        <f t="shared" si="295"/>
        <v>1800</v>
      </c>
      <c r="M1800" s="9">
        <f t="shared" ca="1" si="304"/>
        <v>43663</v>
      </c>
      <c r="N1800" s="12">
        <f t="shared" ca="1" si="296"/>
        <v>1.0603311408482474E-2</v>
      </c>
      <c r="O1800" s="12">
        <f t="shared" ca="1" si="297"/>
        <v>1.3174599372410167E-2</v>
      </c>
      <c r="P1800" s="12">
        <f t="shared" ca="1" si="298"/>
        <v>1.6172506738544534E-2</v>
      </c>
      <c r="Q1800" s="12">
        <f t="shared" ca="1" si="299"/>
        <v>3.0937403320607793E-4</v>
      </c>
      <c r="R1800" s="12">
        <f t="shared" ca="1" si="300"/>
        <v>-1.9329647813925988E-5</v>
      </c>
      <c r="S1800" s="12">
        <f t="shared" ca="1" si="301"/>
        <v>-1.7660044150109577E-3</v>
      </c>
      <c r="T1800" s="12">
        <f t="shared" ca="1" si="302"/>
        <v>3.0144779858192194E-3</v>
      </c>
      <c r="U1800" s="18"/>
      <c r="V1800" s="22">
        <f t="shared" ca="1" si="303"/>
        <v>43663</v>
      </c>
      <c r="W1800" s="14">
        <f ca="1">VLOOKUP($M1800,LAST!$B:$Q,2,0)</f>
        <v>356.46</v>
      </c>
      <c r="X1800" s="14">
        <f ca="1">VLOOKUP($M1800,LAST!$B:$Q,3,0)*100</f>
        <v>422.97</v>
      </c>
      <c r="Y1800" s="14">
        <f ca="1">VLOOKUP($M1800,LAST!$B:$Q,16,0)*100</f>
        <v>377</v>
      </c>
      <c r="Z1800" s="14">
        <f ca="1">VLOOKUP($M1800,LAST!$B:$Q,4,0)</f>
        <v>97</v>
      </c>
      <c r="AA1800" s="14">
        <f ca="1">VLOOKUP($M1800,LAST!$B:$Q,5,0)</f>
        <v>98.292699999999996</v>
      </c>
      <c r="AB1800" s="14">
        <f ca="1">VLOOKUP($M1800,LAST!$B:$Q,6,0)</f>
        <v>97.222999999999999</v>
      </c>
      <c r="AC1800" s="14">
        <f ca="1">VLOOKUP($M1800,LAST!$B:$Q,7,0)</f>
        <v>1181.2</v>
      </c>
    </row>
    <row r="1801" spans="12:29" ht="16.5" customHeight="1" x14ac:dyDescent="0.25">
      <c r="L1801" s="32">
        <f t="shared" si="295"/>
        <v>1801</v>
      </c>
      <c r="M1801" s="9">
        <f t="shared" ca="1" si="304"/>
        <v>43662</v>
      </c>
      <c r="N1801" s="12">
        <f t="shared" ca="1" si="296"/>
        <v>-7.9315970073690067E-3</v>
      </c>
      <c r="O1801" s="12">
        <f t="shared" ca="1" si="297"/>
        <v>-1.0767611026033519E-3</v>
      </c>
      <c r="P1801" s="12">
        <f t="shared" ca="1" si="298"/>
        <v>0</v>
      </c>
      <c r="Q1801" s="12">
        <f t="shared" ca="1" si="299"/>
        <v>4.126689363457281E-4</v>
      </c>
      <c r="R1801" s="12">
        <f t="shared" ca="1" si="300"/>
        <v>1.6277863123415059E-5</v>
      </c>
      <c r="S1801" s="12">
        <f t="shared" ca="1" si="301"/>
        <v>4.7661787007520218E-3</v>
      </c>
      <c r="T1801" s="12">
        <f t="shared" ca="1" si="302"/>
        <v>-1.399135080132119E-3</v>
      </c>
      <c r="U1801" s="18"/>
      <c r="V1801" s="22">
        <f t="shared" ca="1" si="303"/>
        <v>43662</v>
      </c>
      <c r="W1801" s="14">
        <f ca="1">VLOOKUP($M1801,LAST!$B:$Q,2,0)</f>
        <v>352.72</v>
      </c>
      <c r="X1801" s="14">
        <f ca="1">VLOOKUP($M1801,LAST!$B:$Q,3,0)*100</f>
        <v>417.46999999999997</v>
      </c>
      <c r="Y1801" s="14">
        <f ca="1">VLOOKUP($M1801,LAST!$B:$Q,16,0)*100</f>
        <v>371</v>
      </c>
      <c r="Z1801" s="14">
        <f ca="1">VLOOKUP($M1801,LAST!$B:$Q,4,0)</f>
        <v>96.97</v>
      </c>
      <c r="AA1801" s="14">
        <f ca="1">VLOOKUP($M1801,LAST!$B:$Q,5,0)</f>
        <v>98.294600000000003</v>
      </c>
      <c r="AB1801" s="14">
        <f ca="1">VLOOKUP($M1801,LAST!$B:$Q,6,0)</f>
        <v>97.394999999999996</v>
      </c>
      <c r="AC1801" s="14">
        <f ca="1">VLOOKUP($M1801,LAST!$B:$Q,7,0)</f>
        <v>1177.6500000000001</v>
      </c>
    </row>
    <row r="1802" spans="12:29" ht="16.5" customHeight="1" x14ac:dyDescent="0.25">
      <c r="L1802" s="32">
        <f t="shared" si="295"/>
        <v>1802</v>
      </c>
      <c r="M1802" s="9">
        <f t="shared" ca="1" si="304"/>
        <v>43661</v>
      </c>
      <c r="N1802" s="12">
        <f t="shared" ca="1" si="296"/>
        <v>-3.3079165732227134E-3</v>
      </c>
      <c r="O1802" s="12">
        <f t="shared" ca="1" si="297"/>
        <v>-1.433623243811577E-3</v>
      </c>
      <c r="P1802" s="12">
        <f t="shared" ca="1" si="298"/>
        <v>0</v>
      </c>
      <c r="Q1802" s="12">
        <f t="shared" ca="1" si="299"/>
        <v>6.1938680706097315E-4</v>
      </c>
      <c r="R1802" s="12">
        <f t="shared" ca="1" si="300"/>
        <v>9.9711853094097691E-5</v>
      </c>
      <c r="S1802" s="12">
        <f t="shared" ca="1" si="301"/>
        <v>1.2705299039355022E-3</v>
      </c>
      <c r="T1802" s="12">
        <f t="shared" ca="1" si="302"/>
        <v>2.9687433733394109E-4</v>
      </c>
      <c r="U1802" s="18"/>
      <c r="V1802" s="22">
        <f t="shared" ca="1" si="303"/>
        <v>43661</v>
      </c>
      <c r="W1802" s="14">
        <f ca="1">VLOOKUP($M1802,LAST!$B:$Q,2,0)</f>
        <v>355.54</v>
      </c>
      <c r="X1802" s="14">
        <f ca="1">VLOOKUP($M1802,LAST!$B:$Q,3,0)*100</f>
        <v>417.91999999999996</v>
      </c>
      <c r="Y1802" s="14">
        <f ca="1">VLOOKUP($M1802,LAST!$B:$Q,16,0)*100</f>
        <v>371</v>
      </c>
      <c r="Z1802" s="14">
        <f ca="1">VLOOKUP($M1802,LAST!$B:$Q,4,0)</f>
        <v>96.93</v>
      </c>
      <c r="AA1802" s="14">
        <f ca="1">VLOOKUP($M1802,LAST!$B:$Q,5,0)</f>
        <v>98.293000000000006</v>
      </c>
      <c r="AB1802" s="14">
        <f ca="1">VLOOKUP($M1802,LAST!$B:$Q,6,0)</f>
        <v>96.933000000000007</v>
      </c>
      <c r="AC1802" s="14">
        <f ca="1">VLOOKUP($M1802,LAST!$B:$Q,7,0)</f>
        <v>1179.3</v>
      </c>
    </row>
    <row r="1803" spans="12:29" ht="16.5" customHeight="1" x14ac:dyDescent="0.25">
      <c r="L1803" s="32">
        <f t="shared" si="295"/>
        <v>1803</v>
      </c>
      <c r="M1803" s="9">
        <f t="shared" ca="1" si="304"/>
        <v>43658</v>
      </c>
      <c r="N1803" s="12">
        <f t="shared" ca="1" si="296"/>
        <v>5.071565423194091E-3</v>
      </c>
      <c r="O1803" s="12">
        <f t="shared" ca="1" si="297"/>
        <v>2.3899431193541432E-4</v>
      </c>
      <c r="P1803" s="12">
        <f t="shared" ca="1" si="298"/>
        <v>-5.3619302949061698E-3</v>
      </c>
      <c r="Q1803" s="12">
        <f t="shared" ca="1" si="299"/>
        <v>-1.0322047894295583E-4</v>
      </c>
      <c r="R1803" s="12">
        <f t="shared" ca="1" si="300"/>
        <v>-5.900965520055923E-5</v>
      </c>
      <c r="S1803" s="12">
        <f t="shared" ca="1" si="301"/>
        <v>-2.4729520865532928E-3</v>
      </c>
      <c r="T1803" s="12">
        <f t="shared" ca="1" si="302"/>
        <v>4.6442266723476511E-3</v>
      </c>
      <c r="U1803" s="18"/>
      <c r="V1803" s="22">
        <f t="shared" ca="1" si="303"/>
        <v>43658</v>
      </c>
      <c r="W1803" s="14">
        <f ca="1">VLOOKUP($M1803,LAST!$B:$Q,2,0)</f>
        <v>356.72</v>
      </c>
      <c r="X1803" s="14">
        <f ca="1">VLOOKUP($M1803,LAST!$B:$Q,3,0)*100</f>
        <v>418.52</v>
      </c>
      <c r="Y1803" s="14">
        <f ca="1">VLOOKUP($M1803,LAST!$B:$Q,16,0)*100</f>
        <v>371</v>
      </c>
      <c r="Z1803" s="14">
        <f ca="1">VLOOKUP($M1803,LAST!$B:$Q,4,0)</f>
        <v>96.87</v>
      </c>
      <c r="AA1803" s="14">
        <f ca="1">VLOOKUP($M1803,LAST!$B:$Q,5,0)</f>
        <v>98.283199999999994</v>
      </c>
      <c r="AB1803" s="14">
        <f ca="1">VLOOKUP($M1803,LAST!$B:$Q,6,0)</f>
        <v>96.81</v>
      </c>
      <c r="AC1803" s="14">
        <f ca="1">VLOOKUP($M1803,LAST!$B:$Q,7,0)</f>
        <v>1178.95</v>
      </c>
    </row>
    <row r="1804" spans="12:29" ht="16.5" customHeight="1" x14ac:dyDescent="0.25">
      <c r="L1804" s="32">
        <f t="shared" si="295"/>
        <v>1804</v>
      </c>
      <c r="M1804" s="9">
        <f t="shared" ca="1" si="304"/>
        <v>43657</v>
      </c>
      <c r="N1804" s="12">
        <f t="shared" ca="1" si="296"/>
        <v>-1.2630056195404138E-2</v>
      </c>
      <c r="O1804" s="12">
        <f t="shared" ca="1" si="297"/>
        <v>-3.8330595433661019E-3</v>
      </c>
      <c r="P1804" s="12">
        <f t="shared" ca="1" si="298"/>
        <v>2.6881720430107503E-3</v>
      </c>
      <c r="Q1804" s="12">
        <f t="shared" ca="1" si="299"/>
        <v>1.0323113451016219E-4</v>
      </c>
      <c r="R1804" s="12">
        <f t="shared" ca="1" si="300"/>
        <v>-1.6784411858938864E-4</v>
      </c>
      <c r="S1804" s="12">
        <f t="shared" ca="1" si="301"/>
        <v>-5.5610479485912467E-4</v>
      </c>
      <c r="T1804" s="12">
        <f t="shared" ca="1" si="302"/>
        <v>-6.8551117129315164E-3</v>
      </c>
      <c r="U1804" s="18"/>
      <c r="V1804" s="22">
        <f t="shared" ca="1" si="303"/>
        <v>43657</v>
      </c>
      <c r="W1804" s="14">
        <f ca="1">VLOOKUP($M1804,LAST!$B:$Q,2,0)</f>
        <v>354.92</v>
      </c>
      <c r="X1804" s="14">
        <f ca="1">VLOOKUP($M1804,LAST!$B:$Q,3,0)*100</f>
        <v>418.41999999999996</v>
      </c>
      <c r="Y1804" s="14">
        <f ca="1">VLOOKUP($M1804,LAST!$B:$Q,16,0)*100</f>
        <v>373</v>
      </c>
      <c r="Z1804" s="14">
        <f ca="1">VLOOKUP($M1804,LAST!$B:$Q,4,0)</f>
        <v>96.88</v>
      </c>
      <c r="AA1804" s="14">
        <f ca="1">VLOOKUP($M1804,LAST!$B:$Q,5,0)</f>
        <v>98.289000000000001</v>
      </c>
      <c r="AB1804" s="14">
        <f ca="1">VLOOKUP($M1804,LAST!$B:$Q,6,0)</f>
        <v>97.05</v>
      </c>
      <c r="AC1804" s="14">
        <f ca="1">VLOOKUP($M1804,LAST!$B:$Q,7,0)</f>
        <v>1173.5</v>
      </c>
    </row>
    <row r="1805" spans="12:29" ht="16.5" customHeight="1" x14ac:dyDescent="0.25">
      <c r="L1805" s="32">
        <f t="shared" si="295"/>
        <v>1805</v>
      </c>
      <c r="M1805" s="9">
        <f t="shared" ca="1" si="304"/>
        <v>43656</v>
      </c>
      <c r="N1805" s="12">
        <f t="shared" ca="1" si="296"/>
        <v>3.0135610246107003E-3</v>
      </c>
      <c r="O1805" s="12">
        <f t="shared" ca="1" si="297"/>
        <v>6.0839780593546777E-3</v>
      </c>
      <c r="P1805" s="12">
        <f t="shared" ca="1" si="298"/>
        <v>-5.3475935828877219E-3</v>
      </c>
      <c r="Q1805" s="12">
        <f t="shared" ca="1" si="299"/>
        <v>2.0650490449147796E-4</v>
      </c>
      <c r="R1805" s="12">
        <f t="shared" ca="1" si="300"/>
        <v>3.9673820161567619E-5</v>
      </c>
      <c r="S1805" s="12">
        <f t="shared" ca="1" si="301"/>
        <v>-3.9491634953687793E-3</v>
      </c>
      <c r="T1805" s="12">
        <f t="shared" ca="1" si="302"/>
        <v>8.8941595019265129E-4</v>
      </c>
      <c r="U1805" s="18"/>
      <c r="V1805" s="22">
        <f t="shared" ca="1" si="303"/>
        <v>43656</v>
      </c>
      <c r="W1805" s="14">
        <f ca="1">VLOOKUP($M1805,LAST!$B:$Q,2,0)</f>
        <v>359.46</v>
      </c>
      <c r="X1805" s="14">
        <f ca="1">VLOOKUP($M1805,LAST!$B:$Q,3,0)*100</f>
        <v>420.03000000000003</v>
      </c>
      <c r="Y1805" s="14">
        <f ca="1">VLOOKUP($M1805,LAST!$B:$Q,16,0)*100</f>
        <v>372</v>
      </c>
      <c r="Z1805" s="14">
        <f ca="1">VLOOKUP($M1805,LAST!$B:$Q,4,0)</f>
        <v>96.87</v>
      </c>
      <c r="AA1805" s="14">
        <f ca="1">VLOOKUP($M1805,LAST!$B:$Q,5,0)</f>
        <v>98.305499999999995</v>
      </c>
      <c r="AB1805" s="14">
        <f ca="1">VLOOKUP($M1805,LAST!$B:$Q,6,0)</f>
        <v>97.103999999999999</v>
      </c>
      <c r="AC1805" s="14">
        <f ca="1">VLOOKUP($M1805,LAST!$B:$Q,7,0)</f>
        <v>1181.5999999999999</v>
      </c>
    </row>
    <row r="1806" spans="12:29" ht="16.5" customHeight="1" x14ac:dyDescent="0.25">
      <c r="L1806" s="32">
        <f t="shared" si="295"/>
        <v>1806</v>
      </c>
      <c r="M1806" s="9">
        <f t="shared" ca="1" si="304"/>
        <v>43655</v>
      </c>
      <c r="N1806" s="12">
        <f t="shared" ca="1" si="296"/>
        <v>3.500126004536197E-3</v>
      </c>
      <c r="O1806" s="12">
        <f t="shared" ca="1" si="297"/>
        <v>1.6161616161616044E-2</v>
      </c>
      <c r="P1806" s="12">
        <f t="shared" ca="1" si="298"/>
        <v>1.6304347826086918E-2</v>
      </c>
      <c r="Q1806" s="12">
        <f t="shared" ca="1" si="299"/>
        <v>0</v>
      </c>
      <c r="R1806" s="12">
        <f t="shared" ca="1" si="300"/>
        <v>-4.4638544722441775E-4</v>
      </c>
      <c r="S1806" s="12">
        <f t="shared" ca="1" si="301"/>
        <v>1.0782058654399407E-3</v>
      </c>
      <c r="T1806" s="12">
        <f t="shared" ca="1" si="302"/>
        <v>-1.1844832691738638E-3</v>
      </c>
      <c r="U1806" s="18"/>
      <c r="V1806" s="22">
        <f t="shared" ca="1" si="303"/>
        <v>43655</v>
      </c>
      <c r="W1806" s="14">
        <f ca="1">VLOOKUP($M1806,LAST!$B:$Q,2,0)</f>
        <v>358.38</v>
      </c>
      <c r="X1806" s="14">
        <f ca="1">VLOOKUP($M1806,LAST!$B:$Q,3,0)*100</f>
        <v>417.49</v>
      </c>
      <c r="Y1806" s="14">
        <f ca="1">VLOOKUP($M1806,LAST!$B:$Q,16,0)*100</f>
        <v>374</v>
      </c>
      <c r="Z1806" s="14">
        <f ca="1">VLOOKUP($M1806,LAST!$B:$Q,4,0)</f>
        <v>96.85</v>
      </c>
      <c r="AA1806" s="14">
        <f ca="1">VLOOKUP($M1806,LAST!$B:$Q,5,0)</f>
        <v>98.301599999999993</v>
      </c>
      <c r="AB1806" s="14">
        <f ca="1">VLOOKUP($M1806,LAST!$B:$Q,6,0)</f>
        <v>97.489000000000004</v>
      </c>
      <c r="AC1806" s="14">
        <f ca="1">VLOOKUP($M1806,LAST!$B:$Q,7,0)</f>
        <v>1180.55</v>
      </c>
    </row>
    <row r="1807" spans="12:29" ht="16.5" customHeight="1" x14ac:dyDescent="0.25">
      <c r="L1807" s="32">
        <f t="shared" si="295"/>
        <v>1807</v>
      </c>
      <c r="M1807" s="9">
        <f t="shared" ca="1" si="304"/>
        <v>43654</v>
      </c>
      <c r="N1807" s="12">
        <f t="shared" ca="1" si="296"/>
        <v>1.175704005892686E-2</v>
      </c>
      <c r="O1807" s="12">
        <f t="shared" ca="1" si="297"/>
        <v>5.5804390924445446E-3</v>
      </c>
      <c r="P1807" s="12">
        <f t="shared" ca="1" si="298"/>
        <v>5.464480874316946E-3</v>
      </c>
      <c r="Q1807" s="12">
        <f t="shared" ca="1" si="299"/>
        <v>1.0326311441533065E-4</v>
      </c>
      <c r="R1807" s="12">
        <f t="shared" ca="1" si="300"/>
        <v>1.6780400492222292E-4</v>
      </c>
      <c r="S1807" s="12">
        <f t="shared" ca="1" si="301"/>
        <v>1.0073391854943381E-3</v>
      </c>
      <c r="T1807" s="12">
        <f t="shared" ca="1" si="302"/>
        <v>9.8684210526316374E-3</v>
      </c>
      <c r="U1807" s="18"/>
      <c r="V1807" s="22">
        <f t="shared" ca="1" si="303"/>
        <v>43654</v>
      </c>
      <c r="W1807" s="14">
        <f ca="1">VLOOKUP($M1807,LAST!$B:$Q,2,0)</f>
        <v>357.13</v>
      </c>
      <c r="X1807" s="14">
        <f ca="1">VLOOKUP($M1807,LAST!$B:$Q,3,0)*100</f>
        <v>410.85</v>
      </c>
      <c r="Y1807" s="14">
        <f ca="1">VLOOKUP($M1807,LAST!$B:$Q,16,0)*100</f>
        <v>368</v>
      </c>
      <c r="Z1807" s="14">
        <f ca="1">VLOOKUP($M1807,LAST!$B:$Q,4,0)</f>
        <v>96.85</v>
      </c>
      <c r="AA1807" s="14">
        <f ca="1">VLOOKUP($M1807,LAST!$B:$Q,5,0)</f>
        <v>98.345500000000001</v>
      </c>
      <c r="AB1807" s="14">
        <f ca="1">VLOOKUP($M1807,LAST!$B:$Q,6,0)</f>
        <v>97.384</v>
      </c>
      <c r="AC1807" s="14">
        <f ca="1">VLOOKUP($M1807,LAST!$B:$Q,7,0)</f>
        <v>1181.95</v>
      </c>
    </row>
    <row r="1808" spans="12:29" ht="16.5" customHeight="1" x14ac:dyDescent="0.25">
      <c r="L1808" s="32">
        <f t="shared" si="295"/>
        <v>1808</v>
      </c>
      <c r="M1808" s="9">
        <f t="shared" ca="1" si="304"/>
        <v>43651</v>
      </c>
      <c r="N1808" s="12">
        <f t="shared" ca="1" si="296"/>
        <v>-1.7343615155479997E-2</v>
      </c>
      <c r="O1808" s="12">
        <f t="shared" ca="1" si="297"/>
        <v>-1.1611873140286E-2</v>
      </c>
      <c r="P1808" s="12">
        <f t="shared" ca="1" si="298"/>
        <v>-1.3477088948787075E-2</v>
      </c>
      <c r="Q1808" s="12">
        <f t="shared" ca="1" si="299"/>
        <v>0</v>
      </c>
      <c r="R1808" s="12">
        <f t="shared" ca="1" si="300"/>
        <v>-6.9150807742612841E-5</v>
      </c>
      <c r="S1808" s="12">
        <f t="shared" ca="1" si="301"/>
        <v>5.3530092592593004E-3</v>
      </c>
      <c r="T1808" s="12">
        <f t="shared" ca="1" si="302"/>
        <v>1.497454327642922E-3</v>
      </c>
      <c r="U1808" s="18"/>
      <c r="V1808" s="22">
        <f t="shared" ca="1" si="303"/>
        <v>43651</v>
      </c>
      <c r="W1808" s="14">
        <f ca="1">VLOOKUP($M1808,LAST!$B:$Q,2,0)</f>
        <v>352.98</v>
      </c>
      <c r="X1808" s="14">
        <f ca="1">VLOOKUP($M1808,LAST!$B:$Q,3,0)*100</f>
        <v>408.57</v>
      </c>
      <c r="Y1808" s="14">
        <f ca="1">VLOOKUP($M1808,LAST!$B:$Q,16,0)*100</f>
        <v>366</v>
      </c>
      <c r="Z1808" s="14">
        <f ca="1">VLOOKUP($M1808,LAST!$B:$Q,4,0)</f>
        <v>96.84</v>
      </c>
      <c r="AA1808" s="14">
        <f ca="1">VLOOKUP($M1808,LAST!$B:$Q,5,0)</f>
        <v>98.328999999999994</v>
      </c>
      <c r="AB1808" s="14">
        <f ca="1">VLOOKUP($M1808,LAST!$B:$Q,6,0)</f>
        <v>97.286000000000001</v>
      </c>
      <c r="AC1808" s="14">
        <f ca="1">VLOOKUP($M1808,LAST!$B:$Q,7,0)</f>
        <v>1170.4000000000001</v>
      </c>
    </row>
    <row r="1809" spans="12:29" ht="16.5" customHeight="1" x14ac:dyDescent="0.25">
      <c r="L1809" s="32">
        <f t="shared" si="295"/>
        <v>1809</v>
      </c>
      <c r="M1809" s="9">
        <f t="shared" ca="1" si="304"/>
        <v>43650</v>
      </c>
      <c r="N1809" s="12">
        <f t="shared" ca="1" si="296"/>
        <v>0</v>
      </c>
      <c r="O1809" s="12">
        <f t="shared" ca="1" si="297"/>
        <v>-9.9086471071585525E-4</v>
      </c>
      <c r="P1809" s="12">
        <f t="shared" ca="1" si="298"/>
        <v>0</v>
      </c>
      <c r="Q1809" s="12">
        <f t="shared" ca="1" si="299"/>
        <v>0</v>
      </c>
      <c r="R1809" s="12">
        <f t="shared" ca="1" si="300"/>
        <v>1.2001139091166735E-4</v>
      </c>
      <c r="S1809" s="12">
        <f t="shared" ca="1" si="301"/>
        <v>0</v>
      </c>
      <c r="T1809" s="12">
        <f t="shared" ca="1" si="302"/>
        <v>-2.2198505869795992E-3</v>
      </c>
      <c r="U1809" s="18"/>
      <c r="V1809" s="22">
        <f t="shared" ca="1" si="303"/>
        <v>43650</v>
      </c>
      <c r="W1809" s="14">
        <f ca="1">VLOOKUP($M1809,LAST!$B:$Q,2,0)</f>
        <v>359.21</v>
      </c>
      <c r="X1809" s="14">
        <f ca="1">VLOOKUP($M1809,LAST!$B:$Q,3,0)*100</f>
        <v>413.37</v>
      </c>
      <c r="Y1809" s="14">
        <f ca="1">VLOOKUP($M1809,LAST!$B:$Q,16,0)*100</f>
        <v>371</v>
      </c>
      <c r="Z1809" s="14">
        <f ca="1">VLOOKUP($M1809,LAST!$B:$Q,4,0)</f>
        <v>96.84</v>
      </c>
      <c r="AA1809" s="14">
        <f ca="1">VLOOKUP($M1809,LAST!$B:$Q,5,0)</f>
        <v>98.335800000000006</v>
      </c>
      <c r="AB1809" s="14">
        <f ca="1">VLOOKUP($M1809,LAST!$B:$Q,6,0)</f>
        <v>96.768000000000001</v>
      </c>
      <c r="AC1809" s="14">
        <f ca="1">VLOOKUP($M1809,LAST!$B:$Q,7,0)</f>
        <v>1168.6500000000001</v>
      </c>
    </row>
    <row r="1810" spans="12:29" ht="16.5" customHeight="1" x14ac:dyDescent="0.25">
      <c r="L1810" s="32">
        <f t="shared" si="295"/>
        <v>1810</v>
      </c>
      <c r="M1810" s="9">
        <f t="shared" ca="1" si="304"/>
        <v>43649</v>
      </c>
      <c r="N1810" s="12">
        <f t="shared" ca="1" si="296"/>
        <v>-2.1112870516989402E-3</v>
      </c>
      <c r="O1810" s="12">
        <f t="shared" ca="1" si="297"/>
        <v>-1.1821460129438854E-2</v>
      </c>
      <c r="P1810" s="12">
        <f t="shared" ca="1" si="298"/>
        <v>-1.3297872340425565E-2</v>
      </c>
      <c r="Q1810" s="12">
        <f t="shared" ca="1" si="299"/>
        <v>1.032737787876048E-4</v>
      </c>
      <c r="R1810" s="12">
        <f t="shared" ca="1" si="300"/>
        <v>2.7460987598759701E-5</v>
      </c>
      <c r="S1810" s="12">
        <f t="shared" ca="1" si="301"/>
        <v>4.3421623968731282E-4</v>
      </c>
      <c r="T1810" s="12">
        <f t="shared" ca="1" si="302"/>
        <v>4.4595000214400216E-3</v>
      </c>
      <c r="U1810" s="18"/>
      <c r="V1810" s="22">
        <f t="shared" ca="1" si="303"/>
        <v>43649</v>
      </c>
      <c r="W1810" s="14">
        <f ca="1">VLOOKUP($M1810,LAST!$B:$Q,2,0)</f>
        <v>359.21</v>
      </c>
      <c r="X1810" s="14">
        <f ca="1">VLOOKUP($M1810,LAST!$B:$Q,3,0)*100</f>
        <v>413.78000000000003</v>
      </c>
      <c r="Y1810" s="14">
        <f ca="1">VLOOKUP($M1810,LAST!$B:$Q,16,0)*100</f>
        <v>371</v>
      </c>
      <c r="Z1810" s="14">
        <f ca="1">VLOOKUP($M1810,LAST!$B:$Q,4,0)</f>
        <v>96.84</v>
      </c>
      <c r="AA1810" s="14">
        <f ca="1">VLOOKUP($M1810,LAST!$B:$Q,5,0)</f>
        <v>98.323999999999998</v>
      </c>
      <c r="AB1810" s="14">
        <f ca="1">VLOOKUP($M1810,LAST!$B:$Q,6,0)</f>
        <v>96.768000000000001</v>
      </c>
      <c r="AC1810" s="14">
        <f ca="1">VLOOKUP($M1810,LAST!$B:$Q,7,0)</f>
        <v>1171.25</v>
      </c>
    </row>
    <row r="1811" spans="12:29" ht="16.5" customHeight="1" x14ac:dyDescent="0.25">
      <c r="L1811" s="32">
        <f t="shared" si="295"/>
        <v>1811</v>
      </c>
      <c r="M1811" s="9">
        <f t="shared" ca="1" si="304"/>
        <v>43648</v>
      </c>
      <c r="N1811" s="12">
        <f t="shared" ca="1" si="296"/>
        <v>9.2522499789722268E-3</v>
      </c>
      <c r="O1811" s="12">
        <f t="shared" ca="1" si="297"/>
        <v>1.6408961817607981E-2</v>
      </c>
      <c r="P1811" s="12">
        <f t="shared" ca="1" si="298"/>
        <v>2.4523160762942808E-2</v>
      </c>
      <c r="Q1811" s="12">
        <f t="shared" ca="1" si="299"/>
        <v>1.0328444536256143E-4</v>
      </c>
      <c r="R1811" s="12">
        <f t="shared" ca="1" si="300"/>
        <v>1.4239233359525372E-5</v>
      </c>
      <c r="S1811" s="12">
        <f t="shared" ca="1" si="301"/>
        <v>-1.2184544215438908E-3</v>
      </c>
      <c r="T1811" s="12">
        <f t="shared" ca="1" si="302"/>
        <v>6.3433157849313027E-3</v>
      </c>
      <c r="U1811" s="18"/>
      <c r="V1811" s="22">
        <f t="shared" ca="1" si="303"/>
        <v>43648</v>
      </c>
      <c r="W1811" s="14">
        <f ca="1">VLOOKUP($M1811,LAST!$B:$Q,2,0)</f>
        <v>359.97</v>
      </c>
      <c r="X1811" s="14">
        <f ca="1">VLOOKUP($M1811,LAST!$B:$Q,3,0)*100</f>
        <v>418.72999999999996</v>
      </c>
      <c r="Y1811" s="14">
        <f ca="1">VLOOKUP($M1811,LAST!$B:$Q,16,0)*100</f>
        <v>376</v>
      </c>
      <c r="Z1811" s="14">
        <f ca="1">VLOOKUP($M1811,LAST!$B:$Q,4,0)</f>
        <v>96.83</v>
      </c>
      <c r="AA1811" s="14">
        <f ca="1">VLOOKUP($M1811,LAST!$B:$Q,5,0)</f>
        <v>98.321299999999994</v>
      </c>
      <c r="AB1811" s="14">
        <f ca="1">VLOOKUP($M1811,LAST!$B:$Q,6,0)</f>
        <v>96.725999999999999</v>
      </c>
      <c r="AC1811" s="14">
        <f ca="1">VLOOKUP($M1811,LAST!$B:$Q,7,0)</f>
        <v>1166.05</v>
      </c>
    </row>
    <row r="1812" spans="12:29" ht="16.5" customHeight="1" x14ac:dyDescent="0.25">
      <c r="L1812" s="32">
        <f t="shared" si="295"/>
        <v>1812</v>
      </c>
      <c r="M1812" s="9">
        <f t="shared" ca="1" si="304"/>
        <v>43647</v>
      </c>
      <c r="N1812" s="12">
        <f t="shared" ca="1" si="296"/>
        <v>-2.5038952518929514E-2</v>
      </c>
      <c r="O1812" s="12">
        <f t="shared" ca="1" si="297"/>
        <v>-2.3582669700417114E-2</v>
      </c>
      <c r="P1812" s="12">
        <f t="shared" ca="1" si="298"/>
        <v>-2.6525198938992078E-2</v>
      </c>
      <c r="Q1812" s="12">
        <f t="shared" ca="1" si="299"/>
        <v>3.0994937493522556E-4</v>
      </c>
      <c r="R1812" s="12">
        <f t="shared" ca="1" si="300"/>
        <v>7.6287426611587605E-5</v>
      </c>
      <c r="S1812" s="12">
        <f t="shared" ca="1" si="301"/>
        <v>7.4274420056172907E-3</v>
      </c>
      <c r="T1812" s="12">
        <f t="shared" ca="1" si="302"/>
        <v>3.4641032302762387E-3</v>
      </c>
      <c r="U1812" s="18"/>
      <c r="V1812" s="22">
        <f t="shared" ca="1" si="303"/>
        <v>43647</v>
      </c>
      <c r="W1812" s="14">
        <f ca="1">VLOOKUP($M1812,LAST!$B:$Q,2,0)</f>
        <v>356.67</v>
      </c>
      <c r="X1812" s="14">
        <f ca="1">VLOOKUP($M1812,LAST!$B:$Q,3,0)*100</f>
        <v>411.96999999999997</v>
      </c>
      <c r="Y1812" s="14">
        <f ca="1">VLOOKUP($M1812,LAST!$B:$Q,16,0)*100</f>
        <v>367</v>
      </c>
      <c r="Z1812" s="14">
        <f ca="1">VLOOKUP($M1812,LAST!$B:$Q,4,0)</f>
        <v>96.82</v>
      </c>
      <c r="AA1812" s="14">
        <f ca="1">VLOOKUP($M1812,LAST!$B:$Q,5,0)</f>
        <v>98.319900000000004</v>
      </c>
      <c r="AB1812" s="14">
        <f ca="1">VLOOKUP($M1812,LAST!$B:$Q,6,0)</f>
        <v>96.843999999999994</v>
      </c>
      <c r="AC1812" s="14">
        <f ca="1">VLOOKUP($M1812,LAST!$B:$Q,7,0)</f>
        <v>1158.7</v>
      </c>
    </row>
    <row r="1813" spans="12:29" ht="16.5" customHeight="1" x14ac:dyDescent="0.25">
      <c r="L1813" s="32">
        <f t="shared" si="295"/>
        <v>1813</v>
      </c>
      <c r="M1813" s="9">
        <f t="shared" ca="1" si="304"/>
        <v>43644</v>
      </c>
      <c r="N1813" s="12">
        <f t="shared" ca="1" si="296"/>
        <v>-6.5446447968716681E-3</v>
      </c>
      <c r="O1813" s="12">
        <f t="shared" ca="1" si="297"/>
        <v>-7.8540187179608756E-3</v>
      </c>
      <c r="P1813" s="12">
        <f t="shared" ca="1" si="298"/>
        <v>-1.049868766404205E-2</v>
      </c>
      <c r="Q1813" s="12">
        <f t="shared" ca="1" si="299"/>
        <v>-1.033057851238528E-4</v>
      </c>
      <c r="R1813" s="12">
        <f t="shared" ca="1" si="300"/>
        <v>1.4038857114950787E-4</v>
      </c>
      <c r="S1813" s="12">
        <f t="shared" ca="1" si="301"/>
        <v>-6.6532216146542034E-4</v>
      </c>
      <c r="T1813" s="12">
        <f t="shared" ca="1" si="302"/>
        <v>-2.9358431914341399E-3</v>
      </c>
      <c r="U1813" s="18"/>
      <c r="V1813" s="22">
        <f t="shared" ca="1" si="303"/>
        <v>43644</v>
      </c>
      <c r="W1813" s="14">
        <f ca="1">VLOOKUP($M1813,LAST!$B:$Q,2,0)</f>
        <v>365.83</v>
      </c>
      <c r="X1813" s="14">
        <f ca="1">VLOOKUP($M1813,LAST!$B:$Q,3,0)*100</f>
        <v>421.91999999999996</v>
      </c>
      <c r="Y1813" s="14">
        <f ca="1">VLOOKUP($M1813,LAST!$B:$Q,16,0)*100</f>
        <v>377</v>
      </c>
      <c r="Z1813" s="14">
        <f ca="1">VLOOKUP($M1813,LAST!$B:$Q,4,0)</f>
        <v>96.79</v>
      </c>
      <c r="AA1813" s="14">
        <f ca="1">VLOOKUP($M1813,LAST!$B:$Q,5,0)</f>
        <v>98.312399999999997</v>
      </c>
      <c r="AB1813" s="14">
        <f ca="1">VLOOKUP($M1813,LAST!$B:$Q,6,0)</f>
        <v>96.13</v>
      </c>
      <c r="AC1813" s="14">
        <f ca="1">VLOOKUP($M1813,LAST!$B:$Q,7,0)</f>
        <v>1154.7</v>
      </c>
    </row>
    <row r="1814" spans="12:29" ht="16.5" customHeight="1" x14ac:dyDescent="0.25">
      <c r="L1814" s="32">
        <f t="shared" si="295"/>
        <v>1814</v>
      </c>
      <c r="M1814" s="9">
        <f t="shared" ca="1" si="304"/>
        <v>43643</v>
      </c>
      <c r="N1814" s="12">
        <f t="shared" ca="1" si="296"/>
        <v>6.1477089537964602E-3</v>
      </c>
      <c r="O1814" s="12">
        <f t="shared" ca="1" si="297"/>
        <v>2.2153092006034214E-3</v>
      </c>
      <c r="P1814" s="12">
        <f t="shared" ca="1" si="298"/>
        <v>1.8716577540107027E-2</v>
      </c>
      <c r="Q1814" s="12">
        <f t="shared" ca="1" si="299"/>
        <v>-1.0329511414119974E-4</v>
      </c>
      <c r="R1814" s="12">
        <f t="shared" ca="1" si="300"/>
        <v>-2.5121207282519098E-4</v>
      </c>
      <c r="S1814" s="12">
        <f t="shared" ca="1" si="301"/>
        <v>-2.0786995655508456E-4</v>
      </c>
      <c r="T1814" s="12">
        <f t="shared" ca="1" si="302"/>
        <v>1.2536203691693171E-3</v>
      </c>
      <c r="U1814" s="18"/>
      <c r="V1814" s="22">
        <f t="shared" ca="1" si="303"/>
        <v>43643</v>
      </c>
      <c r="W1814" s="14">
        <f ca="1">VLOOKUP($M1814,LAST!$B:$Q,2,0)</f>
        <v>368.24</v>
      </c>
      <c r="X1814" s="14">
        <f ca="1">VLOOKUP($M1814,LAST!$B:$Q,3,0)*100</f>
        <v>425.26</v>
      </c>
      <c r="Y1814" s="14">
        <f ca="1">VLOOKUP($M1814,LAST!$B:$Q,16,0)*100</f>
        <v>381</v>
      </c>
      <c r="Z1814" s="14">
        <f ca="1">VLOOKUP($M1814,LAST!$B:$Q,4,0)</f>
        <v>96.8</v>
      </c>
      <c r="AA1814" s="14">
        <f ca="1">VLOOKUP($M1814,LAST!$B:$Q,5,0)</f>
        <v>98.298599999999993</v>
      </c>
      <c r="AB1814" s="14">
        <f ca="1">VLOOKUP($M1814,LAST!$B:$Q,6,0)</f>
        <v>96.194000000000003</v>
      </c>
      <c r="AC1814" s="14">
        <f ca="1">VLOOKUP($M1814,LAST!$B:$Q,7,0)</f>
        <v>1158.0999999999999</v>
      </c>
    </row>
    <row r="1815" spans="12:29" ht="16.5" customHeight="1" x14ac:dyDescent="0.25">
      <c r="L1815" s="32">
        <f t="shared" si="295"/>
        <v>1815</v>
      </c>
      <c r="M1815" s="9">
        <f t="shared" ca="1" si="304"/>
        <v>43642</v>
      </c>
      <c r="N1815" s="12">
        <f t="shared" ca="1" si="296"/>
        <v>-1.0195802682821276E-2</v>
      </c>
      <c r="O1815" s="12">
        <f t="shared" ca="1" si="297"/>
        <v>-1.0540061561421621E-2</v>
      </c>
      <c r="P1815" s="12">
        <f t="shared" ca="1" si="298"/>
        <v>-1.0582010582010581E-2</v>
      </c>
      <c r="Q1815" s="12">
        <f t="shared" ca="1" si="299"/>
        <v>-5.1620896138748762E-4</v>
      </c>
      <c r="R1815" s="12">
        <f t="shared" ca="1" si="300"/>
        <v>-1.2203145767597512E-4</v>
      </c>
      <c r="S1815" s="12">
        <f t="shared" ca="1" si="301"/>
        <v>7.6971083836063769E-4</v>
      </c>
      <c r="T1815" s="12">
        <f t="shared" ca="1" si="302"/>
        <v>3.4594594594605788E-4</v>
      </c>
      <c r="U1815" s="18"/>
      <c r="V1815" s="22">
        <f t="shared" ca="1" si="303"/>
        <v>43642</v>
      </c>
      <c r="W1815" s="14">
        <f ca="1">VLOOKUP($M1815,LAST!$B:$Q,2,0)</f>
        <v>365.99</v>
      </c>
      <c r="X1815" s="14">
        <f ca="1">VLOOKUP($M1815,LAST!$B:$Q,3,0)*100</f>
        <v>424.32</v>
      </c>
      <c r="Y1815" s="14">
        <f ca="1">VLOOKUP($M1815,LAST!$B:$Q,16,0)*100</f>
        <v>374</v>
      </c>
      <c r="Z1815" s="14">
        <f ca="1">VLOOKUP($M1815,LAST!$B:$Q,4,0)</f>
        <v>96.81</v>
      </c>
      <c r="AA1815" s="14">
        <f ca="1">VLOOKUP($M1815,LAST!$B:$Q,5,0)</f>
        <v>98.323300000000003</v>
      </c>
      <c r="AB1815" s="14">
        <f ca="1">VLOOKUP($M1815,LAST!$B:$Q,6,0)</f>
        <v>96.213999999999999</v>
      </c>
      <c r="AC1815" s="14">
        <f ca="1">VLOOKUP($M1815,LAST!$B:$Q,7,0)</f>
        <v>1156.6500000000001</v>
      </c>
    </row>
    <row r="1816" spans="12:29" ht="16.5" customHeight="1" x14ac:dyDescent="0.25">
      <c r="L1816" s="32">
        <f t="shared" si="295"/>
        <v>1816</v>
      </c>
      <c r="M1816" s="9">
        <f t="shared" ca="1" si="304"/>
        <v>43641</v>
      </c>
      <c r="N1816" s="12">
        <f t="shared" ca="1" si="296"/>
        <v>1.1101996171725359E-2</v>
      </c>
      <c r="O1816" s="12">
        <f t="shared" ca="1" si="297"/>
        <v>3.3374298175859796E-2</v>
      </c>
      <c r="P1816" s="12">
        <f t="shared" ca="1" si="298"/>
        <v>4.4198895027624419E-2</v>
      </c>
      <c r="Q1816" s="12">
        <f t="shared" ca="1" si="299"/>
        <v>-5.1594262717979955E-4</v>
      </c>
      <c r="R1816" s="12">
        <f t="shared" ca="1" si="300"/>
        <v>-1.2811661458955736E-4</v>
      </c>
      <c r="S1816" s="12">
        <f t="shared" ca="1" si="301"/>
        <v>1.6670139612418033E-3</v>
      </c>
      <c r="T1816" s="12">
        <f t="shared" ca="1" si="302"/>
        <v>-1.2971290211005737E-4</v>
      </c>
      <c r="U1816" s="18"/>
      <c r="V1816" s="22">
        <f t="shared" ca="1" si="303"/>
        <v>43641</v>
      </c>
      <c r="W1816" s="14">
        <f ca="1">VLOOKUP($M1816,LAST!$B:$Q,2,0)</f>
        <v>369.76</v>
      </c>
      <c r="X1816" s="14">
        <f ca="1">VLOOKUP($M1816,LAST!$B:$Q,3,0)*100</f>
        <v>428.84000000000003</v>
      </c>
      <c r="Y1816" s="14">
        <f ca="1">VLOOKUP($M1816,LAST!$B:$Q,16,0)*100</f>
        <v>378</v>
      </c>
      <c r="Z1816" s="14">
        <f ca="1">VLOOKUP($M1816,LAST!$B:$Q,4,0)</f>
        <v>96.86</v>
      </c>
      <c r="AA1816" s="14">
        <f ca="1">VLOOKUP($M1816,LAST!$B:$Q,5,0)</f>
        <v>98.335300000000004</v>
      </c>
      <c r="AB1816" s="14">
        <f ca="1">VLOOKUP($M1816,LAST!$B:$Q,6,0)</f>
        <v>96.14</v>
      </c>
      <c r="AC1816" s="14">
        <f ca="1">VLOOKUP($M1816,LAST!$B:$Q,7,0)</f>
        <v>1156.25</v>
      </c>
    </row>
    <row r="1817" spans="12:29" ht="16.5" customHeight="1" x14ac:dyDescent="0.25">
      <c r="L1817" s="32">
        <f t="shared" si="295"/>
        <v>1817</v>
      </c>
      <c r="M1817" s="9">
        <f t="shared" ca="1" si="304"/>
        <v>43640</v>
      </c>
      <c r="N1817" s="12">
        <f t="shared" ca="1" si="296"/>
        <v>1.2234278122232212E-2</v>
      </c>
      <c r="O1817" s="12">
        <f t="shared" ca="1" si="297"/>
        <v>7.2343196122415243E-4</v>
      </c>
      <c r="P1817" s="12">
        <f t="shared" ca="1" si="298"/>
        <v>2.7700831024930483E-3</v>
      </c>
      <c r="Q1817" s="12">
        <f t="shared" ca="1" si="299"/>
        <v>-2.0633446817297507E-4</v>
      </c>
      <c r="R1817" s="12">
        <f t="shared" ca="1" si="300"/>
        <v>2.8471169382093819E-5</v>
      </c>
      <c r="S1817" s="12">
        <f t="shared" ca="1" si="301"/>
        <v>-2.4942839326542732E-3</v>
      </c>
      <c r="T1817" s="12">
        <f t="shared" ca="1" si="302"/>
        <v>-6.4438525646532963E-3</v>
      </c>
      <c r="U1817" s="18"/>
      <c r="V1817" s="22">
        <f t="shared" ca="1" si="303"/>
        <v>43640</v>
      </c>
      <c r="W1817" s="14">
        <f ca="1">VLOOKUP($M1817,LAST!$B:$Q,2,0)</f>
        <v>365.7</v>
      </c>
      <c r="X1817" s="14">
        <f ca="1">VLOOKUP($M1817,LAST!$B:$Q,3,0)*100</f>
        <v>414.98999999999995</v>
      </c>
      <c r="Y1817" s="14">
        <f ca="1">VLOOKUP($M1817,LAST!$B:$Q,16,0)*100</f>
        <v>362</v>
      </c>
      <c r="Z1817" s="14">
        <f ca="1">VLOOKUP($M1817,LAST!$B:$Q,4,0)</f>
        <v>96.91</v>
      </c>
      <c r="AA1817" s="14">
        <f ca="1">VLOOKUP($M1817,LAST!$B:$Q,5,0)</f>
        <v>98.347899999999996</v>
      </c>
      <c r="AB1817" s="14">
        <f ca="1">VLOOKUP($M1817,LAST!$B:$Q,6,0)</f>
        <v>95.98</v>
      </c>
      <c r="AC1817" s="14">
        <f ca="1">VLOOKUP($M1817,LAST!$B:$Q,7,0)</f>
        <v>1156.4000000000001</v>
      </c>
    </row>
    <row r="1818" spans="12:29" ht="16.5" customHeight="1" x14ac:dyDescent="0.25">
      <c r="L1818" s="32">
        <f t="shared" si="295"/>
        <v>1818</v>
      </c>
      <c r="M1818" s="9">
        <f t="shared" ca="1" si="304"/>
        <v>43637</v>
      </c>
      <c r="N1818" s="12">
        <f t="shared" ca="1" si="296"/>
        <v>-1.8786606254834748E-3</v>
      </c>
      <c r="O1818" s="12">
        <f t="shared" ca="1" si="297"/>
        <v>8.1931342993288858E-3</v>
      </c>
      <c r="P1818" s="12">
        <f t="shared" ca="1" si="298"/>
        <v>1.9774011299435124E-2</v>
      </c>
      <c r="Q1818" s="12">
        <f t="shared" ca="1" si="299"/>
        <v>-4.1249871094140023E-4</v>
      </c>
      <c r="R1818" s="12">
        <f t="shared" ca="1" si="300"/>
        <v>5.1860890787125413E-5</v>
      </c>
      <c r="S1818" s="12">
        <f t="shared" ca="1" si="301"/>
        <v>-4.232683769882839E-3</v>
      </c>
      <c r="T1818" s="12">
        <f t="shared" ca="1" si="302"/>
        <v>1.7213185299940204E-3</v>
      </c>
      <c r="U1818" s="18"/>
      <c r="V1818" s="22">
        <f t="shared" ca="1" si="303"/>
        <v>43637</v>
      </c>
      <c r="W1818" s="14">
        <f ca="1">VLOOKUP($M1818,LAST!$B:$Q,2,0)</f>
        <v>361.28</v>
      </c>
      <c r="X1818" s="14">
        <f ca="1">VLOOKUP($M1818,LAST!$B:$Q,3,0)*100</f>
        <v>414.68999999999994</v>
      </c>
      <c r="Y1818" s="14">
        <f ca="1">VLOOKUP($M1818,LAST!$B:$Q,16,0)*100</f>
        <v>361</v>
      </c>
      <c r="Z1818" s="14">
        <f ca="1">VLOOKUP($M1818,LAST!$B:$Q,4,0)</f>
        <v>96.93</v>
      </c>
      <c r="AA1818" s="14">
        <f ca="1">VLOOKUP($M1818,LAST!$B:$Q,5,0)</f>
        <v>98.345100000000002</v>
      </c>
      <c r="AB1818" s="14">
        <f ca="1">VLOOKUP($M1818,LAST!$B:$Q,6,0)</f>
        <v>96.22</v>
      </c>
      <c r="AC1818" s="14">
        <f ca="1">VLOOKUP($M1818,LAST!$B:$Q,7,0)</f>
        <v>1163.9000000000001</v>
      </c>
    </row>
    <row r="1819" spans="12:29" ht="16.5" customHeight="1" x14ac:dyDescent="0.25">
      <c r="L1819" s="32">
        <f t="shared" si="295"/>
        <v>1819</v>
      </c>
      <c r="M1819" s="9">
        <f t="shared" ca="1" si="304"/>
        <v>43636</v>
      </c>
      <c r="N1819" s="12">
        <f t="shared" ca="1" si="296"/>
        <v>-2.7067709593312395E-2</v>
      </c>
      <c r="O1819" s="12">
        <f t="shared" ca="1" si="297"/>
        <v>-5.3958323749942583E-2</v>
      </c>
      <c r="P1819" s="12">
        <f t="shared" ca="1" si="298"/>
        <v>-7.8125E-2</v>
      </c>
      <c r="Q1819" s="12">
        <f t="shared" ca="1" si="299"/>
        <v>0</v>
      </c>
      <c r="R1819" s="12">
        <f t="shared" ca="1" si="300"/>
        <v>2.2783306345974808E-4</v>
      </c>
      <c r="S1819" s="12">
        <f t="shared" ca="1" si="301"/>
        <v>-5.0248669131047752E-3</v>
      </c>
      <c r="T1819" s="12">
        <f t="shared" ca="1" si="302"/>
        <v>-1.2115801555923955E-2</v>
      </c>
      <c r="U1819" s="18"/>
      <c r="V1819" s="22">
        <f t="shared" ca="1" si="303"/>
        <v>43636</v>
      </c>
      <c r="W1819" s="14">
        <f ca="1">VLOOKUP($M1819,LAST!$B:$Q,2,0)</f>
        <v>361.96</v>
      </c>
      <c r="X1819" s="14">
        <f ca="1">VLOOKUP($M1819,LAST!$B:$Q,3,0)*100</f>
        <v>411.32</v>
      </c>
      <c r="Y1819" s="14">
        <f ca="1">VLOOKUP($M1819,LAST!$B:$Q,16,0)*100</f>
        <v>354</v>
      </c>
      <c r="Z1819" s="14">
        <f ca="1">VLOOKUP($M1819,LAST!$B:$Q,4,0)</f>
        <v>96.97</v>
      </c>
      <c r="AA1819" s="14">
        <f ca="1">VLOOKUP($M1819,LAST!$B:$Q,5,0)</f>
        <v>98.34</v>
      </c>
      <c r="AB1819" s="14">
        <f ca="1">VLOOKUP($M1819,LAST!$B:$Q,6,0)</f>
        <v>96.629000000000005</v>
      </c>
      <c r="AC1819" s="14">
        <f ca="1">VLOOKUP($M1819,LAST!$B:$Q,7,0)</f>
        <v>1161.9000000000001</v>
      </c>
    </row>
    <row r="1820" spans="12:29" ht="16.5" customHeight="1" x14ac:dyDescent="0.25">
      <c r="L1820" s="32">
        <f t="shared" si="295"/>
        <v>1820</v>
      </c>
      <c r="M1820" s="9">
        <f t="shared" ca="1" si="304"/>
        <v>43635</v>
      </c>
      <c r="N1820" s="12">
        <f t="shared" ca="1" si="296"/>
        <v>-1.8812147272251334E-4</v>
      </c>
      <c r="O1820" s="12">
        <f t="shared" ca="1" si="297"/>
        <v>-9.8157553121227537E-3</v>
      </c>
      <c r="P1820" s="12">
        <f t="shared" ca="1" si="298"/>
        <v>-7.7519379844961378E-3</v>
      </c>
      <c r="Q1820" s="12">
        <f t="shared" ca="1" si="299"/>
        <v>-1.0311404413287928E-4</v>
      </c>
      <c r="R1820" s="12">
        <f t="shared" ca="1" si="300"/>
        <v>8.2392851148638258E-5</v>
      </c>
      <c r="S1820" s="12">
        <f t="shared" ca="1" si="301"/>
        <v>-5.3971570193764862E-3</v>
      </c>
      <c r="T1820" s="12">
        <f t="shared" ca="1" si="302"/>
        <v>-8.0961416824794075E-3</v>
      </c>
      <c r="U1820" s="18"/>
      <c r="V1820" s="22">
        <f t="shared" ca="1" si="303"/>
        <v>43635</v>
      </c>
      <c r="W1820" s="14">
        <f ca="1">VLOOKUP($M1820,LAST!$B:$Q,2,0)</f>
        <v>372.03</v>
      </c>
      <c r="X1820" s="14">
        <f ca="1">VLOOKUP($M1820,LAST!$B:$Q,3,0)*100</f>
        <v>434.78000000000003</v>
      </c>
      <c r="Y1820" s="14">
        <f ca="1">VLOOKUP($M1820,LAST!$B:$Q,16,0)*100</f>
        <v>384</v>
      </c>
      <c r="Z1820" s="14">
        <f ca="1">VLOOKUP($M1820,LAST!$B:$Q,4,0)</f>
        <v>96.97</v>
      </c>
      <c r="AA1820" s="14">
        <f ca="1">VLOOKUP($M1820,LAST!$B:$Q,5,0)</f>
        <v>98.317599999999999</v>
      </c>
      <c r="AB1820" s="14">
        <f ca="1">VLOOKUP($M1820,LAST!$B:$Q,6,0)</f>
        <v>97.117000000000004</v>
      </c>
      <c r="AC1820" s="14">
        <f ca="1">VLOOKUP($M1820,LAST!$B:$Q,7,0)</f>
        <v>1176.1500000000001</v>
      </c>
    </row>
    <row r="1821" spans="12:29" ht="16.5" customHeight="1" x14ac:dyDescent="0.25">
      <c r="L1821" s="32">
        <f t="shared" si="295"/>
        <v>1821</v>
      </c>
      <c r="M1821" s="9">
        <f t="shared" ca="1" si="304"/>
        <v>43634</v>
      </c>
      <c r="N1821" s="12">
        <f t="shared" ca="1" si="296"/>
        <v>-1.732424866634974E-2</v>
      </c>
      <c r="O1821" s="12">
        <f t="shared" ca="1" si="297"/>
        <v>-1.4078498293515151E-2</v>
      </c>
      <c r="P1821" s="12">
        <f t="shared" ca="1" si="298"/>
        <v>-1.2755102040816313E-2</v>
      </c>
      <c r="Q1821" s="12">
        <f t="shared" ca="1" si="299"/>
        <v>-1.0310341272290469E-4</v>
      </c>
      <c r="R1821" s="12">
        <f t="shared" ca="1" si="300"/>
        <v>-6.2045087453110881E-5</v>
      </c>
      <c r="S1821" s="12">
        <f t="shared" ca="1" si="301"/>
        <v>8.8152688657006095E-4</v>
      </c>
      <c r="T1821" s="12">
        <f t="shared" ca="1" si="302"/>
        <v>-5.8999536432213784E-4</v>
      </c>
      <c r="U1821" s="18"/>
      <c r="V1821" s="22">
        <f t="shared" ca="1" si="303"/>
        <v>43634</v>
      </c>
      <c r="W1821" s="14">
        <f ca="1">VLOOKUP($M1821,LAST!$B:$Q,2,0)</f>
        <v>372.1</v>
      </c>
      <c r="X1821" s="14">
        <f ca="1">VLOOKUP($M1821,LAST!$B:$Q,3,0)*100</f>
        <v>439.09000000000003</v>
      </c>
      <c r="Y1821" s="14">
        <f ca="1">VLOOKUP($M1821,LAST!$B:$Q,16,0)*100</f>
        <v>387</v>
      </c>
      <c r="Z1821" s="14">
        <f ca="1">VLOOKUP($M1821,LAST!$B:$Q,4,0)</f>
        <v>96.98</v>
      </c>
      <c r="AA1821" s="14">
        <f ca="1">VLOOKUP($M1821,LAST!$B:$Q,5,0)</f>
        <v>98.3095</v>
      </c>
      <c r="AB1821" s="14">
        <f ca="1">VLOOKUP($M1821,LAST!$B:$Q,6,0)</f>
        <v>97.644000000000005</v>
      </c>
      <c r="AC1821" s="14">
        <f ca="1">VLOOKUP($M1821,LAST!$B:$Q,7,0)</f>
        <v>1185.75</v>
      </c>
    </row>
    <row r="1822" spans="12:29" ht="16.5" customHeight="1" x14ac:dyDescent="0.25">
      <c r="L1822" s="32">
        <f t="shared" si="295"/>
        <v>1822</v>
      </c>
      <c r="M1822" s="9">
        <f t="shared" ca="1" si="304"/>
        <v>43633</v>
      </c>
      <c r="N1822" s="12">
        <f t="shared" ca="1" si="296"/>
        <v>3.7907907642551475E-3</v>
      </c>
      <c r="O1822" s="12">
        <f t="shared" ca="1" si="297"/>
        <v>-4.5374281946402029E-3</v>
      </c>
      <c r="P1822" s="12">
        <f t="shared" ca="1" si="298"/>
        <v>-7.5949367088608E-3</v>
      </c>
      <c r="Q1822" s="12">
        <f t="shared" ca="1" si="299"/>
        <v>-2.0616431295750193E-4</v>
      </c>
      <c r="R1822" s="12">
        <f t="shared" ca="1" si="300"/>
        <v>5.0856887701122844E-6</v>
      </c>
      <c r="S1822" s="12">
        <f t="shared" ca="1" si="301"/>
        <v>-1.4348378633211034E-4</v>
      </c>
      <c r="T1822" s="12">
        <f t="shared" ca="1" si="302"/>
        <v>1.0969075644433612E-3</v>
      </c>
      <c r="U1822" s="18"/>
      <c r="V1822" s="22">
        <f t="shared" ca="1" si="303"/>
        <v>43633</v>
      </c>
      <c r="W1822" s="14">
        <f ca="1">VLOOKUP($M1822,LAST!$B:$Q,2,0)</f>
        <v>378.66</v>
      </c>
      <c r="X1822" s="14">
        <f ca="1">VLOOKUP($M1822,LAST!$B:$Q,3,0)*100</f>
        <v>445.35999999999996</v>
      </c>
      <c r="Y1822" s="14">
        <f ca="1">VLOOKUP($M1822,LAST!$B:$Q,16,0)*100</f>
        <v>392</v>
      </c>
      <c r="Z1822" s="14">
        <f ca="1">VLOOKUP($M1822,LAST!$B:$Q,4,0)</f>
        <v>96.99</v>
      </c>
      <c r="AA1822" s="14">
        <f ca="1">VLOOKUP($M1822,LAST!$B:$Q,5,0)</f>
        <v>98.315600000000003</v>
      </c>
      <c r="AB1822" s="14">
        <f ca="1">VLOOKUP($M1822,LAST!$B:$Q,6,0)</f>
        <v>97.558000000000007</v>
      </c>
      <c r="AC1822" s="14">
        <f ca="1">VLOOKUP($M1822,LAST!$B:$Q,7,0)</f>
        <v>1186.45</v>
      </c>
    </row>
    <row r="1823" spans="12:29" ht="16.5" customHeight="1" x14ac:dyDescent="0.25">
      <c r="L1823" s="32">
        <f t="shared" si="295"/>
        <v>1823</v>
      </c>
      <c r="M1823" s="9">
        <f t="shared" ca="1" si="304"/>
        <v>43630</v>
      </c>
      <c r="N1823" s="12">
        <f t="shared" ca="1" si="296"/>
        <v>2.258355916892496E-3</v>
      </c>
      <c r="O1823" s="12">
        <f t="shared" ca="1" si="297"/>
        <v>-1.5621861679573357E-3</v>
      </c>
      <c r="P1823" s="12">
        <f t="shared" ca="1" si="298"/>
        <v>0</v>
      </c>
      <c r="Q1823" s="12">
        <f t="shared" ca="1" si="299"/>
        <v>-3.0915086562244287E-4</v>
      </c>
      <c r="R1823" s="12">
        <f t="shared" ca="1" si="300"/>
        <v>1.2715838645172006E-4</v>
      </c>
      <c r="S1823" s="12">
        <f t="shared" ca="1" si="301"/>
        <v>5.762114355807979E-3</v>
      </c>
      <c r="T1823" s="12">
        <f t="shared" ca="1" si="302"/>
        <v>1.8597573861955929E-3</v>
      </c>
      <c r="U1823" s="18"/>
      <c r="V1823" s="22">
        <f t="shared" ca="1" si="303"/>
        <v>43630</v>
      </c>
      <c r="W1823" s="14">
        <f ca="1">VLOOKUP($M1823,LAST!$B:$Q,2,0)</f>
        <v>377.23</v>
      </c>
      <c r="X1823" s="14">
        <f ca="1">VLOOKUP($M1823,LAST!$B:$Q,3,0)*100</f>
        <v>447.39000000000004</v>
      </c>
      <c r="Y1823" s="14">
        <f ca="1">VLOOKUP($M1823,LAST!$B:$Q,16,0)*100</f>
        <v>395</v>
      </c>
      <c r="Z1823" s="14">
        <f ca="1">VLOOKUP($M1823,LAST!$B:$Q,4,0)</f>
        <v>97.01</v>
      </c>
      <c r="AA1823" s="14">
        <f ca="1">VLOOKUP($M1823,LAST!$B:$Q,5,0)</f>
        <v>98.315100000000001</v>
      </c>
      <c r="AB1823" s="14">
        <f ca="1">VLOOKUP($M1823,LAST!$B:$Q,6,0)</f>
        <v>97.572000000000003</v>
      </c>
      <c r="AC1823" s="14">
        <f ca="1">VLOOKUP($M1823,LAST!$B:$Q,7,0)</f>
        <v>1185.1500000000001</v>
      </c>
    </row>
    <row r="1824" spans="12:29" ht="16.5" customHeight="1" x14ac:dyDescent="0.25">
      <c r="L1824" s="32">
        <f t="shared" si="295"/>
        <v>1824</v>
      </c>
      <c r="M1824" s="9">
        <f t="shared" ca="1" si="304"/>
        <v>43629</v>
      </c>
      <c r="N1824" s="12">
        <f t="shared" ca="1" si="296"/>
        <v>1.1312034822795969E-2</v>
      </c>
      <c r="O1824" s="12">
        <f t="shared" ca="1" si="297"/>
        <v>1.3631894162868807E-3</v>
      </c>
      <c r="P1824" s="12">
        <f t="shared" ca="1" si="298"/>
        <v>-2.525252525252486E-3</v>
      </c>
      <c r="Q1824" s="12">
        <f t="shared" ca="1" si="299"/>
        <v>-1.0303967027291971E-4</v>
      </c>
      <c r="R1824" s="12">
        <f t="shared" ca="1" si="300"/>
        <v>1.0885942788774194E-4</v>
      </c>
      <c r="S1824" s="12">
        <f t="shared" ca="1" si="301"/>
        <v>1.3402061855671832E-4</v>
      </c>
      <c r="T1824" s="12">
        <f t="shared" ca="1" si="302"/>
        <v>1.6909744240112268E-4</v>
      </c>
      <c r="U1824" s="18"/>
      <c r="V1824" s="22">
        <f t="shared" ca="1" si="303"/>
        <v>43629</v>
      </c>
      <c r="W1824" s="14">
        <f ca="1">VLOOKUP($M1824,LAST!$B:$Q,2,0)</f>
        <v>376.38</v>
      </c>
      <c r="X1824" s="14">
        <f ca="1">VLOOKUP($M1824,LAST!$B:$Q,3,0)*100</f>
        <v>448.09000000000003</v>
      </c>
      <c r="Y1824" s="14">
        <f ca="1">VLOOKUP($M1824,LAST!$B:$Q,16,0)*100</f>
        <v>395</v>
      </c>
      <c r="Z1824" s="14">
        <f ca="1">VLOOKUP($M1824,LAST!$B:$Q,4,0)</f>
        <v>97.04</v>
      </c>
      <c r="AA1824" s="14">
        <f ca="1">VLOOKUP($M1824,LAST!$B:$Q,5,0)</f>
        <v>98.302599999999998</v>
      </c>
      <c r="AB1824" s="14">
        <f ca="1">VLOOKUP($M1824,LAST!$B:$Q,6,0)</f>
        <v>97.013000000000005</v>
      </c>
      <c r="AC1824" s="14">
        <f ca="1">VLOOKUP($M1824,LAST!$B:$Q,7,0)</f>
        <v>1182.95</v>
      </c>
    </row>
    <row r="1825" spans="12:29" ht="16.5" customHeight="1" x14ac:dyDescent="0.25">
      <c r="L1825" s="32">
        <f t="shared" si="295"/>
        <v>1825</v>
      </c>
      <c r="M1825" s="9">
        <f t="shared" ca="1" si="304"/>
        <v>43628</v>
      </c>
      <c r="N1825" s="12">
        <f t="shared" ca="1" si="296"/>
        <v>1.6147697607449274E-3</v>
      </c>
      <c r="O1825" s="12">
        <f t="shared" ca="1" si="297"/>
        <v>7.7924417819017489E-3</v>
      </c>
      <c r="P1825" s="12">
        <f t="shared" ca="1" si="298"/>
        <v>1.799485861182526E-2</v>
      </c>
      <c r="Q1825" s="12">
        <f t="shared" ca="1" si="299"/>
        <v>-3.0902348578487615E-4</v>
      </c>
      <c r="R1825" s="12">
        <f t="shared" ca="1" si="300"/>
        <v>-2.5433798873542024E-5</v>
      </c>
      <c r="S1825" s="12">
        <f t="shared" ca="1" si="301"/>
        <v>3.2476263368015346E-3</v>
      </c>
      <c r="T1825" s="12">
        <f t="shared" ca="1" si="302"/>
        <v>1.7362581519437814E-3</v>
      </c>
      <c r="U1825" s="18"/>
      <c r="V1825" s="22">
        <f t="shared" ca="1" si="303"/>
        <v>43628</v>
      </c>
      <c r="W1825" s="14">
        <f ca="1">VLOOKUP($M1825,LAST!$B:$Q,2,0)</f>
        <v>372.17</v>
      </c>
      <c r="X1825" s="14">
        <f ca="1">VLOOKUP($M1825,LAST!$B:$Q,3,0)*100</f>
        <v>447.48</v>
      </c>
      <c r="Y1825" s="14">
        <f ca="1">VLOOKUP($M1825,LAST!$B:$Q,16,0)*100</f>
        <v>396</v>
      </c>
      <c r="Z1825" s="14">
        <f ca="1">VLOOKUP($M1825,LAST!$B:$Q,4,0)</f>
        <v>97.05</v>
      </c>
      <c r="AA1825" s="14">
        <f ca="1">VLOOKUP($M1825,LAST!$B:$Q,5,0)</f>
        <v>98.291899999999998</v>
      </c>
      <c r="AB1825" s="14">
        <f ca="1">VLOOKUP($M1825,LAST!$B:$Q,6,0)</f>
        <v>97</v>
      </c>
      <c r="AC1825" s="14">
        <f ca="1">VLOOKUP($M1825,LAST!$B:$Q,7,0)</f>
        <v>1182.75</v>
      </c>
    </row>
    <row r="1826" spans="12:29" ht="16.5" customHeight="1" x14ac:dyDescent="0.25">
      <c r="L1826" s="32">
        <f t="shared" si="295"/>
        <v>1826</v>
      </c>
      <c r="M1826" s="9">
        <f t="shared" ca="1" si="304"/>
        <v>43627</v>
      </c>
      <c r="N1826" s="12">
        <f t="shared" ca="1" si="296"/>
        <v>1.3458225667539736E-4</v>
      </c>
      <c r="O1826" s="12">
        <f t="shared" ca="1" si="297"/>
        <v>-8.9945318602835389E-3</v>
      </c>
      <c r="P1826" s="12">
        <f t="shared" ca="1" si="298"/>
        <v>-1.0178117048346036E-2</v>
      </c>
      <c r="Q1826" s="12">
        <f t="shared" ca="1" si="299"/>
        <v>2.0605810838647542E-4</v>
      </c>
      <c r="R1826" s="12">
        <f t="shared" ca="1" si="300"/>
        <v>1.7295282355611619E-5</v>
      </c>
      <c r="S1826" s="12">
        <f t="shared" ca="1" si="301"/>
        <v>-7.75105672739973E-4</v>
      </c>
      <c r="T1826" s="12">
        <f t="shared" ca="1" si="302"/>
        <v>-3.7547989705944973E-3</v>
      </c>
      <c r="U1826" s="18"/>
      <c r="V1826" s="22">
        <f t="shared" ca="1" si="303"/>
        <v>43627</v>
      </c>
      <c r="W1826" s="14">
        <f ca="1">VLOOKUP($M1826,LAST!$B:$Q,2,0)</f>
        <v>371.57</v>
      </c>
      <c r="X1826" s="14">
        <f ca="1">VLOOKUP($M1826,LAST!$B:$Q,3,0)*100</f>
        <v>444.02</v>
      </c>
      <c r="Y1826" s="14">
        <f ca="1">VLOOKUP($M1826,LAST!$B:$Q,16,0)*100</f>
        <v>389</v>
      </c>
      <c r="Z1826" s="14">
        <f ca="1">VLOOKUP($M1826,LAST!$B:$Q,4,0)</f>
        <v>97.08</v>
      </c>
      <c r="AA1826" s="14">
        <f ca="1">VLOOKUP($M1826,LAST!$B:$Q,5,0)</f>
        <v>98.294399999999996</v>
      </c>
      <c r="AB1826" s="14">
        <f ca="1">VLOOKUP($M1826,LAST!$B:$Q,6,0)</f>
        <v>96.686000000000007</v>
      </c>
      <c r="AC1826" s="14">
        <f ca="1">VLOOKUP($M1826,LAST!$B:$Q,7,0)</f>
        <v>1180.7</v>
      </c>
    </row>
    <row r="1827" spans="12:29" ht="16.5" customHeight="1" x14ac:dyDescent="0.25">
      <c r="L1827" s="32">
        <f t="shared" si="295"/>
        <v>1827</v>
      </c>
      <c r="M1827" s="9">
        <f t="shared" ca="1" si="304"/>
        <v>43626</v>
      </c>
      <c r="N1827" s="12">
        <f t="shared" ca="1" si="296"/>
        <v>-2.4344126683999101E-2</v>
      </c>
      <c r="O1827" s="12">
        <f t="shared" ca="1" si="297"/>
        <v>-2.370731919900626E-2</v>
      </c>
      <c r="P1827" s="12">
        <f t="shared" ca="1" si="298"/>
        <v>-3.4398034398034349E-2</v>
      </c>
      <c r="Q1827" s="12">
        <f t="shared" ca="1" si="299"/>
        <v>7.2172388906088791E-4</v>
      </c>
      <c r="R1827" s="12">
        <f t="shared" ca="1" si="300"/>
        <v>-1.3427474851457344E-4</v>
      </c>
      <c r="S1827" s="12">
        <f t="shared" ca="1" si="301"/>
        <v>2.2476798143851173E-3</v>
      </c>
      <c r="T1827" s="12">
        <f t="shared" ca="1" si="302"/>
        <v>3.1742001015744314E-3</v>
      </c>
      <c r="U1827" s="18"/>
      <c r="V1827" s="22">
        <f t="shared" ca="1" si="303"/>
        <v>43626</v>
      </c>
      <c r="W1827" s="14">
        <f ca="1">VLOOKUP($M1827,LAST!$B:$Q,2,0)</f>
        <v>371.52</v>
      </c>
      <c r="X1827" s="14">
        <f ca="1">VLOOKUP($M1827,LAST!$B:$Q,3,0)*100</f>
        <v>448.05</v>
      </c>
      <c r="Y1827" s="14">
        <f ca="1">VLOOKUP($M1827,LAST!$B:$Q,16,0)*100</f>
        <v>393</v>
      </c>
      <c r="Z1827" s="14">
        <f ca="1">VLOOKUP($M1827,LAST!$B:$Q,4,0)</f>
        <v>97.06</v>
      </c>
      <c r="AA1827" s="14">
        <f ca="1">VLOOKUP($M1827,LAST!$B:$Q,5,0)</f>
        <v>98.292699999999996</v>
      </c>
      <c r="AB1827" s="14">
        <f ca="1">VLOOKUP($M1827,LAST!$B:$Q,6,0)</f>
        <v>96.760999999999996</v>
      </c>
      <c r="AC1827" s="14">
        <f ca="1">VLOOKUP($M1827,LAST!$B:$Q,7,0)</f>
        <v>1185.1500000000001</v>
      </c>
    </row>
    <row r="1828" spans="12:29" ht="16.5" customHeight="1" x14ac:dyDescent="0.25">
      <c r="L1828" s="32">
        <f t="shared" si="295"/>
        <v>1828</v>
      </c>
      <c r="M1828" s="9">
        <f t="shared" ca="1" si="304"/>
        <v>43623</v>
      </c>
      <c r="N1828" s="12">
        <f t="shared" ca="1" si="296"/>
        <v>3.5843238542023759E-3</v>
      </c>
      <c r="O1828" s="12">
        <f t="shared" ca="1" si="297"/>
        <v>-1.961077524513466E-2</v>
      </c>
      <c r="P1828" s="12">
        <f t="shared" ca="1" si="298"/>
        <v>-3.0952380952380953E-2</v>
      </c>
      <c r="Q1828" s="12">
        <f t="shared" ca="1" si="299"/>
        <v>-1.0309278350517648E-4</v>
      </c>
      <c r="R1828" s="12">
        <f t="shared" ca="1" si="300"/>
        <v>-7.9337874579032963E-5</v>
      </c>
      <c r="S1828" s="12">
        <f t="shared" ca="1" si="301"/>
        <v>-5.1523020485553239E-3</v>
      </c>
      <c r="T1828" s="12">
        <f t="shared" ca="1" si="302"/>
        <v>2.4182257859235445E-3</v>
      </c>
      <c r="U1828" s="18"/>
      <c r="V1828" s="22">
        <f t="shared" ca="1" si="303"/>
        <v>43623</v>
      </c>
      <c r="W1828" s="14">
        <f ca="1">VLOOKUP($M1828,LAST!$B:$Q,2,0)</f>
        <v>380.79</v>
      </c>
      <c r="X1828" s="14">
        <f ca="1">VLOOKUP($M1828,LAST!$B:$Q,3,0)*100</f>
        <v>458.92999999999995</v>
      </c>
      <c r="Y1828" s="14">
        <f ca="1">VLOOKUP($M1828,LAST!$B:$Q,16,0)*100</f>
        <v>407</v>
      </c>
      <c r="Z1828" s="14">
        <f ca="1">VLOOKUP($M1828,LAST!$B:$Q,4,0)</f>
        <v>96.99</v>
      </c>
      <c r="AA1828" s="14">
        <f ca="1">VLOOKUP($M1828,LAST!$B:$Q,5,0)</f>
        <v>98.305899999999994</v>
      </c>
      <c r="AB1828" s="14">
        <f ca="1">VLOOKUP($M1828,LAST!$B:$Q,6,0)</f>
        <v>96.543999999999997</v>
      </c>
      <c r="AC1828" s="14">
        <f ca="1">VLOOKUP($M1828,LAST!$B:$Q,7,0)</f>
        <v>1181.4000000000001</v>
      </c>
    </row>
    <row r="1829" spans="12:29" ht="16.5" customHeight="1" x14ac:dyDescent="0.25">
      <c r="L1829" s="32">
        <f t="shared" si="295"/>
        <v>1829</v>
      </c>
      <c r="M1829" s="9">
        <f t="shared" ca="1" si="304"/>
        <v>43622</v>
      </c>
      <c r="N1829" s="12">
        <f t="shared" ca="1" si="296"/>
        <v>-6.4676616915422258E-3</v>
      </c>
      <c r="O1829" s="12">
        <f t="shared" ca="1" si="297"/>
        <v>-7.9682963528091566E-3</v>
      </c>
      <c r="P1829" s="12">
        <f t="shared" ca="1" si="298"/>
        <v>-9.4339622641509413E-3</v>
      </c>
      <c r="Q1829" s="12">
        <f t="shared" ca="1" si="299"/>
        <v>1.0310341272301571E-4</v>
      </c>
      <c r="R1829" s="12">
        <f t="shared" ca="1" si="300"/>
        <v>-2.0033884722792106E-4</v>
      </c>
      <c r="S1829" s="12">
        <f t="shared" ca="1" si="301"/>
        <v>-2.8360049321825009E-3</v>
      </c>
      <c r="T1829" s="12">
        <f t="shared" ca="1" si="302"/>
        <v>0</v>
      </c>
      <c r="U1829" s="18"/>
      <c r="V1829" s="22">
        <f t="shared" ca="1" si="303"/>
        <v>43622</v>
      </c>
      <c r="W1829" s="14">
        <f ca="1">VLOOKUP($M1829,LAST!$B:$Q,2,0)</f>
        <v>379.43</v>
      </c>
      <c r="X1829" s="14">
        <f ca="1">VLOOKUP($M1829,LAST!$B:$Q,3,0)*100</f>
        <v>468.10999999999996</v>
      </c>
      <c r="Y1829" s="14">
        <f ca="1">VLOOKUP($M1829,LAST!$B:$Q,16,0)*100</f>
        <v>420</v>
      </c>
      <c r="Z1829" s="14">
        <f ca="1">VLOOKUP($M1829,LAST!$B:$Q,4,0)</f>
        <v>97</v>
      </c>
      <c r="AA1829" s="14">
        <f ca="1">VLOOKUP($M1829,LAST!$B:$Q,5,0)</f>
        <v>98.313699999999997</v>
      </c>
      <c r="AB1829" s="14">
        <f ca="1">VLOOKUP($M1829,LAST!$B:$Q,6,0)</f>
        <v>97.043999999999997</v>
      </c>
      <c r="AC1829" s="14">
        <f ca="1">VLOOKUP($M1829,LAST!$B:$Q,7,0)</f>
        <v>1178.55</v>
      </c>
    </row>
    <row r="1830" spans="12:29" ht="16.5" customHeight="1" x14ac:dyDescent="0.25">
      <c r="L1830" s="32">
        <f t="shared" si="295"/>
        <v>1830</v>
      </c>
      <c r="M1830" s="9">
        <f t="shared" ca="1" si="304"/>
        <v>43621</v>
      </c>
      <c r="N1830" s="12">
        <f t="shared" ca="1" si="296"/>
        <v>-1.5772382866862555E-2</v>
      </c>
      <c r="O1830" s="12">
        <f t="shared" ca="1" si="297"/>
        <v>-1.0277492291880685E-2</v>
      </c>
      <c r="P1830" s="12">
        <f t="shared" ca="1" si="298"/>
        <v>-9.3457943925233655E-3</v>
      </c>
      <c r="Q1830" s="12">
        <f t="shared" ca="1" si="299"/>
        <v>5.1578295853094147E-4</v>
      </c>
      <c r="R1830" s="12">
        <f t="shared" ca="1" si="300"/>
        <v>-9.0500222183154122E-5</v>
      </c>
      <c r="S1830" s="12">
        <f t="shared" ca="1" si="301"/>
        <v>2.5548046810612846E-3</v>
      </c>
      <c r="T1830" s="12">
        <f t="shared" ca="1" si="302"/>
        <v>-3.5510462904249085E-3</v>
      </c>
      <c r="U1830" s="18"/>
      <c r="V1830" s="22">
        <f t="shared" ca="1" si="303"/>
        <v>43621</v>
      </c>
      <c r="W1830" s="14">
        <f ca="1">VLOOKUP($M1830,LAST!$B:$Q,2,0)</f>
        <v>381.9</v>
      </c>
      <c r="X1830" s="14">
        <f ca="1">VLOOKUP($M1830,LAST!$B:$Q,3,0)*100</f>
        <v>471.87</v>
      </c>
      <c r="Y1830" s="14">
        <f ca="1">VLOOKUP($M1830,LAST!$B:$Q,16,0)*100</f>
        <v>424</v>
      </c>
      <c r="Z1830" s="14">
        <f ca="1">VLOOKUP($M1830,LAST!$B:$Q,4,0)</f>
        <v>96.99</v>
      </c>
      <c r="AA1830" s="14">
        <f ca="1">VLOOKUP($M1830,LAST!$B:$Q,5,0)</f>
        <v>98.333399999999997</v>
      </c>
      <c r="AB1830" s="14">
        <f ca="1">VLOOKUP($M1830,LAST!$B:$Q,6,0)</f>
        <v>97.32</v>
      </c>
      <c r="AC1830" s="14">
        <f ca="1">VLOOKUP($M1830,LAST!$B:$Q,7,0)</f>
        <v>1178.55</v>
      </c>
    </row>
    <row r="1831" spans="12:29" ht="16.5" customHeight="1" x14ac:dyDescent="0.25">
      <c r="L1831" s="32">
        <f t="shared" si="295"/>
        <v>1831</v>
      </c>
      <c r="M1831" s="9">
        <f t="shared" ca="1" si="304"/>
        <v>43620</v>
      </c>
      <c r="N1831" s="12">
        <f t="shared" ca="1" si="296"/>
        <v>-2.5834149280711038E-2</v>
      </c>
      <c r="O1831" s="12">
        <f t="shared" ca="1" si="297"/>
        <v>-2.4611292962356868E-2</v>
      </c>
      <c r="P1831" s="12">
        <f t="shared" ca="1" si="298"/>
        <v>-3.3860045146726914E-2</v>
      </c>
      <c r="Q1831" s="12">
        <f t="shared" ca="1" si="299"/>
        <v>-2.0627062706268795E-4</v>
      </c>
      <c r="R1831" s="12">
        <f t="shared" ca="1" si="300"/>
        <v>-4.2689738098455887E-4</v>
      </c>
      <c r="S1831" s="12">
        <f t="shared" ca="1" si="301"/>
        <v>-7.2059459348161603E-4</v>
      </c>
      <c r="T1831" s="12">
        <f t="shared" ca="1" si="302"/>
        <v>5.0754980332445854E-4</v>
      </c>
      <c r="U1831" s="18"/>
      <c r="V1831" s="22">
        <f t="shared" ca="1" si="303"/>
        <v>43620</v>
      </c>
      <c r="W1831" s="14">
        <f ca="1">VLOOKUP($M1831,LAST!$B:$Q,2,0)</f>
        <v>388.02</v>
      </c>
      <c r="X1831" s="14">
        <f ca="1">VLOOKUP($M1831,LAST!$B:$Q,3,0)*100</f>
        <v>476.77</v>
      </c>
      <c r="Y1831" s="14">
        <f ca="1">VLOOKUP($M1831,LAST!$B:$Q,16,0)*100</f>
        <v>428</v>
      </c>
      <c r="Z1831" s="14">
        <f ca="1">VLOOKUP($M1831,LAST!$B:$Q,4,0)</f>
        <v>96.94</v>
      </c>
      <c r="AA1831" s="14">
        <f ca="1">VLOOKUP($M1831,LAST!$B:$Q,5,0)</f>
        <v>98.342299999999994</v>
      </c>
      <c r="AB1831" s="14">
        <f ca="1">VLOOKUP($M1831,LAST!$B:$Q,6,0)</f>
        <v>97.072000000000003</v>
      </c>
      <c r="AC1831" s="14">
        <f ca="1">VLOOKUP($M1831,LAST!$B:$Q,7,0)</f>
        <v>1182.75</v>
      </c>
    </row>
    <row r="1832" spans="12:29" ht="16.5" customHeight="1" x14ac:dyDescent="0.25">
      <c r="L1832" s="32">
        <f t="shared" si="295"/>
        <v>1832</v>
      </c>
      <c r="M1832" s="9">
        <f t="shared" ca="1" si="304"/>
        <v>43619</v>
      </c>
      <c r="N1832" s="12">
        <f t="shared" ca="1" si="296"/>
        <v>1.4337373943159815E-2</v>
      </c>
      <c r="O1832" s="12">
        <f t="shared" ca="1" si="297"/>
        <v>1.8991431966478345E-2</v>
      </c>
      <c r="P1832" s="12">
        <f t="shared" ca="1" si="298"/>
        <v>2.3094688221708903E-2</v>
      </c>
      <c r="Q1832" s="12">
        <f t="shared" ca="1" si="299"/>
        <v>-3.093102381689361E-4</v>
      </c>
      <c r="R1832" s="12">
        <f t="shared" ca="1" si="300"/>
        <v>-3.6577819819694213E-4</v>
      </c>
      <c r="S1832" s="12">
        <f t="shared" ca="1" si="301"/>
        <v>-6.2199488491049282E-3</v>
      </c>
      <c r="T1832" s="12">
        <f t="shared" ca="1" si="302"/>
        <v>-7.3473843311780973E-3</v>
      </c>
      <c r="U1832" s="18"/>
      <c r="V1832" s="22">
        <f t="shared" ca="1" si="303"/>
        <v>43619</v>
      </c>
      <c r="W1832" s="14">
        <f ca="1">VLOOKUP($M1832,LAST!$B:$Q,2,0)</f>
        <v>398.31</v>
      </c>
      <c r="X1832" s="14">
        <f ca="1">VLOOKUP($M1832,LAST!$B:$Q,3,0)*100</f>
        <v>488.8</v>
      </c>
      <c r="Y1832" s="14">
        <f ca="1">VLOOKUP($M1832,LAST!$B:$Q,16,0)*100</f>
        <v>443</v>
      </c>
      <c r="Z1832" s="14">
        <f ca="1">VLOOKUP($M1832,LAST!$B:$Q,4,0)</f>
        <v>96.96</v>
      </c>
      <c r="AA1832" s="14">
        <f ca="1">VLOOKUP($M1832,LAST!$B:$Q,5,0)</f>
        <v>98.384299999999996</v>
      </c>
      <c r="AB1832" s="14">
        <f ca="1">VLOOKUP($M1832,LAST!$B:$Q,6,0)</f>
        <v>97.141999999999996</v>
      </c>
      <c r="AC1832" s="14">
        <f ca="1">VLOOKUP($M1832,LAST!$B:$Q,7,0)</f>
        <v>1182.1500000000001</v>
      </c>
    </row>
    <row r="1833" spans="12:29" ht="16.5" customHeight="1" x14ac:dyDescent="0.25">
      <c r="L1833" s="32">
        <f t="shared" si="295"/>
        <v>1833</v>
      </c>
      <c r="M1833" s="9">
        <f t="shared" ca="1" si="304"/>
        <v>43616</v>
      </c>
      <c r="N1833" s="12">
        <f t="shared" ca="1" si="296"/>
        <v>5.0163800163800509E-3</v>
      </c>
      <c r="O1833" s="12">
        <f t="shared" ca="1" si="297"/>
        <v>3.8020427594564143E-2</v>
      </c>
      <c r="P1833" s="12">
        <f t="shared" ca="1" si="298"/>
        <v>5.0970873786407855E-2</v>
      </c>
      <c r="Q1833" s="12">
        <f t="shared" ca="1" si="299"/>
        <v>-1.4413672397817212E-3</v>
      </c>
      <c r="R1833" s="12">
        <f t="shared" ca="1" si="300"/>
        <v>-2.9964509831403863E-4</v>
      </c>
      <c r="S1833" s="12">
        <f t="shared" ca="1" si="301"/>
        <v>-3.9942124676488611E-3</v>
      </c>
      <c r="T1833" s="12">
        <f t="shared" ca="1" si="302"/>
        <v>1.6822272689041018E-3</v>
      </c>
      <c r="U1833" s="18"/>
      <c r="V1833" s="22">
        <f t="shared" ca="1" si="303"/>
        <v>43616</v>
      </c>
      <c r="W1833" s="14">
        <f ca="1">VLOOKUP($M1833,LAST!$B:$Q,2,0)</f>
        <v>392.68</v>
      </c>
      <c r="X1833" s="14">
        <f ca="1">VLOOKUP($M1833,LAST!$B:$Q,3,0)*100</f>
        <v>479.69</v>
      </c>
      <c r="Y1833" s="14">
        <f ca="1">VLOOKUP($M1833,LAST!$B:$Q,16,0)*100</f>
        <v>433</v>
      </c>
      <c r="Z1833" s="14">
        <f ca="1">VLOOKUP($M1833,LAST!$B:$Q,4,0)</f>
        <v>96.99</v>
      </c>
      <c r="AA1833" s="14">
        <f ca="1">VLOOKUP($M1833,LAST!$B:$Q,5,0)</f>
        <v>98.420299999999997</v>
      </c>
      <c r="AB1833" s="14">
        <f ca="1">VLOOKUP($M1833,LAST!$B:$Q,6,0)</f>
        <v>97.75</v>
      </c>
      <c r="AC1833" s="14">
        <f ca="1">VLOOKUP($M1833,LAST!$B:$Q,7,0)</f>
        <v>1190.9000000000001</v>
      </c>
    </row>
    <row r="1834" spans="12:29" ht="16.5" customHeight="1" x14ac:dyDescent="0.25">
      <c r="L1834" s="32">
        <f t="shared" si="295"/>
        <v>1834</v>
      </c>
      <c r="M1834" s="9">
        <f t="shared" ca="1" si="304"/>
        <v>43615</v>
      </c>
      <c r="N1834" s="12">
        <f t="shared" ca="1" si="296"/>
        <v>3.982835264794371E-3</v>
      </c>
      <c r="O1834" s="12">
        <f t="shared" ca="1" si="297"/>
        <v>-4.4808272296424922E-3</v>
      </c>
      <c r="P1834" s="12">
        <f t="shared" ca="1" si="298"/>
        <v>-4.8309178743960457E-3</v>
      </c>
      <c r="Q1834" s="12">
        <f t="shared" ca="1" si="299"/>
        <v>-2.0586721564597177E-4</v>
      </c>
      <c r="R1834" s="12">
        <f t="shared" ca="1" si="300"/>
        <v>1.4019261245867831E-4</v>
      </c>
      <c r="S1834" s="12">
        <f t="shared" ca="1" si="301"/>
        <v>-2.0378219758865335E-5</v>
      </c>
      <c r="T1834" s="12">
        <f t="shared" ca="1" si="302"/>
        <v>-4.5214770158250595E-3</v>
      </c>
      <c r="U1834" s="18"/>
      <c r="V1834" s="22">
        <f t="shared" ca="1" si="303"/>
        <v>43615</v>
      </c>
      <c r="W1834" s="14">
        <f ca="1">VLOOKUP($M1834,LAST!$B:$Q,2,0)</f>
        <v>390.72</v>
      </c>
      <c r="X1834" s="14">
        <f ca="1">VLOOKUP($M1834,LAST!$B:$Q,3,0)*100</f>
        <v>462.12</v>
      </c>
      <c r="Y1834" s="14">
        <f ca="1">VLOOKUP($M1834,LAST!$B:$Q,16,0)*100</f>
        <v>412</v>
      </c>
      <c r="Z1834" s="14">
        <f ca="1">VLOOKUP($M1834,LAST!$B:$Q,4,0)</f>
        <v>97.13</v>
      </c>
      <c r="AA1834" s="14">
        <f ca="1">VLOOKUP($M1834,LAST!$B:$Q,5,0)</f>
        <v>98.449799999999996</v>
      </c>
      <c r="AB1834" s="14">
        <f ca="1">VLOOKUP($M1834,LAST!$B:$Q,6,0)</f>
        <v>98.141999999999996</v>
      </c>
      <c r="AC1834" s="14">
        <f ca="1">VLOOKUP($M1834,LAST!$B:$Q,7,0)</f>
        <v>1188.9000000000001</v>
      </c>
    </row>
    <row r="1835" spans="12:29" ht="16.5" customHeight="1" x14ac:dyDescent="0.25">
      <c r="L1835" s="32">
        <f t="shared" si="295"/>
        <v>1835</v>
      </c>
      <c r="M1835" s="9">
        <f t="shared" ca="1" si="304"/>
        <v>43614</v>
      </c>
      <c r="N1835" s="12">
        <f t="shared" ca="1" si="296"/>
        <v>5.3734273683123668E-3</v>
      </c>
      <c r="O1835" s="12">
        <f t="shared" ca="1" si="297"/>
        <v>2.3549126830128886E-2</v>
      </c>
      <c r="P1835" s="12">
        <f t="shared" ca="1" si="298"/>
        <v>3.499999999999992E-2</v>
      </c>
      <c r="Q1835" s="12">
        <f t="shared" ca="1" si="299"/>
        <v>-1.1309891013777662E-3</v>
      </c>
      <c r="R1835" s="12">
        <f t="shared" ca="1" si="300"/>
        <v>-9.3453007358301754E-5</v>
      </c>
      <c r="S1835" s="12">
        <f t="shared" ca="1" si="301"/>
        <v>1.9601437438745428E-3</v>
      </c>
      <c r="T1835" s="12">
        <f t="shared" ca="1" si="302"/>
        <v>6.9983136593592121E-3</v>
      </c>
      <c r="U1835" s="18"/>
      <c r="V1835" s="22">
        <f t="shared" ca="1" si="303"/>
        <v>43614</v>
      </c>
      <c r="W1835" s="14">
        <f ca="1">VLOOKUP($M1835,LAST!$B:$Q,2,0)</f>
        <v>389.17</v>
      </c>
      <c r="X1835" s="14">
        <f ca="1">VLOOKUP($M1835,LAST!$B:$Q,3,0)*100</f>
        <v>464.20000000000005</v>
      </c>
      <c r="Y1835" s="14">
        <f ca="1">VLOOKUP($M1835,LAST!$B:$Q,16,0)*100</f>
        <v>413.99999999999994</v>
      </c>
      <c r="Z1835" s="14">
        <f ca="1">VLOOKUP($M1835,LAST!$B:$Q,4,0)</f>
        <v>97.15</v>
      </c>
      <c r="AA1835" s="14">
        <f ca="1">VLOOKUP($M1835,LAST!$B:$Q,5,0)</f>
        <v>98.436000000000007</v>
      </c>
      <c r="AB1835" s="14">
        <f ca="1">VLOOKUP($M1835,LAST!$B:$Q,6,0)</f>
        <v>98.144000000000005</v>
      </c>
      <c r="AC1835" s="14">
        <f ca="1">VLOOKUP($M1835,LAST!$B:$Q,7,0)</f>
        <v>1194.3</v>
      </c>
    </row>
    <row r="1836" spans="12:29" ht="16.5" customHeight="1" x14ac:dyDescent="0.25">
      <c r="L1836" s="32">
        <f t="shared" si="295"/>
        <v>1836</v>
      </c>
      <c r="M1836" s="9">
        <f t="shared" ca="1" si="304"/>
        <v>43613</v>
      </c>
      <c r="N1836" s="12">
        <f t="shared" ca="1" si="296"/>
        <v>8.7298691822588204E-3</v>
      </c>
      <c r="O1836" s="12">
        <f t="shared" ca="1" si="297"/>
        <v>1.3361934128792941E-2</v>
      </c>
      <c r="P1836" s="12">
        <f t="shared" ca="1" si="298"/>
        <v>1.7811704834605591E-2</v>
      </c>
      <c r="Q1836" s="12">
        <f t="shared" ca="1" si="299"/>
        <v>-2.0559210526316374E-4</v>
      </c>
      <c r="R1836" s="12">
        <f t="shared" ca="1" si="300"/>
        <v>-2.3362706010887635E-5</v>
      </c>
      <c r="S1836" s="12">
        <f t="shared" ca="1" si="301"/>
        <v>3.4728980771003837E-3</v>
      </c>
      <c r="T1836" s="12">
        <f t="shared" ca="1" si="302"/>
        <v>1.350894967916183E-3</v>
      </c>
      <c r="U1836" s="18"/>
      <c r="V1836" s="22">
        <f t="shared" ca="1" si="303"/>
        <v>43613</v>
      </c>
      <c r="W1836" s="14">
        <f ca="1">VLOOKUP($M1836,LAST!$B:$Q,2,0)</f>
        <v>387.09</v>
      </c>
      <c r="X1836" s="14">
        <f ca="1">VLOOKUP($M1836,LAST!$B:$Q,3,0)*100</f>
        <v>453.52</v>
      </c>
      <c r="Y1836" s="14">
        <f ca="1">VLOOKUP($M1836,LAST!$B:$Q,16,0)*100</f>
        <v>400</v>
      </c>
      <c r="Z1836" s="14">
        <f ca="1">VLOOKUP($M1836,LAST!$B:$Q,4,0)</f>
        <v>97.26</v>
      </c>
      <c r="AA1836" s="14">
        <f ca="1">VLOOKUP($M1836,LAST!$B:$Q,5,0)</f>
        <v>98.4452</v>
      </c>
      <c r="AB1836" s="14">
        <f ca="1">VLOOKUP($M1836,LAST!$B:$Q,6,0)</f>
        <v>97.951999999999998</v>
      </c>
      <c r="AC1836" s="14">
        <f ca="1">VLOOKUP($M1836,LAST!$B:$Q,7,0)</f>
        <v>1186</v>
      </c>
    </row>
    <row r="1837" spans="12:29" ht="16.5" customHeight="1" x14ac:dyDescent="0.25">
      <c r="L1837" s="32">
        <f t="shared" si="295"/>
        <v>1837</v>
      </c>
      <c r="M1837" s="9">
        <f t="shared" ca="1" si="304"/>
        <v>43612</v>
      </c>
      <c r="N1837" s="12">
        <f t="shared" ca="1" si="296"/>
        <v>0</v>
      </c>
      <c r="O1837" s="12">
        <f t="shared" ca="1" si="297"/>
        <v>0</v>
      </c>
      <c r="P1837" s="12">
        <f t="shared" ca="1" si="298"/>
        <v>0</v>
      </c>
      <c r="Q1837" s="12">
        <f t="shared" ca="1" si="299"/>
        <v>0</v>
      </c>
      <c r="R1837" s="12">
        <f t="shared" ca="1" si="300"/>
        <v>-4.8754574550224916E-5</v>
      </c>
      <c r="S1837" s="12">
        <f t="shared" ca="1" si="301"/>
        <v>0</v>
      </c>
      <c r="T1837" s="12">
        <f t="shared" ca="1" si="302"/>
        <v>-3.2819994950769038E-3</v>
      </c>
      <c r="U1837" s="18"/>
      <c r="V1837" s="22">
        <f t="shared" ca="1" si="303"/>
        <v>43612</v>
      </c>
      <c r="W1837" s="14">
        <f ca="1">VLOOKUP($M1837,LAST!$B:$Q,2,0)</f>
        <v>383.74</v>
      </c>
      <c r="X1837" s="14">
        <f ca="1">VLOOKUP($M1837,LAST!$B:$Q,3,0)*100</f>
        <v>447.53999999999996</v>
      </c>
      <c r="Y1837" s="14">
        <f ca="1">VLOOKUP($M1837,LAST!$B:$Q,16,0)*100</f>
        <v>393</v>
      </c>
      <c r="Z1837" s="14">
        <f ca="1">VLOOKUP($M1837,LAST!$B:$Q,4,0)</f>
        <v>97.28</v>
      </c>
      <c r="AA1837" s="14">
        <f ca="1">VLOOKUP($M1837,LAST!$B:$Q,5,0)</f>
        <v>98.447500000000005</v>
      </c>
      <c r="AB1837" s="14">
        <f ca="1">VLOOKUP($M1837,LAST!$B:$Q,6,0)</f>
        <v>97.613</v>
      </c>
      <c r="AC1837" s="14">
        <f ca="1">VLOOKUP($M1837,LAST!$B:$Q,7,0)</f>
        <v>1184.4000000000001</v>
      </c>
    </row>
    <row r="1838" spans="12:29" ht="16.5" customHeight="1" x14ac:dyDescent="0.25">
      <c r="L1838" s="32">
        <f t="shared" si="295"/>
        <v>1838</v>
      </c>
      <c r="M1838" s="9">
        <f t="shared" ca="1" si="304"/>
        <v>43609</v>
      </c>
      <c r="N1838" s="12">
        <f t="shared" ca="1" si="296"/>
        <v>-7.3464742097365532E-3</v>
      </c>
      <c r="O1838" s="12">
        <f t="shared" ca="1" si="297"/>
        <v>-8.2435846297035376E-3</v>
      </c>
      <c r="P1838" s="12">
        <f t="shared" ca="1" si="298"/>
        <v>-1.2562814070351758E-2</v>
      </c>
      <c r="Q1838" s="12">
        <f t="shared" ca="1" si="299"/>
        <v>-3.0829308395852184E-4</v>
      </c>
      <c r="R1838" s="12">
        <f t="shared" ca="1" si="300"/>
        <v>-7.1095366308782104E-5</v>
      </c>
      <c r="S1838" s="12">
        <f t="shared" ca="1" si="301"/>
        <v>-2.4832406801831297E-3</v>
      </c>
      <c r="T1838" s="12">
        <f t="shared" ca="1" si="302"/>
        <v>-7.1479628305948228E-4</v>
      </c>
      <c r="U1838" s="18"/>
      <c r="V1838" s="22">
        <f t="shared" ca="1" si="303"/>
        <v>43609</v>
      </c>
      <c r="W1838" s="14">
        <f ca="1">VLOOKUP($M1838,LAST!$B:$Q,2,0)</f>
        <v>383.74</v>
      </c>
      <c r="X1838" s="14">
        <f ca="1">VLOOKUP($M1838,LAST!$B:$Q,3,0)*100</f>
        <v>447.53999999999996</v>
      </c>
      <c r="Y1838" s="14">
        <f ca="1">VLOOKUP($M1838,LAST!$B:$Q,16,0)*100</f>
        <v>393</v>
      </c>
      <c r="Z1838" s="14">
        <f ca="1">VLOOKUP($M1838,LAST!$B:$Q,4,0)</f>
        <v>97.28</v>
      </c>
      <c r="AA1838" s="14">
        <f ca="1">VLOOKUP($M1838,LAST!$B:$Q,5,0)</f>
        <v>98.452299999999994</v>
      </c>
      <c r="AB1838" s="14">
        <f ca="1">VLOOKUP($M1838,LAST!$B:$Q,6,0)</f>
        <v>97.613</v>
      </c>
      <c r="AC1838" s="14">
        <f ca="1">VLOOKUP($M1838,LAST!$B:$Q,7,0)</f>
        <v>1188.3</v>
      </c>
    </row>
    <row r="1839" spans="12:29" ht="16.5" customHeight="1" x14ac:dyDescent="0.25">
      <c r="L1839" s="32">
        <f t="shared" si="295"/>
        <v>1839</v>
      </c>
      <c r="M1839" s="9">
        <f t="shared" ca="1" si="304"/>
        <v>43608</v>
      </c>
      <c r="N1839" s="12">
        <f t="shared" ca="1" si="296"/>
        <v>3.1017468995865993E-2</v>
      </c>
      <c r="O1839" s="12">
        <f t="shared" ca="1" si="297"/>
        <v>2.9052266715315023E-2</v>
      </c>
      <c r="P1839" s="12">
        <f t="shared" ca="1" si="298"/>
        <v>2.5773195876288568E-2</v>
      </c>
      <c r="Q1839" s="12">
        <f t="shared" ca="1" si="299"/>
        <v>-9.2402464065710621E-4</v>
      </c>
      <c r="R1839" s="12">
        <f t="shared" ca="1" si="300"/>
        <v>2.742325044735594E-5</v>
      </c>
      <c r="S1839" s="12">
        <f t="shared" ca="1" si="301"/>
        <v>-1.8869656572250149E-3</v>
      </c>
      <c r="T1839" s="12">
        <f t="shared" ca="1" si="302"/>
        <v>-3.3524703515903642E-3</v>
      </c>
      <c r="U1839" s="18"/>
      <c r="V1839" s="22">
        <f t="shared" ca="1" si="303"/>
        <v>43608</v>
      </c>
      <c r="W1839" s="14">
        <f ca="1">VLOOKUP($M1839,LAST!$B:$Q,2,0)</f>
        <v>386.58</v>
      </c>
      <c r="X1839" s="14">
        <f ca="1">VLOOKUP($M1839,LAST!$B:$Q,3,0)*100</f>
        <v>451.26</v>
      </c>
      <c r="Y1839" s="14">
        <f ca="1">VLOOKUP($M1839,LAST!$B:$Q,16,0)*100</f>
        <v>398</v>
      </c>
      <c r="Z1839" s="14">
        <f ca="1">VLOOKUP($M1839,LAST!$B:$Q,4,0)</f>
        <v>97.31</v>
      </c>
      <c r="AA1839" s="14">
        <f ca="1">VLOOKUP($M1839,LAST!$B:$Q,5,0)</f>
        <v>98.459299999999999</v>
      </c>
      <c r="AB1839" s="14">
        <f ca="1">VLOOKUP($M1839,LAST!$B:$Q,6,0)</f>
        <v>97.855999999999995</v>
      </c>
      <c r="AC1839" s="14">
        <f ca="1">VLOOKUP($M1839,LAST!$B:$Q,7,0)</f>
        <v>1189.1500000000001</v>
      </c>
    </row>
    <row r="1840" spans="12:29" ht="16.5" customHeight="1" x14ac:dyDescent="0.25">
      <c r="L1840" s="32">
        <f t="shared" si="295"/>
        <v>1840</v>
      </c>
      <c r="M1840" s="9">
        <f t="shared" ca="1" si="304"/>
        <v>43607</v>
      </c>
      <c r="N1840" s="12">
        <f t="shared" ca="1" si="296"/>
        <v>7.3073099965075272E-3</v>
      </c>
      <c r="O1840" s="12">
        <f t="shared" ca="1" si="297"/>
        <v>5.572244261505821E-3</v>
      </c>
      <c r="P1840" s="12">
        <f t="shared" ca="1" si="298"/>
        <v>7.7922077922076838E-3</v>
      </c>
      <c r="Q1840" s="12">
        <f t="shared" ca="1" si="299"/>
        <v>-3.0791337370417171E-4</v>
      </c>
      <c r="R1840" s="12">
        <f t="shared" ca="1" si="300"/>
        <v>3.2715464864385702E-4</v>
      </c>
      <c r="S1840" s="12">
        <f t="shared" ca="1" si="301"/>
        <v>-2.1415023148618761E-4</v>
      </c>
      <c r="T1840" s="12">
        <f t="shared" ca="1" si="302"/>
        <v>-1.0465505693234567E-3</v>
      </c>
      <c r="U1840" s="18"/>
      <c r="V1840" s="22">
        <f t="shared" ca="1" si="303"/>
        <v>43607</v>
      </c>
      <c r="W1840" s="14">
        <f ca="1">VLOOKUP($M1840,LAST!$B:$Q,2,0)</f>
        <v>374.95</v>
      </c>
      <c r="X1840" s="14">
        <f ca="1">VLOOKUP($M1840,LAST!$B:$Q,3,0)*100</f>
        <v>438.52000000000004</v>
      </c>
      <c r="Y1840" s="14">
        <f ca="1">VLOOKUP($M1840,LAST!$B:$Q,16,0)*100</f>
        <v>388</v>
      </c>
      <c r="Z1840" s="14">
        <f ca="1">VLOOKUP($M1840,LAST!$B:$Q,4,0)</f>
        <v>97.4</v>
      </c>
      <c r="AA1840" s="14">
        <f ca="1">VLOOKUP($M1840,LAST!$B:$Q,5,0)</f>
        <v>98.456599999999995</v>
      </c>
      <c r="AB1840" s="14">
        <f ca="1">VLOOKUP($M1840,LAST!$B:$Q,6,0)</f>
        <v>98.040999999999997</v>
      </c>
      <c r="AC1840" s="14">
        <f ca="1">VLOOKUP($M1840,LAST!$B:$Q,7,0)</f>
        <v>1193.1500000000001</v>
      </c>
    </row>
    <row r="1841" spans="12:29" ht="16.5" customHeight="1" x14ac:dyDescent="0.25">
      <c r="L1841" s="32">
        <f t="shared" si="295"/>
        <v>1841</v>
      </c>
      <c r="M1841" s="9">
        <f t="shared" ca="1" si="304"/>
        <v>43606</v>
      </c>
      <c r="N1841" s="12">
        <f t="shared" ca="1" si="296"/>
        <v>-1.076326140108419E-2</v>
      </c>
      <c r="O1841" s="12">
        <f t="shared" ca="1" si="297"/>
        <v>-1.073000317589945E-2</v>
      </c>
      <c r="P1841" s="12">
        <f t="shared" ca="1" si="298"/>
        <v>-1.0282776349614386E-2</v>
      </c>
      <c r="Q1841" s="12">
        <f t="shared" ca="1" si="299"/>
        <v>0</v>
      </c>
      <c r="R1841" s="12">
        <f t="shared" ca="1" si="300"/>
        <v>2.398354484922649E-4</v>
      </c>
      <c r="S1841" s="12">
        <f t="shared" ca="1" si="301"/>
        <v>1.3172270838224254E-3</v>
      </c>
      <c r="T1841" s="12">
        <f t="shared" ca="1" si="302"/>
        <v>2.5123523992975905E-4</v>
      </c>
      <c r="U1841" s="18"/>
      <c r="V1841" s="22">
        <f t="shared" ca="1" si="303"/>
        <v>43606</v>
      </c>
      <c r="W1841" s="14">
        <f ca="1">VLOOKUP($M1841,LAST!$B:$Q,2,0)</f>
        <v>372.23</v>
      </c>
      <c r="X1841" s="14">
        <f ca="1">VLOOKUP($M1841,LAST!$B:$Q,3,0)*100</f>
        <v>436.09</v>
      </c>
      <c r="Y1841" s="14">
        <f ca="1">VLOOKUP($M1841,LAST!$B:$Q,16,0)*100</f>
        <v>385</v>
      </c>
      <c r="Z1841" s="14">
        <f ca="1">VLOOKUP($M1841,LAST!$B:$Q,4,0)</f>
        <v>97.43</v>
      </c>
      <c r="AA1841" s="14">
        <f ca="1">VLOOKUP($M1841,LAST!$B:$Q,5,0)</f>
        <v>98.424400000000006</v>
      </c>
      <c r="AB1841" s="14">
        <f ca="1">VLOOKUP($M1841,LAST!$B:$Q,6,0)</f>
        <v>98.061999999999998</v>
      </c>
      <c r="AC1841" s="14">
        <f ca="1">VLOOKUP($M1841,LAST!$B:$Q,7,0)</f>
        <v>1194.4000000000001</v>
      </c>
    </row>
    <row r="1842" spans="12:29" ht="16.5" customHeight="1" x14ac:dyDescent="0.25">
      <c r="L1842" s="32">
        <f t="shared" si="295"/>
        <v>1842</v>
      </c>
      <c r="M1842" s="9">
        <f t="shared" ca="1" si="304"/>
        <v>43605</v>
      </c>
      <c r="N1842" s="12">
        <f t="shared" ca="1" si="296"/>
        <v>-7.5172104555166763E-3</v>
      </c>
      <c r="O1842" s="12">
        <f t="shared" ca="1" si="297"/>
        <v>-8.2120278084011344E-3</v>
      </c>
      <c r="P1842" s="12">
        <f t="shared" ca="1" si="298"/>
        <v>-1.0178117048346036E-2</v>
      </c>
      <c r="Q1842" s="12">
        <f t="shared" ca="1" si="299"/>
        <v>4.1071978642581719E-4</v>
      </c>
      <c r="R1842" s="12">
        <f t="shared" ca="1" si="300"/>
        <v>1.1383316935931198E-4</v>
      </c>
      <c r="S1842" s="12">
        <f t="shared" ca="1" si="301"/>
        <v>-6.3268534108884555E-4</v>
      </c>
      <c r="T1842" s="12">
        <f t="shared" ca="1" si="302"/>
        <v>-1.254600200735978E-3</v>
      </c>
      <c r="U1842" s="18"/>
      <c r="V1842" s="22">
        <f t="shared" ca="1" si="303"/>
        <v>43605</v>
      </c>
      <c r="W1842" s="14">
        <f ca="1">VLOOKUP($M1842,LAST!$B:$Q,2,0)</f>
        <v>376.28</v>
      </c>
      <c r="X1842" s="14">
        <f ca="1">VLOOKUP($M1842,LAST!$B:$Q,3,0)*100</f>
        <v>440.82</v>
      </c>
      <c r="Y1842" s="14">
        <f ca="1">VLOOKUP($M1842,LAST!$B:$Q,16,0)*100</f>
        <v>389</v>
      </c>
      <c r="Z1842" s="14">
        <f ca="1">VLOOKUP($M1842,LAST!$B:$Q,4,0)</f>
        <v>97.43</v>
      </c>
      <c r="AA1842" s="14">
        <f ca="1">VLOOKUP($M1842,LAST!$B:$Q,5,0)</f>
        <v>98.400800000000004</v>
      </c>
      <c r="AB1842" s="14">
        <f ca="1">VLOOKUP($M1842,LAST!$B:$Q,6,0)</f>
        <v>97.933000000000007</v>
      </c>
      <c r="AC1842" s="14">
        <f ca="1">VLOOKUP($M1842,LAST!$B:$Q,7,0)</f>
        <v>1194.0999999999999</v>
      </c>
    </row>
    <row r="1843" spans="12:29" ht="16.5" customHeight="1" x14ac:dyDescent="0.25">
      <c r="L1843" s="32">
        <f t="shared" si="295"/>
        <v>1843</v>
      </c>
      <c r="M1843" s="9">
        <f t="shared" ca="1" si="304"/>
        <v>43602</v>
      </c>
      <c r="N1843" s="12">
        <f t="shared" ca="1" si="296"/>
        <v>7.2796833072079625E-3</v>
      </c>
      <c r="O1843" s="12">
        <f t="shared" ca="1" si="297"/>
        <v>3.3182844243793141E-3</v>
      </c>
      <c r="P1843" s="12">
        <f t="shared" ca="1" si="298"/>
        <v>2.5510204081633514E-3</v>
      </c>
      <c r="Q1843" s="12">
        <f t="shared" ca="1" si="299"/>
        <v>1.0269049086053528E-4</v>
      </c>
      <c r="R1843" s="12">
        <f t="shared" ca="1" si="300"/>
        <v>1.6569536652721872E-4</v>
      </c>
      <c r="S1843" s="12">
        <f t="shared" ca="1" si="301"/>
        <v>1.43068826324666E-3</v>
      </c>
      <c r="T1843" s="12">
        <f t="shared" ca="1" si="302"/>
        <v>3.4831507826595942E-3</v>
      </c>
      <c r="U1843" s="18"/>
      <c r="V1843" s="22">
        <f t="shared" ca="1" si="303"/>
        <v>43602</v>
      </c>
      <c r="W1843" s="14">
        <f ca="1">VLOOKUP($M1843,LAST!$B:$Q,2,0)</f>
        <v>379.13</v>
      </c>
      <c r="X1843" s="14">
        <f ca="1">VLOOKUP($M1843,LAST!$B:$Q,3,0)*100</f>
        <v>444.47</v>
      </c>
      <c r="Y1843" s="14">
        <f ca="1">VLOOKUP($M1843,LAST!$B:$Q,16,0)*100</f>
        <v>393</v>
      </c>
      <c r="Z1843" s="14">
        <f ca="1">VLOOKUP($M1843,LAST!$B:$Q,4,0)</f>
        <v>97.39</v>
      </c>
      <c r="AA1843" s="14">
        <f ca="1">VLOOKUP($M1843,LAST!$B:$Q,5,0)</f>
        <v>98.389600000000002</v>
      </c>
      <c r="AB1843" s="14">
        <f ca="1">VLOOKUP($M1843,LAST!$B:$Q,6,0)</f>
        <v>97.995000000000005</v>
      </c>
      <c r="AC1843" s="14">
        <f ca="1">VLOOKUP($M1843,LAST!$B:$Q,7,0)</f>
        <v>1195.5999999999999</v>
      </c>
    </row>
    <row r="1844" spans="12:29" ht="16.5" customHeight="1" x14ac:dyDescent="0.25">
      <c r="L1844" s="32">
        <f t="shared" si="295"/>
        <v>1844</v>
      </c>
      <c r="M1844" s="9">
        <f t="shared" ca="1" si="304"/>
        <v>43601</v>
      </c>
      <c r="N1844" s="12">
        <f t="shared" ca="1" si="296"/>
        <v>-8.1427216190577134E-3</v>
      </c>
      <c r="O1844" s="12">
        <f t="shared" ca="1" si="297"/>
        <v>-1.819551871634062E-2</v>
      </c>
      <c r="P1844" s="12">
        <f t="shared" ca="1" si="298"/>
        <v>-2.244389027431426E-2</v>
      </c>
      <c r="Q1844" s="12">
        <f t="shared" ca="1" si="299"/>
        <v>4.1093075816722724E-4</v>
      </c>
      <c r="R1844" s="12">
        <f t="shared" ca="1" si="300"/>
        <v>5.0242107971709693E-4</v>
      </c>
      <c r="S1844" s="12">
        <f t="shared" ca="1" si="301"/>
        <v>2.9312589039551806E-3</v>
      </c>
      <c r="T1844" s="12">
        <f t="shared" ca="1" si="302"/>
        <v>2.4399478355980886E-3</v>
      </c>
      <c r="U1844" s="18"/>
      <c r="V1844" s="22">
        <f t="shared" ca="1" si="303"/>
        <v>43601</v>
      </c>
      <c r="W1844" s="14">
        <f ca="1">VLOOKUP($M1844,LAST!$B:$Q,2,0)</f>
        <v>376.39</v>
      </c>
      <c r="X1844" s="14">
        <f ca="1">VLOOKUP($M1844,LAST!$B:$Q,3,0)*100</f>
        <v>443</v>
      </c>
      <c r="Y1844" s="14">
        <f ca="1">VLOOKUP($M1844,LAST!$B:$Q,16,0)*100</f>
        <v>392</v>
      </c>
      <c r="Z1844" s="14">
        <f ca="1">VLOOKUP($M1844,LAST!$B:$Q,4,0)</f>
        <v>97.38</v>
      </c>
      <c r="AA1844" s="14">
        <f ca="1">VLOOKUP($M1844,LAST!$B:$Q,5,0)</f>
        <v>98.3733</v>
      </c>
      <c r="AB1844" s="14">
        <f ca="1">VLOOKUP($M1844,LAST!$B:$Q,6,0)</f>
        <v>97.855000000000004</v>
      </c>
      <c r="AC1844" s="14">
        <f ca="1">VLOOKUP($M1844,LAST!$B:$Q,7,0)</f>
        <v>1191.45</v>
      </c>
    </row>
    <row r="1845" spans="12:29" ht="16.5" customHeight="1" x14ac:dyDescent="0.25">
      <c r="L1845" s="32">
        <f t="shared" si="295"/>
        <v>1845</v>
      </c>
      <c r="M1845" s="9">
        <f t="shared" ca="1" si="304"/>
        <v>43600</v>
      </c>
      <c r="N1845" s="12">
        <f t="shared" ca="1" si="296"/>
        <v>3.251817580965044E-3</v>
      </c>
      <c r="O1845" s="12">
        <f t="shared" ca="1" si="297"/>
        <v>6.7831403262155199E-3</v>
      </c>
      <c r="P1845" s="12">
        <f t="shared" ca="1" si="298"/>
        <v>1.2626262626262541E-2</v>
      </c>
      <c r="Q1845" s="12">
        <f t="shared" ca="1" si="299"/>
        <v>5.1392743344647052E-4</v>
      </c>
      <c r="R1845" s="12">
        <f t="shared" ca="1" si="300"/>
        <v>9.4594292200822494E-5</v>
      </c>
      <c r="S1845" s="12">
        <f t="shared" ca="1" si="301"/>
        <v>4.409080655416453E-4</v>
      </c>
      <c r="T1845" s="12">
        <f t="shared" ca="1" si="302"/>
        <v>-7.1464604002025034E-4</v>
      </c>
      <c r="U1845" s="18"/>
      <c r="V1845" s="22">
        <f t="shared" ca="1" si="303"/>
        <v>43600</v>
      </c>
      <c r="W1845" s="14">
        <f ca="1">VLOOKUP($M1845,LAST!$B:$Q,2,0)</f>
        <v>379.48</v>
      </c>
      <c r="X1845" s="14">
        <f ca="1">VLOOKUP($M1845,LAST!$B:$Q,3,0)*100</f>
        <v>451.21000000000004</v>
      </c>
      <c r="Y1845" s="14">
        <f ca="1">VLOOKUP($M1845,LAST!$B:$Q,16,0)*100</f>
        <v>401</v>
      </c>
      <c r="Z1845" s="14">
        <f ca="1">VLOOKUP($M1845,LAST!$B:$Q,4,0)</f>
        <v>97.34</v>
      </c>
      <c r="AA1845" s="14">
        <f ca="1">VLOOKUP($M1845,LAST!$B:$Q,5,0)</f>
        <v>98.323899999999995</v>
      </c>
      <c r="AB1845" s="14">
        <f ca="1">VLOOKUP($M1845,LAST!$B:$Q,6,0)</f>
        <v>97.569000000000003</v>
      </c>
      <c r="AC1845" s="14">
        <f ca="1">VLOOKUP($M1845,LAST!$B:$Q,7,0)</f>
        <v>1188.55</v>
      </c>
    </row>
    <row r="1846" spans="12:29" ht="16.5" customHeight="1" x14ac:dyDescent="0.25">
      <c r="L1846" s="32">
        <f t="shared" si="295"/>
        <v>1846</v>
      </c>
      <c r="M1846" s="9">
        <f t="shared" ca="1" si="304"/>
        <v>43599</v>
      </c>
      <c r="N1846" s="12">
        <f t="shared" ca="1" si="296"/>
        <v>-8.9346538804171427E-3</v>
      </c>
      <c r="O1846" s="12">
        <f t="shared" ca="1" si="297"/>
        <v>-5.679675193574707E-3</v>
      </c>
      <c r="P1846" s="12">
        <f t="shared" ca="1" si="298"/>
        <v>-7.5187969924812581E-3</v>
      </c>
      <c r="Q1846" s="12">
        <f t="shared" ca="1" si="299"/>
        <v>3.0845157310310789E-4</v>
      </c>
      <c r="R1846" s="12">
        <f t="shared" ca="1" si="300"/>
        <v>-5.7435567966612755E-4</v>
      </c>
      <c r="S1846" s="12">
        <f t="shared" ca="1" si="301"/>
        <v>2.1270255551331108E-3</v>
      </c>
      <c r="T1846" s="12">
        <f t="shared" ca="1" si="302"/>
        <v>1.5578291440361269E-3</v>
      </c>
      <c r="U1846" s="18"/>
      <c r="V1846" s="22">
        <f t="shared" ca="1" si="303"/>
        <v>43599</v>
      </c>
      <c r="W1846" s="14">
        <f ca="1">VLOOKUP($M1846,LAST!$B:$Q,2,0)</f>
        <v>378.25</v>
      </c>
      <c r="X1846" s="14">
        <f ca="1">VLOOKUP($M1846,LAST!$B:$Q,3,0)*100</f>
        <v>448.17</v>
      </c>
      <c r="Y1846" s="14">
        <f ca="1">VLOOKUP($M1846,LAST!$B:$Q,16,0)*100</f>
        <v>396</v>
      </c>
      <c r="Z1846" s="14">
        <f ca="1">VLOOKUP($M1846,LAST!$B:$Q,4,0)</f>
        <v>97.29</v>
      </c>
      <c r="AA1846" s="14">
        <f ca="1">VLOOKUP($M1846,LAST!$B:$Q,5,0)</f>
        <v>98.314599999999999</v>
      </c>
      <c r="AB1846" s="14">
        <f ca="1">VLOOKUP($M1846,LAST!$B:$Q,6,0)</f>
        <v>97.525999999999996</v>
      </c>
      <c r="AC1846" s="14">
        <f ca="1">VLOOKUP($M1846,LAST!$B:$Q,7,0)</f>
        <v>1189.4000000000001</v>
      </c>
    </row>
    <row r="1847" spans="12:29" ht="16.5" customHeight="1" x14ac:dyDescent="0.25">
      <c r="L1847" s="32">
        <f t="shared" si="295"/>
        <v>1847</v>
      </c>
      <c r="M1847" s="9">
        <f t="shared" ca="1" si="304"/>
        <v>43598</v>
      </c>
      <c r="N1847" s="12">
        <f t="shared" ca="1" si="296"/>
        <v>2.439809968596518E-2</v>
      </c>
      <c r="O1847" s="12">
        <f t="shared" ca="1" si="297"/>
        <v>3.4971297359356779E-2</v>
      </c>
      <c r="P1847" s="12">
        <f t="shared" ca="1" si="298"/>
        <v>4.4502617801047029E-2</v>
      </c>
      <c r="Q1847" s="12">
        <f t="shared" ca="1" si="299"/>
        <v>3.0854674483182798E-4</v>
      </c>
      <c r="R1847" s="12">
        <f t="shared" ca="1" si="300"/>
        <v>-7.9533242457541231E-4</v>
      </c>
      <c r="S1847" s="12">
        <f t="shared" ca="1" si="301"/>
        <v>-1.1301756909476435E-4</v>
      </c>
      <c r="T1847" s="12">
        <f t="shared" ca="1" si="302"/>
        <v>8.7063620147795895E-3</v>
      </c>
      <c r="U1847" s="18"/>
      <c r="V1847" s="22">
        <f t="shared" ca="1" si="303"/>
        <v>43598</v>
      </c>
      <c r="W1847" s="14">
        <f ca="1">VLOOKUP($M1847,LAST!$B:$Q,2,0)</f>
        <v>381.66</v>
      </c>
      <c r="X1847" s="14">
        <f ca="1">VLOOKUP($M1847,LAST!$B:$Q,3,0)*100</f>
        <v>450.72999999999996</v>
      </c>
      <c r="Y1847" s="14">
        <f ca="1">VLOOKUP($M1847,LAST!$B:$Q,16,0)*100</f>
        <v>399</v>
      </c>
      <c r="Z1847" s="14">
        <f ca="1">VLOOKUP($M1847,LAST!$B:$Q,4,0)</f>
        <v>97.26</v>
      </c>
      <c r="AA1847" s="14">
        <f ca="1">VLOOKUP($M1847,LAST!$B:$Q,5,0)</f>
        <v>98.371099999999998</v>
      </c>
      <c r="AB1847" s="14">
        <f ca="1">VLOOKUP($M1847,LAST!$B:$Q,6,0)</f>
        <v>97.319000000000003</v>
      </c>
      <c r="AC1847" s="14">
        <f ca="1">VLOOKUP($M1847,LAST!$B:$Q,7,0)</f>
        <v>1187.55</v>
      </c>
    </row>
    <row r="1848" spans="12:29" ht="16.5" customHeight="1" x14ac:dyDescent="0.25">
      <c r="L1848" s="32">
        <f t="shared" si="295"/>
        <v>1848</v>
      </c>
      <c r="M1848" s="9">
        <f t="shared" ca="1" si="304"/>
        <v>43595</v>
      </c>
      <c r="N1848" s="12">
        <f t="shared" ca="1" si="296"/>
        <v>-5.631472189601805E-3</v>
      </c>
      <c r="O1848" s="12">
        <f t="shared" ca="1" si="297"/>
        <v>2.7861567155587075E-3</v>
      </c>
      <c r="P1848" s="12">
        <f t="shared" ca="1" si="298"/>
        <v>1.0582010582010692E-2</v>
      </c>
      <c r="Q1848" s="12">
        <f t="shared" ca="1" si="299"/>
        <v>-7.1942446043160579E-4</v>
      </c>
      <c r="R1848" s="12">
        <f t="shared" ca="1" si="300"/>
        <v>1.21891512490091E-5</v>
      </c>
      <c r="S1848" s="12">
        <f t="shared" ca="1" si="301"/>
        <v>-4.4160085444633346E-4</v>
      </c>
      <c r="T1848" s="12">
        <f t="shared" ca="1" si="302"/>
        <v>-1.9498134961003499E-3</v>
      </c>
      <c r="U1848" s="18"/>
      <c r="V1848" s="22">
        <f t="shared" ca="1" si="303"/>
        <v>43595</v>
      </c>
      <c r="W1848" s="14">
        <f ca="1">VLOOKUP($M1848,LAST!$B:$Q,2,0)</f>
        <v>372.57</v>
      </c>
      <c r="X1848" s="14">
        <f ca="1">VLOOKUP($M1848,LAST!$B:$Q,3,0)*100</f>
        <v>435.50000000000006</v>
      </c>
      <c r="Y1848" s="14">
        <f ca="1">VLOOKUP($M1848,LAST!$B:$Q,16,0)*100</f>
        <v>382</v>
      </c>
      <c r="Z1848" s="14">
        <f ca="1">VLOOKUP($M1848,LAST!$B:$Q,4,0)</f>
        <v>97.23</v>
      </c>
      <c r="AA1848" s="14">
        <f ca="1">VLOOKUP($M1848,LAST!$B:$Q,5,0)</f>
        <v>98.449399999999997</v>
      </c>
      <c r="AB1848" s="14">
        <f ca="1">VLOOKUP($M1848,LAST!$B:$Q,6,0)</f>
        <v>97.33</v>
      </c>
      <c r="AC1848" s="14">
        <f ca="1">VLOOKUP($M1848,LAST!$B:$Q,7,0)</f>
        <v>1177.3</v>
      </c>
    </row>
    <row r="1849" spans="12:29" ht="16.5" customHeight="1" x14ac:dyDescent="0.25">
      <c r="L1849" s="32">
        <f t="shared" si="295"/>
        <v>1849</v>
      </c>
      <c r="M1849" s="9">
        <f t="shared" ca="1" si="304"/>
        <v>43594</v>
      </c>
      <c r="N1849" s="12">
        <f t="shared" ca="1" si="296"/>
        <v>1.7129516518717525E-2</v>
      </c>
      <c r="O1849" s="12">
        <f t="shared" ca="1" si="297"/>
        <v>2.3520539228394366E-2</v>
      </c>
      <c r="P1849" s="12">
        <f t="shared" ca="1" si="298"/>
        <v>2.997275204359684E-2</v>
      </c>
      <c r="Q1849" s="12">
        <f t="shared" ca="1" si="299"/>
        <v>-8.2152392688439324E-4</v>
      </c>
      <c r="R1849" s="12">
        <f t="shared" ca="1" si="300"/>
        <v>-4.9240228352831483E-4</v>
      </c>
      <c r="S1849" s="12">
        <f t="shared" ca="1" si="301"/>
        <v>-2.5608719256732249E-3</v>
      </c>
      <c r="T1849" s="12">
        <f t="shared" ca="1" si="302"/>
        <v>8.5499316005472892E-3</v>
      </c>
      <c r="U1849" s="18"/>
      <c r="V1849" s="22">
        <f t="shared" ca="1" si="303"/>
        <v>43594</v>
      </c>
      <c r="W1849" s="14">
        <f ca="1">VLOOKUP($M1849,LAST!$B:$Q,2,0)</f>
        <v>374.68</v>
      </c>
      <c r="X1849" s="14">
        <f ca="1">VLOOKUP($M1849,LAST!$B:$Q,3,0)*100</f>
        <v>434.29</v>
      </c>
      <c r="Y1849" s="14">
        <f ca="1">VLOOKUP($M1849,LAST!$B:$Q,16,0)*100</f>
        <v>378</v>
      </c>
      <c r="Z1849" s="14">
        <f ca="1">VLOOKUP($M1849,LAST!$B:$Q,4,0)</f>
        <v>97.3</v>
      </c>
      <c r="AA1849" s="14">
        <f ca="1">VLOOKUP($M1849,LAST!$B:$Q,5,0)</f>
        <v>98.4482</v>
      </c>
      <c r="AB1849" s="14">
        <f ca="1">VLOOKUP($M1849,LAST!$B:$Q,6,0)</f>
        <v>97.373000000000005</v>
      </c>
      <c r="AC1849" s="14">
        <f ca="1">VLOOKUP($M1849,LAST!$B:$Q,7,0)</f>
        <v>1179.5999999999999</v>
      </c>
    </row>
    <row r="1850" spans="12:29" ht="16.5" customHeight="1" x14ac:dyDescent="0.25">
      <c r="L1850" s="32">
        <f t="shared" si="295"/>
        <v>1850</v>
      </c>
      <c r="M1850" s="9">
        <f t="shared" ca="1" si="304"/>
        <v>43593</v>
      </c>
      <c r="N1850" s="12">
        <f t="shared" ca="1" si="296"/>
        <v>-3.7591951536131152E-3</v>
      </c>
      <c r="O1850" s="12">
        <f t="shared" ca="1" si="297"/>
        <v>3.357847194305652E-3</v>
      </c>
      <c r="P1850" s="12">
        <f t="shared" ca="1" si="298"/>
        <v>-2.7173913043477826E-3</v>
      </c>
      <c r="Q1850" s="12">
        <f t="shared" ca="1" si="299"/>
        <v>-6.1576354679804268E-4</v>
      </c>
      <c r="R1850" s="12">
        <f t="shared" ca="1" si="300"/>
        <v>-3.5825924572718826E-4</v>
      </c>
      <c r="S1850" s="12">
        <f t="shared" ca="1" si="301"/>
        <v>-5.121481542180728E-5</v>
      </c>
      <c r="T1850" s="12">
        <f t="shared" ca="1" si="302"/>
        <v>2.8466577494254963E-3</v>
      </c>
      <c r="U1850" s="18"/>
      <c r="V1850" s="22">
        <f t="shared" ca="1" si="303"/>
        <v>43593</v>
      </c>
      <c r="W1850" s="14">
        <f ca="1">VLOOKUP($M1850,LAST!$B:$Q,2,0)</f>
        <v>368.37</v>
      </c>
      <c r="X1850" s="14">
        <f ca="1">VLOOKUP($M1850,LAST!$B:$Q,3,0)*100</f>
        <v>424.31</v>
      </c>
      <c r="Y1850" s="14">
        <f ca="1">VLOOKUP($M1850,LAST!$B:$Q,16,0)*100</f>
        <v>367</v>
      </c>
      <c r="Z1850" s="14">
        <f ca="1">VLOOKUP($M1850,LAST!$B:$Q,4,0)</f>
        <v>97.38</v>
      </c>
      <c r="AA1850" s="14">
        <f ca="1">VLOOKUP($M1850,LAST!$B:$Q,5,0)</f>
        <v>98.496700000000004</v>
      </c>
      <c r="AB1850" s="14">
        <f ca="1">VLOOKUP($M1850,LAST!$B:$Q,6,0)</f>
        <v>97.623000000000005</v>
      </c>
      <c r="AC1850" s="14">
        <f ca="1">VLOOKUP($M1850,LAST!$B:$Q,7,0)</f>
        <v>1169.5999999999999</v>
      </c>
    </row>
    <row r="1851" spans="12:29" ht="16.5" customHeight="1" x14ac:dyDescent="0.25">
      <c r="L1851" s="32">
        <f t="shared" si="295"/>
        <v>1851</v>
      </c>
      <c r="M1851" s="9">
        <f t="shared" ca="1" si="304"/>
        <v>43592</v>
      </c>
      <c r="N1851" s="12">
        <f t="shared" ca="1" si="296"/>
        <v>1.8005616430813109E-2</v>
      </c>
      <c r="O1851" s="12">
        <f t="shared" ca="1" si="297"/>
        <v>2.0709130844054124E-2</v>
      </c>
      <c r="P1851" s="12">
        <f t="shared" ca="1" si="298"/>
        <v>2.5069637883008422E-2</v>
      </c>
      <c r="Q1851" s="12">
        <f t="shared" ca="1" si="299"/>
        <v>-3.0778701138811648E-4</v>
      </c>
      <c r="R1851" s="12">
        <f t="shared" ca="1" si="300"/>
        <v>-2.4351637647634927E-4</v>
      </c>
      <c r="S1851" s="12">
        <f t="shared" ca="1" si="301"/>
        <v>1.1587960826540122E-3</v>
      </c>
      <c r="T1851" s="12">
        <f t="shared" ca="1" si="302"/>
        <v>-3.0090613780132669E-3</v>
      </c>
      <c r="U1851" s="18"/>
      <c r="V1851" s="22">
        <f t="shared" ca="1" si="303"/>
        <v>43592</v>
      </c>
      <c r="W1851" s="14">
        <f ca="1">VLOOKUP($M1851,LAST!$B:$Q,2,0)</f>
        <v>369.76</v>
      </c>
      <c r="X1851" s="14">
        <f ca="1">VLOOKUP($M1851,LAST!$B:$Q,3,0)*100</f>
        <v>422.89000000000004</v>
      </c>
      <c r="Y1851" s="14">
        <f ca="1">VLOOKUP($M1851,LAST!$B:$Q,16,0)*100</f>
        <v>368</v>
      </c>
      <c r="Z1851" s="14">
        <f ca="1">VLOOKUP($M1851,LAST!$B:$Q,4,0)</f>
        <v>97.44</v>
      </c>
      <c r="AA1851" s="14">
        <f ca="1">VLOOKUP($M1851,LAST!$B:$Q,5,0)</f>
        <v>98.531999999999996</v>
      </c>
      <c r="AB1851" s="14">
        <f ca="1">VLOOKUP($M1851,LAST!$B:$Q,6,0)</f>
        <v>97.628</v>
      </c>
      <c r="AC1851" s="14">
        <f ca="1">VLOOKUP($M1851,LAST!$B:$Q,7,0)</f>
        <v>1166.28</v>
      </c>
    </row>
    <row r="1852" spans="12:29" ht="16.5" customHeight="1" x14ac:dyDescent="0.25">
      <c r="L1852" s="32">
        <f t="shared" si="295"/>
        <v>1852</v>
      </c>
      <c r="M1852" s="9">
        <f t="shared" ca="1" si="304"/>
        <v>43591</v>
      </c>
      <c r="N1852" s="12">
        <f t="shared" ca="1" si="296"/>
        <v>5.5089555131080381E-3</v>
      </c>
      <c r="O1852" s="12">
        <f t="shared" ca="1" si="297"/>
        <v>2.8562437973516097E-3</v>
      </c>
      <c r="P1852" s="12">
        <f t="shared" ca="1" si="298"/>
        <v>1.4124293785310771E-2</v>
      </c>
      <c r="Q1852" s="12">
        <f t="shared" ca="1" si="299"/>
        <v>-6.1519532451559389E-4</v>
      </c>
      <c r="R1852" s="12">
        <f t="shared" ca="1" si="300"/>
        <v>2.6590939999882046E-4</v>
      </c>
      <c r="S1852" s="12">
        <f t="shared" ca="1" si="301"/>
        <v>-5.1271534044272649E-5</v>
      </c>
      <c r="T1852" s="12">
        <f t="shared" ca="1" si="302"/>
        <v>0</v>
      </c>
      <c r="U1852" s="18"/>
      <c r="V1852" s="22">
        <f t="shared" ca="1" si="303"/>
        <v>43591</v>
      </c>
      <c r="W1852" s="14">
        <f ca="1">VLOOKUP($M1852,LAST!$B:$Q,2,0)</f>
        <v>363.22</v>
      </c>
      <c r="X1852" s="14">
        <f ca="1">VLOOKUP($M1852,LAST!$B:$Q,3,0)*100</f>
        <v>414.30999999999995</v>
      </c>
      <c r="Y1852" s="14">
        <f ca="1">VLOOKUP($M1852,LAST!$B:$Q,16,0)*100</f>
        <v>359</v>
      </c>
      <c r="Z1852" s="14">
        <f ca="1">VLOOKUP($M1852,LAST!$B:$Q,4,0)</f>
        <v>97.47</v>
      </c>
      <c r="AA1852" s="14">
        <f ca="1">VLOOKUP($M1852,LAST!$B:$Q,5,0)</f>
        <v>98.555999999999997</v>
      </c>
      <c r="AB1852" s="14">
        <f ca="1">VLOOKUP($M1852,LAST!$B:$Q,6,0)</f>
        <v>97.515000000000001</v>
      </c>
      <c r="AC1852" s="14">
        <f ca="1">VLOOKUP($M1852,LAST!$B:$Q,7,0)</f>
        <v>1169.8</v>
      </c>
    </row>
    <row r="1853" spans="12:29" ht="16.5" customHeight="1" x14ac:dyDescent="0.25">
      <c r="L1853" s="32">
        <f t="shared" si="295"/>
        <v>1853</v>
      </c>
      <c r="M1853" s="9">
        <f t="shared" ca="1" si="304"/>
        <v>43588</v>
      </c>
      <c r="N1853" s="12">
        <f t="shared" ca="1" si="296"/>
        <v>-2.4577488125483438E-3</v>
      </c>
      <c r="O1853" s="12">
        <f t="shared" ca="1" si="297"/>
        <v>-3.8713736117490516E-4</v>
      </c>
      <c r="P1853" s="12">
        <f t="shared" ca="1" si="298"/>
        <v>-2.8169014084507005E-3</v>
      </c>
      <c r="Q1853" s="12">
        <f t="shared" ca="1" si="299"/>
        <v>0</v>
      </c>
      <c r="R1853" s="12">
        <f t="shared" ca="1" si="300"/>
        <v>-1.4917118662127749E-4</v>
      </c>
      <c r="S1853" s="12">
        <f t="shared" ca="1" si="301"/>
        <v>-3.1891405675034123E-3</v>
      </c>
      <c r="T1853" s="12">
        <f t="shared" ca="1" si="302"/>
        <v>3.51719996568578E-3</v>
      </c>
      <c r="U1853" s="18"/>
      <c r="V1853" s="22">
        <f t="shared" ca="1" si="303"/>
        <v>43588</v>
      </c>
      <c r="W1853" s="14">
        <f ca="1">VLOOKUP($M1853,LAST!$B:$Q,2,0)</f>
        <v>361.23</v>
      </c>
      <c r="X1853" s="14">
        <f ca="1">VLOOKUP($M1853,LAST!$B:$Q,3,0)*100</f>
        <v>413.13000000000005</v>
      </c>
      <c r="Y1853" s="14">
        <f ca="1">VLOOKUP($M1853,LAST!$B:$Q,16,0)*100</f>
        <v>354</v>
      </c>
      <c r="Z1853" s="14">
        <f ca="1">VLOOKUP($M1853,LAST!$B:$Q,4,0)</f>
        <v>97.53</v>
      </c>
      <c r="AA1853" s="14">
        <f ca="1">VLOOKUP($M1853,LAST!$B:$Q,5,0)</f>
        <v>98.529799999999994</v>
      </c>
      <c r="AB1853" s="14">
        <f ca="1">VLOOKUP($M1853,LAST!$B:$Q,6,0)</f>
        <v>97.52</v>
      </c>
      <c r="AC1853" s="14">
        <f ca="1">VLOOKUP($M1853,LAST!$B:$Q,7,0)</f>
        <v>1169.8</v>
      </c>
    </row>
    <row r="1854" spans="12:29" ht="16.5" customHeight="1" x14ac:dyDescent="0.25">
      <c r="L1854" s="32">
        <f t="shared" si="295"/>
        <v>1854</v>
      </c>
      <c r="M1854" s="9">
        <f t="shared" ca="1" si="304"/>
        <v>43587</v>
      </c>
      <c r="N1854" s="12">
        <f t="shared" ca="1" si="296"/>
        <v>-1.5991177281499125E-3</v>
      </c>
      <c r="O1854" s="12">
        <f t="shared" ca="1" si="297"/>
        <v>-7.2582986547997663E-5</v>
      </c>
      <c r="P1854" s="12">
        <f t="shared" ca="1" si="298"/>
        <v>5.6657223796034994E-3</v>
      </c>
      <c r="Q1854" s="12">
        <f t="shared" ca="1" si="299"/>
        <v>0</v>
      </c>
      <c r="R1854" s="12">
        <f t="shared" ca="1" si="300"/>
        <v>1.6035936737224255E-4</v>
      </c>
      <c r="S1854" s="12">
        <f t="shared" ca="1" si="301"/>
        <v>1.4945846897200799E-3</v>
      </c>
      <c r="T1854" s="12">
        <f t="shared" ca="1" si="302"/>
        <v>-2.0546186114200893E-3</v>
      </c>
      <c r="U1854" s="18"/>
      <c r="V1854" s="22">
        <f t="shared" ca="1" si="303"/>
        <v>43587</v>
      </c>
      <c r="W1854" s="14">
        <f ca="1">VLOOKUP($M1854,LAST!$B:$Q,2,0)</f>
        <v>362.12</v>
      </c>
      <c r="X1854" s="14">
        <f ca="1">VLOOKUP($M1854,LAST!$B:$Q,3,0)*100</f>
        <v>413.29</v>
      </c>
      <c r="Y1854" s="14">
        <f ca="1">VLOOKUP($M1854,LAST!$B:$Q,16,0)*100</f>
        <v>355</v>
      </c>
      <c r="Z1854" s="14">
        <f ca="1">VLOOKUP($M1854,LAST!$B:$Q,4,0)</f>
        <v>97.53</v>
      </c>
      <c r="AA1854" s="14">
        <f ca="1">VLOOKUP($M1854,LAST!$B:$Q,5,0)</f>
        <v>98.544499999999999</v>
      </c>
      <c r="AB1854" s="14">
        <f ca="1">VLOOKUP($M1854,LAST!$B:$Q,6,0)</f>
        <v>97.831999999999994</v>
      </c>
      <c r="AC1854" s="14">
        <f ca="1">VLOOKUP($M1854,LAST!$B:$Q,7,0)</f>
        <v>1165.7</v>
      </c>
    </row>
    <row r="1855" spans="12:29" ht="16.5" customHeight="1" x14ac:dyDescent="0.25">
      <c r="L1855" s="32">
        <f t="shared" si="295"/>
        <v>1855</v>
      </c>
      <c r="M1855" s="9">
        <f t="shared" ca="1" si="304"/>
        <v>43586</v>
      </c>
      <c r="N1855" s="12">
        <f t="shared" ca="1" si="296"/>
        <v>-5.7020669992872142E-3</v>
      </c>
      <c r="O1855" s="12">
        <f t="shared" ca="1" si="297"/>
        <v>-9.7510721387669141E-3</v>
      </c>
      <c r="P1855" s="12">
        <f t="shared" ca="1" si="298"/>
        <v>-1.3966480446927387E-2</v>
      </c>
      <c r="Q1855" s="12">
        <f t="shared" ca="1" si="299"/>
        <v>1.025430680885453E-4</v>
      </c>
      <c r="R1855" s="12">
        <f t="shared" ca="1" si="300"/>
        <v>3.5332137320187584E-4</v>
      </c>
      <c r="S1855" s="12">
        <f t="shared" ca="1" si="301"/>
        <v>2.1235342996954731E-3</v>
      </c>
      <c r="T1855" s="12">
        <f t="shared" ca="1" si="302"/>
        <v>0</v>
      </c>
      <c r="U1855" s="18"/>
      <c r="V1855" s="22">
        <f t="shared" ca="1" si="303"/>
        <v>43586</v>
      </c>
      <c r="W1855" s="14">
        <f ca="1">VLOOKUP($M1855,LAST!$B:$Q,2,0)</f>
        <v>362.7</v>
      </c>
      <c r="X1855" s="14">
        <f ca="1">VLOOKUP($M1855,LAST!$B:$Q,3,0)*100</f>
        <v>413.32000000000005</v>
      </c>
      <c r="Y1855" s="14">
        <f ca="1">VLOOKUP($M1855,LAST!$B:$Q,16,0)*100</f>
        <v>353</v>
      </c>
      <c r="Z1855" s="14">
        <f ca="1">VLOOKUP($M1855,LAST!$B:$Q,4,0)</f>
        <v>97.53</v>
      </c>
      <c r="AA1855" s="14">
        <f ca="1">VLOOKUP($M1855,LAST!$B:$Q,5,0)</f>
        <v>98.528700000000001</v>
      </c>
      <c r="AB1855" s="14">
        <f ca="1">VLOOKUP($M1855,LAST!$B:$Q,6,0)</f>
        <v>97.686000000000007</v>
      </c>
      <c r="AC1855" s="14">
        <f ca="1">VLOOKUP($M1855,LAST!$B:$Q,7,0)</f>
        <v>1168.0999999999999</v>
      </c>
    </row>
    <row r="1856" spans="12:29" ht="16.5" customHeight="1" x14ac:dyDescent="0.25">
      <c r="L1856" s="32">
        <f t="shared" si="295"/>
        <v>1856</v>
      </c>
      <c r="M1856" s="9">
        <f t="shared" ca="1" si="304"/>
        <v>43585</v>
      </c>
      <c r="N1856" s="12">
        <f t="shared" ca="1" si="296"/>
        <v>-5.8594282288175759E-3</v>
      </c>
      <c r="O1856" s="12">
        <f t="shared" ca="1" si="297"/>
        <v>1.9684566819502258E-3</v>
      </c>
      <c r="P1856" s="12">
        <f t="shared" ca="1" si="298"/>
        <v>5.6179775280897903E-3</v>
      </c>
      <c r="Q1856" s="12">
        <f t="shared" ca="1" si="299"/>
        <v>2.0512820512808005E-4</v>
      </c>
      <c r="R1856" s="12">
        <f t="shared" ca="1" si="300"/>
        <v>2.1731955622117383E-4</v>
      </c>
      <c r="S1856" s="12">
        <f t="shared" ca="1" si="301"/>
        <v>-3.8627793617217465E-3</v>
      </c>
      <c r="T1856" s="12">
        <f t="shared" ca="1" si="302"/>
        <v>8.2430624487506154E-3</v>
      </c>
      <c r="U1856" s="18"/>
      <c r="V1856" s="22">
        <f t="shared" ca="1" si="303"/>
        <v>43585</v>
      </c>
      <c r="W1856" s="14">
        <f ca="1">VLOOKUP($M1856,LAST!$B:$Q,2,0)</f>
        <v>364.78</v>
      </c>
      <c r="X1856" s="14">
        <f ca="1">VLOOKUP($M1856,LAST!$B:$Q,3,0)*100</f>
        <v>417.39</v>
      </c>
      <c r="Y1856" s="14">
        <f ca="1">VLOOKUP($M1856,LAST!$B:$Q,16,0)*100</f>
        <v>358</v>
      </c>
      <c r="Z1856" s="14">
        <f ca="1">VLOOKUP($M1856,LAST!$B:$Q,4,0)</f>
        <v>97.52</v>
      </c>
      <c r="AA1856" s="14">
        <f ca="1">VLOOKUP($M1856,LAST!$B:$Q,5,0)</f>
        <v>98.493899999999996</v>
      </c>
      <c r="AB1856" s="14">
        <f ca="1">VLOOKUP($M1856,LAST!$B:$Q,6,0)</f>
        <v>97.478999999999999</v>
      </c>
      <c r="AC1856" s="14">
        <f ca="1">VLOOKUP($M1856,LAST!$B:$Q,7,0)</f>
        <v>1168.0999999999999</v>
      </c>
    </row>
    <row r="1857" spans="12:29" ht="16.5" customHeight="1" x14ac:dyDescent="0.25">
      <c r="L1857" s="32">
        <f t="shared" si="295"/>
        <v>1857</v>
      </c>
      <c r="M1857" s="9">
        <f t="shared" ca="1" si="304"/>
        <v>43584</v>
      </c>
      <c r="N1857" s="12">
        <f t="shared" ca="1" si="296"/>
        <v>-9.475218658892115E-3</v>
      </c>
      <c r="O1857" s="12">
        <f t="shared" ca="1" si="297"/>
        <v>-1.1930740037950693E-2</v>
      </c>
      <c r="P1857" s="12">
        <f t="shared" ca="1" si="298"/>
        <v>-8.3565459610027704E-3</v>
      </c>
      <c r="Q1857" s="12">
        <f t="shared" ca="1" si="299"/>
        <v>3.0778701138811648E-4</v>
      </c>
      <c r="R1857" s="12">
        <f t="shared" ca="1" si="300"/>
        <v>1.6657170048373082E-4</v>
      </c>
      <c r="S1857" s="12">
        <f t="shared" ca="1" si="301"/>
        <v>-1.5203150827500789E-3</v>
      </c>
      <c r="T1857" s="12">
        <f t="shared" ca="1" si="302"/>
        <v>-2.0242914979757831E-3</v>
      </c>
      <c r="U1857" s="18"/>
      <c r="V1857" s="22">
        <f t="shared" ca="1" si="303"/>
        <v>43584</v>
      </c>
      <c r="W1857" s="14">
        <f ca="1">VLOOKUP($M1857,LAST!$B:$Q,2,0)</f>
        <v>366.93</v>
      </c>
      <c r="X1857" s="14">
        <f ca="1">VLOOKUP($M1857,LAST!$B:$Q,3,0)*100</f>
        <v>416.57</v>
      </c>
      <c r="Y1857" s="14">
        <f ca="1">VLOOKUP($M1857,LAST!$B:$Q,16,0)*100</f>
        <v>356</v>
      </c>
      <c r="Z1857" s="14">
        <f ca="1">VLOOKUP($M1857,LAST!$B:$Q,4,0)</f>
        <v>97.5</v>
      </c>
      <c r="AA1857" s="14">
        <f ca="1">VLOOKUP($M1857,LAST!$B:$Q,5,0)</f>
        <v>98.472499999999997</v>
      </c>
      <c r="AB1857" s="14">
        <f ca="1">VLOOKUP($M1857,LAST!$B:$Q,6,0)</f>
        <v>97.856999999999999</v>
      </c>
      <c r="AC1857" s="14">
        <f ca="1">VLOOKUP($M1857,LAST!$B:$Q,7,0)</f>
        <v>1158.55</v>
      </c>
    </row>
    <row r="1858" spans="12:29" ht="16.5" customHeight="1" x14ac:dyDescent="0.25">
      <c r="L1858" s="32">
        <f t="shared" si="295"/>
        <v>1858</v>
      </c>
      <c r="M1858" s="9">
        <f t="shared" ca="1" si="304"/>
        <v>43581</v>
      </c>
      <c r="N1858" s="12">
        <f t="shared" ca="1" si="296"/>
        <v>-8.6309202718737321E-4</v>
      </c>
      <c r="O1858" s="12">
        <f t="shared" ca="1" si="297"/>
        <v>6.5655962755162278E-3</v>
      </c>
      <c r="P1858" s="12">
        <f t="shared" ca="1" si="298"/>
        <v>8.4269662921347965E-3</v>
      </c>
      <c r="Q1858" s="12">
        <f t="shared" ca="1" si="299"/>
        <v>2.0523345305289986E-4</v>
      </c>
      <c r="R1858" s="12">
        <f t="shared" ca="1" si="300"/>
        <v>9.4467265568942693E-5</v>
      </c>
      <c r="S1858" s="12">
        <f t="shared" ca="1" si="301"/>
        <v>-2.0060486950500556E-3</v>
      </c>
      <c r="T1858" s="12">
        <f t="shared" ca="1" si="302"/>
        <v>3.4467901766488396E-4</v>
      </c>
      <c r="U1858" s="18"/>
      <c r="V1858" s="22">
        <f t="shared" ca="1" si="303"/>
        <v>43581</v>
      </c>
      <c r="W1858" s="14">
        <f ca="1">VLOOKUP($M1858,LAST!$B:$Q,2,0)</f>
        <v>370.44</v>
      </c>
      <c r="X1858" s="14">
        <f ca="1">VLOOKUP($M1858,LAST!$B:$Q,3,0)*100</f>
        <v>421.6</v>
      </c>
      <c r="Y1858" s="14">
        <f ca="1">VLOOKUP($M1858,LAST!$B:$Q,16,0)*100</f>
        <v>359</v>
      </c>
      <c r="Z1858" s="14">
        <f ca="1">VLOOKUP($M1858,LAST!$B:$Q,4,0)</f>
        <v>97.47</v>
      </c>
      <c r="AA1858" s="14">
        <f ca="1">VLOOKUP($M1858,LAST!$B:$Q,5,0)</f>
        <v>98.456100000000006</v>
      </c>
      <c r="AB1858" s="14">
        <f ca="1">VLOOKUP($M1858,LAST!$B:$Q,6,0)</f>
        <v>98.006</v>
      </c>
      <c r="AC1858" s="14">
        <f ca="1">VLOOKUP($M1858,LAST!$B:$Q,7,0)</f>
        <v>1160.9000000000001</v>
      </c>
    </row>
    <row r="1859" spans="12:29" ht="16.5" customHeight="1" x14ac:dyDescent="0.25">
      <c r="L1859" s="32">
        <f t="shared" si="295"/>
        <v>1859</v>
      </c>
      <c r="M1859" s="9">
        <f t="shared" ca="1" si="304"/>
        <v>43580</v>
      </c>
      <c r="N1859" s="12">
        <f t="shared" ca="1" si="296"/>
        <v>8.9256558180035306E-3</v>
      </c>
      <c r="O1859" s="12">
        <f t="shared" ca="1" si="297"/>
        <v>1.005594675412369E-2</v>
      </c>
      <c r="P1859" s="12">
        <f t="shared" ca="1" si="298"/>
        <v>2.8169014084507005E-3</v>
      </c>
      <c r="Q1859" s="12">
        <f t="shared" ca="1" si="299"/>
        <v>4.1063545837194404E-4</v>
      </c>
      <c r="R1859" s="12">
        <f t="shared" ca="1" si="300"/>
        <v>2.1539111775781272E-4</v>
      </c>
      <c r="S1859" s="12">
        <f t="shared" ca="1" si="301"/>
        <v>3.0558300143623818E-4</v>
      </c>
      <c r="T1859" s="12">
        <f t="shared" ca="1" si="302"/>
        <v>8.4727351727134081E-3</v>
      </c>
      <c r="U1859" s="18"/>
      <c r="V1859" s="22">
        <f t="shared" ca="1" si="303"/>
        <v>43580</v>
      </c>
      <c r="W1859" s="14">
        <f ca="1">VLOOKUP($M1859,LAST!$B:$Q,2,0)</f>
        <v>370.76</v>
      </c>
      <c r="X1859" s="14">
        <f ca="1">VLOOKUP($M1859,LAST!$B:$Q,3,0)*100</f>
        <v>418.85</v>
      </c>
      <c r="Y1859" s="14">
        <f ca="1">VLOOKUP($M1859,LAST!$B:$Q,16,0)*100</f>
        <v>356</v>
      </c>
      <c r="Z1859" s="14">
        <f ca="1">VLOOKUP($M1859,LAST!$B:$Q,4,0)</f>
        <v>97.45</v>
      </c>
      <c r="AA1859" s="14">
        <f ca="1">VLOOKUP($M1859,LAST!$B:$Q,5,0)</f>
        <v>98.446799999999996</v>
      </c>
      <c r="AB1859" s="14">
        <f ca="1">VLOOKUP($M1859,LAST!$B:$Q,6,0)</f>
        <v>98.203000000000003</v>
      </c>
      <c r="AC1859" s="14">
        <f ca="1">VLOOKUP($M1859,LAST!$B:$Q,7,0)</f>
        <v>1160.5</v>
      </c>
    </row>
    <row r="1860" spans="12:29" ht="16.5" customHeight="1" x14ac:dyDescent="0.25">
      <c r="L1860" s="32">
        <f t="shared" si="295"/>
        <v>1860</v>
      </c>
      <c r="M1860" s="9">
        <f t="shared" ca="1" si="304"/>
        <v>43579</v>
      </c>
      <c r="N1860" s="12">
        <f t="shared" ca="1" si="296"/>
        <v>1.5334456939187113E-2</v>
      </c>
      <c r="O1860" s="12">
        <f t="shared" ca="1" si="297"/>
        <v>1.6223104445424852E-2</v>
      </c>
      <c r="P1860" s="12">
        <f t="shared" ca="1" si="298"/>
        <v>2.8248587570620654E-3</v>
      </c>
      <c r="Q1860" s="12">
        <f t="shared" ca="1" si="299"/>
        <v>2.0535989321279757E-4</v>
      </c>
      <c r="R1860" s="12">
        <f t="shared" ca="1" si="300"/>
        <v>9.957750686373501E-5</v>
      </c>
      <c r="S1860" s="12">
        <f t="shared" ca="1" si="301"/>
        <v>5.5000204842476919E-3</v>
      </c>
      <c r="T1860" s="12">
        <f t="shared" ca="1" si="302"/>
        <v>7.7502408266922895E-3</v>
      </c>
      <c r="U1860" s="18"/>
      <c r="V1860" s="22">
        <f t="shared" ca="1" si="303"/>
        <v>43579</v>
      </c>
      <c r="W1860" s="14">
        <f ca="1">VLOOKUP($M1860,LAST!$B:$Q,2,0)</f>
        <v>367.48</v>
      </c>
      <c r="X1860" s="14">
        <f ca="1">VLOOKUP($M1860,LAST!$B:$Q,3,0)*100</f>
        <v>414.68</v>
      </c>
      <c r="Y1860" s="14">
        <f ca="1">VLOOKUP($M1860,LAST!$B:$Q,16,0)*100</f>
        <v>355</v>
      </c>
      <c r="Z1860" s="14">
        <f ca="1">VLOOKUP($M1860,LAST!$B:$Q,4,0)</f>
        <v>97.41</v>
      </c>
      <c r="AA1860" s="14">
        <f ca="1">VLOOKUP($M1860,LAST!$B:$Q,5,0)</f>
        <v>98.425600000000003</v>
      </c>
      <c r="AB1860" s="14">
        <f ca="1">VLOOKUP($M1860,LAST!$B:$Q,6,0)</f>
        <v>98.173000000000002</v>
      </c>
      <c r="AC1860" s="14">
        <f ca="1">VLOOKUP($M1860,LAST!$B:$Q,7,0)</f>
        <v>1150.75</v>
      </c>
    </row>
    <row r="1861" spans="12:29" ht="16.5" customHeight="1" x14ac:dyDescent="0.25">
      <c r="L1861" s="32">
        <f t="shared" si="295"/>
        <v>1861</v>
      </c>
      <c r="M1861" s="9">
        <f t="shared" ca="1" si="304"/>
        <v>43578</v>
      </c>
      <c r="N1861" s="12">
        <f t="shared" ca="1" si="296"/>
        <v>1.3833937415266284E-3</v>
      </c>
      <c r="O1861" s="12">
        <f t="shared" ca="1" si="297"/>
        <v>3.1868212683527908E-4</v>
      </c>
      <c r="P1861" s="12">
        <f t="shared" ca="1" si="298"/>
        <v>0</v>
      </c>
      <c r="Q1861" s="12">
        <f t="shared" ca="1" si="299"/>
        <v>4.1088854648174689E-4</v>
      </c>
      <c r="R1861" s="12">
        <f t="shared" ca="1" si="300"/>
        <v>8.1288421480696371E-6</v>
      </c>
      <c r="S1861" s="12">
        <f t="shared" ca="1" si="301"/>
        <v>3.5873241029118486E-3</v>
      </c>
      <c r="T1861" s="12">
        <f t="shared" ca="1" si="302"/>
        <v>3.5041611914166104E-4</v>
      </c>
      <c r="U1861" s="18"/>
      <c r="V1861" s="22">
        <f t="shared" ca="1" si="303"/>
        <v>43578</v>
      </c>
      <c r="W1861" s="14">
        <f ca="1">VLOOKUP($M1861,LAST!$B:$Q,2,0)</f>
        <v>361.93</v>
      </c>
      <c r="X1861" s="14">
        <f ca="1">VLOOKUP($M1861,LAST!$B:$Q,3,0)*100</f>
        <v>408.05999999999995</v>
      </c>
      <c r="Y1861" s="14">
        <f ca="1">VLOOKUP($M1861,LAST!$B:$Q,16,0)*100</f>
        <v>354</v>
      </c>
      <c r="Z1861" s="14">
        <f ca="1">VLOOKUP($M1861,LAST!$B:$Q,4,0)</f>
        <v>97.39</v>
      </c>
      <c r="AA1861" s="14">
        <f ca="1">VLOOKUP($M1861,LAST!$B:$Q,5,0)</f>
        <v>98.415800000000004</v>
      </c>
      <c r="AB1861" s="14">
        <f ca="1">VLOOKUP($M1861,LAST!$B:$Q,6,0)</f>
        <v>97.635999999999996</v>
      </c>
      <c r="AC1861" s="14">
        <f ca="1">VLOOKUP($M1861,LAST!$B:$Q,7,0)</f>
        <v>1141.9000000000001</v>
      </c>
    </row>
    <row r="1862" spans="12:29" ht="16.5" customHeight="1" x14ac:dyDescent="0.25">
      <c r="L1862" s="32">
        <f t="shared" ref="L1862:L1925" si="305">ROW(M1862)</f>
        <v>1862</v>
      </c>
      <c r="M1862" s="9">
        <f t="shared" ca="1" si="304"/>
        <v>43577</v>
      </c>
      <c r="N1862" s="12">
        <f t="shared" ref="N1862:N1925" ca="1" si="306">W1862/W1863-1</f>
        <v>-4.9555378135066608E-3</v>
      </c>
      <c r="O1862" s="12">
        <f t="shared" ref="O1862:O1925" ca="1" si="307">X1862/X1863-1</f>
        <v>-1.6397454723445781E-3</v>
      </c>
      <c r="P1862" s="12">
        <f t="shared" ref="P1862:P1925" ca="1" si="308">Y1862/Y1863-1</f>
        <v>0</v>
      </c>
      <c r="Q1862" s="12">
        <f t="shared" ref="Q1862:Q1925" ca="1" si="309">Z1862/Z1863-1</f>
        <v>4.1105744527780708E-4</v>
      </c>
      <c r="R1862" s="12">
        <f t="shared" ref="R1862:R1925" ca="1" si="310">AA1862/AA1863-1</f>
        <v>6.3002495711783624E-5</v>
      </c>
      <c r="S1862" s="12">
        <f t="shared" ref="S1862:S1925" ca="1" si="311">AB1862/AB1863-1</f>
        <v>-9.3450265973826774E-4</v>
      </c>
      <c r="T1862" s="12">
        <f t="shared" ref="T1862:T1925" ca="1" si="312">AC1862/AC1863-1</f>
        <v>4.1344123856439374E-3</v>
      </c>
      <c r="U1862" s="18"/>
      <c r="V1862" s="22">
        <f t="shared" ref="V1862:V1925" ca="1" si="313">M1862</f>
        <v>43577</v>
      </c>
      <c r="W1862" s="14">
        <f ca="1">VLOOKUP($M1862,LAST!$B:$Q,2,0)</f>
        <v>361.43</v>
      </c>
      <c r="X1862" s="14">
        <f ca="1">VLOOKUP($M1862,LAST!$B:$Q,3,0)*100</f>
        <v>407.93</v>
      </c>
      <c r="Y1862" s="14">
        <f ca="1">VLOOKUP($M1862,LAST!$B:$Q,16,0)*100</f>
        <v>354</v>
      </c>
      <c r="Z1862" s="14">
        <f ca="1">VLOOKUP($M1862,LAST!$B:$Q,4,0)</f>
        <v>97.35</v>
      </c>
      <c r="AA1862" s="14">
        <f ca="1">VLOOKUP($M1862,LAST!$B:$Q,5,0)</f>
        <v>98.415000000000006</v>
      </c>
      <c r="AB1862" s="14">
        <f ca="1">VLOOKUP($M1862,LAST!$B:$Q,6,0)</f>
        <v>97.287000000000006</v>
      </c>
      <c r="AC1862" s="14">
        <f ca="1">VLOOKUP($M1862,LAST!$B:$Q,7,0)</f>
        <v>1141.5</v>
      </c>
    </row>
    <row r="1863" spans="12:29" ht="16.5" customHeight="1" x14ac:dyDescent="0.25">
      <c r="L1863" s="32">
        <f t="shared" si="305"/>
        <v>1863</v>
      </c>
      <c r="M1863" s="9">
        <f t="shared" ref="M1863:M1926" ca="1" si="314">WORKDAY(M1862,-1)</f>
        <v>43574</v>
      </c>
      <c r="N1863" s="12">
        <f t="shared" ca="1" si="306"/>
        <v>0</v>
      </c>
      <c r="O1863" s="12">
        <f t="shared" ca="1" si="307"/>
        <v>0</v>
      </c>
      <c r="P1863" s="12">
        <f t="shared" ca="1" si="308"/>
        <v>0</v>
      </c>
      <c r="Q1863" s="12">
        <f t="shared" ca="1" si="309"/>
        <v>0</v>
      </c>
      <c r="R1863" s="12">
        <f t="shared" ca="1" si="310"/>
        <v>-3.4548562068525968E-5</v>
      </c>
      <c r="S1863" s="12">
        <f t="shared" ca="1" si="311"/>
        <v>-9.8487801875379866E-4</v>
      </c>
      <c r="T1863" s="12">
        <f t="shared" ca="1" si="312"/>
        <v>-1.3193192312777047E-4</v>
      </c>
      <c r="U1863" s="18"/>
      <c r="V1863" s="22">
        <f t="shared" ca="1" si="313"/>
        <v>43574</v>
      </c>
      <c r="W1863" s="14">
        <f ca="1">VLOOKUP($M1863,LAST!$B:$Q,2,0)</f>
        <v>363.23</v>
      </c>
      <c r="X1863" s="14">
        <f ca="1">VLOOKUP($M1863,LAST!$B:$Q,3,0)*100</f>
        <v>408.6</v>
      </c>
      <c r="Y1863" s="14">
        <f ca="1">VLOOKUP($M1863,LAST!$B:$Q,16,0)*100</f>
        <v>354</v>
      </c>
      <c r="Z1863" s="14">
        <f ca="1">VLOOKUP($M1863,LAST!$B:$Q,4,0)</f>
        <v>97.31</v>
      </c>
      <c r="AA1863" s="14">
        <f ca="1">VLOOKUP($M1863,LAST!$B:$Q,5,0)</f>
        <v>98.408799999999999</v>
      </c>
      <c r="AB1863" s="14">
        <f ca="1">VLOOKUP($M1863,LAST!$B:$Q,6,0)</f>
        <v>97.378</v>
      </c>
      <c r="AC1863" s="14">
        <f ca="1">VLOOKUP($M1863,LAST!$B:$Q,7,0)</f>
        <v>1136.8</v>
      </c>
    </row>
    <row r="1864" spans="12:29" ht="16.5" customHeight="1" x14ac:dyDescent="0.25">
      <c r="L1864" s="32">
        <f t="shared" si="305"/>
        <v>1864</v>
      </c>
      <c r="M1864" s="9">
        <f t="shared" ca="1" si="314"/>
        <v>43573</v>
      </c>
      <c r="N1864" s="12">
        <f t="shared" ca="1" si="306"/>
        <v>9.7295193617434883E-3</v>
      </c>
      <c r="O1864" s="12">
        <f t="shared" ca="1" si="307"/>
        <v>1.32420770718642E-2</v>
      </c>
      <c r="P1864" s="12">
        <f t="shared" ca="1" si="308"/>
        <v>1.4326647564469885E-2</v>
      </c>
      <c r="Q1864" s="12">
        <f t="shared" ca="1" si="309"/>
        <v>-1.0275380189062044E-4</v>
      </c>
      <c r="R1864" s="12">
        <f t="shared" ca="1" si="310"/>
        <v>1.5752560807436033E-4</v>
      </c>
      <c r="S1864" s="12">
        <f t="shared" ca="1" si="311"/>
        <v>4.7933696873485587E-3</v>
      </c>
      <c r="T1864" s="12">
        <f t="shared" ca="1" si="312"/>
        <v>1.850464819139308E-3</v>
      </c>
      <c r="U1864" s="18"/>
      <c r="V1864" s="22">
        <f t="shared" ca="1" si="313"/>
        <v>43573</v>
      </c>
      <c r="W1864" s="14">
        <f ca="1">VLOOKUP($M1864,LAST!$B:$Q,2,0)</f>
        <v>363.23</v>
      </c>
      <c r="X1864" s="14">
        <f ca="1">VLOOKUP($M1864,LAST!$B:$Q,3,0)*100</f>
        <v>408.6</v>
      </c>
      <c r="Y1864" s="14">
        <f ca="1">VLOOKUP($M1864,LAST!$B:$Q,16,0)*100</f>
        <v>354</v>
      </c>
      <c r="Z1864" s="14">
        <f ca="1">VLOOKUP($M1864,LAST!$B:$Q,4,0)</f>
        <v>97.31</v>
      </c>
      <c r="AA1864" s="14">
        <f ca="1">VLOOKUP($M1864,LAST!$B:$Q,5,0)</f>
        <v>98.412199999999999</v>
      </c>
      <c r="AB1864" s="14">
        <f ca="1">VLOOKUP($M1864,LAST!$B:$Q,6,0)</f>
        <v>97.474000000000004</v>
      </c>
      <c r="AC1864" s="14">
        <f ca="1">VLOOKUP($M1864,LAST!$B:$Q,7,0)</f>
        <v>1136.95</v>
      </c>
    </row>
    <row r="1865" spans="12:29" ht="16.5" customHeight="1" x14ac:dyDescent="0.25">
      <c r="L1865" s="32">
        <f t="shared" si="305"/>
        <v>1865</v>
      </c>
      <c r="M1865" s="9">
        <f t="shared" ca="1" si="314"/>
        <v>43572</v>
      </c>
      <c r="N1865" s="12">
        <f t="shared" ca="1" si="306"/>
        <v>-9.7200622083970512E-4</v>
      </c>
      <c r="O1865" s="12">
        <f t="shared" ca="1" si="307"/>
        <v>3.0594731736439673E-3</v>
      </c>
      <c r="P1865" s="12">
        <f t="shared" ca="1" si="308"/>
        <v>8.6705202312138407E-3</v>
      </c>
      <c r="Q1865" s="12">
        <f t="shared" ca="1" si="309"/>
        <v>4.1118421052632748E-4</v>
      </c>
      <c r="R1865" s="12">
        <f t="shared" ca="1" si="310"/>
        <v>2.3075202797495642E-4</v>
      </c>
      <c r="S1865" s="12">
        <f t="shared" ca="1" si="311"/>
        <v>-3.5036014962441797E-4</v>
      </c>
      <c r="T1865" s="12">
        <f t="shared" ca="1" si="312"/>
        <v>-7.9242791107203558E-4</v>
      </c>
      <c r="U1865" s="18"/>
      <c r="V1865" s="22">
        <f t="shared" ca="1" si="313"/>
        <v>43572</v>
      </c>
      <c r="W1865" s="14">
        <f ca="1">VLOOKUP($M1865,LAST!$B:$Q,2,0)</f>
        <v>359.73</v>
      </c>
      <c r="X1865" s="14">
        <f ca="1">VLOOKUP($M1865,LAST!$B:$Q,3,0)*100</f>
        <v>403.26000000000005</v>
      </c>
      <c r="Y1865" s="14">
        <f ca="1">VLOOKUP($M1865,LAST!$B:$Q,16,0)*100</f>
        <v>349</v>
      </c>
      <c r="Z1865" s="14">
        <f ca="1">VLOOKUP($M1865,LAST!$B:$Q,4,0)</f>
        <v>97.32</v>
      </c>
      <c r="AA1865" s="14">
        <f ca="1">VLOOKUP($M1865,LAST!$B:$Q,5,0)</f>
        <v>98.396699999999996</v>
      </c>
      <c r="AB1865" s="14">
        <f ca="1">VLOOKUP($M1865,LAST!$B:$Q,6,0)</f>
        <v>97.009</v>
      </c>
      <c r="AC1865" s="14">
        <f ca="1">VLOOKUP($M1865,LAST!$B:$Q,7,0)</f>
        <v>1134.8499999999999</v>
      </c>
    </row>
    <row r="1866" spans="12:29" ht="16.5" customHeight="1" x14ac:dyDescent="0.25">
      <c r="L1866" s="32">
        <f t="shared" si="305"/>
        <v>1866</v>
      </c>
      <c r="M1866" s="9">
        <f t="shared" ca="1" si="314"/>
        <v>43571</v>
      </c>
      <c r="N1866" s="12">
        <f t="shared" ca="1" si="306"/>
        <v>-1.2451319181613796E-2</v>
      </c>
      <c r="O1866" s="12">
        <f t="shared" ca="1" si="307"/>
        <v>-8.6551264980025966E-3</v>
      </c>
      <c r="P1866" s="12">
        <f t="shared" ca="1" si="308"/>
        <v>-1.1428571428571455E-2</v>
      </c>
      <c r="Q1866" s="12">
        <f t="shared" ca="1" si="309"/>
        <v>4.1135335252984184E-4</v>
      </c>
      <c r="R1866" s="12">
        <f t="shared" ca="1" si="310"/>
        <v>3.9151679708759879E-4</v>
      </c>
      <c r="S1866" s="12">
        <f t="shared" ca="1" si="311"/>
        <v>1.041860081285817E-3</v>
      </c>
      <c r="T1866" s="12">
        <f t="shared" ca="1" si="312"/>
        <v>2.3829486783459863E-3</v>
      </c>
      <c r="U1866" s="18"/>
      <c r="V1866" s="22">
        <f t="shared" ca="1" si="313"/>
        <v>43571</v>
      </c>
      <c r="W1866" s="14">
        <f ca="1">VLOOKUP($M1866,LAST!$B:$Q,2,0)</f>
        <v>360.08</v>
      </c>
      <c r="X1866" s="14">
        <f ca="1">VLOOKUP($M1866,LAST!$B:$Q,3,0)*100</f>
        <v>402.03</v>
      </c>
      <c r="Y1866" s="14">
        <f ca="1">VLOOKUP($M1866,LAST!$B:$Q,16,0)*100</f>
        <v>346</v>
      </c>
      <c r="Z1866" s="14">
        <f ca="1">VLOOKUP($M1866,LAST!$B:$Q,4,0)</f>
        <v>97.28</v>
      </c>
      <c r="AA1866" s="14">
        <f ca="1">VLOOKUP($M1866,LAST!$B:$Q,5,0)</f>
        <v>98.373999999999995</v>
      </c>
      <c r="AB1866" s="14">
        <f ca="1">VLOOKUP($M1866,LAST!$B:$Q,6,0)</f>
        <v>97.043000000000006</v>
      </c>
      <c r="AC1866" s="14">
        <f ca="1">VLOOKUP($M1866,LAST!$B:$Q,7,0)</f>
        <v>1135.75</v>
      </c>
    </row>
    <row r="1867" spans="12:29" ht="16.5" customHeight="1" x14ac:dyDescent="0.25">
      <c r="L1867" s="32">
        <f t="shared" si="305"/>
        <v>1867</v>
      </c>
      <c r="M1867" s="9">
        <f t="shared" ca="1" si="314"/>
        <v>43570</v>
      </c>
      <c r="N1867" s="12">
        <f t="shared" ca="1" si="306"/>
        <v>4.0479140850888662E-3</v>
      </c>
      <c r="O1867" s="12">
        <f t="shared" ca="1" si="307"/>
        <v>-1.9722893348450565E-4</v>
      </c>
      <c r="P1867" s="12">
        <f t="shared" ca="1" si="308"/>
        <v>2.8653295128939771E-3</v>
      </c>
      <c r="Q1867" s="12">
        <f t="shared" ca="1" si="309"/>
        <v>6.1741098991552334E-4</v>
      </c>
      <c r="R1867" s="12">
        <f t="shared" ca="1" si="310"/>
        <v>4.2729173343092341E-4</v>
      </c>
      <c r="S1867" s="12">
        <f t="shared" ca="1" si="311"/>
        <v>-3.0936765251821097E-4</v>
      </c>
      <c r="T1867" s="12">
        <f t="shared" ca="1" si="312"/>
        <v>-5.6167449207952247E-3</v>
      </c>
      <c r="U1867" s="18"/>
      <c r="V1867" s="22">
        <f t="shared" ca="1" si="313"/>
        <v>43570</v>
      </c>
      <c r="W1867" s="14">
        <f ca="1">VLOOKUP($M1867,LAST!$B:$Q,2,0)</f>
        <v>364.62</v>
      </c>
      <c r="X1867" s="14">
        <f ca="1">VLOOKUP($M1867,LAST!$B:$Q,3,0)*100</f>
        <v>405.53999999999996</v>
      </c>
      <c r="Y1867" s="14">
        <f ca="1">VLOOKUP($M1867,LAST!$B:$Q,16,0)*100</f>
        <v>350</v>
      </c>
      <c r="Z1867" s="14">
        <f ca="1">VLOOKUP($M1867,LAST!$B:$Q,4,0)</f>
        <v>97.24</v>
      </c>
      <c r="AA1867" s="14">
        <f ca="1">VLOOKUP($M1867,LAST!$B:$Q,5,0)</f>
        <v>98.335499999999996</v>
      </c>
      <c r="AB1867" s="14">
        <f ca="1">VLOOKUP($M1867,LAST!$B:$Q,6,0)</f>
        <v>96.941999999999993</v>
      </c>
      <c r="AC1867" s="14">
        <f ca="1">VLOOKUP($M1867,LAST!$B:$Q,7,0)</f>
        <v>1133.05</v>
      </c>
    </row>
    <row r="1868" spans="12:29" ht="16.5" customHeight="1" x14ac:dyDescent="0.25">
      <c r="L1868" s="32">
        <f t="shared" si="305"/>
        <v>1868</v>
      </c>
      <c r="M1868" s="9">
        <f t="shared" ca="1" si="314"/>
        <v>43567</v>
      </c>
      <c r="N1868" s="12">
        <f t="shared" ca="1" si="306"/>
        <v>-4.6321675254906713E-3</v>
      </c>
      <c r="O1868" s="12">
        <f t="shared" ca="1" si="307"/>
        <v>-1.9365133089959907E-2</v>
      </c>
      <c r="P1868" s="12">
        <f t="shared" ca="1" si="308"/>
        <v>-2.5139664804469275E-2</v>
      </c>
      <c r="Q1868" s="12">
        <f t="shared" ca="1" si="309"/>
        <v>6.1779242174631044E-4</v>
      </c>
      <c r="R1868" s="12">
        <f t="shared" ca="1" si="310"/>
        <v>5.0181079391942163E-4</v>
      </c>
      <c r="S1868" s="12">
        <f t="shared" ca="1" si="311"/>
        <v>-2.1095526719286939E-3</v>
      </c>
      <c r="T1868" s="12">
        <f t="shared" ca="1" si="312"/>
        <v>2.6335425536583301E-4</v>
      </c>
      <c r="U1868" s="18"/>
      <c r="V1868" s="22">
        <f t="shared" ca="1" si="313"/>
        <v>43567</v>
      </c>
      <c r="W1868" s="14">
        <f ca="1">VLOOKUP($M1868,LAST!$B:$Q,2,0)</f>
        <v>363.15</v>
      </c>
      <c r="X1868" s="14">
        <f ca="1">VLOOKUP($M1868,LAST!$B:$Q,3,0)*100</f>
        <v>405.61999999999995</v>
      </c>
      <c r="Y1868" s="14">
        <f ca="1">VLOOKUP($M1868,LAST!$B:$Q,16,0)*100</f>
        <v>349</v>
      </c>
      <c r="Z1868" s="14">
        <f ca="1">VLOOKUP($M1868,LAST!$B:$Q,4,0)</f>
        <v>97.18</v>
      </c>
      <c r="AA1868" s="14">
        <f ca="1">VLOOKUP($M1868,LAST!$B:$Q,5,0)</f>
        <v>98.293499999999995</v>
      </c>
      <c r="AB1868" s="14">
        <f ca="1">VLOOKUP($M1868,LAST!$B:$Q,6,0)</f>
        <v>96.971999999999994</v>
      </c>
      <c r="AC1868" s="14">
        <f ca="1">VLOOKUP($M1868,LAST!$B:$Q,7,0)</f>
        <v>1139.45</v>
      </c>
    </row>
    <row r="1869" spans="12:29" ht="16.5" customHeight="1" x14ac:dyDescent="0.25">
      <c r="L1869" s="32">
        <f t="shared" si="305"/>
        <v>1869</v>
      </c>
      <c r="M1869" s="9">
        <f t="shared" ca="1" si="314"/>
        <v>43566</v>
      </c>
      <c r="N1869" s="12">
        <f t="shared" ca="1" si="306"/>
        <v>-1.751121812411216E-3</v>
      </c>
      <c r="O1869" s="12">
        <f t="shared" ca="1" si="307"/>
        <v>-9.1270601763128179E-3</v>
      </c>
      <c r="P1869" s="12">
        <f t="shared" ca="1" si="308"/>
        <v>-2.1857923497267784E-2</v>
      </c>
      <c r="Q1869" s="12">
        <f t="shared" ca="1" si="309"/>
        <v>4.1203131438005691E-4</v>
      </c>
      <c r="R1869" s="12">
        <f t="shared" ca="1" si="310"/>
        <v>6.3249818449606643E-4</v>
      </c>
      <c r="S1869" s="12">
        <f t="shared" ca="1" si="311"/>
        <v>2.3827697893674671E-3</v>
      </c>
      <c r="T1869" s="12">
        <f t="shared" ca="1" si="312"/>
        <v>2.1951005356046771E-4</v>
      </c>
      <c r="U1869" s="18"/>
      <c r="V1869" s="22">
        <f t="shared" ca="1" si="313"/>
        <v>43566</v>
      </c>
      <c r="W1869" s="14">
        <f ca="1">VLOOKUP($M1869,LAST!$B:$Q,2,0)</f>
        <v>364.84</v>
      </c>
      <c r="X1869" s="14">
        <f ca="1">VLOOKUP($M1869,LAST!$B:$Q,3,0)*100</f>
        <v>413.63000000000005</v>
      </c>
      <c r="Y1869" s="14">
        <f ca="1">VLOOKUP($M1869,LAST!$B:$Q,16,0)*100</f>
        <v>358</v>
      </c>
      <c r="Z1869" s="14">
        <f ca="1">VLOOKUP($M1869,LAST!$B:$Q,4,0)</f>
        <v>97.12</v>
      </c>
      <c r="AA1869" s="14">
        <f ca="1">VLOOKUP($M1869,LAST!$B:$Q,5,0)</f>
        <v>98.244200000000006</v>
      </c>
      <c r="AB1869" s="14">
        <f ca="1">VLOOKUP($M1869,LAST!$B:$Q,6,0)</f>
        <v>97.177000000000007</v>
      </c>
      <c r="AC1869" s="14">
        <f ca="1">VLOOKUP($M1869,LAST!$B:$Q,7,0)</f>
        <v>1139.1500000000001</v>
      </c>
    </row>
    <row r="1870" spans="12:29" ht="16.5" customHeight="1" x14ac:dyDescent="0.25">
      <c r="L1870" s="32">
        <f t="shared" si="305"/>
        <v>1870</v>
      </c>
      <c r="M1870" s="9">
        <f t="shared" ca="1" si="314"/>
        <v>43565</v>
      </c>
      <c r="N1870" s="12">
        <f t="shared" ca="1" si="306"/>
        <v>8.0538393645190887E-3</v>
      </c>
      <c r="O1870" s="12">
        <f t="shared" ca="1" si="307"/>
        <v>1.7998992056447172E-3</v>
      </c>
      <c r="P1870" s="12">
        <f t="shared" ca="1" si="308"/>
        <v>-2.7247956403270157E-3</v>
      </c>
      <c r="Q1870" s="12">
        <f t="shared" ca="1" si="309"/>
        <v>2.0605810838647542E-4</v>
      </c>
      <c r="R1870" s="12">
        <f t="shared" ca="1" si="310"/>
        <v>6.4309664794803822E-4</v>
      </c>
      <c r="S1870" s="12">
        <f t="shared" ca="1" si="311"/>
        <v>-6.1851844215821128E-4</v>
      </c>
      <c r="T1870" s="12">
        <f t="shared" ca="1" si="312"/>
        <v>-2.8891612677288681E-3</v>
      </c>
      <c r="U1870" s="18"/>
      <c r="V1870" s="22">
        <f t="shared" ca="1" si="313"/>
        <v>43565</v>
      </c>
      <c r="W1870" s="14">
        <f ca="1">VLOOKUP($M1870,LAST!$B:$Q,2,0)</f>
        <v>365.48</v>
      </c>
      <c r="X1870" s="14">
        <f ca="1">VLOOKUP($M1870,LAST!$B:$Q,3,0)*100</f>
        <v>417.44000000000005</v>
      </c>
      <c r="Y1870" s="14">
        <f ca="1">VLOOKUP($M1870,LAST!$B:$Q,16,0)*100</f>
        <v>366</v>
      </c>
      <c r="Z1870" s="14">
        <f ca="1">VLOOKUP($M1870,LAST!$B:$Q,4,0)</f>
        <v>97.08</v>
      </c>
      <c r="AA1870" s="14">
        <f ca="1">VLOOKUP($M1870,LAST!$B:$Q,5,0)</f>
        <v>98.182100000000005</v>
      </c>
      <c r="AB1870" s="14">
        <f ca="1">VLOOKUP($M1870,LAST!$B:$Q,6,0)</f>
        <v>96.945999999999998</v>
      </c>
      <c r="AC1870" s="14">
        <f ca="1">VLOOKUP($M1870,LAST!$B:$Q,7,0)</f>
        <v>1138.9000000000001</v>
      </c>
    </row>
    <row r="1871" spans="12:29" ht="16.5" customHeight="1" x14ac:dyDescent="0.25">
      <c r="L1871" s="32">
        <f t="shared" si="305"/>
        <v>1871</v>
      </c>
      <c r="M1871" s="9">
        <f t="shared" ca="1" si="314"/>
        <v>43564</v>
      </c>
      <c r="N1871" s="12">
        <f t="shared" ca="1" si="306"/>
        <v>5.516632647428743E-5</v>
      </c>
      <c r="O1871" s="12">
        <f t="shared" ca="1" si="307"/>
        <v>2.3091910615062883E-3</v>
      </c>
      <c r="P1871" s="12">
        <f t="shared" ca="1" si="308"/>
        <v>2.732240437158362E-3</v>
      </c>
      <c r="Q1871" s="12">
        <f t="shared" ca="1" si="309"/>
        <v>4.1228612657184804E-4</v>
      </c>
      <c r="R1871" s="12">
        <f t="shared" ca="1" si="310"/>
        <v>2.5179852448098394E-4</v>
      </c>
      <c r="S1871" s="12">
        <f t="shared" ca="1" si="311"/>
        <v>-4.5337454920135745E-4</v>
      </c>
      <c r="T1871" s="12">
        <f t="shared" ca="1" si="312"/>
        <v>-2.1839783349348885E-3</v>
      </c>
      <c r="U1871" s="18"/>
      <c r="V1871" s="22">
        <f t="shared" ca="1" si="313"/>
        <v>43564</v>
      </c>
      <c r="W1871" s="14">
        <f ca="1">VLOOKUP($M1871,LAST!$B:$Q,2,0)</f>
        <v>362.56</v>
      </c>
      <c r="X1871" s="14">
        <f ca="1">VLOOKUP($M1871,LAST!$B:$Q,3,0)*100</f>
        <v>416.69</v>
      </c>
      <c r="Y1871" s="14">
        <f ca="1">VLOOKUP($M1871,LAST!$B:$Q,16,0)*100</f>
        <v>367</v>
      </c>
      <c r="Z1871" s="14">
        <f ca="1">VLOOKUP($M1871,LAST!$B:$Q,4,0)</f>
        <v>97.06</v>
      </c>
      <c r="AA1871" s="14">
        <f ca="1">VLOOKUP($M1871,LAST!$B:$Q,5,0)</f>
        <v>98.119</v>
      </c>
      <c r="AB1871" s="14">
        <f ca="1">VLOOKUP($M1871,LAST!$B:$Q,6,0)</f>
        <v>97.006</v>
      </c>
      <c r="AC1871" s="14">
        <f ca="1">VLOOKUP($M1871,LAST!$B:$Q,7,0)</f>
        <v>1142.2</v>
      </c>
    </row>
    <row r="1872" spans="12:29" ht="16.5" customHeight="1" x14ac:dyDescent="0.25">
      <c r="L1872" s="32">
        <f t="shared" si="305"/>
        <v>1872</v>
      </c>
      <c r="M1872" s="9">
        <f t="shared" ca="1" si="314"/>
        <v>43563</v>
      </c>
      <c r="N1872" s="12">
        <f t="shared" ca="1" si="306"/>
        <v>8.2756337756340059E-5</v>
      </c>
      <c r="O1872" s="12">
        <f t="shared" ca="1" si="307"/>
        <v>1.0112927692567109E-3</v>
      </c>
      <c r="P1872" s="12">
        <f t="shared" ca="1" si="308"/>
        <v>-5.4347826086956763E-3</v>
      </c>
      <c r="Q1872" s="12">
        <f t="shared" ca="1" si="309"/>
        <v>1.1350737797957144E-3</v>
      </c>
      <c r="R1872" s="12">
        <f t="shared" ca="1" si="310"/>
        <v>5.5691724882889204E-4</v>
      </c>
      <c r="S1872" s="12">
        <f t="shared" ca="1" si="311"/>
        <v>-3.5422762975512168E-3</v>
      </c>
      <c r="T1872" s="12">
        <f t="shared" ca="1" si="312"/>
        <v>7.3480881770582318E-3</v>
      </c>
      <c r="U1872" s="18"/>
      <c r="V1872" s="22">
        <f t="shared" ca="1" si="313"/>
        <v>43563</v>
      </c>
      <c r="W1872" s="14">
        <f ca="1">VLOOKUP($M1872,LAST!$B:$Q,2,0)</f>
        <v>362.54</v>
      </c>
      <c r="X1872" s="14">
        <f ca="1">VLOOKUP($M1872,LAST!$B:$Q,3,0)*100</f>
        <v>415.73</v>
      </c>
      <c r="Y1872" s="14">
        <f ca="1">VLOOKUP($M1872,LAST!$B:$Q,16,0)*100</f>
        <v>366</v>
      </c>
      <c r="Z1872" s="14">
        <f ca="1">VLOOKUP($M1872,LAST!$B:$Q,4,0)</f>
        <v>97.02</v>
      </c>
      <c r="AA1872" s="14">
        <f ca="1">VLOOKUP($M1872,LAST!$B:$Q,5,0)</f>
        <v>98.094300000000004</v>
      </c>
      <c r="AB1872" s="14">
        <f ca="1">VLOOKUP($M1872,LAST!$B:$Q,6,0)</f>
        <v>97.05</v>
      </c>
      <c r="AC1872" s="14">
        <f ca="1">VLOOKUP($M1872,LAST!$B:$Q,7,0)</f>
        <v>1144.7</v>
      </c>
    </row>
    <row r="1873" spans="12:29" ht="16.5" customHeight="1" x14ac:dyDescent="0.25">
      <c r="L1873" s="32">
        <f t="shared" si="305"/>
        <v>1873</v>
      </c>
      <c r="M1873" s="9">
        <f t="shared" ca="1" si="314"/>
        <v>43560</v>
      </c>
      <c r="N1873" s="12">
        <f t="shared" ca="1" si="306"/>
        <v>1.87933559959097E-3</v>
      </c>
      <c r="O1873" s="12">
        <f t="shared" ca="1" si="307"/>
        <v>-7.551317896145493E-3</v>
      </c>
      <c r="P1873" s="12">
        <f t="shared" ca="1" si="308"/>
        <v>-1.0752688172043001E-2</v>
      </c>
      <c r="Q1873" s="12">
        <f t="shared" ca="1" si="309"/>
        <v>4.1292453804064877E-4</v>
      </c>
      <c r="R1873" s="12">
        <f t="shared" ca="1" si="310"/>
        <v>1.8567355121068552E-4</v>
      </c>
      <c r="S1873" s="12">
        <f t="shared" ca="1" si="311"/>
        <v>8.9406831915139762E-4</v>
      </c>
      <c r="T1873" s="12">
        <f t="shared" ca="1" si="312"/>
        <v>0</v>
      </c>
      <c r="U1873" s="18"/>
      <c r="V1873" s="22">
        <f t="shared" ca="1" si="313"/>
        <v>43560</v>
      </c>
      <c r="W1873" s="14">
        <f ca="1">VLOOKUP($M1873,LAST!$B:$Q,2,0)</f>
        <v>362.51</v>
      </c>
      <c r="X1873" s="14">
        <f ca="1">VLOOKUP($M1873,LAST!$B:$Q,3,0)*100</f>
        <v>415.31</v>
      </c>
      <c r="Y1873" s="14">
        <f ca="1">VLOOKUP($M1873,LAST!$B:$Q,16,0)*100</f>
        <v>368</v>
      </c>
      <c r="Z1873" s="14">
        <f ca="1">VLOOKUP($M1873,LAST!$B:$Q,4,0)</f>
        <v>96.91</v>
      </c>
      <c r="AA1873" s="14">
        <f ca="1">VLOOKUP($M1873,LAST!$B:$Q,5,0)</f>
        <v>98.039699999999996</v>
      </c>
      <c r="AB1873" s="14">
        <f ca="1">VLOOKUP($M1873,LAST!$B:$Q,6,0)</f>
        <v>97.394999999999996</v>
      </c>
      <c r="AC1873" s="14">
        <f ca="1">VLOOKUP($M1873,LAST!$B:$Q,7,0)</f>
        <v>1136.3499999999999</v>
      </c>
    </row>
    <row r="1874" spans="12:29" ht="16.5" customHeight="1" x14ac:dyDescent="0.25">
      <c r="L1874" s="32">
        <f t="shared" si="305"/>
        <v>1874</v>
      </c>
      <c r="M1874" s="9">
        <f t="shared" ca="1" si="314"/>
        <v>43559</v>
      </c>
      <c r="N1874" s="12">
        <f t="shared" ca="1" si="306"/>
        <v>-2.4261806953213005E-3</v>
      </c>
      <c r="O1874" s="12">
        <f t="shared" ca="1" si="307"/>
        <v>1.8914001149206161E-3</v>
      </c>
      <c r="P1874" s="12">
        <f t="shared" ca="1" si="308"/>
        <v>-2.6809651474530849E-3</v>
      </c>
      <c r="Q1874" s="12">
        <f t="shared" ca="1" si="309"/>
        <v>1.1368334022323623E-3</v>
      </c>
      <c r="R1874" s="12">
        <f t="shared" ca="1" si="310"/>
        <v>2.5715256596425817E-4</v>
      </c>
      <c r="S1874" s="12">
        <f t="shared" ca="1" si="311"/>
        <v>2.235016633879594E-3</v>
      </c>
      <c r="T1874" s="12">
        <f t="shared" ca="1" si="312"/>
        <v>1.6748203975494036E-3</v>
      </c>
      <c r="U1874" s="18"/>
      <c r="V1874" s="22">
        <f t="shared" ca="1" si="313"/>
        <v>43559</v>
      </c>
      <c r="W1874" s="14">
        <f ca="1">VLOOKUP($M1874,LAST!$B:$Q,2,0)</f>
        <v>361.83</v>
      </c>
      <c r="X1874" s="14">
        <f ca="1">VLOOKUP($M1874,LAST!$B:$Q,3,0)*100</f>
        <v>418.47</v>
      </c>
      <c r="Y1874" s="14">
        <f ca="1">VLOOKUP($M1874,LAST!$B:$Q,16,0)*100</f>
        <v>372</v>
      </c>
      <c r="Z1874" s="14">
        <f ca="1">VLOOKUP($M1874,LAST!$B:$Q,4,0)</f>
        <v>96.87</v>
      </c>
      <c r="AA1874" s="14">
        <f ca="1">VLOOKUP($M1874,LAST!$B:$Q,5,0)</f>
        <v>98.021500000000003</v>
      </c>
      <c r="AB1874" s="14">
        <f ca="1">VLOOKUP($M1874,LAST!$B:$Q,6,0)</f>
        <v>97.308000000000007</v>
      </c>
      <c r="AC1874" s="14">
        <f ca="1">VLOOKUP($M1874,LAST!$B:$Q,7,0)</f>
        <v>1136.3499999999999</v>
      </c>
    </row>
    <row r="1875" spans="12:29" ht="16.5" customHeight="1" x14ac:dyDescent="0.25">
      <c r="L1875" s="32">
        <f t="shared" si="305"/>
        <v>1875</v>
      </c>
      <c r="M1875" s="9">
        <f t="shared" ca="1" si="314"/>
        <v>43558</v>
      </c>
      <c r="N1875" s="12">
        <f t="shared" ca="1" si="306"/>
        <v>-8.5285515129978062E-3</v>
      </c>
      <c r="O1875" s="12">
        <f t="shared" ca="1" si="307"/>
        <v>-1.37426210153484E-2</v>
      </c>
      <c r="P1875" s="12">
        <f t="shared" ca="1" si="308"/>
        <v>-1.0610079575596787E-2</v>
      </c>
      <c r="Q1875" s="12">
        <f t="shared" ca="1" si="309"/>
        <v>1.2417218543046005E-3</v>
      </c>
      <c r="R1875" s="12">
        <f t="shared" ca="1" si="310"/>
        <v>1.8575579644841689E-4</v>
      </c>
      <c r="S1875" s="12">
        <f t="shared" ca="1" si="311"/>
        <v>-2.773184334589951E-3</v>
      </c>
      <c r="T1875" s="12">
        <f t="shared" ca="1" si="312"/>
        <v>-1.7159450897571427E-3</v>
      </c>
      <c r="U1875" s="18"/>
      <c r="V1875" s="22">
        <f t="shared" ca="1" si="313"/>
        <v>43558</v>
      </c>
      <c r="W1875" s="14">
        <f ca="1">VLOOKUP($M1875,LAST!$B:$Q,2,0)</f>
        <v>362.71</v>
      </c>
      <c r="X1875" s="14">
        <f ca="1">VLOOKUP($M1875,LAST!$B:$Q,3,0)*100</f>
        <v>417.68</v>
      </c>
      <c r="Y1875" s="14">
        <f ca="1">VLOOKUP($M1875,LAST!$B:$Q,16,0)*100</f>
        <v>373</v>
      </c>
      <c r="Z1875" s="14">
        <f ca="1">VLOOKUP($M1875,LAST!$B:$Q,4,0)</f>
        <v>96.76</v>
      </c>
      <c r="AA1875" s="14">
        <f ca="1">VLOOKUP($M1875,LAST!$B:$Q,5,0)</f>
        <v>97.996300000000005</v>
      </c>
      <c r="AB1875" s="14">
        <f ca="1">VLOOKUP($M1875,LAST!$B:$Q,6,0)</f>
        <v>97.090999999999994</v>
      </c>
      <c r="AC1875" s="14">
        <f ca="1">VLOOKUP($M1875,LAST!$B:$Q,7,0)</f>
        <v>1134.45</v>
      </c>
    </row>
    <row r="1876" spans="12:29" ht="16.5" customHeight="1" x14ac:dyDescent="0.25">
      <c r="L1876" s="32">
        <f t="shared" si="305"/>
        <v>1876</v>
      </c>
      <c r="M1876" s="9">
        <f t="shared" ca="1" si="314"/>
        <v>43557</v>
      </c>
      <c r="N1876" s="12">
        <f t="shared" ca="1" si="306"/>
        <v>5.331281431201651E-3</v>
      </c>
      <c r="O1876" s="12">
        <f t="shared" ca="1" si="307"/>
        <v>8.034785896589014E-4</v>
      </c>
      <c r="P1876" s="12">
        <f t="shared" ca="1" si="308"/>
        <v>2.6595744680850686E-3</v>
      </c>
      <c r="Q1876" s="12">
        <f t="shared" ca="1" si="309"/>
        <v>1.0358400662937584E-3</v>
      </c>
      <c r="R1876" s="12">
        <f t="shared" ca="1" si="310"/>
        <v>1.5309778048866463E-5</v>
      </c>
      <c r="S1876" s="12">
        <f t="shared" ca="1" si="311"/>
        <v>1.3267237123582021E-3</v>
      </c>
      <c r="T1876" s="12">
        <f t="shared" ca="1" si="312"/>
        <v>2.1605890912297365E-3</v>
      </c>
      <c r="U1876" s="18"/>
      <c r="V1876" s="22">
        <f t="shared" ca="1" si="313"/>
        <v>43557</v>
      </c>
      <c r="W1876" s="14">
        <f ca="1">VLOOKUP($M1876,LAST!$B:$Q,2,0)</f>
        <v>365.83</v>
      </c>
      <c r="X1876" s="14">
        <f ca="1">VLOOKUP($M1876,LAST!$B:$Q,3,0)*100</f>
        <v>423.50000000000006</v>
      </c>
      <c r="Y1876" s="14">
        <f ca="1">VLOOKUP($M1876,LAST!$B:$Q,16,0)*100</f>
        <v>377</v>
      </c>
      <c r="Z1876" s="14">
        <f ca="1">VLOOKUP($M1876,LAST!$B:$Q,4,0)</f>
        <v>96.64</v>
      </c>
      <c r="AA1876" s="14">
        <f ca="1">VLOOKUP($M1876,LAST!$B:$Q,5,0)</f>
        <v>97.978099999999998</v>
      </c>
      <c r="AB1876" s="14">
        <f ca="1">VLOOKUP($M1876,LAST!$B:$Q,6,0)</f>
        <v>97.361000000000004</v>
      </c>
      <c r="AC1876" s="14">
        <f ca="1">VLOOKUP($M1876,LAST!$B:$Q,7,0)</f>
        <v>1136.4000000000001</v>
      </c>
    </row>
    <row r="1877" spans="12:29" ht="16.5" customHeight="1" x14ac:dyDescent="0.25">
      <c r="L1877" s="32">
        <f t="shared" si="305"/>
        <v>1877</v>
      </c>
      <c r="M1877" s="9">
        <f t="shared" ca="1" si="314"/>
        <v>43556</v>
      </c>
      <c r="N1877" s="12">
        <f t="shared" ca="1" si="306"/>
        <v>-2.3821659468304834E-2</v>
      </c>
      <c r="O1877" s="12">
        <f t="shared" ca="1" si="307"/>
        <v>-2.7799476175159543E-2</v>
      </c>
      <c r="P1877" s="12">
        <f t="shared" ca="1" si="308"/>
        <v>-3.8363171355498715E-2</v>
      </c>
      <c r="Q1877" s="12">
        <f t="shared" ca="1" si="309"/>
        <v>1.3484078415102463E-3</v>
      </c>
      <c r="R1877" s="12">
        <f t="shared" ca="1" si="310"/>
        <v>7.553394332093788E-5</v>
      </c>
      <c r="S1877" s="12">
        <f t="shared" ca="1" si="311"/>
        <v>-5.3451749516886249E-4</v>
      </c>
      <c r="T1877" s="12">
        <f t="shared" ca="1" si="312"/>
        <v>-1.1011275546158883E-3</v>
      </c>
      <c r="U1877" s="18"/>
      <c r="V1877" s="22">
        <f t="shared" ca="1" si="313"/>
        <v>43556</v>
      </c>
      <c r="W1877" s="14">
        <f ca="1">VLOOKUP($M1877,LAST!$B:$Q,2,0)</f>
        <v>363.89</v>
      </c>
      <c r="X1877" s="14">
        <f ca="1">VLOOKUP($M1877,LAST!$B:$Q,3,0)*100</f>
        <v>423.16</v>
      </c>
      <c r="Y1877" s="14">
        <f ca="1">VLOOKUP($M1877,LAST!$B:$Q,16,0)*100</f>
        <v>376</v>
      </c>
      <c r="Z1877" s="14">
        <f ca="1">VLOOKUP($M1877,LAST!$B:$Q,4,0)</f>
        <v>96.54</v>
      </c>
      <c r="AA1877" s="14">
        <f ca="1">VLOOKUP($M1877,LAST!$B:$Q,5,0)</f>
        <v>97.976600000000005</v>
      </c>
      <c r="AB1877" s="14">
        <f ca="1">VLOOKUP($M1877,LAST!$B:$Q,6,0)</f>
        <v>97.231999999999999</v>
      </c>
      <c r="AC1877" s="14">
        <f ca="1">VLOOKUP($M1877,LAST!$B:$Q,7,0)</f>
        <v>1133.95</v>
      </c>
    </row>
    <row r="1878" spans="12:29" ht="16.5" customHeight="1" x14ac:dyDescent="0.25">
      <c r="L1878" s="32">
        <f t="shared" si="305"/>
        <v>1878</v>
      </c>
      <c r="M1878" s="9">
        <f t="shared" ca="1" si="314"/>
        <v>43553</v>
      </c>
      <c r="N1878" s="12">
        <f t="shared" ca="1" si="306"/>
        <v>-2.0057833859095653E-2</v>
      </c>
      <c r="O1878" s="12">
        <f t="shared" ca="1" si="307"/>
        <v>-2.1997528367599162E-2</v>
      </c>
      <c r="P1878" s="12">
        <f t="shared" ca="1" si="308"/>
        <v>-2.736318407960181E-2</v>
      </c>
      <c r="Q1878" s="12">
        <f t="shared" ca="1" si="309"/>
        <v>4.1506692954240698E-4</v>
      </c>
      <c r="R1878" s="12">
        <f t="shared" ca="1" si="310"/>
        <v>3.0324843398221724E-4</v>
      </c>
      <c r="S1878" s="12">
        <f t="shared" ca="1" si="311"/>
        <v>8.4360404106909037E-4</v>
      </c>
      <c r="T1878" s="12">
        <f t="shared" ca="1" si="312"/>
        <v>-1.2756785290107819E-3</v>
      </c>
      <c r="U1878" s="18"/>
      <c r="V1878" s="22">
        <f t="shared" ca="1" si="313"/>
        <v>43553</v>
      </c>
      <c r="W1878" s="14">
        <f ca="1">VLOOKUP($M1878,LAST!$B:$Q,2,0)</f>
        <v>372.77</v>
      </c>
      <c r="X1878" s="14">
        <f ca="1">VLOOKUP($M1878,LAST!$B:$Q,3,0)*100</f>
        <v>435.26</v>
      </c>
      <c r="Y1878" s="14">
        <f ca="1">VLOOKUP($M1878,LAST!$B:$Q,16,0)*100</f>
        <v>391</v>
      </c>
      <c r="Z1878" s="14">
        <f ca="1">VLOOKUP($M1878,LAST!$B:$Q,4,0)</f>
        <v>96.41</v>
      </c>
      <c r="AA1878" s="14">
        <f ca="1">VLOOKUP($M1878,LAST!$B:$Q,5,0)</f>
        <v>97.969200000000001</v>
      </c>
      <c r="AB1878" s="14">
        <f ca="1">VLOOKUP($M1878,LAST!$B:$Q,6,0)</f>
        <v>97.284000000000006</v>
      </c>
      <c r="AC1878" s="14">
        <f ca="1">VLOOKUP($M1878,LAST!$B:$Q,7,0)</f>
        <v>1135.2</v>
      </c>
    </row>
    <row r="1879" spans="12:29" ht="16.5" customHeight="1" x14ac:dyDescent="0.25">
      <c r="L1879" s="32">
        <f t="shared" si="305"/>
        <v>1879</v>
      </c>
      <c r="M1879" s="9">
        <f t="shared" ca="1" si="314"/>
        <v>43552</v>
      </c>
      <c r="N1879" s="12">
        <f t="shared" ca="1" si="306"/>
        <v>-2.8908570077001983E-4</v>
      </c>
      <c r="O1879" s="12">
        <f t="shared" ca="1" si="307"/>
        <v>1.1235955056188018E-4</v>
      </c>
      <c r="P1879" s="12">
        <f t="shared" ca="1" si="308"/>
        <v>0</v>
      </c>
      <c r="Q1879" s="12">
        <f t="shared" ca="1" si="309"/>
        <v>1.0377750103773842E-4</v>
      </c>
      <c r="R1879" s="12">
        <f t="shared" ca="1" si="310"/>
        <v>-3.0519733712763841E-4</v>
      </c>
      <c r="S1879" s="12">
        <f t="shared" ca="1" si="311"/>
        <v>4.422675512017582E-3</v>
      </c>
      <c r="T1879" s="12">
        <f t="shared" ca="1" si="312"/>
        <v>1.8951079770825885E-3</v>
      </c>
      <c r="U1879" s="18"/>
      <c r="V1879" s="22">
        <f t="shared" ca="1" si="313"/>
        <v>43552</v>
      </c>
      <c r="W1879" s="14">
        <f ca="1">VLOOKUP($M1879,LAST!$B:$Q,2,0)</f>
        <v>380.4</v>
      </c>
      <c r="X1879" s="14">
        <f ca="1">VLOOKUP($M1879,LAST!$B:$Q,3,0)*100</f>
        <v>445.05</v>
      </c>
      <c r="Y1879" s="14">
        <f ca="1">VLOOKUP($M1879,LAST!$B:$Q,16,0)*100</f>
        <v>401.99999999999994</v>
      </c>
      <c r="Z1879" s="14">
        <f ca="1">VLOOKUP($M1879,LAST!$B:$Q,4,0)</f>
        <v>96.37</v>
      </c>
      <c r="AA1879" s="14">
        <f ca="1">VLOOKUP($M1879,LAST!$B:$Q,5,0)</f>
        <v>97.939499999999995</v>
      </c>
      <c r="AB1879" s="14">
        <f ca="1">VLOOKUP($M1879,LAST!$B:$Q,6,0)</f>
        <v>97.201999999999998</v>
      </c>
      <c r="AC1879" s="14">
        <f ca="1">VLOOKUP($M1879,LAST!$B:$Q,7,0)</f>
        <v>1136.6500000000001</v>
      </c>
    </row>
    <row r="1880" spans="12:29" ht="16.5" customHeight="1" x14ac:dyDescent="0.25">
      <c r="L1880" s="32">
        <f t="shared" si="305"/>
        <v>1880</v>
      </c>
      <c r="M1880" s="9">
        <f t="shared" ca="1" si="314"/>
        <v>43551</v>
      </c>
      <c r="N1880" s="12">
        <f t="shared" ca="1" si="306"/>
        <v>1.1940854209882446E-2</v>
      </c>
      <c r="O1880" s="12">
        <f t="shared" ca="1" si="307"/>
        <v>1.2698557189021908E-2</v>
      </c>
      <c r="P1880" s="12">
        <f t="shared" ca="1" si="308"/>
        <v>2.4937655860348684E-3</v>
      </c>
      <c r="Q1880" s="12">
        <f t="shared" ca="1" si="309"/>
        <v>-6.2227753578103506E-4</v>
      </c>
      <c r="R1880" s="12">
        <f t="shared" ca="1" si="310"/>
        <v>-3.9282547631380726E-4</v>
      </c>
      <c r="S1880" s="12">
        <f t="shared" ca="1" si="311"/>
        <v>3.9282170029775187E-4</v>
      </c>
      <c r="T1880" s="12">
        <f t="shared" ca="1" si="312"/>
        <v>8.8222320247033359E-4</v>
      </c>
      <c r="U1880" s="18"/>
      <c r="V1880" s="22">
        <f t="shared" ca="1" si="313"/>
        <v>43551</v>
      </c>
      <c r="W1880" s="14">
        <f ca="1">VLOOKUP($M1880,LAST!$B:$Q,2,0)</f>
        <v>380.51</v>
      </c>
      <c r="X1880" s="14">
        <f ca="1">VLOOKUP($M1880,LAST!$B:$Q,3,0)*100</f>
        <v>445</v>
      </c>
      <c r="Y1880" s="14">
        <f ca="1">VLOOKUP($M1880,LAST!$B:$Q,16,0)*100</f>
        <v>401.99999999999994</v>
      </c>
      <c r="Z1880" s="14">
        <f ca="1">VLOOKUP($M1880,LAST!$B:$Q,4,0)</f>
        <v>96.36</v>
      </c>
      <c r="AA1880" s="14">
        <f ca="1">VLOOKUP($M1880,LAST!$B:$Q,5,0)</f>
        <v>97.969399999999993</v>
      </c>
      <c r="AB1880" s="14">
        <f ca="1">VLOOKUP($M1880,LAST!$B:$Q,6,0)</f>
        <v>96.774000000000001</v>
      </c>
      <c r="AC1880" s="14">
        <f ca="1">VLOOKUP($M1880,LAST!$B:$Q,7,0)</f>
        <v>1134.5</v>
      </c>
    </row>
    <row r="1881" spans="12:29" ht="16.5" customHeight="1" x14ac:dyDescent="0.25">
      <c r="L1881" s="32">
        <f t="shared" si="305"/>
        <v>1881</v>
      </c>
      <c r="M1881" s="9">
        <f t="shared" ca="1" si="314"/>
        <v>43550</v>
      </c>
      <c r="N1881" s="12">
        <f t="shared" ca="1" si="306"/>
        <v>-3.6829972708726233E-3</v>
      </c>
      <c r="O1881" s="12">
        <f t="shared" ca="1" si="307"/>
        <v>-3.8764083150092388E-3</v>
      </c>
      <c r="P1881" s="12">
        <f t="shared" ca="1" si="308"/>
        <v>-2.4875621890545485E-3</v>
      </c>
      <c r="Q1881" s="12">
        <f t="shared" ca="1" si="309"/>
        <v>-1.0360547036882828E-3</v>
      </c>
      <c r="R1881" s="12">
        <f t="shared" ca="1" si="310"/>
        <v>-4.6811036390215222E-4</v>
      </c>
      <c r="S1881" s="12">
        <f t="shared" ca="1" si="311"/>
        <v>1.760453990017119E-3</v>
      </c>
      <c r="T1881" s="12">
        <f t="shared" ca="1" si="312"/>
        <v>-6.1717510139314147E-4</v>
      </c>
      <c r="U1881" s="18"/>
      <c r="V1881" s="22">
        <f t="shared" ca="1" si="313"/>
        <v>43550</v>
      </c>
      <c r="W1881" s="14">
        <f ca="1">VLOOKUP($M1881,LAST!$B:$Q,2,0)</f>
        <v>376.02</v>
      </c>
      <c r="X1881" s="14">
        <f ca="1">VLOOKUP($M1881,LAST!$B:$Q,3,0)*100</f>
        <v>439.41999999999996</v>
      </c>
      <c r="Y1881" s="14">
        <f ca="1">VLOOKUP($M1881,LAST!$B:$Q,16,0)*100</f>
        <v>401</v>
      </c>
      <c r="Z1881" s="14">
        <f ca="1">VLOOKUP($M1881,LAST!$B:$Q,4,0)</f>
        <v>96.42</v>
      </c>
      <c r="AA1881" s="14">
        <f ca="1">VLOOKUP($M1881,LAST!$B:$Q,5,0)</f>
        <v>98.007900000000006</v>
      </c>
      <c r="AB1881" s="14">
        <f ca="1">VLOOKUP($M1881,LAST!$B:$Q,6,0)</f>
        <v>96.736000000000004</v>
      </c>
      <c r="AC1881" s="14">
        <f ca="1">VLOOKUP($M1881,LAST!$B:$Q,7,0)</f>
        <v>1133.5</v>
      </c>
    </row>
    <row r="1882" spans="12:29" ht="16.5" customHeight="1" x14ac:dyDescent="0.25">
      <c r="L1882" s="32">
        <f t="shared" si="305"/>
        <v>1882</v>
      </c>
      <c r="M1882" s="9">
        <f t="shared" ca="1" si="314"/>
        <v>43549</v>
      </c>
      <c r="N1882" s="12">
        <f t="shared" ca="1" si="306"/>
        <v>1.0901591043017245E-2</v>
      </c>
      <c r="O1882" s="12">
        <f t="shared" ca="1" si="307"/>
        <v>1.9129028531823966E-2</v>
      </c>
      <c r="P1882" s="12">
        <f t="shared" ca="1" si="308"/>
        <v>2.0304568527918621E-2</v>
      </c>
      <c r="Q1882" s="12">
        <f t="shared" ca="1" si="309"/>
        <v>-1.6549441456351621E-3</v>
      </c>
      <c r="R1882" s="12">
        <f t="shared" ca="1" si="310"/>
        <v>-2.1310286954756563E-4</v>
      </c>
      <c r="S1882" s="12">
        <f t="shared" ca="1" si="311"/>
        <v>-8.7945287684554341E-4</v>
      </c>
      <c r="T1882" s="12">
        <f t="shared" ca="1" si="312"/>
        <v>3.5391966023712307E-3</v>
      </c>
      <c r="U1882" s="18"/>
      <c r="V1882" s="22">
        <f t="shared" ca="1" si="313"/>
        <v>43549</v>
      </c>
      <c r="W1882" s="14">
        <f ca="1">VLOOKUP($M1882,LAST!$B:$Q,2,0)</f>
        <v>377.41</v>
      </c>
      <c r="X1882" s="14">
        <f ca="1">VLOOKUP($M1882,LAST!$B:$Q,3,0)*100</f>
        <v>441.13</v>
      </c>
      <c r="Y1882" s="14">
        <f ca="1">VLOOKUP($M1882,LAST!$B:$Q,16,0)*100</f>
        <v>401.99999999999994</v>
      </c>
      <c r="Z1882" s="14">
        <f ca="1">VLOOKUP($M1882,LAST!$B:$Q,4,0)</f>
        <v>96.52</v>
      </c>
      <c r="AA1882" s="14">
        <f ca="1">VLOOKUP($M1882,LAST!$B:$Q,5,0)</f>
        <v>98.053799999999995</v>
      </c>
      <c r="AB1882" s="14">
        <f ca="1">VLOOKUP($M1882,LAST!$B:$Q,6,0)</f>
        <v>96.566000000000003</v>
      </c>
      <c r="AC1882" s="14">
        <f ca="1">VLOOKUP($M1882,LAST!$B:$Q,7,0)</f>
        <v>1134.2</v>
      </c>
    </row>
    <row r="1883" spans="12:29" ht="16.5" customHeight="1" x14ac:dyDescent="0.25">
      <c r="L1883" s="32">
        <f t="shared" si="305"/>
        <v>1883</v>
      </c>
      <c r="M1883" s="9">
        <f t="shared" ca="1" si="314"/>
        <v>43546</v>
      </c>
      <c r="N1883" s="12">
        <f t="shared" ca="1" si="306"/>
        <v>3.1012675706276971E-2</v>
      </c>
      <c r="O1883" s="12">
        <f t="shared" ca="1" si="307"/>
        <v>3.3153523009356478E-2</v>
      </c>
      <c r="P1883" s="12">
        <f t="shared" ca="1" si="308"/>
        <v>3.6842105263157787E-2</v>
      </c>
      <c r="Q1883" s="12">
        <f t="shared" ca="1" si="309"/>
        <v>-1.0332713370529989E-3</v>
      </c>
      <c r="R1883" s="12">
        <f t="shared" ca="1" si="310"/>
        <v>-2.3751758445622606E-4</v>
      </c>
      <c r="S1883" s="12">
        <f t="shared" ca="1" si="311"/>
        <v>1.6166640758588091E-3</v>
      </c>
      <c r="T1883" s="12">
        <f t="shared" ca="1" si="312"/>
        <v>2.2613399547730673E-3</v>
      </c>
      <c r="U1883" s="18"/>
      <c r="V1883" s="22">
        <f t="shared" ca="1" si="313"/>
        <v>43546</v>
      </c>
      <c r="W1883" s="14">
        <f ca="1">VLOOKUP($M1883,LAST!$B:$Q,2,0)</f>
        <v>373.34</v>
      </c>
      <c r="X1883" s="14">
        <f ca="1">VLOOKUP($M1883,LAST!$B:$Q,3,0)*100</f>
        <v>432.85</v>
      </c>
      <c r="Y1883" s="14">
        <f ca="1">VLOOKUP($M1883,LAST!$B:$Q,16,0)*100</f>
        <v>394</v>
      </c>
      <c r="Z1883" s="14">
        <f ca="1">VLOOKUP($M1883,LAST!$B:$Q,4,0)</f>
        <v>96.68</v>
      </c>
      <c r="AA1883" s="14">
        <f ca="1">VLOOKUP($M1883,LAST!$B:$Q,5,0)</f>
        <v>98.074700000000007</v>
      </c>
      <c r="AB1883" s="14">
        <f ca="1">VLOOKUP($M1883,LAST!$B:$Q,6,0)</f>
        <v>96.650999999999996</v>
      </c>
      <c r="AC1883" s="14">
        <f ca="1">VLOOKUP($M1883,LAST!$B:$Q,7,0)</f>
        <v>1130.2</v>
      </c>
    </row>
    <row r="1884" spans="12:29" ht="16.5" customHeight="1" x14ac:dyDescent="0.25">
      <c r="L1884" s="32">
        <f t="shared" si="305"/>
        <v>1884</v>
      </c>
      <c r="M1884" s="9">
        <f t="shared" ca="1" si="314"/>
        <v>43545</v>
      </c>
      <c r="N1884" s="12">
        <f t="shared" ca="1" si="306"/>
        <v>-1.8645491747743881E-2</v>
      </c>
      <c r="O1884" s="12">
        <f t="shared" ca="1" si="307"/>
        <v>-9.8317262242388903E-3</v>
      </c>
      <c r="P1884" s="12">
        <f t="shared" ca="1" si="308"/>
        <v>-1.5544041450777257E-2</v>
      </c>
      <c r="Q1884" s="12">
        <f t="shared" ca="1" si="309"/>
        <v>-9.2908021059157075E-4</v>
      </c>
      <c r="R1884" s="12">
        <f t="shared" ca="1" si="310"/>
        <v>-7.3390605187073632E-5</v>
      </c>
      <c r="S1884" s="12">
        <f t="shared" ca="1" si="311"/>
        <v>7.6649157799104639E-3</v>
      </c>
      <c r="T1884" s="12">
        <f t="shared" ca="1" si="312"/>
        <v>-2.4768897341765905E-3</v>
      </c>
      <c r="U1884" s="18"/>
      <c r="V1884" s="22">
        <f t="shared" ca="1" si="313"/>
        <v>43545</v>
      </c>
      <c r="W1884" s="14">
        <f ca="1">VLOOKUP($M1884,LAST!$B:$Q,2,0)</f>
        <v>362.11</v>
      </c>
      <c r="X1884" s="14">
        <f ca="1">VLOOKUP($M1884,LAST!$B:$Q,3,0)*100</f>
        <v>418.96000000000004</v>
      </c>
      <c r="Y1884" s="14">
        <f ca="1">VLOOKUP($M1884,LAST!$B:$Q,16,0)*100</f>
        <v>380</v>
      </c>
      <c r="Z1884" s="14">
        <f ca="1">VLOOKUP($M1884,LAST!$B:$Q,4,0)</f>
        <v>96.78</v>
      </c>
      <c r="AA1884" s="14">
        <f ca="1">VLOOKUP($M1884,LAST!$B:$Q,5,0)</f>
        <v>98.097999999999999</v>
      </c>
      <c r="AB1884" s="14">
        <f ca="1">VLOOKUP($M1884,LAST!$B:$Q,6,0)</f>
        <v>96.495000000000005</v>
      </c>
      <c r="AC1884" s="14">
        <f ca="1">VLOOKUP($M1884,LAST!$B:$Q,7,0)</f>
        <v>1127.6500000000001</v>
      </c>
    </row>
    <row r="1885" spans="12:29" ht="16.5" customHeight="1" x14ac:dyDescent="0.25">
      <c r="L1885" s="32">
        <f t="shared" si="305"/>
        <v>1885</v>
      </c>
      <c r="M1885" s="9">
        <f t="shared" ca="1" si="314"/>
        <v>43544</v>
      </c>
      <c r="N1885" s="12">
        <f t="shared" ca="1" si="306"/>
        <v>1.9506534412731646E-2</v>
      </c>
      <c r="O1885" s="12">
        <f t="shared" ca="1" si="307"/>
        <v>1.3461077844311387E-2</v>
      </c>
      <c r="P1885" s="12">
        <f t="shared" ca="1" si="308"/>
        <v>1.0471204188481575E-2</v>
      </c>
      <c r="Q1885" s="12">
        <f t="shared" ca="1" si="309"/>
        <v>-5.158893933140396E-4</v>
      </c>
      <c r="R1885" s="12">
        <f t="shared" ca="1" si="310"/>
        <v>-1.3250905903317012E-5</v>
      </c>
      <c r="S1885" s="12">
        <f t="shared" ca="1" si="311"/>
        <v>-6.4534202089580051E-3</v>
      </c>
      <c r="T1885" s="12">
        <f t="shared" ca="1" si="312"/>
        <v>-1.3267291703511486E-4</v>
      </c>
      <c r="U1885" s="18"/>
      <c r="V1885" s="22">
        <f t="shared" ca="1" si="313"/>
        <v>43544</v>
      </c>
      <c r="W1885" s="14">
        <f ca="1">VLOOKUP($M1885,LAST!$B:$Q,2,0)</f>
        <v>368.99</v>
      </c>
      <c r="X1885" s="14">
        <f ca="1">VLOOKUP($M1885,LAST!$B:$Q,3,0)*100</f>
        <v>423.12</v>
      </c>
      <c r="Y1885" s="14">
        <f ca="1">VLOOKUP($M1885,LAST!$B:$Q,16,0)*100</f>
        <v>386</v>
      </c>
      <c r="Z1885" s="14">
        <f ca="1">VLOOKUP($M1885,LAST!$B:$Q,4,0)</f>
        <v>96.87</v>
      </c>
      <c r="AA1885" s="14">
        <f ca="1">VLOOKUP($M1885,LAST!$B:$Q,5,0)</f>
        <v>98.105199999999996</v>
      </c>
      <c r="AB1885" s="14">
        <f ca="1">VLOOKUP($M1885,LAST!$B:$Q,6,0)</f>
        <v>95.760999999999996</v>
      </c>
      <c r="AC1885" s="14">
        <f ca="1">VLOOKUP($M1885,LAST!$B:$Q,7,0)</f>
        <v>1130.45</v>
      </c>
    </row>
    <row r="1886" spans="12:29" ht="16.5" customHeight="1" x14ac:dyDescent="0.25">
      <c r="L1886" s="32">
        <f t="shared" si="305"/>
        <v>1886</v>
      </c>
      <c r="M1886" s="9">
        <f t="shared" ca="1" si="314"/>
        <v>43543</v>
      </c>
      <c r="N1886" s="12">
        <f t="shared" ca="1" si="306"/>
        <v>-6.5874344687507635E-3</v>
      </c>
      <c r="O1886" s="12">
        <f t="shared" ca="1" si="307"/>
        <v>-6.449156374193854E-3</v>
      </c>
      <c r="P1886" s="12">
        <f t="shared" ca="1" si="308"/>
        <v>-5.2083333333333703E-3</v>
      </c>
      <c r="Q1886" s="12">
        <f t="shared" ca="1" si="309"/>
        <v>0</v>
      </c>
      <c r="R1886" s="12">
        <f t="shared" ca="1" si="310"/>
        <v>2.3444460073962503E-5</v>
      </c>
      <c r="S1886" s="12">
        <f t="shared" ca="1" si="311"/>
        <v>-1.4607765944221196E-3</v>
      </c>
      <c r="T1886" s="12">
        <f t="shared" ca="1" si="312"/>
        <v>-1.3249712922887014E-3</v>
      </c>
      <c r="U1886" s="18"/>
      <c r="V1886" s="22">
        <f t="shared" ca="1" si="313"/>
        <v>43543</v>
      </c>
      <c r="W1886" s="14">
        <f ca="1">VLOOKUP($M1886,LAST!$B:$Q,2,0)</f>
        <v>361.93</v>
      </c>
      <c r="X1886" s="14">
        <f ca="1">VLOOKUP($M1886,LAST!$B:$Q,3,0)*100</f>
        <v>417.5</v>
      </c>
      <c r="Y1886" s="14">
        <f ca="1">VLOOKUP($M1886,LAST!$B:$Q,16,0)*100</f>
        <v>382</v>
      </c>
      <c r="Z1886" s="14">
        <f ca="1">VLOOKUP($M1886,LAST!$B:$Q,4,0)</f>
        <v>96.92</v>
      </c>
      <c r="AA1886" s="14">
        <f ca="1">VLOOKUP($M1886,LAST!$B:$Q,5,0)</f>
        <v>98.106499999999997</v>
      </c>
      <c r="AB1886" s="14">
        <f ca="1">VLOOKUP($M1886,LAST!$B:$Q,6,0)</f>
        <v>96.382999999999996</v>
      </c>
      <c r="AC1886" s="14">
        <f ca="1">VLOOKUP($M1886,LAST!$B:$Q,7,0)</f>
        <v>1130.5999999999999</v>
      </c>
    </row>
    <row r="1887" spans="12:29" ht="16.5" customHeight="1" x14ac:dyDescent="0.25">
      <c r="L1887" s="32">
        <f t="shared" si="305"/>
        <v>1887</v>
      </c>
      <c r="M1887" s="9">
        <f t="shared" ca="1" si="314"/>
        <v>43542</v>
      </c>
      <c r="N1887" s="12">
        <f t="shared" ca="1" si="306"/>
        <v>-8.6258503401360764E-3</v>
      </c>
      <c r="O1887" s="12">
        <f t="shared" ca="1" si="307"/>
        <v>-1.1851851851852002E-2</v>
      </c>
      <c r="P1887" s="12">
        <f t="shared" ca="1" si="308"/>
        <v>-1.0309278350515427E-2</v>
      </c>
      <c r="Q1887" s="12">
        <f t="shared" ca="1" si="309"/>
        <v>2.0639834881319707E-4</v>
      </c>
      <c r="R1887" s="12">
        <f t="shared" ca="1" si="310"/>
        <v>2.9161177703751484E-4</v>
      </c>
      <c r="S1887" s="12">
        <f t="shared" ca="1" si="311"/>
        <v>-7.3502769294475634E-4</v>
      </c>
      <c r="T1887" s="12">
        <f t="shared" ca="1" si="312"/>
        <v>-4.3971506463811316E-3</v>
      </c>
      <c r="U1887" s="18"/>
      <c r="V1887" s="22">
        <f t="shared" ca="1" si="313"/>
        <v>43542</v>
      </c>
      <c r="W1887" s="14">
        <f ca="1">VLOOKUP($M1887,LAST!$B:$Q,2,0)</f>
        <v>364.33</v>
      </c>
      <c r="X1887" s="14">
        <f ca="1">VLOOKUP($M1887,LAST!$B:$Q,3,0)*100</f>
        <v>420.21</v>
      </c>
      <c r="Y1887" s="14">
        <f ca="1">VLOOKUP($M1887,LAST!$B:$Q,16,0)*100</f>
        <v>384</v>
      </c>
      <c r="Z1887" s="14">
        <f ca="1">VLOOKUP($M1887,LAST!$B:$Q,4,0)</f>
        <v>96.92</v>
      </c>
      <c r="AA1887" s="14">
        <f ca="1">VLOOKUP($M1887,LAST!$B:$Q,5,0)</f>
        <v>98.104200000000006</v>
      </c>
      <c r="AB1887" s="14">
        <f ca="1">VLOOKUP($M1887,LAST!$B:$Q,6,0)</f>
        <v>96.524000000000001</v>
      </c>
      <c r="AC1887" s="14">
        <f ca="1">VLOOKUP($M1887,LAST!$B:$Q,7,0)</f>
        <v>1132.0999999999999</v>
      </c>
    </row>
    <row r="1888" spans="12:29" ht="16.5" customHeight="1" x14ac:dyDescent="0.25">
      <c r="L1888" s="32">
        <f t="shared" si="305"/>
        <v>1888</v>
      </c>
      <c r="M1888" s="9">
        <f t="shared" ca="1" si="314"/>
        <v>43539</v>
      </c>
      <c r="N1888" s="12">
        <f t="shared" ca="1" si="306"/>
        <v>7.3523404950570637E-4</v>
      </c>
      <c r="O1888" s="12">
        <f t="shared" ca="1" si="307"/>
        <v>1.646361540994512E-4</v>
      </c>
      <c r="P1888" s="12">
        <f t="shared" ca="1" si="308"/>
        <v>5.1813471502590858E-3</v>
      </c>
      <c r="Q1888" s="12">
        <f t="shared" ca="1" si="309"/>
        <v>1.0320982557554537E-4</v>
      </c>
      <c r="R1888" s="12">
        <f t="shared" ca="1" si="310"/>
        <v>-1.3151388796850405E-4</v>
      </c>
      <c r="S1888" s="12">
        <f t="shared" ca="1" si="311"/>
        <v>-1.9631141189233592E-3</v>
      </c>
      <c r="T1888" s="12">
        <f t="shared" ca="1" si="312"/>
        <v>1.9384967838573797E-3</v>
      </c>
      <c r="U1888" s="18"/>
      <c r="V1888" s="22">
        <f t="shared" ca="1" si="313"/>
        <v>43539</v>
      </c>
      <c r="W1888" s="14">
        <f ca="1">VLOOKUP($M1888,LAST!$B:$Q,2,0)</f>
        <v>367.5</v>
      </c>
      <c r="X1888" s="14">
        <f ca="1">VLOOKUP($M1888,LAST!$B:$Q,3,0)*100</f>
        <v>425.25000000000006</v>
      </c>
      <c r="Y1888" s="14">
        <f ca="1">VLOOKUP($M1888,LAST!$B:$Q,16,0)*100</f>
        <v>388</v>
      </c>
      <c r="Z1888" s="14">
        <f ca="1">VLOOKUP($M1888,LAST!$B:$Q,4,0)</f>
        <v>96.9</v>
      </c>
      <c r="AA1888" s="14">
        <f ca="1">VLOOKUP($M1888,LAST!$B:$Q,5,0)</f>
        <v>98.075599999999994</v>
      </c>
      <c r="AB1888" s="14">
        <f ca="1">VLOOKUP($M1888,LAST!$B:$Q,6,0)</f>
        <v>96.594999999999999</v>
      </c>
      <c r="AC1888" s="14">
        <f ca="1">VLOOKUP($M1888,LAST!$B:$Q,7,0)</f>
        <v>1137.0999999999999</v>
      </c>
    </row>
    <row r="1889" spans="12:29" ht="16.5" customHeight="1" x14ac:dyDescent="0.25">
      <c r="L1889" s="32">
        <f t="shared" si="305"/>
        <v>1889</v>
      </c>
      <c r="M1889" s="9">
        <f t="shared" ca="1" si="314"/>
        <v>43538</v>
      </c>
      <c r="N1889" s="12">
        <f t="shared" ca="1" si="306"/>
        <v>-1.1600366044032917E-2</v>
      </c>
      <c r="O1889" s="12">
        <f t="shared" ca="1" si="307"/>
        <v>-8.0257570808641709E-3</v>
      </c>
      <c r="P1889" s="12">
        <f t="shared" ca="1" si="308"/>
        <v>-5.1546391752577136E-3</v>
      </c>
      <c r="Q1889" s="12">
        <f t="shared" ca="1" si="309"/>
        <v>4.1300980898295592E-4</v>
      </c>
      <c r="R1889" s="12">
        <f t="shared" ca="1" si="310"/>
        <v>-6.8300997398518248E-5</v>
      </c>
      <c r="S1889" s="12">
        <f t="shared" ca="1" si="311"/>
        <v>2.433972035214893E-3</v>
      </c>
      <c r="T1889" s="12">
        <f t="shared" ca="1" si="312"/>
        <v>1.9864918553833544E-3</v>
      </c>
      <c r="U1889" s="18"/>
      <c r="V1889" s="22">
        <f t="shared" ca="1" si="313"/>
        <v>43538</v>
      </c>
      <c r="W1889" s="14">
        <f ca="1">VLOOKUP($M1889,LAST!$B:$Q,2,0)</f>
        <v>367.23</v>
      </c>
      <c r="X1889" s="14">
        <f ca="1">VLOOKUP($M1889,LAST!$B:$Q,3,0)*100</f>
        <v>425.18</v>
      </c>
      <c r="Y1889" s="14">
        <f ca="1">VLOOKUP($M1889,LAST!$B:$Q,16,0)*100</f>
        <v>386</v>
      </c>
      <c r="Z1889" s="14">
        <f ca="1">VLOOKUP($M1889,LAST!$B:$Q,4,0)</f>
        <v>96.89</v>
      </c>
      <c r="AA1889" s="14">
        <f ca="1">VLOOKUP($M1889,LAST!$B:$Q,5,0)</f>
        <v>98.088499999999996</v>
      </c>
      <c r="AB1889" s="14">
        <f ca="1">VLOOKUP($M1889,LAST!$B:$Q,6,0)</f>
        <v>96.784999999999997</v>
      </c>
      <c r="AC1889" s="14">
        <f ca="1">VLOOKUP($M1889,LAST!$B:$Q,7,0)</f>
        <v>1134.9000000000001</v>
      </c>
    </row>
    <row r="1890" spans="12:29" ht="16.5" customHeight="1" x14ac:dyDescent="0.25">
      <c r="L1890" s="32">
        <f t="shared" si="305"/>
        <v>1890</v>
      </c>
      <c r="M1890" s="9">
        <f t="shared" ca="1" si="314"/>
        <v>43537</v>
      </c>
      <c r="N1890" s="12">
        <f t="shared" ca="1" si="306"/>
        <v>-1.4244631386566287E-3</v>
      </c>
      <c r="O1890" s="12">
        <f t="shared" ca="1" si="307"/>
        <v>-1.2328041108832344E-2</v>
      </c>
      <c r="P1890" s="12">
        <f t="shared" ca="1" si="308"/>
        <v>-2.0202020202020221E-2</v>
      </c>
      <c r="Q1890" s="12">
        <f t="shared" ca="1" si="309"/>
        <v>3.0985333608768428E-4</v>
      </c>
      <c r="R1890" s="12">
        <f t="shared" ca="1" si="310"/>
        <v>-5.3287144349056792E-4</v>
      </c>
      <c r="S1890" s="12">
        <f t="shared" ca="1" si="311"/>
        <v>-3.97173363594161E-3</v>
      </c>
      <c r="T1890" s="12">
        <f t="shared" ca="1" si="312"/>
        <v>2.6113127378950551E-3</v>
      </c>
      <c r="U1890" s="18"/>
      <c r="V1890" s="22">
        <f t="shared" ca="1" si="313"/>
        <v>43537</v>
      </c>
      <c r="W1890" s="14">
        <f ca="1">VLOOKUP($M1890,LAST!$B:$Q,2,0)</f>
        <v>371.54</v>
      </c>
      <c r="X1890" s="14">
        <f ca="1">VLOOKUP($M1890,LAST!$B:$Q,3,0)*100</f>
        <v>428.62</v>
      </c>
      <c r="Y1890" s="14">
        <f ca="1">VLOOKUP($M1890,LAST!$B:$Q,16,0)*100</f>
        <v>388</v>
      </c>
      <c r="Z1890" s="14">
        <f ca="1">VLOOKUP($M1890,LAST!$B:$Q,4,0)</f>
        <v>96.85</v>
      </c>
      <c r="AA1890" s="14">
        <f ca="1">VLOOKUP($M1890,LAST!$B:$Q,5,0)</f>
        <v>98.095200000000006</v>
      </c>
      <c r="AB1890" s="14">
        <f ca="1">VLOOKUP($M1890,LAST!$B:$Q,6,0)</f>
        <v>96.55</v>
      </c>
      <c r="AC1890" s="14">
        <f ca="1">VLOOKUP($M1890,LAST!$B:$Q,7,0)</f>
        <v>1132.6500000000001</v>
      </c>
    </row>
    <row r="1891" spans="12:29" ht="16.5" customHeight="1" x14ac:dyDescent="0.25">
      <c r="L1891" s="32">
        <f t="shared" si="305"/>
        <v>1891</v>
      </c>
      <c r="M1891" s="9">
        <f t="shared" ca="1" si="314"/>
        <v>43536</v>
      </c>
      <c r="N1891" s="12">
        <f t="shared" ca="1" si="306"/>
        <v>-4.0298748052236544E-4</v>
      </c>
      <c r="O1891" s="12">
        <f t="shared" ca="1" si="307"/>
        <v>-7.4106264724045356E-3</v>
      </c>
      <c r="P1891" s="12">
        <f t="shared" ca="1" si="308"/>
        <v>-7.5187969924812581E-3</v>
      </c>
      <c r="Q1891" s="12">
        <f t="shared" ca="1" si="309"/>
        <v>2.0661157024792765E-4</v>
      </c>
      <c r="R1891" s="12">
        <f t="shared" ca="1" si="310"/>
        <v>-1.4264041675482453E-5</v>
      </c>
      <c r="S1891" s="12">
        <f t="shared" ca="1" si="311"/>
        <v>-2.8802139587512654E-3</v>
      </c>
      <c r="T1891" s="12">
        <f t="shared" ca="1" si="312"/>
        <v>-3.4403669724769603E-3</v>
      </c>
      <c r="U1891" s="18"/>
      <c r="V1891" s="22">
        <f t="shared" ca="1" si="313"/>
        <v>43536</v>
      </c>
      <c r="W1891" s="14">
        <f ca="1">VLOOKUP($M1891,LAST!$B:$Q,2,0)</f>
        <v>372.07</v>
      </c>
      <c r="X1891" s="14">
        <f ca="1">VLOOKUP($M1891,LAST!$B:$Q,3,0)*100</f>
        <v>433.96999999999997</v>
      </c>
      <c r="Y1891" s="14">
        <f ca="1">VLOOKUP($M1891,LAST!$B:$Q,16,0)*100</f>
        <v>396</v>
      </c>
      <c r="Z1891" s="14">
        <f ca="1">VLOOKUP($M1891,LAST!$B:$Q,4,0)</f>
        <v>96.82</v>
      </c>
      <c r="AA1891" s="14">
        <f ca="1">VLOOKUP($M1891,LAST!$B:$Q,5,0)</f>
        <v>98.147499999999994</v>
      </c>
      <c r="AB1891" s="14">
        <f ca="1">VLOOKUP($M1891,LAST!$B:$Q,6,0)</f>
        <v>96.935000000000002</v>
      </c>
      <c r="AC1891" s="14">
        <f ca="1">VLOOKUP($M1891,LAST!$B:$Q,7,0)</f>
        <v>1129.7</v>
      </c>
    </row>
    <row r="1892" spans="12:29" ht="16.5" customHeight="1" x14ac:dyDescent="0.25">
      <c r="L1892" s="32">
        <f t="shared" si="305"/>
        <v>1892</v>
      </c>
      <c r="M1892" s="9">
        <f t="shared" ca="1" si="314"/>
        <v>43535</v>
      </c>
      <c r="N1892" s="12">
        <f t="shared" ca="1" si="306"/>
        <v>-1.6773648202445979E-2</v>
      </c>
      <c r="O1892" s="12">
        <f t="shared" ca="1" si="307"/>
        <v>-1.3604367836837938E-2</v>
      </c>
      <c r="P1892" s="12">
        <f t="shared" ca="1" si="308"/>
        <v>-1.2376237623762387E-2</v>
      </c>
      <c r="Q1892" s="12">
        <f t="shared" ca="1" si="309"/>
        <v>-3.0982133636270337E-4</v>
      </c>
      <c r="R1892" s="12">
        <f t="shared" ca="1" si="310"/>
        <v>-2.2414420215333131E-5</v>
      </c>
      <c r="S1892" s="12">
        <f t="shared" ca="1" si="311"/>
        <v>-9.3519412985831885E-4</v>
      </c>
      <c r="T1892" s="12">
        <f t="shared" ca="1" si="312"/>
        <v>-2.2005105184402796E-3</v>
      </c>
      <c r="U1892" s="18"/>
      <c r="V1892" s="22">
        <f t="shared" ca="1" si="313"/>
        <v>43535</v>
      </c>
      <c r="W1892" s="14">
        <f ca="1">VLOOKUP($M1892,LAST!$B:$Q,2,0)</f>
        <v>372.22</v>
      </c>
      <c r="X1892" s="14">
        <f ca="1">VLOOKUP($M1892,LAST!$B:$Q,3,0)*100</f>
        <v>437.21</v>
      </c>
      <c r="Y1892" s="14">
        <f ca="1">VLOOKUP($M1892,LAST!$B:$Q,16,0)*100</f>
        <v>399</v>
      </c>
      <c r="Z1892" s="14">
        <f ca="1">VLOOKUP($M1892,LAST!$B:$Q,4,0)</f>
        <v>96.8</v>
      </c>
      <c r="AA1892" s="14">
        <f ca="1">VLOOKUP($M1892,LAST!$B:$Q,5,0)</f>
        <v>98.148899999999998</v>
      </c>
      <c r="AB1892" s="14">
        <f ca="1">VLOOKUP($M1892,LAST!$B:$Q,6,0)</f>
        <v>97.215000000000003</v>
      </c>
      <c r="AC1892" s="14">
        <f ca="1">VLOOKUP($M1892,LAST!$B:$Q,7,0)</f>
        <v>1133.5999999999999</v>
      </c>
    </row>
    <row r="1893" spans="12:29" ht="16.5" customHeight="1" x14ac:dyDescent="0.25">
      <c r="L1893" s="32">
        <f t="shared" si="305"/>
        <v>1893</v>
      </c>
      <c r="M1893" s="9">
        <f t="shared" ca="1" si="314"/>
        <v>43532</v>
      </c>
      <c r="N1893" s="12">
        <f t="shared" ca="1" si="306"/>
        <v>6.7012365376943883E-3</v>
      </c>
      <c r="O1893" s="12">
        <f t="shared" ca="1" si="307"/>
        <v>1.6978707782672631E-2</v>
      </c>
      <c r="P1893" s="12">
        <f t="shared" ca="1" si="308"/>
        <v>2.020202020202011E-2</v>
      </c>
      <c r="Q1893" s="12">
        <f t="shared" ca="1" si="309"/>
        <v>-1.2377514182568827E-3</v>
      </c>
      <c r="R1893" s="12">
        <f t="shared" ca="1" si="310"/>
        <v>-1.1715256115873984E-4</v>
      </c>
      <c r="S1893" s="12">
        <f t="shared" ca="1" si="311"/>
        <v>-3.6962331186582986E-3</v>
      </c>
      <c r="T1893" s="12">
        <f t="shared" ca="1" si="312"/>
        <v>6.3778899813977663E-3</v>
      </c>
      <c r="U1893" s="18"/>
      <c r="V1893" s="22">
        <f t="shared" ca="1" si="313"/>
        <v>43532</v>
      </c>
      <c r="W1893" s="14">
        <f ca="1">VLOOKUP($M1893,LAST!$B:$Q,2,0)</f>
        <v>378.57</v>
      </c>
      <c r="X1893" s="14">
        <f ca="1">VLOOKUP($M1893,LAST!$B:$Q,3,0)*100</f>
        <v>443.24</v>
      </c>
      <c r="Y1893" s="14">
        <f ca="1">VLOOKUP($M1893,LAST!$B:$Q,16,0)*100</f>
        <v>404</v>
      </c>
      <c r="Z1893" s="14">
        <f ca="1">VLOOKUP($M1893,LAST!$B:$Q,4,0)</f>
        <v>96.83</v>
      </c>
      <c r="AA1893" s="14">
        <f ca="1">VLOOKUP($M1893,LAST!$B:$Q,5,0)</f>
        <v>98.1511</v>
      </c>
      <c r="AB1893" s="14">
        <f ca="1">VLOOKUP($M1893,LAST!$B:$Q,6,0)</f>
        <v>97.305999999999997</v>
      </c>
      <c r="AC1893" s="14">
        <f ca="1">VLOOKUP($M1893,LAST!$B:$Q,7,0)</f>
        <v>1136.0999999999999</v>
      </c>
    </row>
    <row r="1894" spans="12:29" ht="16.5" customHeight="1" x14ac:dyDescent="0.25">
      <c r="L1894" s="32">
        <f t="shared" si="305"/>
        <v>1894</v>
      </c>
      <c r="M1894" s="9">
        <f t="shared" ca="1" si="314"/>
        <v>43531</v>
      </c>
      <c r="N1894" s="12">
        <f t="shared" ca="1" si="306"/>
        <v>1.8636400574261192E-2</v>
      </c>
      <c r="O1894" s="12">
        <f t="shared" ca="1" si="307"/>
        <v>2.6858919988690833E-2</v>
      </c>
      <c r="P1894" s="12">
        <f t="shared" ca="1" si="308"/>
        <v>2.5906735751295429E-2</v>
      </c>
      <c r="Q1894" s="12">
        <f t="shared" ca="1" si="309"/>
        <v>-6.1849293887228374E-4</v>
      </c>
      <c r="R1894" s="12">
        <f t="shared" ca="1" si="310"/>
        <v>2.5468596710931379E-5</v>
      </c>
      <c r="S1894" s="12">
        <f t="shared" ca="1" si="311"/>
        <v>8.1962982461574185E-3</v>
      </c>
      <c r="T1894" s="12">
        <f t="shared" ca="1" si="312"/>
        <v>8.8589652728732204E-5</v>
      </c>
      <c r="U1894" s="18"/>
      <c r="V1894" s="22">
        <f t="shared" ca="1" si="313"/>
        <v>43531</v>
      </c>
      <c r="W1894" s="14">
        <f ca="1">VLOOKUP($M1894,LAST!$B:$Q,2,0)</f>
        <v>376.05</v>
      </c>
      <c r="X1894" s="14">
        <f ca="1">VLOOKUP($M1894,LAST!$B:$Q,3,0)*100</f>
        <v>435.84</v>
      </c>
      <c r="Y1894" s="14">
        <f ca="1">VLOOKUP($M1894,LAST!$B:$Q,16,0)*100</f>
        <v>396</v>
      </c>
      <c r="Z1894" s="14">
        <f ca="1">VLOOKUP($M1894,LAST!$B:$Q,4,0)</f>
        <v>96.95</v>
      </c>
      <c r="AA1894" s="14">
        <f ca="1">VLOOKUP($M1894,LAST!$B:$Q,5,0)</f>
        <v>98.162599999999998</v>
      </c>
      <c r="AB1894" s="14">
        <f ca="1">VLOOKUP($M1894,LAST!$B:$Q,6,0)</f>
        <v>97.667000000000002</v>
      </c>
      <c r="AC1894" s="14">
        <f ca="1">VLOOKUP($M1894,LAST!$B:$Q,7,0)</f>
        <v>1128.9000000000001</v>
      </c>
    </row>
    <row r="1895" spans="12:29" ht="16.5" customHeight="1" x14ac:dyDescent="0.25">
      <c r="L1895" s="32">
        <f t="shared" si="305"/>
        <v>1895</v>
      </c>
      <c r="M1895" s="9">
        <f t="shared" ca="1" si="314"/>
        <v>43530</v>
      </c>
      <c r="N1895" s="12">
        <f t="shared" ca="1" si="306"/>
        <v>-1.0833942742605185E-4</v>
      </c>
      <c r="O1895" s="12">
        <f t="shared" ca="1" si="307"/>
        <v>1.158301158301156E-2</v>
      </c>
      <c r="P1895" s="12">
        <f t="shared" ca="1" si="308"/>
        <v>1.3123359580052396E-2</v>
      </c>
      <c r="Q1895" s="12">
        <f t="shared" ca="1" si="309"/>
        <v>-5.1514527096641061E-4</v>
      </c>
      <c r="R1895" s="12">
        <f t="shared" ca="1" si="310"/>
        <v>-6.6213966868566843E-5</v>
      </c>
      <c r="S1895" s="12">
        <f t="shared" ca="1" si="311"/>
        <v>7.2264778147257402E-5</v>
      </c>
      <c r="T1895" s="12">
        <f t="shared" ca="1" si="312"/>
        <v>2.9765871429205948E-3</v>
      </c>
      <c r="U1895" s="18"/>
      <c r="V1895" s="22">
        <f t="shared" ca="1" si="313"/>
        <v>43530</v>
      </c>
      <c r="W1895" s="14">
        <f ca="1">VLOOKUP($M1895,LAST!$B:$Q,2,0)</f>
        <v>369.17</v>
      </c>
      <c r="X1895" s="14">
        <f ca="1">VLOOKUP($M1895,LAST!$B:$Q,3,0)*100</f>
        <v>424.44</v>
      </c>
      <c r="Y1895" s="14">
        <f ca="1">VLOOKUP($M1895,LAST!$B:$Q,16,0)*100</f>
        <v>386</v>
      </c>
      <c r="Z1895" s="14">
        <f ca="1">VLOOKUP($M1895,LAST!$B:$Q,4,0)</f>
        <v>97.01</v>
      </c>
      <c r="AA1895" s="14">
        <f ca="1">VLOOKUP($M1895,LAST!$B:$Q,5,0)</f>
        <v>98.1601</v>
      </c>
      <c r="AB1895" s="14">
        <f ca="1">VLOOKUP($M1895,LAST!$B:$Q,6,0)</f>
        <v>96.873000000000005</v>
      </c>
      <c r="AC1895" s="14">
        <f ca="1">VLOOKUP($M1895,LAST!$B:$Q,7,0)</f>
        <v>1128.8</v>
      </c>
    </row>
    <row r="1896" spans="12:29" ht="16.5" customHeight="1" x14ac:dyDescent="0.25">
      <c r="L1896" s="32">
        <f t="shared" si="305"/>
        <v>1896</v>
      </c>
      <c r="M1896" s="9">
        <f t="shared" ca="1" si="314"/>
        <v>43529</v>
      </c>
      <c r="N1896" s="12">
        <f t="shared" ca="1" si="306"/>
        <v>8.329691937950523E-3</v>
      </c>
      <c r="O1896" s="12">
        <f t="shared" ca="1" si="307"/>
        <v>6.355983018732303E-3</v>
      </c>
      <c r="P1896" s="12">
        <f t="shared" ca="1" si="308"/>
        <v>7.9365079365079083E-3</v>
      </c>
      <c r="Q1896" s="12">
        <f t="shared" ca="1" si="309"/>
        <v>-2.0601565718991743E-4</v>
      </c>
      <c r="R1896" s="12">
        <f t="shared" ca="1" si="310"/>
        <v>0</v>
      </c>
      <c r="S1896" s="12">
        <f t="shared" ca="1" si="311"/>
        <v>1.9031463974679141E-3</v>
      </c>
      <c r="T1896" s="12">
        <f t="shared" ca="1" si="312"/>
        <v>4.4446419840871165E-4</v>
      </c>
      <c r="U1896" s="18"/>
      <c r="V1896" s="22">
        <f t="shared" ca="1" si="313"/>
        <v>43529</v>
      </c>
      <c r="W1896" s="14">
        <f ca="1">VLOOKUP($M1896,LAST!$B:$Q,2,0)</f>
        <v>369.21</v>
      </c>
      <c r="X1896" s="14">
        <f ca="1">VLOOKUP($M1896,LAST!$B:$Q,3,0)*100</f>
        <v>419.58000000000004</v>
      </c>
      <c r="Y1896" s="14">
        <f ca="1">VLOOKUP($M1896,LAST!$B:$Q,16,0)*100</f>
        <v>381</v>
      </c>
      <c r="Z1896" s="14">
        <f ca="1">VLOOKUP($M1896,LAST!$B:$Q,4,0)</f>
        <v>97.06</v>
      </c>
      <c r="AA1896" s="14">
        <f ca="1">VLOOKUP($M1896,LAST!$B:$Q,5,0)</f>
        <v>98.166600000000003</v>
      </c>
      <c r="AB1896" s="14">
        <f ca="1">VLOOKUP($M1896,LAST!$B:$Q,6,0)</f>
        <v>96.866</v>
      </c>
      <c r="AC1896" s="14">
        <f ca="1">VLOOKUP($M1896,LAST!$B:$Q,7,0)</f>
        <v>1125.45</v>
      </c>
    </row>
    <row r="1897" spans="12:29" ht="16.5" customHeight="1" x14ac:dyDescent="0.25">
      <c r="L1897" s="32">
        <f t="shared" si="305"/>
        <v>1897</v>
      </c>
      <c r="M1897" s="9">
        <f t="shared" ca="1" si="314"/>
        <v>43528</v>
      </c>
      <c r="N1897" s="12">
        <f t="shared" ca="1" si="306"/>
        <v>1.3199037051385032E-2</v>
      </c>
      <c r="O1897" s="12">
        <f t="shared" ca="1" si="307"/>
        <v>3.2967561844259308E-3</v>
      </c>
      <c r="P1897" s="12">
        <f t="shared" ca="1" si="308"/>
        <v>5.3191489361701372E-3</v>
      </c>
      <c r="Q1897" s="12">
        <f t="shared" ca="1" si="309"/>
        <v>2.0605810838647542E-4</v>
      </c>
      <c r="R1897" s="12">
        <f t="shared" ca="1" si="310"/>
        <v>2.2925473869550572E-4</v>
      </c>
      <c r="S1897" s="12">
        <f t="shared" ca="1" si="311"/>
        <v>1.6057683342485252E-3</v>
      </c>
      <c r="T1897" s="12">
        <f t="shared" ca="1" si="312"/>
        <v>4.8914976876557326E-4</v>
      </c>
      <c r="U1897" s="18"/>
      <c r="V1897" s="22">
        <f t="shared" ca="1" si="313"/>
        <v>43528</v>
      </c>
      <c r="W1897" s="14">
        <f ca="1">VLOOKUP($M1897,LAST!$B:$Q,2,0)</f>
        <v>366.16</v>
      </c>
      <c r="X1897" s="14">
        <f ca="1">VLOOKUP($M1897,LAST!$B:$Q,3,0)*100</f>
        <v>416.92999999999995</v>
      </c>
      <c r="Y1897" s="14">
        <f ca="1">VLOOKUP($M1897,LAST!$B:$Q,16,0)*100</f>
        <v>378</v>
      </c>
      <c r="Z1897" s="14">
        <f ca="1">VLOOKUP($M1897,LAST!$B:$Q,4,0)</f>
        <v>97.08</v>
      </c>
      <c r="AA1897" s="14">
        <f ca="1">VLOOKUP($M1897,LAST!$B:$Q,5,0)</f>
        <v>98.166600000000003</v>
      </c>
      <c r="AB1897" s="14">
        <f ca="1">VLOOKUP($M1897,LAST!$B:$Q,6,0)</f>
        <v>96.682000000000002</v>
      </c>
      <c r="AC1897" s="14">
        <f ca="1">VLOOKUP($M1897,LAST!$B:$Q,7,0)</f>
        <v>1124.95</v>
      </c>
    </row>
    <row r="1898" spans="12:29" ht="16.5" customHeight="1" x14ac:dyDescent="0.25">
      <c r="L1898" s="32">
        <f t="shared" si="305"/>
        <v>1898</v>
      </c>
      <c r="M1898" s="9">
        <f t="shared" ca="1" si="314"/>
        <v>43525</v>
      </c>
      <c r="N1898" s="12">
        <f t="shared" ca="1" si="306"/>
        <v>4.9832507405667137E-4</v>
      </c>
      <c r="O1898" s="12">
        <f t="shared" ca="1" si="307"/>
        <v>-1.2977649603461705E-3</v>
      </c>
      <c r="P1898" s="12">
        <f t="shared" ca="1" si="308"/>
        <v>-7.9155672823219003E-3</v>
      </c>
      <c r="Q1898" s="12">
        <f t="shared" ca="1" si="309"/>
        <v>-2.0601565718991743E-4</v>
      </c>
      <c r="R1898" s="12">
        <f t="shared" ca="1" si="310"/>
        <v>2.8027877036085336E-4</v>
      </c>
      <c r="S1898" s="12">
        <f t="shared" ca="1" si="311"/>
        <v>3.8478737897398307E-3</v>
      </c>
      <c r="T1898" s="12">
        <f t="shared" ca="1" si="312"/>
        <v>0</v>
      </c>
      <c r="U1898" s="18"/>
      <c r="V1898" s="22">
        <f t="shared" ca="1" si="313"/>
        <v>43525</v>
      </c>
      <c r="W1898" s="14">
        <f ca="1">VLOOKUP($M1898,LAST!$B:$Q,2,0)</f>
        <v>361.39</v>
      </c>
      <c r="X1898" s="14">
        <f ca="1">VLOOKUP($M1898,LAST!$B:$Q,3,0)*100</f>
        <v>415.55999999999995</v>
      </c>
      <c r="Y1898" s="14">
        <f ca="1">VLOOKUP($M1898,LAST!$B:$Q,16,0)*100</f>
        <v>376</v>
      </c>
      <c r="Z1898" s="14">
        <f ca="1">VLOOKUP($M1898,LAST!$B:$Q,4,0)</f>
        <v>97.06</v>
      </c>
      <c r="AA1898" s="14">
        <f ca="1">VLOOKUP($M1898,LAST!$B:$Q,5,0)</f>
        <v>98.144099999999995</v>
      </c>
      <c r="AB1898" s="14">
        <f ca="1">VLOOKUP($M1898,LAST!$B:$Q,6,0)</f>
        <v>96.527000000000001</v>
      </c>
      <c r="AC1898" s="14">
        <f ca="1">VLOOKUP($M1898,LAST!$B:$Q,7,0)</f>
        <v>1124.4000000000001</v>
      </c>
    </row>
    <row r="1899" spans="12:29" ht="16.5" customHeight="1" x14ac:dyDescent="0.25">
      <c r="L1899" s="32">
        <f t="shared" si="305"/>
        <v>1899</v>
      </c>
      <c r="M1899" s="9">
        <f t="shared" ca="1" si="314"/>
        <v>43524</v>
      </c>
      <c r="N1899" s="12">
        <f t="shared" ca="1" si="306"/>
        <v>-1.660722550434246E-2</v>
      </c>
      <c r="O1899" s="12">
        <f t="shared" ca="1" si="307"/>
        <v>-7.6554339271661664E-3</v>
      </c>
      <c r="P1899" s="12">
        <f t="shared" ca="1" si="308"/>
        <v>-1.0443864229765065E-2</v>
      </c>
      <c r="Q1899" s="12">
        <f t="shared" ca="1" si="309"/>
        <v>3.0911901081909221E-4</v>
      </c>
      <c r="R1899" s="12">
        <f t="shared" ca="1" si="310"/>
        <v>3.1299095996484283E-4</v>
      </c>
      <c r="S1899" s="12">
        <f t="shared" ca="1" si="311"/>
        <v>3.1199950080162964E-5</v>
      </c>
      <c r="T1899" s="12">
        <f t="shared" ca="1" si="312"/>
        <v>4.825737265415686E-3</v>
      </c>
      <c r="U1899" s="18"/>
      <c r="V1899" s="22">
        <f t="shared" ca="1" si="313"/>
        <v>43524</v>
      </c>
      <c r="W1899" s="14">
        <f ca="1">VLOOKUP($M1899,LAST!$B:$Q,2,0)</f>
        <v>361.21</v>
      </c>
      <c r="X1899" s="14">
        <f ca="1">VLOOKUP($M1899,LAST!$B:$Q,3,0)*100</f>
        <v>416.09999999999997</v>
      </c>
      <c r="Y1899" s="14">
        <f ca="1">VLOOKUP($M1899,LAST!$B:$Q,16,0)*100</f>
        <v>379</v>
      </c>
      <c r="Z1899" s="14">
        <f ca="1">VLOOKUP($M1899,LAST!$B:$Q,4,0)</f>
        <v>97.08</v>
      </c>
      <c r="AA1899" s="14">
        <f ca="1">VLOOKUP($M1899,LAST!$B:$Q,5,0)</f>
        <v>98.116600000000005</v>
      </c>
      <c r="AB1899" s="14">
        <f ca="1">VLOOKUP($M1899,LAST!$B:$Q,6,0)</f>
        <v>96.156999999999996</v>
      </c>
      <c r="AC1899" s="14">
        <f ca="1">VLOOKUP($M1899,LAST!$B:$Q,7,0)</f>
        <v>1124.4000000000001</v>
      </c>
    </row>
    <row r="1900" spans="12:29" ht="16.5" customHeight="1" x14ac:dyDescent="0.25">
      <c r="L1900" s="32">
        <f t="shared" si="305"/>
        <v>1900</v>
      </c>
      <c r="M1900" s="9">
        <f t="shared" ca="1" si="314"/>
        <v>43523</v>
      </c>
      <c r="N1900" s="12">
        <f t="shared" ca="1" si="306"/>
        <v>-1.5518627713749678E-2</v>
      </c>
      <c r="O1900" s="12">
        <f t="shared" ca="1" si="307"/>
        <v>-1.1737255179240513E-2</v>
      </c>
      <c r="P1900" s="12">
        <f t="shared" ca="1" si="308"/>
        <v>-1.033591731266148E-2</v>
      </c>
      <c r="Q1900" s="12">
        <f t="shared" ca="1" si="309"/>
        <v>9.282178217822068E-4</v>
      </c>
      <c r="R1900" s="12">
        <f t="shared" ca="1" si="310"/>
        <v>6.3249880896387722E-4</v>
      </c>
      <c r="S1900" s="12">
        <f t="shared" ca="1" si="311"/>
        <v>1.5728675145567639E-3</v>
      </c>
      <c r="T1900" s="12">
        <f t="shared" ca="1" si="312"/>
        <v>2.681684097611825E-4</v>
      </c>
      <c r="U1900" s="18"/>
      <c r="V1900" s="22">
        <f t="shared" ca="1" si="313"/>
        <v>43523</v>
      </c>
      <c r="W1900" s="14">
        <f ca="1">VLOOKUP($M1900,LAST!$B:$Q,2,0)</f>
        <v>367.31</v>
      </c>
      <c r="X1900" s="14">
        <f ca="1">VLOOKUP($M1900,LAST!$B:$Q,3,0)*100</f>
        <v>419.31</v>
      </c>
      <c r="Y1900" s="14">
        <f ca="1">VLOOKUP($M1900,LAST!$B:$Q,16,0)*100</f>
        <v>383</v>
      </c>
      <c r="Z1900" s="14">
        <f ca="1">VLOOKUP($M1900,LAST!$B:$Q,4,0)</f>
        <v>97.05</v>
      </c>
      <c r="AA1900" s="14">
        <f ca="1">VLOOKUP($M1900,LAST!$B:$Q,5,0)</f>
        <v>98.085899999999995</v>
      </c>
      <c r="AB1900" s="14">
        <f ca="1">VLOOKUP($M1900,LAST!$B:$Q,6,0)</f>
        <v>96.153999999999996</v>
      </c>
      <c r="AC1900" s="14">
        <f ca="1">VLOOKUP($M1900,LAST!$B:$Q,7,0)</f>
        <v>1119</v>
      </c>
    </row>
    <row r="1901" spans="12:29" ht="16.5" customHeight="1" x14ac:dyDescent="0.25">
      <c r="L1901" s="32">
        <f t="shared" si="305"/>
        <v>1901</v>
      </c>
      <c r="M1901" s="9">
        <f t="shared" ca="1" si="314"/>
        <v>43522</v>
      </c>
      <c r="N1901" s="12">
        <f t="shared" ca="1" si="306"/>
        <v>1.5838500979841186E-3</v>
      </c>
      <c r="O1901" s="12">
        <f t="shared" ca="1" si="307"/>
        <v>-1.3416184154779742E-3</v>
      </c>
      <c r="P1901" s="12">
        <f t="shared" ca="1" si="308"/>
        <v>-2.5773195876288568E-3</v>
      </c>
      <c r="Q1901" s="12">
        <f t="shared" ca="1" si="309"/>
        <v>1.4459822350754159E-3</v>
      </c>
      <c r="R1901" s="12">
        <f t="shared" ca="1" si="310"/>
        <v>7.7387922787686136E-4</v>
      </c>
      <c r="S1901" s="12">
        <f t="shared" ca="1" si="311"/>
        <v>-4.2525385580782782E-3</v>
      </c>
      <c r="T1901" s="12">
        <f t="shared" ca="1" si="312"/>
        <v>-2.0962490522277166E-3</v>
      </c>
      <c r="U1901" s="18"/>
      <c r="V1901" s="22">
        <f t="shared" ca="1" si="313"/>
        <v>43522</v>
      </c>
      <c r="W1901" s="14">
        <f ca="1">VLOOKUP($M1901,LAST!$B:$Q,2,0)</f>
        <v>373.1</v>
      </c>
      <c r="X1901" s="14">
        <f ca="1">VLOOKUP($M1901,LAST!$B:$Q,3,0)*100</f>
        <v>424.28999999999996</v>
      </c>
      <c r="Y1901" s="14">
        <f ca="1">VLOOKUP($M1901,LAST!$B:$Q,16,0)*100</f>
        <v>387</v>
      </c>
      <c r="Z1901" s="14">
        <f ca="1">VLOOKUP($M1901,LAST!$B:$Q,4,0)</f>
        <v>96.96</v>
      </c>
      <c r="AA1901" s="14">
        <f ca="1">VLOOKUP($M1901,LAST!$B:$Q,5,0)</f>
        <v>98.023899999999998</v>
      </c>
      <c r="AB1901" s="14">
        <f ca="1">VLOOKUP($M1901,LAST!$B:$Q,6,0)</f>
        <v>96.003</v>
      </c>
      <c r="AC1901" s="14">
        <f ca="1">VLOOKUP($M1901,LAST!$B:$Q,7,0)</f>
        <v>1118.7</v>
      </c>
    </row>
    <row r="1902" spans="12:29" ht="16.5" customHeight="1" x14ac:dyDescent="0.25">
      <c r="L1902" s="32">
        <f t="shared" si="305"/>
        <v>1902</v>
      </c>
      <c r="M1902" s="9">
        <f t="shared" ca="1" si="314"/>
        <v>43521</v>
      </c>
      <c r="N1902" s="12">
        <f t="shared" ca="1" si="306"/>
        <v>-8.1476156242511477E-3</v>
      </c>
      <c r="O1902" s="12">
        <f t="shared" ca="1" si="307"/>
        <v>-1.6687110884810563E-2</v>
      </c>
      <c r="P1902" s="12">
        <f t="shared" ca="1" si="308"/>
        <v>-1.7721518987341756E-2</v>
      </c>
      <c r="Q1902" s="12">
        <f t="shared" ca="1" si="309"/>
        <v>1.9662630653005664E-3</v>
      </c>
      <c r="R1902" s="12">
        <f t="shared" ca="1" si="310"/>
        <v>2.3998055646901051E-4</v>
      </c>
      <c r="S1902" s="12">
        <f t="shared" ca="1" si="311"/>
        <v>-9.7402260975898436E-4</v>
      </c>
      <c r="T1902" s="12">
        <f t="shared" ca="1" si="312"/>
        <v>-3.776770638940774E-3</v>
      </c>
      <c r="U1902" s="18"/>
      <c r="V1902" s="22">
        <f t="shared" ca="1" si="313"/>
        <v>43521</v>
      </c>
      <c r="W1902" s="14">
        <f ca="1">VLOOKUP($M1902,LAST!$B:$Q,2,0)</f>
        <v>372.51</v>
      </c>
      <c r="X1902" s="14">
        <f ca="1">VLOOKUP($M1902,LAST!$B:$Q,3,0)*100</f>
        <v>424.85999999999996</v>
      </c>
      <c r="Y1902" s="14">
        <f ca="1">VLOOKUP($M1902,LAST!$B:$Q,16,0)*100</f>
        <v>388</v>
      </c>
      <c r="Z1902" s="14">
        <f ca="1">VLOOKUP($M1902,LAST!$B:$Q,4,0)</f>
        <v>96.82</v>
      </c>
      <c r="AA1902" s="14">
        <f ca="1">VLOOKUP($M1902,LAST!$B:$Q,5,0)</f>
        <v>97.948099999999997</v>
      </c>
      <c r="AB1902" s="14">
        <f ca="1">VLOOKUP($M1902,LAST!$B:$Q,6,0)</f>
        <v>96.412999999999997</v>
      </c>
      <c r="AC1902" s="14">
        <f ca="1">VLOOKUP($M1902,LAST!$B:$Q,7,0)</f>
        <v>1121.05</v>
      </c>
    </row>
    <row r="1903" spans="12:29" ht="16.5" customHeight="1" x14ac:dyDescent="0.25">
      <c r="L1903" s="32">
        <f t="shared" si="305"/>
        <v>1903</v>
      </c>
      <c r="M1903" s="9">
        <f t="shared" ca="1" si="314"/>
        <v>43518</v>
      </c>
      <c r="N1903" s="12">
        <f t="shared" ca="1" si="306"/>
        <v>3.7290573475745603E-4</v>
      </c>
      <c r="O1903" s="12">
        <f t="shared" ca="1" si="307"/>
        <v>-2.7765566070481196E-4</v>
      </c>
      <c r="P1903" s="12">
        <f t="shared" ca="1" si="308"/>
        <v>2.5380710659899108E-3</v>
      </c>
      <c r="Q1903" s="12">
        <f t="shared" ca="1" si="309"/>
        <v>1.1396601740571999E-3</v>
      </c>
      <c r="R1903" s="12">
        <f t="shared" ca="1" si="310"/>
        <v>-2.6441927300024926E-4</v>
      </c>
      <c r="S1903" s="12">
        <f t="shared" ca="1" si="311"/>
        <v>-1.0144402463641011E-3</v>
      </c>
      <c r="T1903" s="12">
        <f t="shared" ca="1" si="312"/>
        <v>-4.443062158432376E-5</v>
      </c>
      <c r="U1903" s="18"/>
      <c r="V1903" s="22">
        <f t="shared" ca="1" si="313"/>
        <v>43518</v>
      </c>
      <c r="W1903" s="14">
        <f ca="1">VLOOKUP($M1903,LAST!$B:$Q,2,0)</f>
        <v>375.57</v>
      </c>
      <c r="X1903" s="14">
        <f ca="1">VLOOKUP($M1903,LAST!$B:$Q,3,0)*100</f>
        <v>432.07000000000005</v>
      </c>
      <c r="Y1903" s="14">
        <f ca="1">VLOOKUP($M1903,LAST!$B:$Q,16,0)*100</f>
        <v>395</v>
      </c>
      <c r="Z1903" s="14">
        <f ca="1">VLOOKUP($M1903,LAST!$B:$Q,4,0)</f>
        <v>96.63</v>
      </c>
      <c r="AA1903" s="14">
        <f ca="1">VLOOKUP($M1903,LAST!$B:$Q,5,0)</f>
        <v>97.924599999999998</v>
      </c>
      <c r="AB1903" s="14">
        <f ca="1">VLOOKUP($M1903,LAST!$B:$Q,6,0)</f>
        <v>96.507000000000005</v>
      </c>
      <c r="AC1903" s="14">
        <f ca="1">VLOOKUP($M1903,LAST!$B:$Q,7,0)</f>
        <v>1125.3</v>
      </c>
    </row>
    <row r="1904" spans="12:29" ht="16.5" customHeight="1" x14ac:dyDescent="0.25">
      <c r="L1904" s="32">
        <f t="shared" si="305"/>
        <v>1904</v>
      </c>
      <c r="M1904" s="9">
        <f t="shared" ca="1" si="314"/>
        <v>43517</v>
      </c>
      <c r="N1904" s="12">
        <f t="shared" ca="1" si="306"/>
        <v>-6.7726659435435321E-3</v>
      </c>
      <c r="O1904" s="12">
        <f t="shared" ca="1" si="307"/>
        <v>-9.7832561975896848E-3</v>
      </c>
      <c r="P1904" s="12">
        <f t="shared" ca="1" si="308"/>
        <v>-1.0050251256281451E-2</v>
      </c>
      <c r="Q1904" s="12">
        <f t="shared" ca="1" si="309"/>
        <v>1.1409604812777641E-3</v>
      </c>
      <c r="R1904" s="12">
        <f t="shared" ca="1" si="310"/>
        <v>9.5976050912272015E-5</v>
      </c>
      <c r="S1904" s="12">
        <f t="shared" ca="1" si="311"/>
        <v>1.5655130943248441E-3</v>
      </c>
      <c r="T1904" s="12">
        <f t="shared" ca="1" si="312"/>
        <v>1.5129266230586857E-3</v>
      </c>
      <c r="U1904" s="18"/>
      <c r="V1904" s="22">
        <f t="shared" ca="1" si="313"/>
        <v>43517</v>
      </c>
      <c r="W1904" s="14">
        <f ca="1">VLOOKUP($M1904,LAST!$B:$Q,2,0)</f>
        <v>375.43</v>
      </c>
      <c r="X1904" s="14">
        <f ca="1">VLOOKUP($M1904,LAST!$B:$Q,3,0)*100</f>
        <v>432.19000000000005</v>
      </c>
      <c r="Y1904" s="14">
        <f ca="1">VLOOKUP($M1904,LAST!$B:$Q,16,0)*100</f>
        <v>394</v>
      </c>
      <c r="Z1904" s="14">
        <f ca="1">VLOOKUP($M1904,LAST!$B:$Q,4,0)</f>
        <v>96.52</v>
      </c>
      <c r="AA1904" s="14">
        <f ca="1">VLOOKUP($M1904,LAST!$B:$Q,5,0)</f>
        <v>97.950500000000005</v>
      </c>
      <c r="AB1904" s="14">
        <f ca="1">VLOOKUP($M1904,LAST!$B:$Q,6,0)</f>
        <v>96.605000000000004</v>
      </c>
      <c r="AC1904" s="14">
        <f ca="1">VLOOKUP($M1904,LAST!$B:$Q,7,0)</f>
        <v>1125.3499999999999</v>
      </c>
    </row>
    <row r="1905" spans="12:29" ht="16.5" customHeight="1" x14ac:dyDescent="0.25">
      <c r="L1905" s="32">
        <f t="shared" si="305"/>
        <v>1905</v>
      </c>
      <c r="M1905" s="9">
        <f t="shared" ca="1" si="314"/>
        <v>43516</v>
      </c>
      <c r="N1905" s="12">
        <f t="shared" ca="1" si="306"/>
        <v>-1.0043079525332566E-3</v>
      </c>
      <c r="O1905" s="12">
        <f t="shared" ca="1" si="307"/>
        <v>-5.1286726995053433E-3</v>
      </c>
      <c r="P1905" s="12">
        <f t="shared" ca="1" si="308"/>
        <v>-7.4812967581047163E-3</v>
      </c>
      <c r="Q1905" s="12">
        <f t="shared" ca="1" si="309"/>
        <v>9.3438538205981025E-4</v>
      </c>
      <c r="R1905" s="12">
        <f t="shared" ca="1" si="310"/>
        <v>2.9720565405666477E-4</v>
      </c>
      <c r="S1905" s="12">
        <f t="shared" ca="1" si="311"/>
        <v>-6.8379610443436434E-4</v>
      </c>
      <c r="T1905" s="12">
        <f t="shared" ca="1" si="312"/>
        <v>-4.209500177242087E-3</v>
      </c>
      <c r="U1905" s="18"/>
      <c r="V1905" s="22">
        <f t="shared" ca="1" si="313"/>
        <v>43516</v>
      </c>
      <c r="W1905" s="14">
        <f ca="1">VLOOKUP($M1905,LAST!$B:$Q,2,0)</f>
        <v>377.99</v>
      </c>
      <c r="X1905" s="14">
        <f ca="1">VLOOKUP($M1905,LAST!$B:$Q,3,0)*100</f>
        <v>436.46000000000004</v>
      </c>
      <c r="Y1905" s="14">
        <f ca="1">VLOOKUP($M1905,LAST!$B:$Q,16,0)*100</f>
        <v>398</v>
      </c>
      <c r="Z1905" s="14">
        <f ca="1">VLOOKUP($M1905,LAST!$B:$Q,4,0)</f>
        <v>96.41</v>
      </c>
      <c r="AA1905" s="14">
        <f ca="1">VLOOKUP($M1905,LAST!$B:$Q,5,0)</f>
        <v>97.941100000000006</v>
      </c>
      <c r="AB1905" s="14">
        <f ca="1">VLOOKUP($M1905,LAST!$B:$Q,6,0)</f>
        <v>96.453999999999994</v>
      </c>
      <c r="AC1905" s="14">
        <f ca="1">VLOOKUP($M1905,LAST!$B:$Q,7,0)</f>
        <v>1123.6500000000001</v>
      </c>
    </row>
    <row r="1906" spans="12:29" ht="16.5" customHeight="1" x14ac:dyDescent="0.25">
      <c r="L1906" s="32">
        <f t="shared" si="305"/>
        <v>1906</v>
      </c>
      <c r="M1906" s="9">
        <f t="shared" ca="1" si="314"/>
        <v>43515</v>
      </c>
      <c r="N1906" s="12">
        <f t="shared" ca="1" si="306"/>
        <v>-3.170493275912456E-4</v>
      </c>
      <c r="O1906" s="12">
        <f t="shared" ca="1" si="307"/>
        <v>1.0496292070736324E-3</v>
      </c>
      <c r="P1906" s="12">
        <f t="shared" ca="1" si="308"/>
        <v>-2.4875621890545485E-3</v>
      </c>
      <c r="Q1906" s="12">
        <f t="shared" ca="1" si="309"/>
        <v>3.1155883269273765E-4</v>
      </c>
      <c r="R1906" s="12">
        <f t="shared" ca="1" si="310"/>
        <v>2.6254950897119933E-4</v>
      </c>
      <c r="S1906" s="12">
        <f t="shared" ca="1" si="311"/>
        <v>-3.9626847188970471E-3</v>
      </c>
      <c r="T1906" s="12">
        <f t="shared" ca="1" si="312"/>
        <v>2.3985075952741575E-3</v>
      </c>
      <c r="U1906" s="18"/>
      <c r="V1906" s="22">
        <f t="shared" ca="1" si="313"/>
        <v>43515</v>
      </c>
      <c r="W1906" s="14">
        <f ca="1">VLOOKUP($M1906,LAST!$B:$Q,2,0)</f>
        <v>378.37</v>
      </c>
      <c r="X1906" s="14">
        <f ca="1">VLOOKUP($M1906,LAST!$B:$Q,3,0)*100</f>
        <v>438.71000000000004</v>
      </c>
      <c r="Y1906" s="14">
        <f ca="1">VLOOKUP($M1906,LAST!$B:$Q,16,0)*100</f>
        <v>401</v>
      </c>
      <c r="Z1906" s="14">
        <f ca="1">VLOOKUP($M1906,LAST!$B:$Q,4,0)</f>
        <v>96.32</v>
      </c>
      <c r="AA1906" s="14">
        <f ca="1">VLOOKUP($M1906,LAST!$B:$Q,5,0)</f>
        <v>97.912000000000006</v>
      </c>
      <c r="AB1906" s="14">
        <f ca="1">VLOOKUP($M1906,LAST!$B:$Q,6,0)</f>
        <v>96.52</v>
      </c>
      <c r="AC1906" s="14">
        <f ca="1">VLOOKUP($M1906,LAST!$B:$Q,7,0)</f>
        <v>1128.4000000000001</v>
      </c>
    </row>
    <row r="1907" spans="12:29" ht="16.5" customHeight="1" x14ac:dyDescent="0.25">
      <c r="L1907" s="32">
        <f t="shared" si="305"/>
        <v>1907</v>
      </c>
      <c r="M1907" s="9">
        <f t="shared" ca="1" si="314"/>
        <v>43514</v>
      </c>
      <c r="N1907" s="12">
        <f t="shared" ca="1" si="306"/>
        <v>0</v>
      </c>
      <c r="O1907" s="12">
        <f t="shared" ca="1" si="307"/>
        <v>-3.4790122333895335E-3</v>
      </c>
      <c r="P1907" s="12">
        <f t="shared" ca="1" si="308"/>
        <v>0</v>
      </c>
      <c r="Q1907" s="12">
        <f t="shared" ca="1" si="309"/>
        <v>2.0774903916076504E-4</v>
      </c>
      <c r="R1907" s="12">
        <f t="shared" ca="1" si="310"/>
        <v>1.9209645694440169E-4</v>
      </c>
      <c r="S1907" s="12">
        <f t="shared" ca="1" si="311"/>
        <v>0</v>
      </c>
      <c r="T1907" s="12">
        <f t="shared" ca="1" si="312"/>
        <v>-2.7462792345853693E-3</v>
      </c>
      <c r="U1907" s="18"/>
      <c r="V1907" s="22">
        <f t="shared" ca="1" si="313"/>
        <v>43514</v>
      </c>
      <c r="W1907" s="14">
        <f ca="1">VLOOKUP($M1907,LAST!$B:$Q,2,0)</f>
        <v>378.49</v>
      </c>
      <c r="X1907" s="14">
        <f ca="1">VLOOKUP($M1907,LAST!$B:$Q,3,0)*100</f>
        <v>438.25</v>
      </c>
      <c r="Y1907" s="14">
        <f ca="1">VLOOKUP($M1907,LAST!$B:$Q,16,0)*100</f>
        <v>401.99999999999994</v>
      </c>
      <c r="Z1907" s="14">
        <f ca="1">VLOOKUP($M1907,LAST!$B:$Q,4,0)</f>
        <v>96.29</v>
      </c>
      <c r="AA1907" s="14">
        <f ca="1">VLOOKUP($M1907,LAST!$B:$Q,5,0)</f>
        <v>97.886300000000006</v>
      </c>
      <c r="AB1907" s="14">
        <f ca="1">VLOOKUP($M1907,LAST!$B:$Q,6,0)</f>
        <v>96.903999999999996</v>
      </c>
      <c r="AC1907" s="14">
        <f ca="1">VLOOKUP($M1907,LAST!$B:$Q,7,0)</f>
        <v>1125.7</v>
      </c>
    </row>
    <row r="1908" spans="12:29" ht="16.5" customHeight="1" x14ac:dyDescent="0.25">
      <c r="L1908" s="32">
        <f t="shared" si="305"/>
        <v>1908</v>
      </c>
      <c r="M1908" s="9">
        <f t="shared" ca="1" si="314"/>
        <v>43511</v>
      </c>
      <c r="N1908" s="12">
        <f t="shared" ca="1" si="306"/>
        <v>1.0087801232953497E-2</v>
      </c>
      <c r="O1908" s="12">
        <f t="shared" ca="1" si="307"/>
        <v>-7.7613826090878746E-3</v>
      </c>
      <c r="P1908" s="12">
        <f t="shared" ca="1" si="308"/>
        <v>-1.2285012285012442E-2</v>
      </c>
      <c r="Q1908" s="12">
        <f t="shared" ca="1" si="309"/>
        <v>5.1964248596969576E-4</v>
      </c>
      <c r="R1908" s="12">
        <f t="shared" ca="1" si="310"/>
        <v>2.1359965497014244E-4</v>
      </c>
      <c r="S1908" s="12">
        <f t="shared" ca="1" si="311"/>
        <v>-7.630596630163744E-4</v>
      </c>
      <c r="T1908" s="12">
        <f t="shared" ca="1" si="312"/>
        <v>3.1102817026571472E-3</v>
      </c>
      <c r="U1908" s="18"/>
      <c r="V1908" s="22">
        <f t="shared" ca="1" si="313"/>
        <v>43511</v>
      </c>
      <c r="W1908" s="14">
        <f ca="1">VLOOKUP($M1908,LAST!$B:$Q,2,0)</f>
        <v>378.49</v>
      </c>
      <c r="X1908" s="14">
        <f ca="1">VLOOKUP($M1908,LAST!$B:$Q,3,0)*100</f>
        <v>439.78000000000003</v>
      </c>
      <c r="Y1908" s="14">
        <f ca="1">VLOOKUP($M1908,LAST!$B:$Q,16,0)*100</f>
        <v>401.99999999999994</v>
      </c>
      <c r="Z1908" s="14">
        <f ca="1">VLOOKUP($M1908,LAST!$B:$Q,4,0)</f>
        <v>96.27</v>
      </c>
      <c r="AA1908" s="14">
        <f ca="1">VLOOKUP($M1908,LAST!$B:$Q,5,0)</f>
        <v>97.867500000000007</v>
      </c>
      <c r="AB1908" s="14">
        <f ca="1">VLOOKUP($M1908,LAST!$B:$Q,6,0)</f>
        <v>96.903999999999996</v>
      </c>
      <c r="AC1908" s="14">
        <f ca="1">VLOOKUP($M1908,LAST!$B:$Q,7,0)</f>
        <v>1128.8</v>
      </c>
    </row>
    <row r="1909" spans="12:29" ht="16.5" customHeight="1" x14ac:dyDescent="0.25">
      <c r="L1909" s="32">
        <f t="shared" si="305"/>
        <v>1909</v>
      </c>
      <c r="M1909" s="9">
        <f t="shared" ca="1" si="314"/>
        <v>43510</v>
      </c>
      <c r="N1909" s="12">
        <f t="shared" ca="1" si="306"/>
        <v>1.084464107475247E-2</v>
      </c>
      <c r="O1909" s="12">
        <f t="shared" ca="1" si="307"/>
        <v>9.6817550174270739E-3</v>
      </c>
      <c r="P1909" s="12">
        <f t="shared" ca="1" si="308"/>
        <v>1.2437810945273853E-2</v>
      </c>
      <c r="Q1909" s="12">
        <f t="shared" ca="1" si="309"/>
        <v>5.1991265467399295E-4</v>
      </c>
      <c r="R1909" s="12">
        <f t="shared" ca="1" si="310"/>
        <v>6.1358100189590203E-4</v>
      </c>
      <c r="S1909" s="12">
        <f t="shared" ca="1" si="311"/>
        <v>-1.5546335286064084E-3</v>
      </c>
      <c r="T1909" s="12">
        <f t="shared" ca="1" si="312"/>
        <v>3.1199857372079531E-3</v>
      </c>
      <c r="U1909" s="18"/>
      <c r="V1909" s="22">
        <f t="shared" ca="1" si="313"/>
        <v>43510</v>
      </c>
      <c r="W1909" s="14">
        <f ca="1">VLOOKUP($M1909,LAST!$B:$Q,2,0)</f>
        <v>374.71</v>
      </c>
      <c r="X1909" s="14">
        <f ca="1">VLOOKUP($M1909,LAST!$B:$Q,3,0)*100</f>
        <v>443.21999999999997</v>
      </c>
      <c r="Y1909" s="14">
        <f ca="1">VLOOKUP($M1909,LAST!$B:$Q,16,0)*100</f>
        <v>407</v>
      </c>
      <c r="Z1909" s="14">
        <f ca="1">VLOOKUP($M1909,LAST!$B:$Q,4,0)</f>
        <v>96.22</v>
      </c>
      <c r="AA1909" s="14">
        <f ca="1">VLOOKUP($M1909,LAST!$B:$Q,5,0)</f>
        <v>97.846599999999995</v>
      </c>
      <c r="AB1909" s="14">
        <f ca="1">VLOOKUP($M1909,LAST!$B:$Q,6,0)</f>
        <v>96.977999999999994</v>
      </c>
      <c r="AC1909" s="14">
        <f ca="1">VLOOKUP($M1909,LAST!$B:$Q,7,0)</f>
        <v>1125.3</v>
      </c>
    </row>
    <row r="1910" spans="12:29" ht="16.5" customHeight="1" x14ac:dyDescent="0.25">
      <c r="L1910" s="32">
        <f t="shared" si="305"/>
        <v>1910</v>
      </c>
      <c r="M1910" s="9">
        <f t="shared" ca="1" si="314"/>
        <v>43509</v>
      </c>
      <c r="N1910" s="12">
        <f t="shared" ca="1" si="306"/>
        <v>-1.3387629085489294E-2</v>
      </c>
      <c r="O1910" s="12">
        <f t="shared" ca="1" si="307"/>
        <v>-9.5442238267148261E-3</v>
      </c>
      <c r="P1910" s="12">
        <f t="shared" ca="1" si="308"/>
        <v>-7.4074074074075291E-3</v>
      </c>
      <c r="Q1910" s="12">
        <f t="shared" ca="1" si="309"/>
        <v>5.2018310445278715E-4</v>
      </c>
      <c r="R1910" s="12">
        <f t="shared" ca="1" si="310"/>
        <v>4.1638575121827337E-4</v>
      </c>
      <c r="S1910" s="12">
        <f t="shared" ca="1" si="311"/>
        <v>4.3429256842693054E-3</v>
      </c>
      <c r="T1910" s="12">
        <f t="shared" ca="1" si="312"/>
        <v>-1.91289648116022E-3</v>
      </c>
      <c r="U1910" s="18"/>
      <c r="V1910" s="22">
        <f t="shared" ca="1" si="313"/>
        <v>43509</v>
      </c>
      <c r="W1910" s="14">
        <f ca="1">VLOOKUP($M1910,LAST!$B:$Q,2,0)</f>
        <v>370.69</v>
      </c>
      <c r="X1910" s="14">
        <f ca="1">VLOOKUP($M1910,LAST!$B:$Q,3,0)*100</f>
        <v>438.97</v>
      </c>
      <c r="Y1910" s="14">
        <f ca="1">VLOOKUP($M1910,LAST!$B:$Q,16,0)*100</f>
        <v>401.99999999999994</v>
      </c>
      <c r="Z1910" s="14">
        <f ca="1">VLOOKUP($M1910,LAST!$B:$Q,4,0)</f>
        <v>96.17</v>
      </c>
      <c r="AA1910" s="14">
        <f ca="1">VLOOKUP($M1910,LAST!$B:$Q,5,0)</f>
        <v>97.786600000000007</v>
      </c>
      <c r="AB1910" s="14">
        <f ca="1">VLOOKUP($M1910,LAST!$B:$Q,6,0)</f>
        <v>97.129000000000005</v>
      </c>
      <c r="AC1910" s="14">
        <f ca="1">VLOOKUP($M1910,LAST!$B:$Q,7,0)</f>
        <v>1121.8</v>
      </c>
    </row>
    <row r="1911" spans="12:29" ht="16.5" customHeight="1" x14ac:dyDescent="0.25">
      <c r="L1911" s="32">
        <f t="shared" si="305"/>
        <v>1911</v>
      </c>
      <c r="M1911" s="9">
        <f t="shared" ca="1" si="314"/>
        <v>43508</v>
      </c>
      <c r="N1911" s="12">
        <f t="shared" ca="1" si="306"/>
        <v>-1.2821860220704084E-2</v>
      </c>
      <c r="O1911" s="12">
        <f t="shared" ca="1" si="307"/>
        <v>-1.7011555437265624E-2</v>
      </c>
      <c r="P1911" s="12">
        <f t="shared" ca="1" si="308"/>
        <v>-2.4096385542168863E-2</v>
      </c>
      <c r="Q1911" s="12">
        <f t="shared" ca="1" si="309"/>
        <v>3.1220730565095778E-4</v>
      </c>
      <c r="R1911" s="12">
        <f t="shared" ca="1" si="310"/>
        <v>-3.0691730215082202E-6</v>
      </c>
      <c r="S1911" s="12">
        <f t="shared" ca="1" si="311"/>
        <v>-3.5855219098055446E-3</v>
      </c>
      <c r="T1911" s="12">
        <f t="shared" ca="1" si="312"/>
        <v>-6.2241586271283289E-4</v>
      </c>
      <c r="U1911" s="18"/>
      <c r="V1911" s="22">
        <f t="shared" ca="1" si="313"/>
        <v>43508</v>
      </c>
      <c r="W1911" s="14">
        <f ca="1">VLOOKUP($M1911,LAST!$B:$Q,2,0)</f>
        <v>375.72</v>
      </c>
      <c r="X1911" s="14">
        <f ca="1">VLOOKUP($M1911,LAST!$B:$Q,3,0)*100</f>
        <v>443.20000000000005</v>
      </c>
      <c r="Y1911" s="14">
        <f ca="1">VLOOKUP($M1911,LAST!$B:$Q,16,0)*100</f>
        <v>405</v>
      </c>
      <c r="Z1911" s="14">
        <f ca="1">VLOOKUP($M1911,LAST!$B:$Q,4,0)</f>
        <v>96.12</v>
      </c>
      <c r="AA1911" s="14">
        <f ca="1">VLOOKUP($M1911,LAST!$B:$Q,5,0)</f>
        <v>97.745900000000006</v>
      </c>
      <c r="AB1911" s="14">
        <f ca="1">VLOOKUP($M1911,LAST!$B:$Q,6,0)</f>
        <v>96.709000000000003</v>
      </c>
      <c r="AC1911" s="14">
        <f ca="1">VLOOKUP($M1911,LAST!$B:$Q,7,0)</f>
        <v>1123.95</v>
      </c>
    </row>
    <row r="1912" spans="12:29" ht="16.5" customHeight="1" x14ac:dyDescent="0.25">
      <c r="L1912" s="32">
        <f t="shared" si="305"/>
        <v>1912</v>
      </c>
      <c r="M1912" s="9">
        <f t="shared" ca="1" si="314"/>
        <v>43507</v>
      </c>
      <c r="N1912" s="12">
        <f t="shared" ca="1" si="306"/>
        <v>4.1156606162937592E-3</v>
      </c>
      <c r="O1912" s="12">
        <f t="shared" ca="1" si="307"/>
        <v>7.0581403140423937E-3</v>
      </c>
      <c r="P1912" s="12">
        <f t="shared" ca="1" si="308"/>
        <v>-1.6587677725118377E-2</v>
      </c>
      <c r="Q1912" s="12">
        <f t="shared" ca="1" si="309"/>
        <v>-1.0405827263260115E-4</v>
      </c>
      <c r="R1912" s="12">
        <f t="shared" ca="1" si="310"/>
        <v>4.8086022825577501E-5</v>
      </c>
      <c r="S1912" s="12">
        <f t="shared" ca="1" si="311"/>
        <v>4.3461614081563571E-3</v>
      </c>
      <c r="T1912" s="12">
        <f t="shared" ca="1" si="312"/>
        <v>7.1183876851899086E-4</v>
      </c>
      <c r="U1912" s="18"/>
      <c r="V1912" s="22">
        <f t="shared" ca="1" si="313"/>
        <v>43507</v>
      </c>
      <c r="W1912" s="14">
        <f ca="1">VLOOKUP($M1912,LAST!$B:$Q,2,0)</f>
        <v>380.6</v>
      </c>
      <c r="X1912" s="14">
        <f ca="1">VLOOKUP($M1912,LAST!$B:$Q,3,0)*100</f>
        <v>450.87</v>
      </c>
      <c r="Y1912" s="14">
        <f ca="1">VLOOKUP($M1912,LAST!$B:$Q,16,0)*100</f>
        <v>415.00000000000006</v>
      </c>
      <c r="Z1912" s="14">
        <f ca="1">VLOOKUP($M1912,LAST!$B:$Q,4,0)</f>
        <v>96.09</v>
      </c>
      <c r="AA1912" s="14">
        <f ca="1">VLOOKUP($M1912,LAST!$B:$Q,5,0)</f>
        <v>97.746200000000002</v>
      </c>
      <c r="AB1912" s="14">
        <f ca="1">VLOOKUP($M1912,LAST!$B:$Q,6,0)</f>
        <v>97.057000000000002</v>
      </c>
      <c r="AC1912" s="14">
        <f ca="1">VLOOKUP($M1912,LAST!$B:$Q,7,0)</f>
        <v>1124.6500000000001</v>
      </c>
    </row>
    <row r="1913" spans="12:29" ht="16.5" customHeight="1" x14ac:dyDescent="0.25">
      <c r="L1913" s="32">
        <f t="shared" si="305"/>
        <v>1913</v>
      </c>
      <c r="M1913" s="9">
        <f t="shared" ca="1" si="314"/>
        <v>43504</v>
      </c>
      <c r="N1913" s="12">
        <f t="shared" ca="1" si="306"/>
        <v>1.2582480698848597E-2</v>
      </c>
      <c r="O1913" s="12">
        <f t="shared" ca="1" si="307"/>
        <v>8.0607029473354075E-3</v>
      </c>
      <c r="P1913" s="12">
        <f t="shared" ca="1" si="308"/>
        <v>1.4423076923076872E-2</v>
      </c>
      <c r="Q1913" s="12">
        <f t="shared" ca="1" si="309"/>
        <v>0</v>
      </c>
      <c r="R1913" s="12">
        <f t="shared" ca="1" si="310"/>
        <v>-3.1910748092256469E-4</v>
      </c>
      <c r="S1913" s="12">
        <f t="shared" ca="1" si="311"/>
        <v>1.3470525454111204E-3</v>
      </c>
      <c r="T1913" s="12">
        <f t="shared" ca="1" si="312"/>
        <v>-2.2240014233609884E-4</v>
      </c>
      <c r="U1913" s="18"/>
      <c r="V1913" s="22">
        <f t="shared" ca="1" si="313"/>
        <v>43504</v>
      </c>
      <c r="W1913" s="14">
        <f ca="1">VLOOKUP($M1913,LAST!$B:$Q,2,0)</f>
        <v>379.04</v>
      </c>
      <c r="X1913" s="14">
        <f ca="1">VLOOKUP($M1913,LAST!$B:$Q,3,0)*100</f>
        <v>447.71000000000004</v>
      </c>
      <c r="Y1913" s="14">
        <f ca="1">VLOOKUP($M1913,LAST!$B:$Q,16,0)*100</f>
        <v>422</v>
      </c>
      <c r="Z1913" s="14">
        <f ca="1">VLOOKUP($M1913,LAST!$B:$Q,4,0)</f>
        <v>96.1</v>
      </c>
      <c r="AA1913" s="14">
        <f ca="1">VLOOKUP($M1913,LAST!$B:$Q,5,0)</f>
        <v>97.741500000000002</v>
      </c>
      <c r="AB1913" s="14">
        <f ca="1">VLOOKUP($M1913,LAST!$B:$Q,6,0)</f>
        <v>96.637</v>
      </c>
      <c r="AC1913" s="14">
        <f ca="1">VLOOKUP($M1913,LAST!$B:$Q,7,0)</f>
        <v>1123.8499999999999</v>
      </c>
    </row>
    <row r="1914" spans="12:29" ht="16.5" customHeight="1" x14ac:dyDescent="0.25">
      <c r="L1914" s="32">
        <f t="shared" si="305"/>
        <v>1914</v>
      </c>
      <c r="M1914" s="9">
        <f t="shared" ca="1" si="314"/>
        <v>43503</v>
      </c>
      <c r="N1914" s="12">
        <f t="shared" ca="1" si="306"/>
        <v>2.3234835852718572E-2</v>
      </c>
      <c r="O1914" s="12">
        <f t="shared" ca="1" si="307"/>
        <v>2.5491237387148313E-2</v>
      </c>
      <c r="P1914" s="12">
        <f t="shared" ca="1" si="308"/>
        <v>4.0000000000000036E-2</v>
      </c>
      <c r="Q1914" s="12">
        <f t="shared" ca="1" si="309"/>
        <v>2.0815986677757969E-4</v>
      </c>
      <c r="R1914" s="12">
        <f t="shared" ca="1" si="310"/>
        <v>1.7287976774782443E-4</v>
      </c>
      <c r="S1914" s="12">
        <f t="shared" ca="1" si="311"/>
        <v>1.2138188608776801E-3</v>
      </c>
      <c r="T1914" s="12">
        <f t="shared" ca="1" si="312"/>
        <v>4.5127563558375883E-3</v>
      </c>
      <c r="U1914" s="18"/>
      <c r="V1914" s="22">
        <f t="shared" ca="1" si="313"/>
        <v>43503</v>
      </c>
      <c r="W1914" s="14">
        <f ca="1">VLOOKUP($M1914,LAST!$B:$Q,2,0)</f>
        <v>374.33</v>
      </c>
      <c r="X1914" s="14">
        <f ca="1">VLOOKUP($M1914,LAST!$B:$Q,3,0)*100</f>
        <v>444.13</v>
      </c>
      <c r="Y1914" s="14">
        <f ca="1">VLOOKUP($M1914,LAST!$B:$Q,16,0)*100</f>
        <v>416</v>
      </c>
      <c r="Z1914" s="14">
        <f ca="1">VLOOKUP($M1914,LAST!$B:$Q,4,0)</f>
        <v>96.1</v>
      </c>
      <c r="AA1914" s="14">
        <f ca="1">VLOOKUP($M1914,LAST!$B:$Q,5,0)</f>
        <v>97.7727</v>
      </c>
      <c r="AB1914" s="14">
        <f ca="1">VLOOKUP($M1914,LAST!$B:$Q,6,0)</f>
        <v>96.507000000000005</v>
      </c>
      <c r="AC1914" s="14">
        <f ca="1">VLOOKUP($M1914,LAST!$B:$Q,7,0)</f>
        <v>1124.0999999999999</v>
      </c>
    </row>
    <row r="1915" spans="12:29" ht="16.5" customHeight="1" x14ac:dyDescent="0.25">
      <c r="L1915" s="32">
        <f t="shared" si="305"/>
        <v>1915</v>
      </c>
      <c r="M1915" s="9">
        <f t="shared" ca="1" si="314"/>
        <v>43502</v>
      </c>
      <c r="N1915" s="12">
        <f t="shared" ca="1" si="306"/>
        <v>7.3521312919924142E-3</v>
      </c>
      <c r="O1915" s="12">
        <f t="shared" ca="1" si="307"/>
        <v>-4.6882540849861876E-3</v>
      </c>
      <c r="P1915" s="12">
        <f t="shared" ca="1" si="308"/>
        <v>-4.9751243781093191E-3</v>
      </c>
      <c r="Q1915" s="12">
        <f t="shared" ca="1" si="309"/>
        <v>6.248698187878432E-4</v>
      </c>
      <c r="R1915" s="12">
        <f t="shared" ca="1" si="310"/>
        <v>1.9644636707227825E-4</v>
      </c>
      <c r="S1915" s="12">
        <f t="shared" ca="1" si="311"/>
        <v>3.3622367722527802E-3</v>
      </c>
      <c r="T1915" s="12">
        <f t="shared" ca="1" si="312"/>
        <v>0</v>
      </c>
      <c r="U1915" s="18"/>
      <c r="V1915" s="22">
        <f t="shared" ca="1" si="313"/>
        <v>43502</v>
      </c>
      <c r="W1915" s="14">
        <f ca="1">VLOOKUP($M1915,LAST!$B:$Q,2,0)</f>
        <v>365.83</v>
      </c>
      <c r="X1915" s="14">
        <f ca="1">VLOOKUP($M1915,LAST!$B:$Q,3,0)*100</f>
        <v>433.09</v>
      </c>
      <c r="Y1915" s="14">
        <f ca="1">VLOOKUP($M1915,LAST!$B:$Q,16,0)*100</f>
        <v>400</v>
      </c>
      <c r="Z1915" s="14">
        <f ca="1">VLOOKUP($M1915,LAST!$B:$Q,4,0)</f>
        <v>96.08</v>
      </c>
      <c r="AA1915" s="14">
        <f ca="1">VLOOKUP($M1915,LAST!$B:$Q,5,0)</f>
        <v>97.755799999999994</v>
      </c>
      <c r="AB1915" s="14">
        <f ca="1">VLOOKUP($M1915,LAST!$B:$Q,6,0)</f>
        <v>96.39</v>
      </c>
      <c r="AC1915" s="14">
        <f ca="1">VLOOKUP($M1915,LAST!$B:$Q,7,0)</f>
        <v>1119.05</v>
      </c>
    </row>
    <row r="1916" spans="12:29" ht="16.5" customHeight="1" x14ac:dyDescent="0.25">
      <c r="L1916" s="32">
        <f t="shared" si="305"/>
        <v>1916</v>
      </c>
      <c r="M1916" s="9">
        <f t="shared" ca="1" si="314"/>
        <v>43501</v>
      </c>
      <c r="N1916" s="12">
        <f t="shared" ca="1" si="306"/>
        <v>-1.4357443343737231E-2</v>
      </c>
      <c r="O1916" s="12">
        <f t="shared" ca="1" si="307"/>
        <v>-1.7787408862102505E-2</v>
      </c>
      <c r="P1916" s="12">
        <f t="shared" ca="1" si="308"/>
        <v>-2.1897810218978409E-2</v>
      </c>
      <c r="Q1916" s="12">
        <f t="shared" ca="1" si="309"/>
        <v>7.2954663887436766E-4</v>
      </c>
      <c r="R1916" s="12">
        <f t="shared" ca="1" si="310"/>
        <v>-2.6601404554127406E-5</v>
      </c>
      <c r="S1916" s="12">
        <f t="shared" ca="1" si="311"/>
        <v>2.243041355422859E-3</v>
      </c>
      <c r="T1916" s="12">
        <f t="shared" ca="1" si="312"/>
        <v>0</v>
      </c>
      <c r="U1916" s="18"/>
      <c r="V1916" s="22">
        <f t="shared" ca="1" si="313"/>
        <v>43501</v>
      </c>
      <c r="W1916" s="14">
        <f ca="1">VLOOKUP($M1916,LAST!$B:$Q,2,0)</f>
        <v>363.16</v>
      </c>
      <c r="X1916" s="14">
        <f ca="1">VLOOKUP($M1916,LAST!$B:$Q,3,0)*100</f>
        <v>435.13</v>
      </c>
      <c r="Y1916" s="14">
        <f ca="1">VLOOKUP($M1916,LAST!$B:$Q,16,0)*100</f>
        <v>401.99999999999994</v>
      </c>
      <c r="Z1916" s="14">
        <f ca="1">VLOOKUP($M1916,LAST!$B:$Q,4,0)</f>
        <v>96.02</v>
      </c>
      <c r="AA1916" s="14">
        <f ca="1">VLOOKUP($M1916,LAST!$B:$Q,5,0)</f>
        <v>97.736599999999996</v>
      </c>
      <c r="AB1916" s="14">
        <f ca="1">VLOOKUP($M1916,LAST!$B:$Q,6,0)</f>
        <v>96.066999999999993</v>
      </c>
      <c r="AC1916" s="14">
        <f ca="1">VLOOKUP($M1916,LAST!$B:$Q,7,0)</f>
        <v>1119.05</v>
      </c>
    </row>
    <row r="1917" spans="12:29" ht="16.5" customHeight="1" x14ac:dyDescent="0.25">
      <c r="L1917" s="32">
        <f t="shared" si="305"/>
        <v>1917</v>
      </c>
      <c r="M1917" s="9">
        <f t="shared" ca="1" si="314"/>
        <v>43500</v>
      </c>
      <c r="N1917" s="12">
        <f t="shared" ca="1" si="306"/>
        <v>-4.9959492303538466E-3</v>
      </c>
      <c r="O1917" s="12">
        <f t="shared" ca="1" si="307"/>
        <v>-1.1050093758371182E-2</v>
      </c>
      <c r="P1917" s="12">
        <f t="shared" ca="1" si="308"/>
        <v>-1.2019230769230616E-2</v>
      </c>
      <c r="Q1917" s="12">
        <f t="shared" ca="1" si="309"/>
        <v>3.1276063386154185E-4</v>
      </c>
      <c r="R1917" s="12">
        <f t="shared" ca="1" si="310"/>
        <v>-5.1156285522102607E-6</v>
      </c>
      <c r="S1917" s="12">
        <f t="shared" ca="1" si="311"/>
        <v>2.8562759602006604E-3</v>
      </c>
      <c r="T1917" s="12">
        <f t="shared" ca="1" si="312"/>
        <v>0</v>
      </c>
      <c r="U1917" s="18"/>
      <c r="V1917" s="22">
        <f t="shared" ca="1" si="313"/>
        <v>43500</v>
      </c>
      <c r="W1917" s="14">
        <f ca="1">VLOOKUP($M1917,LAST!$B:$Q,2,0)</f>
        <v>368.45</v>
      </c>
      <c r="X1917" s="14">
        <f ca="1">VLOOKUP($M1917,LAST!$B:$Q,3,0)*100</f>
        <v>443.01000000000005</v>
      </c>
      <c r="Y1917" s="14">
        <f ca="1">VLOOKUP($M1917,LAST!$B:$Q,16,0)*100</f>
        <v>411.00000000000006</v>
      </c>
      <c r="Z1917" s="14">
        <f ca="1">VLOOKUP($M1917,LAST!$B:$Q,4,0)</f>
        <v>95.95</v>
      </c>
      <c r="AA1917" s="14">
        <f ca="1">VLOOKUP($M1917,LAST!$B:$Q,5,0)</f>
        <v>97.739199999999997</v>
      </c>
      <c r="AB1917" s="14">
        <f ca="1">VLOOKUP($M1917,LAST!$B:$Q,6,0)</f>
        <v>95.852000000000004</v>
      </c>
      <c r="AC1917" s="14">
        <f ca="1">VLOOKUP($M1917,LAST!$B:$Q,7,0)</f>
        <v>1119.05</v>
      </c>
    </row>
    <row r="1918" spans="12:29" ht="16.5" customHeight="1" x14ac:dyDescent="0.25">
      <c r="L1918" s="32">
        <f t="shared" si="305"/>
        <v>1918</v>
      </c>
      <c r="M1918" s="9">
        <f t="shared" ca="1" si="314"/>
        <v>43497</v>
      </c>
      <c r="N1918" s="12">
        <f t="shared" ca="1" si="306"/>
        <v>-2.0137069672673369E-2</v>
      </c>
      <c r="O1918" s="12">
        <f t="shared" ca="1" si="307"/>
        <v>-1.3325697671857428E-2</v>
      </c>
      <c r="P1918" s="12">
        <f t="shared" ca="1" si="308"/>
        <v>-1.654846335697413E-2</v>
      </c>
      <c r="Q1918" s="12">
        <f t="shared" ca="1" si="309"/>
        <v>3.1285848367912372E-4</v>
      </c>
      <c r="R1918" s="12">
        <f t="shared" ca="1" si="310"/>
        <v>-8.1849386897037135E-6</v>
      </c>
      <c r="S1918" s="12">
        <f t="shared" ca="1" si="311"/>
        <v>1.0462658770693523E-5</v>
      </c>
      <c r="T1918" s="12">
        <f t="shared" ca="1" si="312"/>
        <v>5.6616490676251185E-3</v>
      </c>
      <c r="U1918" s="18"/>
      <c r="V1918" s="22">
        <f t="shared" ca="1" si="313"/>
        <v>43497</v>
      </c>
      <c r="W1918" s="14">
        <f ca="1">VLOOKUP($M1918,LAST!$B:$Q,2,0)</f>
        <v>370.3</v>
      </c>
      <c r="X1918" s="14">
        <f ca="1">VLOOKUP($M1918,LAST!$B:$Q,3,0)*100</f>
        <v>447.96</v>
      </c>
      <c r="Y1918" s="14">
        <f ca="1">VLOOKUP($M1918,LAST!$B:$Q,16,0)*100</f>
        <v>416</v>
      </c>
      <c r="Z1918" s="14">
        <f ca="1">VLOOKUP($M1918,LAST!$B:$Q,4,0)</f>
        <v>95.92</v>
      </c>
      <c r="AA1918" s="14">
        <f ca="1">VLOOKUP($M1918,LAST!$B:$Q,5,0)</f>
        <v>97.739699999999999</v>
      </c>
      <c r="AB1918" s="14">
        <f ca="1">VLOOKUP($M1918,LAST!$B:$Q,6,0)</f>
        <v>95.578999999999994</v>
      </c>
      <c r="AC1918" s="14">
        <f ca="1">VLOOKUP($M1918,LAST!$B:$Q,7,0)</f>
        <v>1119.05</v>
      </c>
    </row>
    <row r="1919" spans="12:29" ht="16.5" customHeight="1" x14ac:dyDescent="0.25">
      <c r="L1919" s="32">
        <f t="shared" si="305"/>
        <v>1919</v>
      </c>
      <c r="M1919" s="9">
        <f t="shared" ca="1" si="314"/>
        <v>43496</v>
      </c>
      <c r="N1919" s="12">
        <f t="shared" ca="1" si="306"/>
        <v>-2.8658818691204346E-2</v>
      </c>
      <c r="O1919" s="12">
        <f t="shared" ca="1" si="307"/>
        <v>-2.0664811579197195E-2</v>
      </c>
      <c r="P1919" s="12">
        <f t="shared" ca="1" si="308"/>
        <v>-1.6279069767441756E-2</v>
      </c>
      <c r="Q1919" s="12">
        <f t="shared" ca="1" si="309"/>
        <v>2.0861583394182759E-4</v>
      </c>
      <c r="R1919" s="12">
        <f t="shared" ca="1" si="310"/>
        <v>-2.4554213144956094E-5</v>
      </c>
      <c r="S1919" s="12">
        <f t="shared" ca="1" si="311"/>
        <v>2.4963289280470757E-3</v>
      </c>
      <c r="T1919" s="12">
        <f t="shared" ca="1" si="312"/>
        <v>-3.2694374776066626E-3</v>
      </c>
      <c r="U1919" s="18"/>
      <c r="V1919" s="22">
        <f t="shared" ca="1" si="313"/>
        <v>43496</v>
      </c>
      <c r="W1919" s="14">
        <f ca="1">VLOOKUP($M1919,LAST!$B:$Q,2,0)</f>
        <v>377.91</v>
      </c>
      <c r="X1919" s="14">
        <f ca="1">VLOOKUP($M1919,LAST!$B:$Q,3,0)*100</f>
        <v>454.01</v>
      </c>
      <c r="Y1919" s="14">
        <f ca="1">VLOOKUP($M1919,LAST!$B:$Q,16,0)*100</f>
        <v>423.00000000000006</v>
      </c>
      <c r="Z1919" s="14">
        <f ca="1">VLOOKUP($M1919,LAST!$B:$Q,4,0)</f>
        <v>95.89</v>
      </c>
      <c r="AA1919" s="14">
        <f ca="1">VLOOKUP($M1919,LAST!$B:$Q,5,0)</f>
        <v>97.740499999999997</v>
      </c>
      <c r="AB1919" s="14">
        <f ca="1">VLOOKUP($M1919,LAST!$B:$Q,6,0)</f>
        <v>95.578000000000003</v>
      </c>
      <c r="AC1919" s="14">
        <f ca="1">VLOOKUP($M1919,LAST!$B:$Q,7,0)</f>
        <v>1112.75</v>
      </c>
    </row>
    <row r="1920" spans="12:29" ht="16.5" customHeight="1" x14ac:dyDescent="0.25">
      <c r="L1920" s="32">
        <f t="shared" si="305"/>
        <v>1920</v>
      </c>
      <c r="M1920" s="9">
        <f t="shared" ca="1" si="314"/>
        <v>43495</v>
      </c>
      <c r="N1920" s="12">
        <f t="shared" ca="1" si="306"/>
        <v>7.6403097562869338E-3</v>
      </c>
      <c r="O1920" s="12">
        <f t="shared" ca="1" si="307"/>
        <v>-4.8086211708132653E-3</v>
      </c>
      <c r="P1920" s="12">
        <f t="shared" ca="1" si="308"/>
        <v>-9.2165898617511122E-3</v>
      </c>
      <c r="Q1920" s="12">
        <f t="shared" ca="1" si="309"/>
        <v>-4.1705765822119822E-4</v>
      </c>
      <c r="R1920" s="12">
        <f t="shared" ca="1" si="310"/>
        <v>1.1459945954084283E-4</v>
      </c>
      <c r="S1920" s="12">
        <f t="shared" ca="1" si="311"/>
        <v>-5.0197764581876303E-3</v>
      </c>
      <c r="T1920" s="12">
        <f t="shared" ca="1" si="312"/>
        <v>0</v>
      </c>
      <c r="U1920" s="18"/>
      <c r="V1920" s="22">
        <f t="shared" ca="1" si="313"/>
        <v>43495</v>
      </c>
      <c r="W1920" s="14">
        <f ca="1">VLOOKUP($M1920,LAST!$B:$Q,2,0)</f>
        <v>389.06</v>
      </c>
      <c r="X1920" s="14">
        <f ca="1">VLOOKUP($M1920,LAST!$B:$Q,3,0)*100</f>
        <v>463.59000000000003</v>
      </c>
      <c r="Y1920" s="14">
        <f ca="1">VLOOKUP($M1920,LAST!$B:$Q,16,0)*100</f>
        <v>430</v>
      </c>
      <c r="Z1920" s="14">
        <f ca="1">VLOOKUP($M1920,LAST!$B:$Q,4,0)</f>
        <v>95.87</v>
      </c>
      <c r="AA1920" s="14">
        <f ca="1">VLOOKUP($M1920,LAST!$B:$Q,5,0)</f>
        <v>97.742900000000006</v>
      </c>
      <c r="AB1920" s="14">
        <f ca="1">VLOOKUP($M1920,LAST!$B:$Q,6,0)</f>
        <v>95.34</v>
      </c>
      <c r="AC1920" s="14">
        <f ca="1">VLOOKUP($M1920,LAST!$B:$Q,7,0)</f>
        <v>1116.4000000000001</v>
      </c>
    </row>
    <row r="1921" spans="12:29" ht="16.5" customHeight="1" x14ac:dyDescent="0.25">
      <c r="L1921" s="32">
        <f t="shared" si="305"/>
        <v>1921</v>
      </c>
      <c r="M1921" s="9">
        <f t="shared" ca="1" si="314"/>
        <v>43494</v>
      </c>
      <c r="N1921" s="12">
        <f t="shared" ca="1" si="306"/>
        <v>1.4823770599521557E-2</v>
      </c>
      <c r="O1921" s="12">
        <f t="shared" ca="1" si="307"/>
        <v>4.2253217496279749E-3</v>
      </c>
      <c r="P1921" s="12">
        <f t="shared" ca="1" si="308"/>
        <v>2.3094688221709792E-3</v>
      </c>
      <c r="Q1921" s="12">
        <f t="shared" ca="1" si="309"/>
        <v>1.0427528675704956E-4</v>
      </c>
      <c r="R1921" s="12">
        <f t="shared" ca="1" si="310"/>
        <v>1.330189992065911E-5</v>
      </c>
      <c r="S1921" s="12">
        <f t="shared" ca="1" si="311"/>
        <v>7.8332254088953057E-4</v>
      </c>
      <c r="T1921" s="12">
        <f t="shared" ca="1" si="312"/>
        <v>-1.3418015922712634E-3</v>
      </c>
      <c r="U1921" s="18"/>
      <c r="V1921" s="22">
        <f t="shared" ca="1" si="313"/>
        <v>43494</v>
      </c>
      <c r="W1921" s="14">
        <f ca="1">VLOOKUP($M1921,LAST!$B:$Q,2,0)</f>
        <v>386.11</v>
      </c>
      <c r="X1921" s="14">
        <f ca="1">VLOOKUP($M1921,LAST!$B:$Q,3,0)*100</f>
        <v>465.83</v>
      </c>
      <c r="Y1921" s="14">
        <f ca="1">VLOOKUP($M1921,LAST!$B:$Q,16,0)*100</f>
        <v>434</v>
      </c>
      <c r="Z1921" s="14">
        <f ca="1">VLOOKUP($M1921,LAST!$B:$Q,4,0)</f>
        <v>95.91</v>
      </c>
      <c r="AA1921" s="14">
        <f ca="1">VLOOKUP($M1921,LAST!$B:$Q,5,0)</f>
        <v>97.731700000000004</v>
      </c>
      <c r="AB1921" s="14">
        <f ca="1">VLOOKUP($M1921,LAST!$B:$Q,6,0)</f>
        <v>95.820999999999998</v>
      </c>
      <c r="AC1921" s="14">
        <f ca="1">VLOOKUP($M1921,LAST!$B:$Q,7,0)</f>
        <v>1116.4000000000001</v>
      </c>
    </row>
    <row r="1922" spans="12:29" ht="16.5" customHeight="1" x14ac:dyDescent="0.25">
      <c r="L1922" s="32">
        <f t="shared" si="305"/>
        <v>1922</v>
      </c>
      <c r="M1922" s="9">
        <f t="shared" ca="1" si="314"/>
        <v>43493</v>
      </c>
      <c r="N1922" s="12">
        <f t="shared" ca="1" si="306"/>
        <v>9.4184442321978423E-3</v>
      </c>
      <c r="O1922" s="12">
        <f t="shared" ca="1" si="307"/>
        <v>8.2815284962831637E-3</v>
      </c>
      <c r="P1922" s="12">
        <f t="shared" ca="1" si="308"/>
        <v>9.3240093240092303E-3</v>
      </c>
      <c r="Q1922" s="12">
        <f t="shared" ca="1" si="309"/>
        <v>5.2164840897250819E-4</v>
      </c>
      <c r="R1922" s="12">
        <f t="shared" ca="1" si="310"/>
        <v>-1.0538086999578589E-4</v>
      </c>
      <c r="S1922" s="12">
        <f t="shared" ca="1" si="311"/>
        <v>-5.0107522391795722E-4</v>
      </c>
      <c r="T1922" s="12">
        <f t="shared" ca="1" si="312"/>
        <v>-2.9877369007802468E-3</v>
      </c>
      <c r="U1922" s="18"/>
      <c r="V1922" s="22">
        <f t="shared" ca="1" si="313"/>
        <v>43493</v>
      </c>
      <c r="W1922" s="14">
        <f ca="1">VLOOKUP($M1922,LAST!$B:$Q,2,0)</f>
        <v>380.47</v>
      </c>
      <c r="X1922" s="14">
        <f ca="1">VLOOKUP($M1922,LAST!$B:$Q,3,0)*100</f>
        <v>463.87</v>
      </c>
      <c r="Y1922" s="14">
        <f ca="1">VLOOKUP($M1922,LAST!$B:$Q,16,0)*100</f>
        <v>433</v>
      </c>
      <c r="Z1922" s="14">
        <f ca="1">VLOOKUP($M1922,LAST!$B:$Q,4,0)</f>
        <v>95.9</v>
      </c>
      <c r="AA1922" s="14">
        <f ca="1">VLOOKUP($M1922,LAST!$B:$Q,5,0)</f>
        <v>97.730400000000003</v>
      </c>
      <c r="AB1922" s="14">
        <f ca="1">VLOOKUP($M1922,LAST!$B:$Q,6,0)</f>
        <v>95.745999999999995</v>
      </c>
      <c r="AC1922" s="14">
        <f ca="1">VLOOKUP($M1922,LAST!$B:$Q,7,0)</f>
        <v>1117.9000000000001</v>
      </c>
    </row>
    <row r="1923" spans="12:29" ht="16.5" customHeight="1" x14ac:dyDescent="0.25">
      <c r="L1923" s="32">
        <f t="shared" si="305"/>
        <v>1923</v>
      </c>
      <c r="M1923" s="9">
        <f t="shared" ca="1" si="314"/>
        <v>43490</v>
      </c>
      <c r="N1923" s="12">
        <f t="shared" ca="1" si="306"/>
        <v>-1.1875737318128077E-2</v>
      </c>
      <c r="O1923" s="12">
        <f t="shared" ca="1" si="307"/>
        <v>-1.7952056695199281E-2</v>
      </c>
      <c r="P1923" s="12">
        <f t="shared" ca="1" si="308"/>
        <v>-2.5000000000000133E-2</v>
      </c>
      <c r="Q1923" s="12">
        <f t="shared" ca="1" si="309"/>
        <v>-3.1289111389232183E-4</v>
      </c>
      <c r="R1923" s="12">
        <f t="shared" ca="1" si="310"/>
        <v>-9.207189382676173E-5</v>
      </c>
      <c r="S1923" s="12">
        <f t="shared" ca="1" si="311"/>
        <v>-8.3539507872589791E-3</v>
      </c>
      <c r="T1923" s="12">
        <f t="shared" ca="1" si="312"/>
        <v>-6.5565055597396338E-3</v>
      </c>
      <c r="U1923" s="18"/>
      <c r="V1923" s="22">
        <f t="shared" ca="1" si="313"/>
        <v>43490</v>
      </c>
      <c r="W1923" s="14">
        <f ca="1">VLOOKUP($M1923,LAST!$B:$Q,2,0)</f>
        <v>376.92</v>
      </c>
      <c r="X1923" s="14">
        <f ca="1">VLOOKUP($M1923,LAST!$B:$Q,3,0)*100</f>
        <v>460.06</v>
      </c>
      <c r="Y1923" s="14">
        <f ca="1">VLOOKUP($M1923,LAST!$B:$Q,16,0)*100</f>
        <v>429</v>
      </c>
      <c r="Z1923" s="14">
        <f ca="1">VLOOKUP($M1923,LAST!$B:$Q,4,0)</f>
        <v>95.85</v>
      </c>
      <c r="AA1923" s="14">
        <f ca="1">VLOOKUP($M1923,LAST!$B:$Q,5,0)</f>
        <v>97.740700000000004</v>
      </c>
      <c r="AB1923" s="14">
        <f ca="1">VLOOKUP($M1923,LAST!$B:$Q,6,0)</f>
        <v>95.793999999999997</v>
      </c>
      <c r="AC1923" s="14">
        <f ca="1">VLOOKUP($M1923,LAST!$B:$Q,7,0)</f>
        <v>1121.25</v>
      </c>
    </row>
    <row r="1924" spans="12:29" ht="16.5" customHeight="1" x14ac:dyDescent="0.25">
      <c r="L1924" s="32">
        <f t="shared" si="305"/>
        <v>1924</v>
      </c>
      <c r="M1924" s="9">
        <f t="shared" ca="1" si="314"/>
        <v>43489</v>
      </c>
      <c r="N1924" s="12">
        <f t="shared" ca="1" si="306"/>
        <v>-3.1099728204055932E-3</v>
      </c>
      <c r="O1924" s="12">
        <f t="shared" ca="1" si="307"/>
        <v>3.4700653314769792E-3</v>
      </c>
      <c r="P1924" s="12">
        <f t="shared" ca="1" si="308"/>
        <v>1.3824884792626779E-2</v>
      </c>
      <c r="Q1924" s="12">
        <f t="shared" ca="1" si="309"/>
        <v>-5.2121338475985546E-4</v>
      </c>
      <c r="R1924" s="12">
        <f t="shared" ca="1" si="310"/>
        <v>1.3096384272470729E-4</v>
      </c>
      <c r="S1924" s="12">
        <f t="shared" ca="1" si="311"/>
        <v>4.9727952727234292E-3</v>
      </c>
      <c r="T1924" s="12">
        <f t="shared" ca="1" si="312"/>
        <v>1.0643487516075467E-3</v>
      </c>
      <c r="U1924" s="18"/>
      <c r="V1924" s="22">
        <f t="shared" ca="1" si="313"/>
        <v>43489</v>
      </c>
      <c r="W1924" s="14">
        <f ca="1">VLOOKUP($M1924,LAST!$B:$Q,2,0)</f>
        <v>381.45</v>
      </c>
      <c r="X1924" s="14">
        <f ca="1">VLOOKUP($M1924,LAST!$B:$Q,3,0)*100</f>
        <v>468.47</v>
      </c>
      <c r="Y1924" s="14">
        <f ca="1">VLOOKUP($M1924,LAST!$B:$Q,16,0)*100</f>
        <v>440.00000000000006</v>
      </c>
      <c r="Z1924" s="14">
        <f ca="1">VLOOKUP($M1924,LAST!$B:$Q,4,0)</f>
        <v>95.88</v>
      </c>
      <c r="AA1924" s="14">
        <f ca="1">VLOOKUP($M1924,LAST!$B:$Q,5,0)</f>
        <v>97.749700000000004</v>
      </c>
      <c r="AB1924" s="14">
        <f ca="1">VLOOKUP($M1924,LAST!$B:$Q,6,0)</f>
        <v>96.600999999999999</v>
      </c>
      <c r="AC1924" s="14">
        <f ca="1">VLOOKUP($M1924,LAST!$B:$Q,7,0)</f>
        <v>1128.6500000000001</v>
      </c>
    </row>
    <row r="1925" spans="12:29" ht="16.5" customHeight="1" x14ac:dyDescent="0.25">
      <c r="L1925" s="32">
        <f t="shared" si="305"/>
        <v>1925</v>
      </c>
      <c r="M1925" s="9">
        <f t="shared" ca="1" si="314"/>
        <v>43488</v>
      </c>
      <c r="N1925" s="12">
        <f t="shared" ca="1" si="306"/>
        <v>-2.3777936524135068E-2</v>
      </c>
      <c r="O1925" s="12">
        <f t="shared" ca="1" si="307"/>
        <v>-5.4748412935112789E-3</v>
      </c>
      <c r="P1925" s="12">
        <f t="shared" ca="1" si="308"/>
        <v>2.3094688221709792E-3</v>
      </c>
      <c r="Q1925" s="12">
        <f t="shared" ca="1" si="309"/>
        <v>-5.209418628880913E-4</v>
      </c>
      <c r="R1925" s="12">
        <f t="shared" ca="1" si="310"/>
        <v>2.5579529827846059E-5</v>
      </c>
      <c r="S1925" s="12">
        <f t="shared" ca="1" si="311"/>
        <v>-1.8691006510699326E-3</v>
      </c>
      <c r="T1925" s="12">
        <f t="shared" ca="1" si="312"/>
        <v>-3.0065879648051297E-3</v>
      </c>
      <c r="U1925" s="18"/>
      <c r="V1925" s="22">
        <f t="shared" ca="1" si="313"/>
        <v>43488</v>
      </c>
      <c r="W1925" s="14">
        <f ca="1">VLOOKUP($M1925,LAST!$B:$Q,2,0)</f>
        <v>382.64</v>
      </c>
      <c r="X1925" s="14">
        <f ca="1">VLOOKUP($M1925,LAST!$B:$Q,3,0)*100</f>
        <v>466.84999999999997</v>
      </c>
      <c r="Y1925" s="14">
        <f ca="1">VLOOKUP($M1925,LAST!$B:$Q,16,0)*100</f>
        <v>434</v>
      </c>
      <c r="Z1925" s="14">
        <f ca="1">VLOOKUP($M1925,LAST!$B:$Q,4,0)</f>
        <v>95.93</v>
      </c>
      <c r="AA1925" s="14">
        <f ca="1">VLOOKUP($M1925,LAST!$B:$Q,5,0)</f>
        <v>97.736900000000006</v>
      </c>
      <c r="AB1925" s="14">
        <f ca="1">VLOOKUP($M1925,LAST!$B:$Q,6,0)</f>
        <v>96.123000000000005</v>
      </c>
      <c r="AC1925" s="14">
        <f ca="1">VLOOKUP($M1925,LAST!$B:$Q,7,0)</f>
        <v>1127.45</v>
      </c>
    </row>
    <row r="1926" spans="12:29" ht="16.5" customHeight="1" x14ac:dyDescent="0.25">
      <c r="L1926" s="32">
        <f t="shared" ref="L1926:L1989" si="315">ROW(M1926)</f>
        <v>1926</v>
      </c>
      <c r="M1926" s="9">
        <f t="shared" ca="1" si="314"/>
        <v>43487</v>
      </c>
      <c r="N1926" s="12">
        <f t="shared" ref="N1926:N1989" ca="1" si="316">W1926/W1927-1</f>
        <v>9.0099366730165276E-3</v>
      </c>
      <c r="O1926" s="12">
        <f t="shared" ref="O1926:O1989" ca="1" si="317">X1926/X1927-1</f>
        <v>1.7425982920802774E-2</v>
      </c>
      <c r="P1926" s="12">
        <f t="shared" ref="P1926:P1989" ca="1" si="318">Y1926/Y1927-1</f>
        <v>2.6066350710900466E-2</v>
      </c>
      <c r="Q1926" s="12">
        <f t="shared" ref="Q1926:Q1989" ca="1" si="319">Z1926/Z1927-1</f>
        <v>-4.1657987919174744E-4</v>
      </c>
      <c r="R1926" s="12">
        <f t="shared" ref="R1926:R1989" ca="1" si="320">AA1926/AA1927-1</f>
        <v>6.0199271875460703E-4</v>
      </c>
      <c r="S1926" s="12">
        <f t="shared" ref="S1926:S1989" ca="1" si="321">AB1926/AB1927-1</f>
        <v>-3.4255107125058526E-4</v>
      </c>
      <c r="T1926" s="12">
        <f t="shared" ref="T1926:T1989" ca="1" si="322">AC1926/AC1927-1</f>
        <v>2.4377271518483123E-3</v>
      </c>
      <c r="U1926" s="18"/>
      <c r="V1926" s="22">
        <f t="shared" ref="V1926:V1989" ca="1" si="323">M1926</f>
        <v>43487</v>
      </c>
      <c r="W1926" s="14">
        <f ca="1">VLOOKUP($M1926,LAST!$B:$Q,2,0)</f>
        <v>391.96</v>
      </c>
      <c r="X1926" s="14">
        <f ca="1">VLOOKUP($M1926,LAST!$B:$Q,3,0)*100</f>
        <v>469.42</v>
      </c>
      <c r="Y1926" s="14">
        <f ca="1">VLOOKUP($M1926,LAST!$B:$Q,16,0)*100</f>
        <v>433</v>
      </c>
      <c r="Z1926" s="14">
        <f ca="1">VLOOKUP($M1926,LAST!$B:$Q,4,0)</f>
        <v>95.98</v>
      </c>
      <c r="AA1926" s="14">
        <f ca="1">VLOOKUP($M1926,LAST!$B:$Q,5,0)</f>
        <v>97.734399999999994</v>
      </c>
      <c r="AB1926" s="14">
        <f ca="1">VLOOKUP($M1926,LAST!$B:$Q,6,0)</f>
        <v>96.302999999999997</v>
      </c>
      <c r="AC1926" s="14">
        <f ca="1">VLOOKUP($M1926,LAST!$B:$Q,7,0)</f>
        <v>1130.8499999999999</v>
      </c>
    </row>
    <row r="1927" spans="12:29" ht="16.5" customHeight="1" x14ac:dyDescent="0.25">
      <c r="L1927" s="32">
        <f t="shared" si="315"/>
        <v>1927</v>
      </c>
      <c r="M1927" s="9">
        <f t="shared" ref="M1927:M1990" ca="1" si="324">WORKDAY(M1926,-1)</f>
        <v>43486</v>
      </c>
      <c r="N1927" s="12">
        <f t="shared" ca="1" si="316"/>
        <v>0</v>
      </c>
      <c r="O1927" s="12">
        <f t="shared" ca="1" si="317"/>
        <v>-9.960159362549792E-4</v>
      </c>
      <c r="P1927" s="12">
        <f t="shared" ca="1" si="318"/>
        <v>0</v>
      </c>
      <c r="Q1927" s="12">
        <f t="shared" ca="1" si="319"/>
        <v>5.2099614462841615E-4</v>
      </c>
      <c r="R1927" s="12">
        <f t="shared" ca="1" si="320"/>
        <v>1.9046253724774864E-4</v>
      </c>
      <c r="S1927" s="12">
        <f t="shared" ca="1" si="321"/>
        <v>0</v>
      </c>
      <c r="T1927" s="12">
        <f t="shared" ca="1" si="322"/>
        <v>5.4815276973125826E-3</v>
      </c>
      <c r="U1927" s="18"/>
      <c r="V1927" s="22">
        <f t="shared" ca="1" si="323"/>
        <v>43486</v>
      </c>
      <c r="W1927" s="14">
        <f ca="1">VLOOKUP($M1927,LAST!$B:$Q,2,0)</f>
        <v>388.46</v>
      </c>
      <c r="X1927" s="14">
        <f ca="1">VLOOKUP($M1927,LAST!$B:$Q,3,0)*100</f>
        <v>461.38000000000005</v>
      </c>
      <c r="Y1927" s="14">
        <f ca="1">VLOOKUP($M1927,LAST!$B:$Q,16,0)*100</f>
        <v>422</v>
      </c>
      <c r="Z1927" s="14">
        <f ca="1">VLOOKUP($M1927,LAST!$B:$Q,4,0)</f>
        <v>96.02</v>
      </c>
      <c r="AA1927" s="14">
        <f ca="1">VLOOKUP($M1927,LAST!$B:$Q,5,0)</f>
        <v>97.675600000000003</v>
      </c>
      <c r="AB1927" s="14">
        <f ca="1">VLOOKUP($M1927,LAST!$B:$Q,6,0)</f>
        <v>96.335999999999999</v>
      </c>
      <c r="AC1927" s="14">
        <f ca="1">VLOOKUP($M1927,LAST!$B:$Q,7,0)</f>
        <v>1128.0999999999999</v>
      </c>
    </row>
    <row r="1928" spans="12:29" ht="16.5" customHeight="1" x14ac:dyDescent="0.25">
      <c r="L1928" s="32">
        <f t="shared" si="315"/>
        <v>1928</v>
      </c>
      <c r="M1928" s="9">
        <f t="shared" ca="1" si="324"/>
        <v>43483</v>
      </c>
      <c r="N1928" s="12">
        <f t="shared" ca="1" si="316"/>
        <v>-2.5365682314273608E-2</v>
      </c>
      <c r="O1928" s="12">
        <f t="shared" ca="1" si="317"/>
        <v>-2.3057071540381502E-2</v>
      </c>
      <c r="P1928" s="12">
        <f t="shared" ca="1" si="318"/>
        <v>-2.314814814814814E-2</v>
      </c>
      <c r="Q1928" s="12">
        <f t="shared" ca="1" si="319"/>
        <v>7.2992700729912485E-4</v>
      </c>
      <c r="R1928" s="12">
        <f t="shared" ca="1" si="320"/>
        <v>5.1943368409612667E-4</v>
      </c>
      <c r="S1928" s="12">
        <f t="shared" ca="1" si="321"/>
        <v>2.8210066101077569E-3</v>
      </c>
      <c r="T1928" s="12">
        <f t="shared" ca="1" si="322"/>
        <v>-4.4545414049623755E-4</v>
      </c>
      <c r="U1928" s="18"/>
      <c r="V1928" s="22">
        <f t="shared" ca="1" si="323"/>
        <v>43483</v>
      </c>
      <c r="W1928" s="14">
        <f ca="1">VLOOKUP($M1928,LAST!$B:$Q,2,0)</f>
        <v>388.46</v>
      </c>
      <c r="X1928" s="14">
        <f ca="1">VLOOKUP($M1928,LAST!$B:$Q,3,0)*100</f>
        <v>461.84000000000003</v>
      </c>
      <c r="Y1928" s="14">
        <f ca="1">VLOOKUP($M1928,LAST!$B:$Q,16,0)*100</f>
        <v>422</v>
      </c>
      <c r="Z1928" s="14">
        <f ca="1">VLOOKUP($M1928,LAST!$B:$Q,4,0)</f>
        <v>95.97</v>
      </c>
      <c r="AA1928" s="14">
        <f ca="1">VLOOKUP($M1928,LAST!$B:$Q,5,0)</f>
        <v>97.656999999999996</v>
      </c>
      <c r="AB1928" s="14">
        <f ca="1">VLOOKUP($M1928,LAST!$B:$Q,6,0)</f>
        <v>96.335999999999999</v>
      </c>
      <c r="AC1928" s="14">
        <f ca="1">VLOOKUP($M1928,LAST!$B:$Q,7,0)</f>
        <v>1121.95</v>
      </c>
    </row>
    <row r="1929" spans="12:29" ht="16.5" customHeight="1" x14ac:dyDescent="0.25">
      <c r="L1929" s="32">
        <f t="shared" si="315"/>
        <v>1929</v>
      </c>
      <c r="M1929" s="9">
        <f t="shared" ca="1" si="324"/>
        <v>43482</v>
      </c>
      <c r="N1929" s="12">
        <f t="shared" ca="1" si="316"/>
        <v>-4.595289827926452E-3</v>
      </c>
      <c r="O1929" s="12">
        <f t="shared" ca="1" si="317"/>
        <v>-6.2224090813537414E-3</v>
      </c>
      <c r="P1929" s="12">
        <f t="shared" ca="1" si="318"/>
        <v>-9.1743119266056716E-3</v>
      </c>
      <c r="Q1929" s="12">
        <f t="shared" ca="1" si="319"/>
        <v>5.2164840897250819E-4</v>
      </c>
      <c r="R1929" s="12">
        <f t="shared" ca="1" si="320"/>
        <v>1.1960237850767719E-3</v>
      </c>
      <c r="S1929" s="12">
        <f t="shared" ca="1" si="321"/>
        <v>6.2461612134301348E-5</v>
      </c>
      <c r="T1929" s="12">
        <f t="shared" ca="1" si="322"/>
        <v>2.008569898232393E-3</v>
      </c>
      <c r="U1929" s="18"/>
      <c r="V1929" s="22">
        <f t="shared" ca="1" si="323"/>
        <v>43482</v>
      </c>
      <c r="W1929" s="14">
        <f ca="1">VLOOKUP($M1929,LAST!$B:$Q,2,0)</f>
        <v>398.57</v>
      </c>
      <c r="X1929" s="14">
        <f ca="1">VLOOKUP($M1929,LAST!$B:$Q,3,0)*100</f>
        <v>472.74</v>
      </c>
      <c r="Y1929" s="14">
        <f ca="1">VLOOKUP($M1929,LAST!$B:$Q,16,0)*100</f>
        <v>432</v>
      </c>
      <c r="Z1929" s="14">
        <f ca="1">VLOOKUP($M1929,LAST!$B:$Q,4,0)</f>
        <v>95.9</v>
      </c>
      <c r="AA1929" s="14">
        <f ca="1">VLOOKUP($M1929,LAST!$B:$Q,5,0)</f>
        <v>97.606300000000005</v>
      </c>
      <c r="AB1929" s="14">
        <f ca="1">VLOOKUP($M1929,LAST!$B:$Q,6,0)</f>
        <v>96.064999999999998</v>
      </c>
      <c r="AC1929" s="14">
        <f ca="1">VLOOKUP($M1929,LAST!$B:$Q,7,0)</f>
        <v>1122.45</v>
      </c>
    </row>
    <row r="1930" spans="12:29" ht="16.5" customHeight="1" x14ac:dyDescent="0.25">
      <c r="L1930" s="32">
        <f t="shared" si="315"/>
        <v>1930</v>
      </c>
      <c r="M1930" s="9">
        <f t="shared" ca="1" si="324"/>
        <v>43481</v>
      </c>
      <c r="N1930" s="12">
        <f t="shared" ca="1" si="316"/>
        <v>-1.0893730546909675E-2</v>
      </c>
      <c r="O1930" s="12">
        <f t="shared" ca="1" si="317"/>
        <v>-2.1112848794139549E-2</v>
      </c>
      <c r="P1930" s="12">
        <f t="shared" ca="1" si="318"/>
        <v>-2.2421524663676973E-2</v>
      </c>
      <c r="Q1930" s="12">
        <f t="shared" ca="1" si="319"/>
        <v>1.1489450595363326E-3</v>
      </c>
      <c r="R1930" s="12">
        <f t="shared" ca="1" si="320"/>
        <v>-6.2566797749297187E-5</v>
      </c>
      <c r="S1930" s="12">
        <f t="shared" ca="1" si="321"/>
        <v>2.0824873228586505E-4</v>
      </c>
      <c r="T1930" s="12">
        <f t="shared" ca="1" si="322"/>
        <v>-4.907428061565744E-4</v>
      </c>
      <c r="U1930" s="18"/>
      <c r="V1930" s="22">
        <f t="shared" ca="1" si="323"/>
        <v>43481</v>
      </c>
      <c r="W1930" s="14">
        <f ca="1">VLOOKUP($M1930,LAST!$B:$Q,2,0)</f>
        <v>400.41</v>
      </c>
      <c r="X1930" s="14">
        <f ca="1">VLOOKUP($M1930,LAST!$B:$Q,3,0)*100</f>
        <v>475.7</v>
      </c>
      <c r="Y1930" s="14">
        <f ca="1">VLOOKUP($M1930,LAST!$B:$Q,16,0)*100</f>
        <v>436.00000000000006</v>
      </c>
      <c r="Z1930" s="14">
        <f ca="1">VLOOKUP($M1930,LAST!$B:$Q,4,0)</f>
        <v>95.85</v>
      </c>
      <c r="AA1930" s="14">
        <f ca="1">VLOOKUP($M1930,LAST!$B:$Q,5,0)</f>
        <v>97.489699999999999</v>
      </c>
      <c r="AB1930" s="14">
        <f ca="1">VLOOKUP($M1930,LAST!$B:$Q,6,0)</f>
        <v>96.058999999999997</v>
      </c>
      <c r="AC1930" s="14">
        <f ca="1">VLOOKUP($M1930,LAST!$B:$Q,7,0)</f>
        <v>1120.2</v>
      </c>
    </row>
    <row r="1931" spans="12:29" ht="16.5" customHeight="1" x14ac:dyDescent="0.25">
      <c r="L1931" s="32">
        <f t="shared" si="315"/>
        <v>1931</v>
      </c>
      <c r="M1931" s="9">
        <f t="shared" ca="1" si="324"/>
        <v>43480</v>
      </c>
      <c r="N1931" s="12">
        <f t="shared" ca="1" si="316"/>
        <v>-8.4017146356399897E-3</v>
      </c>
      <c r="O1931" s="12">
        <f t="shared" ca="1" si="317"/>
        <v>-8.9325773952767529E-3</v>
      </c>
      <c r="P1931" s="12">
        <f t="shared" ca="1" si="318"/>
        <v>-1.327433628318575E-2</v>
      </c>
      <c r="Q1931" s="12">
        <f t="shared" ca="1" si="319"/>
        <v>-6.2630480167014113E-4</v>
      </c>
      <c r="R1931" s="12">
        <f t="shared" ca="1" si="320"/>
        <v>-1.9791806602265094E-4</v>
      </c>
      <c r="S1931" s="12">
        <f t="shared" ca="1" si="321"/>
        <v>4.4869783495451454E-3</v>
      </c>
      <c r="T1931" s="12">
        <f t="shared" ca="1" si="322"/>
        <v>-2.181267806267817E-3</v>
      </c>
      <c r="U1931" s="18"/>
      <c r="V1931" s="22">
        <f t="shared" ca="1" si="323"/>
        <v>43480</v>
      </c>
      <c r="W1931" s="14">
        <f ca="1">VLOOKUP($M1931,LAST!$B:$Q,2,0)</f>
        <v>404.82</v>
      </c>
      <c r="X1931" s="14">
        <f ca="1">VLOOKUP($M1931,LAST!$B:$Q,3,0)*100</f>
        <v>485.96000000000004</v>
      </c>
      <c r="Y1931" s="14">
        <f ca="1">VLOOKUP($M1931,LAST!$B:$Q,16,0)*100</f>
        <v>446</v>
      </c>
      <c r="Z1931" s="14">
        <f ca="1">VLOOKUP($M1931,LAST!$B:$Q,4,0)</f>
        <v>95.74</v>
      </c>
      <c r="AA1931" s="14">
        <f ca="1">VLOOKUP($M1931,LAST!$B:$Q,5,0)</f>
        <v>97.495800000000003</v>
      </c>
      <c r="AB1931" s="14">
        <f ca="1">VLOOKUP($M1931,LAST!$B:$Q,6,0)</f>
        <v>96.039000000000001</v>
      </c>
      <c r="AC1931" s="14">
        <f ca="1">VLOOKUP($M1931,LAST!$B:$Q,7,0)</f>
        <v>1120.75</v>
      </c>
    </row>
    <row r="1932" spans="12:29" ht="16.5" customHeight="1" x14ac:dyDescent="0.25">
      <c r="L1932" s="32">
        <f t="shared" si="315"/>
        <v>1932</v>
      </c>
      <c r="M1932" s="9">
        <f t="shared" ca="1" si="324"/>
        <v>43479</v>
      </c>
      <c r="N1932" s="12">
        <f t="shared" ca="1" si="316"/>
        <v>-3.1255341489023758E-3</v>
      </c>
      <c r="O1932" s="12">
        <f t="shared" ca="1" si="317"/>
        <v>8.8885231060451542E-3</v>
      </c>
      <c r="P1932" s="12">
        <f t="shared" ca="1" si="318"/>
        <v>1.8018018018017834E-2</v>
      </c>
      <c r="Q1932" s="12">
        <f t="shared" ca="1" si="319"/>
        <v>-1.3551548003754021E-3</v>
      </c>
      <c r="R1932" s="12">
        <f t="shared" ca="1" si="320"/>
        <v>-7.9206987429347731E-4</v>
      </c>
      <c r="S1932" s="12">
        <f t="shared" ca="1" si="321"/>
        <v>-6.2715584822825576E-4</v>
      </c>
      <c r="T1932" s="12">
        <f t="shared" ca="1" si="322"/>
        <v>6.091006807595889E-3</v>
      </c>
      <c r="U1932" s="18"/>
      <c r="V1932" s="22">
        <f t="shared" ca="1" si="323"/>
        <v>43479</v>
      </c>
      <c r="W1932" s="14">
        <f ca="1">VLOOKUP($M1932,LAST!$B:$Q,2,0)</f>
        <v>408.25</v>
      </c>
      <c r="X1932" s="14">
        <f ca="1">VLOOKUP($M1932,LAST!$B:$Q,3,0)*100</f>
        <v>490.34000000000003</v>
      </c>
      <c r="Y1932" s="14">
        <f ca="1">VLOOKUP($M1932,LAST!$B:$Q,16,0)*100</f>
        <v>451.99999999999994</v>
      </c>
      <c r="Z1932" s="14">
        <f ca="1">VLOOKUP($M1932,LAST!$B:$Q,4,0)</f>
        <v>95.8</v>
      </c>
      <c r="AA1932" s="14">
        <f ca="1">VLOOKUP($M1932,LAST!$B:$Q,5,0)</f>
        <v>97.515100000000004</v>
      </c>
      <c r="AB1932" s="14">
        <f ca="1">VLOOKUP($M1932,LAST!$B:$Q,6,0)</f>
        <v>95.61</v>
      </c>
      <c r="AC1932" s="14">
        <f ca="1">VLOOKUP($M1932,LAST!$B:$Q,7,0)</f>
        <v>1123.2</v>
      </c>
    </row>
    <row r="1933" spans="12:29" ht="16.5" customHeight="1" x14ac:dyDescent="0.25">
      <c r="L1933" s="32">
        <f t="shared" si="315"/>
        <v>1933</v>
      </c>
      <c r="M1933" s="9">
        <f t="shared" ca="1" si="324"/>
        <v>43476</v>
      </c>
      <c r="N1933" s="12">
        <f t="shared" ca="1" si="316"/>
        <v>4.6857367155683782E-3</v>
      </c>
      <c r="O1933" s="12">
        <f t="shared" ca="1" si="317"/>
        <v>-1.8483529121827713E-3</v>
      </c>
      <c r="P1933" s="12">
        <f t="shared" ca="1" si="318"/>
        <v>-2.2471910112358273E-3</v>
      </c>
      <c r="Q1933" s="12">
        <f t="shared" ca="1" si="319"/>
        <v>-1.0413412475267503E-3</v>
      </c>
      <c r="R1933" s="12">
        <f t="shared" ca="1" si="320"/>
        <v>-2.5302943848970472E-4</v>
      </c>
      <c r="S1933" s="12">
        <f t="shared" ca="1" si="321"/>
        <v>1.3711677953505141E-3</v>
      </c>
      <c r="T1933" s="12">
        <f t="shared" ca="1" si="322"/>
        <v>-1.9221313307405952E-3</v>
      </c>
      <c r="U1933" s="18"/>
      <c r="V1933" s="22">
        <f t="shared" ca="1" si="323"/>
        <v>43476</v>
      </c>
      <c r="W1933" s="14">
        <f ca="1">VLOOKUP($M1933,LAST!$B:$Q,2,0)</f>
        <v>409.53</v>
      </c>
      <c r="X1933" s="14">
        <f ca="1">VLOOKUP($M1933,LAST!$B:$Q,3,0)*100</f>
        <v>486.02</v>
      </c>
      <c r="Y1933" s="14">
        <f ca="1">VLOOKUP($M1933,LAST!$B:$Q,16,0)*100</f>
        <v>444.00000000000006</v>
      </c>
      <c r="Z1933" s="14">
        <f ca="1">VLOOKUP($M1933,LAST!$B:$Q,4,0)</f>
        <v>95.93</v>
      </c>
      <c r="AA1933" s="14">
        <f ca="1">VLOOKUP($M1933,LAST!$B:$Q,5,0)</f>
        <v>97.592399999999998</v>
      </c>
      <c r="AB1933" s="14">
        <f ca="1">VLOOKUP($M1933,LAST!$B:$Q,6,0)</f>
        <v>95.67</v>
      </c>
      <c r="AC1933" s="14">
        <f ca="1">VLOOKUP($M1933,LAST!$B:$Q,7,0)</f>
        <v>1116.4000000000001</v>
      </c>
    </row>
    <row r="1934" spans="12:29" ht="16.5" customHeight="1" x14ac:dyDescent="0.25">
      <c r="L1934" s="32">
        <f t="shared" si="315"/>
        <v>1934</v>
      </c>
      <c r="M1934" s="9">
        <f t="shared" ca="1" si="324"/>
        <v>43475</v>
      </c>
      <c r="N1934" s="12">
        <f t="shared" ca="1" si="316"/>
        <v>7.6883142567552021E-3</v>
      </c>
      <c r="O1934" s="12">
        <f t="shared" ca="1" si="317"/>
        <v>-3.744245524296641E-3</v>
      </c>
      <c r="P1934" s="12">
        <f t="shared" ca="1" si="318"/>
        <v>0</v>
      </c>
      <c r="Q1934" s="12">
        <f t="shared" ca="1" si="319"/>
        <v>-2.0783539436766141E-3</v>
      </c>
      <c r="R1934" s="12">
        <f t="shared" ca="1" si="320"/>
        <v>1.7622968875974365E-4</v>
      </c>
      <c r="S1934" s="12">
        <f t="shared" ca="1" si="321"/>
        <v>3.3606738150999682E-3</v>
      </c>
      <c r="T1934" s="12">
        <f t="shared" ca="1" si="322"/>
        <v>-3.2969480953441987E-3</v>
      </c>
      <c r="U1934" s="18"/>
      <c r="V1934" s="22">
        <f t="shared" ca="1" si="323"/>
        <v>43475</v>
      </c>
      <c r="W1934" s="14">
        <f ca="1">VLOOKUP($M1934,LAST!$B:$Q,2,0)</f>
        <v>407.62</v>
      </c>
      <c r="X1934" s="14">
        <f ca="1">VLOOKUP($M1934,LAST!$B:$Q,3,0)*100</f>
        <v>486.92</v>
      </c>
      <c r="Y1934" s="14">
        <f ca="1">VLOOKUP($M1934,LAST!$B:$Q,16,0)*100</f>
        <v>445</v>
      </c>
      <c r="Z1934" s="14">
        <f ca="1">VLOOKUP($M1934,LAST!$B:$Q,4,0)</f>
        <v>96.03</v>
      </c>
      <c r="AA1934" s="14">
        <f ca="1">VLOOKUP($M1934,LAST!$B:$Q,5,0)</f>
        <v>97.617099999999994</v>
      </c>
      <c r="AB1934" s="14">
        <f ca="1">VLOOKUP($M1934,LAST!$B:$Q,6,0)</f>
        <v>95.539000000000001</v>
      </c>
      <c r="AC1934" s="14">
        <f ca="1">VLOOKUP($M1934,LAST!$B:$Q,7,0)</f>
        <v>1118.55</v>
      </c>
    </row>
    <row r="1935" spans="12:29" ht="16.5" customHeight="1" x14ac:dyDescent="0.25">
      <c r="L1935" s="32">
        <f t="shared" si="315"/>
        <v>1935</v>
      </c>
      <c r="M1935" s="9">
        <f t="shared" ca="1" si="324"/>
        <v>43474</v>
      </c>
      <c r="N1935" s="12">
        <f t="shared" ca="1" si="316"/>
        <v>-1.6962745145690072E-2</v>
      </c>
      <c r="O1935" s="12">
        <f t="shared" ca="1" si="317"/>
        <v>-2.2480449608992203E-2</v>
      </c>
      <c r="P1935" s="12">
        <f t="shared" ca="1" si="318"/>
        <v>-2.6258205689277947E-2</v>
      </c>
      <c r="Q1935" s="12">
        <f t="shared" ca="1" si="319"/>
        <v>1.9783423573511705E-3</v>
      </c>
      <c r="R1935" s="12">
        <f t="shared" ca="1" si="320"/>
        <v>2.0194408397260499E-3</v>
      </c>
      <c r="S1935" s="12">
        <f t="shared" ca="1" si="321"/>
        <v>-7.1322065003182056E-3</v>
      </c>
      <c r="T1935" s="12">
        <f t="shared" ca="1" si="322"/>
        <v>-1.5125227990568924E-3</v>
      </c>
      <c r="U1935" s="18"/>
      <c r="V1935" s="22">
        <f t="shared" ca="1" si="323"/>
        <v>43474</v>
      </c>
      <c r="W1935" s="14">
        <f ca="1">VLOOKUP($M1935,LAST!$B:$Q,2,0)</f>
        <v>404.51</v>
      </c>
      <c r="X1935" s="14">
        <f ca="1">VLOOKUP($M1935,LAST!$B:$Q,3,0)*100</f>
        <v>488.75</v>
      </c>
      <c r="Y1935" s="14">
        <f ca="1">VLOOKUP($M1935,LAST!$B:$Q,16,0)*100</f>
        <v>445</v>
      </c>
      <c r="Z1935" s="14">
        <f ca="1">VLOOKUP($M1935,LAST!$B:$Q,4,0)</f>
        <v>96.23</v>
      </c>
      <c r="AA1935" s="14">
        <f ca="1">VLOOKUP($M1935,LAST!$B:$Q,5,0)</f>
        <v>97.599900000000005</v>
      </c>
      <c r="AB1935" s="14">
        <f ca="1">VLOOKUP($M1935,LAST!$B:$Q,6,0)</f>
        <v>95.218999999999994</v>
      </c>
      <c r="AC1935" s="14">
        <f ca="1">VLOOKUP($M1935,LAST!$B:$Q,7,0)</f>
        <v>1122.25</v>
      </c>
    </row>
    <row r="1936" spans="12:29" ht="16.5" customHeight="1" x14ac:dyDescent="0.25">
      <c r="L1936" s="32">
        <f t="shared" si="315"/>
        <v>1936</v>
      </c>
      <c r="M1936" s="9">
        <f t="shared" ca="1" si="324"/>
        <v>43473</v>
      </c>
      <c r="N1936" s="12">
        <f t="shared" ca="1" si="316"/>
        <v>-2.3033653379885832E-3</v>
      </c>
      <c r="O1936" s="12">
        <f t="shared" ca="1" si="317"/>
        <v>-2.1680004696029709E-2</v>
      </c>
      <c r="P1936" s="12">
        <f t="shared" ca="1" si="318"/>
        <v>-3.382663847780143E-2</v>
      </c>
      <c r="Q1936" s="12">
        <f t="shared" ca="1" si="319"/>
        <v>5.128205128205332E-3</v>
      </c>
      <c r="R1936" s="12">
        <f t="shared" ca="1" si="320"/>
        <v>1.4713124909393471E-3</v>
      </c>
      <c r="S1936" s="12">
        <f t="shared" ca="1" si="321"/>
        <v>2.4773691802730813E-3</v>
      </c>
      <c r="T1936" s="12">
        <f t="shared" ca="1" si="322"/>
        <v>4.6929471708232473E-3</v>
      </c>
      <c r="U1936" s="18"/>
      <c r="V1936" s="22">
        <f t="shared" ca="1" si="323"/>
        <v>43473</v>
      </c>
      <c r="W1936" s="14">
        <f ca="1">VLOOKUP($M1936,LAST!$B:$Q,2,0)</f>
        <v>411.49</v>
      </c>
      <c r="X1936" s="14">
        <f ca="1">VLOOKUP($M1936,LAST!$B:$Q,3,0)*100</f>
        <v>499.99</v>
      </c>
      <c r="Y1936" s="14">
        <f ca="1">VLOOKUP($M1936,LAST!$B:$Q,16,0)*100</f>
        <v>457</v>
      </c>
      <c r="Z1936" s="14">
        <f ca="1">VLOOKUP($M1936,LAST!$B:$Q,4,0)</f>
        <v>96.04</v>
      </c>
      <c r="AA1936" s="14">
        <f ca="1">VLOOKUP($M1936,LAST!$B:$Q,5,0)</f>
        <v>97.403199999999998</v>
      </c>
      <c r="AB1936" s="14">
        <f ca="1">VLOOKUP($M1936,LAST!$B:$Q,6,0)</f>
        <v>95.903000000000006</v>
      </c>
      <c r="AC1936" s="14">
        <f ca="1">VLOOKUP($M1936,LAST!$B:$Q,7,0)</f>
        <v>1123.95</v>
      </c>
    </row>
    <row r="1937" spans="12:29" ht="16.5" customHeight="1" x14ac:dyDescent="0.25">
      <c r="L1937" s="32">
        <f t="shared" si="315"/>
        <v>1937</v>
      </c>
      <c r="M1937" s="9">
        <f t="shared" ca="1" si="324"/>
        <v>43472</v>
      </c>
      <c r="N1937" s="12">
        <f t="shared" ca="1" si="316"/>
        <v>-2.3648888573254756E-2</v>
      </c>
      <c r="O1937" s="12">
        <f t="shared" ca="1" si="317"/>
        <v>-3.6189793686116301E-2</v>
      </c>
      <c r="P1937" s="12">
        <f t="shared" ca="1" si="318"/>
        <v>-5.0200803212851364E-2</v>
      </c>
      <c r="Q1937" s="12">
        <f t="shared" ca="1" si="319"/>
        <v>6.6371681415928752E-3</v>
      </c>
      <c r="R1937" s="12">
        <f t="shared" ca="1" si="320"/>
        <v>8.0055730313022266E-4</v>
      </c>
      <c r="S1937" s="12">
        <f t="shared" ca="1" si="321"/>
        <v>-5.3338046766966407E-3</v>
      </c>
      <c r="T1937" s="12">
        <f t="shared" ca="1" si="322"/>
        <v>-5.1136110987594074E-3</v>
      </c>
      <c r="U1937" s="18"/>
      <c r="V1937" s="22">
        <f t="shared" ca="1" si="323"/>
        <v>43472</v>
      </c>
      <c r="W1937" s="14">
        <f ca="1">VLOOKUP($M1937,LAST!$B:$Q,2,0)</f>
        <v>412.44</v>
      </c>
      <c r="X1937" s="14">
        <f ca="1">VLOOKUP($M1937,LAST!$B:$Q,3,0)*100</f>
        <v>511.06999999999994</v>
      </c>
      <c r="Y1937" s="14">
        <f ca="1">VLOOKUP($M1937,LAST!$B:$Q,16,0)*100</f>
        <v>473.00000000000006</v>
      </c>
      <c r="Z1937" s="14">
        <f ca="1">VLOOKUP($M1937,LAST!$B:$Q,4,0)</f>
        <v>95.55</v>
      </c>
      <c r="AA1937" s="14">
        <f ca="1">VLOOKUP($M1937,LAST!$B:$Q,5,0)</f>
        <v>97.260099999999994</v>
      </c>
      <c r="AB1937" s="14">
        <f ca="1">VLOOKUP($M1937,LAST!$B:$Q,6,0)</f>
        <v>95.665999999999997</v>
      </c>
      <c r="AC1937" s="14">
        <f ca="1">VLOOKUP($M1937,LAST!$B:$Q,7,0)</f>
        <v>1118.7</v>
      </c>
    </row>
    <row r="1938" spans="12:29" ht="16.5" customHeight="1" x14ac:dyDescent="0.25">
      <c r="L1938" s="32">
        <f t="shared" si="315"/>
        <v>1938</v>
      </c>
      <c r="M1938" s="9">
        <f t="shared" ca="1" si="324"/>
        <v>43469</v>
      </c>
      <c r="N1938" s="12">
        <f t="shared" ca="1" si="316"/>
        <v>-4.1260979097160755E-2</v>
      </c>
      <c r="O1938" s="12">
        <f t="shared" ca="1" si="317"/>
        <v>-4.8263483801489926E-2</v>
      </c>
      <c r="P1938" s="12">
        <f t="shared" ca="1" si="318"/>
        <v>-7.2625698324022214E-2</v>
      </c>
      <c r="Q1938" s="12">
        <f t="shared" ca="1" si="319"/>
        <v>9.2503987240830643E-3</v>
      </c>
      <c r="R1938" s="12">
        <f t="shared" ca="1" si="320"/>
        <v>-3.8469569439125717E-4</v>
      </c>
      <c r="S1938" s="12">
        <f t="shared" ca="1" si="321"/>
        <v>-1.3083432843570275E-3</v>
      </c>
      <c r="T1938" s="12">
        <f t="shared" ca="1" si="322"/>
        <v>-2.9703848200034466E-3</v>
      </c>
      <c r="U1938" s="18"/>
      <c r="V1938" s="22">
        <f t="shared" ca="1" si="323"/>
        <v>43469</v>
      </c>
      <c r="W1938" s="14">
        <f ca="1">VLOOKUP($M1938,LAST!$B:$Q,2,0)</f>
        <v>422.43</v>
      </c>
      <c r="X1938" s="14">
        <f ca="1">VLOOKUP($M1938,LAST!$B:$Q,3,0)*100</f>
        <v>530.26</v>
      </c>
      <c r="Y1938" s="14">
        <f ca="1">VLOOKUP($M1938,LAST!$B:$Q,16,0)*100</f>
        <v>498.00000000000006</v>
      </c>
      <c r="Z1938" s="14">
        <f ca="1">VLOOKUP($M1938,LAST!$B:$Q,4,0)</f>
        <v>94.92</v>
      </c>
      <c r="AA1938" s="14">
        <f ca="1">VLOOKUP($M1938,LAST!$B:$Q,5,0)</f>
        <v>97.182299999999998</v>
      </c>
      <c r="AB1938" s="14">
        <f ca="1">VLOOKUP($M1938,LAST!$B:$Q,6,0)</f>
        <v>96.179000000000002</v>
      </c>
      <c r="AC1938" s="14">
        <f ca="1">VLOOKUP($M1938,LAST!$B:$Q,7,0)</f>
        <v>1124.45</v>
      </c>
    </row>
    <row r="1939" spans="12:29" ht="16.5" customHeight="1" x14ac:dyDescent="0.25">
      <c r="L1939" s="32">
        <f t="shared" si="315"/>
        <v>1939</v>
      </c>
      <c r="M1939" s="9">
        <f t="shared" ca="1" si="324"/>
        <v>43468</v>
      </c>
      <c r="N1939" s="12">
        <f t="shared" ca="1" si="316"/>
        <v>1.1896286429506464E-2</v>
      </c>
      <c r="O1939" s="12">
        <f t="shared" ca="1" si="317"/>
        <v>1.6196399584146759E-2</v>
      </c>
      <c r="P1939" s="12">
        <f t="shared" ca="1" si="318"/>
        <v>1.8975332068311257E-2</v>
      </c>
      <c r="Q1939" s="12">
        <f t="shared" ca="1" si="319"/>
        <v>2.0242914979757831E-3</v>
      </c>
      <c r="R1939" s="12">
        <f t="shared" ca="1" si="320"/>
        <v>-7.9447464978354976E-4</v>
      </c>
      <c r="S1939" s="12">
        <f t="shared" ca="1" si="321"/>
        <v>-5.3088753240582154E-3</v>
      </c>
      <c r="T1939" s="12">
        <f t="shared" ca="1" si="322"/>
        <v>7.7741041908676589E-3</v>
      </c>
      <c r="U1939" s="18"/>
      <c r="V1939" s="22">
        <f t="shared" ca="1" si="323"/>
        <v>43468</v>
      </c>
      <c r="W1939" s="14">
        <f ca="1">VLOOKUP($M1939,LAST!$B:$Q,2,0)</f>
        <v>440.61</v>
      </c>
      <c r="X1939" s="14">
        <f ca="1">VLOOKUP($M1939,LAST!$B:$Q,3,0)*100</f>
        <v>557.15000000000009</v>
      </c>
      <c r="Y1939" s="14">
        <f ca="1">VLOOKUP($M1939,LAST!$B:$Q,16,0)*100</f>
        <v>537</v>
      </c>
      <c r="Z1939" s="14">
        <f ca="1">VLOOKUP($M1939,LAST!$B:$Q,4,0)</f>
        <v>94.05</v>
      </c>
      <c r="AA1939" s="14">
        <f ca="1">VLOOKUP($M1939,LAST!$B:$Q,5,0)</f>
        <v>97.219700000000003</v>
      </c>
      <c r="AB1939" s="14">
        <f ca="1">VLOOKUP($M1939,LAST!$B:$Q,6,0)</f>
        <v>96.305000000000007</v>
      </c>
      <c r="AC1939" s="14">
        <f ca="1">VLOOKUP($M1939,LAST!$B:$Q,7,0)</f>
        <v>1127.8</v>
      </c>
    </row>
    <row r="1940" spans="12:29" ht="16.5" customHeight="1" x14ac:dyDescent="0.25">
      <c r="L1940" s="32">
        <f t="shared" si="315"/>
        <v>1940</v>
      </c>
      <c r="M1940" s="9">
        <f t="shared" ca="1" si="324"/>
        <v>43467</v>
      </c>
      <c r="N1940" s="12">
        <f t="shared" ca="1" si="316"/>
        <v>1.8867490393685848E-3</v>
      </c>
      <c r="O1940" s="12">
        <f t="shared" ca="1" si="317"/>
        <v>5.6309611151870165E-3</v>
      </c>
      <c r="P1940" s="12">
        <f t="shared" ca="1" si="318"/>
        <v>1.9011406844107182E-3</v>
      </c>
      <c r="Q1940" s="12">
        <f t="shared" ca="1" si="319"/>
        <v>2.1312872975265407E-4</v>
      </c>
      <c r="R1940" s="12">
        <f t="shared" ca="1" si="320"/>
        <v>-3.8218837777470593E-4</v>
      </c>
      <c r="S1940" s="12">
        <f t="shared" ca="1" si="321"/>
        <v>7.6390695738148828E-3</v>
      </c>
      <c r="T1940" s="12">
        <f t="shared" ca="1" si="322"/>
        <v>2.9125778554466297E-3</v>
      </c>
      <c r="U1940" s="18"/>
      <c r="V1940" s="22">
        <f t="shared" ca="1" si="323"/>
        <v>43467</v>
      </c>
      <c r="W1940" s="14">
        <f ca="1">VLOOKUP($M1940,LAST!$B:$Q,2,0)</f>
        <v>435.43</v>
      </c>
      <c r="X1940" s="14">
        <f ca="1">VLOOKUP($M1940,LAST!$B:$Q,3,0)*100</f>
        <v>548.27</v>
      </c>
      <c r="Y1940" s="14">
        <f ca="1">VLOOKUP($M1940,LAST!$B:$Q,16,0)*100</f>
        <v>527</v>
      </c>
      <c r="Z1940" s="14">
        <f ca="1">VLOOKUP($M1940,LAST!$B:$Q,4,0)</f>
        <v>93.86</v>
      </c>
      <c r="AA1940" s="14">
        <f ca="1">VLOOKUP($M1940,LAST!$B:$Q,5,0)</f>
        <v>97.296999999999997</v>
      </c>
      <c r="AB1940" s="14">
        <f ca="1">VLOOKUP($M1940,LAST!$B:$Q,6,0)</f>
        <v>96.819000000000003</v>
      </c>
      <c r="AC1940" s="14">
        <f ca="1">VLOOKUP($M1940,LAST!$B:$Q,7,0)</f>
        <v>1119.0999999999999</v>
      </c>
    </row>
    <row r="1941" spans="12:29" ht="16.5" customHeight="1" x14ac:dyDescent="0.25">
      <c r="L1941" s="32">
        <f t="shared" si="315"/>
        <v>1941</v>
      </c>
      <c r="M1941" s="9">
        <f t="shared" ca="1" si="324"/>
        <v>43466</v>
      </c>
      <c r="N1941" s="12">
        <f t="shared" ca="1" si="316"/>
        <v>0</v>
      </c>
      <c r="O1941" s="12">
        <f t="shared" ca="1" si="317"/>
        <v>0</v>
      </c>
      <c r="P1941" s="12">
        <f t="shared" ca="1" si="318"/>
        <v>0</v>
      </c>
      <c r="Q1941" s="12">
        <f t="shared" ca="1" si="319"/>
        <v>0</v>
      </c>
      <c r="R1941" s="12">
        <f t="shared" ca="1" si="320"/>
        <v>0</v>
      </c>
      <c r="S1941" s="12">
        <f t="shared" ca="1" si="321"/>
        <v>-9.150177284685812E-4</v>
      </c>
      <c r="T1941" s="12">
        <f t="shared" ca="1" si="322"/>
        <v>0</v>
      </c>
      <c r="U1941" s="18"/>
      <c r="V1941" s="22">
        <f t="shared" ca="1" si="323"/>
        <v>43466</v>
      </c>
      <c r="W1941" s="14">
        <f ca="1">VLOOKUP($M1941,LAST!$B:$Q,2,0)</f>
        <v>434.61</v>
      </c>
      <c r="X1941" s="14">
        <f ca="1">VLOOKUP($M1941,LAST!$B:$Q,3,0)*100</f>
        <v>545.20000000000005</v>
      </c>
      <c r="Y1941" s="14">
        <f ca="1">VLOOKUP($M1941,LAST!$B:$Q,16,0)*100</f>
        <v>526</v>
      </c>
      <c r="Z1941" s="14">
        <f ca="1">VLOOKUP($M1941,LAST!$B:$Q,4,0)</f>
        <v>93.84</v>
      </c>
      <c r="AA1941" s="14">
        <f ca="1">VLOOKUP($M1941,LAST!$B:$Q,5,0)</f>
        <v>97.334199999999996</v>
      </c>
      <c r="AB1941" s="14">
        <f ca="1">VLOOKUP($M1941,LAST!$B:$Q,6,0)</f>
        <v>96.084999999999994</v>
      </c>
      <c r="AC1941" s="14">
        <f ca="1">VLOOKUP($M1941,LAST!$B:$Q,7,0)</f>
        <v>1115.8499999999999</v>
      </c>
    </row>
    <row r="1942" spans="12:29" ht="16.5" customHeight="1" x14ac:dyDescent="0.25">
      <c r="L1942" s="32">
        <f t="shared" si="315"/>
        <v>1942</v>
      </c>
      <c r="M1942" s="9">
        <f t="shared" ca="1" si="324"/>
        <v>43465</v>
      </c>
      <c r="N1942" s="12">
        <f t="shared" ca="1" si="316"/>
        <v>7.1373948508794971E-3</v>
      </c>
      <c r="O1942" s="12">
        <f t="shared" ca="1" si="317"/>
        <v>6.7027346418744305E-3</v>
      </c>
      <c r="P1942" s="12">
        <f t="shared" ca="1" si="318"/>
        <v>7.6628352490422103E-3</v>
      </c>
      <c r="Q1942" s="12">
        <f t="shared" ca="1" si="319"/>
        <v>3.1979533098813739E-4</v>
      </c>
      <c r="R1942" s="12">
        <f t="shared" ca="1" si="320"/>
        <v>-7.4635369773601301E-4</v>
      </c>
      <c r="S1942" s="12">
        <f t="shared" ca="1" si="321"/>
        <v>-2.3754693886018918E-3</v>
      </c>
      <c r="T1942" s="12">
        <f t="shared" ca="1" si="322"/>
        <v>0</v>
      </c>
      <c r="U1942" s="18"/>
      <c r="V1942" s="22">
        <f t="shared" ca="1" si="323"/>
        <v>43465</v>
      </c>
      <c r="W1942" s="14">
        <f ca="1">VLOOKUP($M1942,LAST!$B:$Q,2,0)</f>
        <v>434.61</v>
      </c>
      <c r="X1942" s="14">
        <f ca="1">VLOOKUP($M1942,LAST!$B:$Q,3,0)*100</f>
        <v>545.20000000000005</v>
      </c>
      <c r="Y1942" s="14">
        <f ca="1">VLOOKUP($M1942,LAST!$B:$Q,16,0)*100</f>
        <v>526</v>
      </c>
      <c r="Z1942" s="14">
        <f ca="1">VLOOKUP($M1942,LAST!$B:$Q,4,0)</f>
        <v>93.84</v>
      </c>
      <c r="AA1942" s="14">
        <f ca="1">VLOOKUP($M1942,LAST!$B:$Q,5,0)</f>
        <v>97.334199999999996</v>
      </c>
      <c r="AB1942" s="14">
        <f ca="1">VLOOKUP($M1942,LAST!$B:$Q,6,0)</f>
        <v>96.173000000000002</v>
      </c>
      <c r="AC1942" s="14">
        <f ca="1">VLOOKUP($M1942,LAST!$B:$Q,7,0)</f>
        <v>1115.8499999999999</v>
      </c>
    </row>
    <row r="1943" spans="12:29" ht="16.5" customHeight="1" x14ac:dyDescent="0.25">
      <c r="L1943" s="32">
        <f t="shared" si="315"/>
        <v>1943</v>
      </c>
      <c r="M1943" s="9">
        <f t="shared" ca="1" si="324"/>
        <v>43462</v>
      </c>
      <c r="N1943" s="12">
        <f t="shared" ca="1" si="316"/>
        <v>2.6021700239304835E-3</v>
      </c>
      <c r="O1943" s="12">
        <f t="shared" ca="1" si="317"/>
        <v>-9.7277331821754576E-3</v>
      </c>
      <c r="P1943" s="12">
        <f t="shared" ca="1" si="318"/>
        <v>-1.6949152542372836E-2</v>
      </c>
      <c r="Q1943" s="12">
        <f t="shared" ca="1" si="319"/>
        <v>-2.1315144410094522E-4</v>
      </c>
      <c r="R1943" s="12">
        <f t="shared" ca="1" si="320"/>
        <v>-9.2387382347292046E-5</v>
      </c>
      <c r="S1943" s="12">
        <f t="shared" ca="1" si="321"/>
        <v>-8.1881406701833637E-4</v>
      </c>
      <c r="T1943" s="12">
        <f t="shared" ca="1" si="322"/>
        <v>-3.9276947110020721E-3</v>
      </c>
      <c r="U1943" s="18"/>
      <c r="V1943" s="22">
        <f t="shared" ca="1" si="323"/>
        <v>43462</v>
      </c>
      <c r="W1943" s="14">
        <f ca="1">VLOOKUP($M1943,LAST!$B:$Q,2,0)</f>
        <v>431.53</v>
      </c>
      <c r="X1943" s="14">
        <f ca="1">VLOOKUP($M1943,LAST!$B:$Q,3,0)*100</f>
        <v>541.57000000000005</v>
      </c>
      <c r="Y1943" s="14">
        <f ca="1">VLOOKUP($M1943,LAST!$B:$Q,16,0)*100</f>
        <v>522</v>
      </c>
      <c r="Z1943" s="14">
        <f ca="1">VLOOKUP($M1943,LAST!$B:$Q,4,0)</f>
        <v>93.81</v>
      </c>
      <c r="AA1943" s="14">
        <f ca="1">VLOOKUP($M1943,LAST!$B:$Q,5,0)</f>
        <v>97.406899999999993</v>
      </c>
      <c r="AB1943" s="14">
        <f ca="1">VLOOKUP($M1943,LAST!$B:$Q,6,0)</f>
        <v>96.402000000000001</v>
      </c>
      <c r="AC1943" s="14">
        <f ca="1">VLOOKUP($M1943,LAST!$B:$Q,7,0)</f>
        <v>1115.8499999999999</v>
      </c>
    </row>
    <row r="1944" spans="12:29" ht="16.5" customHeight="1" x14ac:dyDescent="0.25">
      <c r="L1944" s="32">
        <f t="shared" si="315"/>
        <v>1944</v>
      </c>
      <c r="M1944" s="9">
        <f t="shared" ca="1" si="324"/>
        <v>43461</v>
      </c>
      <c r="N1944" s="12">
        <f t="shared" ca="1" si="316"/>
        <v>9.238633432597787E-3</v>
      </c>
      <c r="O1944" s="12">
        <f t="shared" ca="1" si="317"/>
        <v>3.4678899082567494E-3</v>
      </c>
      <c r="P1944" s="12">
        <f t="shared" ca="1" si="318"/>
        <v>1.8867924528302993E-3</v>
      </c>
      <c r="Q1944" s="12">
        <f t="shared" ca="1" si="319"/>
        <v>-1.5960842732496427E-3</v>
      </c>
      <c r="R1944" s="12">
        <f t="shared" ca="1" si="320"/>
        <v>-1.7653138409845504E-4</v>
      </c>
      <c r="S1944" s="12">
        <f t="shared" ca="1" si="321"/>
        <v>-5.8629572385369144E-3</v>
      </c>
      <c r="T1944" s="12">
        <f t="shared" ca="1" si="322"/>
        <v>-4.5319234016083509E-3</v>
      </c>
      <c r="U1944" s="18"/>
      <c r="V1944" s="22">
        <f t="shared" ca="1" si="323"/>
        <v>43461</v>
      </c>
      <c r="W1944" s="14">
        <f ca="1">VLOOKUP($M1944,LAST!$B:$Q,2,0)</f>
        <v>430.41</v>
      </c>
      <c r="X1944" s="14">
        <f ca="1">VLOOKUP($M1944,LAST!$B:$Q,3,0)*100</f>
        <v>546.89</v>
      </c>
      <c r="Y1944" s="14">
        <f ca="1">VLOOKUP($M1944,LAST!$B:$Q,16,0)*100</f>
        <v>531</v>
      </c>
      <c r="Z1944" s="14">
        <f ca="1">VLOOKUP($M1944,LAST!$B:$Q,4,0)</f>
        <v>93.83</v>
      </c>
      <c r="AA1944" s="14">
        <f ca="1">VLOOKUP($M1944,LAST!$B:$Q,5,0)</f>
        <v>97.415899999999993</v>
      </c>
      <c r="AB1944" s="14">
        <f ca="1">VLOOKUP($M1944,LAST!$B:$Q,6,0)</f>
        <v>96.480999999999995</v>
      </c>
      <c r="AC1944" s="14">
        <f ca="1">VLOOKUP($M1944,LAST!$B:$Q,7,0)</f>
        <v>1120.25</v>
      </c>
    </row>
    <row r="1945" spans="12:29" ht="16.5" customHeight="1" x14ac:dyDescent="0.25">
      <c r="L1945" s="32">
        <f t="shared" si="315"/>
        <v>1945</v>
      </c>
      <c r="M1945" s="9">
        <f t="shared" ca="1" si="324"/>
        <v>43460</v>
      </c>
      <c r="N1945" s="12">
        <f t="shared" ca="1" si="316"/>
        <v>-9.6602651928568983E-3</v>
      </c>
      <c r="O1945" s="12">
        <f t="shared" ca="1" si="317"/>
        <v>3.6698594443773658E-5</v>
      </c>
      <c r="P1945" s="12">
        <f t="shared" ca="1" si="318"/>
        <v>0</v>
      </c>
      <c r="Q1945" s="12">
        <f t="shared" ca="1" si="319"/>
        <v>-2.1235931195583424E-3</v>
      </c>
      <c r="R1945" s="12">
        <f t="shared" ca="1" si="320"/>
        <v>0</v>
      </c>
      <c r="S1945" s="12">
        <f t="shared" ca="1" si="321"/>
        <v>4.8560275830649147E-3</v>
      </c>
      <c r="T1945" s="12">
        <f t="shared" ca="1" si="322"/>
        <v>1.3330963384272643E-4</v>
      </c>
      <c r="U1945" s="18"/>
      <c r="V1945" s="22">
        <f t="shared" ca="1" si="323"/>
        <v>43460</v>
      </c>
      <c r="W1945" s="14">
        <f ca="1">VLOOKUP($M1945,LAST!$B:$Q,2,0)</f>
        <v>426.47</v>
      </c>
      <c r="X1945" s="14">
        <f ca="1">VLOOKUP($M1945,LAST!$B:$Q,3,0)*100</f>
        <v>545</v>
      </c>
      <c r="Y1945" s="14">
        <f ca="1">VLOOKUP($M1945,LAST!$B:$Q,16,0)*100</f>
        <v>530</v>
      </c>
      <c r="Z1945" s="14">
        <f ca="1">VLOOKUP($M1945,LAST!$B:$Q,4,0)</f>
        <v>93.98</v>
      </c>
      <c r="AA1945" s="14">
        <f ca="1">VLOOKUP($M1945,LAST!$B:$Q,5,0)</f>
        <v>97.433099999999996</v>
      </c>
      <c r="AB1945" s="14">
        <f ca="1">VLOOKUP($M1945,LAST!$B:$Q,6,0)</f>
        <v>97.05</v>
      </c>
      <c r="AC1945" s="14">
        <f ca="1">VLOOKUP($M1945,LAST!$B:$Q,7,0)</f>
        <v>1125.3499999999999</v>
      </c>
    </row>
    <row r="1946" spans="12:29" ht="16.5" customHeight="1" x14ac:dyDescent="0.25">
      <c r="L1946" s="32">
        <f t="shared" si="315"/>
        <v>1946</v>
      </c>
      <c r="M1946" s="9">
        <f t="shared" ca="1" si="324"/>
        <v>43459</v>
      </c>
      <c r="N1946" s="12">
        <f t="shared" ca="1" si="316"/>
        <v>0</v>
      </c>
      <c r="O1946" s="12">
        <f t="shared" ca="1" si="317"/>
        <v>0</v>
      </c>
      <c r="P1946" s="12">
        <f t="shared" ca="1" si="318"/>
        <v>0</v>
      </c>
      <c r="Q1946" s="12">
        <f t="shared" ca="1" si="319"/>
        <v>0</v>
      </c>
      <c r="R1946" s="12">
        <f t="shared" ca="1" si="320"/>
        <v>0</v>
      </c>
      <c r="S1946" s="12">
        <f t="shared" ca="1" si="321"/>
        <v>2.8999616790792437E-4</v>
      </c>
      <c r="T1946" s="12">
        <f t="shared" ca="1" si="322"/>
        <v>0</v>
      </c>
      <c r="U1946" s="18"/>
      <c r="V1946" s="22">
        <f t="shared" ca="1" si="323"/>
        <v>43459</v>
      </c>
      <c r="W1946" s="14">
        <f ca="1">VLOOKUP($M1946,LAST!$B:$Q,2,0)</f>
        <v>430.63</v>
      </c>
      <c r="X1946" s="14">
        <f ca="1">VLOOKUP($M1946,LAST!$B:$Q,3,0)*100</f>
        <v>544.98</v>
      </c>
      <c r="Y1946" s="14">
        <f ca="1">VLOOKUP($M1946,LAST!$B:$Q,16,0)*100</f>
        <v>530</v>
      </c>
      <c r="Z1946" s="14">
        <f ca="1">VLOOKUP($M1946,LAST!$B:$Q,4,0)</f>
        <v>94.18</v>
      </c>
      <c r="AA1946" s="14">
        <f ca="1">VLOOKUP($M1946,LAST!$B:$Q,5,0)</f>
        <v>97.433099999999996</v>
      </c>
      <c r="AB1946" s="14">
        <f ca="1">VLOOKUP($M1946,LAST!$B:$Q,6,0)</f>
        <v>96.581000000000003</v>
      </c>
      <c r="AC1946" s="14">
        <f ca="1">VLOOKUP($M1946,LAST!$B:$Q,7,0)</f>
        <v>1125.2</v>
      </c>
    </row>
    <row r="1947" spans="12:29" ht="16.5" customHeight="1" x14ac:dyDescent="0.25">
      <c r="L1947" s="32">
        <f t="shared" si="315"/>
        <v>1947</v>
      </c>
      <c r="M1947" s="9">
        <f t="shared" ca="1" si="324"/>
        <v>43458</v>
      </c>
      <c r="N1947" s="12">
        <f t="shared" ca="1" si="316"/>
        <v>1.1058414725769961E-2</v>
      </c>
      <c r="O1947" s="12">
        <f t="shared" ca="1" si="317"/>
        <v>1.8425773658244937E-2</v>
      </c>
      <c r="P1947" s="12">
        <f t="shared" ca="1" si="318"/>
        <v>3.112840466926059E-2</v>
      </c>
      <c r="Q1947" s="12">
        <f t="shared" ca="1" si="319"/>
        <v>-4.2453831458277858E-4</v>
      </c>
      <c r="R1947" s="12">
        <f t="shared" ca="1" si="320"/>
        <v>-1.4777187716474849E-4</v>
      </c>
      <c r="S1947" s="12">
        <f t="shared" ca="1" si="321"/>
        <v>-4.1565246091010977E-3</v>
      </c>
      <c r="T1947" s="12">
        <f t="shared" ca="1" si="322"/>
        <v>2.3606966282125885E-3</v>
      </c>
      <c r="U1947" s="18"/>
      <c r="V1947" s="22">
        <f t="shared" ca="1" si="323"/>
        <v>43458</v>
      </c>
      <c r="W1947" s="14">
        <f ca="1">VLOOKUP($M1947,LAST!$B:$Q,2,0)</f>
        <v>430.63</v>
      </c>
      <c r="X1947" s="14">
        <f ca="1">VLOOKUP($M1947,LAST!$B:$Q,3,0)*100</f>
        <v>544.98</v>
      </c>
      <c r="Y1947" s="14">
        <f ca="1">VLOOKUP($M1947,LAST!$B:$Q,16,0)*100</f>
        <v>530</v>
      </c>
      <c r="Z1947" s="14">
        <f ca="1">VLOOKUP($M1947,LAST!$B:$Q,4,0)</f>
        <v>94.18</v>
      </c>
      <c r="AA1947" s="14">
        <f ca="1">VLOOKUP($M1947,LAST!$B:$Q,5,0)</f>
        <v>97.433099999999996</v>
      </c>
      <c r="AB1947" s="14">
        <f ca="1">VLOOKUP($M1947,LAST!$B:$Q,6,0)</f>
        <v>96.552999999999997</v>
      </c>
      <c r="AC1947" s="14">
        <f ca="1">VLOOKUP($M1947,LAST!$B:$Q,7,0)</f>
        <v>1125.2</v>
      </c>
    </row>
    <row r="1948" spans="12:29" ht="16.5" customHeight="1" x14ac:dyDescent="0.25">
      <c r="L1948" s="32">
        <f t="shared" si="315"/>
        <v>1948</v>
      </c>
      <c r="M1948" s="9">
        <f t="shared" ca="1" si="324"/>
        <v>43455</v>
      </c>
      <c r="N1948" s="12">
        <f t="shared" ca="1" si="316"/>
        <v>7.4746901315168035E-3</v>
      </c>
      <c r="O1948" s="12">
        <f t="shared" ca="1" si="317"/>
        <v>1.0270351910587339E-2</v>
      </c>
      <c r="P1948" s="12">
        <f t="shared" ca="1" si="318"/>
        <v>1.1811023622047223E-2</v>
      </c>
      <c r="Q1948" s="12">
        <f t="shared" ca="1" si="319"/>
        <v>-2.962962962962945E-3</v>
      </c>
      <c r="R1948" s="12">
        <f t="shared" ca="1" si="320"/>
        <v>-4.9643113197583855E-4</v>
      </c>
      <c r="S1948" s="12">
        <f t="shared" ca="1" si="321"/>
        <v>7.0630271303337988E-3</v>
      </c>
      <c r="T1948" s="12">
        <f t="shared" ca="1" si="322"/>
        <v>-4.5668174159795294E-3</v>
      </c>
      <c r="U1948" s="18"/>
      <c r="V1948" s="22">
        <f t="shared" ca="1" si="323"/>
        <v>43455</v>
      </c>
      <c r="W1948" s="14">
        <f ca="1">VLOOKUP($M1948,LAST!$B:$Q,2,0)</f>
        <v>425.92</v>
      </c>
      <c r="X1948" s="14">
        <f ca="1">VLOOKUP($M1948,LAST!$B:$Q,3,0)*100</f>
        <v>535.12</v>
      </c>
      <c r="Y1948" s="14">
        <f ca="1">VLOOKUP($M1948,LAST!$B:$Q,16,0)*100</f>
        <v>514</v>
      </c>
      <c r="Z1948" s="14">
        <f ca="1">VLOOKUP($M1948,LAST!$B:$Q,4,0)</f>
        <v>94.22</v>
      </c>
      <c r="AA1948" s="14">
        <f ca="1">VLOOKUP($M1948,LAST!$B:$Q,5,0)</f>
        <v>97.447500000000005</v>
      </c>
      <c r="AB1948" s="14">
        <f ca="1">VLOOKUP($M1948,LAST!$B:$Q,6,0)</f>
        <v>96.956000000000003</v>
      </c>
      <c r="AC1948" s="14">
        <f ca="1">VLOOKUP($M1948,LAST!$B:$Q,7,0)</f>
        <v>1122.55</v>
      </c>
    </row>
    <row r="1949" spans="12:29" ht="16.5" customHeight="1" x14ac:dyDescent="0.25">
      <c r="L1949" s="32">
        <f t="shared" si="315"/>
        <v>1949</v>
      </c>
      <c r="M1949" s="9">
        <f t="shared" ca="1" si="324"/>
        <v>43454</v>
      </c>
      <c r="N1949" s="12">
        <f t="shared" ca="1" si="316"/>
        <v>-3.699950510216099E-3</v>
      </c>
      <c r="O1949" s="12">
        <f t="shared" ca="1" si="317"/>
        <v>3.736780258519401E-2</v>
      </c>
      <c r="P1949" s="12">
        <f t="shared" ca="1" si="318"/>
        <v>6.9473684210526354E-2</v>
      </c>
      <c r="Q1949" s="12">
        <f t="shared" ca="1" si="319"/>
        <v>-3.0593944508915394E-3</v>
      </c>
      <c r="R1949" s="12">
        <f t="shared" ca="1" si="320"/>
        <v>-6.8468789814135622E-4</v>
      </c>
      <c r="S1949" s="12">
        <f t="shared" ca="1" si="321"/>
        <v>-7.8219199257999472E-3</v>
      </c>
      <c r="T1949" s="12">
        <f t="shared" ca="1" si="322"/>
        <v>3.8276660138862884E-3</v>
      </c>
      <c r="U1949" s="18"/>
      <c r="V1949" s="22">
        <f t="shared" ca="1" si="323"/>
        <v>43454</v>
      </c>
      <c r="W1949" s="14">
        <f ca="1">VLOOKUP($M1949,LAST!$B:$Q,2,0)</f>
        <v>422.76</v>
      </c>
      <c r="X1949" s="14">
        <f ca="1">VLOOKUP($M1949,LAST!$B:$Q,3,0)*100</f>
        <v>529.68000000000006</v>
      </c>
      <c r="Y1949" s="14">
        <f ca="1">VLOOKUP($M1949,LAST!$B:$Q,16,0)*100</f>
        <v>508</v>
      </c>
      <c r="Z1949" s="14">
        <f ca="1">VLOOKUP($M1949,LAST!$B:$Q,4,0)</f>
        <v>94.5</v>
      </c>
      <c r="AA1949" s="14">
        <f ca="1">VLOOKUP($M1949,LAST!$B:$Q,5,0)</f>
        <v>97.495900000000006</v>
      </c>
      <c r="AB1949" s="14">
        <f ca="1">VLOOKUP($M1949,LAST!$B:$Q,6,0)</f>
        <v>96.275999999999996</v>
      </c>
      <c r="AC1949" s="14">
        <f ca="1">VLOOKUP($M1949,LAST!$B:$Q,7,0)</f>
        <v>1127.7</v>
      </c>
    </row>
    <row r="1950" spans="12:29" ht="16.5" customHeight="1" x14ac:dyDescent="0.25">
      <c r="L1950" s="32">
        <f t="shared" si="315"/>
        <v>1950</v>
      </c>
      <c r="M1950" s="9">
        <f t="shared" ca="1" si="324"/>
        <v>43453</v>
      </c>
      <c r="N1950" s="12">
        <f t="shared" ca="1" si="316"/>
        <v>1.4706585680807294E-2</v>
      </c>
      <c r="O1950" s="12">
        <f t="shared" ca="1" si="317"/>
        <v>1.2733547542544299E-2</v>
      </c>
      <c r="P1950" s="12">
        <f t="shared" ca="1" si="318"/>
        <v>2.3706896551724199E-2</v>
      </c>
      <c r="Q1950" s="12">
        <f t="shared" ca="1" si="319"/>
        <v>-1.5799452285653048E-3</v>
      </c>
      <c r="R1950" s="12">
        <f t="shared" ca="1" si="320"/>
        <v>-7.8656691195666539E-4</v>
      </c>
      <c r="S1950" s="12">
        <f t="shared" ca="1" si="321"/>
        <v>-7.1057834898669014E-4</v>
      </c>
      <c r="T1950" s="12">
        <f t="shared" ca="1" si="322"/>
        <v>-5.8407079646016768E-3</v>
      </c>
      <c r="U1950" s="18"/>
      <c r="V1950" s="22">
        <f t="shared" ca="1" si="323"/>
        <v>43453</v>
      </c>
      <c r="W1950" s="14">
        <f ca="1">VLOOKUP($M1950,LAST!$B:$Q,2,0)</f>
        <v>424.33</v>
      </c>
      <c r="X1950" s="14">
        <f ca="1">VLOOKUP($M1950,LAST!$B:$Q,3,0)*100</f>
        <v>510.59999999999997</v>
      </c>
      <c r="Y1950" s="14">
        <f ca="1">VLOOKUP($M1950,LAST!$B:$Q,16,0)*100</f>
        <v>475</v>
      </c>
      <c r="Z1950" s="14">
        <f ca="1">VLOOKUP($M1950,LAST!$B:$Q,4,0)</f>
        <v>94.79</v>
      </c>
      <c r="AA1950" s="14">
        <f ca="1">VLOOKUP($M1950,LAST!$B:$Q,5,0)</f>
        <v>97.562700000000007</v>
      </c>
      <c r="AB1950" s="14">
        <f ca="1">VLOOKUP($M1950,LAST!$B:$Q,6,0)</f>
        <v>97.034999999999997</v>
      </c>
      <c r="AC1950" s="14">
        <f ca="1">VLOOKUP($M1950,LAST!$B:$Q,7,0)</f>
        <v>1123.4000000000001</v>
      </c>
    </row>
    <row r="1951" spans="12:29" ht="16.5" customHeight="1" x14ac:dyDescent="0.25">
      <c r="L1951" s="32">
        <f t="shared" si="315"/>
        <v>1951</v>
      </c>
      <c r="M1951" s="9">
        <f t="shared" ca="1" si="324"/>
        <v>43452</v>
      </c>
      <c r="N1951" s="12">
        <f t="shared" ca="1" si="316"/>
        <v>9.7551552615058323E-3</v>
      </c>
      <c r="O1951" s="12">
        <f t="shared" ca="1" si="317"/>
        <v>2.1165414295262641E-2</v>
      </c>
      <c r="P1951" s="12">
        <f t="shared" ca="1" si="318"/>
        <v>3.8031319910514449E-2</v>
      </c>
      <c r="Q1951" s="12">
        <f t="shared" ca="1" si="319"/>
        <v>-3.1499370012599837E-3</v>
      </c>
      <c r="R1951" s="12">
        <f t="shared" ca="1" si="320"/>
        <v>-6.3151732015576112E-4</v>
      </c>
      <c r="S1951" s="12">
        <f t="shared" ca="1" si="321"/>
        <v>4.1194644696318505E-5</v>
      </c>
      <c r="T1951" s="12">
        <f t="shared" ca="1" si="322"/>
        <v>-1.2815413849485147E-3</v>
      </c>
      <c r="U1951" s="18"/>
      <c r="V1951" s="22">
        <f t="shared" ca="1" si="323"/>
        <v>43452</v>
      </c>
      <c r="W1951" s="14">
        <f ca="1">VLOOKUP($M1951,LAST!$B:$Q,2,0)</f>
        <v>418.18</v>
      </c>
      <c r="X1951" s="14">
        <f ca="1">VLOOKUP($M1951,LAST!$B:$Q,3,0)*100</f>
        <v>504.18</v>
      </c>
      <c r="Y1951" s="14">
        <f ca="1">VLOOKUP($M1951,LAST!$B:$Q,16,0)*100</f>
        <v>463.99999999999994</v>
      </c>
      <c r="Z1951" s="14">
        <f ca="1">VLOOKUP($M1951,LAST!$B:$Q,4,0)</f>
        <v>94.94</v>
      </c>
      <c r="AA1951" s="14">
        <f ca="1">VLOOKUP($M1951,LAST!$B:$Q,5,0)</f>
        <v>97.639499999999998</v>
      </c>
      <c r="AB1951" s="14">
        <f ca="1">VLOOKUP($M1951,LAST!$B:$Q,6,0)</f>
        <v>97.103999999999999</v>
      </c>
      <c r="AC1951" s="14">
        <f ca="1">VLOOKUP($M1951,LAST!$B:$Q,7,0)</f>
        <v>1130</v>
      </c>
    </row>
    <row r="1952" spans="12:29" ht="16.5" customHeight="1" x14ac:dyDescent="0.25">
      <c r="L1952" s="32">
        <f t="shared" si="315"/>
        <v>1952</v>
      </c>
      <c r="M1952" s="9">
        <f t="shared" ca="1" si="324"/>
        <v>43451</v>
      </c>
      <c r="N1952" s="12">
        <f t="shared" ca="1" si="316"/>
        <v>3.1489196783258677E-3</v>
      </c>
      <c r="O1952" s="12">
        <f t="shared" ca="1" si="317"/>
        <v>1.4110832682906693E-2</v>
      </c>
      <c r="P1952" s="12">
        <f t="shared" ca="1" si="318"/>
        <v>2.2883295194507935E-2</v>
      </c>
      <c r="Q1952" s="12">
        <f t="shared" ca="1" si="319"/>
        <v>-2.095557418273275E-3</v>
      </c>
      <c r="R1952" s="12">
        <f t="shared" ca="1" si="320"/>
        <v>-1.1666867937187853E-4</v>
      </c>
      <c r="S1952" s="12">
        <f t="shared" ca="1" si="321"/>
        <v>-3.5200065679422687E-3</v>
      </c>
      <c r="T1952" s="12">
        <f t="shared" ca="1" si="322"/>
        <v>6.1905814724738661E-4</v>
      </c>
      <c r="U1952" s="18"/>
      <c r="V1952" s="22">
        <f t="shared" ca="1" si="323"/>
        <v>43451</v>
      </c>
      <c r="W1952" s="14">
        <f ca="1">VLOOKUP($M1952,LAST!$B:$Q,2,0)</f>
        <v>414.14</v>
      </c>
      <c r="X1952" s="14">
        <f ca="1">VLOOKUP($M1952,LAST!$B:$Q,3,0)*100</f>
        <v>493.72999999999996</v>
      </c>
      <c r="Y1952" s="14">
        <f ca="1">VLOOKUP($M1952,LAST!$B:$Q,16,0)*100</f>
        <v>447</v>
      </c>
      <c r="Z1952" s="14">
        <f ca="1">VLOOKUP($M1952,LAST!$B:$Q,4,0)</f>
        <v>95.24</v>
      </c>
      <c r="AA1952" s="14">
        <f ca="1">VLOOKUP($M1952,LAST!$B:$Q,5,0)</f>
        <v>97.7012</v>
      </c>
      <c r="AB1952" s="14">
        <f ca="1">VLOOKUP($M1952,LAST!$B:$Q,6,0)</f>
        <v>97.1</v>
      </c>
      <c r="AC1952" s="14">
        <f ca="1">VLOOKUP($M1952,LAST!$B:$Q,7,0)</f>
        <v>1131.45</v>
      </c>
    </row>
    <row r="1953" spans="12:29" ht="16.5" customHeight="1" x14ac:dyDescent="0.25">
      <c r="L1953" s="32">
        <f t="shared" si="315"/>
        <v>1953</v>
      </c>
      <c r="M1953" s="9">
        <f t="shared" ca="1" si="324"/>
        <v>43448</v>
      </c>
      <c r="N1953" s="12">
        <f t="shared" ca="1" si="316"/>
        <v>6.21511613736625E-3</v>
      </c>
      <c r="O1953" s="12">
        <f t="shared" ca="1" si="317"/>
        <v>1.1362928187124588E-2</v>
      </c>
      <c r="P1953" s="12">
        <f t="shared" ca="1" si="318"/>
        <v>1.6279069767441756E-2</v>
      </c>
      <c r="Q1953" s="12">
        <f t="shared" ca="1" si="319"/>
        <v>-8.3752093802347272E-4</v>
      </c>
      <c r="R1953" s="12">
        <f t="shared" ca="1" si="320"/>
        <v>-2.5476403632185285E-4</v>
      </c>
      <c r="S1953" s="12">
        <f t="shared" ca="1" si="321"/>
        <v>3.9046402373692501E-3</v>
      </c>
      <c r="T1953" s="12">
        <f t="shared" ca="1" si="322"/>
        <v>6.5426384190847564E-3</v>
      </c>
      <c r="U1953" s="18"/>
      <c r="V1953" s="22">
        <f t="shared" ca="1" si="323"/>
        <v>43448</v>
      </c>
      <c r="W1953" s="14">
        <f ca="1">VLOOKUP($M1953,LAST!$B:$Q,2,0)</f>
        <v>412.84</v>
      </c>
      <c r="X1953" s="14">
        <f ca="1">VLOOKUP($M1953,LAST!$B:$Q,3,0)*100</f>
        <v>486.85999999999996</v>
      </c>
      <c r="Y1953" s="14">
        <f ca="1">VLOOKUP($M1953,LAST!$B:$Q,16,0)*100</f>
        <v>437</v>
      </c>
      <c r="Z1953" s="14">
        <f ca="1">VLOOKUP($M1953,LAST!$B:$Q,4,0)</f>
        <v>95.44</v>
      </c>
      <c r="AA1953" s="14">
        <f ca="1">VLOOKUP($M1953,LAST!$B:$Q,5,0)</f>
        <v>97.712599999999995</v>
      </c>
      <c r="AB1953" s="14">
        <f ca="1">VLOOKUP($M1953,LAST!$B:$Q,6,0)</f>
        <v>97.442999999999998</v>
      </c>
      <c r="AC1953" s="14">
        <f ca="1">VLOOKUP($M1953,LAST!$B:$Q,7,0)</f>
        <v>1130.75</v>
      </c>
    </row>
    <row r="1954" spans="12:29" ht="16.5" customHeight="1" x14ac:dyDescent="0.25">
      <c r="L1954" s="32">
        <f t="shared" si="315"/>
        <v>1954</v>
      </c>
      <c r="M1954" s="9">
        <f t="shared" ca="1" si="324"/>
        <v>43447</v>
      </c>
      <c r="N1954" s="12">
        <f t="shared" ca="1" si="316"/>
        <v>-9.6072609650710294E-3</v>
      </c>
      <c r="O1954" s="12">
        <f t="shared" ca="1" si="317"/>
        <v>-7.6683638762340411E-3</v>
      </c>
      <c r="P1954" s="12">
        <f t="shared" ca="1" si="318"/>
        <v>-2.3201856148490352E-3</v>
      </c>
      <c r="Q1954" s="12">
        <f t="shared" ca="1" si="319"/>
        <v>-7.3229417303077859E-4</v>
      </c>
      <c r="R1954" s="12">
        <f t="shared" ca="1" si="320"/>
        <v>-2.6799313037462191E-4</v>
      </c>
      <c r="S1954" s="12">
        <f t="shared" ca="1" si="321"/>
        <v>2.0609208194222184E-4</v>
      </c>
      <c r="T1954" s="12">
        <f t="shared" ca="1" si="322"/>
        <v>-4.6956675821741012E-3</v>
      </c>
      <c r="U1954" s="18"/>
      <c r="V1954" s="22">
        <f t="shared" ca="1" si="323"/>
        <v>43447</v>
      </c>
      <c r="W1954" s="14">
        <f ca="1">VLOOKUP($M1954,LAST!$B:$Q,2,0)</f>
        <v>410.29</v>
      </c>
      <c r="X1954" s="14">
        <f ca="1">VLOOKUP($M1954,LAST!$B:$Q,3,0)*100</f>
        <v>481.39000000000004</v>
      </c>
      <c r="Y1954" s="14">
        <f ca="1">VLOOKUP($M1954,LAST!$B:$Q,16,0)*100</f>
        <v>430</v>
      </c>
      <c r="Z1954" s="14">
        <f ca="1">VLOOKUP($M1954,LAST!$B:$Q,4,0)</f>
        <v>95.52</v>
      </c>
      <c r="AA1954" s="14">
        <f ca="1">VLOOKUP($M1954,LAST!$B:$Q,5,0)</f>
        <v>97.737499999999997</v>
      </c>
      <c r="AB1954" s="14">
        <f ca="1">VLOOKUP($M1954,LAST!$B:$Q,6,0)</f>
        <v>97.063999999999993</v>
      </c>
      <c r="AC1954" s="14">
        <f ca="1">VLOOKUP($M1954,LAST!$B:$Q,7,0)</f>
        <v>1123.4000000000001</v>
      </c>
    </row>
    <row r="1955" spans="12:29" ht="16.5" customHeight="1" x14ac:dyDescent="0.25">
      <c r="L1955" s="32">
        <f t="shared" si="315"/>
        <v>1955</v>
      </c>
      <c r="M1955" s="9">
        <f t="shared" ca="1" si="324"/>
        <v>43446</v>
      </c>
      <c r="N1955" s="12">
        <f t="shared" ca="1" si="316"/>
        <v>-1.7059744697005663E-2</v>
      </c>
      <c r="O1955" s="12">
        <f t="shared" ca="1" si="317"/>
        <v>-1.5584731833032439E-2</v>
      </c>
      <c r="P1955" s="12">
        <f t="shared" ca="1" si="318"/>
        <v>-1.8223234624145768E-2</v>
      </c>
      <c r="Q1955" s="12">
        <f t="shared" ca="1" si="319"/>
        <v>-1.775271512113652E-3</v>
      </c>
      <c r="R1955" s="12">
        <f t="shared" ca="1" si="320"/>
        <v>-3.0267922240079237E-4</v>
      </c>
      <c r="S1955" s="12">
        <f t="shared" ca="1" si="321"/>
        <v>-3.5322627017703168E-3</v>
      </c>
      <c r="T1955" s="12">
        <f t="shared" ca="1" si="322"/>
        <v>-1.1062436390990582E-3</v>
      </c>
      <c r="U1955" s="18"/>
      <c r="V1955" s="22">
        <f t="shared" ca="1" si="323"/>
        <v>43446</v>
      </c>
      <c r="W1955" s="14">
        <f ca="1">VLOOKUP($M1955,LAST!$B:$Q,2,0)</f>
        <v>414.27</v>
      </c>
      <c r="X1955" s="14">
        <f ca="1">VLOOKUP($M1955,LAST!$B:$Q,3,0)*100</f>
        <v>485.10999999999996</v>
      </c>
      <c r="Y1955" s="14">
        <f ca="1">VLOOKUP($M1955,LAST!$B:$Q,16,0)*100</f>
        <v>430.99999999999994</v>
      </c>
      <c r="Z1955" s="14">
        <f ca="1">VLOOKUP($M1955,LAST!$B:$Q,4,0)</f>
        <v>95.59</v>
      </c>
      <c r="AA1955" s="14">
        <f ca="1">VLOOKUP($M1955,LAST!$B:$Q,5,0)</f>
        <v>97.7637</v>
      </c>
      <c r="AB1955" s="14">
        <f ca="1">VLOOKUP($M1955,LAST!$B:$Q,6,0)</f>
        <v>97.043999999999997</v>
      </c>
      <c r="AC1955" s="14">
        <f ca="1">VLOOKUP($M1955,LAST!$B:$Q,7,0)</f>
        <v>1128.7</v>
      </c>
    </row>
    <row r="1956" spans="12:29" ht="16.5" customHeight="1" x14ac:dyDescent="0.25">
      <c r="L1956" s="32">
        <f t="shared" si="315"/>
        <v>1956</v>
      </c>
      <c r="M1956" s="9">
        <f t="shared" ca="1" si="324"/>
        <v>43445</v>
      </c>
      <c r="N1956" s="12">
        <f t="shared" ca="1" si="316"/>
        <v>-8.8890979211739829E-3</v>
      </c>
      <c r="O1956" s="12">
        <f t="shared" ca="1" si="317"/>
        <v>-8.4907748335043554E-3</v>
      </c>
      <c r="P1956" s="12">
        <f t="shared" ca="1" si="318"/>
        <v>-1.5695067264574147E-2</v>
      </c>
      <c r="Q1956" s="12">
        <f t="shared" ca="1" si="319"/>
        <v>-2.3960829253045768E-3</v>
      </c>
      <c r="R1956" s="12">
        <f t="shared" ca="1" si="320"/>
        <v>-1.5338238842921292E-5</v>
      </c>
      <c r="S1956" s="12">
        <f t="shared" ca="1" si="321"/>
        <v>1.7383433279503091E-3</v>
      </c>
      <c r="T1956" s="12">
        <f t="shared" ca="1" si="322"/>
        <v>2.7955271565496265E-3</v>
      </c>
      <c r="U1956" s="18"/>
      <c r="V1956" s="22">
        <f t="shared" ca="1" si="323"/>
        <v>43445</v>
      </c>
      <c r="W1956" s="14">
        <f ca="1">VLOOKUP($M1956,LAST!$B:$Q,2,0)</f>
        <v>421.46</v>
      </c>
      <c r="X1956" s="14">
        <f ca="1">VLOOKUP($M1956,LAST!$B:$Q,3,0)*100</f>
        <v>492.79</v>
      </c>
      <c r="Y1956" s="14">
        <f ca="1">VLOOKUP($M1956,LAST!$B:$Q,16,0)*100</f>
        <v>438.99999999999994</v>
      </c>
      <c r="Z1956" s="14">
        <f ca="1">VLOOKUP($M1956,LAST!$B:$Q,4,0)</f>
        <v>95.76</v>
      </c>
      <c r="AA1956" s="14">
        <f ca="1">VLOOKUP($M1956,LAST!$B:$Q,5,0)</f>
        <v>97.793300000000002</v>
      </c>
      <c r="AB1956" s="14">
        <f ca="1">VLOOKUP($M1956,LAST!$B:$Q,6,0)</f>
        <v>97.388000000000005</v>
      </c>
      <c r="AC1956" s="14">
        <f ca="1">VLOOKUP($M1956,LAST!$B:$Q,7,0)</f>
        <v>1129.95</v>
      </c>
    </row>
    <row r="1957" spans="12:29" ht="16.5" customHeight="1" x14ac:dyDescent="0.25">
      <c r="L1957" s="32">
        <f t="shared" si="315"/>
        <v>1957</v>
      </c>
      <c r="M1957" s="9">
        <f t="shared" ca="1" si="324"/>
        <v>43444</v>
      </c>
      <c r="N1957" s="12">
        <f t="shared" ca="1" si="316"/>
        <v>5.2717429847994879E-3</v>
      </c>
      <c r="O1957" s="12">
        <f t="shared" ca="1" si="317"/>
        <v>1.19929956018896E-2</v>
      </c>
      <c r="P1957" s="12">
        <f t="shared" ca="1" si="318"/>
        <v>1.3636363636363447E-2</v>
      </c>
      <c r="Q1957" s="12">
        <f t="shared" ca="1" si="319"/>
        <v>-2.079218213951628E-3</v>
      </c>
      <c r="R1957" s="12">
        <f t="shared" ca="1" si="320"/>
        <v>-8.5922502194046846E-4</v>
      </c>
      <c r="S1957" s="12">
        <f t="shared" ca="1" si="321"/>
        <v>7.304639741384733E-3</v>
      </c>
      <c r="T1957" s="12">
        <f t="shared" ca="1" si="322"/>
        <v>6.340984192194199E-3</v>
      </c>
      <c r="U1957" s="18"/>
      <c r="V1957" s="22">
        <f t="shared" ca="1" si="323"/>
        <v>43444</v>
      </c>
      <c r="W1957" s="14">
        <f ca="1">VLOOKUP($M1957,LAST!$B:$Q,2,0)</f>
        <v>425.24</v>
      </c>
      <c r="X1957" s="14">
        <f ca="1">VLOOKUP($M1957,LAST!$B:$Q,3,0)*100</f>
        <v>497.01000000000005</v>
      </c>
      <c r="Y1957" s="14">
        <f ca="1">VLOOKUP($M1957,LAST!$B:$Q,16,0)*100</f>
        <v>446</v>
      </c>
      <c r="Z1957" s="14">
        <f ca="1">VLOOKUP($M1957,LAST!$B:$Q,4,0)</f>
        <v>95.99</v>
      </c>
      <c r="AA1957" s="14">
        <f ca="1">VLOOKUP($M1957,LAST!$B:$Q,5,0)</f>
        <v>97.794799999999995</v>
      </c>
      <c r="AB1957" s="14">
        <f ca="1">VLOOKUP($M1957,LAST!$B:$Q,6,0)</f>
        <v>97.218999999999994</v>
      </c>
      <c r="AC1957" s="14">
        <f ca="1">VLOOKUP($M1957,LAST!$B:$Q,7,0)</f>
        <v>1126.8</v>
      </c>
    </row>
    <row r="1958" spans="12:29" ht="16.5" customHeight="1" x14ac:dyDescent="0.25">
      <c r="L1958" s="32">
        <f t="shared" si="315"/>
        <v>1958</v>
      </c>
      <c r="M1958" s="9">
        <f t="shared" ca="1" si="324"/>
        <v>43441</v>
      </c>
      <c r="N1958" s="12">
        <f t="shared" ca="1" si="316"/>
        <v>-6.2956611618784075E-3</v>
      </c>
      <c r="O1958" s="12">
        <f t="shared" ca="1" si="317"/>
        <v>-1.8494807227201759E-3</v>
      </c>
      <c r="P1958" s="12">
        <f t="shared" ca="1" si="318"/>
        <v>0</v>
      </c>
      <c r="Q1958" s="12">
        <f t="shared" ca="1" si="319"/>
        <v>-2.0749040356883297E-3</v>
      </c>
      <c r="R1958" s="12">
        <f t="shared" ca="1" si="320"/>
        <v>-2.0310344511160761E-3</v>
      </c>
      <c r="S1958" s="12">
        <f t="shared" ca="1" si="321"/>
        <v>-3.0575353785766701E-3</v>
      </c>
      <c r="T1958" s="12">
        <f t="shared" ca="1" si="322"/>
        <v>-8.4772230402008208E-4</v>
      </c>
      <c r="U1958" s="18"/>
      <c r="V1958" s="22">
        <f t="shared" ca="1" si="323"/>
        <v>43441</v>
      </c>
      <c r="W1958" s="14">
        <f ca="1">VLOOKUP($M1958,LAST!$B:$Q,2,0)</f>
        <v>423.01</v>
      </c>
      <c r="X1958" s="14">
        <f ca="1">VLOOKUP($M1958,LAST!$B:$Q,3,0)*100</f>
        <v>491.12</v>
      </c>
      <c r="Y1958" s="14">
        <f ca="1">VLOOKUP($M1958,LAST!$B:$Q,16,0)*100</f>
        <v>440.00000000000006</v>
      </c>
      <c r="Z1958" s="14">
        <f ca="1">VLOOKUP($M1958,LAST!$B:$Q,4,0)</f>
        <v>96.19</v>
      </c>
      <c r="AA1958" s="14">
        <f ca="1">VLOOKUP($M1958,LAST!$B:$Q,5,0)</f>
        <v>97.878900000000002</v>
      </c>
      <c r="AB1958" s="14">
        <f ca="1">VLOOKUP($M1958,LAST!$B:$Q,6,0)</f>
        <v>96.513999999999996</v>
      </c>
      <c r="AC1958" s="14">
        <f ca="1">VLOOKUP($M1958,LAST!$B:$Q,7,0)</f>
        <v>1119.7</v>
      </c>
    </row>
    <row r="1959" spans="12:29" ht="16.5" customHeight="1" x14ac:dyDescent="0.25">
      <c r="L1959" s="32">
        <f t="shared" si="315"/>
        <v>1959</v>
      </c>
      <c r="M1959" s="9">
        <f t="shared" ca="1" si="324"/>
        <v>43440</v>
      </c>
      <c r="N1959" s="12">
        <f t="shared" ca="1" si="316"/>
        <v>1.1332319680699365E-2</v>
      </c>
      <c r="O1959" s="12">
        <f t="shared" ca="1" si="317"/>
        <v>3.4110970996216849E-2</v>
      </c>
      <c r="P1959" s="12">
        <f t="shared" ca="1" si="318"/>
        <v>5.2631578947368585E-2</v>
      </c>
      <c r="Q1959" s="12">
        <f t="shared" ca="1" si="319"/>
        <v>-3.823894171145148E-3</v>
      </c>
      <c r="R1959" s="12">
        <f t="shared" ca="1" si="320"/>
        <v>-9.605551051007355E-4</v>
      </c>
      <c r="S1959" s="12">
        <f t="shared" ca="1" si="321"/>
        <v>-2.6784794478210694E-3</v>
      </c>
      <c r="T1959" s="12">
        <f t="shared" ca="1" si="322"/>
        <v>5.969479353680418E-3</v>
      </c>
      <c r="U1959" s="18"/>
      <c r="V1959" s="22">
        <f t="shared" ca="1" si="323"/>
        <v>43440</v>
      </c>
      <c r="W1959" s="14">
        <f ca="1">VLOOKUP($M1959,LAST!$B:$Q,2,0)</f>
        <v>425.69</v>
      </c>
      <c r="X1959" s="14">
        <f ca="1">VLOOKUP($M1959,LAST!$B:$Q,3,0)*100</f>
        <v>492.03000000000003</v>
      </c>
      <c r="Y1959" s="14">
        <f ca="1">VLOOKUP($M1959,LAST!$B:$Q,16,0)*100</f>
        <v>440.00000000000006</v>
      </c>
      <c r="Z1959" s="14">
        <f ca="1">VLOOKUP($M1959,LAST!$B:$Q,4,0)</f>
        <v>96.39</v>
      </c>
      <c r="AA1959" s="14">
        <f ca="1">VLOOKUP($M1959,LAST!$B:$Q,5,0)</f>
        <v>98.078100000000006</v>
      </c>
      <c r="AB1959" s="14">
        <f ca="1">VLOOKUP($M1959,LAST!$B:$Q,6,0)</f>
        <v>96.81</v>
      </c>
      <c r="AC1959" s="14">
        <f ca="1">VLOOKUP($M1959,LAST!$B:$Q,7,0)</f>
        <v>1120.6500000000001</v>
      </c>
    </row>
    <row r="1960" spans="12:29" ht="16.5" customHeight="1" x14ac:dyDescent="0.25">
      <c r="L1960" s="32">
        <f t="shared" si="315"/>
        <v>1960</v>
      </c>
      <c r="M1960" s="9">
        <f t="shared" ca="1" si="324"/>
        <v>43439</v>
      </c>
      <c r="N1960" s="12">
        <f t="shared" ca="1" si="316"/>
        <v>0</v>
      </c>
      <c r="O1960" s="12">
        <f t="shared" ca="1" si="317"/>
        <v>2.3172530018960025E-3</v>
      </c>
      <c r="P1960" s="12">
        <f t="shared" ca="1" si="318"/>
        <v>0</v>
      </c>
      <c r="Q1960" s="12">
        <f t="shared" ca="1" si="319"/>
        <v>0</v>
      </c>
      <c r="R1960" s="12">
        <f t="shared" ca="1" si="320"/>
        <v>-9.2913252808513036E-4</v>
      </c>
      <c r="S1960" s="12">
        <f t="shared" ca="1" si="321"/>
        <v>1.0828649512710786E-3</v>
      </c>
      <c r="T1960" s="12">
        <f t="shared" ca="1" si="322"/>
        <v>7.7344068026594659E-3</v>
      </c>
      <c r="U1960" s="18"/>
      <c r="V1960" s="22">
        <f t="shared" ca="1" si="323"/>
        <v>43439</v>
      </c>
      <c r="W1960" s="14">
        <f ca="1">VLOOKUP($M1960,LAST!$B:$Q,2,0)</f>
        <v>420.92</v>
      </c>
      <c r="X1960" s="14">
        <f ca="1">VLOOKUP($M1960,LAST!$B:$Q,3,0)*100</f>
        <v>475.8</v>
      </c>
      <c r="Y1960" s="14">
        <f ca="1">VLOOKUP($M1960,LAST!$B:$Q,16,0)*100</f>
        <v>418</v>
      </c>
      <c r="Z1960" s="14">
        <f ca="1">VLOOKUP($M1960,LAST!$B:$Q,4,0)</f>
        <v>96.76</v>
      </c>
      <c r="AA1960" s="14">
        <f ca="1">VLOOKUP($M1960,LAST!$B:$Q,5,0)</f>
        <v>98.172399999999996</v>
      </c>
      <c r="AB1960" s="14">
        <f ca="1">VLOOKUP($M1960,LAST!$B:$Q,6,0)</f>
        <v>97.07</v>
      </c>
      <c r="AC1960" s="14">
        <f ca="1">VLOOKUP($M1960,LAST!$B:$Q,7,0)</f>
        <v>1114</v>
      </c>
    </row>
    <row r="1961" spans="12:29" ht="16.5" customHeight="1" x14ac:dyDescent="0.25">
      <c r="L1961" s="32">
        <f t="shared" si="315"/>
        <v>1961</v>
      </c>
      <c r="M1961" s="9">
        <f t="shared" ca="1" si="324"/>
        <v>43438</v>
      </c>
      <c r="N1961" s="12">
        <f t="shared" ca="1" si="316"/>
        <v>2.2618498092854988E-2</v>
      </c>
      <c r="O1961" s="12">
        <f t="shared" ca="1" si="317"/>
        <v>1.9325746188533444E-2</v>
      </c>
      <c r="P1961" s="12">
        <f t="shared" ca="1" si="318"/>
        <v>2.2004889975550057E-2</v>
      </c>
      <c r="Q1961" s="12">
        <f t="shared" ca="1" si="319"/>
        <v>-5.1647557070544359E-4</v>
      </c>
      <c r="R1961" s="12">
        <f t="shared" ca="1" si="320"/>
        <v>-6.2445906487773595E-4</v>
      </c>
      <c r="S1961" s="12">
        <f t="shared" ca="1" si="321"/>
        <v>-7.7287716405605167E-4</v>
      </c>
      <c r="T1961" s="12">
        <f t="shared" ca="1" si="322"/>
        <v>-4.6819430063477219E-3</v>
      </c>
      <c r="U1961" s="18"/>
      <c r="V1961" s="22">
        <f t="shared" ca="1" si="323"/>
        <v>43438</v>
      </c>
      <c r="W1961" s="14">
        <f ca="1">VLOOKUP($M1961,LAST!$B:$Q,2,0)</f>
        <v>420.92</v>
      </c>
      <c r="X1961" s="14">
        <f ca="1">VLOOKUP($M1961,LAST!$B:$Q,3,0)*100</f>
        <v>474.7</v>
      </c>
      <c r="Y1961" s="14">
        <f ca="1">VLOOKUP($M1961,LAST!$B:$Q,16,0)*100</f>
        <v>418</v>
      </c>
      <c r="Z1961" s="14">
        <f ca="1">VLOOKUP($M1961,LAST!$B:$Q,4,0)</f>
        <v>96.76</v>
      </c>
      <c r="AA1961" s="14">
        <f ca="1">VLOOKUP($M1961,LAST!$B:$Q,5,0)</f>
        <v>98.2637</v>
      </c>
      <c r="AB1961" s="14">
        <f ca="1">VLOOKUP($M1961,LAST!$B:$Q,6,0)</f>
        <v>96.965000000000003</v>
      </c>
      <c r="AC1961" s="14">
        <f ca="1">VLOOKUP($M1961,LAST!$B:$Q,7,0)</f>
        <v>1105.45</v>
      </c>
    </row>
    <row r="1962" spans="12:29" ht="16.5" customHeight="1" x14ac:dyDescent="0.25">
      <c r="L1962" s="32">
        <f t="shared" si="315"/>
        <v>1962</v>
      </c>
      <c r="M1962" s="9">
        <f t="shared" ca="1" si="324"/>
        <v>43437</v>
      </c>
      <c r="N1962" s="12">
        <f t="shared" ca="1" si="316"/>
        <v>-1.9252305272939529E-2</v>
      </c>
      <c r="O1962" s="12">
        <f t="shared" ca="1" si="317"/>
        <v>-1.9145306345963453E-2</v>
      </c>
      <c r="P1962" s="12">
        <f t="shared" ca="1" si="318"/>
        <v>-2.1531100478468845E-2</v>
      </c>
      <c r="Q1962" s="12">
        <f t="shared" ca="1" si="319"/>
        <v>3.09981401116044E-4</v>
      </c>
      <c r="R1962" s="12">
        <f t="shared" ca="1" si="320"/>
        <v>-2.023488738623902E-4</v>
      </c>
      <c r="S1962" s="12">
        <f t="shared" ca="1" si="321"/>
        <v>-2.3850645612303323E-3</v>
      </c>
      <c r="T1962" s="12">
        <f t="shared" ca="1" si="322"/>
        <v>-9.0560314061383096E-3</v>
      </c>
      <c r="U1962" s="18"/>
      <c r="V1962" s="22">
        <f t="shared" ca="1" si="323"/>
        <v>43437</v>
      </c>
      <c r="W1962" s="14">
        <f ca="1">VLOOKUP($M1962,LAST!$B:$Q,2,0)</f>
        <v>411.61</v>
      </c>
      <c r="X1962" s="14">
        <f ca="1">VLOOKUP($M1962,LAST!$B:$Q,3,0)*100</f>
        <v>465.7</v>
      </c>
      <c r="Y1962" s="14">
        <f ca="1">VLOOKUP($M1962,LAST!$B:$Q,16,0)*100</f>
        <v>409</v>
      </c>
      <c r="Z1962" s="14">
        <f ca="1">VLOOKUP($M1962,LAST!$B:$Q,4,0)</f>
        <v>96.81</v>
      </c>
      <c r="AA1962" s="14">
        <f ca="1">VLOOKUP($M1962,LAST!$B:$Q,5,0)</f>
        <v>98.325100000000006</v>
      </c>
      <c r="AB1962" s="14">
        <f ca="1">VLOOKUP($M1962,LAST!$B:$Q,6,0)</f>
        <v>97.04</v>
      </c>
      <c r="AC1962" s="14">
        <f ca="1">VLOOKUP($M1962,LAST!$B:$Q,7,0)</f>
        <v>1110.6500000000001</v>
      </c>
    </row>
    <row r="1963" spans="12:29" ht="16.5" customHeight="1" x14ac:dyDescent="0.25">
      <c r="L1963" s="32">
        <f t="shared" si="315"/>
        <v>1963</v>
      </c>
      <c r="M1963" s="9">
        <f t="shared" ca="1" si="324"/>
        <v>43434</v>
      </c>
      <c r="N1963" s="12">
        <f t="shared" ca="1" si="316"/>
        <v>1.9576479576002281E-3</v>
      </c>
      <c r="O1963" s="12">
        <f t="shared" ca="1" si="317"/>
        <v>2.9495417676161928E-4</v>
      </c>
      <c r="P1963" s="12">
        <f t="shared" ca="1" si="318"/>
        <v>0</v>
      </c>
      <c r="Q1963" s="12">
        <f t="shared" ca="1" si="319"/>
        <v>-6.1957868649320513E-4</v>
      </c>
      <c r="R1963" s="12">
        <f t="shared" ca="1" si="320"/>
        <v>-6.1988090157116815E-4</v>
      </c>
      <c r="S1963" s="12">
        <f t="shared" ca="1" si="321"/>
        <v>5.1044658910082141E-3</v>
      </c>
      <c r="T1963" s="12">
        <f t="shared" ca="1" si="322"/>
        <v>1.2953946486800039E-3</v>
      </c>
      <c r="U1963" s="18"/>
      <c r="V1963" s="22">
        <f t="shared" ca="1" si="323"/>
        <v>43434</v>
      </c>
      <c r="W1963" s="14">
        <f ca="1">VLOOKUP($M1963,LAST!$B:$Q,2,0)</f>
        <v>419.69</v>
      </c>
      <c r="X1963" s="14">
        <f ca="1">VLOOKUP($M1963,LAST!$B:$Q,3,0)*100</f>
        <v>474.78999999999996</v>
      </c>
      <c r="Y1963" s="14">
        <f ca="1">VLOOKUP($M1963,LAST!$B:$Q,16,0)*100</f>
        <v>418</v>
      </c>
      <c r="Z1963" s="14">
        <f ca="1">VLOOKUP($M1963,LAST!$B:$Q,4,0)</f>
        <v>96.78</v>
      </c>
      <c r="AA1963" s="14">
        <f ca="1">VLOOKUP($M1963,LAST!$B:$Q,5,0)</f>
        <v>98.344999999999999</v>
      </c>
      <c r="AB1963" s="14">
        <f ca="1">VLOOKUP($M1963,LAST!$B:$Q,6,0)</f>
        <v>97.272000000000006</v>
      </c>
      <c r="AC1963" s="14">
        <f ca="1">VLOOKUP($M1963,LAST!$B:$Q,7,0)</f>
        <v>1120.8</v>
      </c>
    </row>
    <row r="1964" spans="12:29" ht="16.5" customHeight="1" x14ac:dyDescent="0.25">
      <c r="L1964" s="32">
        <f t="shared" si="315"/>
        <v>1964</v>
      </c>
      <c r="M1964" s="9">
        <f t="shared" ca="1" si="324"/>
        <v>43433</v>
      </c>
      <c r="N1964" s="12">
        <f t="shared" ca="1" si="316"/>
        <v>-1.5627937582252227E-2</v>
      </c>
      <c r="O1964" s="12">
        <f t="shared" ca="1" si="317"/>
        <v>-3.5060463553913124E-3</v>
      </c>
      <c r="P1964" s="12">
        <f t="shared" ca="1" si="318"/>
        <v>-4.761904761904745E-3</v>
      </c>
      <c r="Q1964" s="12">
        <f t="shared" ca="1" si="319"/>
        <v>-4.1288191577204536E-4</v>
      </c>
      <c r="R1964" s="12">
        <f t="shared" ca="1" si="320"/>
        <v>-2.8445455838421729E-4</v>
      </c>
      <c r="S1964" s="12">
        <f t="shared" ca="1" si="321"/>
        <v>-8.2656582563567227E-5</v>
      </c>
      <c r="T1964" s="12">
        <f t="shared" ca="1" si="322"/>
        <v>-6.3911943544450178E-3</v>
      </c>
      <c r="U1964" s="18"/>
      <c r="V1964" s="22">
        <f t="shared" ca="1" si="323"/>
        <v>43433</v>
      </c>
      <c r="W1964" s="14">
        <f ca="1">VLOOKUP($M1964,LAST!$B:$Q,2,0)</f>
        <v>418.87</v>
      </c>
      <c r="X1964" s="14">
        <f ca="1">VLOOKUP($M1964,LAST!$B:$Q,3,0)*100</f>
        <v>474.65000000000003</v>
      </c>
      <c r="Y1964" s="14">
        <f ca="1">VLOOKUP($M1964,LAST!$B:$Q,16,0)*100</f>
        <v>418</v>
      </c>
      <c r="Z1964" s="14">
        <f ca="1">VLOOKUP($M1964,LAST!$B:$Q,4,0)</f>
        <v>96.84</v>
      </c>
      <c r="AA1964" s="14">
        <f ca="1">VLOOKUP($M1964,LAST!$B:$Q,5,0)</f>
        <v>98.406000000000006</v>
      </c>
      <c r="AB1964" s="14">
        <f ca="1">VLOOKUP($M1964,LAST!$B:$Q,6,0)</f>
        <v>96.778000000000006</v>
      </c>
      <c r="AC1964" s="14">
        <f ca="1">VLOOKUP($M1964,LAST!$B:$Q,7,0)</f>
        <v>1119.3499999999999</v>
      </c>
    </row>
    <row r="1965" spans="12:29" ht="16.5" customHeight="1" x14ac:dyDescent="0.25">
      <c r="L1965" s="32">
        <f t="shared" si="315"/>
        <v>1965</v>
      </c>
      <c r="M1965" s="9">
        <f t="shared" ca="1" si="324"/>
        <v>43432</v>
      </c>
      <c r="N1965" s="12">
        <f t="shared" ca="1" si="316"/>
        <v>-1.0211439603638017E-2</v>
      </c>
      <c r="O1965" s="12">
        <f t="shared" ca="1" si="317"/>
        <v>-9.4414174603834056E-3</v>
      </c>
      <c r="P1965" s="12">
        <f t="shared" ca="1" si="318"/>
        <v>-1.4084507042253502E-2</v>
      </c>
      <c r="Q1965" s="12">
        <f t="shared" ca="1" si="319"/>
        <v>-2.0601565718995074E-3</v>
      </c>
      <c r="R1965" s="12">
        <f t="shared" ca="1" si="320"/>
        <v>-3.6457841431747351E-4</v>
      </c>
      <c r="S1965" s="12">
        <f t="shared" ca="1" si="321"/>
        <v>-5.9875319660260828E-3</v>
      </c>
      <c r="T1965" s="12">
        <f t="shared" ca="1" si="322"/>
        <v>-2.5234637860812592E-3</v>
      </c>
      <c r="U1965" s="18"/>
      <c r="V1965" s="22">
        <f t="shared" ca="1" si="323"/>
        <v>43432</v>
      </c>
      <c r="W1965" s="14">
        <f ca="1">VLOOKUP($M1965,LAST!$B:$Q,2,0)</f>
        <v>425.52</v>
      </c>
      <c r="X1965" s="14">
        <f ca="1">VLOOKUP($M1965,LAST!$B:$Q,3,0)*100</f>
        <v>476.32000000000005</v>
      </c>
      <c r="Y1965" s="14">
        <f ca="1">VLOOKUP($M1965,LAST!$B:$Q,16,0)*100</f>
        <v>420</v>
      </c>
      <c r="Z1965" s="14">
        <f ca="1">VLOOKUP($M1965,LAST!$B:$Q,4,0)</f>
        <v>96.88</v>
      </c>
      <c r="AA1965" s="14">
        <f ca="1">VLOOKUP($M1965,LAST!$B:$Q,5,0)</f>
        <v>98.433999999999997</v>
      </c>
      <c r="AB1965" s="14">
        <f ca="1">VLOOKUP($M1965,LAST!$B:$Q,6,0)</f>
        <v>96.786000000000001</v>
      </c>
      <c r="AC1965" s="14">
        <f ca="1">VLOOKUP($M1965,LAST!$B:$Q,7,0)</f>
        <v>1126.55</v>
      </c>
    </row>
    <row r="1966" spans="12:29" ht="16.5" customHeight="1" x14ac:dyDescent="0.25">
      <c r="L1966" s="32">
        <f t="shared" si="315"/>
        <v>1966</v>
      </c>
      <c r="M1966" s="9">
        <f t="shared" ca="1" si="324"/>
        <v>43431</v>
      </c>
      <c r="N1966" s="12">
        <f t="shared" ca="1" si="316"/>
        <v>1.2482042344739819E-2</v>
      </c>
      <c r="O1966" s="12">
        <f t="shared" ca="1" si="317"/>
        <v>1.2933940006740752E-2</v>
      </c>
      <c r="P1966" s="12">
        <f t="shared" ca="1" si="318"/>
        <v>9.4786729857820884E-3</v>
      </c>
      <c r="Q1966" s="12">
        <f t="shared" ca="1" si="319"/>
        <v>-1.5427337241592509E-3</v>
      </c>
      <c r="R1966" s="12">
        <f t="shared" ca="1" si="320"/>
        <v>-6.2416650935648299E-4</v>
      </c>
      <c r="S1966" s="12">
        <f t="shared" ca="1" si="321"/>
        <v>3.0389187630055492E-3</v>
      </c>
      <c r="T1966" s="12">
        <f t="shared" ca="1" si="322"/>
        <v>4.8722150861513214E-4</v>
      </c>
      <c r="U1966" s="18"/>
      <c r="V1966" s="22">
        <f t="shared" ca="1" si="323"/>
        <v>43431</v>
      </c>
      <c r="W1966" s="14">
        <f ca="1">VLOOKUP($M1966,LAST!$B:$Q,2,0)</f>
        <v>429.91</v>
      </c>
      <c r="X1966" s="14">
        <f ca="1">VLOOKUP($M1966,LAST!$B:$Q,3,0)*100</f>
        <v>480.86</v>
      </c>
      <c r="Y1966" s="14">
        <f ca="1">VLOOKUP($M1966,LAST!$B:$Q,16,0)*100</f>
        <v>426</v>
      </c>
      <c r="Z1966" s="14">
        <f ca="1">VLOOKUP($M1966,LAST!$B:$Q,4,0)</f>
        <v>97.08</v>
      </c>
      <c r="AA1966" s="14">
        <f ca="1">VLOOKUP($M1966,LAST!$B:$Q,5,0)</f>
        <v>98.469899999999996</v>
      </c>
      <c r="AB1966" s="14">
        <f ca="1">VLOOKUP($M1966,LAST!$B:$Q,6,0)</f>
        <v>97.369</v>
      </c>
      <c r="AC1966" s="14">
        <f ca="1">VLOOKUP($M1966,LAST!$B:$Q,7,0)</f>
        <v>1129.4000000000001</v>
      </c>
    </row>
    <row r="1967" spans="12:29" ht="16.5" customHeight="1" x14ac:dyDescent="0.25">
      <c r="L1967" s="32">
        <f t="shared" si="315"/>
        <v>1967</v>
      </c>
      <c r="M1967" s="9">
        <f t="shared" ca="1" si="324"/>
        <v>43430</v>
      </c>
      <c r="N1967" s="12">
        <f t="shared" ca="1" si="316"/>
        <v>3.5214596332009407E-3</v>
      </c>
      <c r="O1967" s="12">
        <f t="shared" ca="1" si="317"/>
        <v>-2.3117985792947549E-3</v>
      </c>
      <c r="P1967" s="12">
        <f t="shared" ca="1" si="318"/>
        <v>-9.3896713615023719E-3</v>
      </c>
      <c r="Q1967" s="12">
        <f t="shared" ca="1" si="319"/>
        <v>-4.112264829854162E-4</v>
      </c>
      <c r="R1967" s="12">
        <f t="shared" ca="1" si="320"/>
        <v>-2.7902097121612623E-4</v>
      </c>
      <c r="S1967" s="12">
        <f t="shared" ca="1" si="321"/>
        <v>1.6302777663130819E-3</v>
      </c>
      <c r="T1967" s="12">
        <f t="shared" ca="1" si="322"/>
        <v>-1.4595311808934808E-3</v>
      </c>
      <c r="U1967" s="18"/>
      <c r="V1967" s="22">
        <f t="shared" ca="1" si="323"/>
        <v>43430</v>
      </c>
      <c r="W1967" s="14">
        <f ca="1">VLOOKUP($M1967,LAST!$B:$Q,2,0)</f>
        <v>424.61</v>
      </c>
      <c r="X1967" s="14">
        <f ca="1">VLOOKUP($M1967,LAST!$B:$Q,3,0)*100</f>
        <v>474.72</v>
      </c>
      <c r="Y1967" s="14">
        <f ca="1">VLOOKUP($M1967,LAST!$B:$Q,16,0)*100</f>
        <v>422</v>
      </c>
      <c r="Z1967" s="14">
        <f ca="1">VLOOKUP($M1967,LAST!$B:$Q,4,0)</f>
        <v>97.23</v>
      </c>
      <c r="AA1967" s="14">
        <f ca="1">VLOOKUP($M1967,LAST!$B:$Q,5,0)</f>
        <v>98.531400000000005</v>
      </c>
      <c r="AB1967" s="14">
        <f ca="1">VLOOKUP($M1967,LAST!$B:$Q,6,0)</f>
        <v>97.073999999999998</v>
      </c>
      <c r="AC1967" s="14">
        <f ca="1">VLOOKUP($M1967,LAST!$B:$Q,7,0)</f>
        <v>1128.8499999999999</v>
      </c>
    </row>
    <row r="1968" spans="12:29" ht="16.5" customHeight="1" x14ac:dyDescent="0.25">
      <c r="L1968" s="32">
        <f t="shared" si="315"/>
        <v>1968</v>
      </c>
      <c r="M1968" s="9">
        <f t="shared" ca="1" si="324"/>
        <v>43427</v>
      </c>
      <c r="N1968" s="12">
        <f t="shared" ca="1" si="316"/>
        <v>6.1110450600403432E-3</v>
      </c>
      <c r="O1968" s="12">
        <f t="shared" ca="1" si="317"/>
        <v>1.3180588974299079E-2</v>
      </c>
      <c r="P1968" s="12">
        <f t="shared" ca="1" si="318"/>
        <v>1.9138755980861344E-2</v>
      </c>
      <c r="Q1968" s="12">
        <f t="shared" ca="1" si="319"/>
        <v>-1.0279605263163738E-4</v>
      </c>
      <c r="R1968" s="12">
        <f t="shared" ca="1" si="320"/>
        <v>-1.6941312048823765E-4</v>
      </c>
      <c r="S1968" s="12">
        <f t="shared" ca="1" si="321"/>
        <v>2.1093556125402202E-3</v>
      </c>
      <c r="T1968" s="12">
        <f t="shared" ca="1" si="322"/>
        <v>1.2399256044637319E-3</v>
      </c>
      <c r="U1968" s="18"/>
      <c r="V1968" s="22">
        <f t="shared" ca="1" si="323"/>
        <v>43427</v>
      </c>
      <c r="W1968" s="14">
        <f ca="1">VLOOKUP($M1968,LAST!$B:$Q,2,0)</f>
        <v>423.12</v>
      </c>
      <c r="X1968" s="14">
        <f ca="1">VLOOKUP($M1968,LAST!$B:$Q,3,0)*100</f>
        <v>475.82000000000005</v>
      </c>
      <c r="Y1968" s="14">
        <f ca="1">VLOOKUP($M1968,LAST!$B:$Q,16,0)*100</f>
        <v>426</v>
      </c>
      <c r="Z1968" s="14">
        <f ca="1">VLOOKUP($M1968,LAST!$B:$Q,4,0)</f>
        <v>97.27</v>
      </c>
      <c r="AA1968" s="14">
        <f ca="1">VLOOKUP($M1968,LAST!$B:$Q,5,0)</f>
        <v>98.558899999999994</v>
      </c>
      <c r="AB1968" s="14">
        <f ca="1">VLOOKUP($M1968,LAST!$B:$Q,6,0)</f>
        <v>96.915999999999997</v>
      </c>
      <c r="AC1968" s="14">
        <f ca="1">VLOOKUP($M1968,LAST!$B:$Q,7,0)</f>
        <v>1130.5</v>
      </c>
    </row>
    <row r="1969" spans="12:29" ht="16.5" customHeight="1" x14ac:dyDescent="0.25">
      <c r="L1969" s="32">
        <f t="shared" si="315"/>
        <v>1969</v>
      </c>
      <c r="M1969" s="9">
        <f t="shared" ca="1" si="324"/>
        <v>43426</v>
      </c>
      <c r="N1969" s="12">
        <f t="shared" ca="1" si="316"/>
        <v>0</v>
      </c>
      <c r="O1969" s="12">
        <f t="shared" ca="1" si="317"/>
        <v>-8.2975192544998411E-4</v>
      </c>
      <c r="P1969" s="12">
        <f t="shared" ca="1" si="318"/>
        <v>0</v>
      </c>
      <c r="Q1969" s="12">
        <f t="shared" ca="1" si="319"/>
        <v>0</v>
      </c>
      <c r="R1969" s="12">
        <f t="shared" ca="1" si="320"/>
        <v>-2.0183476933532951E-4</v>
      </c>
      <c r="S1969" s="12">
        <f t="shared" ca="1" si="321"/>
        <v>0</v>
      </c>
      <c r="T1969" s="12">
        <f t="shared" ca="1" si="322"/>
        <v>-1.8564356435645246E-3</v>
      </c>
      <c r="U1969" s="18"/>
      <c r="V1969" s="22">
        <f t="shared" ca="1" si="323"/>
        <v>43426</v>
      </c>
      <c r="W1969" s="14">
        <f ca="1">VLOOKUP($M1969,LAST!$B:$Q,2,0)</f>
        <v>420.55</v>
      </c>
      <c r="X1969" s="14">
        <f ca="1">VLOOKUP($M1969,LAST!$B:$Q,3,0)*100</f>
        <v>469.63</v>
      </c>
      <c r="Y1969" s="14">
        <f ca="1">VLOOKUP($M1969,LAST!$B:$Q,16,0)*100</f>
        <v>418</v>
      </c>
      <c r="Z1969" s="14">
        <f ca="1">VLOOKUP($M1969,LAST!$B:$Q,4,0)</f>
        <v>97.28</v>
      </c>
      <c r="AA1969" s="14">
        <f ca="1">VLOOKUP($M1969,LAST!$B:$Q,5,0)</f>
        <v>98.575599999999994</v>
      </c>
      <c r="AB1969" s="14">
        <f ca="1">VLOOKUP($M1969,LAST!$B:$Q,6,0)</f>
        <v>96.712000000000003</v>
      </c>
      <c r="AC1969" s="14">
        <f ca="1">VLOOKUP($M1969,LAST!$B:$Q,7,0)</f>
        <v>1129.0999999999999</v>
      </c>
    </row>
    <row r="1970" spans="12:29" ht="16.5" customHeight="1" x14ac:dyDescent="0.25">
      <c r="L1970" s="32">
        <f t="shared" si="315"/>
        <v>1970</v>
      </c>
      <c r="M1970" s="9">
        <f t="shared" ca="1" si="324"/>
        <v>43425</v>
      </c>
      <c r="N1970" s="12">
        <f t="shared" ca="1" si="316"/>
        <v>-6.9657615112160842E-3</v>
      </c>
      <c r="O1970" s="12">
        <f t="shared" ca="1" si="317"/>
        <v>-1.2293273372980029E-2</v>
      </c>
      <c r="P1970" s="12">
        <f t="shared" ca="1" si="318"/>
        <v>-1.6470588235294126E-2</v>
      </c>
      <c r="Q1970" s="12">
        <f t="shared" ca="1" si="319"/>
        <v>-1.3345652397084296E-3</v>
      </c>
      <c r="R1970" s="12">
        <f t="shared" ca="1" si="320"/>
        <v>-6.4464403182262764E-4</v>
      </c>
      <c r="S1970" s="12">
        <f t="shared" ca="1" si="321"/>
        <v>-1.2805155107603605E-3</v>
      </c>
      <c r="T1970" s="12">
        <f t="shared" ca="1" si="322"/>
        <v>4.8858488051879423E-3</v>
      </c>
      <c r="U1970" s="18"/>
      <c r="V1970" s="22">
        <f t="shared" ca="1" si="323"/>
        <v>43425</v>
      </c>
      <c r="W1970" s="14">
        <f ca="1">VLOOKUP($M1970,LAST!$B:$Q,2,0)</f>
        <v>420.55</v>
      </c>
      <c r="X1970" s="14">
        <f ca="1">VLOOKUP($M1970,LAST!$B:$Q,3,0)*100</f>
        <v>470.02</v>
      </c>
      <c r="Y1970" s="14">
        <f ca="1">VLOOKUP($M1970,LAST!$B:$Q,16,0)*100</f>
        <v>418</v>
      </c>
      <c r="Z1970" s="14">
        <f ca="1">VLOOKUP($M1970,LAST!$B:$Q,4,0)</f>
        <v>97.28</v>
      </c>
      <c r="AA1970" s="14">
        <f ca="1">VLOOKUP($M1970,LAST!$B:$Q,5,0)</f>
        <v>98.595500000000001</v>
      </c>
      <c r="AB1970" s="14">
        <f ca="1">VLOOKUP($M1970,LAST!$B:$Q,6,0)</f>
        <v>96.712000000000003</v>
      </c>
      <c r="AC1970" s="14">
        <f ca="1">VLOOKUP($M1970,LAST!$B:$Q,7,0)</f>
        <v>1131.2</v>
      </c>
    </row>
    <row r="1971" spans="12:29" ht="16.5" customHeight="1" x14ac:dyDescent="0.25">
      <c r="L1971" s="32">
        <f t="shared" si="315"/>
        <v>1971</v>
      </c>
      <c r="M1971" s="9">
        <f t="shared" ca="1" si="324"/>
        <v>43424</v>
      </c>
      <c r="N1971" s="12">
        <f t="shared" ca="1" si="316"/>
        <v>2.9511863088292456E-2</v>
      </c>
      <c r="O1971" s="12">
        <f t="shared" ca="1" si="317"/>
        <v>2.271652697184634E-2</v>
      </c>
      <c r="P1971" s="12">
        <f t="shared" ca="1" si="318"/>
        <v>1.674641148325362E-2</v>
      </c>
      <c r="Q1971" s="12">
        <f t="shared" ca="1" si="319"/>
        <v>-2.2534057154562914E-3</v>
      </c>
      <c r="R1971" s="12">
        <f t="shared" ca="1" si="320"/>
        <v>-1.2188763862948093E-3</v>
      </c>
      <c r="S1971" s="12">
        <f t="shared" ca="1" si="321"/>
        <v>6.6844780805255244E-3</v>
      </c>
      <c r="T1971" s="12">
        <f t="shared" ca="1" si="322"/>
        <v>-2.5695552011339995E-3</v>
      </c>
      <c r="U1971" s="18"/>
      <c r="V1971" s="22">
        <f t="shared" ca="1" si="323"/>
        <v>43424</v>
      </c>
      <c r="W1971" s="14">
        <f ca="1">VLOOKUP($M1971,LAST!$B:$Q,2,0)</f>
        <v>423.5</v>
      </c>
      <c r="X1971" s="14">
        <f ca="1">VLOOKUP($M1971,LAST!$B:$Q,3,0)*100</f>
        <v>475.87</v>
      </c>
      <c r="Y1971" s="14">
        <f ca="1">VLOOKUP($M1971,LAST!$B:$Q,16,0)*100</f>
        <v>425</v>
      </c>
      <c r="Z1971" s="14">
        <f ca="1">VLOOKUP($M1971,LAST!$B:$Q,4,0)</f>
        <v>97.41</v>
      </c>
      <c r="AA1971" s="14">
        <f ca="1">VLOOKUP($M1971,LAST!$B:$Q,5,0)</f>
        <v>98.659099999999995</v>
      </c>
      <c r="AB1971" s="14">
        <f ca="1">VLOOKUP($M1971,LAST!$B:$Q,6,0)</f>
        <v>96.835999999999999</v>
      </c>
      <c r="AC1971" s="14">
        <f ca="1">VLOOKUP($M1971,LAST!$B:$Q,7,0)</f>
        <v>1125.7</v>
      </c>
    </row>
    <row r="1972" spans="12:29" ht="16.5" customHeight="1" x14ac:dyDescent="0.25">
      <c r="L1972" s="32">
        <f t="shared" si="315"/>
        <v>1972</v>
      </c>
      <c r="M1972" s="9">
        <f t="shared" ca="1" si="324"/>
        <v>43423</v>
      </c>
      <c r="N1972" s="12">
        <f t="shared" ca="1" si="316"/>
        <v>9.1999705600942505E-3</v>
      </c>
      <c r="O1972" s="12">
        <f t="shared" ca="1" si="317"/>
        <v>1.6582552271088735E-2</v>
      </c>
      <c r="P1972" s="12">
        <f t="shared" ca="1" si="318"/>
        <v>1.4563106796116498E-2</v>
      </c>
      <c r="Q1972" s="12">
        <f t="shared" ca="1" si="319"/>
        <v>-7.1647901740024E-4</v>
      </c>
      <c r="R1972" s="12">
        <f t="shared" ca="1" si="320"/>
        <v>-7.3038703431493879E-4</v>
      </c>
      <c r="S1972" s="12">
        <f t="shared" ca="1" si="321"/>
        <v>-2.8196755299850773E-3</v>
      </c>
      <c r="T1972" s="12">
        <f t="shared" ca="1" si="322"/>
        <v>0</v>
      </c>
      <c r="U1972" s="18"/>
      <c r="V1972" s="22">
        <f t="shared" ca="1" si="323"/>
        <v>43423</v>
      </c>
      <c r="W1972" s="14">
        <f ca="1">VLOOKUP($M1972,LAST!$B:$Q,2,0)</f>
        <v>411.36</v>
      </c>
      <c r="X1972" s="14">
        <f ca="1">VLOOKUP($M1972,LAST!$B:$Q,3,0)*100</f>
        <v>465.29999999999995</v>
      </c>
      <c r="Y1972" s="14">
        <f ca="1">VLOOKUP($M1972,LAST!$B:$Q,16,0)*100</f>
        <v>418</v>
      </c>
      <c r="Z1972" s="14">
        <f ca="1">VLOOKUP($M1972,LAST!$B:$Q,4,0)</f>
        <v>97.63</v>
      </c>
      <c r="AA1972" s="14">
        <f ca="1">VLOOKUP($M1972,LAST!$B:$Q,5,0)</f>
        <v>98.779499999999999</v>
      </c>
      <c r="AB1972" s="14">
        <f ca="1">VLOOKUP($M1972,LAST!$B:$Q,6,0)</f>
        <v>96.192999999999998</v>
      </c>
      <c r="AC1972" s="14">
        <f ca="1">VLOOKUP($M1972,LAST!$B:$Q,7,0)</f>
        <v>1128.5999999999999</v>
      </c>
    </row>
    <row r="1973" spans="12:29" ht="16.5" customHeight="1" x14ac:dyDescent="0.25">
      <c r="L1973" s="32">
        <f t="shared" si="315"/>
        <v>1973</v>
      </c>
      <c r="M1973" s="9">
        <f t="shared" ca="1" si="324"/>
        <v>43420</v>
      </c>
      <c r="N1973" s="12">
        <f t="shared" ca="1" si="316"/>
        <v>7.2153994415478095E-3</v>
      </c>
      <c r="O1973" s="12">
        <f t="shared" ca="1" si="317"/>
        <v>1.7947691486522421E-2</v>
      </c>
      <c r="P1973" s="12">
        <f t="shared" ca="1" si="318"/>
        <v>1.980198019801982E-2</v>
      </c>
      <c r="Q1973" s="12">
        <f t="shared" ca="1" si="319"/>
        <v>-1.1246293834986654E-3</v>
      </c>
      <c r="R1973" s="12">
        <f t="shared" ca="1" si="320"/>
        <v>-3.5596221541989159E-4</v>
      </c>
      <c r="S1973" s="12">
        <f t="shared" ca="1" si="321"/>
        <v>-4.7664737379677913E-3</v>
      </c>
      <c r="T1973" s="12">
        <f t="shared" ca="1" si="322"/>
        <v>-4.87092060399541E-4</v>
      </c>
      <c r="U1973" s="18"/>
      <c r="V1973" s="22">
        <f t="shared" ca="1" si="323"/>
        <v>43420</v>
      </c>
      <c r="W1973" s="14">
        <f ca="1">VLOOKUP($M1973,LAST!$B:$Q,2,0)</f>
        <v>407.61</v>
      </c>
      <c r="X1973" s="14">
        <f ca="1">VLOOKUP($M1973,LAST!$B:$Q,3,0)*100</f>
        <v>457.71</v>
      </c>
      <c r="Y1973" s="14">
        <f ca="1">VLOOKUP($M1973,LAST!$B:$Q,16,0)*100</f>
        <v>412</v>
      </c>
      <c r="Z1973" s="14">
        <f ca="1">VLOOKUP($M1973,LAST!$B:$Q,4,0)</f>
        <v>97.7</v>
      </c>
      <c r="AA1973" s="14">
        <f ca="1">VLOOKUP($M1973,LAST!$B:$Q,5,0)</f>
        <v>98.851699999999994</v>
      </c>
      <c r="AB1973" s="14">
        <f ca="1">VLOOKUP($M1973,LAST!$B:$Q,6,0)</f>
        <v>96.465000000000003</v>
      </c>
      <c r="AC1973" s="14">
        <f ca="1">VLOOKUP($M1973,LAST!$B:$Q,7,0)</f>
        <v>1128.5999999999999</v>
      </c>
    </row>
    <row r="1974" spans="12:29" ht="16.5" customHeight="1" x14ac:dyDescent="0.25">
      <c r="L1974" s="32">
        <f t="shared" si="315"/>
        <v>1974</v>
      </c>
      <c r="M1974" s="9">
        <f t="shared" ca="1" si="324"/>
        <v>43419</v>
      </c>
      <c r="N1974" s="12">
        <f t="shared" ca="1" si="316"/>
        <v>8.0456334379515049E-3</v>
      </c>
      <c r="O1974" s="12">
        <f t="shared" ca="1" si="317"/>
        <v>2.6809773920986713E-2</v>
      </c>
      <c r="P1974" s="12">
        <f t="shared" ca="1" si="318"/>
        <v>3.0612244897959107E-2</v>
      </c>
      <c r="Q1974" s="12">
        <f t="shared" ca="1" si="319"/>
        <v>-1.327343271390613E-3</v>
      </c>
      <c r="R1974" s="12">
        <f t="shared" ca="1" si="320"/>
        <v>-9.1334073570403795E-4</v>
      </c>
      <c r="S1974" s="12">
        <f t="shared" ca="1" si="321"/>
        <v>1.2809520366106053E-3</v>
      </c>
      <c r="T1974" s="12">
        <f t="shared" ca="1" si="322"/>
        <v>-4.4085879292862229E-3</v>
      </c>
      <c r="U1974" s="18"/>
      <c r="V1974" s="22">
        <f t="shared" ca="1" si="323"/>
        <v>43419</v>
      </c>
      <c r="W1974" s="14">
        <f ca="1">VLOOKUP($M1974,LAST!$B:$Q,2,0)</f>
        <v>404.69</v>
      </c>
      <c r="X1974" s="14">
        <f ca="1">VLOOKUP($M1974,LAST!$B:$Q,3,0)*100</f>
        <v>449.64000000000004</v>
      </c>
      <c r="Y1974" s="14">
        <f ca="1">VLOOKUP($M1974,LAST!$B:$Q,16,0)*100</f>
        <v>404</v>
      </c>
      <c r="Z1974" s="14">
        <f ca="1">VLOOKUP($M1974,LAST!$B:$Q,4,0)</f>
        <v>97.81</v>
      </c>
      <c r="AA1974" s="14">
        <f ca="1">VLOOKUP($M1974,LAST!$B:$Q,5,0)</f>
        <v>98.886899999999997</v>
      </c>
      <c r="AB1974" s="14">
        <f ca="1">VLOOKUP($M1974,LAST!$B:$Q,6,0)</f>
        <v>96.927000000000007</v>
      </c>
      <c r="AC1974" s="14">
        <f ca="1">VLOOKUP($M1974,LAST!$B:$Q,7,0)</f>
        <v>1129.1500000000001</v>
      </c>
    </row>
    <row r="1975" spans="12:29" ht="16.5" customHeight="1" x14ac:dyDescent="0.25">
      <c r="L1975" s="32">
        <f t="shared" si="315"/>
        <v>1975</v>
      </c>
      <c r="M1975" s="9">
        <f t="shared" ca="1" si="324"/>
        <v>43418</v>
      </c>
      <c r="N1975" s="12">
        <f t="shared" ca="1" si="316"/>
        <v>7.2003813442385045E-3</v>
      </c>
      <c r="O1975" s="12">
        <f t="shared" ca="1" si="317"/>
        <v>2.3561310831658133E-2</v>
      </c>
      <c r="P1975" s="12">
        <f t="shared" ca="1" si="318"/>
        <v>3.7037037037036979E-2</v>
      </c>
      <c r="Q1975" s="12">
        <f t="shared" ca="1" si="319"/>
        <v>-6.1224489795919101E-4</v>
      </c>
      <c r="R1975" s="12">
        <f t="shared" ca="1" si="320"/>
        <v>-8.3585621254178566E-4</v>
      </c>
      <c r="S1975" s="12">
        <f t="shared" ca="1" si="321"/>
        <v>-5.1385877105536437E-3</v>
      </c>
      <c r="T1975" s="12">
        <f t="shared" ca="1" si="322"/>
        <v>8.3833392163779052E-4</v>
      </c>
      <c r="U1975" s="18"/>
      <c r="V1975" s="22">
        <f t="shared" ca="1" si="323"/>
        <v>43418</v>
      </c>
      <c r="W1975" s="14">
        <f ca="1">VLOOKUP($M1975,LAST!$B:$Q,2,0)</f>
        <v>401.46</v>
      </c>
      <c r="X1975" s="14">
        <f ca="1">VLOOKUP($M1975,LAST!$B:$Q,3,0)*100</f>
        <v>437.9</v>
      </c>
      <c r="Y1975" s="14">
        <f ca="1">VLOOKUP($M1975,LAST!$B:$Q,16,0)*100</f>
        <v>392</v>
      </c>
      <c r="Z1975" s="14">
        <f ca="1">VLOOKUP($M1975,LAST!$B:$Q,4,0)</f>
        <v>97.94</v>
      </c>
      <c r="AA1975" s="14">
        <f ca="1">VLOOKUP($M1975,LAST!$B:$Q,5,0)</f>
        <v>98.9773</v>
      </c>
      <c r="AB1975" s="14">
        <f ca="1">VLOOKUP($M1975,LAST!$B:$Q,6,0)</f>
        <v>96.802999999999997</v>
      </c>
      <c r="AC1975" s="14">
        <f ca="1">VLOOKUP($M1975,LAST!$B:$Q,7,0)</f>
        <v>1134.1500000000001</v>
      </c>
    </row>
    <row r="1976" spans="12:29" ht="16.5" customHeight="1" x14ac:dyDescent="0.25">
      <c r="L1976" s="32">
        <f t="shared" si="315"/>
        <v>1976</v>
      </c>
      <c r="M1976" s="9">
        <f t="shared" ca="1" si="324"/>
        <v>43417</v>
      </c>
      <c r="N1976" s="12">
        <f t="shared" ca="1" si="316"/>
        <v>2.7744114689425725E-2</v>
      </c>
      <c r="O1976" s="12">
        <f t="shared" ca="1" si="317"/>
        <v>3.6335448863911823E-2</v>
      </c>
      <c r="P1976" s="12">
        <f t="shared" ca="1" si="318"/>
        <v>4.7091412742382266E-2</v>
      </c>
      <c r="Q1976" s="12">
        <f t="shared" ca="1" si="319"/>
        <v>-6.1187028349996009E-4</v>
      </c>
      <c r="R1976" s="12">
        <f t="shared" ca="1" si="320"/>
        <v>-2.2304712652720937E-4</v>
      </c>
      <c r="S1976" s="12">
        <f t="shared" ca="1" si="321"/>
        <v>-2.4502265690676817E-3</v>
      </c>
      <c r="T1976" s="12">
        <f t="shared" ca="1" si="322"/>
        <v>-6.1733838962874099E-4</v>
      </c>
      <c r="U1976" s="18"/>
      <c r="V1976" s="22">
        <f t="shared" ca="1" si="323"/>
        <v>43417</v>
      </c>
      <c r="W1976" s="14">
        <f ca="1">VLOOKUP($M1976,LAST!$B:$Q,2,0)</f>
        <v>398.59</v>
      </c>
      <c r="X1976" s="14">
        <f ca="1">VLOOKUP($M1976,LAST!$B:$Q,3,0)*100</f>
        <v>427.82</v>
      </c>
      <c r="Y1976" s="14">
        <f ca="1">VLOOKUP($M1976,LAST!$B:$Q,16,0)*100</f>
        <v>378</v>
      </c>
      <c r="Z1976" s="14">
        <f ca="1">VLOOKUP($M1976,LAST!$B:$Q,4,0)</f>
        <v>98</v>
      </c>
      <c r="AA1976" s="14">
        <f ca="1">VLOOKUP($M1976,LAST!$B:$Q,5,0)</f>
        <v>99.060100000000006</v>
      </c>
      <c r="AB1976" s="14">
        <f ca="1">VLOOKUP($M1976,LAST!$B:$Q,6,0)</f>
        <v>97.302999999999997</v>
      </c>
      <c r="AC1976" s="14">
        <f ca="1">VLOOKUP($M1976,LAST!$B:$Q,7,0)</f>
        <v>1133.2</v>
      </c>
    </row>
    <row r="1977" spans="12:29" ht="16.5" customHeight="1" x14ac:dyDescent="0.25">
      <c r="L1977" s="32">
        <f t="shared" si="315"/>
        <v>1977</v>
      </c>
      <c r="M1977" s="9">
        <f t="shared" ca="1" si="324"/>
        <v>43416</v>
      </c>
      <c r="N1977" s="12">
        <f t="shared" ca="1" si="316"/>
        <v>0</v>
      </c>
      <c r="O1977" s="12">
        <f t="shared" ca="1" si="317"/>
        <v>2.0875813185743386E-3</v>
      </c>
      <c r="P1977" s="12">
        <f t="shared" ca="1" si="318"/>
        <v>0</v>
      </c>
      <c r="Q1977" s="12">
        <f t="shared" ca="1" si="319"/>
        <v>-1.0196798205353019E-4</v>
      </c>
      <c r="R1977" s="12">
        <f t="shared" ca="1" si="320"/>
        <v>-7.0643420271854218E-5</v>
      </c>
      <c r="S1977" s="12">
        <f t="shared" ca="1" si="321"/>
        <v>6.5734482224859558E-3</v>
      </c>
      <c r="T1977" s="12">
        <f t="shared" ca="1" si="322"/>
        <v>4.9632190020385547E-3</v>
      </c>
      <c r="U1977" s="18"/>
      <c r="V1977" s="22">
        <f t="shared" ca="1" si="323"/>
        <v>43416</v>
      </c>
      <c r="W1977" s="14">
        <f ca="1">VLOOKUP($M1977,LAST!$B:$Q,2,0)</f>
        <v>387.83</v>
      </c>
      <c r="X1977" s="14">
        <f ca="1">VLOOKUP($M1977,LAST!$B:$Q,3,0)*100</f>
        <v>412.81999999999994</v>
      </c>
      <c r="Y1977" s="14">
        <f ca="1">VLOOKUP($M1977,LAST!$B:$Q,16,0)*100</f>
        <v>361</v>
      </c>
      <c r="Z1977" s="14">
        <f ca="1">VLOOKUP($M1977,LAST!$B:$Q,4,0)</f>
        <v>98.06</v>
      </c>
      <c r="AA1977" s="14">
        <f ca="1">VLOOKUP($M1977,LAST!$B:$Q,5,0)</f>
        <v>99.0822</v>
      </c>
      <c r="AB1977" s="14">
        <f ca="1">VLOOKUP($M1977,LAST!$B:$Q,6,0)</f>
        <v>97.542000000000002</v>
      </c>
      <c r="AC1977" s="14">
        <f ca="1">VLOOKUP($M1977,LAST!$B:$Q,7,0)</f>
        <v>1133.9000000000001</v>
      </c>
    </row>
    <row r="1978" spans="12:29" ht="16.5" customHeight="1" x14ac:dyDescent="0.25">
      <c r="L1978" s="32">
        <f t="shared" si="315"/>
        <v>1978</v>
      </c>
      <c r="M1978" s="9">
        <f t="shared" ca="1" si="324"/>
        <v>43413</v>
      </c>
      <c r="N1978" s="12">
        <f t="shared" ca="1" si="316"/>
        <v>1.6219473849701238E-2</v>
      </c>
      <c r="O1978" s="12">
        <f t="shared" ca="1" si="317"/>
        <v>2.7229204069419755E-2</v>
      </c>
      <c r="P1978" s="12">
        <f t="shared" ca="1" si="318"/>
        <v>4.0345821325648457E-2</v>
      </c>
      <c r="Q1978" s="12">
        <f t="shared" ca="1" si="319"/>
        <v>-2.0389438270984606E-4</v>
      </c>
      <c r="R1978" s="12">
        <f t="shared" ca="1" si="320"/>
        <v>-1.9574486976903227E-4</v>
      </c>
      <c r="S1978" s="12">
        <f t="shared" ca="1" si="321"/>
        <v>1.8713039162978617E-3</v>
      </c>
      <c r="T1978" s="12">
        <f t="shared" ca="1" si="322"/>
        <v>1.0342511752854167E-2</v>
      </c>
      <c r="U1978" s="18"/>
      <c r="V1978" s="22">
        <f t="shared" ca="1" si="323"/>
        <v>43413</v>
      </c>
      <c r="W1978" s="14">
        <f ca="1">VLOOKUP($M1978,LAST!$B:$Q,2,0)</f>
        <v>387.83</v>
      </c>
      <c r="X1978" s="14">
        <f ca="1">VLOOKUP($M1978,LAST!$B:$Q,3,0)*100</f>
        <v>411.96000000000004</v>
      </c>
      <c r="Y1978" s="14">
        <f ca="1">VLOOKUP($M1978,LAST!$B:$Q,16,0)*100</f>
        <v>361</v>
      </c>
      <c r="Z1978" s="14">
        <f ca="1">VLOOKUP($M1978,LAST!$B:$Q,4,0)</f>
        <v>98.07</v>
      </c>
      <c r="AA1978" s="14">
        <f ca="1">VLOOKUP($M1978,LAST!$B:$Q,5,0)</f>
        <v>99.089200000000005</v>
      </c>
      <c r="AB1978" s="14">
        <f ca="1">VLOOKUP($M1978,LAST!$B:$Q,6,0)</f>
        <v>96.905000000000001</v>
      </c>
      <c r="AC1978" s="14">
        <f ca="1">VLOOKUP($M1978,LAST!$B:$Q,7,0)</f>
        <v>1128.3</v>
      </c>
    </row>
    <row r="1979" spans="12:29" ht="16.5" customHeight="1" x14ac:dyDescent="0.25">
      <c r="L1979" s="32">
        <f t="shared" si="315"/>
        <v>1979</v>
      </c>
      <c r="M1979" s="9">
        <f t="shared" ca="1" si="324"/>
        <v>43412</v>
      </c>
      <c r="N1979" s="12">
        <f t="shared" ca="1" si="316"/>
        <v>8.7756396701204054E-3</v>
      </c>
      <c r="O1979" s="12">
        <f t="shared" ca="1" si="317"/>
        <v>-5.579111805400605E-3</v>
      </c>
      <c r="P1979" s="12">
        <f t="shared" ca="1" si="318"/>
        <v>-8.5714285714285632E-3</v>
      </c>
      <c r="Q1979" s="12">
        <f t="shared" ca="1" si="319"/>
        <v>-3.0574806359562334E-4</v>
      </c>
      <c r="R1979" s="12">
        <f t="shared" ca="1" si="320"/>
        <v>4.7424975202714492E-5</v>
      </c>
      <c r="S1979" s="12">
        <f t="shared" ca="1" si="321"/>
        <v>7.5731533277081375E-3</v>
      </c>
      <c r="T1979" s="12">
        <f t="shared" ca="1" si="322"/>
        <v>-5.7867794346762036E-3</v>
      </c>
      <c r="U1979" s="18"/>
      <c r="V1979" s="22">
        <f t="shared" ca="1" si="323"/>
        <v>43412</v>
      </c>
      <c r="W1979" s="14">
        <f ca="1">VLOOKUP($M1979,LAST!$B:$Q,2,0)</f>
        <v>381.64</v>
      </c>
      <c r="X1979" s="14">
        <f ca="1">VLOOKUP($M1979,LAST!$B:$Q,3,0)*100</f>
        <v>401.03999999999996</v>
      </c>
      <c r="Y1979" s="14">
        <f ca="1">VLOOKUP($M1979,LAST!$B:$Q,16,0)*100</f>
        <v>347</v>
      </c>
      <c r="Z1979" s="14">
        <f ca="1">VLOOKUP($M1979,LAST!$B:$Q,4,0)</f>
        <v>98.09</v>
      </c>
      <c r="AA1979" s="14">
        <f ca="1">VLOOKUP($M1979,LAST!$B:$Q,5,0)</f>
        <v>99.108599999999996</v>
      </c>
      <c r="AB1979" s="14">
        <f ca="1">VLOOKUP($M1979,LAST!$B:$Q,6,0)</f>
        <v>96.724000000000004</v>
      </c>
      <c r="AC1979" s="14">
        <f ca="1">VLOOKUP($M1979,LAST!$B:$Q,7,0)</f>
        <v>1116.75</v>
      </c>
    </row>
    <row r="1980" spans="12:29" ht="16.5" customHeight="1" x14ac:dyDescent="0.25">
      <c r="L1980" s="32">
        <f t="shared" si="315"/>
        <v>1980</v>
      </c>
      <c r="M1980" s="9">
        <f t="shared" ca="1" si="324"/>
        <v>43411</v>
      </c>
      <c r="N1980" s="12">
        <f t="shared" ca="1" si="316"/>
        <v>-7.5030169473739861E-3</v>
      </c>
      <c r="O1980" s="12">
        <f t="shared" ca="1" si="317"/>
        <v>-1.691733905370163E-2</v>
      </c>
      <c r="P1980" s="12">
        <f t="shared" ca="1" si="318"/>
        <v>-2.5069637883008311E-2</v>
      </c>
      <c r="Q1980" s="12">
        <f t="shared" ca="1" si="319"/>
        <v>1.0192640913264661E-4</v>
      </c>
      <c r="R1980" s="12">
        <f t="shared" ca="1" si="320"/>
        <v>-2.8446890563194049E-4</v>
      </c>
      <c r="S1980" s="12">
        <f t="shared" ca="1" si="321"/>
        <v>-3.322362615114649E-3</v>
      </c>
      <c r="T1980" s="12">
        <f t="shared" ca="1" si="322"/>
        <v>-5.7834326897421295E-4</v>
      </c>
      <c r="U1980" s="18"/>
      <c r="V1980" s="22">
        <f t="shared" ca="1" si="323"/>
        <v>43411</v>
      </c>
      <c r="W1980" s="14">
        <f ca="1">VLOOKUP($M1980,LAST!$B:$Q,2,0)</f>
        <v>378.32</v>
      </c>
      <c r="X1980" s="14">
        <f ca="1">VLOOKUP($M1980,LAST!$B:$Q,3,0)*100</f>
        <v>403.28999999999996</v>
      </c>
      <c r="Y1980" s="14">
        <f ca="1">VLOOKUP($M1980,LAST!$B:$Q,16,0)*100</f>
        <v>350</v>
      </c>
      <c r="Z1980" s="14">
        <f ca="1">VLOOKUP($M1980,LAST!$B:$Q,4,0)</f>
        <v>98.12</v>
      </c>
      <c r="AA1980" s="14">
        <f ca="1">VLOOKUP($M1980,LAST!$B:$Q,5,0)</f>
        <v>99.103899999999996</v>
      </c>
      <c r="AB1980" s="14">
        <f ca="1">VLOOKUP($M1980,LAST!$B:$Q,6,0)</f>
        <v>95.997</v>
      </c>
      <c r="AC1980" s="14">
        <f ca="1">VLOOKUP($M1980,LAST!$B:$Q,7,0)</f>
        <v>1123.25</v>
      </c>
    </row>
    <row r="1981" spans="12:29" ht="16.5" customHeight="1" x14ac:dyDescent="0.25">
      <c r="L1981" s="32">
        <f t="shared" si="315"/>
        <v>1981</v>
      </c>
      <c r="M1981" s="9">
        <f t="shared" ca="1" si="324"/>
        <v>43410</v>
      </c>
      <c r="N1981" s="12">
        <f t="shared" ca="1" si="316"/>
        <v>-3.1643086900807749E-3</v>
      </c>
      <c r="O1981" s="12">
        <f t="shared" ca="1" si="317"/>
        <v>-7.3319459904177542E-3</v>
      </c>
      <c r="P1981" s="12">
        <f t="shared" ca="1" si="318"/>
        <v>-1.1019283746556474E-2</v>
      </c>
      <c r="Q1981" s="12">
        <f t="shared" ca="1" si="319"/>
        <v>-2.0381127076318784E-4</v>
      </c>
      <c r="R1981" s="12">
        <f t="shared" ca="1" si="320"/>
        <v>-3.0051864677871354E-4</v>
      </c>
      <c r="S1981" s="12">
        <f t="shared" ca="1" si="321"/>
        <v>3.9468627634264841E-4</v>
      </c>
      <c r="T1981" s="12">
        <f t="shared" ca="1" si="322"/>
        <v>4.4507744347521694E-4</v>
      </c>
      <c r="U1981" s="18"/>
      <c r="V1981" s="22">
        <f t="shared" ca="1" si="323"/>
        <v>43410</v>
      </c>
      <c r="W1981" s="14">
        <f ca="1">VLOOKUP($M1981,LAST!$B:$Q,2,0)</f>
        <v>381.18</v>
      </c>
      <c r="X1981" s="14">
        <f ca="1">VLOOKUP($M1981,LAST!$B:$Q,3,0)*100</f>
        <v>410.22999999999996</v>
      </c>
      <c r="Y1981" s="14">
        <f ca="1">VLOOKUP($M1981,LAST!$B:$Q,16,0)*100</f>
        <v>359</v>
      </c>
      <c r="Z1981" s="14">
        <f ca="1">VLOOKUP($M1981,LAST!$B:$Q,4,0)</f>
        <v>98.11</v>
      </c>
      <c r="AA1981" s="14">
        <f ca="1">VLOOKUP($M1981,LAST!$B:$Q,5,0)</f>
        <v>99.132099999999994</v>
      </c>
      <c r="AB1981" s="14">
        <f ca="1">VLOOKUP($M1981,LAST!$B:$Q,6,0)</f>
        <v>96.316999999999993</v>
      </c>
      <c r="AC1981" s="14">
        <f ca="1">VLOOKUP($M1981,LAST!$B:$Q,7,0)</f>
        <v>1123.9000000000001</v>
      </c>
    </row>
    <row r="1982" spans="12:29" ht="16.5" customHeight="1" x14ac:dyDescent="0.25">
      <c r="L1982" s="32">
        <f t="shared" si="315"/>
        <v>1982</v>
      </c>
      <c r="M1982" s="9">
        <f t="shared" ca="1" si="324"/>
        <v>43409</v>
      </c>
      <c r="N1982" s="12">
        <f t="shared" ca="1" si="316"/>
        <v>1.309277540653131E-3</v>
      </c>
      <c r="O1982" s="12">
        <f t="shared" ca="1" si="317"/>
        <v>-3.2560719712499964E-3</v>
      </c>
      <c r="P1982" s="12">
        <f t="shared" ca="1" si="318"/>
        <v>0</v>
      </c>
      <c r="Q1982" s="12">
        <f t="shared" ca="1" si="319"/>
        <v>-1.0189525168136093E-4</v>
      </c>
      <c r="R1982" s="12">
        <f t="shared" ca="1" si="320"/>
        <v>1.3817699161466912E-4</v>
      </c>
      <c r="S1982" s="12">
        <f t="shared" ca="1" si="321"/>
        <v>-2.7242029375815768E-3</v>
      </c>
      <c r="T1982" s="12">
        <f t="shared" ca="1" si="322"/>
        <v>1.4262791941523911E-3</v>
      </c>
      <c r="U1982" s="18"/>
      <c r="V1982" s="22">
        <f t="shared" ca="1" si="323"/>
        <v>43409</v>
      </c>
      <c r="W1982" s="14">
        <f ca="1">VLOOKUP($M1982,LAST!$B:$Q,2,0)</f>
        <v>382.39</v>
      </c>
      <c r="X1982" s="14">
        <f ca="1">VLOOKUP($M1982,LAST!$B:$Q,3,0)*100</f>
        <v>413.26</v>
      </c>
      <c r="Y1982" s="14">
        <f ca="1">VLOOKUP($M1982,LAST!$B:$Q,16,0)*100</f>
        <v>363</v>
      </c>
      <c r="Z1982" s="14">
        <f ca="1">VLOOKUP($M1982,LAST!$B:$Q,4,0)</f>
        <v>98.13</v>
      </c>
      <c r="AA1982" s="14">
        <f ca="1">VLOOKUP($M1982,LAST!$B:$Q,5,0)</f>
        <v>99.161900000000003</v>
      </c>
      <c r="AB1982" s="14">
        <f ca="1">VLOOKUP($M1982,LAST!$B:$Q,6,0)</f>
        <v>96.278999999999996</v>
      </c>
      <c r="AC1982" s="14">
        <f ca="1">VLOOKUP($M1982,LAST!$B:$Q,7,0)</f>
        <v>1123.4000000000001</v>
      </c>
    </row>
    <row r="1983" spans="12:29" ht="16.5" customHeight="1" x14ac:dyDescent="0.25">
      <c r="L1983" s="32">
        <f t="shared" si="315"/>
        <v>1983</v>
      </c>
      <c r="M1983" s="9">
        <f t="shared" ca="1" si="324"/>
        <v>43406</v>
      </c>
      <c r="N1983" s="12">
        <f t="shared" ca="1" si="316"/>
        <v>-2.4471862467111194E-2</v>
      </c>
      <c r="O1983" s="12">
        <f t="shared" ca="1" si="317"/>
        <v>-2.4033708394143538E-2</v>
      </c>
      <c r="P1983" s="12">
        <f t="shared" ca="1" si="318"/>
        <v>-2.4193548387096753E-2</v>
      </c>
      <c r="Q1983" s="12">
        <f t="shared" ca="1" si="319"/>
        <v>-1.0188487009687996E-4</v>
      </c>
      <c r="R1983" s="12">
        <f t="shared" ca="1" si="320"/>
        <v>3.4293276097274727E-5</v>
      </c>
      <c r="S1983" s="12">
        <f t="shared" ca="1" si="321"/>
        <v>2.7524746304932179E-3</v>
      </c>
      <c r="T1983" s="12">
        <f t="shared" ca="1" si="322"/>
        <v>-1.4322115807046787E-2</v>
      </c>
      <c r="U1983" s="18"/>
      <c r="V1983" s="22">
        <f t="shared" ca="1" si="323"/>
        <v>43406</v>
      </c>
      <c r="W1983" s="14">
        <f ca="1">VLOOKUP($M1983,LAST!$B:$Q,2,0)</f>
        <v>381.89</v>
      </c>
      <c r="X1983" s="14">
        <f ca="1">VLOOKUP($M1983,LAST!$B:$Q,3,0)*100</f>
        <v>414.60999999999996</v>
      </c>
      <c r="Y1983" s="14">
        <f ca="1">VLOOKUP($M1983,LAST!$B:$Q,16,0)*100</f>
        <v>363</v>
      </c>
      <c r="Z1983" s="14">
        <f ca="1">VLOOKUP($M1983,LAST!$B:$Q,4,0)</f>
        <v>98.14</v>
      </c>
      <c r="AA1983" s="14">
        <f ca="1">VLOOKUP($M1983,LAST!$B:$Q,5,0)</f>
        <v>99.148200000000003</v>
      </c>
      <c r="AB1983" s="14">
        <f ca="1">VLOOKUP($M1983,LAST!$B:$Q,6,0)</f>
        <v>96.542000000000002</v>
      </c>
      <c r="AC1983" s="14">
        <f ca="1">VLOOKUP($M1983,LAST!$B:$Q,7,0)</f>
        <v>1121.8</v>
      </c>
    </row>
    <row r="1984" spans="12:29" ht="16.5" customHeight="1" x14ac:dyDescent="0.25">
      <c r="L1984" s="32">
        <f t="shared" si="315"/>
        <v>1984</v>
      </c>
      <c r="M1984" s="9">
        <f t="shared" ca="1" si="324"/>
        <v>43405</v>
      </c>
      <c r="N1984" s="12">
        <f t="shared" ca="1" si="316"/>
        <v>-2.2428953740283308E-3</v>
      </c>
      <c r="O1984" s="12">
        <f t="shared" ca="1" si="317"/>
        <v>-4.7076546464630553E-5</v>
      </c>
      <c r="P1984" s="12">
        <f t="shared" ca="1" si="318"/>
        <v>2.6954177897573484E-3</v>
      </c>
      <c r="Q1984" s="12">
        <f t="shared" ca="1" si="319"/>
        <v>1.0189525168136093E-4</v>
      </c>
      <c r="R1984" s="12">
        <f t="shared" ca="1" si="320"/>
        <v>4.236407687674415E-5</v>
      </c>
      <c r="S1984" s="12">
        <f t="shared" ca="1" si="321"/>
        <v>-8.7514285420119409E-3</v>
      </c>
      <c r="T1984" s="12">
        <f t="shared" ca="1" si="322"/>
        <v>-1.5352897311049496E-3</v>
      </c>
      <c r="U1984" s="18"/>
      <c r="V1984" s="22">
        <f t="shared" ca="1" si="323"/>
        <v>43405</v>
      </c>
      <c r="W1984" s="14">
        <f ca="1">VLOOKUP($M1984,LAST!$B:$Q,2,0)</f>
        <v>391.47</v>
      </c>
      <c r="X1984" s="14">
        <f ca="1">VLOOKUP($M1984,LAST!$B:$Q,3,0)*100</f>
        <v>424.82</v>
      </c>
      <c r="Y1984" s="14">
        <f ca="1">VLOOKUP($M1984,LAST!$B:$Q,16,0)*100</f>
        <v>372</v>
      </c>
      <c r="Z1984" s="14">
        <f ca="1">VLOOKUP($M1984,LAST!$B:$Q,4,0)</f>
        <v>98.15</v>
      </c>
      <c r="AA1984" s="14">
        <f ca="1">VLOOKUP($M1984,LAST!$B:$Q,5,0)</f>
        <v>99.144800000000004</v>
      </c>
      <c r="AB1984" s="14">
        <f ca="1">VLOOKUP($M1984,LAST!$B:$Q,6,0)</f>
        <v>96.277000000000001</v>
      </c>
      <c r="AC1984" s="14">
        <f ca="1">VLOOKUP($M1984,LAST!$B:$Q,7,0)</f>
        <v>1138.0999999999999</v>
      </c>
    </row>
    <row r="1985" spans="12:29" ht="16.5" customHeight="1" x14ac:dyDescent="0.25">
      <c r="L1985" s="32">
        <f t="shared" si="315"/>
        <v>1985</v>
      </c>
      <c r="M1985" s="9">
        <f t="shared" ca="1" si="324"/>
        <v>43404</v>
      </c>
      <c r="N1985" s="12">
        <f t="shared" ca="1" si="316"/>
        <v>-7.6384146495687144E-3</v>
      </c>
      <c r="O1985" s="12">
        <f t="shared" ca="1" si="317"/>
        <v>-1.174719114191991E-2</v>
      </c>
      <c r="P1985" s="12">
        <f t="shared" ca="1" si="318"/>
        <v>-2.3684210526315752E-2</v>
      </c>
      <c r="Q1985" s="12">
        <f t="shared" ca="1" si="319"/>
        <v>-7.1275837491080463E-4</v>
      </c>
      <c r="R1985" s="12">
        <f t="shared" ca="1" si="320"/>
        <v>-6.2533536130171541E-5</v>
      </c>
      <c r="S1985" s="12">
        <f t="shared" ca="1" si="321"/>
        <v>1.1957406892002531E-3</v>
      </c>
      <c r="T1985" s="12">
        <f t="shared" ca="1" si="322"/>
        <v>5.2666227781417163E-4</v>
      </c>
      <c r="U1985" s="18"/>
      <c r="V1985" s="22">
        <f t="shared" ca="1" si="323"/>
        <v>43404</v>
      </c>
      <c r="W1985" s="14">
        <f ca="1">VLOOKUP($M1985,LAST!$B:$Q,2,0)</f>
        <v>392.35</v>
      </c>
      <c r="X1985" s="14">
        <f ca="1">VLOOKUP($M1985,LAST!$B:$Q,3,0)*100</f>
        <v>424.84000000000003</v>
      </c>
      <c r="Y1985" s="14">
        <f ca="1">VLOOKUP($M1985,LAST!$B:$Q,16,0)*100</f>
        <v>371</v>
      </c>
      <c r="Z1985" s="14">
        <f ca="1">VLOOKUP($M1985,LAST!$B:$Q,4,0)</f>
        <v>98.14</v>
      </c>
      <c r="AA1985" s="14">
        <f ca="1">VLOOKUP($M1985,LAST!$B:$Q,5,0)</f>
        <v>99.140600000000006</v>
      </c>
      <c r="AB1985" s="14">
        <f ca="1">VLOOKUP($M1985,LAST!$B:$Q,6,0)</f>
        <v>97.126999999999995</v>
      </c>
      <c r="AC1985" s="14">
        <f ca="1">VLOOKUP($M1985,LAST!$B:$Q,7,0)</f>
        <v>1139.8499999999999</v>
      </c>
    </row>
    <row r="1986" spans="12:29" ht="16.5" customHeight="1" x14ac:dyDescent="0.25">
      <c r="L1986" s="32">
        <f t="shared" si="315"/>
        <v>1986</v>
      </c>
      <c r="M1986" s="9">
        <f t="shared" ca="1" si="324"/>
        <v>43403</v>
      </c>
      <c r="N1986" s="12">
        <f t="shared" ca="1" si="316"/>
        <v>1.316955806002218E-3</v>
      </c>
      <c r="O1986" s="12">
        <f t="shared" ca="1" si="317"/>
        <v>6.2732613936939963E-3</v>
      </c>
      <c r="P1986" s="12">
        <f t="shared" ca="1" si="318"/>
        <v>7.9575596816976457E-3</v>
      </c>
      <c r="Q1986" s="12">
        <f t="shared" ca="1" si="319"/>
        <v>-1.0171905197844389E-3</v>
      </c>
      <c r="R1986" s="12">
        <f t="shared" ca="1" si="320"/>
        <v>-1.9865579606015427E-4</v>
      </c>
      <c r="S1986" s="12">
        <f t="shared" ca="1" si="321"/>
        <v>4.473022085546674E-3</v>
      </c>
      <c r="T1986" s="12">
        <f t="shared" ca="1" si="322"/>
        <v>-1.8836516558613514E-3</v>
      </c>
      <c r="U1986" s="18"/>
      <c r="V1986" s="22">
        <f t="shared" ca="1" si="323"/>
        <v>43403</v>
      </c>
      <c r="W1986" s="14">
        <f ca="1">VLOOKUP($M1986,LAST!$B:$Q,2,0)</f>
        <v>395.37</v>
      </c>
      <c r="X1986" s="14">
        <f ca="1">VLOOKUP($M1986,LAST!$B:$Q,3,0)*100</f>
        <v>429.89</v>
      </c>
      <c r="Y1986" s="14">
        <f ca="1">VLOOKUP($M1986,LAST!$B:$Q,16,0)*100</f>
        <v>380</v>
      </c>
      <c r="Z1986" s="14">
        <f ca="1">VLOOKUP($M1986,LAST!$B:$Q,4,0)</f>
        <v>98.21</v>
      </c>
      <c r="AA1986" s="14">
        <f ca="1">VLOOKUP($M1986,LAST!$B:$Q,5,0)</f>
        <v>99.146799999999999</v>
      </c>
      <c r="AB1986" s="14">
        <f ca="1">VLOOKUP($M1986,LAST!$B:$Q,6,0)</f>
        <v>97.010999999999996</v>
      </c>
      <c r="AC1986" s="14">
        <f ca="1">VLOOKUP($M1986,LAST!$B:$Q,7,0)</f>
        <v>1139.25</v>
      </c>
    </row>
    <row r="1987" spans="12:29" ht="16.5" customHeight="1" x14ac:dyDescent="0.25">
      <c r="L1987" s="32">
        <f t="shared" si="315"/>
        <v>1987</v>
      </c>
      <c r="M1987" s="9">
        <f t="shared" ca="1" si="324"/>
        <v>43402</v>
      </c>
      <c r="N1987" s="12">
        <f t="shared" ca="1" si="316"/>
        <v>8.6598886220814464E-3</v>
      </c>
      <c r="O1987" s="12">
        <f t="shared" ca="1" si="317"/>
        <v>-4.3349570000232873E-3</v>
      </c>
      <c r="P1987" s="12">
        <f t="shared" ca="1" si="318"/>
        <v>-2.6455026455026731E-3</v>
      </c>
      <c r="Q1987" s="12">
        <f t="shared" ca="1" si="319"/>
        <v>-3.0506406345331971E-4</v>
      </c>
      <c r="R1987" s="12">
        <f t="shared" ca="1" si="320"/>
        <v>-9.7805723550559165E-5</v>
      </c>
      <c r="S1987" s="12">
        <f t="shared" ca="1" si="321"/>
        <v>2.2831287165703262E-3</v>
      </c>
      <c r="T1987" s="12">
        <f t="shared" ca="1" si="322"/>
        <v>-3.9409729824391171E-4</v>
      </c>
      <c r="U1987" s="18"/>
      <c r="V1987" s="22">
        <f t="shared" ca="1" si="323"/>
        <v>43402</v>
      </c>
      <c r="W1987" s="14">
        <f ca="1">VLOOKUP($M1987,LAST!$B:$Q,2,0)</f>
        <v>394.85</v>
      </c>
      <c r="X1987" s="14">
        <f ca="1">VLOOKUP($M1987,LAST!$B:$Q,3,0)*100</f>
        <v>427.21</v>
      </c>
      <c r="Y1987" s="14">
        <f ca="1">VLOOKUP($M1987,LAST!$B:$Q,16,0)*100</f>
        <v>377</v>
      </c>
      <c r="Z1987" s="14">
        <f ca="1">VLOOKUP($M1987,LAST!$B:$Q,4,0)</f>
        <v>98.31</v>
      </c>
      <c r="AA1987" s="14">
        <f ca="1">VLOOKUP($M1987,LAST!$B:$Q,5,0)</f>
        <v>99.166499999999999</v>
      </c>
      <c r="AB1987" s="14">
        <f ca="1">VLOOKUP($M1987,LAST!$B:$Q,6,0)</f>
        <v>96.578999999999994</v>
      </c>
      <c r="AC1987" s="14">
        <f ca="1">VLOOKUP($M1987,LAST!$B:$Q,7,0)</f>
        <v>1141.4000000000001</v>
      </c>
    </row>
    <row r="1988" spans="12:29" ht="16.5" customHeight="1" x14ac:dyDescent="0.25">
      <c r="L1988" s="32">
        <f t="shared" si="315"/>
        <v>1988</v>
      </c>
      <c r="M1988" s="9">
        <f t="shared" ca="1" si="324"/>
        <v>43399</v>
      </c>
      <c r="N1988" s="12">
        <f t="shared" ca="1" si="316"/>
        <v>1.1132635929226309E-2</v>
      </c>
      <c r="O1988" s="12">
        <f t="shared" ca="1" si="317"/>
        <v>2.7023792426635884E-2</v>
      </c>
      <c r="P1988" s="12">
        <f t="shared" ca="1" si="318"/>
        <v>3.8461538461538547E-2</v>
      </c>
      <c r="Q1988" s="12">
        <f t="shared" ca="1" si="319"/>
        <v>-1.015847216578547E-3</v>
      </c>
      <c r="R1988" s="12">
        <f t="shared" ca="1" si="320"/>
        <v>-8.9731219709565657E-5</v>
      </c>
      <c r="S1988" s="12">
        <f t="shared" ca="1" si="321"/>
        <v>-3.3099225271259192E-3</v>
      </c>
      <c r="T1988" s="12">
        <f t="shared" ca="1" si="322"/>
        <v>3.3390448574315279E-3</v>
      </c>
      <c r="U1988" s="18"/>
      <c r="V1988" s="22">
        <f t="shared" ca="1" si="323"/>
        <v>43399</v>
      </c>
      <c r="W1988" s="14">
        <f ca="1">VLOOKUP($M1988,LAST!$B:$Q,2,0)</f>
        <v>391.46</v>
      </c>
      <c r="X1988" s="14">
        <f ca="1">VLOOKUP($M1988,LAST!$B:$Q,3,0)*100</f>
        <v>429.07</v>
      </c>
      <c r="Y1988" s="14">
        <f ca="1">VLOOKUP($M1988,LAST!$B:$Q,16,0)*100</f>
        <v>378</v>
      </c>
      <c r="Z1988" s="14">
        <f ca="1">VLOOKUP($M1988,LAST!$B:$Q,4,0)</f>
        <v>98.34</v>
      </c>
      <c r="AA1988" s="14">
        <f ca="1">VLOOKUP($M1988,LAST!$B:$Q,5,0)</f>
        <v>99.176199999999994</v>
      </c>
      <c r="AB1988" s="14">
        <f ca="1">VLOOKUP($M1988,LAST!$B:$Q,6,0)</f>
        <v>96.358999999999995</v>
      </c>
      <c r="AC1988" s="14">
        <f ca="1">VLOOKUP($M1988,LAST!$B:$Q,7,0)</f>
        <v>1141.8499999999999</v>
      </c>
    </row>
    <row r="1989" spans="12:29" ht="16.5" customHeight="1" x14ac:dyDescent="0.25">
      <c r="L1989" s="32">
        <f t="shared" si="315"/>
        <v>1989</v>
      </c>
      <c r="M1989" s="9">
        <f t="shared" ca="1" si="324"/>
        <v>43398</v>
      </c>
      <c r="N1989" s="12">
        <f t="shared" ca="1" si="316"/>
        <v>-4.1157556270097206E-3</v>
      </c>
      <c r="O1989" s="12">
        <f t="shared" ca="1" si="317"/>
        <v>1.0106382978723349E-2</v>
      </c>
      <c r="P1989" s="12">
        <f t="shared" ca="1" si="318"/>
        <v>1.1111111111111072E-2</v>
      </c>
      <c r="Q1989" s="12">
        <f t="shared" ca="1" si="319"/>
        <v>-6.0913705583753863E-4</v>
      </c>
      <c r="R1989" s="12">
        <f t="shared" ca="1" si="320"/>
        <v>-8.0650771071777427E-5</v>
      </c>
      <c r="S1989" s="12">
        <f t="shared" ca="1" si="321"/>
        <v>2.5405977144989933E-3</v>
      </c>
      <c r="T1989" s="12">
        <f t="shared" ca="1" si="322"/>
        <v>5.2113235878636921E-3</v>
      </c>
      <c r="U1989" s="18"/>
      <c r="V1989" s="22">
        <f t="shared" ca="1" si="323"/>
        <v>43398</v>
      </c>
      <c r="W1989" s="14">
        <f ca="1">VLOOKUP($M1989,LAST!$B:$Q,2,0)</f>
        <v>387.15</v>
      </c>
      <c r="X1989" s="14">
        <f ca="1">VLOOKUP($M1989,LAST!$B:$Q,3,0)*100</f>
        <v>417.78000000000003</v>
      </c>
      <c r="Y1989" s="14">
        <f ca="1">VLOOKUP($M1989,LAST!$B:$Q,16,0)*100</f>
        <v>364</v>
      </c>
      <c r="Z1989" s="14">
        <f ca="1">VLOOKUP($M1989,LAST!$B:$Q,4,0)</f>
        <v>98.44</v>
      </c>
      <c r="AA1989" s="14">
        <f ca="1">VLOOKUP($M1989,LAST!$B:$Q,5,0)</f>
        <v>99.185100000000006</v>
      </c>
      <c r="AB1989" s="14">
        <f ca="1">VLOOKUP($M1989,LAST!$B:$Q,6,0)</f>
        <v>96.679000000000002</v>
      </c>
      <c r="AC1989" s="14">
        <f ca="1">VLOOKUP($M1989,LAST!$B:$Q,7,0)</f>
        <v>1138.05</v>
      </c>
    </row>
    <row r="1990" spans="12:29" ht="16.5" customHeight="1" x14ac:dyDescent="0.25">
      <c r="L1990" s="32">
        <f t="shared" ref="L1990:L2053" si="325">ROW(M1990)</f>
        <v>1990</v>
      </c>
      <c r="M1990" s="9">
        <f t="shared" ca="1" si="324"/>
        <v>43397</v>
      </c>
      <c r="N1990" s="12">
        <f t="shared" ref="N1990:N2053" ca="1" si="326">W1990/W1991-1</f>
        <v>1.4298014454562136E-2</v>
      </c>
      <c r="O1990" s="12">
        <f t="shared" ref="O1990:O2053" ca="1" si="327">X1990/X1991-1</f>
        <v>8.8050928071417012E-3</v>
      </c>
      <c r="P1990" s="12">
        <f t="shared" ref="P1990:P2053" ca="1" si="328">Y1990/Y1991-1</f>
        <v>8.4033613445377853E-3</v>
      </c>
      <c r="Q1990" s="12">
        <f t="shared" ref="Q1990:Q2053" ca="1" si="329">Z1990/Z1991-1</f>
        <v>-3.0447579417436366E-4</v>
      </c>
      <c r="R1990" s="12">
        <f t="shared" ref="R1990:R2053" ca="1" si="330">AA1990/AA1991-1</f>
        <v>-1.8146094204474217E-5</v>
      </c>
      <c r="S1990" s="12">
        <f t="shared" ref="S1990:S2053" ca="1" si="331">AB1990/AB1991-1</f>
        <v>4.9290857744290761E-3</v>
      </c>
      <c r="T1990" s="12">
        <f t="shared" ref="T1990:T2053" ca="1" si="332">AC1990/AC1991-1</f>
        <v>-4.7032967032966111E-3</v>
      </c>
      <c r="U1990" s="18"/>
      <c r="V1990" s="22">
        <f t="shared" ref="V1990:V2053" ca="1" si="333">M1990</f>
        <v>43397</v>
      </c>
      <c r="W1990" s="14">
        <f ca="1">VLOOKUP($M1990,LAST!$B:$Q,2,0)</f>
        <v>388.75</v>
      </c>
      <c r="X1990" s="14">
        <f ca="1">VLOOKUP($M1990,LAST!$B:$Q,3,0)*100</f>
        <v>413.6</v>
      </c>
      <c r="Y1990" s="14">
        <f ca="1">VLOOKUP($M1990,LAST!$B:$Q,16,0)*100</f>
        <v>360</v>
      </c>
      <c r="Z1990" s="14">
        <f ca="1">VLOOKUP($M1990,LAST!$B:$Q,4,0)</f>
        <v>98.5</v>
      </c>
      <c r="AA1990" s="14">
        <f ca="1">VLOOKUP($M1990,LAST!$B:$Q,5,0)</f>
        <v>99.193100000000001</v>
      </c>
      <c r="AB1990" s="14">
        <f ca="1">VLOOKUP($M1990,LAST!$B:$Q,6,0)</f>
        <v>96.433999999999997</v>
      </c>
      <c r="AC1990" s="14">
        <f ca="1">VLOOKUP($M1990,LAST!$B:$Q,7,0)</f>
        <v>1132.1500000000001</v>
      </c>
    </row>
    <row r="1991" spans="12:29" ht="16.5" customHeight="1" x14ac:dyDescent="0.25">
      <c r="L1991" s="32">
        <f t="shared" si="325"/>
        <v>1991</v>
      </c>
      <c r="M1991" s="9">
        <f t="shared" ref="M1991:M2054" ca="1" si="334">WORKDAY(M1990,-1)</f>
        <v>43396</v>
      </c>
      <c r="N1991" s="12">
        <f t="shared" ca="1" si="326"/>
        <v>1.0093822475226499E-2</v>
      </c>
      <c r="O1991" s="12">
        <f t="shared" ca="1" si="327"/>
        <v>2.9556526543116801E-2</v>
      </c>
      <c r="P1991" s="12">
        <f t="shared" ca="1" si="328"/>
        <v>3.7790697674418672E-2</v>
      </c>
      <c r="Q1991" s="12">
        <f t="shared" ca="1" si="329"/>
        <v>-5.0720227226619397E-4</v>
      </c>
      <c r="R1991" s="12">
        <f t="shared" ca="1" si="330"/>
        <v>-6.5523268824807523E-5</v>
      </c>
      <c r="S1991" s="12">
        <f t="shared" ca="1" si="331"/>
        <v>-5.4159332590386633E-4</v>
      </c>
      <c r="T1991" s="12">
        <f t="shared" ca="1" si="332"/>
        <v>7.9751883030572124E-3</v>
      </c>
      <c r="U1991" s="18"/>
      <c r="V1991" s="22">
        <f t="shared" ca="1" si="333"/>
        <v>43396</v>
      </c>
      <c r="W1991" s="14">
        <f ca="1">VLOOKUP($M1991,LAST!$B:$Q,2,0)</f>
        <v>383.27</v>
      </c>
      <c r="X1991" s="14">
        <f ca="1">VLOOKUP($M1991,LAST!$B:$Q,3,0)*100</f>
        <v>409.99</v>
      </c>
      <c r="Y1991" s="14">
        <f ca="1">VLOOKUP($M1991,LAST!$B:$Q,16,0)*100</f>
        <v>357</v>
      </c>
      <c r="Z1991" s="14">
        <f ca="1">VLOOKUP($M1991,LAST!$B:$Q,4,0)</f>
        <v>98.53</v>
      </c>
      <c r="AA1991" s="14">
        <f ca="1">VLOOKUP($M1991,LAST!$B:$Q,5,0)</f>
        <v>99.194900000000004</v>
      </c>
      <c r="AB1991" s="14">
        <f ca="1">VLOOKUP($M1991,LAST!$B:$Q,6,0)</f>
        <v>95.960999999999999</v>
      </c>
      <c r="AC1991" s="14">
        <f ca="1">VLOOKUP($M1991,LAST!$B:$Q,7,0)</f>
        <v>1137.5</v>
      </c>
    </row>
    <row r="1992" spans="12:29" ht="16.5" customHeight="1" x14ac:dyDescent="0.25">
      <c r="L1992" s="32">
        <f t="shared" si="325"/>
        <v>1992</v>
      </c>
      <c r="M1992" s="9">
        <f t="shared" ca="1" si="334"/>
        <v>43395</v>
      </c>
      <c r="N1992" s="12">
        <f t="shared" ca="1" si="326"/>
        <v>7.3271742593181699E-3</v>
      </c>
      <c r="O1992" s="12">
        <f t="shared" ca="1" si="327"/>
        <v>-2.1299521387224685E-3</v>
      </c>
      <c r="P1992" s="12">
        <f t="shared" ca="1" si="328"/>
        <v>2.9154518950438302E-3</v>
      </c>
      <c r="Q1992" s="12">
        <f t="shared" ca="1" si="329"/>
        <v>0</v>
      </c>
      <c r="R1992" s="12">
        <f t="shared" ca="1" si="330"/>
        <v>2.2177598206551963E-5</v>
      </c>
      <c r="S1992" s="12">
        <f t="shared" ca="1" si="331"/>
        <v>3.1343704616928481E-3</v>
      </c>
      <c r="T1992" s="12">
        <f t="shared" ca="1" si="332"/>
        <v>-3.1799311014927278E-3</v>
      </c>
      <c r="U1992" s="18"/>
      <c r="V1992" s="22">
        <f t="shared" ca="1" si="333"/>
        <v>43395</v>
      </c>
      <c r="W1992" s="14">
        <f ca="1">VLOOKUP($M1992,LAST!$B:$Q,2,0)</f>
        <v>379.44</v>
      </c>
      <c r="X1992" s="14">
        <f ca="1">VLOOKUP($M1992,LAST!$B:$Q,3,0)*100</f>
        <v>398.22</v>
      </c>
      <c r="Y1992" s="14">
        <f ca="1">VLOOKUP($M1992,LAST!$B:$Q,16,0)*100</f>
        <v>344</v>
      </c>
      <c r="Z1992" s="14">
        <f ca="1">VLOOKUP($M1992,LAST!$B:$Q,4,0)</f>
        <v>98.58</v>
      </c>
      <c r="AA1992" s="14">
        <f ca="1">VLOOKUP($M1992,LAST!$B:$Q,5,0)</f>
        <v>99.201400000000007</v>
      </c>
      <c r="AB1992" s="14">
        <f ca="1">VLOOKUP($M1992,LAST!$B:$Q,6,0)</f>
        <v>96.013000000000005</v>
      </c>
      <c r="AC1992" s="14">
        <f ca="1">VLOOKUP($M1992,LAST!$B:$Q,7,0)</f>
        <v>1128.5</v>
      </c>
    </row>
    <row r="1993" spans="12:29" ht="16.5" customHeight="1" x14ac:dyDescent="0.25">
      <c r="L1993" s="32">
        <f t="shared" si="325"/>
        <v>1993</v>
      </c>
      <c r="M1993" s="9">
        <f t="shared" ca="1" si="334"/>
        <v>43392</v>
      </c>
      <c r="N1993" s="12">
        <f t="shared" ca="1" si="326"/>
        <v>3.3295154889061429E-3</v>
      </c>
      <c r="O1993" s="12">
        <f t="shared" ca="1" si="327"/>
        <v>1.9835291754544127E-3</v>
      </c>
      <c r="P1993" s="12">
        <f t="shared" ca="1" si="328"/>
        <v>0</v>
      </c>
      <c r="Q1993" s="12">
        <f t="shared" ca="1" si="329"/>
        <v>-2.0283975659229903E-4</v>
      </c>
      <c r="R1993" s="12">
        <f t="shared" ca="1" si="330"/>
        <v>-3.0241264810659807E-5</v>
      </c>
      <c r="S1993" s="12">
        <f t="shared" ca="1" si="331"/>
        <v>-1.9499478623566935E-3</v>
      </c>
      <c r="T1993" s="12">
        <f t="shared" ca="1" si="332"/>
        <v>-2.7747192248404051E-3</v>
      </c>
      <c r="U1993" s="18"/>
      <c r="V1993" s="22">
        <f t="shared" ca="1" si="333"/>
        <v>43392</v>
      </c>
      <c r="W1993" s="14">
        <f ca="1">VLOOKUP($M1993,LAST!$B:$Q,2,0)</f>
        <v>376.68</v>
      </c>
      <c r="X1993" s="14">
        <f ca="1">VLOOKUP($M1993,LAST!$B:$Q,3,0)*100</f>
        <v>399.07</v>
      </c>
      <c r="Y1993" s="14">
        <f ca="1">VLOOKUP($M1993,LAST!$B:$Q,16,0)*100</f>
        <v>343</v>
      </c>
      <c r="Z1993" s="14">
        <f ca="1">VLOOKUP($M1993,LAST!$B:$Q,4,0)</f>
        <v>98.58</v>
      </c>
      <c r="AA1993" s="14">
        <f ca="1">VLOOKUP($M1993,LAST!$B:$Q,5,0)</f>
        <v>99.199200000000005</v>
      </c>
      <c r="AB1993" s="14">
        <f ca="1">VLOOKUP($M1993,LAST!$B:$Q,6,0)</f>
        <v>95.712999999999994</v>
      </c>
      <c r="AC1993" s="14">
        <f ca="1">VLOOKUP($M1993,LAST!$B:$Q,7,0)</f>
        <v>1132.0999999999999</v>
      </c>
    </row>
    <row r="1994" spans="12:29" ht="16.5" customHeight="1" x14ac:dyDescent="0.25">
      <c r="L1994" s="32">
        <f t="shared" si="325"/>
        <v>1994</v>
      </c>
      <c r="M1994" s="9">
        <f t="shared" ca="1" si="334"/>
        <v>43391</v>
      </c>
      <c r="N1994" s="12">
        <f t="shared" ca="1" si="326"/>
        <v>1.7012054720303427E-2</v>
      </c>
      <c r="O1994" s="12">
        <f t="shared" ca="1" si="327"/>
        <v>1.6954345827801198E-2</v>
      </c>
      <c r="P1994" s="12">
        <f t="shared" ca="1" si="328"/>
        <v>2.0833333333333259E-2</v>
      </c>
      <c r="Q1994" s="12">
        <f t="shared" ca="1" si="329"/>
        <v>0</v>
      </c>
      <c r="R1994" s="12">
        <f t="shared" ca="1" si="330"/>
        <v>1.5120861042383638E-5</v>
      </c>
      <c r="S1994" s="12">
        <f t="shared" ca="1" si="331"/>
        <v>3.400470834423297E-3</v>
      </c>
      <c r="T1994" s="12">
        <f t="shared" ca="1" si="332"/>
        <v>7.6779691105983705E-3</v>
      </c>
      <c r="U1994" s="18"/>
      <c r="V1994" s="22">
        <f t="shared" ca="1" si="333"/>
        <v>43391</v>
      </c>
      <c r="W1994" s="14">
        <f ca="1">VLOOKUP($M1994,LAST!$B:$Q,2,0)</f>
        <v>375.43</v>
      </c>
      <c r="X1994" s="14">
        <f ca="1">VLOOKUP($M1994,LAST!$B:$Q,3,0)*100</f>
        <v>398.28000000000003</v>
      </c>
      <c r="Y1994" s="14">
        <f ca="1">VLOOKUP($M1994,LAST!$B:$Q,16,0)*100</f>
        <v>343</v>
      </c>
      <c r="Z1994" s="14">
        <f ca="1">VLOOKUP($M1994,LAST!$B:$Q,4,0)</f>
        <v>98.6</v>
      </c>
      <c r="AA1994" s="14">
        <f ca="1">VLOOKUP($M1994,LAST!$B:$Q,5,0)</f>
        <v>99.202200000000005</v>
      </c>
      <c r="AB1994" s="14">
        <f ca="1">VLOOKUP($M1994,LAST!$B:$Q,6,0)</f>
        <v>95.9</v>
      </c>
      <c r="AC1994" s="14">
        <f ca="1">VLOOKUP($M1994,LAST!$B:$Q,7,0)</f>
        <v>1135.25</v>
      </c>
    </row>
    <row r="1995" spans="12:29" ht="16.5" customHeight="1" x14ac:dyDescent="0.25">
      <c r="L1995" s="32">
        <f t="shared" si="325"/>
        <v>1995</v>
      </c>
      <c r="M1995" s="9">
        <f t="shared" ca="1" si="334"/>
        <v>43390</v>
      </c>
      <c r="N1995" s="12">
        <f t="shared" ca="1" si="326"/>
        <v>-9.2858484742761593E-3</v>
      </c>
      <c r="O1995" s="12">
        <f t="shared" ca="1" si="327"/>
        <v>-1.1986432378670031E-3</v>
      </c>
      <c r="P1995" s="12">
        <f t="shared" ca="1" si="328"/>
        <v>0</v>
      </c>
      <c r="Q1995" s="12">
        <f t="shared" ca="1" si="329"/>
        <v>1.014301653310401E-4</v>
      </c>
      <c r="R1995" s="12">
        <f t="shared" ca="1" si="330"/>
        <v>1.0989033146535654E-4</v>
      </c>
      <c r="S1995" s="12">
        <f t="shared" ca="1" si="331"/>
        <v>5.5445669556435373E-3</v>
      </c>
      <c r="T1995" s="12">
        <f t="shared" ca="1" si="332"/>
        <v>-1.1968615630126855E-3</v>
      </c>
      <c r="U1995" s="18"/>
      <c r="V1995" s="22">
        <f t="shared" ca="1" si="333"/>
        <v>43390</v>
      </c>
      <c r="W1995" s="14">
        <f ca="1">VLOOKUP($M1995,LAST!$B:$Q,2,0)</f>
        <v>369.15</v>
      </c>
      <c r="X1995" s="14">
        <f ca="1">VLOOKUP($M1995,LAST!$B:$Q,3,0)*100</f>
        <v>391.64</v>
      </c>
      <c r="Y1995" s="14">
        <f ca="1">VLOOKUP($M1995,LAST!$B:$Q,16,0)*100</f>
        <v>336</v>
      </c>
      <c r="Z1995" s="14">
        <f ca="1">VLOOKUP($M1995,LAST!$B:$Q,4,0)</f>
        <v>98.6</v>
      </c>
      <c r="AA1995" s="14">
        <f ca="1">VLOOKUP($M1995,LAST!$B:$Q,5,0)</f>
        <v>99.200699999999998</v>
      </c>
      <c r="AB1995" s="14">
        <f ca="1">VLOOKUP($M1995,LAST!$B:$Q,6,0)</f>
        <v>95.575000000000003</v>
      </c>
      <c r="AC1995" s="14">
        <f ca="1">VLOOKUP($M1995,LAST!$B:$Q,7,0)</f>
        <v>1126.5999999999999</v>
      </c>
    </row>
    <row r="1996" spans="12:29" ht="16.5" customHeight="1" x14ac:dyDescent="0.25">
      <c r="L1996" s="32">
        <f t="shared" si="325"/>
        <v>1996</v>
      </c>
      <c r="M1996" s="9">
        <f t="shared" ca="1" si="334"/>
        <v>43389</v>
      </c>
      <c r="N1996" s="12">
        <f t="shared" ca="1" si="326"/>
        <v>-4.32888865136416E-3</v>
      </c>
      <c r="O1996" s="12">
        <f t="shared" ca="1" si="327"/>
        <v>-8.395923425132068E-3</v>
      </c>
      <c r="P1996" s="12">
        <f t="shared" ca="1" si="328"/>
        <v>-1.4662756598240456E-2</v>
      </c>
      <c r="Q1996" s="12">
        <f t="shared" ca="1" si="329"/>
        <v>1.01440454453261E-4</v>
      </c>
      <c r="R1996" s="12">
        <f t="shared" ca="1" si="330"/>
        <v>-1.4011574165073704E-4</v>
      </c>
      <c r="S1996" s="12">
        <f t="shared" ca="1" si="331"/>
        <v>-1.1571760695983091E-4</v>
      </c>
      <c r="T1996" s="12">
        <f t="shared" ca="1" si="332"/>
        <v>-5.6858251057828602E-3</v>
      </c>
      <c r="U1996" s="18"/>
      <c r="V1996" s="22">
        <f t="shared" ca="1" si="333"/>
        <v>43389</v>
      </c>
      <c r="W1996" s="14">
        <f ca="1">VLOOKUP($M1996,LAST!$B:$Q,2,0)</f>
        <v>372.61</v>
      </c>
      <c r="X1996" s="14">
        <f ca="1">VLOOKUP($M1996,LAST!$B:$Q,3,0)*100</f>
        <v>392.11</v>
      </c>
      <c r="Y1996" s="14">
        <f ca="1">VLOOKUP($M1996,LAST!$B:$Q,16,0)*100</f>
        <v>336</v>
      </c>
      <c r="Z1996" s="14">
        <f ca="1">VLOOKUP($M1996,LAST!$B:$Q,4,0)</f>
        <v>98.59</v>
      </c>
      <c r="AA1996" s="14">
        <f ca="1">VLOOKUP($M1996,LAST!$B:$Q,5,0)</f>
        <v>99.189800000000005</v>
      </c>
      <c r="AB1996" s="14">
        <f ca="1">VLOOKUP($M1996,LAST!$B:$Q,6,0)</f>
        <v>95.048000000000002</v>
      </c>
      <c r="AC1996" s="14">
        <f ca="1">VLOOKUP($M1996,LAST!$B:$Q,7,0)</f>
        <v>1127.95</v>
      </c>
    </row>
    <row r="1997" spans="12:29" ht="16.5" customHeight="1" x14ac:dyDescent="0.25">
      <c r="L1997" s="32">
        <f t="shared" si="325"/>
        <v>1997</v>
      </c>
      <c r="M1997" s="9">
        <f t="shared" ca="1" si="334"/>
        <v>43388</v>
      </c>
      <c r="N1997" s="12">
        <f t="shared" ca="1" si="326"/>
        <v>-6.0292164674634607E-3</v>
      </c>
      <c r="O1997" s="12">
        <f t="shared" ca="1" si="327"/>
        <v>-9.2205156473152972E-3</v>
      </c>
      <c r="P1997" s="12">
        <f t="shared" ca="1" si="328"/>
        <v>-8.720930232558155E-3</v>
      </c>
      <c r="Q1997" s="12">
        <f t="shared" ca="1" si="329"/>
        <v>2.0292207792205197E-4</v>
      </c>
      <c r="R1997" s="12">
        <f t="shared" ca="1" si="330"/>
        <v>-3.2255820915705335E-5</v>
      </c>
      <c r="S1997" s="12">
        <f t="shared" ca="1" si="331"/>
        <v>-1.7013053843165649E-3</v>
      </c>
      <c r="T1997" s="12">
        <f t="shared" ca="1" si="332"/>
        <v>2.6072738521367711E-3</v>
      </c>
      <c r="U1997" s="18"/>
      <c r="V1997" s="22">
        <f t="shared" ca="1" si="333"/>
        <v>43388</v>
      </c>
      <c r="W1997" s="14">
        <f ca="1">VLOOKUP($M1997,LAST!$B:$Q,2,0)</f>
        <v>374.23</v>
      </c>
      <c r="X1997" s="14">
        <f ca="1">VLOOKUP($M1997,LAST!$B:$Q,3,0)*100</f>
        <v>395.43</v>
      </c>
      <c r="Y1997" s="14">
        <f ca="1">VLOOKUP($M1997,LAST!$B:$Q,16,0)*100</f>
        <v>341</v>
      </c>
      <c r="Z1997" s="14">
        <f ca="1">VLOOKUP($M1997,LAST!$B:$Q,4,0)</f>
        <v>98.58</v>
      </c>
      <c r="AA1997" s="14">
        <f ca="1">VLOOKUP($M1997,LAST!$B:$Q,5,0)</f>
        <v>99.203699999999998</v>
      </c>
      <c r="AB1997" s="14">
        <f ca="1">VLOOKUP($M1997,LAST!$B:$Q,6,0)</f>
        <v>95.058999999999997</v>
      </c>
      <c r="AC1997" s="14">
        <f ca="1">VLOOKUP($M1997,LAST!$B:$Q,7,0)</f>
        <v>1134.4000000000001</v>
      </c>
    </row>
    <row r="1998" spans="12:29" ht="16.5" customHeight="1" x14ac:dyDescent="0.25">
      <c r="L1998" s="32">
        <f t="shared" si="325"/>
        <v>1998</v>
      </c>
      <c r="M1998" s="9">
        <f t="shared" ca="1" si="334"/>
        <v>43385</v>
      </c>
      <c r="N1998" s="12">
        <f t="shared" ca="1" si="326"/>
        <v>-1.4320496374060854E-2</v>
      </c>
      <c r="O1998" s="12">
        <f t="shared" ca="1" si="327"/>
        <v>-1.1222871866019335E-2</v>
      </c>
      <c r="P1998" s="12">
        <f t="shared" ca="1" si="328"/>
        <v>-1.1494252873563204E-2</v>
      </c>
      <c r="Q1998" s="12">
        <f t="shared" ca="1" si="329"/>
        <v>-1.0145074566292323E-4</v>
      </c>
      <c r="R1998" s="12">
        <f t="shared" ca="1" si="330"/>
        <v>-2.3883761662224501E-4</v>
      </c>
      <c r="S1998" s="12">
        <f t="shared" ca="1" si="331"/>
        <v>2.1469842238757142E-3</v>
      </c>
      <c r="T1998" s="12">
        <f t="shared" ca="1" si="332"/>
        <v>-1.1445546284565955E-2</v>
      </c>
      <c r="U1998" s="18"/>
      <c r="V1998" s="22">
        <f t="shared" ca="1" si="333"/>
        <v>43385</v>
      </c>
      <c r="W1998" s="14">
        <f ca="1">VLOOKUP($M1998,LAST!$B:$Q,2,0)</f>
        <v>376.5</v>
      </c>
      <c r="X1998" s="14">
        <f ca="1">VLOOKUP($M1998,LAST!$B:$Q,3,0)*100</f>
        <v>399.11</v>
      </c>
      <c r="Y1998" s="14">
        <f ca="1">VLOOKUP($M1998,LAST!$B:$Q,16,0)*100</f>
        <v>344</v>
      </c>
      <c r="Z1998" s="14">
        <f ca="1">VLOOKUP($M1998,LAST!$B:$Q,4,0)</f>
        <v>98.56</v>
      </c>
      <c r="AA1998" s="14">
        <f ca="1">VLOOKUP($M1998,LAST!$B:$Q,5,0)</f>
        <v>99.206900000000005</v>
      </c>
      <c r="AB1998" s="14">
        <f ca="1">VLOOKUP($M1998,LAST!$B:$Q,6,0)</f>
        <v>95.221000000000004</v>
      </c>
      <c r="AC1998" s="14">
        <f ca="1">VLOOKUP($M1998,LAST!$B:$Q,7,0)</f>
        <v>1131.45</v>
      </c>
    </row>
    <row r="1999" spans="12:29" ht="16.5" customHeight="1" x14ac:dyDescent="0.25">
      <c r="L1999" s="32">
        <f t="shared" si="325"/>
        <v>1999</v>
      </c>
      <c r="M1999" s="9">
        <f t="shared" ca="1" si="334"/>
        <v>43384</v>
      </c>
      <c r="N1999" s="12">
        <f t="shared" ca="1" si="326"/>
        <v>2.2786911583569935E-2</v>
      </c>
      <c r="O1999" s="12">
        <f t="shared" ca="1" si="327"/>
        <v>2.4493007436737102E-2</v>
      </c>
      <c r="P1999" s="12">
        <f t="shared" ca="1" si="328"/>
        <v>2.3529411764705799E-2</v>
      </c>
      <c r="Q1999" s="12">
        <f t="shared" ca="1" si="329"/>
        <v>-7.0965125709654409E-4</v>
      </c>
      <c r="R1999" s="12">
        <f t="shared" ca="1" si="330"/>
        <v>-4.3415325509177372E-4</v>
      </c>
      <c r="S1999" s="12">
        <f t="shared" ca="1" si="331"/>
        <v>-5.1409306026720669E-3</v>
      </c>
      <c r="T1999" s="12">
        <f t="shared" ca="1" si="332"/>
        <v>9.3923626422081075E-3</v>
      </c>
      <c r="U1999" s="18"/>
      <c r="V1999" s="22">
        <f t="shared" ca="1" si="333"/>
        <v>43384</v>
      </c>
      <c r="W1999" s="14">
        <f ca="1">VLOOKUP($M1999,LAST!$B:$Q,2,0)</f>
        <v>381.97</v>
      </c>
      <c r="X1999" s="14">
        <f ca="1">VLOOKUP($M1999,LAST!$B:$Q,3,0)*100</f>
        <v>403.64000000000004</v>
      </c>
      <c r="Y1999" s="14">
        <f ca="1">VLOOKUP($M1999,LAST!$B:$Q,16,0)*100</f>
        <v>348</v>
      </c>
      <c r="Z1999" s="14">
        <f ca="1">VLOOKUP($M1999,LAST!$B:$Q,4,0)</f>
        <v>98.57</v>
      </c>
      <c r="AA1999" s="14">
        <f ca="1">VLOOKUP($M1999,LAST!$B:$Q,5,0)</f>
        <v>99.230599999999995</v>
      </c>
      <c r="AB1999" s="14">
        <f ca="1">VLOOKUP($M1999,LAST!$B:$Q,6,0)</f>
        <v>95.016999999999996</v>
      </c>
      <c r="AC1999" s="14">
        <f ca="1">VLOOKUP($M1999,LAST!$B:$Q,7,0)</f>
        <v>1144.55</v>
      </c>
    </row>
    <row r="2000" spans="12:29" ht="16.5" customHeight="1" x14ac:dyDescent="0.25">
      <c r="L2000" s="32">
        <f t="shared" si="325"/>
        <v>2000</v>
      </c>
      <c r="M2000" s="9">
        <f t="shared" ca="1" si="334"/>
        <v>43383</v>
      </c>
      <c r="N2000" s="12">
        <f t="shared" ca="1" si="326"/>
        <v>2.4695334729154528E-3</v>
      </c>
      <c r="O2000" s="12">
        <f t="shared" ca="1" si="327"/>
        <v>1.6459843657284479E-2</v>
      </c>
      <c r="P2000" s="12">
        <f t="shared" ca="1" si="328"/>
        <v>2.7190332326284095E-2</v>
      </c>
      <c r="Q2000" s="12">
        <f t="shared" ca="1" si="329"/>
        <v>-3.0404378230464157E-4</v>
      </c>
      <c r="R2000" s="12">
        <f t="shared" ca="1" si="330"/>
        <v>-2.5182269264956147E-5</v>
      </c>
      <c r="S2000" s="12">
        <f t="shared" ca="1" si="331"/>
        <v>-1.6724505581804383E-3</v>
      </c>
      <c r="T2000" s="12">
        <f t="shared" ca="1" si="332"/>
        <v>1.0594155557517304E-3</v>
      </c>
      <c r="U2000" s="18"/>
      <c r="V2000" s="22">
        <f t="shared" ca="1" si="333"/>
        <v>43383</v>
      </c>
      <c r="W2000" s="14">
        <f ca="1">VLOOKUP($M2000,LAST!$B:$Q,2,0)</f>
        <v>373.46</v>
      </c>
      <c r="X2000" s="14">
        <f ca="1">VLOOKUP($M2000,LAST!$B:$Q,3,0)*100</f>
        <v>393.99</v>
      </c>
      <c r="Y2000" s="14">
        <f ca="1">VLOOKUP($M2000,LAST!$B:$Q,16,0)*100</f>
        <v>340</v>
      </c>
      <c r="Z2000" s="14">
        <f ca="1">VLOOKUP($M2000,LAST!$B:$Q,4,0)</f>
        <v>98.64</v>
      </c>
      <c r="AA2000" s="14">
        <f ca="1">VLOOKUP($M2000,LAST!$B:$Q,5,0)</f>
        <v>99.273700000000005</v>
      </c>
      <c r="AB2000" s="14">
        <f ca="1">VLOOKUP($M2000,LAST!$B:$Q,6,0)</f>
        <v>95.507999999999996</v>
      </c>
      <c r="AC2000" s="14">
        <f ca="1">VLOOKUP($M2000,LAST!$B:$Q,7,0)</f>
        <v>1133.9000000000001</v>
      </c>
    </row>
    <row r="2001" spans="12:29" ht="16.5" customHeight="1" x14ac:dyDescent="0.25">
      <c r="L2001" s="32">
        <f t="shared" si="325"/>
        <v>2001</v>
      </c>
      <c r="M2001" s="9">
        <f t="shared" ca="1" si="334"/>
        <v>43382</v>
      </c>
      <c r="N2001" s="12">
        <f t="shared" ca="1" si="326"/>
        <v>1.0223174336307261E-2</v>
      </c>
      <c r="O2001" s="12">
        <f t="shared" ca="1" si="327"/>
        <v>2.1962666104197393E-2</v>
      </c>
      <c r="P2001" s="12">
        <f t="shared" ca="1" si="328"/>
        <v>3.4375000000000044E-2</v>
      </c>
      <c r="Q2001" s="12">
        <f t="shared" ca="1" si="329"/>
        <v>-1.0133765707343034E-4</v>
      </c>
      <c r="R2001" s="12">
        <f t="shared" ca="1" si="330"/>
        <v>7.0055752282871531E-4</v>
      </c>
      <c r="S2001" s="12">
        <f t="shared" ca="1" si="331"/>
        <v>-9.7116780317652029E-4</v>
      </c>
      <c r="T2001" s="12">
        <f t="shared" ca="1" si="332"/>
        <v>0</v>
      </c>
      <c r="U2001" s="18"/>
      <c r="V2001" s="22">
        <f t="shared" ca="1" si="333"/>
        <v>43382</v>
      </c>
      <c r="W2001" s="14">
        <f ca="1">VLOOKUP($M2001,LAST!$B:$Q,2,0)</f>
        <v>372.54</v>
      </c>
      <c r="X2001" s="14">
        <f ca="1">VLOOKUP($M2001,LAST!$B:$Q,3,0)*100</f>
        <v>387.61</v>
      </c>
      <c r="Y2001" s="14">
        <f ca="1">VLOOKUP($M2001,LAST!$B:$Q,16,0)*100</f>
        <v>331</v>
      </c>
      <c r="Z2001" s="14">
        <f ca="1">VLOOKUP($M2001,LAST!$B:$Q,4,0)</f>
        <v>98.67</v>
      </c>
      <c r="AA2001" s="14">
        <f ca="1">VLOOKUP($M2001,LAST!$B:$Q,5,0)</f>
        <v>99.276200000000003</v>
      </c>
      <c r="AB2001" s="14">
        <f ca="1">VLOOKUP($M2001,LAST!$B:$Q,6,0)</f>
        <v>95.668000000000006</v>
      </c>
      <c r="AC2001" s="14">
        <f ca="1">VLOOKUP($M2001,LAST!$B:$Q,7,0)</f>
        <v>1132.7</v>
      </c>
    </row>
    <row r="2002" spans="12:29" ht="16.5" customHeight="1" x14ac:dyDescent="0.25">
      <c r="L2002" s="32">
        <f t="shared" si="325"/>
        <v>2002</v>
      </c>
      <c r="M2002" s="9">
        <f t="shared" ca="1" si="334"/>
        <v>43381</v>
      </c>
      <c r="N2002" s="12">
        <f t="shared" ca="1" si="326"/>
        <v>0</v>
      </c>
      <c r="O2002" s="12">
        <f t="shared" ca="1" si="327"/>
        <v>-1.3165516878193007E-3</v>
      </c>
      <c r="P2002" s="12">
        <f t="shared" ca="1" si="328"/>
        <v>0</v>
      </c>
      <c r="Q2002" s="12">
        <f t="shared" ca="1" si="329"/>
        <v>3.0410542321335221E-4</v>
      </c>
      <c r="R2002" s="12">
        <f t="shared" ca="1" si="330"/>
        <v>2.2785910241651663E-4</v>
      </c>
      <c r="S2002" s="12">
        <f t="shared" ca="1" si="331"/>
        <v>1.4326947209906127E-3</v>
      </c>
      <c r="T2002" s="12">
        <f t="shared" ca="1" si="332"/>
        <v>1.8574208384929403E-3</v>
      </c>
      <c r="U2002" s="18"/>
      <c r="V2002" s="22">
        <f t="shared" ca="1" si="333"/>
        <v>43381</v>
      </c>
      <c r="W2002" s="14">
        <f ca="1">VLOOKUP($M2002,LAST!$B:$Q,2,0)</f>
        <v>368.77</v>
      </c>
      <c r="X2002" s="14">
        <f ca="1">VLOOKUP($M2002,LAST!$B:$Q,3,0)*100</f>
        <v>379.28000000000003</v>
      </c>
      <c r="Y2002" s="14">
        <f ca="1">VLOOKUP($M2002,LAST!$B:$Q,16,0)*100</f>
        <v>320</v>
      </c>
      <c r="Z2002" s="14">
        <f ca="1">VLOOKUP($M2002,LAST!$B:$Q,4,0)</f>
        <v>98.68</v>
      </c>
      <c r="AA2002" s="14">
        <f ca="1">VLOOKUP($M2002,LAST!$B:$Q,5,0)</f>
        <v>99.206699999999998</v>
      </c>
      <c r="AB2002" s="14">
        <f ca="1">VLOOKUP($M2002,LAST!$B:$Q,6,0)</f>
        <v>95.760999999999996</v>
      </c>
      <c r="AC2002" s="14">
        <f ca="1">VLOOKUP($M2002,LAST!$B:$Q,7,0)</f>
        <v>1132.7</v>
      </c>
    </row>
    <row r="2003" spans="12:29" ht="16.5" customHeight="1" x14ac:dyDescent="0.25">
      <c r="L2003" s="32">
        <f t="shared" si="325"/>
        <v>2003</v>
      </c>
      <c r="M2003" s="9">
        <f t="shared" ca="1" si="334"/>
        <v>43378</v>
      </c>
      <c r="N2003" s="12">
        <f t="shared" ca="1" si="326"/>
        <v>2.6100432288409525E-3</v>
      </c>
      <c r="O2003" s="12">
        <f t="shared" ca="1" si="327"/>
        <v>9.4625485088513095E-3</v>
      </c>
      <c r="P2003" s="12">
        <f t="shared" ca="1" si="328"/>
        <v>1.2658227848101333E-2</v>
      </c>
      <c r="Q2003" s="12">
        <f t="shared" ca="1" si="329"/>
        <v>0</v>
      </c>
      <c r="R2003" s="12">
        <f t="shared" ca="1" si="330"/>
        <v>3.9134482421254724E-4</v>
      </c>
      <c r="S2003" s="12">
        <f t="shared" ca="1" si="331"/>
        <v>-1.3263569048888035E-3</v>
      </c>
      <c r="T2003" s="12">
        <f t="shared" ca="1" si="332"/>
        <v>6.1952385166819113E-4</v>
      </c>
      <c r="U2003" s="18"/>
      <c r="V2003" s="22">
        <f t="shared" ca="1" si="333"/>
        <v>43378</v>
      </c>
      <c r="W2003" s="14">
        <f ca="1">VLOOKUP($M2003,LAST!$B:$Q,2,0)</f>
        <v>368.77</v>
      </c>
      <c r="X2003" s="14">
        <f ca="1">VLOOKUP($M2003,LAST!$B:$Q,3,0)*100</f>
        <v>379.78000000000003</v>
      </c>
      <c r="Y2003" s="14">
        <f ca="1">VLOOKUP($M2003,LAST!$B:$Q,16,0)*100</f>
        <v>320</v>
      </c>
      <c r="Z2003" s="14">
        <f ca="1">VLOOKUP($M2003,LAST!$B:$Q,4,0)</f>
        <v>98.65</v>
      </c>
      <c r="AA2003" s="14">
        <f ca="1">VLOOKUP($M2003,LAST!$B:$Q,5,0)</f>
        <v>99.184100000000001</v>
      </c>
      <c r="AB2003" s="14">
        <f ca="1">VLOOKUP($M2003,LAST!$B:$Q,6,0)</f>
        <v>95.623999999999995</v>
      </c>
      <c r="AC2003" s="14">
        <f ca="1">VLOOKUP($M2003,LAST!$B:$Q,7,0)</f>
        <v>1130.5999999999999</v>
      </c>
    </row>
    <row r="2004" spans="12:29" ht="16.5" customHeight="1" x14ac:dyDescent="0.25">
      <c r="L2004" s="32">
        <f t="shared" si="325"/>
        <v>2004</v>
      </c>
      <c r="M2004" s="9">
        <f t="shared" ca="1" si="334"/>
        <v>43377</v>
      </c>
      <c r="N2004" s="12">
        <f t="shared" ca="1" si="326"/>
        <v>2.60551789550032E-2</v>
      </c>
      <c r="O2004" s="12">
        <f t="shared" ca="1" si="327"/>
        <v>2.6801310043668147E-2</v>
      </c>
      <c r="P2004" s="12">
        <f t="shared" ca="1" si="328"/>
        <v>4.2904290429042868E-2</v>
      </c>
      <c r="Q2004" s="12">
        <f t="shared" ca="1" si="329"/>
        <v>1.0137875101379201E-4</v>
      </c>
      <c r="R2004" s="12">
        <f t="shared" ca="1" si="330"/>
        <v>1.4021793296570273E-4</v>
      </c>
      <c r="S2004" s="12">
        <f t="shared" ca="1" si="331"/>
        <v>-1.1486811052396906E-4</v>
      </c>
      <c r="T2004" s="12">
        <f t="shared" ca="1" si="332"/>
        <v>9.470204592155973E-3</v>
      </c>
      <c r="U2004" s="18"/>
      <c r="V2004" s="22">
        <f t="shared" ca="1" si="333"/>
        <v>43377</v>
      </c>
      <c r="W2004" s="14">
        <f ca="1">VLOOKUP($M2004,LAST!$B:$Q,2,0)</f>
        <v>367.81</v>
      </c>
      <c r="X2004" s="14">
        <f ca="1">VLOOKUP($M2004,LAST!$B:$Q,3,0)*100</f>
        <v>376.22</v>
      </c>
      <c r="Y2004" s="14">
        <f ca="1">VLOOKUP($M2004,LAST!$B:$Q,16,0)*100</f>
        <v>316</v>
      </c>
      <c r="Z2004" s="14">
        <f ca="1">VLOOKUP($M2004,LAST!$B:$Q,4,0)</f>
        <v>98.65</v>
      </c>
      <c r="AA2004" s="14">
        <f ca="1">VLOOKUP($M2004,LAST!$B:$Q,5,0)</f>
        <v>99.145300000000006</v>
      </c>
      <c r="AB2004" s="14">
        <f ca="1">VLOOKUP($M2004,LAST!$B:$Q,6,0)</f>
        <v>95.751000000000005</v>
      </c>
      <c r="AC2004" s="14">
        <f ca="1">VLOOKUP($M2004,LAST!$B:$Q,7,0)</f>
        <v>1129.9000000000001</v>
      </c>
    </row>
    <row r="2005" spans="12:29" ht="16.5" customHeight="1" x14ac:dyDescent="0.25">
      <c r="L2005" s="32">
        <f t="shared" si="325"/>
        <v>2005</v>
      </c>
      <c r="M2005" s="9">
        <f t="shared" ca="1" si="334"/>
        <v>43376</v>
      </c>
      <c r="N2005" s="12">
        <f t="shared" ca="1" si="326"/>
        <v>-1.9850709539824485E-2</v>
      </c>
      <c r="O2005" s="12">
        <f t="shared" ca="1" si="327"/>
        <v>-1.8404907975460016E-2</v>
      </c>
      <c r="P2005" s="12">
        <f t="shared" ca="1" si="328"/>
        <v>-2.2580645161290325E-2</v>
      </c>
      <c r="Q2005" s="12">
        <f t="shared" ca="1" si="329"/>
        <v>1.013890297070219E-4</v>
      </c>
      <c r="R2005" s="12">
        <f t="shared" ca="1" si="330"/>
        <v>-4.4383562749272798E-5</v>
      </c>
      <c r="S2005" s="12">
        <f t="shared" ca="1" si="331"/>
        <v>2.669961364088369E-3</v>
      </c>
      <c r="T2005" s="12">
        <f t="shared" ca="1" si="332"/>
        <v>0</v>
      </c>
      <c r="U2005" s="18"/>
      <c r="V2005" s="22">
        <f t="shared" ca="1" si="333"/>
        <v>43376</v>
      </c>
      <c r="W2005" s="14">
        <f ca="1">VLOOKUP($M2005,LAST!$B:$Q,2,0)</f>
        <v>358.47</v>
      </c>
      <c r="X2005" s="14">
        <f ca="1">VLOOKUP($M2005,LAST!$B:$Q,3,0)*100</f>
        <v>366.40000000000003</v>
      </c>
      <c r="Y2005" s="14">
        <f ca="1">VLOOKUP($M2005,LAST!$B:$Q,16,0)*100</f>
        <v>303</v>
      </c>
      <c r="Z2005" s="14">
        <f ca="1">VLOOKUP($M2005,LAST!$B:$Q,4,0)</f>
        <v>98.64</v>
      </c>
      <c r="AA2005" s="14">
        <f ca="1">VLOOKUP($M2005,LAST!$B:$Q,5,0)</f>
        <v>99.131399999999999</v>
      </c>
      <c r="AB2005" s="14">
        <f ca="1">VLOOKUP($M2005,LAST!$B:$Q,6,0)</f>
        <v>95.762</v>
      </c>
      <c r="AC2005" s="14">
        <f ca="1">VLOOKUP($M2005,LAST!$B:$Q,7,0)</f>
        <v>1119.3</v>
      </c>
    </row>
    <row r="2006" spans="12:29" ht="16.5" customHeight="1" x14ac:dyDescent="0.25">
      <c r="L2006" s="32">
        <f t="shared" si="325"/>
        <v>2006</v>
      </c>
      <c r="M2006" s="9">
        <f t="shared" ca="1" si="334"/>
        <v>43375</v>
      </c>
      <c r="N2006" s="12">
        <f t="shared" ca="1" si="326"/>
        <v>1.0108542547021315E-2</v>
      </c>
      <c r="O2006" s="12">
        <f t="shared" ca="1" si="327"/>
        <v>7.0686631593146476E-3</v>
      </c>
      <c r="P2006" s="12">
        <f t="shared" ca="1" si="328"/>
        <v>3.2362459546926292E-3</v>
      </c>
      <c r="Q2006" s="12">
        <f t="shared" ca="1" si="329"/>
        <v>1.013993104845845E-4</v>
      </c>
      <c r="R2006" s="12">
        <f t="shared" ca="1" si="330"/>
        <v>1.3821337522101906E-4</v>
      </c>
      <c r="S2006" s="12">
        <f t="shared" ca="1" si="331"/>
        <v>2.1931205271883414E-3</v>
      </c>
      <c r="T2006" s="12">
        <f t="shared" ca="1" si="332"/>
        <v>6.8363767203380998E-3</v>
      </c>
      <c r="U2006" s="18"/>
      <c r="V2006" s="22">
        <f t="shared" ca="1" si="333"/>
        <v>43375</v>
      </c>
      <c r="W2006" s="14">
        <f ca="1">VLOOKUP($M2006,LAST!$B:$Q,2,0)</f>
        <v>365.73</v>
      </c>
      <c r="X2006" s="14">
        <f ca="1">VLOOKUP($M2006,LAST!$B:$Q,3,0)*100</f>
        <v>373.27</v>
      </c>
      <c r="Y2006" s="14">
        <f ca="1">VLOOKUP($M2006,LAST!$B:$Q,16,0)*100</f>
        <v>310</v>
      </c>
      <c r="Z2006" s="14">
        <f ca="1">VLOOKUP($M2006,LAST!$B:$Q,4,0)</f>
        <v>98.63</v>
      </c>
      <c r="AA2006" s="14">
        <f ca="1">VLOOKUP($M2006,LAST!$B:$Q,5,0)</f>
        <v>99.135800000000003</v>
      </c>
      <c r="AB2006" s="14">
        <f ca="1">VLOOKUP($M2006,LAST!$B:$Q,6,0)</f>
        <v>95.507000000000005</v>
      </c>
      <c r="AC2006" s="14">
        <f ca="1">VLOOKUP($M2006,LAST!$B:$Q,7,0)</f>
        <v>1119.3</v>
      </c>
    </row>
    <row r="2007" spans="12:29" ht="16.5" customHeight="1" x14ac:dyDescent="0.25">
      <c r="L2007" s="32">
        <f t="shared" si="325"/>
        <v>2007</v>
      </c>
      <c r="M2007" s="9">
        <f t="shared" ca="1" si="334"/>
        <v>43374</v>
      </c>
      <c r="N2007" s="12">
        <f t="shared" ca="1" si="326"/>
        <v>9.3992757028726892E-4</v>
      </c>
      <c r="O2007" s="12">
        <f t="shared" ca="1" si="327"/>
        <v>-2.7803278688524502E-2</v>
      </c>
      <c r="P2007" s="12">
        <f t="shared" ca="1" si="328"/>
        <v>-2.2151898734177222E-2</v>
      </c>
      <c r="Q2007" s="12">
        <f t="shared" ca="1" si="329"/>
        <v>1.0140959334759003E-4</v>
      </c>
      <c r="R2007" s="12">
        <f t="shared" ca="1" si="330"/>
        <v>7.683298669305394E-4</v>
      </c>
      <c r="S2007" s="12">
        <f t="shared" ca="1" si="331"/>
        <v>1.7449438674683737E-3</v>
      </c>
      <c r="T2007" s="12">
        <f t="shared" ca="1" si="332"/>
        <v>2.1635265482737864E-3</v>
      </c>
      <c r="U2007" s="18"/>
      <c r="V2007" s="22">
        <f t="shared" ca="1" si="333"/>
        <v>43374</v>
      </c>
      <c r="W2007" s="14">
        <f ca="1">VLOOKUP($M2007,LAST!$B:$Q,2,0)</f>
        <v>362.07</v>
      </c>
      <c r="X2007" s="14">
        <f ca="1">VLOOKUP($M2007,LAST!$B:$Q,3,0)*100</f>
        <v>370.65000000000003</v>
      </c>
      <c r="Y2007" s="14">
        <f ca="1">VLOOKUP($M2007,LAST!$B:$Q,16,0)*100</f>
        <v>309</v>
      </c>
      <c r="Z2007" s="14">
        <f ca="1">VLOOKUP($M2007,LAST!$B:$Q,4,0)</f>
        <v>98.62</v>
      </c>
      <c r="AA2007" s="14">
        <f ca="1">VLOOKUP($M2007,LAST!$B:$Q,5,0)</f>
        <v>99.122100000000003</v>
      </c>
      <c r="AB2007" s="14">
        <f ca="1">VLOOKUP($M2007,LAST!$B:$Q,6,0)</f>
        <v>95.298000000000002</v>
      </c>
      <c r="AC2007" s="14">
        <f ca="1">VLOOKUP($M2007,LAST!$B:$Q,7,0)</f>
        <v>1111.7</v>
      </c>
    </row>
    <row r="2008" spans="12:29" ht="16.5" customHeight="1" x14ac:dyDescent="0.25">
      <c r="L2008" s="32">
        <f t="shared" si="325"/>
        <v>2008</v>
      </c>
      <c r="M2008" s="9">
        <f t="shared" ca="1" si="334"/>
        <v>43371</v>
      </c>
      <c r="N2008" s="12">
        <f t="shared" ca="1" si="326"/>
        <v>-1.3820553927790247E-4</v>
      </c>
      <c r="O2008" s="12">
        <f t="shared" ca="1" si="327"/>
        <v>4.9860914291710579E-4</v>
      </c>
      <c r="P2008" s="12">
        <f t="shared" ca="1" si="328"/>
        <v>-6.2893081761006275E-3</v>
      </c>
      <c r="Q2008" s="12">
        <f t="shared" ca="1" si="329"/>
        <v>1.0141987829626053E-4</v>
      </c>
      <c r="R2008" s="12">
        <f t="shared" ca="1" si="330"/>
        <v>-2.2509723090013978E-4</v>
      </c>
      <c r="S2008" s="12">
        <f t="shared" ca="1" si="331"/>
        <v>2.5080616266570654E-3</v>
      </c>
      <c r="T2008" s="12">
        <f t="shared" ca="1" si="332"/>
        <v>-2.9212170239539814E-3</v>
      </c>
      <c r="U2008" s="18"/>
      <c r="V2008" s="22">
        <f t="shared" ca="1" si="333"/>
        <v>43371</v>
      </c>
      <c r="W2008" s="14">
        <f ca="1">VLOOKUP($M2008,LAST!$B:$Q,2,0)</f>
        <v>361.73</v>
      </c>
      <c r="X2008" s="14">
        <f ca="1">VLOOKUP($M2008,LAST!$B:$Q,3,0)*100</f>
        <v>381.25</v>
      </c>
      <c r="Y2008" s="14">
        <f ca="1">VLOOKUP($M2008,LAST!$B:$Q,16,0)*100</f>
        <v>316</v>
      </c>
      <c r="Z2008" s="14">
        <f ca="1">VLOOKUP($M2008,LAST!$B:$Q,4,0)</f>
        <v>98.61</v>
      </c>
      <c r="AA2008" s="14">
        <f ca="1">VLOOKUP($M2008,LAST!$B:$Q,5,0)</f>
        <v>99.046000000000006</v>
      </c>
      <c r="AB2008" s="14">
        <f ca="1">VLOOKUP($M2008,LAST!$B:$Q,6,0)</f>
        <v>95.132000000000005</v>
      </c>
      <c r="AC2008" s="14">
        <f ca="1">VLOOKUP($M2008,LAST!$B:$Q,7,0)</f>
        <v>1109.3</v>
      </c>
    </row>
    <row r="2009" spans="12:29" ht="16.5" customHeight="1" x14ac:dyDescent="0.25">
      <c r="L2009" s="32">
        <f t="shared" si="325"/>
        <v>2009</v>
      </c>
      <c r="M2009" s="9">
        <f t="shared" ca="1" si="334"/>
        <v>43370</v>
      </c>
      <c r="N2009" s="12">
        <f t="shared" ca="1" si="326"/>
        <v>-1.6795303837373599E-2</v>
      </c>
      <c r="O2009" s="12">
        <f t="shared" ca="1" si="327"/>
        <v>-7.5528700906344337E-3</v>
      </c>
      <c r="P2009" s="12">
        <f t="shared" ca="1" si="328"/>
        <v>0</v>
      </c>
      <c r="Q2009" s="12">
        <f t="shared" ca="1" si="329"/>
        <v>1.014301653310401E-4</v>
      </c>
      <c r="R2009" s="12">
        <f t="shared" ca="1" si="330"/>
        <v>-9.0838163736783883E-5</v>
      </c>
      <c r="S2009" s="12">
        <f t="shared" ca="1" si="331"/>
        <v>7.4421666153536847E-3</v>
      </c>
      <c r="T2009" s="12">
        <f t="shared" ca="1" si="332"/>
        <v>-2.555137170521915E-3</v>
      </c>
      <c r="U2009" s="18"/>
      <c r="V2009" s="22">
        <f t="shared" ca="1" si="333"/>
        <v>43370</v>
      </c>
      <c r="W2009" s="14">
        <f ca="1">VLOOKUP($M2009,LAST!$B:$Q,2,0)</f>
        <v>361.78</v>
      </c>
      <c r="X2009" s="14">
        <f ca="1">VLOOKUP($M2009,LAST!$B:$Q,3,0)*100</f>
        <v>381.06</v>
      </c>
      <c r="Y2009" s="14">
        <f ca="1">VLOOKUP($M2009,LAST!$B:$Q,16,0)*100</f>
        <v>318</v>
      </c>
      <c r="Z2009" s="14">
        <f ca="1">VLOOKUP($M2009,LAST!$B:$Q,4,0)</f>
        <v>98.6</v>
      </c>
      <c r="AA2009" s="14">
        <f ca="1">VLOOKUP($M2009,LAST!$B:$Q,5,0)</f>
        <v>99.068299999999994</v>
      </c>
      <c r="AB2009" s="14">
        <f ca="1">VLOOKUP($M2009,LAST!$B:$Q,6,0)</f>
        <v>94.894000000000005</v>
      </c>
      <c r="AC2009" s="14">
        <f ca="1">VLOOKUP($M2009,LAST!$B:$Q,7,0)</f>
        <v>1112.55</v>
      </c>
    </row>
    <row r="2010" spans="12:29" ht="16.5" customHeight="1" x14ac:dyDescent="0.25">
      <c r="L2010" s="32">
        <f t="shared" si="325"/>
        <v>2010</v>
      </c>
      <c r="M2010" s="9">
        <f t="shared" ca="1" si="334"/>
        <v>43369</v>
      </c>
      <c r="N2010" s="12">
        <f t="shared" ca="1" si="326"/>
        <v>-5.4324206866596114E-4</v>
      </c>
      <c r="O2010" s="12">
        <f t="shared" ca="1" si="327"/>
        <v>1.9310056886383542E-3</v>
      </c>
      <c r="P2010" s="12">
        <f t="shared" ca="1" si="328"/>
        <v>3.154574132492094E-3</v>
      </c>
      <c r="Q2010" s="12">
        <f t="shared" ca="1" si="329"/>
        <v>2.0290149132606849E-4</v>
      </c>
      <c r="R2010" s="12">
        <f t="shared" ca="1" si="330"/>
        <v>-7.266525036719873E-5</v>
      </c>
      <c r="S2010" s="12">
        <f t="shared" ca="1" si="331"/>
        <v>6.3739602477341784E-4</v>
      </c>
      <c r="T2010" s="12">
        <f t="shared" ca="1" si="332"/>
        <v>0</v>
      </c>
      <c r="U2010" s="18"/>
      <c r="V2010" s="22">
        <f t="shared" ca="1" si="333"/>
        <v>43369</v>
      </c>
      <c r="W2010" s="14">
        <f ca="1">VLOOKUP($M2010,LAST!$B:$Q,2,0)</f>
        <v>367.96</v>
      </c>
      <c r="X2010" s="14">
        <f ca="1">VLOOKUP($M2010,LAST!$B:$Q,3,0)*100</f>
        <v>383.96</v>
      </c>
      <c r="Y2010" s="14">
        <f ca="1">VLOOKUP($M2010,LAST!$B:$Q,16,0)*100</f>
        <v>318</v>
      </c>
      <c r="Z2010" s="14">
        <f ca="1">VLOOKUP($M2010,LAST!$B:$Q,4,0)</f>
        <v>98.59</v>
      </c>
      <c r="AA2010" s="14">
        <f ca="1">VLOOKUP($M2010,LAST!$B:$Q,5,0)</f>
        <v>99.077299999999994</v>
      </c>
      <c r="AB2010" s="14">
        <f ca="1">VLOOKUP($M2010,LAST!$B:$Q,6,0)</f>
        <v>94.192999999999998</v>
      </c>
      <c r="AC2010" s="14">
        <f ca="1">VLOOKUP($M2010,LAST!$B:$Q,7,0)</f>
        <v>1115.4000000000001</v>
      </c>
    </row>
    <row r="2011" spans="12:29" ht="16.5" customHeight="1" x14ac:dyDescent="0.25">
      <c r="L2011" s="32">
        <f t="shared" si="325"/>
        <v>2011</v>
      </c>
      <c r="M2011" s="9">
        <f t="shared" ca="1" si="334"/>
        <v>43368</v>
      </c>
      <c r="N2011" s="12">
        <f t="shared" ca="1" si="326"/>
        <v>-3.5995561449565505E-3</v>
      </c>
      <c r="O2011" s="12">
        <f t="shared" ca="1" si="327"/>
        <v>1.6728527366824952E-3</v>
      </c>
      <c r="P2011" s="12">
        <f t="shared" ca="1" si="328"/>
        <v>-3.1446540880503138E-3</v>
      </c>
      <c r="Q2011" s="12">
        <f t="shared" ca="1" si="329"/>
        <v>2.0294266869602673E-4</v>
      </c>
      <c r="R2011" s="12">
        <f t="shared" ca="1" si="330"/>
        <v>-9.8895698339873661E-5</v>
      </c>
      <c r="S2011" s="12">
        <f t="shared" ca="1" si="331"/>
        <v>-5.5210489993107181E-4</v>
      </c>
      <c r="T2011" s="12">
        <f t="shared" ca="1" si="332"/>
        <v>0</v>
      </c>
      <c r="U2011" s="18"/>
      <c r="V2011" s="22">
        <f t="shared" ca="1" si="333"/>
        <v>43368</v>
      </c>
      <c r="W2011" s="14">
        <f ca="1">VLOOKUP($M2011,LAST!$B:$Q,2,0)</f>
        <v>368.16</v>
      </c>
      <c r="X2011" s="14">
        <f ca="1">VLOOKUP($M2011,LAST!$B:$Q,3,0)*100</f>
        <v>383.21999999999997</v>
      </c>
      <c r="Y2011" s="14">
        <f ca="1">VLOOKUP($M2011,LAST!$B:$Q,16,0)*100</f>
        <v>317</v>
      </c>
      <c r="Z2011" s="14">
        <f ca="1">VLOOKUP($M2011,LAST!$B:$Q,4,0)</f>
        <v>98.57</v>
      </c>
      <c r="AA2011" s="14">
        <f ca="1">VLOOKUP($M2011,LAST!$B:$Q,5,0)</f>
        <v>99.084500000000006</v>
      </c>
      <c r="AB2011" s="14">
        <f ca="1">VLOOKUP($M2011,LAST!$B:$Q,6,0)</f>
        <v>94.132999999999996</v>
      </c>
      <c r="AC2011" s="14">
        <f ca="1">VLOOKUP($M2011,LAST!$B:$Q,7,0)</f>
        <v>1115.4000000000001</v>
      </c>
    </row>
    <row r="2012" spans="12:29" ht="16.5" customHeight="1" x14ac:dyDescent="0.25">
      <c r="L2012" s="32">
        <f t="shared" si="325"/>
        <v>2012</v>
      </c>
      <c r="M2012" s="9">
        <f t="shared" ca="1" si="334"/>
        <v>43367</v>
      </c>
      <c r="N2012" s="12">
        <f t="shared" ca="1" si="326"/>
        <v>-2.214360940833382E-3</v>
      </c>
      <c r="O2012" s="12">
        <f t="shared" ca="1" si="327"/>
        <v>-4.656971147592226E-3</v>
      </c>
      <c r="P2012" s="12">
        <f t="shared" ca="1" si="328"/>
        <v>3.154574132492094E-3</v>
      </c>
      <c r="Q2012" s="12">
        <f t="shared" ca="1" si="329"/>
        <v>4.0605014719319321E-4</v>
      </c>
      <c r="R2012" s="12">
        <f t="shared" ca="1" si="330"/>
        <v>4.906825838981721E-4</v>
      </c>
      <c r="S2012" s="12">
        <f t="shared" ca="1" si="331"/>
        <v>-3.714710252600284E-4</v>
      </c>
      <c r="T2012" s="12">
        <f t="shared" ca="1" si="332"/>
        <v>0</v>
      </c>
      <c r="U2012" s="18"/>
      <c r="V2012" s="22">
        <f t="shared" ca="1" si="333"/>
        <v>43367</v>
      </c>
      <c r="W2012" s="14">
        <f ca="1">VLOOKUP($M2012,LAST!$B:$Q,2,0)</f>
        <v>369.49</v>
      </c>
      <c r="X2012" s="14">
        <f ca="1">VLOOKUP($M2012,LAST!$B:$Q,3,0)*100</f>
        <v>382.58</v>
      </c>
      <c r="Y2012" s="14">
        <f ca="1">VLOOKUP($M2012,LAST!$B:$Q,16,0)*100</f>
        <v>318</v>
      </c>
      <c r="Z2012" s="14">
        <f ca="1">VLOOKUP($M2012,LAST!$B:$Q,4,0)</f>
        <v>98.55</v>
      </c>
      <c r="AA2012" s="14">
        <f ca="1">VLOOKUP($M2012,LAST!$B:$Q,5,0)</f>
        <v>99.094300000000004</v>
      </c>
      <c r="AB2012" s="14">
        <f ca="1">VLOOKUP($M2012,LAST!$B:$Q,6,0)</f>
        <v>94.185000000000002</v>
      </c>
      <c r="AC2012" s="14">
        <f ca="1">VLOOKUP($M2012,LAST!$B:$Q,7,0)</f>
        <v>1115.4000000000001</v>
      </c>
    </row>
    <row r="2013" spans="12:29" ht="16.5" customHeight="1" x14ac:dyDescent="0.25">
      <c r="L2013" s="32">
        <f t="shared" si="325"/>
        <v>2013</v>
      </c>
      <c r="M2013" s="9">
        <f t="shared" ca="1" si="334"/>
        <v>43364</v>
      </c>
      <c r="N2013" s="12">
        <f t="shared" ca="1" si="326"/>
        <v>-8.9388465141174711E-3</v>
      </c>
      <c r="O2013" s="12">
        <f t="shared" ca="1" si="327"/>
        <v>-6.2309323129426941E-3</v>
      </c>
      <c r="P2013" s="12">
        <f t="shared" ca="1" si="328"/>
        <v>3.1645569620253333E-3</v>
      </c>
      <c r="Q2013" s="12">
        <f t="shared" ca="1" si="329"/>
        <v>1.0152284263975631E-4</v>
      </c>
      <c r="R2013" s="12">
        <f t="shared" ca="1" si="330"/>
        <v>5.9603966997578972E-4</v>
      </c>
      <c r="S2013" s="12">
        <f t="shared" ca="1" si="331"/>
        <v>3.2796660703635627E-3</v>
      </c>
      <c r="T2013" s="12">
        <f t="shared" ca="1" si="332"/>
        <v>-4.5071176759337028E-3</v>
      </c>
      <c r="U2013" s="18"/>
      <c r="V2013" s="22">
        <f t="shared" ca="1" si="333"/>
        <v>43364</v>
      </c>
      <c r="W2013" s="14">
        <f ca="1">VLOOKUP($M2013,LAST!$B:$Q,2,0)</f>
        <v>370.31</v>
      </c>
      <c r="X2013" s="14">
        <f ca="1">VLOOKUP($M2013,LAST!$B:$Q,3,0)*100</f>
        <v>384.37</v>
      </c>
      <c r="Y2013" s="14">
        <f ca="1">VLOOKUP($M2013,LAST!$B:$Q,16,0)*100</f>
        <v>317</v>
      </c>
      <c r="Z2013" s="14">
        <f ca="1">VLOOKUP($M2013,LAST!$B:$Q,4,0)</f>
        <v>98.51</v>
      </c>
      <c r="AA2013" s="14">
        <f ca="1">VLOOKUP($M2013,LAST!$B:$Q,5,0)</f>
        <v>99.045699999999997</v>
      </c>
      <c r="AB2013" s="14">
        <f ca="1">VLOOKUP($M2013,LAST!$B:$Q,6,0)</f>
        <v>94.22</v>
      </c>
      <c r="AC2013" s="14">
        <f ca="1">VLOOKUP($M2013,LAST!$B:$Q,7,0)</f>
        <v>1115.4000000000001</v>
      </c>
    </row>
    <row r="2014" spans="12:29" ht="16.5" customHeight="1" x14ac:dyDescent="0.25">
      <c r="L2014" s="32">
        <f t="shared" si="325"/>
        <v>2014</v>
      </c>
      <c r="M2014" s="9">
        <f t="shared" ca="1" si="334"/>
        <v>43363</v>
      </c>
      <c r="N2014" s="12">
        <f t="shared" ca="1" si="326"/>
        <v>-1.2735487621211905E-2</v>
      </c>
      <c r="O2014" s="12">
        <f t="shared" ca="1" si="327"/>
        <v>-9.5262483994879021E-3</v>
      </c>
      <c r="P2014" s="12">
        <f t="shared" ca="1" si="328"/>
        <v>3.1746031746031633E-3</v>
      </c>
      <c r="Q2014" s="12">
        <f t="shared" ca="1" si="329"/>
        <v>2.0308692120218907E-4</v>
      </c>
      <c r="R2014" s="12">
        <f t="shared" ca="1" si="330"/>
        <v>7.177829202038577E-4</v>
      </c>
      <c r="S2014" s="12">
        <f t="shared" ca="1" si="331"/>
        <v>-6.6111681140716971E-3</v>
      </c>
      <c r="T2014" s="12">
        <f t="shared" ca="1" si="332"/>
        <v>-4.4605022525534554E-4</v>
      </c>
      <c r="U2014" s="18"/>
      <c r="V2014" s="22">
        <f t="shared" ca="1" si="333"/>
        <v>43363</v>
      </c>
      <c r="W2014" s="14">
        <f ca="1">VLOOKUP($M2014,LAST!$B:$Q,2,0)</f>
        <v>373.65</v>
      </c>
      <c r="X2014" s="14">
        <f ca="1">VLOOKUP($M2014,LAST!$B:$Q,3,0)*100</f>
        <v>386.78</v>
      </c>
      <c r="Y2014" s="14">
        <f ca="1">VLOOKUP($M2014,LAST!$B:$Q,16,0)*100</f>
        <v>316</v>
      </c>
      <c r="Z2014" s="14">
        <f ca="1">VLOOKUP($M2014,LAST!$B:$Q,4,0)</f>
        <v>98.5</v>
      </c>
      <c r="AA2014" s="14">
        <f ca="1">VLOOKUP($M2014,LAST!$B:$Q,5,0)</f>
        <v>98.986699999999999</v>
      </c>
      <c r="AB2014" s="14">
        <f ca="1">VLOOKUP($M2014,LAST!$B:$Q,6,0)</f>
        <v>93.912000000000006</v>
      </c>
      <c r="AC2014" s="14">
        <f ca="1">VLOOKUP($M2014,LAST!$B:$Q,7,0)</f>
        <v>1120.45</v>
      </c>
    </row>
    <row r="2015" spans="12:29" ht="16.5" customHeight="1" x14ac:dyDescent="0.25">
      <c r="L2015" s="32">
        <f t="shared" si="325"/>
        <v>2015</v>
      </c>
      <c r="M2015" s="9">
        <f t="shared" ca="1" si="334"/>
        <v>43362</v>
      </c>
      <c r="N2015" s="12">
        <f t="shared" ca="1" si="326"/>
        <v>-1.1750267644985213E-2</v>
      </c>
      <c r="O2015" s="12">
        <f t="shared" ca="1" si="327"/>
        <v>-8.6819658813972467E-3</v>
      </c>
      <c r="P2015" s="12">
        <f t="shared" ca="1" si="328"/>
        <v>0</v>
      </c>
      <c r="Q2015" s="12">
        <f t="shared" ca="1" si="329"/>
        <v>2.0312817387790894E-4</v>
      </c>
      <c r="R2015" s="12">
        <f t="shared" ca="1" si="330"/>
        <v>3.1754282530194189E-4</v>
      </c>
      <c r="S2015" s="12">
        <f t="shared" ca="1" si="331"/>
        <v>-1.0883347421808409E-3</v>
      </c>
      <c r="T2015" s="12">
        <f t="shared" ca="1" si="332"/>
        <v>-2.0920502092048876E-3</v>
      </c>
      <c r="U2015" s="18"/>
      <c r="V2015" s="22">
        <f t="shared" ca="1" si="333"/>
        <v>43362</v>
      </c>
      <c r="W2015" s="14">
        <f ca="1">VLOOKUP($M2015,LAST!$B:$Q,2,0)</f>
        <v>378.47</v>
      </c>
      <c r="X2015" s="14">
        <f ca="1">VLOOKUP($M2015,LAST!$B:$Q,3,0)*100</f>
        <v>390.5</v>
      </c>
      <c r="Y2015" s="14">
        <f ca="1">VLOOKUP($M2015,LAST!$B:$Q,16,0)*100</f>
        <v>315</v>
      </c>
      <c r="Z2015" s="14">
        <f ca="1">VLOOKUP($M2015,LAST!$B:$Q,4,0)</f>
        <v>98.48</v>
      </c>
      <c r="AA2015" s="14">
        <f ca="1">VLOOKUP($M2015,LAST!$B:$Q,5,0)</f>
        <v>98.915700000000001</v>
      </c>
      <c r="AB2015" s="14">
        <f ca="1">VLOOKUP($M2015,LAST!$B:$Q,6,0)</f>
        <v>94.537000000000006</v>
      </c>
      <c r="AC2015" s="14">
        <f ca="1">VLOOKUP($M2015,LAST!$B:$Q,7,0)</f>
        <v>1120.95</v>
      </c>
    </row>
    <row r="2016" spans="12:29" ht="16.5" customHeight="1" x14ac:dyDescent="0.25">
      <c r="L2016" s="32">
        <f t="shared" si="325"/>
        <v>2016</v>
      </c>
      <c r="M2016" s="9">
        <f t="shared" ca="1" si="334"/>
        <v>43361</v>
      </c>
      <c r="N2016" s="12">
        <f t="shared" ca="1" si="326"/>
        <v>-6.8205394190871127E-3</v>
      </c>
      <c r="O2016" s="12">
        <f t="shared" ca="1" si="327"/>
        <v>-3.8186278228763415E-3</v>
      </c>
      <c r="P2016" s="12">
        <f t="shared" ca="1" si="328"/>
        <v>-9.4339622641509413E-3</v>
      </c>
      <c r="Q2016" s="12">
        <f t="shared" ca="1" si="329"/>
        <v>1.0157440325020417E-4</v>
      </c>
      <c r="R2016" s="12">
        <f t="shared" ca="1" si="330"/>
        <v>4.2795572732234888E-4</v>
      </c>
      <c r="S2016" s="12">
        <f t="shared" ca="1" si="331"/>
        <v>1.5238740264138517E-3</v>
      </c>
      <c r="T2016" s="12">
        <f t="shared" ca="1" si="332"/>
        <v>-3.0176621993432962E-3</v>
      </c>
      <c r="U2016" s="18"/>
      <c r="V2016" s="22">
        <f t="shared" ca="1" si="333"/>
        <v>43361</v>
      </c>
      <c r="W2016" s="14">
        <f ca="1">VLOOKUP($M2016,LAST!$B:$Q,2,0)</f>
        <v>382.97</v>
      </c>
      <c r="X2016" s="14">
        <f ca="1">VLOOKUP($M2016,LAST!$B:$Q,3,0)*100</f>
        <v>393.92</v>
      </c>
      <c r="Y2016" s="14">
        <f ca="1">VLOOKUP($M2016,LAST!$B:$Q,16,0)*100</f>
        <v>315</v>
      </c>
      <c r="Z2016" s="14">
        <f ca="1">VLOOKUP($M2016,LAST!$B:$Q,4,0)</f>
        <v>98.46</v>
      </c>
      <c r="AA2016" s="14">
        <f ca="1">VLOOKUP($M2016,LAST!$B:$Q,5,0)</f>
        <v>98.884299999999996</v>
      </c>
      <c r="AB2016" s="14">
        <f ca="1">VLOOKUP($M2016,LAST!$B:$Q,6,0)</f>
        <v>94.64</v>
      </c>
      <c r="AC2016" s="14">
        <f ca="1">VLOOKUP($M2016,LAST!$B:$Q,7,0)</f>
        <v>1123.3</v>
      </c>
    </row>
    <row r="2017" spans="12:29" ht="16.5" customHeight="1" x14ac:dyDescent="0.25">
      <c r="L2017" s="32">
        <f t="shared" si="325"/>
        <v>2017</v>
      </c>
      <c r="M2017" s="9">
        <f t="shared" ca="1" si="334"/>
        <v>43360</v>
      </c>
      <c r="N2017" s="12">
        <f t="shared" ca="1" si="326"/>
        <v>8.0255143387448769E-3</v>
      </c>
      <c r="O2017" s="12">
        <f t="shared" ca="1" si="327"/>
        <v>-7.7287897417881446E-3</v>
      </c>
      <c r="P2017" s="12">
        <f t="shared" ca="1" si="328"/>
        <v>-3.1347962382445305E-3</v>
      </c>
      <c r="Q2017" s="12">
        <f t="shared" ca="1" si="329"/>
        <v>2.0319008432378993E-4</v>
      </c>
      <c r="R2017" s="12">
        <f t="shared" ca="1" si="330"/>
        <v>1.8315407507696335E-4</v>
      </c>
      <c r="S2017" s="12">
        <f t="shared" ca="1" si="331"/>
        <v>-4.5403309911827838E-3</v>
      </c>
      <c r="T2017" s="12">
        <f t="shared" ca="1" si="332"/>
        <v>9.0001343303631742E-3</v>
      </c>
      <c r="U2017" s="18"/>
      <c r="V2017" s="22">
        <f t="shared" ca="1" si="333"/>
        <v>43360</v>
      </c>
      <c r="W2017" s="14">
        <f ca="1">VLOOKUP($M2017,LAST!$B:$Q,2,0)</f>
        <v>385.6</v>
      </c>
      <c r="X2017" s="14">
        <f ca="1">VLOOKUP($M2017,LAST!$B:$Q,3,0)*100</f>
        <v>395.43</v>
      </c>
      <c r="Y2017" s="14">
        <f ca="1">VLOOKUP($M2017,LAST!$B:$Q,16,0)*100</f>
        <v>318</v>
      </c>
      <c r="Z2017" s="14">
        <f ca="1">VLOOKUP($M2017,LAST!$B:$Q,4,0)</f>
        <v>98.45</v>
      </c>
      <c r="AA2017" s="14">
        <f ca="1">VLOOKUP($M2017,LAST!$B:$Q,5,0)</f>
        <v>98.841999999999999</v>
      </c>
      <c r="AB2017" s="14">
        <f ca="1">VLOOKUP($M2017,LAST!$B:$Q,6,0)</f>
        <v>94.495999999999995</v>
      </c>
      <c r="AC2017" s="14">
        <f ca="1">VLOOKUP($M2017,LAST!$B:$Q,7,0)</f>
        <v>1126.7</v>
      </c>
    </row>
    <row r="2018" spans="12:29" ht="16.5" customHeight="1" x14ac:dyDescent="0.25">
      <c r="L2018" s="32">
        <f t="shared" si="325"/>
        <v>2018</v>
      </c>
      <c r="M2018" s="9">
        <f t="shared" ca="1" si="334"/>
        <v>43357</v>
      </c>
      <c r="N2018" s="12">
        <f t="shared" ca="1" si="326"/>
        <v>-1.6050621189906633E-2</v>
      </c>
      <c r="O2018" s="12">
        <f t="shared" ca="1" si="327"/>
        <v>-1.3784399128885405E-2</v>
      </c>
      <c r="P2018" s="12">
        <f t="shared" ca="1" si="328"/>
        <v>-1.5432098765432056E-2</v>
      </c>
      <c r="Q2018" s="12">
        <f t="shared" ca="1" si="329"/>
        <v>2.0323137892508392E-4</v>
      </c>
      <c r="R2018" s="12">
        <f t="shared" ca="1" si="330"/>
        <v>-5.9698592934642747E-5</v>
      </c>
      <c r="S2018" s="12">
        <f t="shared" ca="1" si="331"/>
        <v>4.3272180960240991E-3</v>
      </c>
      <c r="T2018" s="12">
        <f t="shared" ca="1" si="332"/>
        <v>-5.2115812917593596E-3</v>
      </c>
      <c r="U2018" s="18"/>
      <c r="V2018" s="22">
        <f t="shared" ca="1" si="333"/>
        <v>43357</v>
      </c>
      <c r="W2018" s="14">
        <f ca="1">VLOOKUP($M2018,LAST!$B:$Q,2,0)</f>
        <v>382.53</v>
      </c>
      <c r="X2018" s="14">
        <f ca="1">VLOOKUP($M2018,LAST!$B:$Q,3,0)*100</f>
        <v>398.51</v>
      </c>
      <c r="Y2018" s="14">
        <f ca="1">VLOOKUP($M2018,LAST!$B:$Q,16,0)*100</f>
        <v>319</v>
      </c>
      <c r="Z2018" s="14">
        <f ca="1">VLOOKUP($M2018,LAST!$B:$Q,4,0)</f>
        <v>98.43</v>
      </c>
      <c r="AA2018" s="14">
        <f ca="1">VLOOKUP($M2018,LAST!$B:$Q,5,0)</f>
        <v>98.823899999999995</v>
      </c>
      <c r="AB2018" s="14">
        <f ca="1">VLOOKUP($M2018,LAST!$B:$Q,6,0)</f>
        <v>94.927000000000007</v>
      </c>
      <c r="AC2018" s="14">
        <f ca="1">VLOOKUP($M2018,LAST!$B:$Q,7,0)</f>
        <v>1116.6500000000001</v>
      </c>
    </row>
    <row r="2019" spans="12:29" ht="16.5" customHeight="1" x14ac:dyDescent="0.25">
      <c r="L2019" s="32">
        <f t="shared" si="325"/>
        <v>2019</v>
      </c>
      <c r="M2019" s="9">
        <f t="shared" ca="1" si="334"/>
        <v>43356</v>
      </c>
      <c r="N2019" s="12">
        <f t="shared" ca="1" si="326"/>
        <v>-2.3657048142846415E-2</v>
      </c>
      <c r="O2019" s="12">
        <f t="shared" ca="1" si="327"/>
        <v>-1.5063618193340789E-2</v>
      </c>
      <c r="P2019" s="12">
        <f t="shared" ca="1" si="328"/>
        <v>-1.2195121951219523E-2</v>
      </c>
      <c r="Q2019" s="12">
        <f t="shared" ca="1" si="329"/>
        <v>3.0494002846115364E-4</v>
      </c>
      <c r="R2019" s="12">
        <f t="shared" ca="1" si="330"/>
        <v>1.1637520580709548E-4</v>
      </c>
      <c r="S2019" s="12">
        <f t="shared" ca="1" si="331"/>
        <v>-2.9641662886740194E-3</v>
      </c>
      <c r="T2019" s="12">
        <f t="shared" ca="1" si="332"/>
        <v>-5.2727192166246439E-3</v>
      </c>
      <c r="U2019" s="18"/>
      <c r="V2019" s="22">
        <f t="shared" ca="1" si="333"/>
        <v>43356</v>
      </c>
      <c r="W2019" s="14">
        <f ca="1">VLOOKUP($M2019,LAST!$B:$Q,2,0)</f>
        <v>388.77</v>
      </c>
      <c r="X2019" s="14">
        <f ca="1">VLOOKUP($M2019,LAST!$B:$Q,3,0)*100</f>
        <v>404.08</v>
      </c>
      <c r="Y2019" s="14">
        <f ca="1">VLOOKUP($M2019,LAST!$B:$Q,16,0)*100</f>
        <v>324</v>
      </c>
      <c r="Z2019" s="14">
        <f ca="1">VLOOKUP($M2019,LAST!$B:$Q,4,0)</f>
        <v>98.41</v>
      </c>
      <c r="AA2019" s="14">
        <f ca="1">VLOOKUP($M2019,LAST!$B:$Q,5,0)</f>
        <v>98.829800000000006</v>
      </c>
      <c r="AB2019" s="14">
        <f ca="1">VLOOKUP($M2019,LAST!$B:$Q,6,0)</f>
        <v>94.518000000000001</v>
      </c>
      <c r="AC2019" s="14">
        <f ca="1">VLOOKUP($M2019,LAST!$B:$Q,7,0)</f>
        <v>1122.5</v>
      </c>
    </row>
    <row r="2020" spans="12:29" ht="16.5" customHeight="1" x14ac:dyDescent="0.25">
      <c r="L2020" s="32">
        <f t="shared" si="325"/>
        <v>2020</v>
      </c>
      <c r="M2020" s="9">
        <f t="shared" ca="1" si="334"/>
        <v>43355</v>
      </c>
      <c r="N2020" s="12">
        <f t="shared" ca="1" si="326"/>
        <v>-1.0413042397733441E-2</v>
      </c>
      <c r="O2020" s="12">
        <f t="shared" ca="1" si="327"/>
        <v>-5.4061916652525799E-3</v>
      </c>
      <c r="P2020" s="12">
        <f t="shared" ca="1" si="328"/>
        <v>-6.0606060606060996E-3</v>
      </c>
      <c r="Q2020" s="12">
        <f t="shared" ca="1" si="329"/>
        <v>2.0333468889788264E-4</v>
      </c>
      <c r="R2020" s="12">
        <f t="shared" ca="1" si="330"/>
        <v>1.9838317710663134E-4</v>
      </c>
      <c r="S2020" s="12">
        <f t="shared" ca="1" si="331"/>
        <v>-4.7244590494387451E-3</v>
      </c>
      <c r="T2020" s="12">
        <f t="shared" ca="1" si="332"/>
        <v>2.7101475031099387E-3</v>
      </c>
      <c r="U2020" s="18"/>
      <c r="V2020" s="22">
        <f t="shared" ca="1" si="333"/>
        <v>43355</v>
      </c>
      <c r="W2020" s="14">
        <f ca="1">VLOOKUP($M2020,LAST!$B:$Q,2,0)</f>
        <v>398.19</v>
      </c>
      <c r="X2020" s="14">
        <f ca="1">VLOOKUP($M2020,LAST!$B:$Q,3,0)*100</f>
        <v>410.26</v>
      </c>
      <c r="Y2020" s="14">
        <f ca="1">VLOOKUP($M2020,LAST!$B:$Q,16,0)*100</f>
        <v>328</v>
      </c>
      <c r="Z2020" s="14">
        <f ca="1">VLOOKUP($M2020,LAST!$B:$Q,4,0)</f>
        <v>98.38</v>
      </c>
      <c r="AA2020" s="14">
        <f ca="1">VLOOKUP($M2020,LAST!$B:$Q,5,0)</f>
        <v>98.818299999999994</v>
      </c>
      <c r="AB2020" s="14">
        <f ca="1">VLOOKUP($M2020,LAST!$B:$Q,6,0)</f>
        <v>94.799000000000007</v>
      </c>
      <c r="AC2020" s="14">
        <f ca="1">VLOOKUP($M2020,LAST!$B:$Q,7,0)</f>
        <v>1128.45</v>
      </c>
    </row>
    <row r="2021" spans="12:29" ht="16.5" customHeight="1" x14ac:dyDescent="0.25">
      <c r="L2021" s="32">
        <f t="shared" si="325"/>
        <v>2021</v>
      </c>
      <c r="M2021" s="9">
        <f t="shared" ca="1" si="334"/>
        <v>43354</v>
      </c>
      <c r="N2021" s="12">
        <f t="shared" ca="1" si="326"/>
        <v>-7.2019271363654713E-4</v>
      </c>
      <c r="O2021" s="12">
        <f t="shared" ca="1" si="327"/>
        <v>-8.1275398562049572E-3</v>
      </c>
      <c r="P2021" s="12">
        <f t="shared" ca="1" si="328"/>
        <v>-1.4925373134328401E-2</v>
      </c>
      <c r="Q2021" s="12">
        <f t="shared" ca="1" si="329"/>
        <v>0</v>
      </c>
      <c r="R2021" s="12">
        <f t="shared" ca="1" si="330"/>
        <v>1.5387185106807699E-4</v>
      </c>
      <c r="S2021" s="12">
        <f t="shared" ca="1" si="331"/>
        <v>1.040462427745581E-3</v>
      </c>
      <c r="T2021" s="12">
        <f t="shared" ca="1" si="332"/>
        <v>-2.7028224555806224E-3</v>
      </c>
      <c r="U2021" s="18"/>
      <c r="V2021" s="22">
        <f t="shared" ca="1" si="333"/>
        <v>43354</v>
      </c>
      <c r="W2021" s="14">
        <f ca="1">VLOOKUP($M2021,LAST!$B:$Q,2,0)</f>
        <v>402.38</v>
      </c>
      <c r="X2021" s="14">
        <f ca="1">VLOOKUP($M2021,LAST!$B:$Q,3,0)*100</f>
        <v>412.49</v>
      </c>
      <c r="Y2021" s="14">
        <f ca="1">VLOOKUP($M2021,LAST!$B:$Q,16,0)*100</f>
        <v>330</v>
      </c>
      <c r="Z2021" s="14">
        <f ca="1">VLOOKUP($M2021,LAST!$B:$Q,4,0)</f>
        <v>98.36</v>
      </c>
      <c r="AA2021" s="14">
        <f ca="1">VLOOKUP($M2021,LAST!$B:$Q,5,0)</f>
        <v>98.798699999999997</v>
      </c>
      <c r="AB2021" s="14">
        <f ca="1">VLOOKUP($M2021,LAST!$B:$Q,6,0)</f>
        <v>95.248999999999995</v>
      </c>
      <c r="AC2021" s="14">
        <f ca="1">VLOOKUP($M2021,LAST!$B:$Q,7,0)</f>
        <v>1125.4000000000001</v>
      </c>
    </row>
    <row r="2022" spans="12:29" ht="16.5" customHeight="1" x14ac:dyDescent="0.25">
      <c r="L2022" s="32">
        <f t="shared" si="325"/>
        <v>2022</v>
      </c>
      <c r="M2022" s="9">
        <f t="shared" ca="1" si="334"/>
        <v>43353</v>
      </c>
      <c r="N2022" s="12">
        <f t="shared" ca="1" si="326"/>
        <v>1.3133727512894877E-2</v>
      </c>
      <c r="O2022" s="12">
        <f t="shared" ca="1" si="327"/>
        <v>2.1646062821667478E-4</v>
      </c>
      <c r="P2022" s="12">
        <f t="shared" ca="1" si="328"/>
        <v>-2.9761904761904656E-3</v>
      </c>
      <c r="Q2022" s="12">
        <f t="shared" ca="1" si="329"/>
        <v>-2.0329335230728773E-4</v>
      </c>
      <c r="R2022" s="12">
        <f t="shared" ca="1" si="330"/>
        <v>4.55562417114308E-5</v>
      </c>
      <c r="S2022" s="12">
        <f t="shared" ca="1" si="331"/>
        <v>-2.2544958842340979E-3</v>
      </c>
      <c r="T2022" s="12">
        <f t="shared" ca="1" si="332"/>
        <v>4.9425594442960019E-3</v>
      </c>
      <c r="U2022" s="18"/>
      <c r="V2022" s="22">
        <f t="shared" ca="1" si="333"/>
        <v>43353</v>
      </c>
      <c r="W2022" s="14">
        <f ca="1">VLOOKUP($M2022,LAST!$B:$Q,2,0)</f>
        <v>402.67</v>
      </c>
      <c r="X2022" s="14">
        <f ca="1">VLOOKUP($M2022,LAST!$B:$Q,3,0)*100</f>
        <v>415.86999999999995</v>
      </c>
      <c r="Y2022" s="14">
        <f ca="1">VLOOKUP($M2022,LAST!$B:$Q,16,0)*100</f>
        <v>335</v>
      </c>
      <c r="Z2022" s="14">
        <f ca="1">VLOOKUP($M2022,LAST!$B:$Q,4,0)</f>
        <v>98.36</v>
      </c>
      <c r="AA2022" s="14">
        <f ca="1">VLOOKUP($M2022,LAST!$B:$Q,5,0)</f>
        <v>98.783500000000004</v>
      </c>
      <c r="AB2022" s="14">
        <f ca="1">VLOOKUP($M2022,LAST!$B:$Q,6,0)</f>
        <v>95.15</v>
      </c>
      <c r="AC2022" s="14">
        <f ca="1">VLOOKUP($M2022,LAST!$B:$Q,7,0)</f>
        <v>1128.45</v>
      </c>
    </row>
    <row r="2023" spans="12:29" ht="16.5" customHeight="1" x14ac:dyDescent="0.25">
      <c r="L2023" s="32">
        <f t="shared" si="325"/>
        <v>2023</v>
      </c>
      <c r="M2023" s="9">
        <f t="shared" ca="1" si="334"/>
        <v>43350</v>
      </c>
      <c r="N2023" s="12">
        <f t="shared" ca="1" si="326"/>
        <v>-1.1638027503543702E-2</v>
      </c>
      <c r="O2023" s="12">
        <f t="shared" ca="1" si="327"/>
        <v>-1.3898112133573726E-2</v>
      </c>
      <c r="P2023" s="12">
        <f t="shared" ca="1" si="328"/>
        <v>-1.4662756598240456E-2</v>
      </c>
      <c r="Q2023" s="12">
        <f t="shared" ca="1" si="329"/>
        <v>1.0165700925068855E-4</v>
      </c>
      <c r="R2023" s="12">
        <f t="shared" ca="1" si="330"/>
        <v>8.0995433882291579E-5</v>
      </c>
      <c r="S2023" s="12">
        <f t="shared" ca="1" si="331"/>
        <v>3.6202523652666407E-3</v>
      </c>
      <c r="T2023" s="12">
        <f t="shared" ca="1" si="332"/>
        <v>-8.897588753448149E-4</v>
      </c>
      <c r="U2023" s="18"/>
      <c r="V2023" s="22">
        <f t="shared" ca="1" si="333"/>
        <v>43350</v>
      </c>
      <c r="W2023" s="14">
        <f ca="1">VLOOKUP($M2023,LAST!$B:$Q,2,0)</f>
        <v>397.45</v>
      </c>
      <c r="X2023" s="14">
        <f ca="1">VLOOKUP($M2023,LAST!$B:$Q,3,0)*100</f>
        <v>415.78</v>
      </c>
      <c r="Y2023" s="14">
        <f ca="1">VLOOKUP($M2023,LAST!$B:$Q,16,0)*100</f>
        <v>336</v>
      </c>
      <c r="Z2023" s="14">
        <f ca="1">VLOOKUP($M2023,LAST!$B:$Q,4,0)</f>
        <v>98.38</v>
      </c>
      <c r="AA2023" s="14">
        <f ca="1">VLOOKUP($M2023,LAST!$B:$Q,5,0)</f>
        <v>98.778999999999996</v>
      </c>
      <c r="AB2023" s="14">
        <f ca="1">VLOOKUP($M2023,LAST!$B:$Q,6,0)</f>
        <v>95.364999999999995</v>
      </c>
      <c r="AC2023" s="14">
        <f ca="1">VLOOKUP($M2023,LAST!$B:$Q,7,0)</f>
        <v>1122.9000000000001</v>
      </c>
    </row>
    <row r="2024" spans="12:29" ht="16.5" customHeight="1" x14ac:dyDescent="0.25">
      <c r="L2024" s="32">
        <f t="shared" si="325"/>
        <v>2024</v>
      </c>
      <c r="M2024" s="9">
        <f t="shared" ca="1" si="334"/>
        <v>43349</v>
      </c>
      <c r="N2024" s="12">
        <f t="shared" ca="1" si="326"/>
        <v>-9.3124091547388543E-3</v>
      </c>
      <c r="O2024" s="12">
        <f t="shared" ca="1" si="327"/>
        <v>3.0841498422340408E-4</v>
      </c>
      <c r="P2024" s="12">
        <f t="shared" ca="1" si="328"/>
        <v>5.8997050147493457E-3</v>
      </c>
      <c r="Q2024" s="12">
        <f t="shared" ca="1" si="329"/>
        <v>0</v>
      </c>
      <c r="R2024" s="12">
        <f t="shared" ca="1" si="330"/>
        <v>3.2399223228729568E-5</v>
      </c>
      <c r="S2024" s="12">
        <f t="shared" ca="1" si="331"/>
        <v>-1.7124726844847116E-3</v>
      </c>
      <c r="T2024" s="12">
        <f t="shared" ca="1" si="332"/>
        <v>2.4528386032198757E-3</v>
      </c>
      <c r="U2024" s="18"/>
      <c r="V2024" s="22">
        <f t="shared" ca="1" si="333"/>
        <v>43349</v>
      </c>
      <c r="W2024" s="14">
        <f ca="1">VLOOKUP($M2024,LAST!$B:$Q,2,0)</f>
        <v>402.13</v>
      </c>
      <c r="X2024" s="14">
        <f ca="1">VLOOKUP($M2024,LAST!$B:$Q,3,0)*100</f>
        <v>421.64</v>
      </c>
      <c r="Y2024" s="14">
        <f ca="1">VLOOKUP($M2024,LAST!$B:$Q,16,0)*100</f>
        <v>341</v>
      </c>
      <c r="Z2024" s="14">
        <f ca="1">VLOOKUP($M2024,LAST!$B:$Q,4,0)</f>
        <v>98.37</v>
      </c>
      <c r="AA2024" s="14">
        <f ca="1">VLOOKUP($M2024,LAST!$B:$Q,5,0)</f>
        <v>98.771000000000001</v>
      </c>
      <c r="AB2024" s="14">
        <f ca="1">VLOOKUP($M2024,LAST!$B:$Q,6,0)</f>
        <v>95.021000000000001</v>
      </c>
      <c r="AC2024" s="14">
        <f ca="1">VLOOKUP($M2024,LAST!$B:$Q,7,0)</f>
        <v>1123.9000000000001</v>
      </c>
    </row>
    <row r="2025" spans="12:29" ht="16.5" customHeight="1" x14ac:dyDescent="0.25">
      <c r="L2025" s="32">
        <f t="shared" si="325"/>
        <v>2025</v>
      </c>
      <c r="M2025" s="9">
        <f t="shared" ca="1" si="334"/>
        <v>43348</v>
      </c>
      <c r="N2025" s="12">
        <f t="shared" ca="1" si="326"/>
        <v>-2.3839952811639531E-3</v>
      </c>
      <c r="O2025" s="12">
        <f t="shared" ca="1" si="327"/>
        <v>2.9743492123921467E-3</v>
      </c>
      <c r="P2025" s="12">
        <f t="shared" ca="1" si="328"/>
        <v>1.1940298507462588E-2</v>
      </c>
      <c r="Q2025" s="12">
        <f t="shared" ca="1" si="329"/>
        <v>1.0166734444894132E-4</v>
      </c>
      <c r="R2025" s="12">
        <f t="shared" ca="1" si="330"/>
        <v>-4.4546947420509575E-5</v>
      </c>
      <c r="S2025" s="12">
        <f t="shared" ca="1" si="331"/>
        <v>-2.671863703517352E-3</v>
      </c>
      <c r="T2025" s="12">
        <f t="shared" ca="1" si="332"/>
        <v>5.5607874792591439E-3</v>
      </c>
      <c r="U2025" s="18"/>
      <c r="V2025" s="22">
        <f t="shared" ca="1" si="333"/>
        <v>43348</v>
      </c>
      <c r="W2025" s="14">
        <f ca="1">VLOOKUP($M2025,LAST!$B:$Q,2,0)</f>
        <v>405.91</v>
      </c>
      <c r="X2025" s="14">
        <f ca="1">VLOOKUP($M2025,LAST!$B:$Q,3,0)*100</f>
        <v>421.51</v>
      </c>
      <c r="Y2025" s="14">
        <f ca="1">VLOOKUP($M2025,LAST!$B:$Q,16,0)*100</f>
        <v>339</v>
      </c>
      <c r="Z2025" s="14">
        <f ca="1">VLOOKUP($M2025,LAST!$B:$Q,4,0)</f>
        <v>98.37</v>
      </c>
      <c r="AA2025" s="14">
        <f ca="1">VLOOKUP($M2025,LAST!$B:$Q,5,0)</f>
        <v>98.767799999999994</v>
      </c>
      <c r="AB2025" s="14">
        <f ca="1">VLOOKUP($M2025,LAST!$B:$Q,6,0)</f>
        <v>95.183999999999997</v>
      </c>
      <c r="AC2025" s="14">
        <f ca="1">VLOOKUP($M2025,LAST!$B:$Q,7,0)</f>
        <v>1121.1500000000001</v>
      </c>
    </row>
    <row r="2026" spans="12:29" ht="16.5" customHeight="1" x14ac:dyDescent="0.25">
      <c r="L2026" s="32">
        <f t="shared" si="325"/>
        <v>2026</v>
      </c>
      <c r="M2026" s="9">
        <f t="shared" ca="1" si="334"/>
        <v>43347</v>
      </c>
      <c r="N2026" s="12">
        <f t="shared" ca="1" si="326"/>
        <v>1.7428921507339101E-2</v>
      </c>
      <c r="O2026" s="12">
        <f t="shared" ca="1" si="327"/>
        <v>7.1897617792264779E-3</v>
      </c>
      <c r="P2026" s="12">
        <f t="shared" ca="1" si="328"/>
        <v>-8.8757396449704595E-3</v>
      </c>
      <c r="Q2026" s="12">
        <f t="shared" ca="1" si="329"/>
        <v>-1.0165700925079957E-4</v>
      </c>
      <c r="R2026" s="12">
        <f t="shared" ca="1" si="330"/>
        <v>-3.0371996209588303E-5</v>
      </c>
      <c r="S2026" s="12">
        <f t="shared" ca="1" si="331"/>
        <v>3.1427370191297044E-3</v>
      </c>
      <c r="T2026" s="12">
        <f t="shared" ca="1" si="332"/>
        <v>4.1880572818158157E-3</v>
      </c>
      <c r="U2026" s="18"/>
      <c r="V2026" s="22">
        <f t="shared" ca="1" si="333"/>
        <v>43347</v>
      </c>
      <c r="W2026" s="14">
        <f ca="1">VLOOKUP($M2026,LAST!$B:$Q,2,0)</f>
        <v>406.88</v>
      </c>
      <c r="X2026" s="14">
        <f ca="1">VLOOKUP($M2026,LAST!$B:$Q,3,0)*100</f>
        <v>420.26000000000005</v>
      </c>
      <c r="Y2026" s="14">
        <f ca="1">VLOOKUP($M2026,LAST!$B:$Q,16,0)*100</f>
        <v>335</v>
      </c>
      <c r="Z2026" s="14">
        <f ca="1">VLOOKUP($M2026,LAST!$B:$Q,4,0)</f>
        <v>98.36</v>
      </c>
      <c r="AA2026" s="14">
        <f ca="1">VLOOKUP($M2026,LAST!$B:$Q,5,0)</f>
        <v>98.772199999999998</v>
      </c>
      <c r="AB2026" s="14">
        <f ca="1">VLOOKUP($M2026,LAST!$B:$Q,6,0)</f>
        <v>95.438999999999993</v>
      </c>
      <c r="AC2026" s="14">
        <f ca="1">VLOOKUP($M2026,LAST!$B:$Q,7,0)</f>
        <v>1114.95</v>
      </c>
    </row>
    <row r="2027" spans="12:29" ht="16.5" customHeight="1" x14ac:dyDescent="0.25">
      <c r="L2027" s="32">
        <f t="shared" si="325"/>
        <v>2027</v>
      </c>
      <c r="M2027" s="9">
        <f t="shared" ca="1" si="334"/>
        <v>43346</v>
      </c>
      <c r="N2027" s="12">
        <f t="shared" ca="1" si="326"/>
        <v>0</v>
      </c>
      <c r="O2027" s="12">
        <f t="shared" ca="1" si="327"/>
        <v>1.7766253721309688E-3</v>
      </c>
      <c r="P2027" s="12">
        <f t="shared" ca="1" si="328"/>
        <v>0</v>
      </c>
      <c r="Q2027" s="12">
        <f t="shared" ca="1" si="329"/>
        <v>5.0854353132634422E-4</v>
      </c>
      <c r="R2027" s="12">
        <f t="shared" ca="1" si="330"/>
        <v>-2.8346392921596575E-5</v>
      </c>
      <c r="S2027" s="12">
        <f t="shared" ca="1" si="331"/>
        <v>0</v>
      </c>
      <c r="T2027" s="12">
        <f t="shared" ca="1" si="332"/>
        <v>-2.3362386557643777E-3</v>
      </c>
      <c r="U2027" s="18"/>
      <c r="V2027" s="22">
        <f t="shared" ca="1" si="333"/>
        <v>43346</v>
      </c>
      <c r="W2027" s="14">
        <f ca="1">VLOOKUP($M2027,LAST!$B:$Q,2,0)</f>
        <v>399.91</v>
      </c>
      <c r="X2027" s="14">
        <f ca="1">VLOOKUP($M2027,LAST!$B:$Q,3,0)*100</f>
        <v>417.26</v>
      </c>
      <c r="Y2027" s="14">
        <f ca="1">VLOOKUP($M2027,LAST!$B:$Q,16,0)*100</f>
        <v>338</v>
      </c>
      <c r="Z2027" s="14">
        <f ca="1">VLOOKUP($M2027,LAST!$B:$Q,4,0)</f>
        <v>98.37</v>
      </c>
      <c r="AA2027" s="14">
        <f ca="1">VLOOKUP($M2027,LAST!$B:$Q,5,0)</f>
        <v>98.775199999999998</v>
      </c>
      <c r="AB2027" s="14">
        <f ca="1">VLOOKUP($M2027,LAST!$B:$Q,6,0)</f>
        <v>95.14</v>
      </c>
      <c r="AC2027" s="14">
        <f ca="1">VLOOKUP($M2027,LAST!$B:$Q,7,0)</f>
        <v>1110.3</v>
      </c>
    </row>
    <row r="2028" spans="12:29" ht="16.5" customHeight="1" x14ac:dyDescent="0.25">
      <c r="L2028" s="32">
        <f t="shared" si="325"/>
        <v>2028</v>
      </c>
      <c r="M2028" s="9">
        <f t="shared" ca="1" si="334"/>
        <v>43343</v>
      </c>
      <c r="N2028" s="12">
        <f t="shared" ca="1" si="326"/>
        <v>1.0179852480549645E-2</v>
      </c>
      <c r="O2028" s="12">
        <f t="shared" ca="1" si="327"/>
        <v>8.5474224557495759E-3</v>
      </c>
      <c r="P2028" s="12">
        <f t="shared" ca="1" si="328"/>
        <v>8.9552238805969964E-3</v>
      </c>
      <c r="Q2028" s="12">
        <f t="shared" ca="1" si="329"/>
        <v>-2.0337604230236117E-4</v>
      </c>
      <c r="R2028" s="12">
        <f t="shared" ca="1" si="330"/>
        <v>-2.1259342721902108E-5</v>
      </c>
      <c r="S2028" s="12">
        <f t="shared" ca="1" si="331"/>
        <v>4.4023098930565663E-3</v>
      </c>
      <c r="T2028" s="12">
        <f t="shared" ca="1" si="332"/>
        <v>3.8334911829702722E-3</v>
      </c>
      <c r="U2028" s="18"/>
      <c r="V2028" s="22">
        <f t="shared" ca="1" si="333"/>
        <v>43343</v>
      </c>
      <c r="W2028" s="14">
        <f ca="1">VLOOKUP($M2028,LAST!$B:$Q,2,0)</f>
        <v>399.91</v>
      </c>
      <c r="X2028" s="14">
        <f ca="1">VLOOKUP($M2028,LAST!$B:$Q,3,0)*100</f>
        <v>416.52</v>
      </c>
      <c r="Y2028" s="14">
        <f ca="1">VLOOKUP($M2028,LAST!$B:$Q,16,0)*100</f>
        <v>338</v>
      </c>
      <c r="Z2028" s="14">
        <f ca="1">VLOOKUP($M2028,LAST!$B:$Q,4,0)</f>
        <v>98.32</v>
      </c>
      <c r="AA2028" s="14">
        <f ca="1">VLOOKUP($M2028,LAST!$B:$Q,5,0)</f>
        <v>98.778000000000006</v>
      </c>
      <c r="AB2028" s="14">
        <f ca="1">VLOOKUP($M2028,LAST!$B:$Q,6,0)</f>
        <v>95.14</v>
      </c>
      <c r="AC2028" s="14">
        <f ca="1">VLOOKUP($M2028,LAST!$B:$Q,7,0)</f>
        <v>1112.9000000000001</v>
      </c>
    </row>
    <row r="2029" spans="12:29" ht="16.5" customHeight="1" x14ac:dyDescent="0.25">
      <c r="L2029" s="32">
        <f t="shared" si="325"/>
        <v>2029</v>
      </c>
      <c r="M2029" s="9">
        <f t="shared" ca="1" si="334"/>
        <v>43342</v>
      </c>
      <c r="N2029" s="12">
        <f t="shared" ca="1" si="326"/>
        <v>1.9809886911048791E-2</v>
      </c>
      <c r="O2029" s="12">
        <f t="shared" ca="1" si="327"/>
        <v>2.2708137288891095E-2</v>
      </c>
      <c r="P2029" s="12">
        <f t="shared" ca="1" si="328"/>
        <v>1.2084592145015005E-2</v>
      </c>
      <c r="Q2029" s="12">
        <f t="shared" ca="1" si="329"/>
        <v>1.0169836265649934E-4</v>
      </c>
      <c r="R2029" s="12">
        <f t="shared" ca="1" si="330"/>
        <v>-1.2247930504627469E-4</v>
      </c>
      <c r="S2029" s="12">
        <f t="shared" ca="1" si="331"/>
        <v>1.3002114164906153E-3</v>
      </c>
      <c r="T2029" s="12">
        <f t="shared" ca="1" si="332"/>
        <v>-1.4411168655706907E-3</v>
      </c>
      <c r="U2029" s="18"/>
      <c r="V2029" s="22">
        <f t="shared" ca="1" si="333"/>
        <v>43342</v>
      </c>
      <c r="W2029" s="14">
        <f ca="1">VLOOKUP($M2029,LAST!$B:$Q,2,0)</f>
        <v>395.88</v>
      </c>
      <c r="X2029" s="14">
        <f ca="1">VLOOKUP($M2029,LAST!$B:$Q,3,0)*100</f>
        <v>412.99</v>
      </c>
      <c r="Y2029" s="14">
        <f ca="1">VLOOKUP($M2029,LAST!$B:$Q,16,0)*100</f>
        <v>335</v>
      </c>
      <c r="Z2029" s="14">
        <f ca="1">VLOOKUP($M2029,LAST!$B:$Q,4,0)</f>
        <v>98.34</v>
      </c>
      <c r="AA2029" s="14">
        <f ca="1">VLOOKUP($M2029,LAST!$B:$Q,5,0)</f>
        <v>98.780100000000004</v>
      </c>
      <c r="AB2029" s="14">
        <f ca="1">VLOOKUP($M2029,LAST!$B:$Q,6,0)</f>
        <v>94.722999999999999</v>
      </c>
      <c r="AC2029" s="14">
        <f ca="1">VLOOKUP($M2029,LAST!$B:$Q,7,0)</f>
        <v>1108.6500000000001</v>
      </c>
    </row>
    <row r="2030" spans="12:29" ht="16.5" customHeight="1" x14ac:dyDescent="0.25">
      <c r="L2030" s="32">
        <f t="shared" si="325"/>
        <v>2030</v>
      </c>
      <c r="M2030" s="9">
        <f t="shared" ca="1" si="334"/>
        <v>43341</v>
      </c>
      <c r="N2030" s="12">
        <f t="shared" ca="1" si="326"/>
        <v>1.2625538020085925E-2</v>
      </c>
      <c r="O2030" s="12">
        <f t="shared" ca="1" si="327"/>
        <v>3.7533245507195279E-3</v>
      </c>
      <c r="P2030" s="12">
        <f t="shared" ca="1" si="328"/>
        <v>0</v>
      </c>
      <c r="Q2030" s="12">
        <f t="shared" ca="1" si="329"/>
        <v>0</v>
      </c>
      <c r="R2030" s="12">
        <f t="shared" ca="1" si="330"/>
        <v>1.6502000994167432E-4</v>
      </c>
      <c r="S2030" s="12">
        <f t="shared" ca="1" si="331"/>
        <v>-1.2668918918918859E-3</v>
      </c>
      <c r="T2030" s="12">
        <f t="shared" ca="1" si="332"/>
        <v>2.7028244515525657E-4</v>
      </c>
      <c r="U2030" s="18"/>
      <c r="V2030" s="22">
        <f t="shared" ca="1" si="333"/>
        <v>43341</v>
      </c>
      <c r="W2030" s="14">
        <f ca="1">VLOOKUP($M2030,LAST!$B:$Q,2,0)</f>
        <v>388.19</v>
      </c>
      <c r="X2030" s="14">
        <f ca="1">VLOOKUP($M2030,LAST!$B:$Q,3,0)*100</f>
        <v>403.82</v>
      </c>
      <c r="Y2030" s="14">
        <f ca="1">VLOOKUP($M2030,LAST!$B:$Q,16,0)*100</f>
        <v>331</v>
      </c>
      <c r="Z2030" s="14">
        <f ca="1">VLOOKUP($M2030,LAST!$B:$Q,4,0)</f>
        <v>98.33</v>
      </c>
      <c r="AA2030" s="14">
        <f ca="1">VLOOKUP($M2030,LAST!$B:$Q,5,0)</f>
        <v>98.792199999999994</v>
      </c>
      <c r="AB2030" s="14">
        <f ca="1">VLOOKUP($M2030,LAST!$B:$Q,6,0)</f>
        <v>94.6</v>
      </c>
      <c r="AC2030" s="14">
        <f ca="1">VLOOKUP($M2030,LAST!$B:$Q,7,0)</f>
        <v>1110.25</v>
      </c>
    </row>
    <row r="2031" spans="12:29" ht="16.5" customHeight="1" x14ac:dyDescent="0.25">
      <c r="L2031" s="32">
        <f t="shared" si="325"/>
        <v>2031</v>
      </c>
      <c r="M2031" s="9">
        <f t="shared" ca="1" si="334"/>
        <v>43340</v>
      </c>
      <c r="N2031" s="12">
        <f t="shared" ca="1" si="326"/>
        <v>-8.7655789419247565E-3</v>
      </c>
      <c r="O2031" s="12">
        <f t="shared" ca="1" si="327"/>
        <v>-5.7336331957588138E-3</v>
      </c>
      <c r="P2031" s="12">
        <f t="shared" ca="1" si="328"/>
        <v>-6.0060060060059817E-3</v>
      </c>
      <c r="Q2031" s="12">
        <f t="shared" ca="1" si="329"/>
        <v>1.0170870626535766E-4</v>
      </c>
      <c r="R2031" s="12">
        <f t="shared" ca="1" si="330"/>
        <v>-1.4173296901232035E-5</v>
      </c>
      <c r="S2031" s="12">
        <f t="shared" ca="1" si="331"/>
        <v>-6.2250076493730599E-4</v>
      </c>
      <c r="T2031" s="12">
        <f t="shared" ca="1" si="332"/>
        <v>-3.5460992907802025E-3</v>
      </c>
      <c r="U2031" s="18"/>
      <c r="V2031" s="22">
        <f t="shared" ca="1" si="333"/>
        <v>43340</v>
      </c>
      <c r="W2031" s="14">
        <f ca="1">VLOOKUP($M2031,LAST!$B:$Q,2,0)</f>
        <v>383.35</v>
      </c>
      <c r="X2031" s="14">
        <f ca="1">VLOOKUP($M2031,LAST!$B:$Q,3,0)*100</f>
        <v>402.31000000000006</v>
      </c>
      <c r="Y2031" s="14">
        <f ca="1">VLOOKUP($M2031,LAST!$B:$Q,16,0)*100</f>
        <v>331</v>
      </c>
      <c r="Z2031" s="14">
        <f ca="1">VLOOKUP($M2031,LAST!$B:$Q,4,0)</f>
        <v>98.33</v>
      </c>
      <c r="AA2031" s="14">
        <f ca="1">VLOOKUP($M2031,LAST!$B:$Q,5,0)</f>
        <v>98.775899999999993</v>
      </c>
      <c r="AB2031" s="14">
        <f ca="1">VLOOKUP($M2031,LAST!$B:$Q,6,0)</f>
        <v>94.72</v>
      </c>
      <c r="AC2031" s="14">
        <f ca="1">VLOOKUP($M2031,LAST!$B:$Q,7,0)</f>
        <v>1109.95</v>
      </c>
    </row>
    <row r="2032" spans="12:29" ht="16.5" customHeight="1" x14ac:dyDescent="0.25">
      <c r="L2032" s="32">
        <f t="shared" si="325"/>
        <v>2032</v>
      </c>
      <c r="M2032" s="9">
        <f t="shared" ca="1" si="334"/>
        <v>43339</v>
      </c>
      <c r="N2032" s="12">
        <f t="shared" ca="1" si="326"/>
        <v>-9.0196279403473856E-3</v>
      </c>
      <c r="O2032" s="12">
        <f t="shared" ca="1" si="327"/>
        <v>-4.845056566650352E-3</v>
      </c>
      <c r="P2032" s="12">
        <f t="shared" ca="1" si="328"/>
        <v>-8.9285714285713969E-3</v>
      </c>
      <c r="Q2032" s="12">
        <f t="shared" ca="1" si="329"/>
        <v>0</v>
      </c>
      <c r="R2032" s="12">
        <f t="shared" ca="1" si="330"/>
        <v>-6.1751265901022201E-5</v>
      </c>
      <c r="S2032" s="12">
        <f t="shared" ca="1" si="331"/>
        <v>-3.8572299413532907E-3</v>
      </c>
      <c r="T2032" s="12">
        <f t="shared" ca="1" si="332"/>
        <v>-4.5576407506701111E-3</v>
      </c>
      <c r="U2032" s="18"/>
      <c r="V2032" s="22">
        <f t="shared" ca="1" si="333"/>
        <v>43339</v>
      </c>
      <c r="W2032" s="14">
        <f ca="1">VLOOKUP($M2032,LAST!$B:$Q,2,0)</f>
        <v>386.74</v>
      </c>
      <c r="X2032" s="14">
        <f ca="1">VLOOKUP($M2032,LAST!$B:$Q,3,0)*100</f>
        <v>404.62999999999994</v>
      </c>
      <c r="Y2032" s="14">
        <f ca="1">VLOOKUP($M2032,LAST!$B:$Q,16,0)*100</f>
        <v>333</v>
      </c>
      <c r="Z2032" s="14">
        <f ca="1">VLOOKUP($M2032,LAST!$B:$Q,4,0)</f>
        <v>98.32</v>
      </c>
      <c r="AA2032" s="14">
        <f ca="1">VLOOKUP($M2032,LAST!$B:$Q,5,0)</f>
        <v>98.777299999999997</v>
      </c>
      <c r="AB2032" s="14">
        <f ca="1">VLOOKUP($M2032,LAST!$B:$Q,6,0)</f>
        <v>94.778999999999996</v>
      </c>
      <c r="AC2032" s="14">
        <f ca="1">VLOOKUP($M2032,LAST!$B:$Q,7,0)</f>
        <v>1113.9000000000001</v>
      </c>
    </row>
    <row r="2033" spans="12:29" ht="16.5" customHeight="1" x14ac:dyDescent="0.25">
      <c r="L2033" s="32">
        <f t="shared" si="325"/>
        <v>2033</v>
      </c>
      <c r="M2033" s="9">
        <f t="shared" ca="1" si="334"/>
        <v>43336</v>
      </c>
      <c r="N2033" s="12">
        <f t="shared" ca="1" si="326"/>
        <v>4.8147480625144734E-3</v>
      </c>
      <c r="O2033" s="12">
        <f t="shared" ca="1" si="327"/>
        <v>1.2298610257022169E-4</v>
      </c>
      <c r="P2033" s="12">
        <f t="shared" ca="1" si="328"/>
        <v>-5.9171597633136397E-3</v>
      </c>
      <c r="Q2033" s="12">
        <f t="shared" ca="1" si="329"/>
        <v>0</v>
      </c>
      <c r="R2033" s="12">
        <f t="shared" ca="1" si="330"/>
        <v>5.8717765971216807E-5</v>
      </c>
      <c r="S2033" s="12">
        <f t="shared" ca="1" si="331"/>
        <v>-5.435577948278314E-3</v>
      </c>
      <c r="T2033" s="12">
        <f t="shared" ca="1" si="332"/>
        <v>-2.1401819154629464E-3</v>
      </c>
      <c r="U2033" s="18"/>
      <c r="V2033" s="22">
        <f t="shared" ca="1" si="333"/>
        <v>43336</v>
      </c>
      <c r="W2033" s="14">
        <f ca="1">VLOOKUP($M2033,LAST!$B:$Q,2,0)</f>
        <v>390.26</v>
      </c>
      <c r="X2033" s="14">
        <f ca="1">VLOOKUP($M2033,LAST!$B:$Q,3,0)*100</f>
        <v>406.59999999999997</v>
      </c>
      <c r="Y2033" s="14">
        <f ca="1">VLOOKUP($M2033,LAST!$B:$Q,16,0)*100</f>
        <v>336</v>
      </c>
      <c r="Z2033" s="14">
        <f ca="1">VLOOKUP($M2033,LAST!$B:$Q,4,0)</f>
        <v>98.32</v>
      </c>
      <c r="AA2033" s="14">
        <f ca="1">VLOOKUP($M2033,LAST!$B:$Q,5,0)</f>
        <v>98.7834</v>
      </c>
      <c r="AB2033" s="14">
        <f ca="1">VLOOKUP($M2033,LAST!$B:$Q,6,0)</f>
        <v>95.146000000000001</v>
      </c>
      <c r="AC2033" s="14">
        <f ca="1">VLOOKUP($M2033,LAST!$B:$Q,7,0)</f>
        <v>1119</v>
      </c>
    </row>
    <row r="2034" spans="12:29" ht="16.5" customHeight="1" x14ac:dyDescent="0.25">
      <c r="L2034" s="32">
        <f t="shared" si="325"/>
        <v>2034</v>
      </c>
      <c r="M2034" s="9">
        <f t="shared" ca="1" si="334"/>
        <v>43335</v>
      </c>
      <c r="N2034" s="12">
        <f t="shared" ca="1" si="326"/>
        <v>5.0720699738633357E-3</v>
      </c>
      <c r="O2034" s="12">
        <f t="shared" ca="1" si="327"/>
        <v>1.5520299566418316E-3</v>
      </c>
      <c r="P2034" s="12">
        <f t="shared" ca="1" si="328"/>
        <v>0</v>
      </c>
      <c r="Q2034" s="12">
        <f t="shared" ca="1" si="329"/>
        <v>1.0171905197831066E-4</v>
      </c>
      <c r="R2034" s="12">
        <f t="shared" ca="1" si="330"/>
        <v>6.7833744554324227E-5</v>
      </c>
      <c r="S2034" s="12">
        <f t="shared" ca="1" si="331"/>
        <v>5.4652849305276696E-3</v>
      </c>
      <c r="T2034" s="12">
        <f t="shared" ca="1" si="332"/>
        <v>2.1447721179626011E-3</v>
      </c>
      <c r="U2034" s="18"/>
      <c r="V2034" s="22">
        <f t="shared" ca="1" si="333"/>
        <v>43335</v>
      </c>
      <c r="W2034" s="14">
        <f ca="1">VLOOKUP($M2034,LAST!$B:$Q,2,0)</f>
        <v>388.39</v>
      </c>
      <c r="X2034" s="14">
        <f ca="1">VLOOKUP($M2034,LAST!$B:$Q,3,0)*100</f>
        <v>406.55</v>
      </c>
      <c r="Y2034" s="14">
        <f ca="1">VLOOKUP($M2034,LAST!$B:$Q,16,0)*100</f>
        <v>338</v>
      </c>
      <c r="Z2034" s="14">
        <f ca="1">VLOOKUP($M2034,LAST!$B:$Q,4,0)</f>
        <v>98.32</v>
      </c>
      <c r="AA2034" s="14">
        <f ca="1">VLOOKUP($M2034,LAST!$B:$Q,5,0)</f>
        <v>98.777600000000007</v>
      </c>
      <c r="AB2034" s="14">
        <f ca="1">VLOOKUP($M2034,LAST!$B:$Q,6,0)</f>
        <v>95.665999999999997</v>
      </c>
      <c r="AC2034" s="14">
        <f ca="1">VLOOKUP($M2034,LAST!$B:$Q,7,0)</f>
        <v>1121.4000000000001</v>
      </c>
    </row>
    <row r="2035" spans="12:29" ht="16.5" customHeight="1" x14ac:dyDescent="0.25">
      <c r="L2035" s="32">
        <f t="shared" si="325"/>
        <v>2035</v>
      </c>
      <c r="M2035" s="9">
        <f t="shared" ca="1" si="334"/>
        <v>43334</v>
      </c>
      <c r="N2035" s="12">
        <f t="shared" ca="1" si="326"/>
        <v>-8.721750506631043E-3</v>
      </c>
      <c r="O2035" s="12">
        <f t="shared" ca="1" si="327"/>
        <v>-6.364437481641283E-3</v>
      </c>
      <c r="P2035" s="12">
        <f t="shared" ca="1" si="328"/>
        <v>-2.9498525073746729E-3</v>
      </c>
      <c r="Q2035" s="12">
        <f t="shared" ca="1" si="329"/>
        <v>0</v>
      </c>
      <c r="R2035" s="12">
        <f t="shared" ca="1" si="330"/>
        <v>3.1902158611440967E-4</v>
      </c>
      <c r="S2035" s="12">
        <f t="shared" ca="1" si="331"/>
        <v>-1.1547829008146104E-3</v>
      </c>
      <c r="T2035" s="12">
        <f t="shared" ca="1" si="332"/>
        <v>3.5758984444855813E-4</v>
      </c>
      <c r="U2035" s="18"/>
      <c r="V2035" s="22">
        <f t="shared" ca="1" si="333"/>
        <v>43334</v>
      </c>
      <c r="W2035" s="14">
        <f ca="1">VLOOKUP($M2035,LAST!$B:$Q,2,0)</f>
        <v>386.43</v>
      </c>
      <c r="X2035" s="14">
        <f ca="1">VLOOKUP($M2035,LAST!$B:$Q,3,0)*100</f>
        <v>405.91999999999996</v>
      </c>
      <c r="Y2035" s="14">
        <f ca="1">VLOOKUP($M2035,LAST!$B:$Q,16,0)*100</f>
        <v>338</v>
      </c>
      <c r="Z2035" s="14">
        <f ca="1">VLOOKUP($M2035,LAST!$B:$Q,4,0)</f>
        <v>98.31</v>
      </c>
      <c r="AA2035" s="14">
        <f ca="1">VLOOKUP($M2035,LAST!$B:$Q,5,0)</f>
        <v>98.770899999999997</v>
      </c>
      <c r="AB2035" s="14">
        <f ca="1">VLOOKUP($M2035,LAST!$B:$Q,6,0)</f>
        <v>95.146000000000001</v>
      </c>
      <c r="AC2035" s="14">
        <f ca="1">VLOOKUP($M2035,LAST!$B:$Q,7,0)</f>
        <v>1119</v>
      </c>
    </row>
    <row r="2036" spans="12:29" ht="16.5" customHeight="1" x14ac:dyDescent="0.25">
      <c r="L2036" s="32">
        <f t="shared" si="325"/>
        <v>2036</v>
      </c>
      <c r="M2036" s="9">
        <f t="shared" ca="1" si="334"/>
        <v>43333</v>
      </c>
      <c r="N2036" s="12">
        <f t="shared" ca="1" si="326"/>
        <v>-1.101047771266217E-2</v>
      </c>
      <c r="O2036" s="12">
        <f t="shared" ca="1" si="327"/>
        <v>-1.0559968998256064E-2</v>
      </c>
      <c r="P2036" s="12">
        <f t="shared" ca="1" si="328"/>
        <v>-1.4534883720930258E-2</v>
      </c>
      <c r="Q2036" s="12">
        <f t="shared" ca="1" si="329"/>
        <v>-2.0339672531266562E-4</v>
      </c>
      <c r="R2036" s="12">
        <f t="shared" ca="1" si="330"/>
        <v>8.3053786442466304E-5</v>
      </c>
      <c r="S2036" s="12">
        <f t="shared" ca="1" si="331"/>
        <v>-6.7153284671533919E-3</v>
      </c>
      <c r="T2036" s="12">
        <f t="shared" ca="1" si="332"/>
        <v>-4.0954415954417289E-3</v>
      </c>
      <c r="U2036" s="18"/>
      <c r="V2036" s="22">
        <f t="shared" ca="1" si="333"/>
        <v>43333</v>
      </c>
      <c r="W2036" s="14">
        <f ca="1">VLOOKUP($M2036,LAST!$B:$Q,2,0)</f>
        <v>389.83</v>
      </c>
      <c r="X2036" s="14">
        <f ca="1">VLOOKUP($M2036,LAST!$B:$Q,3,0)*100</f>
        <v>408.52000000000004</v>
      </c>
      <c r="Y2036" s="14">
        <f ca="1">VLOOKUP($M2036,LAST!$B:$Q,16,0)*100</f>
        <v>339</v>
      </c>
      <c r="Z2036" s="14">
        <f ca="1">VLOOKUP($M2036,LAST!$B:$Q,4,0)</f>
        <v>98.31</v>
      </c>
      <c r="AA2036" s="14">
        <f ca="1">VLOOKUP($M2036,LAST!$B:$Q,5,0)</f>
        <v>98.739400000000003</v>
      </c>
      <c r="AB2036" s="14">
        <f ca="1">VLOOKUP($M2036,LAST!$B:$Q,6,0)</f>
        <v>95.256</v>
      </c>
      <c r="AC2036" s="14">
        <f ca="1">VLOOKUP($M2036,LAST!$B:$Q,7,0)</f>
        <v>1118.5999999999999</v>
      </c>
    </row>
    <row r="2037" spans="12:29" ht="16.5" customHeight="1" x14ac:dyDescent="0.25">
      <c r="L2037" s="32">
        <f t="shared" si="325"/>
        <v>2037</v>
      </c>
      <c r="M2037" s="9">
        <f t="shared" ca="1" si="334"/>
        <v>43332</v>
      </c>
      <c r="N2037" s="12">
        <f t="shared" ca="1" si="326"/>
        <v>1.0174269605330633E-2</v>
      </c>
      <c r="O2037" s="12">
        <f t="shared" ca="1" si="327"/>
        <v>5.5528494885535018E-3</v>
      </c>
      <c r="P2037" s="12">
        <f t="shared" ca="1" si="328"/>
        <v>8.7976539589442737E-3</v>
      </c>
      <c r="Q2037" s="12">
        <f t="shared" ca="1" si="329"/>
        <v>-2.0335536349769257E-4</v>
      </c>
      <c r="R2037" s="12">
        <f t="shared" ca="1" si="330"/>
        <v>3.1399368568774122E-5</v>
      </c>
      <c r="S2037" s="12">
        <f t="shared" ca="1" si="331"/>
        <v>-2.0915495156137442E-3</v>
      </c>
      <c r="T2037" s="12">
        <f t="shared" ca="1" si="332"/>
        <v>-1.5556246944308239E-3</v>
      </c>
      <c r="U2037" s="18"/>
      <c r="V2037" s="22">
        <f t="shared" ca="1" si="333"/>
        <v>43332</v>
      </c>
      <c r="W2037" s="14">
        <f ca="1">VLOOKUP($M2037,LAST!$B:$Q,2,0)</f>
        <v>394.17</v>
      </c>
      <c r="X2037" s="14">
        <f ca="1">VLOOKUP($M2037,LAST!$B:$Q,3,0)*100</f>
        <v>412.88</v>
      </c>
      <c r="Y2037" s="14">
        <f ca="1">VLOOKUP($M2037,LAST!$B:$Q,16,0)*100</f>
        <v>344</v>
      </c>
      <c r="Z2037" s="14">
        <f ca="1">VLOOKUP($M2037,LAST!$B:$Q,4,0)</f>
        <v>98.33</v>
      </c>
      <c r="AA2037" s="14">
        <f ca="1">VLOOKUP($M2037,LAST!$B:$Q,5,0)</f>
        <v>98.731200000000001</v>
      </c>
      <c r="AB2037" s="14">
        <f ca="1">VLOOKUP($M2037,LAST!$B:$Q,6,0)</f>
        <v>95.9</v>
      </c>
      <c r="AC2037" s="14">
        <f ca="1">VLOOKUP($M2037,LAST!$B:$Q,7,0)</f>
        <v>1123.2</v>
      </c>
    </row>
    <row r="2038" spans="12:29" ht="16.5" customHeight="1" x14ac:dyDescent="0.25">
      <c r="L2038" s="32">
        <f t="shared" si="325"/>
        <v>2038</v>
      </c>
      <c r="M2038" s="9">
        <f t="shared" ca="1" si="334"/>
        <v>43329</v>
      </c>
      <c r="N2038" s="12">
        <f t="shared" ca="1" si="326"/>
        <v>-3.5866167956133399E-4</v>
      </c>
      <c r="O2038" s="12">
        <f t="shared" ca="1" si="327"/>
        <v>2.3679906256863781E-3</v>
      </c>
      <c r="P2038" s="12">
        <f t="shared" ca="1" si="328"/>
        <v>-2.9239766081871066E-3</v>
      </c>
      <c r="Q2038" s="12">
        <f t="shared" ca="1" si="329"/>
        <v>0</v>
      </c>
      <c r="R2038" s="12">
        <f t="shared" ca="1" si="330"/>
        <v>-4.6590440654359355E-5</v>
      </c>
      <c r="S2038" s="12">
        <f t="shared" ca="1" si="331"/>
        <v>-5.6288478452066748E-3</v>
      </c>
      <c r="T2038" s="12">
        <f t="shared" ca="1" si="332"/>
        <v>-4.4690265486725389E-3</v>
      </c>
      <c r="U2038" s="18"/>
      <c r="V2038" s="22">
        <f t="shared" ca="1" si="333"/>
        <v>43329</v>
      </c>
      <c r="W2038" s="14">
        <f ca="1">VLOOKUP($M2038,LAST!$B:$Q,2,0)</f>
        <v>390.2</v>
      </c>
      <c r="X2038" s="14">
        <f ca="1">VLOOKUP($M2038,LAST!$B:$Q,3,0)*100</f>
        <v>410.59999999999997</v>
      </c>
      <c r="Y2038" s="14">
        <f ca="1">VLOOKUP($M2038,LAST!$B:$Q,16,0)*100</f>
        <v>341</v>
      </c>
      <c r="Z2038" s="14">
        <f ca="1">VLOOKUP($M2038,LAST!$B:$Q,4,0)</f>
        <v>98.35</v>
      </c>
      <c r="AA2038" s="14">
        <f ca="1">VLOOKUP($M2038,LAST!$B:$Q,5,0)</f>
        <v>98.728099999999998</v>
      </c>
      <c r="AB2038" s="14">
        <f ca="1">VLOOKUP($M2038,LAST!$B:$Q,6,0)</f>
        <v>96.100999999999999</v>
      </c>
      <c r="AC2038" s="14">
        <f ca="1">VLOOKUP($M2038,LAST!$B:$Q,7,0)</f>
        <v>1124.95</v>
      </c>
    </row>
    <row r="2039" spans="12:29" ht="16.5" customHeight="1" x14ac:dyDescent="0.25">
      <c r="L2039" s="32">
        <f t="shared" si="325"/>
        <v>2039</v>
      </c>
      <c r="M2039" s="9">
        <f t="shared" ca="1" si="334"/>
        <v>43328</v>
      </c>
      <c r="N2039" s="12">
        <f t="shared" ca="1" si="326"/>
        <v>-1.4765642747166852E-2</v>
      </c>
      <c r="O2039" s="12">
        <f t="shared" ca="1" si="327"/>
        <v>-1.9061759141741796E-2</v>
      </c>
      <c r="P2039" s="12">
        <f t="shared" ca="1" si="328"/>
        <v>-1.4409221902017322E-2</v>
      </c>
      <c r="Q2039" s="12">
        <f t="shared" ca="1" si="329"/>
        <v>-2.0331401850171016E-4</v>
      </c>
      <c r="R2039" s="12">
        <f t="shared" ca="1" si="330"/>
        <v>-2.2281888167219321E-5</v>
      </c>
      <c r="S2039" s="12">
        <f t="shared" ca="1" si="331"/>
        <v>-5.2742616033751855E-4</v>
      </c>
      <c r="T2039" s="12">
        <f t="shared" ca="1" si="332"/>
        <v>1.6842478503680258E-3</v>
      </c>
      <c r="U2039" s="18"/>
      <c r="V2039" s="22">
        <f t="shared" ca="1" si="333"/>
        <v>43328</v>
      </c>
      <c r="W2039" s="14">
        <f ca="1">VLOOKUP($M2039,LAST!$B:$Q,2,0)</f>
        <v>390.34</v>
      </c>
      <c r="X2039" s="14">
        <f ca="1">VLOOKUP($M2039,LAST!$B:$Q,3,0)*100</f>
        <v>409.63000000000005</v>
      </c>
      <c r="Y2039" s="14">
        <f ca="1">VLOOKUP($M2039,LAST!$B:$Q,16,0)*100</f>
        <v>342</v>
      </c>
      <c r="Z2039" s="14">
        <f ca="1">VLOOKUP($M2039,LAST!$B:$Q,4,0)</f>
        <v>98.35</v>
      </c>
      <c r="AA2039" s="14">
        <f ca="1">VLOOKUP($M2039,LAST!$B:$Q,5,0)</f>
        <v>98.732699999999994</v>
      </c>
      <c r="AB2039" s="14">
        <f ca="1">VLOOKUP($M2039,LAST!$B:$Q,6,0)</f>
        <v>96.644999999999996</v>
      </c>
      <c r="AC2039" s="14">
        <f ca="1">VLOOKUP($M2039,LAST!$B:$Q,7,0)</f>
        <v>1130</v>
      </c>
    </row>
    <row r="2040" spans="12:29" ht="16.5" customHeight="1" x14ac:dyDescent="0.25">
      <c r="L2040" s="32">
        <f t="shared" si="325"/>
        <v>2040</v>
      </c>
      <c r="M2040" s="9">
        <f t="shared" ca="1" si="334"/>
        <v>43327</v>
      </c>
      <c r="N2040" s="12">
        <f t="shared" ca="1" si="326"/>
        <v>9.1698718765125253E-3</v>
      </c>
      <c r="O2040" s="12">
        <f t="shared" ca="1" si="327"/>
        <v>1.5317659072674017E-2</v>
      </c>
      <c r="P2040" s="12">
        <f t="shared" ca="1" si="328"/>
        <v>2.3598820058997161E-2</v>
      </c>
      <c r="Q2040" s="12">
        <f t="shared" ca="1" si="329"/>
        <v>-3.0487804878054359E-4</v>
      </c>
      <c r="R2040" s="12">
        <f t="shared" ca="1" si="330"/>
        <v>4.1643953318248883E-4</v>
      </c>
      <c r="S2040" s="12">
        <f t="shared" ca="1" si="331"/>
        <v>-3.6182816263652384E-4</v>
      </c>
      <c r="T2040" s="12">
        <f t="shared" ca="1" si="332"/>
        <v>0</v>
      </c>
      <c r="U2040" s="18"/>
      <c r="V2040" s="22">
        <f t="shared" ca="1" si="333"/>
        <v>43327</v>
      </c>
      <c r="W2040" s="14">
        <f ca="1">VLOOKUP($M2040,LAST!$B:$Q,2,0)</f>
        <v>396.19</v>
      </c>
      <c r="X2040" s="14">
        <f ca="1">VLOOKUP($M2040,LAST!$B:$Q,3,0)*100</f>
        <v>417.59000000000003</v>
      </c>
      <c r="Y2040" s="14">
        <f ca="1">VLOOKUP($M2040,LAST!$B:$Q,16,0)*100</f>
        <v>347</v>
      </c>
      <c r="Z2040" s="14">
        <f ca="1">VLOOKUP($M2040,LAST!$B:$Q,4,0)</f>
        <v>98.37</v>
      </c>
      <c r="AA2040" s="14">
        <f ca="1">VLOOKUP($M2040,LAST!$B:$Q,5,0)</f>
        <v>98.734899999999996</v>
      </c>
      <c r="AB2040" s="14">
        <f ca="1">VLOOKUP($M2040,LAST!$B:$Q,6,0)</f>
        <v>96.695999999999998</v>
      </c>
      <c r="AC2040" s="14">
        <f ca="1">VLOOKUP($M2040,LAST!$B:$Q,7,0)</f>
        <v>1128.0999999999999</v>
      </c>
    </row>
    <row r="2041" spans="12:29" ht="16.5" customHeight="1" x14ac:dyDescent="0.25">
      <c r="L2041" s="32">
        <f t="shared" si="325"/>
        <v>2041</v>
      </c>
      <c r="M2041" s="9">
        <f t="shared" ca="1" si="334"/>
        <v>43326</v>
      </c>
      <c r="N2041" s="12">
        <f t="shared" ca="1" si="326"/>
        <v>-2.9659655453669109E-2</v>
      </c>
      <c r="O2041" s="12">
        <f t="shared" ca="1" si="327"/>
        <v>1.7414965986394249E-2</v>
      </c>
      <c r="P2041" s="12">
        <f t="shared" ca="1" si="328"/>
        <v>5.9374999999999956E-2</v>
      </c>
      <c r="Q2041" s="12">
        <f t="shared" ca="1" si="329"/>
        <v>-1.0161568946231991E-4</v>
      </c>
      <c r="R2041" s="12">
        <f t="shared" ca="1" si="330"/>
        <v>3.375210950684604E-4</v>
      </c>
      <c r="S2041" s="12">
        <f t="shared" ca="1" si="331"/>
        <v>3.5273002666222908E-3</v>
      </c>
      <c r="T2041" s="12">
        <f t="shared" ca="1" si="332"/>
        <v>-5.246682245050982E-3</v>
      </c>
      <c r="U2041" s="18"/>
      <c r="V2041" s="22">
        <f t="shared" ca="1" si="333"/>
        <v>43326</v>
      </c>
      <c r="W2041" s="14">
        <f ca="1">VLOOKUP($M2041,LAST!$B:$Q,2,0)</f>
        <v>392.59</v>
      </c>
      <c r="X2041" s="14">
        <f ca="1">VLOOKUP($M2041,LAST!$B:$Q,3,0)*100</f>
        <v>411.28999999999996</v>
      </c>
      <c r="Y2041" s="14">
        <f ca="1">VLOOKUP($M2041,LAST!$B:$Q,16,0)*100</f>
        <v>339</v>
      </c>
      <c r="Z2041" s="14">
        <f ca="1">VLOOKUP($M2041,LAST!$B:$Q,4,0)</f>
        <v>98.4</v>
      </c>
      <c r="AA2041" s="14">
        <f ca="1">VLOOKUP($M2041,LAST!$B:$Q,5,0)</f>
        <v>98.693799999999996</v>
      </c>
      <c r="AB2041" s="14">
        <f ca="1">VLOOKUP($M2041,LAST!$B:$Q,6,0)</f>
        <v>96.730999999999995</v>
      </c>
      <c r="AC2041" s="14">
        <f ca="1">VLOOKUP($M2041,LAST!$B:$Q,7,0)</f>
        <v>1128.0999999999999</v>
      </c>
    </row>
    <row r="2042" spans="12:29" ht="16.5" customHeight="1" x14ac:dyDescent="0.25">
      <c r="L2042" s="32">
        <f t="shared" si="325"/>
        <v>2042</v>
      </c>
      <c r="M2042" s="9">
        <f t="shared" ca="1" si="334"/>
        <v>43325</v>
      </c>
      <c r="N2042" s="12">
        <f t="shared" ca="1" si="326"/>
        <v>3.2881468433279659E-2</v>
      </c>
      <c r="O2042" s="12">
        <f t="shared" ca="1" si="327"/>
        <v>4.2979230845674454E-3</v>
      </c>
      <c r="P2042" s="12">
        <f t="shared" ca="1" si="328"/>
        <v>-5.0445103857566731E-2</v>
      </c>
      <c r="Q2042" s="12">
        <f t="shared" ca="1" si="329"/>
        <v>1.0162601626007017E-4</v>
      </c>
      <c r="R2042" s="12">
        <f t="shared" ca="1" si="330"/>
        <v>2.0271948184769073E-5</v>
      </c>
      <c r="S2042" s="12">
        <f t="shared" ca="1" si="331"/>
        <v>3.5285448903565886E-4</v>
      </c>
      <c r="T2042" s="12">
        <f t="shared" ca="1" si="332"/>
        <v>4.5619629728053113E-3</v>
      </c>
      <c r="U2042" s="18"/>
      <c r="V2042" s="22">
        <f t="shared" ca="1" si="333"/>
        <v>43325</v>
      </c>
      <c r="W2042" s="14">
        <f ca="1">VLOOKUP($M2042,LAST!$B:$Q,2,0)</f>
        <v>404.59</v>
      </c>
      <c r="X2042" s="14">
        <f ca="1">VLOOKUP($M2042,LAST!$B:$Q,3,0)*100</f>
        <v>404.25000000000006</v>
      </c>
      <c r="Y2042" s="14">
        <f ca="1">VLOOKUP($M2042,LAST!$B:$Q,16,0)*100</f>
        <v>320</v>
      </c>
      <c r="Z2042" s="14">
        <f ca="1">VLOOKUP($M2042,LAST!$B:$Q,4,0)</f>
        <v>98.41</v>
      </c>
      <c r="AA2042" s="14">
        <f ca="1">VLOOKUP($M2042,LAST!$B:$Q,5,0)</f>
        <v>98.660499999999999</v>
      </c>
      <c r="AB2042" s="14">
        <f ca="1">VLOOKUP($M2042,LAST!$B:$Q,6,0)</f>
        <v>96.391000000000005</v>
      </c>
      <c r="AC2042" s="14">
        <f ca="1">VLOOKUP($M2042,LAST!$B:$Q,7,0)</f>
        <v>1134.05</v>
      </c>
    </row>
    <row r="2043" spans="12:29" ht="16.5" customHeight="1" x14ac:dyDescent="0.25">
      <c r="L2043" s="32">
        <f t="shared" si="325"/>
        <v>2043</v>
      </c>
      <c r="M2043" s="9">
        <f t="shared" ca="1" si="334"/>
        <v>43322</v>
      </c>
      <c r="N2043" s="12">
        <f t="shared" ca="1" si="326"/>
        <v>5.103437172985581E-2</v>
      </c>
      <c r="O2043" s="12">
        <f t="shared" ca="1" si="327"/>
        <v>4.0076483811787744E-2</v>
      </c>
      <c r="P2043" s="12">
        <f t="shared" ca="1" si="328"/>
        <v>2.7439024390243816E-2</v>
      </c>
      <c r="Q2043" s="12">
        <f t="shared" ca="1" si="329"/>
        <v>-1.0161568946231991E-4</v>
      </c>
      <c r="R2043" s="12">
        <f t="shared" ca="1" si="330"/>
        <v>3.0408014741745149E-6</v>
      </c>
      <c r="S2043" s="12">
        <f t="shared" ca="1" si="331"/>
        <v>8.9315630758921571E-3</v>
      </c>
      <c r="T2043" s="12">
        <f t="shared" ca="1" si="332"/>
        <v>1.0563065079223222E-2</v>
      </c>
      <c r="U2043" s="18"/>
      <c r="V2043" s="22">
        <f t="shared" ca="1" si="333"/>
        <v>43322</v>
      </c>
      <c r="W2043" s="14">
        <f ca="1">VLOOKUP($M2043,LAST!$B:$Q,2,0)</f>
        <v>391.71</v>
      </c>
      <c r="X2043" s="14">
        <f ca="1">VLOOKUP($M2043,LAST!$B:$Q,3,0)*100</f>
        <v>402.52</v>
      </c>
      <c r="Y2043" s="14">
        <f ca="1">VLOOKUP($M2043,LAST!$B:$Q,16,0)*100</f>
        <v>337</v>
      </c>
      <c r="Z2043" s="14">
        <f ca="1">VLOOKUP($M2043,LAST!$B:$Q,4,0)</f>
        <v>98.4</v>
      </c>
      <c r="AA2043" s="14">
        <f ca="1">VLOOKUP($M2043,LAST!$B:$Q,5,0)</f>
        <v>98.658500000000004</v>
      </c>
      <c r="AB2043" s="14">
        <f ca="1">VLOOKUP($M2043,LAST!$B:$Q,6,0)</f>
        <v>96.356999999999999</v>
      </c>
      <c r="AC2043" s="14">
        <f ca="1">VLOOKUP($M2043,LAST!$B:$Q,7,0)</f>
        <v>1128.9000000000001</v>
      </c>
    </row>
    <row r="2044" spans="12:29" ht="16.5" customHeight="1" x14ac:dyDescent="0.25">
      <c r="L2044" s="32">
        <f t="shared" si="325"/>
        <v>2044</v>
      </c>
      <c r="M2044" s="9">
        <f t="shared" ca="1" si="334"/>
        <v>43321</v>
      </c>
      <c r="N2044" s="12">
        <f t="shared" ca="1" si="326"/>
        <v>1.8835429196282005E-2</v>
      </c>
      <c r="O2044" s="12">
        <f t="shared" ca="1" si="327"/>
        <v>1.2982593901321726E-2</v>
      </c>
      <c r="P2044" s="12">
        <f t="shared" ca="1" si="328"/>
        <v>9.2307692307691536E-3</v>
      </c>
      <c r="Q2044" s="12">
        <f t="shared" ca="1" si="329"/>
        <v>1.0162601626007017E-4</v>
      </c>
      <c r="R2044" s="12">
        <f t="shared" ca="1" si="330"/>
        <v>6.9943325632593201E-5</v>
      </c>
      <c r="S2044" s="12">
        <f t="shared" ca="1" si="331"/>
        <v>4.3326462793926712E-3</v>
      </c>
      <c r="T2044" s="12">
        <f t="shared" ca="1" si="332"/>
        <v>-2.5447564623422014E-3</v>
      </c>
      <c r="U2044" s="18"/>
      <c r="V2044" s="22">
        <f t="shared" ca="1" si="333"/>
        <v>43321</v>
      </c>
      <c r="W2044" s="14">
        <f ca="1">VLOOKUP($M2044,LAST!$B:$Q,2,0)</f>
        <v>372.69</v>
      </c>
      <c r="X2044" s="14">
        <f ca="1">VLOOKUP($M2044,LAST!$B:$Q,3,0)*100</f>
        <v>387.01</v>
      </c>
      <c r="Y2044" s="14">
        <f ca="1">VLOOKUP($M2044,LAST!$B:$Q,16,0)*100</f>
        <v>328</v>
      </c>
      <c r="Z2044" s="14">
        <f ca="1">VLOOKUP($M2044,LAST!$B:$Q,4,0)</f>
        <v>98.41</v>
      </c>
      <c r="AA2044" s="14">
        <f ca="1">VLOOKUP($M2044,LAST!$B:$Q,5,0)</f>
        <v>98.658199999999994</v>
      </c>
      <c r="AB2044" s="14">
        <f ca="1">VLOOKUP($M2044,LAST!$B:$Q,6,0)</f>
        <v>95.504000000000005</v>
      </c>
      <c r="AC2044" s="14">
        <f ca="1">VLOOKUP($M2044,LAST!$B:$Q,7,0)</f>
        <v>1117.0999999999999</v>
      </c>
    </row>
    <row r="2045" spans="12:29" ht="16.5" customHeight="1" x14ac:dyDescent="0.25">
      <c r="L2045" s="32">
        <f t="shared" si="325"/>
        <v>2045</v>
      </c>
      <c r="M2045" s="9">
        <f t="shared" ca="1" si="334"/>
        <v>43320</v>
      </c>
      <c r="N2045" s="12">
        <f t="shared" ca="1" si="326"/>
        <v>1.0162377112559406E-2</v>
      </c>
      <c r="O2045" s="12">
        <f t="shared" ca="1" si="327"/>
        <v>4.8130029982640377E-3</v>
      </c>
      <c r="P2045" s="12">
        <f t="shared" ca="1" si="328"/>
        <v>-3.0674846625766694E-3</v>
      </c>
      <c r="Q2045" s="12">
        <f t="shared" ca="1" si="329"/>
        <v>0</v>
      </c>
      <c r="R2045" s="12">
        <f t="shared" ca="1" si="330"/>
        <v>-2.2300273178177399E-5</v>
      </c>
      <c r="S2045" s="12">
        <f t="shared" ca="1" si="331"/>
        <v>-9.8754018448099501E-4</v>
      </c>
      <c r="T2045" s="12">
        <f t="shared" ca="1" si="332"/>
        <v>-3.4258764904786521E-3</v>
      </c>
      <c r="U2045" s="18"/>
      <c r="V2045" s="22">
        <f t="shared" ca="1" si="333"/>
        <v>43320</v>
      </c>
      <c r="W2045" s="14">
        <f ca="1">VLOOKUP($M2045,LAST!$B:$Q,2,0)</f>
        <v>365.8</v>
      </c>
      <c r="X2045" s="14">
        <f ca="1">VLOOKUP($M2045,LAST!$B:$Q,3,0)*100</f>
        <v>382.05</v>
      </c>
      <c r="Y2045" s="14">
        <f ca="1">VLOOKUP($M2045,LAST!$B:$Q,16,0)*100</f>
        <v>325</v>
      </c>
      <c r="Z2045" s="14">
        <f ca="1">VLOOKUP($M2045,LAST!$B:$Q,4,0)</f>
        <v>98.4</v>
      </c>
      <c r="AA2045" s="14">
        <f ca="1">VLOOKUP($M2045,LAST!$B:$Q,5,0)</f>
        <v>98.651300000000006</v>
      </c>
      <c r="AB2045" s="14">
        <f ca="1">VLOOKUP($M2045,LAST!$B:$Q,6,0)</f>
        <v>95.091999999999999</v>
      </c>
      <c r="AC2045" s="14">
        <f ca="1">VLOOKUP($M2045,LAST!$B:$Q,7,0)</f>
        <v>1119.95</v>
      </c>
    </row>
    <row r="2046" spans="12:29" ht="16.5" customHeight="1" x14ac:dyDescent="0.25">
      <c r="L2046" s="32">
        <f t="shared" si="325"/>
        <v>2046</v>
      </c>
      <c r="M2046" s="9">
        <f t="shared" ca="1" si="334"/>
        <v>43319</v>
      </c>
      <c r="N2046" s="12">
        <f t="shared" ca="1" si="326"/>
        <v>-3.3851658180817923E-3</v>
      </c>
      <c r="O2046" s="12">
        <f t="shared" ca="1" si="327"/>
        <v>-8.0613602567112252E-3</v>
      </c>
      <c r="P2046" s="12">
        <f t="shared" ca="1" si="328"/>
        <v>-2.1021021021020991E-2</v>
      </c>
      <c r="Q2046" s="12">
        <f t="shared" ca="1" si="329"/>
        <v>0</v>
      </c>
      <c r="R2046" s="12">
        <f t="shared" ca="1" si="330"/>
        <v>4.1881227677698085E-4</v>
      </c>
      <c r="S2046" s="12">
        <f t="shared" ca="1" si="331"/>
        <v>-1.8037291050566617E-3</v>
      </c>
      <c r="T2046" s="12">
        <f t="shared" ca="1" si="332"/>
        <v>-1.3345789403451658E-4</v>
      </c>
      <c r="U2046" s="18"/>
      <c r="V2046" s="22">
        <f t="shared" ca="1" si="333"/>
        <v>43319</v>
      </c>
      <c r="W2046" s="14">
        <f ca="1">VLOOKUP($M2046,LAST!$B:$Q,2,0)</f>
        <v>362.12</v>
      </c>
      <c r="X2046" s="14">
        <f ca="1">VLOOKUP($M2046,LAST!$B:$Q,3,0)*100</f>
        <v>380.22</v>
      </c>
      <c r="Y2046" s="14">
        <f ca="1">VLOOKUP($M2046,LAST!$B:$Q,16,0)*100</f>
        <v>326</v>
      </c>
      <c r="Z2046" s="14">
        <f ca="1">VLOOKUP($M2046,LAST!$B:$Q,4,0)</f>
        <v>98.4</v>
      </c>
      <c r="AA2046" s="14">
        <f ca="1">VLOOKUP($M2046,LAST!$B:$Q,5,0)</f>
        <v>98.653499999999994</v>
      </c>
      <c r="AB2046" s="14">
        <f ca="1">VLOOKUP($M2046,LAST!$B:$Q,6,0)</f>
        <v>95.186000000000007</v>
      </c>
      <c r="AC2046" s="14">
        <f ca="1">VLOOKUP($M2046,LAST!$B:$Q,7,0)</f>
        <v>1123.8</v>
      </c>
    </row>
    <row r="2047" spans="12:29" ht="16.5" customHeight="1" x14ac:dyDescent="0.25">
      <c r="L2047" s="32">
        <f t="shared" si="325"/>
        <v>2047</v>
      </c>
      <c r="M2047" s="9">
        <f t="shared" ca="1" si="334"/>
        <v>43318</v>
      </c>
      <c r="N2047" s="12">
        <f t="shared" ca="1" si="326"/>
        <v>8.1853496115429358E-3</v>
      </c>
      <c r="O2047" s="12">
        <f t="shared" ca="1" si="327"/>
        <v>-2.5501574331885379E-3</v>
      </c>
      <c r="P2047" s="12">
        <f t="shared" ca="1" si="328"/>
        <v>-2.9940119760478723E-3</v>
      </c>
      <c r="Q2047" s="12">
        <f t="shared" ca="1" si="329"/>
        <v>1.0163634515714115E-4</v>
      </c>
      <c r="R2047" s="12">
        <f t="shared" ca="1" si="330"/>
        <v>3.8346670129363325E-4</v>
      </c>
      <c r="S2047" s="12">
        <f t="shared" ca="1" si="331"/>
        <v>2.0701758073160548E-3</v>
      </c>
      <c r="T2047" s="12">
        <f t="shared" ca="1" si="332"/>
        <v>-3.3253524873636531E-3</v>
      </c>
      <c r="U2047" s="18"/>
      <c r="V2047" s="22">
        <f t="shared" ca="1" si="333"/>
        <v>43318</v>
      </c>
      <c r="W2047" s="14">
        <f ca="1">VLOOKUP($M2047,LAST!$B:$Q,2,0)</f>
        <v>363.35</v>
      </c>
      <c r="X2047" s="14">
        <f ca="1">VLOOKUP($M2047,LAST!$B:$Q,3,0)*100</f>
        <v>383.31</v>
      </c>
      <c r="Y2047" s="14">
        <f ca="1">VLOOKUP($M2047,LAST!$B:$Q,16,0)*100</f>
        <v>333</v>
      </c>
      <c r="Z2047" s="14">
        <f ca="1">VLOOKUP($M2047,LAST!$B:$Q,4,0)</f>
        <v>98.4</v>
      </c>
      <c r="AA2047" s="14">
        <f ca="1">VLOOKUP($M2047,LAST!$B:$Q,5,0)</f>
        <v>98.612200000000001</v>
      </c>
      <c r="AB2047" s="14">
        <f ca="1">VLOOKUP($M2047,LAST!$B:$Q,6,0)</f>
        <v>95.358000000000004</v>
      </c>
      <c r="AC2047" s="14">
        <f ca="1">VLOOKUP($M2047,LAST!$B:$Q,7,0)</f>
        <v>1123.95</v>
      </c>
    </row>
    <row r="2048" spans="12:29" ht="16.5" customHeight="1" x14ac:dyDescent="0.25">
      <c r="L2048" s="32">
        <f t="shared" si="325"/>
        <v>2048</v>
      </c>
      <c r="M2048" s="9">
        <f t="shared" ca="1" si="334"/>
        <v>43315</v>
      </c>
      <c r="N2048" s="12">
        <f t="shared" ca="1" si="326"/>
        <v>-6.931928462498016E-4</v>
      </c>
      <c r="O2048" s="12">
        <f t="shared" ca="1" si="327"/>
        <v>1.2506187957583847E-3</v>
      </c>
      <c r="P2048" s="12">
        <f t="shared" ca="1" si="328"/>
        <v>3.0030030030030463E-3</v>
      </c>
      <c r="Q2048" s="12">
        <f t="shared" ca="1" si="329"/>
        <v>0</v>
      </c>
      <c r="R2048" s="12">
        <f t="shared" ca="1" si="330"/>
        <v>4.4638328091650692E-5</v>
      </c>
      <c r="S2048" s="12">
        <f t="shared" ca="1" si="331"/>
        <v>-9.456761584536455E-5</v>
      </c>
      <c r="T2048" s="12">
        <f t="shared" ca="1" si="332"/>
        <v>1.4208329633249583E-3</v>
      </c>
      <c r="U2048" s="18"/>
      <c r="V2048" s="22">
        <f t="shared" ca="1" si="333"/>
        <v>43315</v>
      </c>
      <c r="W2048" s="14">
        <f ca="1">VLOOKUP($M2048,LAST!$B:$Q,2,0)</f>
        <v>360.4</v>
      </c>
      <c r="X2048" s="14">
        <f ca="1">VLOOKUP($M2048,LAST!$B:$Q,3,0)*100</f>
        <v>384.29</v>
      </c>
      <c r="Y2048" s="14">
        <f ca="1">VLOOKUP($M2048,LAST!$B:$Q,16,0)*100</f>
        <v>334</v>
      </c>
      <c r="Z2048" s="14">
        <f ca="1">VLOOKUP($M2048,LAST!$B:$Q,4,0)</f>
        <v>98.39</v>
      </c>
      <c r="AA2048" s="14">
        <f ca="1">VLOOKUP($M2048,LAST!$B:$Q,5,0)</f>
        <v>98.574399999999997</v>
      </c>
      <c r="AB2048" s="14">
        <f ca="1">VLOOKUP($M2048,LAST!$B:$Q,6,0)</f>
        <v>95.161000000000001</v>
      </c>
      <c r="AC2048" s="14">
        <f ca="1">VLOOKUP($M2048,LAST!$B:$Q,7,0)</f>
        <v>1127.7</v>
      </c>
    </row>
    <row r="2049" spans="12:29" ht="16.5" customHeight="1" x14ac:dyDescent="0.25">
      <c r="L2049" s="32">
        <f t="shared" si="325"/>
        <v>2049</v>
      </c>
      <c r="M2049" s="9">
        <f t="shared" ca="1" si="334"/>
        <v>43314</v>
      </c>
      <c r="N2049" s="12">
        <f t="shared" ca="1" si="326"/>
        <v>1.1470720215391417E-2</v>
      </c>
      <c r="O2049" s="12">
        <f t="shared" ca="1" si="327"/>
        <v>1.029218215319827E-2</v>
      </c>
      <c r="P2049" s="12">
        <f t="shared" ca="1" si="328"/>
        <v>0</v>
      </c>
      <c r="Q2049" s="12">
        <f t="shared" ca="1" si="329"/>
        <v>0</v>
      </c>
      <c r="R2049" s="12">
        <f t="shared" ca="1" si="330"/>
        <v>-1.927192688839785E-4</v>
      </c>
      <c r="S2049" s="12">
        <f t="shared" ca="1" si="331"/>
        <v>5.3770824309906651E-3</v>
      </c>
      <c r="T2049" s="12">
        <f t="shared" ca="1" si="332"/>
        <v>4.8632490072724188E-3</v>
      </c>
      <c r="U2049" s="18"/>
      <c r="V2049" s="22">
        <f t="shared" ca="1" si="333"/>
        <v>43314</v>
      </c>
      <c r="W2049" s="14">
        <f ca="1">VLOOKUP($M2049,LAST!$B:$Q,2,0)</f>
        <v>360.65</v>
      </c>
      <c r="X2049" s="14">
        <f ca="1">VLOOKUP($M2049,LAST!$B:$Q,3,0)*100</f>
        <v>383.81</v>
      </c>
      <c r="Y2049" s="14">
        <f ca="1">VLOOKUP($M2049,LAST!$B:$Q,16,0)*100</f>
        <v>333</v>
      </c>
      <c r="Z2049" s="14">
        <f ca="1">VLOOKUP($M2049,LAST!$B:$Q,4,0)</f>
        <v>98.39</v>
      </c>
      <c r="AA2049" s="14">
        <f ca="1">VLOOKUP($M2049,LAST!$B:$Q,5,0)</f>
        <v>98.57</v>
      </c>
      <c r="AB2049" s="14">
        <f ca="1">VLOOKUP($M2049,LAST!$B:$Q,6,0)</f>
        <v>95.17</v>
      </c>
      <c r="AC2049" s="14">
        <f ca="1">VLOOKUP($M2049,LAST!$B:$Q,7,0)</f>
        <v>1126.0999999999999</v>
      </c>
    </row>
    <row r="2050" spans="12:29" ht="16.5" customHeight="1" x14ac:dyDescent="0.25">
      <c r="L2050" s="32">
        <f t="shared" si="325"/>
        <v>2050</v>
      </c>
      <c r="M2050" s="9">
        <f t="shared" ca="1" si="334"/>
        <v>43313</v>
      </c>
      <c r="N2050" s="12">
        <f t="shared" ca="1" si="326"/>
        <v>6.7481717819126708E-3</v>
      </c>
      <c r="O2050" s="12">
        <f t="shared" ca="1" si="327"/>
        <v>-3.1226219528196486E-3</v>
      </c>
      <c r="P2050" s="12">
        <f t="shared" ca="1" si="328"/>
        <v>-8.9285714285713969E-3</v>
      </c>
      <c r="Q2050" s="12">
        <f t="shared" ca="1" si="329"/>
        <v>0</v>
      </c>
      <c r="R2050" s="12">
        <f t="shared" ca="1" si="330"/>
        <v>6.1876856939813152E-5</v>
      </c>
      <c r="S2050" s="12">
        <f t="shared" ca="1" si="331"/>
        <v>1.1316284874252069E-3</v>
      </c>
      <c r="T2050" s="12">
        <f t="shared" ca="1" si="332"/>
        <v>1.7430946634486855E-3</v>
      </c>
      <c r="U2050" s="18"/>
      <c r="V2050" s="22">
        <f t="shared" ca="1" si="333"/>
        <v>43313</v>
      </c>
      <c r="W2050" s="14">
        <f ca="1">VLOOKUP($M2050,LAST!$B:$Q,2,0)</f>
        <v>356.56</v>
      </c>
      <c r="X2050" s="14">
        <f ca="1">VLOOKUP($M2050,LAST!$B:$Q,3,0)*100</f>
        <v>379.9</v>
      </c>
      <c r="Y2050" s="14">
        <f ca="1">VLOOKUP($M2050,LAST!$B:$Q,16,0)*100</f>
        <v>333</v>
      </c>
      <c r="Z2050" s="14">
        <f ca="1">VLOOKUP($M2050,LAST!$B:$Q,4,0)</f>
        <v>98.39</v>
      </c>
      <c r="AA2050" s="14">
        <f ca="1">VLOOKUP($M2050,LAST!$B:$Q,5,0)</f>
        <v>98.588999999999999</v>
      </c>
      <c r="AB2050" s="14">
        <f ca="1">VLOOKUP($M2050,LAST!$B:$Q,6,0)</f>
        <v>94.661000000000001</v>
      </c>
      <c r="AC2050" s="14">
        <f ca="1">VLOOKUP($M2050,LAST!$B:$Q,7,0)</f>
        <v>1120.6500000000001</v>
      </c>
    </row>
    <row r="2051" spans="12:29" ht="16.5" customHeight="1" x14ac:dyDescent="0.25">
      <c r="L2051" s="32">
        <f t="shared" si="325"/>
        <v>2051</v>
      </c>
      <c r="M2051" s="9">
        <f t="shared" ca="1" si="334"/>
        <v>43312</v>
      </c>
      <c r="N2051" s="12">
        <f t="shared" ca="1" si="326"/>
        <v>5.9361508748012604E-3</v>
      </c>
      <c r="O2051" s="12">
        <f t="shared" ca="1" si="327"/>
        <v>1.2164351544447838E-2</v>
      </c>
      <c r="P2051" s="12">
        <f t="shared" ca="1" si="328"/>
        <v>1.2048192771084265E-2</v>
      </c>
      <c r="Q2051" s="12">
        <f t="shared" ca="1" si="329"/>
        <v>0</v>
      </c>
      <c r="R2051" s="12">
        <f t="shared" ca="1" si="330"/>
        <v>2.4756870285158605E-4</v>
      </c>
      <c r="S2051" s="12">
        <f t="shared" ca="1" si="331"/>
        <v>2.1834061135370675E-3</v>
      </c>
      <c r="T2051" s="12">
        <f t="shared" ca="1" si="332"/>
        <v>-1.5173152445555615E-3</v>
      </c>
      <c r="U2051" s="18"/>
      <c r="V2051" s="22">
        <f t="shared" ca="1" si="333"/>
        <v>43312</v>
      </c>
      <c r="W2051" s="14">
        <f ca="1">VLOOKUP($M2051,LAST!$B:$Q,2,0)</f>
        <v>354.17</v>
      </c>
      <c r="X2051" s="14">
        <f ca="1">VLOOKUP($M2051,LAST!$B:$Q,3,0)*100</f>
        <v>381.09000000000003</v>
      </c>
      <c r="Y2051" s="14">
        <f ca="1">VLOOKUP($M2051,LAST!$B:$Q,16,0)*100</f>
        <v>336</v>
      </c>
      <c r="Z2051" s="14">
        <f ca="1">VLOOKUP($M2051,LAST!$B:$Q,4,0)</f>
        <v>98.39</v>
      </c>
      <c r="AA2051" s="14">
        <f ca="1">VLOOKUP($M2051,LAST!$B:$Q,5,0)</f>
        <v>98.582899999999995</v>
      </c>
      <c r="AB2051" s="14">
        <f ca="1">VLOOKUP($M2051,LAST!$B:$Q,6,0)</f>
        <v>94.554000000000002</v>
      </c>
      <c r="AC2051" s="14">
        <f ca="1">VLOOKUP($M2051,LAST!$B:$Q,7,0)</f>
        <v>1118.7</v>
      </c>
    </row>
    <row r="2052" spans="12:29" ht="16.5" customHeight="1" x14ac:dyDescent="0.25">
      <c r="L2052" s="32">
        <f t="shared" si="325"/>
        <v>2052</v>
      </c>
      <c r="M2052" s="9">
        <f t="shared" ca="1" si="334"/>
        <v>43311</v>
      </c>
      <c r="N2052" s="12">
        <f t="shared" ca="1" si="326"/>
        <v>7.6414527346095884E-3</v>
      </c>
      <c r="O2052" s="12">
        <f t="shared" ca="1" si="327"/>
        <v>-1.313168379115115E-2</v>
      </c>
      <c r="P2052" s="12">
        <f t="shared" ca="1" si="328"/>
        <v>-1.7751479289940808E-2</v>
      </c>
      <c r="Q2052" s="12">
        <f t="shared" ca="1" si="329"/>
        <v>3.0500203334682396E-4</v>
      </c>
      <c r="R2052" s="12">
        <f t="shared" ca="1" si="330"/>
        <v>3.6133731345699971E-4</v>
      </c>
      <c r="S2052" s="12">
        <f t="shared" ca="1" si="331"/>
        <v>-3.3907614953152532E-3</v>
      </c>
      <c r="T2052" s="12">
        <f t="shared" ca="1" si="332"/>
        <v>2.0122523811654247E-3</v>
      </c>
      <c r="U2052" s="18"/>
      <c r="V2052" s="22">
        <f t="shared" ca="1" si="333"/>
        <v>43311</v>
      </c>
      <c r="W2052" s="14">
        <f ca="1">VLOOKUP($M2052,LAST!$B:$Q,2,0)</f>
        <v>352.08</v>
      </c>
      <c r="X2052" s="14">
        <f ca="1">VLOOKUP($M2052,LAST!$B:$Q,3,0)*100</f>
        <v>376.51</v>
      </c>
      <c r="Y2052" s="14">
        <f ca="1">VLOOKUP($M2052,LAST!$B:$Q,16,0)*100</f>
        <v>332</v>
      </c>
      <c r="Z2052" s="14">
        <f ca="1">VLOOKUP($M2052,LAST!$B:$Q,4,0)</f>
        <v>98.39</v>
      </c>
      <c r="AA2052" s="14">
        <f ca="1">VLOOKUP($M2052,LAST!$B:$Q,5,0)</f>
        <v>98.558499999999995</v>
      </c>
      <c r="AB2052" s="14">
        <f ca="1">VLOOKUP($M2052,LAST!$B:$Q,6,0)</f>
        <v>94.347999999999999</v>
      </c>
      <c r="AC2052" s="14">
        <f ca="1">VLOOKUP($M2052,LAST!$B:$Q,7,0)</f>
        <v>1120.4000000000001</v>
      </c>
    </row>
    <row r="2053" spans="12:29" ht="16.5" customHeight="1" x14ac:dyDescent="0.25">
      <c r="L2053" s="32">
        <f t="shared" si="325"/>
        <v>2053</v>
      </c>
      <c r="M2053" s="9">
        <f t="shared" ca="1" si="334"/>
        <v>43308</v>
      </c>
      <c r="N2053" s="12">
        <f t="shared" ca="1" si="326"/>
        <v>1.1747851002865684E-3</v>
      </c>
      <c r="O2053" s="12">
        <f t="shared" ca="1" si="327"/>
        <v>-9.9502487562186381E-4</v>
      </c>
      <c r="P2053" s="12">
        <f t="shared" ca="1" si="328"/>
        <v>0</v>
      </c>
      <c r="Q2053" s="12">
        <f t="shared" ca="1" si="329"/>
        <v>0</v>
      </c>
      <c r="R2053" s="12">
        <f t="shared" ca="1" si="330"/>
        <v>5.2096238915599891E-4</v>
      </c>
      <c r="S2053" s="12">
        <f t="shared" ca="1" si="331"/>
        <v>-1.2238223347575961E-3</v>
      </c>
      <c r="T2053" s="12">
        <f t="shared" ca="1" si="332"/>
        <v>-1.1612845593818033E-3</v>
      </c>
      <c r="U2053" s="18"/>
      <c r="V2053" s="22">
        <f t="shared" ca="1" si="333"/>
        <v>43308</v>
      </c>
      <c r="W2053" s="14">
        <f ca="1">VLOOKUP($M2053,LAST!$B:$Q,2,0)</f>
        <v>349.41</v>
      </c>
      <c r="X2053" s="14">
        <f ca="1">VLOOKUP($M2053,LAST!$B:$Q,3,0)*100</f>
        <v>381.52</v>
      </c>
      <c r="Y2053" s="14">
        <f ca="1">VLOOKUP($M2053,LAST!$B:$Q,16,0)*100</f>
        <v>338</v>
      </c>
      <c r="Z2053" s="14">
        <f ca="1">VLOOKUP($M2053,LAST!$B:$Q,4,0)</f>
        <v>98.36</v>
      </c>
      <c r="AA2053" s="14">
        <f ca="1">VLOOKUP($M2053,LAST!$B:$Q,5,0)</f>
        <v>98.522900000000007</v>
      </c>
      <c r="AB2053" s="14">
        <f ca="1">VLOOKUP($M2053,LAST!$B:$Q,6,0)</f>
        <v>94.668999999999997</v>
      </c>
      <c r="AC2053" s="14">
        <f ca="1">VLOOKUP($M2053,LAST!$B:$Q,7,0)</f>
        <v>1118.1500000000001</v>
      </c>
    </row>
    <row r="2054" spans="12:29" ht="16.5" customHeight="1" x14ac:dyDescent="0.25">
      <c r="L2054" s="32">
        <f t="shared" ref="L2054:L2117" si="335">ROW(M2054)</f>
        <v>2054</v>
      </c>
      <c r="M2054" s="9">
        <f t="shared" ca="1" si="334"/>
        <v>43307</v>
      </c>
      <c r="N2054" s="12">
        <f t="shared" ref="N2054:N2117" ca="1" si="336">W2054/W2055-1</f>
        <v>-2.4131085199787461E-2</v>
      </c>
      <c r="O2054" s="12">
        <f t="shared" ref="O2054:O2117" ca="1" si="337">X2054/X2055-1</f>
        <v>-1.8756423432682467E-2</v>
      </c>
      <c r="P2054" s="12">
        <f t="shared" ref="P2054:P2117" ca="1" si="338">Y2054/Y2055-1</f>
        <v>-1.4577259475218707E-2</v>
      </c>
      <c r="Q2054" s="12">
        <f t="shared" ref="Q2054:Q2117" ca="1" si="339">Z2054/Z2055-1</f>
        <v>0</v>
      </c>
      <c r="R2054" s="12">
        <f t="shared" ref="R2054:R2117" ca="1" si="340">AA2054/AA2055-1</f>
        <v>3.1897537794511877E-4</v>
      </c>
      <c r="S2054" s="12">
        <f t="shared" ref="S2054:S2117" ca="1" si="341">AB2054/AB2055-1</f>
        <v>5.8578205087389534E-3</v>
      </c>
      <c r="T2054" s="12">
        <f t="shared" ref="T2054:T2117" ca="1" si="342">AC2054/AC2055-1</f>
        <v>-6.1259821547474669E-3</v>
      </c>
      <c r="U2054" s="18"/>
      <c r="V2054" s="22">
        <f t="shared" ref="V2054:V2117" ca="1" si="343">M2054</f>
        <v>43307</v>
      </c>
      <c r="W2054" s="14">
        <f ca="1">VLOOKUP($M2054,LAST!$B:$Q,2,0)</f>
        <v>349</v>
      </c>
      <c r="X2054" s="14">
        <f ca="1">VLOOKUP($M2054,LAST!$B:$Q,3,0)*100</f>
        <v>381.9</v>
      </c>
      <c r="Y2054" s="14">
        <f ca="1">VLOOKUP($M2054,LAST!$B:$Q,16,0)*100</f>
        <v>338</v>
      </c>
      <c r="Z2054" s="14">
        <f ca="1">VLOOKUP($M2054,LAST!$B:$Q,4,0)</f>
        <v>98.36</v>
      </c>
      <c r="AA2054" s="14">
        <f ca="1">VLOOKUP($M2054,LAST!$B:$Q,5,0)</f>
        <v>98.471599999999995</v>
      </c>
      <c r="AB2054" s="14">
        <f ca="1">VLOOKUP($M2054,LAST!$B:$Q,6,0)</f>
        <v>94.784999999999997</v>
      </c>
      <c r="AC2054" s="14">
        <f ca="1">VLOOKUP($M2054,LAST!$B:$Q,7,0)</f>
        <v>1119.45</v>
      </c>
    </row>
    <row r="2055" spans="12:29" ht="16.5" customHeight="1" x14ac:dyDescent="0.25">
      <c r="L2055" s="32">
        <f t="shared" si="335"/>
        <v>2055</v>
      </c>
      <c r="M2055" s="9">
        <f t="shared" ref="M2055:M2118" ca="1" si="344">WORKDAY(M2054,-1)</f>
        <v>43306</v>
      </c>
      <c r="N2055" s="12">
        <f t="shared" ca="1" si="336"/>
        <v>-7.1900505246794699E-3</v>
      </c>
      <c r="O2055" s="12">
        <f t="shared" ca="1" si="337"/>
        <v>-4.3489383474033527E-3</v>
      </c>
      <c r="P2055" s="12">
        <f t="shared" ca="1" si="338"/>
        <v>0</v>
      </c>
      <c r="Q2055" s="12">
        <f t="shared" ca="1" si="339"/>
        <v>1.0167768174884628E-4</v>
      </c>
      <c r="R2055" s="12">
        <f t="shared" ca="1" si="340"/>
        <v>-3.4537542308532565E-5</v>
      </c>
      <c r="S2055" s="12">
        <f t="shared" ca="1" si="341"/>
        <v>-4.0163613879699023E-3</v>
      </c>
      <c r="T2055" s="12">
        <f t="shared" ca="1" si="342"/>
        <v>-7.7522794344361268E-3</v>
      </c>
      <c r="U2055" s="18"/>
      <c r="V2055" s="22">
        <f t="shared" ca="1" si="343"/>
        <v>43306</v>
      </c>
      <c r="W2055" s="14">
        <f ca="1">VLOOKUP($M2055,LAST!$B:$Q,2,0)</f>
        <v>357.63</v>
      </c>
      <c r="X2055" s="14">
        <f ca="1">VLOOKUP($M2055,LAST!$B:$Q,3,0)*100</f>
        <v>389.2</v>
      </c>
      <c r="Y2055" s="14">
        <f ca="1">VLOOKUP($M2055,LAST!$B:$Q,16,0)*100</f>
        <v>343</v>
      </c>
      <c r="Z2055" s="14">
        <f ca="1">VLOOKUP($M2055,LAST!$B:$Q,4,0)</f>
        <v>98.36</v>
      </c>
      <c r="AA2055" s="14">
        <f ca="1">VLOOKUP($M2055,LAST!$B:$Q,5,0)</f>
        <v>98.440200000000004</v>
      </c>
      <c r="AB2055" s="14">
        <f ca="1">VLOOKUP($M2055,LAST!$B:$Q,6,0)</f>
        <v>94.233000000000004</v>
      </c>
      <c r="AC2055" s="14">
        <f ca="1">VLOOKUP($M2055,LAST!$B:$Q,7,0)</f>
        <v>1126.3499999999999</v>
      </c>
    </row>
    <row r="2056" spans="12:29" ht="16.5" customHeight="1" x14ac:dyDescent="0.25">
      <c r="L2056" s="32">
        <f t="shared" si="335"/>
        <v>2056</v>
      </c>
      <c r="M2056" s="9">
        <f t="shared" ca="1" si="344"/>
        <v>43305</v>
      </c>
      <c r="N2056" s="12">
        <f t="shared" ca="1" si="336"/>
        <v>6.0606060606060996E-3</v>
      </c>
      <c r="O2056" s="12">
        <f t="shared" ca="1" si="337"/>
        <v>-1.7875383043921556E-3</v>
      </c>
      <c r="P2056" s="12">
        <f t="shared" ca="1" si="338"/>
        <v>-5.7971014492753659E-3</v>
      </c>
      <c r="Q2056" s="12">
        <f t="shared" ca="1" si="339"/>
        <v>1.0168802115106956E-4</v>
      </c>
      <c r="R2056" s="12">
        <f t="shared" ca="1" si="340"/>
        <v>7.7207525701838975E-5</v>
      </c>
      <c r="S2056" s="12">
        <f t="shared" ca="1" si="341"/>
        <v>-2.0077774959847972E-4</v>
      </c>
      <c r="T2056" s="12">
        <f t="shared" ca="1" si="342"/>
        <v>3.3588191099132025E-3</v>
      </c>
      <c r="U2056" s="18"/>
      <c r="V2056" s="22">
        <f t="shared" ca="1" si="343"/>
        <v>43305</v>
      </c>
      <c r="W2056" s="14">
        <f ca="1">VLOOKUP($M2056,LAST!$B:$Q,2,0)</f>
        <v>360.22</v>
      </c>
      <c r="X2056" s="14">
        <f ca="1">VLOOKUP($M2056,LAST!$B:$Q,3,0)*100</f>
        <v>390.9</v>
      </c>
      <c r="Y2056" s="14">
        <f ca="1">VLOOKUP($M2056,LAST!$B:$Q,16,0)*100</f>
        <v>343</v>
      </c>
      <c r="Z2056" s="14">
        <f ca="1">VLOOKUP($M2056,LAST!$B:$Q,4,0)</f>
        <v>98.35</v>
      </c>
      <c r="AA2056" s="14">
        <f ca="1">VLOOKUP($M2056,LAST!$B:$Q,5,0)</f>
        <v>98.443600000000004</v>
      </c>
      <c r="AB2056" s="14">
        <f ca="1">VLOOKUP($M2056,LAST!$B:$Q,6,0)</f>
        <v>94.613</v>
      </c>
      <c r="AC2056" s="14">
        <f ca="1">VLOOKUP($M2056,LAST!$B:$Q,7,0)</f>
        <v>1135.1500000000001</v>
      </c>
    </row>
    <row r="2057" spans="12:29" ht="16.5" customHeight="1" x14ac:dyDescent="0.25">
      <c r="L2057" s="32">
        <f t="shared" si="335"/>
        <v>2057</v>
      </c>
      <c r="M2057" s="9">
        <f t="shared" ca="1" si="344"/>
        <v>43304</v>
      </c>
      <c r="N2057" s="12">
        <f t="shared" ca="1" si="336"/>
        <v>-1.0829626764649047E-2</v>
      </c>
      <c r="O2057" s="12">
        <f t="shared" ca="1" si="337"/>
        <v>-1.2084058629128092E-2</v>
      </c>
      <c r="P2057" s="12">
        <f t="shared" ca="1" si="338"/>
        <v>-1.4285714285714235E-2</v>
      </c>
      <c r="Q2057" s="12">
        <f t="shared" ca="1" si="339"/>
        <v>2.0341741253071532E-4</v>
      </c>
      <c r="R2057" s="12">
        <f t="shared" ca="1" si="340"/>
        <v>-1.1478222358551893E-4</v>
      </c>
      <c r="S2057" s="12">
        <f t="shared" ca="1" si="341"/>
        <v>1.6512130064778585E-3</v>
      </c>
      <c r="T2057" s="12">
        <f t="shared" ca="1" si="342"/>
        <v>-2.1168687982360268E-3</v>
      </c>
      <c r="U2057" s="18"/>
      <c r="V2057" s="22">
        <f t="shared" ca="1" si="343"/>
        <v>43304</v>
      </c>
      <c r="W2057" s="14">
        <f ca="1">VLOOKUP($M2057,LAST!$B:$Q,2,0)</f>
        <v>358.05</v>
      </c>
      <c r="X2057" s="14">
        <f ca="1">VLOOKUP($M2057,LAST!$B:$Q,3,0)*100</f>
        <v>391.59999999999997</v>
      </c>
      <c r="Y2057" s="14">
        <f ca="1">VLOOKUP($M2057,LAST!$B:$Q,16,0)*100</f>
        <v>345</v>
      </c>
      <c r="Z2057" s="14">
        <f ca="1">VLOOKUP($M2057,LAST!$B:$Q,4,0)</f>
        <v>98.34</v>
      </c>
      <c r="AA2057" s="14">
        <f ca="1">VLOOKUP($M2057,LAST!$B:$Q,5,0)</f>
        <v>98.436000000000007</v>
      </c>
      <c r="AB2057" s="14">
        <f ca="1">VLOOKUP($M2057,LAST!$B:$Q,6,0)</f>
        <v>94.632000000000005</v>
      </c>
      <c r="AC2057" s="14">
        <f ca="1">VLOOKUP($M2057,LAST!$B:$Q,7,0)</f>
        <v>1131.3499999999999</v>
      </c>
    </row>
    <row r="2058" spans="12:29" ht="16.5" customHeight="1" x14ac:dyDescent="0.25">
      <c r="L2058" s="32">
        <f t="shared" si="335"/>
        <v>2058</v>
      </c>
      <c r="M2058" s="9">
        <f t="shared" ca="1" si="344"/>
        <v>43301</v>
      </c>
      <c r="N2058" s="12">
        <f t="shared" ca="1" si="336"/>
        <v>-1.1443084990168217E-2</v>
      </c>
      <c r="O2058" s="12">
        <f t="shared" ca="1" si="337"/>
        <v>-9.3469622372726047E-3</v>
      </c>
      <c r="P2058" s="12">
        <f t="shared" ca="1" si="338"/>
        <v>-8.4985835694051381E-3</v>
      </c>
      <c r="Q2058" s="12">
        <f t="shared" ca="1" si="339"/>
        <v>0</v>
      </c>
      <c r="R2058" s="12">
        <f t="shared" ca="1" si="340"/>
        <v>1.0157822081691137E-5</v>
      </c>
      <c r="S2058" s="12">
        <f t="shared" ca="1" si="341"/>
        <v>-7.2296246479761628E-3</v>
      </c>
      <c r="T2058" s="12">
        <f t="shared" ca="1" si="342"/>
        <v>4.8535121779025303E-4</v>
      </c>
      <c r="U2058" s="18"/>
      <c r="V2058" s="22">
        <f t="shared" ca="1" si="343"/>
        <v>43301</v>
      </c>
      <c r="W2058" s="14">
        <f ca="1">VLOOKUP($M2058,LAST!$B:$Q,2,0)</f>
        <v>361.97</v>
      </c>
      <c r="X2058" s="14">
        <f ca="1">VLOOKUP($M2058,LAST!$B:$Q,3,0)*100</f>
        <v>396.39000000000004</v>
      </c>
      <c r="Y2058" s="14">
        <f ca="1">VLOOKUP($M2058,LAST!$B:$Q,16,0)*100</f>
        <v>350</v>
      </c>
      <c r="Z2058" s="14">
        <f ca="1">VLOOKUP($M2058,LAST!$B:$Q,4,0)</f>
        <v>98.32</v>
      </c>
      <c r="AA2058" s="14">
        <f ca="1">VLOOKUP($M2058,LAST!$B:$Q,5,0)</f>
        <v>98.447299999999998</v>
      </c>
      <c r="AB2058" s="14">
        <f ca="1">VLOOKUP($M2058,LAST!$B:$Q,6,0)</f>
        <v>94.475999999999999</v>
      </c>
      <c r="AC2058" s="14">
        <f ca="1">VLOOKUP($M2058,LAST!$B:$Q,7,0)</f>
        <v>1133.75</v>
      </c>
    </row>
    <row r="2059" spans="12:29" ht="16.5" customHeight="1" x14ac:dyDescent="0.25">
      <c r="L2059" s="32">
        <f t="shared" si="335"/>
        <v>2059</v>
      </c>
      <c r="M2059" s="9">
        <f t="shared" ca="1" si="344"/>
        <v>43300</v>
      </c>
      <c r="N2059" s="12">
        <f t="shared" ca="1" si="336"/>
        <v>1.1212372272852766E-2</v>
      </c>
      <c r="O2059" s="12">
        <f t="shared" ca="1" si="337"/>
        <v>4.16593470022808E-3</v>
      </c>
      <c r="P2059" s="12">
        <f t="shared" ca="1" si="338"/>
        <v>8.5714285714286742E-3</v>
      </c>
      <c r="Q2059" s="12">
        <f t="shared" ca="1" si="339"/>
        <v>1.0171905197831066E-4</v>
      </c>
      <c r="R2059" s="12">
        <f t="shared" ca="1" si="340"/>
        <v>5.6887039608488621E-5</v>
      </c>
      <c r="S2059" s="12">
        <f t="shared" ca="1" si="341"/>
        <v>8.3083556817586945E-4</v>
      </c>
      <c r="T2059" s="12">
        <f t="shared" ca="1" si="342"/>
        <v>7.5065130039320138E-4</v>
      </c>
      <c r="U2059" s="18"/>
      <c r="V2059" s="22">
        <f t="shared" ca="1" si="343"/>
        <v>43300</v>
      </c>
      <c r="W2059" s="14">
        <f ca="1">VLOOKUP($M2059,LAST!$B:$Q,2,0)</f>
        <v>366.16</v>
      </c>
      <c r="X2059" s="14">
        <f ca="1">VLOOKUP($M2059,LAST!$B:$Q,3,0)*100</f>
        <v>400.12999999999994</v>
      </c>
      <c r="Y2059" s="14">
        <f ca="1">VLOOKUP($M2059,LAST!$B:$Q,16,0)*100</f>
        <v>353</v>
      </c>
      <c r="Z2059" s="14">
        <f ca="1">VLOOKUP($M2059,LAST!$B:$Q,4,0)</f>
        <v>98.32</v>
      </c>
      <c r="AA2059" s="14">
        <f ca="1">VLOOKUP($M2059,LAST!$B:$Q,5,0)</f>
        <v>98.446299999999994</v>
      </c>
      <c r="AB2059" s="14">
        <f ca="1">VLOOKUP($M2059,LAST!$B:$Q,6,0)</f>
        <v>95.164000000000001</v>
      </c>
      <c r="AC2059" s="14">
        <f ca="1">VLOOKUP($M2059,LAST!$B:$Q,7,0)</f>
        <v>1133.2</v>
      </c>
    </row>
    <row r="2060" spans="12:29" ht="16.5" customHeight="1" x14ac:dyDescent="0.25">
      <c r="L2060" s="32">
        <f t="shared" si="335"/>
        <v>2060</v>
      </c>
      <c r="M2060" s="9">
        <f t="shared" ca="1" si="344"/>
        <v>43299</v>
      </c>
      <c r="N2060" s="12">
        <f t="shared" ca="1" si="336"/>
        <v>-7.9995616678536496E-3</v>
      </c>
      <c r="O2060" s="12">
        <f t="shared" ca="1" si="337"/>
        <v>-5.2673623246292101E-3</v>
      </c>
      <c r="P2060" s="12">
        <f t="shared" ca="1" si="338"/>
        <v>-2.8490028490028019E-3</v>
      </c>
      <c r="Q2060" s="12">
        <f t="shared" ca="1" si="339"/>
        <v>1.017293997966906E-4</v>
      </c>
      <c r="R2060" s="12">
        <f t="shared" ca="1" si="340"/>
        <v>3.4957111485756087E-4</v>
      </c>
      <c r="S2060" s="12">
        <f t="shared" ca="1" si="341"/>
        <v>1.052797810180417E-3</v>
      </c>
      <c r="T2060" s="12">
        <f t="shared" ca="1" si="342"/>
        <v>7.3392046970910396E-3</v>
      </c>
      <c r="U2060" s="18"/>
      <c r="V2060" s="22">
        <f t="shared" ca="1" si="343"/>
        <v>43299</v>
      </c>
      <c r="W2060" s="14">
        <f ca="1">VLOOKUP($M2060,LAST!$B:$Q,2,0)</f>
        <v>362.1</v>
      </c>
      <c r="X2060" s="14">
        <f ca="1">VLOOKUP($M2060,LAST!$B:$Q,3,0)*100</f>
        <v>398.47</v>
      </c>
      <c r="Y2060" s="14">
        <f ca="1">VLOOKUP($M2060,LAST!$B:$Q,16,0)*100</f>
        <v>350</v>
      </c>
      <c r="Z2060" s="14">
        <f ca="1">VLOOKUP($M2060,LAST!$B:$Q,4,0)</f>
        <v>98.31</v>
      </c>
      <c r="AA2060" s="14">
        <f ca="1">VLOOKUP($M2060,LAST!$B:$Q,5,0)</f>
        <v>98.440700000000007</v>
      </c>
      <c r="AB2060" s="14">
        <f ca="1">VLOOKUP($M2060,LAST!$B:$Q,6,0)</f>
        <v>95.084999999999994</v>
      </c>
      <c r="AC2060" s="14">
        <f ca="1">VLOOKUP($M2060,LAST!$B:$Q,7,0)</f>
        <v>1132.3499999999999</v>
      </c>
    </row>
    <row r="2061" spans="12:29" ht="16.5" customHeight="1" x14ac:dyDescent="0.25">
      <c r="L2061" s="32">
        <f t="shared" si="335"/>
        <v>2061</v>
      </c>
      <c r="M2061" s="9">
        <f t="shared" ca="1" si="344"/>
        <v>43298</v>
      </c>
      <c r="N2061" s="12">
        <f t="shared" ca="1" si="336"/>
        <v>2.2515101592530673E-3</v>
      </c>
      <c r="O2061" s="12">
        <f t="shared" ca="1" si="337"/>
        <v>3.381509405605776E-3</v>
      </c>
      <c r="P2061" s="12">
        <f t="shared" ca="1" si="338"/>
        <v>2.8571428571428914E-3</v>
      </c>
      <c r="Q2061" s="12">
        <f t="shared" ca="1" si="339"/>
        <v>1.017397497200534E-4</v>
      </c>
      <c r="R2061" s="12">
        <f t="shared" ca="1" si="340"/>
        <v>2.6421770726203775E-5</v>
      </c>
      <c r="S2061" s="12">
        <f t="shared" ca="1" si="341"/>
        <v>5.0152892255928005E-3</v>
      </c>
      <c r="T2061" s="12">
        <f t="shared" ca="1" si="342"/>
        <v>-4.4283057302275664E-3</v>
      </c>
      <c r="U2061" s="18"/>
      <c r="V2061" s="22">
        <f t="shared" ca="1" si="343"/>
        <v>43298</v>
      </c>
      <c r="W2061" s="14">
        <f ca="1">VLOOKUP($M2061,LAST!$B:$Q,2,0)</f>
        <v>365.02</v>
      </c>
      <c r="X2061" s="14">
        <f ca="1">VLOOKUP($M2061,LAST!$B:$Q,3,0)*100</f>
        <v>400.58</v>
      </c>
      <c r="Y2061" s="14">
        <f ca="1">VLOOKUP($M2061,LAST!$B:$Q,16,0)*100</f>
        <v>351</v>
      </c>
      <c r="Z2061" s="14">
        <f ca="1">VLOOKUP($M2061,LAST!$B:$Q,4,0)</f>
        <v>98.3</v>
      </c>
      <c r="AA2061" s="14">
        <f ca="1">VLOOKUP($M2061,LAST!$B:$Q,5,0)</f>
        <v>98.406300000000002</v>
      </c>
      <c r="AB2061" s="14">
        <f ca="1">VLOOKUP($M2061,LAST!$B:$Q,6,0)</f>
        <v>94.984999999999999</v>
      </c>
      <c r="AC2061" s="14">
        <f ca="1">VLOOKUP($M2061,LAST!$B:$Q,7,0)</f>
        <v>1124.0999999999999</v>
      </c>
    </row>
    <row r="2062" spans="12:29" ht="16.5" customHeight="1" x14ac:dyDescent="0.25">
      <c r="L2062" s="32">
        <f t="shared" si="335"/>
        <v>2062</v>
      </c>
      <c r="M2062" s="9">
        <f t="shared" ca="1" si="344"/>
        <v>43297</v>
      </c>
      <c r="N2062" s="12">
        <f t="shared" ca="1" si="336"/>
        <v>-8.230452674897748E-4</v>
      </c>
      <c r="O2062" s="12">
        <f t="shared" ca="1" si="337"/>
        <v>4.2511445389143976E-3</v>
      </c>
      <c r="P2062" s="12">
        <f t="shared" ca="1" si="338"/>
        <v>8.6455331412103043E-3</v>
      </c>
      <c r="Q2062" s="12">
        <f t="shared" ca="1" si="339"/>
        <v>7.1268580737138265E-4</v>
      </c>
      <c r="R2062" s="12">
        <f t="shared" ca="1" si="340"/>
        <v>-9.3483679476924486E-5</v>
      </c>
      <c r="S2062" s="12">
        <f t="shared" ca="1" si="341"/>
        <v>-1.753329742176124E-3</v>
      </c>
      <c r="T2062" s="12">
        <f t="shared" ca="1" si="342"/>
        <v>5.0291512750899603E-3</v>
      </c>
      <c r="U2062" s="18"/>
      <c r="V2062" s="22">
        <f t="shared" ca="1" si="343"/>
        <v>43297</v>
      </c>
      <c r="W2062" s="14">
        <f ca="1">VLOOKUP($M2062,LAST!$B:$Q,2,0)</f>
        <v>364.2</v>
      </c>
      <c r="X2062" s="14">
        <f ca="1">VLOOKUP($M2062,LAST!$B:$Q,3,0)*100</f>
        <v>399.23</v>
      </c>
      <c r="Y2062" s="14">
        <f ca="1">VLOOKUP($M2062,LAST!$B:$Q,16,0)*100</f>
        <v>350</v>
      </c>
      <c r="Z2062" s="14">
        <f ca="1">VLOOKUP($M2062,LAST!$B:$Q,4,0)</f>
        <v>98.29</v>
      </c>
      <c r="AA2062" s="14">
        <f ca="1">VLOOKUP($M2062,LAST!$B:$Q,5,0)</f>
        <v>98.403700000000001</v>
      </c>
      <c r="AB2062" s="14">
        <f ca="1">VLOOKUP($M2062,LAST!$B:$Q,6,0)</f>
        <v>94.510999999999996</v>
      </c>
      <c r="AC2062" s="14">
        <f ca="1">VLOOKUP($M2062,LAST!$B:$Q,7,0)</f>
        <v>1129.0999999999999</v>
      </c>
    </row>
    <row r="2063" spans="12:29" ht="16.5" customHeight="1" x14ac:dyDescent="0.25">
      <c r="L2063" s="32">
        <f t="shared" si="335"/>
        <v>2063</v>
      </c>
      <c r="M2063" s="9">
        <f t="shared" ca="1" si="344"/>
        <v>43294</v>
      </c>
      <c r="N2063" s="12">
        <f t="shared" ca="1" si="336"/>
        <v>-1.0774282845279148E-2</v>
      </c>
      <c r="O2063" s="12">
        <f t="shared" ca="1" si="337"/>
        <v>-6.7707682698314731E-3</v>
      </c>
      <c r="P2063" s="12">
        <f t="shared" ca="1" si="338"/>
        <v>-2.8735632183908288E-3</v>
      </c>
      <c r="Q2063" s="12">
        <f t="shared" ca="1" si="339"/>
        <v>0</v>
      </c>
      <c r="R2063" s="12">
        <f t="shared" ca="1" si="340"/>
        <v>-2.0322497716884769E-6</v>
      </c>
      <c r="S2063" s="12">
        <f t="shared" ca="1" si="341"/>
        <v>-1.5818279603909691E-3</v>
      </c>
      <c r="T2063" s="12">
        <f t="shared" ca="1" si="342"/>
        <v>-2.2203472623117948E-3</v>
      </c>
      <c r="U2063" s="18"/>
      <c r="V2063" s="22">
        <f t="shared" ca="1" si="343"/>
        <v>43294</v>
      </c>
      <c r="W2063" s="14">
        <f ca="1">VLOOKUP($M2063,LAST!$B:$Q,2,0)</f>
        <v>364.5</v>
      </c>
      <c r="X2063" s="14">
        <f ca="1">VLOOKUP($M2063,LAST!$B:$Q,3,0)*100</f>
        <v>397.54</v>
      </c>
      <c r="Y2063" s="14">
        <f ca="1">VLOOKUP($M2063,LAST!$B:$Q,16,0)*100</f>
        <v>347</v>
      </c>
      <c r="Z2063" s="14">
        <f ca="1">VLOOKUP($M2063,LAST!$B:$Q,4,0)</f>
        <v>98.22</v>
      </c>
      <c r="AA2063" s="14">
        <f ca="1">VLOOKUP($M2063,LAST!$B:$Q,5,0)</f>
        <v>98.412899999999993</v>
      </c>
      <c r="AB2063" s="14">
        <f ca="1">VLOOKUP($M2063,LAST!$B:$Q,6,0)</f>
        <v>94.677000000000007</v>
      </c>
      <c r="AC2063" s="14">
        <f ca="1">VLOOKUP($M2063,LAST!$B:$Q,7,0)</f>
        <v>1123.45</v>
      </c>
    </row>
    <row r="2064" spans="12:29" ht="16.5" customHeight="1" x14ac:dyDescent="0.25">
      <c r="L2064" s="32">
        <f t="shared" si="335"/>
        <v>2064</v>
      </c>
      <c r="M2064" s="9">
        <f t="shared" ca="1" si="344"/>
        <v>43293</v>
      </c>
      <c r="N2064" s="12">
        <f t="shared" ca="1" si="336"/>
        <v>-5.5596038107573742E-3</v>
      </c>
      <c r="O2064" s="12">
        <f t="shared" ca="1" si="337"/>
        <v>-1.2873948750832254E-2</v>
      </c>
      <c r="P2064" s="12">
        <f t="shared" ca="1" si="338"/>
        <v>-1.6949152542372836E-2</v>
      </c>
      <c r="Q2064" s="12">
        <f t="shared" ca="1" si="339"/>
        <v>0</v>
      </c>
      <c r="R2064" s="12">
        <f t="shared" ca="1" si="340"/>
        <v>-1.1480892949311539E-4</v>
      </c>
      <c r="S2064" s="12">
        <f t="shared" ca="1" si="341"/>
        <v>1.1402147404429019E-3</v>
      </c>
      <c r="T2064" s="12">
        <f t="shared" ca="1" si="342"/>
        <v>5.2676219811615965E-3</v>
      </c>
      <c r="U2064" s="18"/>
      <c r="V2064" s="22">
        <f t="shared" ca="1" si="343"/>
        <v>43293</v>
      </c>
      <c r="W2064" s="14">
        <f ca="1">VLOOKUP($M2064,LAST!$B:$Q,2,0)</f>
        <v>368.47</v>
      </c>
      <c r="X2064" s="14">
        <f ca="1">VLOOKUP($M2064,LAST!$B:$Q,3,0)*100</f>
        <v>400.25000000000006</v>
      </c>
      <c r="Y2064" s="14">
        <f ca="1">VLOOKUP($M2064,LAST!$B:$Q,16,0)*100</f>
        <v>348</v>
      </c>
      <c r="Z2064" s="14">
        <f ca="1">VLOOKUP($M2064,LAST!$B:$Q,4,0)</f>
        <v>98.22</v>
      </c>
      <c r="AA2064" s="14">
        <f ca="1">VLOOKUP($M2064,LAST!$B:$Q,5,0)</f>
        <v>98.4131</v>
      </c>
      <c r="AB2064" s="14">
        <f ca="1">VLOOKUP($M2064,LAST!$B:$Q,6,0)</f>
        <v>94.826999999999998</v>
      </c>
      <c r="AC2064" s="14">
        <f ca="1">VLOOKUP($M2064,LAST!$B:$Q,7,0)</f>
        <v>1125.95</v>
      </c>
    </row>
    <row r="2065" spans="12:29" ht="16.5" customHeight="1" x14ac:dyDescent="0.25">
      <c r="L2065" s="32">
        <f t="shared" si="335"/>
        <v>2065</v>
      </c>
      <c r="M2065" s="9">
        <f t="shared" ca="1" si="344"/>
        <v>43292</v>
      </c>
      <c r="N2065" s="12">
        <f t="shared" ca="1" si="336"/>
        <v>1.5818620462769939E-2</v>
      </c>
      <c r="O2065" s="12">
        <f t="shared" ca="1" si="337"/>
        <v>1.1954677049016649E-2</v>
      </c>
      <c r="P2065" s="12">
        <f t="shared" ca="1" si="338"/>
        <v>1.1428571428571344E-2</v>
      </c>
      <c r="Q2065" s="12">
        <f t="shared" ca="1" si="339"/>
        <v>1.0182262498736883E-4</v>
      </c>
      <c r="R2065" s="12">
        <f t="shared" ca="1" si="340"/>
        <v>-1.127641958439396E-4</v>
      </c>
      <c r="S2065" s="12">
        <f t="shared" ca="1" si="341"/>
        <v>5.9580704772828064E-3</v>
      </c>
      <c r="T2065" s="12">
        <f t="shared" ca="1" si="342"/>
        <v>3.359312012899851E-3</v>
      </c>
      <c r="U2065" s="18"/>
      <c r="V2065" s="22">
        <f t="shared" ca="1" si="343"/>
        <v>43292</v>
      </c>
      <c r="W2065" s="14">
        <f ca="1">VLOOKUP($M2065,LAST!$B:$Q,2,0)</f>
        <v>370.53</v>
      </c>
      <c r="X2065" s="14">
        <f ca="1">VLOOKUP($M2065,LAST!$B:$Q,3,0)*100</f>
        <v>405.47</v>
      </c>
      <c r="Y2065" s="14">
        <f ca="1">VLOOKUP($M2065,LAST!$B:$Q,16,0)*100</f>
        <v>354</v>
      </c>
      <c r="Z2065" s="14">
        <f ca="1">VLOOKUP($M2065,LAST!$B:$Q,4,0)</f>
        <v>98.22</v>
      </c>
      <c r="AA2065" s="14">
        <f ca="1">VLOOKUP($M2065,LAST!$B:$Q,5,0)</f>
        <v>98.424400000000006</v>
      </c>
      <c r="AB2065" s="14">
        <f ca="1">VLOOKUP($M2065,LAST!$B:$Q,6,0)</f>
        <v>94.718999999999994</v>
      </c>
      <c r="AC2065" s="14">
        <f ca="1">VLOOKUP($M2065,LAST!$B:$Q,7,0)</f>
        <v>1120.05</v>
      </c>
    </row>
    <row r="2066" spans="12:29" ht="16.5" customHeight="1" x14ac:dyDescent="0.25">
      <c r="L2066" s="32">
        <f t="shared" si="335"/>
        <v>2066</v>
      </c>
      <c r="M2066" s="9">
        <f t="shared" ca="1" si="344"/>
        <v>43291</v>
      </c>
      <c r="N2066" s="12">
        <f t="shared" ca="1" si="336"/>
        <v>-1.2321677938720299E-3</v>
      </c>
      <c r="O2066" s="12">
        <f t="shared" ca="1" si="337"/>
        <v>-1.008004743551727E-2</v>
      </c>
      <c r="P2066" s="12">
        <f t="shared" ca="1" si="338"/>
        <v>-1.9607843137254943E-2</v>
      </c>
      <c r="Q2066" s="12">
        <f t="shared" ca="1" si="339"/>
        <v>4.0745645309159251E-4</v>
      </c>
      <c r="R2066" s="12">
        <f t="shared" ca="1" si="340"/>
        <v>2.0830158004359056E-4</v>
      </c>
      <c r="S2066" s="12">
        <f t="shared" ca="1" si="341"/>
        <v>8.6099684301155222E-4</v>
      </c>
      <c r="T2066" s="12">
        <f t="shared" ca="1" si="342"/>
        <v>3.6863873404062719E-3</v>
      </c>
      <c r="U2066" s="18"/>
      <c r="V2066" s="22">
        <f t="shared" ca="1" si="343"/>
        <v>43291</v>
      </c>
      <c r="W2066" s="14">
        <f ca="1">VLOOKUP($M2066,LAST!$B:$Q,2,0)</f>
        <v>364.76</v>
      </c>
      <c r="X2066" s="14">
        <f ca="1">VLOOKUP($M2066,LAST!$B:$Q,3,0)*100</f>
        <v>400.68</v>
      </c>
      <c r="Y2066" s="14">
        <f ca="1">VLOOKUP($M2066,LAST!$B:$Q,16,0)*100</f>
        <v>350</v>
      </c>
      <c r="Z2066" s="14">
        <f ca="1">VLOOKUP($M2066,LAST!$B:$Q,4,0)</f>
        <v>98.21</v>
      </c>
      <c r="AA2066" s="14">
        <f ca="1">VLOOKUP($M2066,LAST!$B:$Q,5,0)</f>
        <v>98.435500000000005</v>
      </c>
      <c r="AB2066" s="14">
        <f ca="1">VLOOKUP($M2066,LAST!$B:$Q,6,0)</f>
        <v>94.158000000000001</v>
      </c>
      <c r="AC2066" s="14">
        <f ca="1">VLOOKUP($M2066,LAST!$B:$Q,7,0)</f>
        <v>1116.3</v>
      </c>
    </row>
    <row r="2067" spans="12:29" ht="16.5" customHeight="1" x14ac:dyDescent="0.25">
      <c r="L2067" s="32">
        <f t="shared" si="335"/>
        <v>2067</v>
      </c>
      <c r="M2067" s="9">
        <f t="shared" ca="1" si="344"/>
        <v>43290</v>
      </c>
      <c r="N2067" s="12">
        <f t="shared" ca="1" si="336"/>
        <v>-2.2744909154156945E-2</v>
      </c>
      <c r="O2067" s="12">
        <f t="shared" ca="1" si="337"/>
        <v>-2.1325982881183814E-2</v>
      </c>
      <c r="P2067" s="12">
        <f t="shared" ca="1" si="338"/>
        <v>-2.1917808219178103E-2</v>
      </c>
      <c r="Q2067" s="12">
        <f t="shared" ca="1" si="339"/>
        <v>5.0958010599266856E-4</v>
      </c>
      <c r="R2067" s="12">
        <f t="shared" ca="1" si="340"/>
        <v>9.6539319448529781E-5</v>
      </c>
      <c r="S2067" s="12">
        <f t="shared" ca="1" si="341"/>
        <v>1.2132435107437001E-3</v>
      </c>
      <c r="T2067" s="12">
        <f t="shared" ca="1" si="342"/>
        <v>-3.4050179211468912E-3</v>
      </c>
      <c r="U2067" s="18"/>
      <c r="V2067" s="22">
        <f t="shared" ca="1" si="343"/>
        <v>43290</v>
      </c>
      <c r="W2067" s="14">
        <f ca="1">VLOOKUP($M2067,LAST!$B:$Q,2,0)</f>
        <v>365.21</v>
      </c>
      <c r="X2067" s="14">
        <f ca="1">VLOOKUP($M2067,LAST!$B:$Q,3,0)*100</f>
        <v>404.76</v>
      </c>
      <c r="Y2067" s="14">
        <f ca="1">VLOOKUP($M2067,LAST!$B:$Q,16,0)*100</f>
        <v>357</v>
      </c>
      <c r="Z2067" s="14">
        <f ca="1">VLOOKUP($M2067,LAST!$B:$Q,4,0)</f>
        <v>98.17</v>
      </c>
      <c r="AA2067" s="14">
        <f ca="1">VLOOKUP($M2067,LAST!$B:$Q,5,0)</f>
        <v>98.415000000000006</v>
      </c>
      <c r="AB2067" s="14">
        <f ca="1">VLOOKUP($M2067,LAST!$B:$Q,6,0)</f>
        <v>94.076999999999998</v>
      </c>
      <c r="AC2067" s="14">
        <f ca="1">VLOOKUP($M2067,LAST!$B:$Q,7,0)</f>
        <v>1112.2</v>
      </c>
    </row>
    <row r="2068" spans="12:29" ht="16.5" customHeight="1" x14ac:dyDescent="0.25">
      <c r="L2068" s="32">
        <f t="shared" si="335"/>
        <v>2068</v>
      </c>
      <c r="M2068" s="9">
        <f t="shared" ca="1" si="344"/>
        <v>43287</v>
      </c>
      <c r="N2068" s="12">
        <f t="shared" ca="1" si="336"/>
        <v>-1.543852253866218E-2</v>
      </c>
      <c r="O2068" s="12">
        <f t="shared" ca="1" si="337"/>
        <v>-4.6209386281589326E-3</v>
      </c>
      <c r="P2068" s="12">
        <f t="shared" ca="1" si="338"/>
        <v>-2.732240437158473E-3</v>
      </c>
      <c r="Q2068" s="12">
        <f t="shared" ca="1" si="339"/>
        <v>3.0584157406465806E-4</v>
      </c>
      <c r="R2068" s="12">
        <f t="shared" ca="1" si="340"/>
        <v>-6.3000639151544746E-5</v>
      </c>
      <c r="S2068" s="12">
        <f t="shared" ca="1" si="341"/>
        <v>-4.5765135865247775E-3</v>
      </c>
      <c r="T2068" s="12">
        <f t="shared" ca="1" si="342"/>
        <v>-2.2351363433169569E-3</v>
      </c>
      <c r="U2068" s="18"/>
      <c r="V2068" s="22">
        <f t="shared" ca="1" si="343"/>
        <v>43287</v>
      </c>
      <c r="W2068" s="14">
        <f ca="1">VLOOKUP($M2068,LAST!$B:$Q,2,0)</f>
        <v>373.71</v>
      </c>
      <c r="X2068" s="14">
        <f ca="1">VLOOKUP($M2068,LAST!$B:$Q,3,0)*100</f>
        <v>413.58</v>
      </c>
      <c r="Y2068" s="14">
        <f ca="1">VLOOKUP($M2068,LAST!$B:$Q,16,0)*100</f>
        <v>365</v>
      </c>
      <c r="Z2068" s="14">
        <f ca="1">VLOOKUP($M2068,LAST!$B:$Q,4,0)</f>
        <v>98.12</v>
      </c>
      <c r="AA2068" s="14">
        <f ca="1">VLOOKUP($M2068,LAST!$B:$Q,5,0)</f>
        <v>98.405500000000004</v>
      </c>
      <c r="AB2068" s="14">
        <f ca="1">VLOOKUP($M2068,LAST!$B:$Q,6,0)</f>
        <v>93.962999999999994</v>
      </c>
      <c r="AC2068" s="14">
        <f ca="1">VLOOKUP($M2068,LAST!$B:$Q,7,0)</f>
        <v>1116</v>
      </c>
    </row>
    <row r="2069" spans="12:29" ht="16.5" customHeight="1" x14ac:dyDescent="0.25">
      <c r="L2069" s="32">
        <f t="shared" si="335"/>
        <v>2069</v>
      </c>
      <c r="M2069" s="9">
        <f t="shared" ca="1" si="344"/>
        <v>43286</v>
      </c>
      <c r="N2069" s="12">
        <f t="shared" ca="1" si="336"/>
        <v>-1.7243611319679997E-2</v>
      </c>
      <c r="O2069" s="12">
        <f t="shared" ca="1" si="337"/>
        <v>-8.6134904917561927E-3</v>
      </c>
      <c r="P2069" s="12">
        <f t="shared" ca="1" si="338"/>
        <v>-5.4347826086956763E-3</v>
      </c>
      <c r="Q2069" s="12">
        <f t="shared" ca="1" si="339"/>
        <v>2.0393596410728243E-4</v>
      </c>
      <c r="R2069" s="12">
        <f t="shared" ca="1" si="340"/>
        <v>-2.5402838208288259E-5</v>
      </c>
      <c r="S2069" s="12">
        <f t="shared" ca="1" si="341"/>
        <v>-1.438681490728011E-3</v>
      </c>
      <c r="T2069" s="12">
        <f t="shared" ca="1" si="342"/>
        <v>3.5440312233636639E-3</v>
      </c>
      <c r="U2069" s="18"/>
      <c r="V2069" s="22">
        <f t="shared" ca="1" si="343"/>
        <v>43286</v>
      </c>
      <c r="W2069" s="14">
        <f ca="1">VLOOKUP($M2069,LAST!$B:$Q,2,0)</f>
        <v>379.57</v>
      </c>
      <c r="X2069" s="14">
        <f ca="1">VLOOKUP($M2069,LAST!$B:$Q,3,0)*100</f>
        <v>415.5</v>
      </c>
      <c r="Y2069" s="14">
        <f ca="1">VLOOKUP($M2069,LAST!$B:$Q,16,0)*100</f>
        <v>366</v>
      </c>
      <c r="Z2069" s="14">
        <f ca="1">VLOOKUP($M2069,LAST!$B:$Q,4,0)</f>
        <v>98.09</v>
      </c>
      <c r="AA2069" s="14">
        <f ca="1">VLOOKUP($M2069,LAST!$B:$Q,5,0)</f>
        <v>98.411699999999996</v>
      </c>
      <c r="AB2069" s="14">
        <f ca="1">VLOOKUP($M2069,LAST!$B:$Q,6,0)</f>
        <v>94.394999999999996</v>
      </c>
      <c r="AC2069" s="14">
        <f ca="1">VLOOKUP($M2069,LAST!$B:$Q,7,0)</f>
        <v>1118.5</v>
      </c>
    </row>
    <row r="2070" spans="12:29" ht="16.5" customHeight="1" x14ac:dyDescent="0.25">
      <c r="L2070" s="32">
        <f t="shared" si="335"/>
        <v>2070</v>
      </c>
      <c r="M2070" s="9">
        <f t="shared" ca="1" si="344"/>
        <v>43285</v>
      </c>
      <c r="N2070" s="12">
        <f t="shared" ca="1" si="336"/>
        <v>0</v>
      </c>
      <c r="O2070" s="12">
        <f t="shared" ca="1" si="337"/>
        <v>-1.5960741340702578E-3</v>
      </c>
      <c r="P2070" s="12">
        <f t="shared" ca="1" si="338"/>
        <v>0</v>
      </c>
      <c r="Q2070" s="12">
        <f t="shared" ca="1" si="339"/>
        <v>0</v>
      </c>
      <c r="R2070" s="12">
        <f t="shared" ca="1" si="340"/>
        <v>3.8613805044995786E-5</v>
      </c>
      <c r="S2070" s="12">
        <f t="shared" ca="1" si="341"/>
        <v>-6.3430981805867592E-4</v>
      </c>
      <c r="T2070" s="12">
        <f t="shared" ca="1" si="342"/>
        <v>-3.7096630016985044E-3</v>
      </c>
      <c r="U2070" s="18"/>
      <c r="V2070" s="22">
        <f t="shared" ca="1" si="343"/>
        <v>43285</v>
      </c>
      <c r="W2070" s="14">
        <f ca="1">VLOOKUP($M2070,LAST!$B:$Q,2,0)</f>
        <v>386.23</v>
      </c>
      <c r="X2070" s="14">
        <f ca="1">VLOOKUP($M2070,LAST!$B:$Q,3,0)*100</f>
        <v>419.10999999999996</v>
      </c>
      <c r="Y2070" s="14">
        <f ca="1">VLOOKUP($M2070,LAST!$B:$Q,16,0)*100</f>
        <v>368</v>
      </c>
      <c r="Z2070" s="14">
        <f ca="1">VLOOKUP($M2070,LAST!$B:$Q,4,0)</f>
        <v>98.07</v>
      </c>
      <c r="AA2070" s="14">
        <f ca="1">VLOOKUP($M2070,LAST!$B:$Q,5,0)</f>
        <v>98.414199999999994</v>
      </c>
      <c r="AB2070" s="14">
        <f ca="1">VLOOKUP($M2070,LAST!$B:$Q,6,0)</f>
        <v>94.531000000000006</v>
      </c>
      <c r="AC2070" s="14">
        <f ca="1">VLOOKUP($M2070,LAST!$B:$Q,7,0)</f>
        <v>1114.55</v>
      </c>
    </row>
    <row r="2071" spans="12:29" ht="16.5" customHeight="1" x14ac:dyDescent="0.25">
      <c r="L2071" s="32">
        <f t="shared" si="335"/>
        <v>2071</v>
      </c>
      <c r="M2071" s="9">
        <f t="shared" ca="1" si="344"/>
        <v>43284</v>
      </c>
      <c r="N2071" s="12">
        <f t="shared" ca="1" si="336"/>
        <v>-7.2229076701624262E-3</v>
      </c>
      <c r="O2071" s="12">
        <f t="shared" ca="1" si="337"/>
        <v>-1.7597260534576442E-3</v>
      </c>
      <c r="P2071" s="12">
        <f t="shared" ca="1" si="338"/>
        <v>2.7247956403269047E-3</v>
      </c>
      <c r="Q2071" s="12">
        <f t="shared" ca="1" si="339"/>
        <v>3.0599755201943246E-4</v>
      </c>
      <c r="R2071" s="12">
        <f t="shared" ca="1" si="340"/>
        <v>-1.0262089706924993E-4</v>
      </c>
      <c r="S2071" s="12">
        <f t="shared" ca="1" si="341"/>
        <v>-2.9513760790969013E-3</v>
      </c>
      <c r="T2071" s="12">
        <f t="shared" ca="1" si="342"/>
        <v>-1.2498884028210311E-3</v>
      </c>
      <c r="U2071" s="18"/>
      <c r="V2071" s="22">
        <f t="shared" ca="1" si="343"/>
        <v>43284</v>
      </c>
      <c r="W2071" s="14">
        <f ca="1">VLOOKUP($M2071,LAST!$B:$Q,2,0)</f>
        <v>386.23</v>
      </c>
      <c r="X2071" s="14">
        <f ca="1">VLOOKUP($M2071,LAST!$B:$Q,3,0)*100</f>
        <v>419.78</v>
      </c>
      <c r="Y2071" s="14">
        <f ca="1">VLOOKUP($M2071,LAST!$B:$Q,16,0)*100</f>
        <v>368</v>
      </c>
      <c r="Z2071" s="14">
        <f ca="1">VLOOKUP($M2071,LAST!$B:$Q,4,0)</f>
        <v>98.07</v>
      </c>
      <c r="AA2071" s="14">
        <f ca="1">VLOOKUP($M2071,LAST!$B:$Q,5,0)</f>
        <v>98.410399999999996</v>
      </c>
      <c r="AB2071" s="14">
        <f ca="1">VLOOKUP($M2071,LAST!$B:$Q,6,0)</f>
        <v>94.590999999999994</v>
      </c>
      <c r="AC2071" s="14">
        <f ca="1">VLOOKUP($M2071,LAST!$B:$Q,7,0)</f>
        <v>1118.7</v>
      </c>
    </row>
    <row r="2072" spans="12:29" ht="16.5" customHeight="1" x14ac:dyDescent="0.25">
      <c r="L2072" s="32">
        <f t="shared" si="335"/>
        <v>2072</v>
      </c>
      <c r="M2072" s="9">
        <f t="shared" ca="1" si="344"/>
        <v>43283</v>
      </c>
      <c r="N2072" s="12">
        <f t="shared" ca="1" si="336"/>
        <v>2.5253826727826834E-3</v>
      </c>
      <c r="O2072" s="12">
        <f t="shared" ca="1" si="337"/>
        <v>1.0258258258258435E-2</v>
      </c>
      <c r="P2072" s="12">
        <f t="shared" ca="1" si="338"/>
        <v>1.1019283746556363E-2</v>
      </c>
      <c r="Q2072" s="12">
        <f t="shared" ca="1" si="339"/>
        <v>-1.0198878123401922E-4</v>
      </c>
      <c r="R2072" s="12">
        <f t="shared" ca="1" si="340"/>
        <v>-9.1056560640412343E-4</v>
      </c>
      <c r="S2072" s="12">
        <f t="shared" ca="1" si="341"/>
        <v>4.2447337779187855E-3</v>
      </c>
      <c r="T2072" s="12">
        <f t="shared" ca="1" si="342"/>
        <v>4.9345056522518416E-3</v>
      </c>
      <c r="U2072" s="18"/>
      <c r="V2072" s="22">
        <f t="shared" ca="1" si="343"/>
        <v>43283</v>
      </c>
      <c r="W2072" s="14">
        <f ca="1">VLOOKUP($M2072,LAST!$B:$Q,2,0)</f>
        <v>389.04</v>
      </c>
      <c r="X2072" s="14">
        <f ca="1">VLOOKUP($M2072,LAST!$B:$Q,3,0)*100</f>
        <v>420.52</v>
      </c>
      <c r="Y2072" s="14">
        <f ca="1">VLOOKUP($M2072,LAST!$B:$Q,16,0)*100</f>
        <v>367</v>
      </c>
      <c r="Z2072" s="14">
        <f ca="1">VLOOKUP($M2072,LAST!$B:$Q,4,0)</f>
        <v>98.04</v>
      </c>
      <c r="AA2072" s="14">
        <f ca="1">VLOOKUP($M2072,LAST!$B:$Q,5,0)</f>
        <v>98.420500000000004</v>
      </c>
      <c r="AB2072" s="14">
        <f ca="1">VLOOKUP($M2072,LAST!$B:$Q,6,0)</f>
        <v>94.870999999999995</v>
      </c>
      <c r="AC2072" s="14">
        <f ca="1">VLOOKUP($M2072,LAST!$B:$Q,7,0)</f>
        <v>1120.0999999999999</v>
      </c>
    </row>
    <row r="2073" spans="12:29" ht="16.5" customHeight="1" x14ac:dyDescent="0.25">
      <c r="L2073" s="32">
        <f t="shared" si="335"/>
        <v>2073</v>
      </c>
      <c r="M2073" s="9">
        <f t="shared" ca="1" si="344"/>
        <v>43280</v>
      </c>
      <c r="N2073" s="12">
        <f t="shared" ca="1" si="336"/>
        <v>-2.5702976404667899E-3</v>
      </c>
      <c r="O2073" s="12">
        <f t="shared" ca="1" si="337"/>
        <v>-6.9621164834132721E-4</v>
      </c>
      <c r="P2073" s="12">
        <f t="shared" ca="1" si="338"/>
        <v>0</v>
      </c>
      <c r="Q2073" s="12">
        <f t="shared" ca="1" si="339"/>
        <v>-2.0393596410728243E-4</v>
      </c>
      <c r="R2073" s="12">
        <f t="shared" ca="1" si="340"/>
        <v>-1.0637316191942636E-3</v>
      </c>
      <c r="S2073" s="12">
        <f t="shared" ca="1" si="341"/>
        <v>-8.8341447037099119E-3</v>
      </c>
      <c r="T2073" s="12">
        <f t="shared" ca="1" si="342"/>
        <v>-8.3629893238434949E-3</v>
      </c>
      <c r="U2073" s="18"/>
      <c r="V2073" s="22">
        <f t="shared" ca="1" si="343"/>
        <v>43280</v>
      </c>
      <c r="W2073" s="14">
        <f ca="1">VLOOKUP($M2073,LAST!$B:$Q,2,0)</f>
        <v>388.06</v>
      </c>
      <c r="X2073" s="14">
        <f ca="1">VLOOKUP($M2073,LAST!$B:$Q,3,0)*100</f>
        <v>416.24999999999994</v>
      </c>
      <c r="Y2073" s="14">
        <f ca="1">VLOOKUP($M2073,LAST!$B:$Q,16,0)*100</f>
        <v>363</v>
      </c>
      <c r="Z2073" s="14">
        <f ca="1">VLOOKUP($M2073,LAST!$B:$Q,4,0)</f>
        <v>98.05</v>
      </c>
      <c r="AA2073" s="14">
        <f ca="1">VLOOKUP($M2073,LAST!$B:$Q,5,0)</f>
        <v>98.510199999999998</v>
      </c>
      <c r="AB2073" s="14">
        <f ca="1">VLOOKUP($M2073,LAST!$B:$Q,6,0)</f>
        <v>94.47</v>
      </c>
      <c r="AC2073" s="14">
        <f ca="1">VLOOKUP($M2073,LAST!$B:$Q,7,0)</f>
        <v>1114.5999999999999</v>
      </c>
    </row>
    <row r="2074" spans="12:29" ht="16.5" customHeight="1" x14ac:dyDescent="0.25">
      <c r="L2074" s="32">
        <f t="shared" si="335"/>
        <v>2074</v>
      </c>
      <c r="M2074" s="9">
        <f t="shared" ca="1" si="344"/>
        <v>43279</v>
      </c>
      <c r="N2074" s="12">
        <f t="shared" ca="1" si="336"/>
        <v>-1.6166696604993369E-3</v>
      </c>
      <c r="O2074" s="12">
        <f t="shared" ca="1" si="337"/>
        <v>1.7166857952186643E-2</v>
      </c>
      <c r="P2074" s="12">
        <f t="shared" ca="1" si="338"/>
        <v>1.9662921348314599E-2</v>
      </c>
      <c r="Q2074" s="12">
        <f t="shared" ca="1" si="339"/>
        <v>-1.2221203788573831E-3</v>
      </c>
      <c r="R2074" s="12">
        <f t="shared" ca="1" si="340"/>
        <v>-1.2770758305551411E-3</v>
      </c>
      <c r="S2074" s="12">
        <f t="shared" ca="1" si="341"/>
        <v>2.308741735752573E-4</v>
      </c>
      <c r="T2074" s="12">
        <f t="shared" ca="1" si="342"/>
        <v>5.7265569076594414E-3</v>
      </c>
      <c r="U2074" s="18"/>
      <c r="V2074" s="22">
        <f t="shared" ca="1" si="343"/>
        <v>43279</v>
      </c>
      <c r="W2074" s="14">
        <f ca="1">VLOOKUP($M2074,LAST!$B:$Q,2,0)</f>
        <v>389.06</v>
      </c>
      <c r="X2074" s="14">
        <f ca="1">VLOOKUP($M2074,LAST!$B:$Q,3,0)*100</f>
        <v>416.54</v>
      </c>
      <c r="Y2074" s="14">
        <f ca="1">VLOOKUP($M2074,LAST!$B:$Q,16,0)*100</f>
        <v>363</v>
      </c>
      <c r="Z2074" s="14">
        <f ca="1">VLOOKUP($M2074,LAST!$B:$Q,4,0)</f>
        <v>98.07</v>
      </c>
      <c r="AA2074" s="14">
        <f ca="1">VLOOKUP($M2074,LAST!$B:$Q,5,0)</f>
        <v>98.615099999999998</v>
      </c>
      <c r="AB2074" s="14">
        <f ca="1">VLOOKUP($M2074,LAST!$B:$Q,6,0)</f>
        <v>95.311999999999998</v>
      </c>
      <c r="AC2074" s="14">
        <f ca="1">VLOOKUP($M2074,LAST!$B:$Q,7,0)</f>
        <v>1124</v>
      </c>
    </row>
    <row r="2075" spans="12:29" ht="16.5" customHeight="1" x14ac:dyDescent="0.25">
      <c r="L2075" s="32">
        <f t="shared" si="335"/>
        <v>2075</v>
      </c>
      <c r="M2075" s="9">
        <f t="shared" ca="1" si="344"/>
        <v>43278</v>
      </c>
      <c r="N2075" s="12">
        <f t="shared" ca="1" si="336"/>
        <v>1.4183843431188725E-2</v>
      </c>
      <c r="O2075" s="12">
        <f t="shared" ca="1" si="337"/>
        <v>1.7466706420194766E-2</v>
      </c>
      <c r="P2075" s="12">
        <f t="shared" ca="1" si="338"/>
        <v>2.2988505747126409E-2</v>
      </c>
      <c r="Q2075" s="12">
        <f t="shared" ca="1" si="339"/>
        <v>-5.0895765472314114E-4</v>
      </c>
      <c r="R2075" s="12">
        <f t="shared" ca="1" si="340"/>
        <v>-6.6291051112932209E-4</v>
      </c>
      <c r="S2075" s="12">
        <f t="shared" ca="1" si="341"/>
        <v>6.4852760995395276E-3</v>
      </c>
      <c r="T2075" s="12">
        <f t="shared" ca="1" si="342"/>
        <v>2.556627046422788E-3</v>
      </c>
      <c r="U2075" s="18"/>
      <c r="V2075" s="22">
        <f t="shared" ca="1" si="343"/>
        <v>43278</v>
      </c>
      <c r="W2075" s="14">
        <f ca="1">VLOOKUP($M2075,LAST!$B:$Q,2,0)</f>
        <v>389.69</v>
      </c>
      <c r="X2075" s="14">
        <f ca="1">VLOOKUP($M2075,LAST!$B:$Q,3,0)*100</f>
        <v>409.51000000000005</v>
      </c>
      <c r="Y2075" s="14">
        <f ca="1">VLOOKUP($M2075,LAST!$B:$Q,16,0)*100</f>
        <v>356</v>
      </c>
      <c r="Z2075" s="14">
        <f ca="1">VLOOKUP($M2075,LAST!$B:$Q,4,0)</f>
        <v>98.19</v>
      </c>
      <c r="AA2075" s="14">
        <f ca="1">VLOOKUP($M2075,LAST!$B:$Q,5,0)</f>
        <v>98.741200000000006</v>
      </c>
      <c r="AB2075" s="14">
        <f ca="1">VLOOKUP($M2075,LAST!$B:$Q,6,0)</f>
        <v>95.29</v>
      </c>
      <c r="AC2075" s="14">
        <f ca="1">VLOOKUP($M2075,LAST!$B:$Q,7,0)</f>
        <v>1117.5999999999999</v>
      </c>
    </row>
    <row r="2076" spans="12:29" ht="16.5" customHeight="1" x14ac:dyDescent="0.25">
      <c r="L2076" s="32">
        <f t="shared" si="335"/>
        <v>2076</v>
      </c>
      <c r="M2076" s="9">
        <f t="shared" ca="1" si="344"/>
        <v>43277</v>
      </c>
      <c r="N2076" s="12">
        <f t="shared" ca="1" si="336"/>
        <v>5.7059100664818008E-3</v>
      </c>
      <c r="O2076" s="12">
        <f t="shared" ca="1" si="337"/>
        <v>9.6834077567609089E-3</v>
      </c>
      <c r="P2076" s="12">
        <f t="shared" ca="1" si="338"/>
        <v>8.6956521739129933E-3</v>
      </c>
      <c r="Q2076" s="12">
        <f t="shared" ca="1" si="339"/>
        <v>-4.0700040700047957E-4</v>
      </c>
      <c r="R2076" s="12">
        <f t="shared" ca="1" si="340"/>
        <v>-3.0150804611650539E-4</v>
      </c>
      <c r="S2076" s="12">
        <f t="shared" ca="1" si="341"/>
        <v>4.1044024223397813E-3</v>
      </c>
      <c r="T2076" s="12">
        <f t="shared" ca="1" si="342"/>
        <v>-2.1483238598219989E-3</v>
      </c>
      <c r="U2076" s="18"/>
      <c r="V2076" s="22">
        <f t="shared" ca="1" si="343"/>
        <v>43277</v>
      </c>
      <c r="W2076" s="14">
        <f ca="1">VLOOKUP($M2076,LAST!$B:$Q,2,0)</f>
        <v>384.24</v>
      </c>
      <c r="X2076" s="14">
        <f ca="1">VLOOKUP($M2076,LAST!$B:$Q,3,0)*100</f>
        <v>402.48</v>
      </c>
      <c r="Y2076" s="14">
        <f ca="1">VLOOKUP($M2076,LAST!$B:$Q,16,0)*100</f>
        <v>348</v>
      </c>
      <c r="Z2076" s="14">
        <f ca="1">VLOOKUP($M2076,LAST!$B:$Q,4,0)</f>
        <v>98.24</v>
      </c>
      <c r="AA2076" s="14">
        <f ca="1">VLOOKUP($M2076,LAST!$B:$Q,5,0)</f>
        <v>98.806700000000006</v>
      </c>
      <c r="AB2076" s="14">
        <f ca="1">VLOOKUP($M2076,LAST!$B:$Q,6,0)</f>
        <v>94.676000000000002</v>
      </c>
      <c r="AC2076" s="14">
        <f ca="1">VLOOKUP($M2076,LAST!$B:$Q,7,0)</f>
        <v>1114.75</v>
      </c>
    </row>
    <row r="2077" spans="12:29" ht="16.5" customHeight="1" x14ac:dyDescent="0.25">
      <c r="L2077" s="32">
        <f t="shared" si="335"/>
        <v>2077</v>
      </c>
      <c r="M2077" s="9">
        <f t="shared" ca="1" si="344"/>
        <v>43276</v>
      </c>
      <c r="N2077" s="12">
        <f t="shared" ca="1" si="336"/>
        <v>1.6117021276595755E-2</v>
      </c>
      <c r="O2077" s="12">
        <f t="shared" ca="1" si="337"/>
        <v>1.8498645817364157E-2</v>
      </c>
      <c r="P2077" s="12">
        <f t="shared" ca="1" si="338"/>
        <v>1.7699115044247815E-2</v>
      </c>
      <c r="Q2077" s="12">
        <f t="shared" ca="1" si="339"/>
        <v>0</v>
      </c>
      <c r="R2077" s="12">
        <f t="shared" ca="1" si="340"/>
        <v>-1.5176349177359327E-5</v>
      </c>
      <c r="S2077" s="12">
        <f t="shared" ca="1" si="341"/>
        <v>-2.4439272111721477E-3</v>
      </c>
      <c r="T2077" s="12">
        <f t="shared" ca="1" si="342"/>
        <v>8.6677802356553979E-3</v>
      </c>
      <c r="U2077" s="18"/>
      <c r="V2077" s="22">
        <f t="shared" ca="1" si="343"/>
        <v>43276</v>
      </c>
      <c r="W2077" s="14">
        <f ca="1">VLOOKUP($M2077,LAST!$B:$Q,2,0)</f>
        <v>382.06</v>
      </c>
      <c r="X2077" s="14">
        <f ca="1">VLOOKUP($M2077,LAST!$B:$Q,3,0)*100</f>
        <v>398.62</v>
      </c>
      <c r="Y2077" s="14">
        <f ca="1">VLOOKUP($M2077,LAST!$B:$Q,16,0)*100</f>
        <v>345</v>
      </c>
      <c r="Z2077" s="14">
        <f ca="1">VLOOKUP($M2077,LAST!$B:$Q,4,0)</f>
        <v>98.28</v>
      </c>
      <c r="AA2077" s="14">
        <f ca="1">VLOOKUP($M2077,LAST!$B:$Q,5,0)</f>
        <v>98.836500000000001</v>
      </c>
      <c r="AB2077" s="14">
        <f ca="1">VLOOKUP($M2077,LAST!$B:$Q,6,0)</f>
        <v>94.289000000000001</v>
      </c>
      <c r="AC2077" s="14">
        <f ca="1">VLOOKUP($M2077,LAST!$B:$Q,7,0)</f>
        <v>1117.1500000000001</v>
      </c>
    </row>
    <row r="2078" spans="12:29" ht="16.5" customHeight="1" x14ac:dyDescent="0.25">
      <c r="L2078" s="32">
        <f t="shared" si="335"/>
        <v>2078</v>
      </c>
      <c r="M2078" s="9">
        <f t="shared" ca="1" si="344"/>
        <v>43273</v>
      </c>
      <c r="N2078" s="12">
        <f t="shared" ca="1" si="336"/>
        <v>-1.9556714471968717E-2</v>
      </c>
      <c r="O2078" s="12">
        <f t="shared" ca="1" si="337"/>
        <v>-3.462850740948209E-3</v>
      </c>
      <c r="P2078" s="12">
        <f t="shared" ca="1" si="338"/>
        <v>2.9585798816567088E-3</v>
      </c>
      <c r="Q2078" s="12">
        <f t="shared" ca="1" si="339"/>
        <v>-1.0173974972027544E-4</v>
      </c>
      <c r="R2078" s="12">
        <f t="shared" ca="1" si="340"/>
        <v>-2.5287519092087596E-4</v>
      </c>
      <c r="S2078" s="12">
        <f t="shared" ca="1" si="341"/>
        <v>-3.6052370812337253E-3</v>
      </c>
      <c r="T2078" s="12">
        <f t="shared" ca="1" si="342"/>
        <v>-4.4046923457234932E-3</v>
      </c>
      <c r="U2078" s="18"/>
      <c r="V2078" s="22">
        <f t="shared" ca="1" si="343"/>
        <v>43273</v>
      </c>
      <c r="W2078" s="14">
        <f ca="1">VLOOKUP($M2078,LAST!$B:$Q,2,0)</f>
        <v>376</v>
      </c>
      <c r="X2078" s="14">
        <f ca="1">VLOOKUP($M2078,LAST!$B:$Q,3,0)*100</f>
        <v>391.38</v>
      </c>
      <c r="Y2078" s="14">
        <f ca="1">VLOOKUP($M2078,LAST!$B:$Q,16,0)*100</f>
        <v>339</v>
      </c>
      <c r="Z2078" s="14">
        <f ca="1">VLOOKUP($M2078,LAST!$B:$Q,4,0)</f>
        <v>98.28</v>
      </c>
      <c r="AA2078" s="14">
        <f ca="1">VLOOKUP($M2078,LAST!$B:$Q,5,0)</f>
        <v>98.837999999999994</v>
      </c>
      <c r="AB2078" s="14">
        <f ca="1">VLOOKUP($M2078,LAST!$B:$Q,6,0)</f>
        <v>94.52</v>
      </c>
      <c r="AC2078" s="14">
        <f ca="1">VLOOKUP($M2078,LAST!$B:$Q,7,0)</f>
        <v>1107.55</v>
      </c>
    </row>
    <row r="2079" spans="12:29" ht="16.5" customHeight="1" x14ac:dyDescent="0.25">
      <c r="L2079" s="32">
        <f t="shared" si="335"/>
        <v>2079</v>
      </c>
      <c r="M2079" s="9">
        <f t="shared" ca="1" si="344"/>
        <v>43272</v>
      </c>
      <c r="N2079" s="12">
        <f t="shared" ca="1" si="336"/>
        <v>-2.3672641190396471E-3</v>
      </c>
      <c r="O2079" s="12">
        <f t="shared" ca="1" si="337"/>
        <v>6.8707378352048654E-3</v>
      </c>
      <c r="P2079" s="12">
        <f t="shared" ca="1" si="338"/>
        <v>1.1976047904191711E-2</v>
      </c>
      <c r="Q2079" s="12">
        <f t="shared" ca="1" si="339"/>
        <v>-1.0172939979646856E-4</v>
      </c>
      <c r="R2079" s="12">
        <f t="shared" ca="1" si="340"/>
        <v>-4.2869246775201209E-4</v>
      </c>
      <c r="S2079" s="12">
        <f t="shared" ca="1" si="341"/>
        <v>-2.7542996509818396E-3</v>
      </c>
      <c r="T2079" s="12">
        <f t="shared" ca="1" si="342"/>
        <v>6.559898660875918E-3</v>
      </c>
      <c r="U2079" s="18"/>
      <c r="V2079" s="22">
        <f t="shared" ca="1" si="343"/>
        <v>43272</v>
      </c>
      <c r="W2079" s="14">
        <f ca="1">VLOOKUP($M2079,LAST!$B:$Q,2,0)</f>
        <v>383.5</v>
      </c>
      <c r="X2079" s="14">
        <f ca="1">VLOOKUP($M2079,LAST!$B:$Q,3,0)*100</f>
        <v>392.74</v>
      </c>
      <c r="Y2079" s="14">
        <f ca="1">VLOOKUP($M2079,LAST!$B:$Q,16,0)*100</f>
        <v>338</v>
      </c>
      <c r="Z2079" s="14">
        <f ca="1">VLOOKUP($M2079,LAST!$B:$Q,4,0)</f>
        <v>98.29</v>
      </c>
      <c r="AA2079" s="14">
        <f ca="1">VLOOKUP($M2079,LAST!$B:$Q,5,0)</f>
        <v>98.863</v>
      </c>
      <c r="AB2079" s="14">
        <f ca="1">VLOOKUP($M2079,LAST!$B:$Q,6,0)</f>
        <v>94.861999999999995</v>
      </c>
      <c r="AC2079" s="14">
        <f ca="1">VLOOKUP($M2079,LAST!$B:$Q,7,0)</f>
        <v>1112.45</v>
      </c>
    </row>
    <row r="2080" spans="12:29" ht="16.5" customHeight="1" x14ac:dyDescent="0.25">
      <c r="L2080" s="32">
        <f t="shared" si="335"/>
        <v>2080</v>
      </c>
      <c r="M2080" s="9">
        <f t="shared" ca="1" si="344"/>
        <v>43271</v>
      </c>
      <c r="N2080" s="12">
        <f t="shared" ca="1" si="336"/>
        <v>-2.4983513417541681E-2</v>
      </c>
      <c r="O2080" s="12">
        <f t="shared" ca="1" si="337"/>
        <v>-1.5348109254303965E-2</v>
      </c>
      <c r="P2080" s="12">
        <f t="shared" ca="1" si="338"/>
        <v>-1.1834319526627168E-2</v>
      </c>
      <c r="Q2080" s="12">
        <f t="shared" ca="1" si="339"/>
        <v>-1.017190519785327E-4</v>
      </c>
      <c r="R2080" s="12">
        <f t="shared" ca="1" si="340"/>
        <v>-4.1638621236106399E-4</v>
      </c>
      <c r="S2080" s="12">
        <f t="shared" ca="1" si="341"/>
        <v>1.1682611853114366E-3</v>
      </c>
      <c r="T2080" s="12">
        <f t="shared" ca="1" si="342"/>
        <v>-3.5163646199619647E-3</v>
      </c>
      <c r="U2080" s="18"/>
      <c r="V2080" s="22">
        <f t="shared" ca="1" si="343"/>
        <v>43271</v>
      </c>
      <c r="W2080" s="14">
        <f ca="1">VLOOKUP($M2080,LAST!$B:$Q,2,0)</f>
        <v>384.41</v>
      </c>
      <c r="X2080" s="14">
        <f ca="1">VLOOKUP($M2080,LAST!$B:$Q,3,0)*100</f>
        <v>390.06</v>
      </c>
      <c r="Y2080" s="14">
        <f ca="1">VLOOKUP($M2080,LAST!$B:$Q,16,0)*100</f>
        <v>334</v>
      </c>
      <c r="Z2080" s="14">
        <f ca="1">VLOOKUP($M2080,LAST!$B:$Q,4,0)</f>
        <v>98.3</v>
      </c>
      <c r="AA2080" s="14">
        <f ca="1">VLOOKUP($M2080,LAST!$B:$Q,5,0)</f>
        <v>98.9054</v>
      </c>
      <c r="AB2080" s="14">
        <f ca="1">VLOOKUP($M2080,LAST!$B:$Q,6,0)</f>
        <v>95.123999999999995</v>
      </c>
      <c r="AC2080" s="14">
        <f ca="1">VLOOKUP($M2080,LAST!$B:$Q,7,0)</f>
        <v>1105.2</v>
      </c>
    </row>
    <row r="2081" spans="12:29" ht="16.5" customHeight="1" x14ac:dyDescent="0.25">
      <c r="L2081" s="32">
        <f t="shared" si="335"/>
        <v>2081</v>
      </c>
      <c r="M2081" s="9">
        <f t="shared" ca="1" si="344"/>
        <v>43270</v>
      </c>
      <c r="N2081" s="12">
        <f t="shared" ca="1" si="336"/>
        <v>1.9866521806611859E-2</v>
      </c>
      <c r="O2081" s="12">
        <f t="shared" ca="1" si="337"/>
        <v>2.0427088431518969E-2</v>
      </c>
      <c r="P2081" s="12">
        <f t="shared" ca="1" si="338"/>
        <v>1.501501501501501E-2</v>
      </c>
      <c r="Q2081" s="12">
        <f t="shared" ca="1" si="339"/>
        <v>-5.0833672224481763E-4</v>
      </c>
      <c r="R2081" s="12">
        <f t="shared" ca="1" si="340"/>
        <v>-4.4650613996444211E-4</v>
      </c>
      <c r="S2081" s="12">
        <f t="shared" ca="1" si="341"/>
        <v>2.7122293047405766E-3</v>
      </c>
      <c r="T2081" s="12">
        <f t="shared" ca="1" si="342"/>
        <v>3.8012489818082251E-3</v>
      </c>
      <c r="U2081" s="18"/>
      <c r="V2081" s="22">
        <f t="shared" ca="1" si="343"/>
        <v>43270</v>
      </c>
      <c r="W2081" s="14">
        <f ca="1">VLOOKUP($M2081,LAST!$B:$Q,2,0)</f>
        <v>394.26</v>
      </c>
      <c r="X2081" s="14">
        <f ca="1">VLOOKUP($M2081,LAST!$B:$Q,3,0)*100</f>
        <v>396.14</v>
      </c>
      <c r="Y2081" s="14">
        <f ca="1">VLOOKUP($M2081,LAST!$B:$Q,16,0)*100</f>
        <v>338</v>
      </c>
      <c r="Z2081" s="14">
        <f ca="1">VLOOKUP($M2081,LAST!$B:$Q,4,0)</f>
        <v>98.31</v>
      </c>
      <c r="AA2081" s="14">
        <f ca="1">VLOOKUP($M2081,LAST!$B:$Q,5,0)</f>
        <v>98.946600000000004</v>
      </c>
      <c r="AB2081" s="14">
        <f ca="1">VLOOKUP($M2081,LAST!$B:$Q,6,0)</f>
        <v>95.013000000000005</v>
      </c>
      <c r="AC2081" s="14">
        <f ca="1">VLOOKUP($M2081,LAST!$B:$Q,7,0)</f>
        <v>1109.0999999999999</v>
      </c>
    </row>
    <row r="2082" spans="12:29" ht="16.5" customHeight="1" x14ac:dyDescent="0.25">
      <c r="L2082" s="32">
        <f t="shared" si="335"/>
        <v>2082</v>
      </c>
      <c r="M2082" s="9">
        <f t="shared" ca="1" si="344"/>
        <v>43269</v>
      </c>
      <c r="N2082" s="12">
        <f t="shared" ca="1" si="336"/>
        <v>1.9435141478336471E-2</v>
      </c>
      <c r="O2082" s="12">
        <f t="shared" ca="1" si="337"/>
        <v>1.0568788233762838E-2</v>
      </c>
      <c r="P2082" s="12">
        <f t="shared" ca="1" si="338"/>
        <v>3.0120481927711218E-3</v>
      </c>
      <c r="Q2082" s="12">
        <f t="shared" ca="1" si="339"/>
        <v>-2.0329335230728773E-4</v>
      </c>
      <c r="R2082" s="12">
        <f t="shared" ca="1" si="340"/>
        <v>-5.2300727161846972E-4</v>
      </c>
      <c r="S2082" s="12">
        <f t="shared" ca="1" si="341"/>
        <v>-3.3759547622058683E-4</v>
      </c>
      <c r="T2082" s="12">
        <f t="shared" ca="1" si="342"/>
        <v>6.5133227055340637E-3</v>
      </c>
      <c r="U2082" s="18"/>
      <c r="V2082" s="22">
        <f t="shared" ca="1" si="343"/>
        <v>43269</v>
      </c>
      <c r="W2082" s="14">
        <f ca="1">VLOOKUP($M2082,LAST!$B:$Q,2,0)</f>
        <v>386.58</v>
      </c>
      <c r="X2082" s="14">
        <f ca="1">VLOOKUP($M2082,LAST!$B:$Q,3,0)*100</f>
        <v>388.21</v>
      </c>
      <c r="Y2082" s="14">
        <f ca="1">VLOOKUP($M2082,LAST!$B:$Q,16,0)*100</f>
        <v>333</v>
      </c>
      <c r="Z2082" s="14">
        <f ca="1">VLOOKUP($M2082,LAST!$B:$Q,4,0)</f>
        <v>98.36</v>
      </c>
      <c r="AA2082" s="14">
        <f ca="1">VLOOKUP($M2082,LAST!$B:$Q,5,0)</f>
        <v>98.990799999999993</v>
      </c>
      <c r="AB2082" s="14">
        <f ca="1">VLOOKUP($M2082,LAST!$B:$Q,6,0)</f>
        <v>94.756</v>
      </c>
      <c r="AC2082" s="14">
        <f ca="1">VLOOKUP($M2082,LAST!$B:$Q,7,0)</f>
        <v>1104.9000000000001</v>
      </c>
    </row>
    <row r="2083" spans="12:29" ht="16.5" customHeight="1" x14ac:dyDescent="0.25">
      <c r="L2083" s="32">
        <f t="shared" si="335"/>
        <v>2083</v>
      </c>
      <c r="M2083" s="9">
        <f t="shared" ca="1" si="344"/>
        <v>43266</v>
      </c>
      <c r="N2083" s="12">
        <f t="shared" ca="1" si="336"/>
        <v>7.2513812154695323E-3</v>
      </c>
      <c r="O2083" s="12">
        <f t="shared" ca="1" si="337"/>
        <v>7.9502518891687579E-3</v>
      </c>
      <c r="P2083" s="12">
        <f t="shared" ca="1" si="338"/>
        <v>3.0211480362538623E-3</v>
      </c>
      <c r="Q2083" s="12">
        <f t="shared" ca="1" si="339"/>
        <v>-3.0484706838740383E-4</v>
      </c>
      <c r="R2083" s="12">
        <f t="shared" ca="1" si="340"/>
        <v>-4.9471213306784279E-5</v>
      </c>
      <c r="S2083" s="12">
        <f t="shared" ca="1" si="341"/>
        <v>-9.5911634819090263E-4</v>
      </c>
      <c r="T2083" s="12">
        <f t="shared" ca="1" si="342"/>
        <v>1.3572780573380738E-2</v>
      </c>
      <c r="U2083" s="18"/>
      <c r="V2083" s="22">
        <f t="shared" ca="1" si="343"/>
        <v>43266</v>
      </c>
      <c r="W2083" s="14">
        <f ca="1">VLOOKUP($M2083,LAST!$B:$Q,2,0)</f>
        <v>379.21</v>
      </c>
      <c r="X2083" s="14">
        <f ca="1">VLOOKUP($M2083,LAST!$B:$Q,3,0)*100</f>
        <v>384.15</v>
      </c>
      <c r="Y2083" s="14">
        <f ca="1">VLOOKUP($M2083,LAST!$B:$Q,16,0)*100</f>
        <v>332</v>
      </c>
      <c r="Z2083" s="14">
        <f ca="1">VLOOKUP($M2083,LAST!$B:$Q,4,0)</f>
        <v>98.38</v>
      </c>
      <c r="AA2083" s="14">
        <f ca="1">VLOOKUP($M2083,LAST!$B:$Q,5,0)</f>
        <v>99.042599999999993</v>
      </c>
      <c r="AB2083" s="14">
        <f ca="1">VLOOKUP($M2083,LAST!$B:$Q,6,0)</f>
        <v>94.787999999999997</v>
      </c>
      <c r="AC2083" s="14">
        <f ca="1">VLOOKUP($M2083,LAST!$B:$Q,7,0)</f>
        <v>1097.75</v>
      </c>
    </row>
    <row r="2084" spans="12:29" ht="16.5" customHeight="1" x14ac:dyDescent="0.25">
      <c r="L2084" s="32">
        <f t="shared" si="335"/>
        <v>2084</v>
      </c>
      <c r="M2084" s="9">
        <f t="shared" ca="1" si="344"/>
        <v>43265</v>
      </c>
      <c r="N2084" s="12">
        <f t="shared" ca="1" si="336"/>
        <v>4.8040994982385676E-3</v>
      </c>
      <c r="O2084" s="12">
        <f t="shared" ca="1" si="337"/>
        <v>6.70928205399135E-3</v>
      </c>
      <c r="P2084" s="12">
        <f t="shared" ca="1" si="338"/>
        <v>6.0790273556230456E-3</v>
      </c>
      <c r="Q2084" s="12">
        <f t="shared" ca="1" si="339"/>
        <v>-2.0319008432401198E-4</v>
      </c>
      <c r="R2084" s="12">
        <f t="shared" ca="1" si="340"/>
        <v>-5.6002340998750899E-4</v>
      </c>
      <c r="S2084" s="12">
        <f t="shared" ca="1" si="341"/>
        <v>1.4271358932694822E-2</v>
      </c>
      <c r="T2084" s="12">
        <f t="shared" ca="1" si="342"/>
        <v>5.4307463795022493E-3</v>
      </c>
      <c r="U2084" s="18"/>
      <c r="V2084" s="22">
        <f t="shared" ca="1" si="343"/>
        <v>43265</v>
      </c>
      <c r="W2084" s="14">
        <f ca="1">VLOOKUP($M2084,LAST!$B:$Q,2,0)</f>
        <v>376.48</v>
      </c>
      <c r="X2084" s="14">
        <f ca="1">VLOOKUP($M2084,LAST!$B:$Q,3,0)*100</f>
        <v>381.12</v>
      </c>
      <c r="Y2084" s="14">
        <f ca="1">VLOOKUP($M2084,LAST!$B:$Q,16,0)*100</f>
        <v>331</v>
      </c>
      <c r="Z2084" s="14">
        <f ca="1">VLOOKUP($M2084,LAST!$B:$Q,4,0)</f>
        <v>98.41</v>
      </c>
      <c r="AA2084" s="14">
        <f ca="1">VLOOKUP($M2084,LAST!$B:$Q,5,0)</f>
        <v>99.047499999999999</v>
      </c>
      <c r="AB2084" s="14">
        <f ca="1">VLOOKUP($M2084,LAST!$B:$Q,6,0)</f>
        <v>94.879000000000005</v>
      </c>
      <c r="AC2084" s="14">
        <f ca="1">VLOOKUP($M2084,LAST!$B:$Q,7,0)</f>
        <v>1083.05</v>
      </c>
    </row>
    <row r="2085" spans="12:29" ht="16.5" customHeight="1" x14ac:dyDescent="0.25">
      <c r="L2085" s="32">
        <f t="shared" si="335"/>
        <v>2085</v>
      </c>
      <c r="M2085" s="9">
        <f t="shared" ca="1" si="344"/>
        <v>43264</v>
      </c>
      <c r="N2085" s="12">
        <f t="shared" ca="1" si="336"/>
        <v>2.6760864911155036E-3</v>
      </c>
      <c r="O2085" s="12">
        <f t="shared" ca="1" si="337"/>
        <v>-7.9660395157487018E-3</v>
      </c>
      <c r="P2085" s="12">
        <f t="shared" ca="1" si="338"/>
        <v>-1.7910447761193993E-2</v>
      </c>
      <c r="Q2085" s="12">
        <f t="shared" ca="1" si="339"/>
        <v>0</v>
      </c>
      <c r="R2085" s="12">
        <f t="shared" ca="1" si="340"/>
        <v>-5.4257499233545392E-4</v>
      </c>
      <c r="S2085" s="12">
        <f t="shared" ca="1" si="341"/>
        <v>-2.9205482956362605E-3</v>
      </c>
      <c r="T2085" s="12">
        <f t="shared" ca="1" si="342"/>
        <v>0</v>
      </c>
      <c r="U2085" s="18"/>
      <c r="V2085" s="22">
        <f t="shared" ca="1" si="343"/>
        <v>43264</v>
      </c>
      <c r="W2085" s="14">
        <f ca="1">VLOOKUP($M2085,LAST!$B:$Q,2,0)</f>
        <v>374.68</v>
      </c>
      <c r="X2085" s="14">
        <f ca="1">VLOOKUP($M2085,LAST!$B:$Q,3,0)*100</f>
        <v>378.58</v>
      </c>
      <c r="Y2085" s="14">
        <f ca="1">VLOOKUP($M2085,LAST!$B:$Q,16,0)*100</f>
        <v>329</v>
      </c>
      <c r="Z2085" s="14">
        <f ca="1">VLOOKUP($M2085,LAST!$B:$Q,4,0)</f>
        <v>98.43</v>
      </c>
      <c r="AA2085" s="14">
        <f ca="1">VLOOKUP($M2085,LAST!$B:$Q,5,0)</f>
        <v>99.102999999999994</v>
      </c>
      <c r="AB2085" s="14">
        <f ca="1">VLOOKUP($M2085,LAST!$B:$Q,6,0)</f>
        <v>93.543999999999997</v>
      </c>
      <c r="AC2085" s="14">
        <f ca="1">VLOOKUP($M2085,LAST!$B:$Q,7,0)</f>
        <v>1077.2</v>
      </c>
    </row>
    <row r="2086" spans="12:29" ht="16.5" customHeight="1" x14ac:dyDescent="0.25">
      <c r="L2086" s="32">
        <f t="shared" si="335"/>
        <v>2086</v>
      </c>
      <c r="M2086" s="9">
        <f t="shared" ca="1" si="344"/>
        <v>43263</v>
      </c>
      <c r="N2086" s="12">
        <f t="shared" ca="1" si="336"/>
        <v>1.0601471224578107E-2</v>
      </c>
      <c r="O2086" s="12">
        <f t="shared" ca="1" si="337"/>
        <v>1.2331103240192931E-3</v>
      </c>
      <c r="P2086" s="12">
        <f t="shared" ca="1" si="338"/>
        <v>-8.8757396449704595E-3</v>
      </c>
      <c r="Q2086" s="12">
        <f t="shared" ca="1" si="339"/>
        <v>-1.0158472165777699E-4</v>
      </c>
      <c r="R2086" s="12">
        <f t="shared" ca="1" si="340"/>
        <v>-4.5966629839588879E-4</v>
      </c>
      <c r="S2086" s="12">
        <f t="shared" ca="1" si="341"/>
        <v>2.2433980001708154E-3</v>
      </c>
      <c r="T2086" s="12">
        <f t="shared" ca="1" si="342"/>
        <v>1.9067106915313659E-3</v>
      </c>
      <c r="U2086" s="18"/>
      <c r="V2086" s="22">
        <f t="shared" ca="1" si="343"/>
        <v>43263</v>
      </c>
      <c r="W2086" s="14">
        <f ca="1">VLOOKUP($M2086,LAST!$B:$Q,2,0)</f>
        <v>373.68</v>
      </c>
      <c r="X2086" s="14">
        <f ca="1">VLOOKUP($M2086,LAST!$B:$Q,3,0)*100</f>
        <v>381.62</v>
      </c>
      <c r="Y2086" s="14">
        <f ca="1">VLOOKUP($M2086,LAST!$B:$Q,16,0)*100</f>
        <v>335</v>
      </c>
      <c r="Z2086" s="14">
        <f ca="1">VLOOKUP($M2086,LAST!$B:$Q,4,0)</f>
        <v>98.43</v>
      </c>
      <c r="AA2086" s="14">
        <f ca="1">VLOOKUP($M2086,LAST!$B:$Q,5,0)</f>
        <v>99.156800000000004</v>
      </c>
      <c r="AB2086" s="14">
        <f ca="1">VLOOKUP($M2086,LAST!$B:$Q,6,0)</f>
        <v>93.817999999999998</v>
      </c>
      <c r="AC2086" s="14">
        <f ca="1">VLOOKUP($M2086,LAST!$B:$Q,7,0)</f>
        <v>1077.2</v>
      </c>
    </row>
    <row r="2087" spans="12:29" ht="16.5" customHeight="1" x14ac:dyDescent="0.25">
      <c r="L2087" s="32">
        <f t="shared" si="335"/>
        <v>2087</v>
      </c>
      <c r="M2087" s="9">
        <f t="shared" ca="1" si="344"/>
        <v>43262</v>
      </c>
      <c r="N2087" s="12">
        <f t="shared" ca="1" si="336"/>
        <v>4.7280039128307916E-3</v>
      </c>
      <c r="O2087" s="12">
        <f t="shared" ca="1" si="337"/>
        <v>-1.6133195663396993E-2</v>
      </c>
      <c r="P2087" s="12">
        <f t="shared" ca="1" si="338"/>
        <v>-2.5936599423631135E-2</v>
      </c>
      <c r="Q2087" s="12">
        <f t="shared" ca="1" si="339"/>
        <v>2.0321072952644847E-4</v>
      </c>
      <c r="R2087" s="12">
        <f t="shared" ca="1" si="340"/>
        <v>-1.8846797707350316E-4</v>
      </c>
      <c r="S2087" s="12">
        <f t="shared" ca="1" si="341"/>
        <v>7.8045651360469925E-4</v>
      </c>
      <c r="T2087" s="12">
        <f t="shared" ca="1" si="342"/>
        <v>-6.5064832458039401E-4</v>
      </c>
      <c r="U2087" s="18"/>
      <c r="V2087" s="22">
        <f t="shared" ca="1" si="343"/>
        <v>43262</v>
      </c>
      <c r="W2087" s="14">
        <f ca="1">VLOOKUP($M2087,LAST!$B:$Q,2,0)</f>
        <v>369.76</v>
      </c>
      <c r="X2087" s="14">
        <f ca="1">VLOOKUP($M2087,LAST!$B:$Q,3,0)*100</f>
        <v>381.15000000000003</v>
      </c>
      <c r="Y2087" s="14">
        <f ca="1">VLOOKUP($M2087,LAST!$B:$Q,16,0)*100</f>
        <v>338</v>
      </c>
      <c r="Z2087" s="14">
        <f ca="1">VLOOKUP($M2087,LAST!$B:$Q,4,0)</f>
        <v>98.44</v>
      </c>
      <c r="AA2087" s="14">
        <f ca="1">VLOOKUP($M2087,LAST!$B:$Q,5,0)</f>
        <v>99.202399999999997</v>
      </c>
      <c r="AB2087" s="14">
        <f ca="1">VLOOKUP($M2087,LAST!$B:$Q,6,0)</f>
        <v>93.608000000000004</v>
      </c>
      <c r="AC2087" s="14">
        <f ca="1">VLOOKUP($M2087,LAST!$B:$Q,7,0)</f>
        <v>1075.1500000000001</v>
      </c>
    </row>
    <row r="2088" spans="12:29" ht="16.5" customHeight="1" x14ac:dyDescent="0.25">
      <c r="L2088" s="32">
        <f t="shared" si="335"/>
        <v>2088</v>
      </c>
      <c r="M2088" s="9">
        <f t="shared" ca="1" si="344"/>
        <v>43259</v>
      </c>
      <c r="N2088" s="12">
        <f t="shared" ca="1" si="336"/>
        <v>3.0526028890704993E-3</v>
      </c>
      <c r="O2088" s="12">
        <f t="shared" ca="1" si="337"/>
        <v>8.6702944775693958E-3</v>
      </c>
      <c r="P2088" s="12">
        <f t="shared" ca="1" si="338"/>
        <v>8.720930232558155E-3</v>
      </c>
      <c r="Q2088" s="12">
        <f t="shared" ca="1" si="339"/>
        <v>-1.0159504216200599E-4</v>
      </c>
      <c r="R2088" s="12">
        <f t="shared" ca="1" si="340"/>
        <v>-2.8111114469653309E-4</v>
      </c>
      <c r="S2088" s="12">
        <f t="shared" ca="1" si="341"/>
        <v>1.0702627495049466E-3</v>
      </c>
      <c r="T2088" s="12">
        <f t="shared" ca="1" si="342"/>
        <v>6.3137218220934432E-3</v>
      </c>
      <c r="U2088" s="18"/>
      <c r="V2088" s="22">
        <f t="shared" ca="1" si="343"/>
        <v>43259</v>
      </c>
      <c r="W2088" s="14">
        <f ca="1">VLOOKUP($M2088,LAST!$B:$Q,2,0)</f>
        <v>368.02</v>
      </c>
      <c r="X2088" s="14">
        <f ca="1">VLOOKUP($M2088,LAST!$B:$Q,3,0)*100</f>
        <v>387.40000000000003</v>
      </c>
      <c r="Y2088" s="14">
        <f ca="1">VLOOKUP($M2088,LAST!$B:$Q,16,0)*100</f>
        <v>347</v>
      </c>
      <c r="Z2088" s="14">
        <f ca="1">VLOOKUP($M2088,LAST!$B:$Q,4,0)</f>
        <v>98.42</v>
      </c>
      <c r="AA2088" s="14">
        <f ca="1">VLOOKUP($M2088,LAST!$B:$Q,5,0)</f>
        <v>99.221100000000007</v>
      </c>
      <c r="AB2088" s="14">
        <f ca="1">VLOOKUP($M2088,LAST!$B:$Q,6,0)</f>
        <v>93.534999999999997</v>
      </c>
      <c r="AC2088" s="14">
        <f ca="1">VLOOKUP($M2088,LAST!$B:$Q,7,0)</f>
        <v>1075.8499999999999</v>
      </c>
    </row>
    <row r="2089" spans="12:29" ht="16.5" customHeight="1" x14ac:dyDescent="0.25">
      <c r="L2089" s="32">
        <f t="shared" si="335"/>
        <v>2089</v>
      </c>
      <c r="M2089" s="9">
        <f t="shared" ca="1" si="344"/>
        <v>43258</v>
      </c>
      <c r="N2089" s="12">
        <f t="shared" ca="1" si="336"/>
        <v>1.6963246299684043E-2</v>
      </c>
      <c r="O2089" s="12">
        <f t="shared" ca="1" si="337"/>
        <v>3.4487263226647968E-3</v>
      </c>
      <c r="P2089" s="12">
        <f t="shared" ca="1" si="338"/>
        <v>0</v>
      </c>
      <c r="Q2089" s="12">
        <f t="shared" ca="1" si="339"/>
        <v>0</v>
      </c>
      <c r="R2089" s="12">
        <f t="shared" ca="1" si="340"/>
        <v>-1.0075566750700204E-5</v>
      </c>
      <c r="S2089" s="12">
        <f t="shared" ca="1" si="341"/>
        <v>-1.9121071634584652E-3</v>
      </c>
      <c r="T2089" s="12">
        <f t="shared" ca="1" si="342"/>
        <v>-1.6342158098706649E-3</v>
      </c>
      <c r="U2089" s="18"/>
      <c r="V2089" s="22">
        <f t="shared" ca="1" si="343"/>
        <v>43258</v>
      </c>
      <c r="W2089" s="14">
        <f ca="1">VLOOKUP($M2089,LAST!$B:$Q,2,0)</f>
        <v>366.9</v>
      </c>
      <c r="X2089" s="14">
        <f ca="1">VLOOKUP($M2089,LAST!$B:$Q,3,0)*100</f>
        <v>384.07</v>
      </c>
      <c r="Y2089" s="14">
        <f ca="1">VLOOKUP($M2089,LAST!$B:$Q,16,0)*100</f>
        <v>344</v>
      </c>
      <c r="Z2089" s="14">
        <f ca="1">VLOOKUP($M2089,LAST!$B:$Q,4,0)</f>
        <v>98.43</v>
      </c>
      <c r="AA2089" s="14">
        <f ca="1">VLOOKUP($M2089,LAST!$B:$Q,5,0)</f>
        <v>99.248999999999995</v>
      </c>
      <c r="AB2089" s="14">
        <f ca="1">VLOOKUP($M2089,LAST!$B:$Q,6,0)</f>
        <v>93.435000000000002</v>
      </c>
      <c r="AC2089" s="14">
        <f ca="1">VLOOKUP($M2089,LAST!$B:$Q,7,0)</f>
        <v>1069.0999999999999</v>
      </c>
    </row>
    <row r="2090" spans="12:29" ht="16.5" customHeight="1" x14ac:dyDescent="0.25">
      <c r="L2090" s="32">
        <f t="shared" si="335"/>
        <v>2090</v>
      </c>
      <c r="M2090" s="9">
        <f t="shared" ca="1" si="344"/>
        <v>43257</v>
      </c>
      <c r="N2090" s="12">
        <f t="shared" ca="1" si="336"/>
        <v>-4.6624548238476393E-3</v>
      </c>
      <c r="O2090" s="12">
        <f t="shared" ca="1" si="337"/>
        <v>-1.3123968646864714E-2</v>
      </c>
      <c r="P2090" s="12">
        <f t="shared" ca="1" si="338"/>
        <v>-1.9943019943019946E-2</v>
      </c>
      <c r="Q2090" s="12">
        <f t="shared" ca="1" si="339"/>
        <v>2.0323137892508392E-4</v>
      </c>
      <c r="R2090" s="12">
        <f t="shared" ca="1" si="340"/>
        <v>-5.037529595486312E-5</v>
      </c>
      <c r="S2090" s="12">
        <f t="shared" ca="1" si="341"/>
        <v>-2.7909156759980958E-3</v>
      </c>
      <c r="T2090" s="12">
        <f t="shared" ca="1" si="342"/>
        <v>0</v>
      </c>
      <c r="U2090" s="18"/>
      <c r="V2090" s="22">
        <f t="shared" ca="1" si="343"/>
        <v>43257</v>
      </c>
      <c r="W2090" s="14">
        <f ca="1">VLOOKUP($M2090,LAST!$B:$Q,2,0)</f>
        <v>360.78</v>
      </c>
      <c r="X2090" s="14">
        <f ca="1">VLOOKUP($M2090,LAST!$B:$Q,3,0)*100</f>
        <v>382.75</v>
      </c>
      <c r="Y2090" s="14">
        <f ca="1">VLOOKUP($M2090,LAST!$B:$Q,16,0)*100</f>
        <v>344</v>
      </c>
      <c r="Z2090" s="14">
        <f ca="1">VLOOKUP($M2090,LAST!$B:$Q,4,0)</f>
        <v>98.43</v>
      </c>
      <c r="AA2090" s="14">
        <f ca="1">VLOOKUP($M2090,LAST!$B:$Q,5,0)</f>
        <v>99.25</v>
      </c>
      <c r="AB2090" s="14">
        <f ca="1">VLOOKUP($M2090,LAST!$B:$Q,6,0)</f>
        <v>93.614000000000004</v>
      </c>
      <c r="AC2090" s="14">
        <f ca="1">VLOOKUP($M2090,LAST!$B:$Q,7,0)</f>
        <v>1070.8499999999999</v>
      </c>
    </row>
    <row r="2091" spans="12:29" ht="16.5" customHeight="1" x14ac:dyDescent="0.25">
      <c r="L2091" s="32">
        <f t="shared" si="335"/>
        <v>2091</v>
      </c>
      <c r="M2091" s="9">
        <f t="shared" ca="1" si="344"/>
        <v>43256</v>
      </c>
      <c r="N2091" s="12">
        <f t="shared" ca="1" si="336"/>
        <v>7.8689800912024044E-3</v>
      </c>
      <c r="O2091" s="12">
        <f t="shared" ca="1" si="337"/>
        <v>2.7146513612037459E-3</v>
      </c>
      <c r="P2091" s="12">
        <f t="shared" ca="1" si="338"/>
        <v>2.8571428571428914E-3</v>
      </c>
      <c r="Q2091" s="12">
        <f t="shared" ca="1" si="339"/>
        <v>2.0327269031406026E-4</v>
      </c>
      <c r="R2091" s="12">
        <f t="shared" ca="1" si="340"/>
        <v>1.7127893984447695E-5</v>
      </c>
      <c r="S2091" s="12">
        <f t="shared" ca="1" si="341"/>
        <v>-1.72270784151074E-3</v>
      </c>
      <c r="T2091" s="12">
        <f t="shared" ca="1" si="342"/>
        <v>-1.0261672652643883E-3</v>
      </c>
      <c r="U2091" s="18"/>
      <c r="V2091" s="22">
        <f t="shared" ca="1" si="343"/>
        <v>43256</v>
      </c>
      <c r="W2091" s="14">
        <f ca="1">VLOOKUP($M2091,LAST!$B:$Q,2,0)</f>
        <v>362.47</v>
      </c>
      <c r="X2091" s="14">
        <f ca="1">VLOOKUP($M2091,LAST!$B:$Q,3,0)*100</f>
        <v>387.84000000000003</v>
      </c>
      <c r="Y2091" s="14">
        <f ca="1">VLOOKUP($M2091,LAST!$B:$Q,16,0)*100</f>
        <v>351</v>
      </c>
      <c r="Z2091" s="14">
        <f ca="1">VLOOKUP($M2091,LAST!$B:$Q,4,0)</f>
        <v>98.41</v>
      </c>
      <c r="AA2091" s="14">
        <f ca="1">VLOOKUP($M2091,LAST!$B:$Q,5,0)</f>
        <v>99.254999999999995</v>
      </c>
      <c r="AB2091" s="14">
        <f ca="1">VLOOKUP($M2091,LAST!$B:$Q,6,0)</f>
        <v>93.876000000000005</v>
      </c>
      <c r="AC2091" s="14">
        <f ca="1">VLOOKUP($M2091,LAST!$B:$Q,7,0)</f>
        <v>1070.8499999999999</v>
      </c>
    </row>
    <row r="2092" spans="12:29" ht="16.5" customHeight="1" x14ac:dyDescent="0.25">
      <c r="L2092" s="32">
        <f t="shared" si="335"/>
        <v>2092</v>
      </c>
      <c r="M2092" s="9">
        <f t="shared" ca="1" si="344"/>
        <v>43255</v>
      </c>
      <c r="N2092" s="12">
        <f t="shared" ca="1" si="336"/>
        <v>-1.791370835608963E-2</v>
      </c>
      <c r="O2092" s="12">
        <f t="shared" ca="1" si="337"/>
        <v>-1.8249657343012315E-2</v>
      </c>
      <c r="P2092" s="12">
        <f t="shared" ca="1" si="338"/>
        <v>-1.6853932584269704E-2</v>
      </c>
      <c r="Q2092" s="12">
        <f t="shared" ca="1" si="339"/>
        <v>5.0844010575556986E-4</v>
      </c>
      <c r="R2092" s="12">
        <f t="shared" ca="1" si="340"/>
        <v>2.5597639373597936E-4</v>
      </c>
      <c r="S2092" s="12">
        <f t="shared" ca="1" si="341"/>
        <v>-1.2532393049833335E-3</v>
      </c>
      <c r="T2092" s="12">
        <f t="shared" ca="1" si="342"/>
        <v>-2.8372093023255607E-3</v>
      </c>
      <c r="U2092" s="18"/>
      <c r="V2092" s="22">
        <f t="shared" ca="1" si="343"/>
        <v>43255</v>
      </c>
      <c r="W2092" s="14">
        <f ca="1">VLOOKUP($M2092,LAST!$B:$Q,2,0)</f>
        <v>359.64</v>
      </c>
      <c r="X2092" s="14">
        <f ca="1">VLOOKUP($M2092,LAST!$B:$Q,3,0)*100</f>
        <v>386.79</v>
      </c>
      <c r="Y2092" s="14">
        <f ca="1">VLOOKUP($M2092,LAST!$B:$Q,16,0)*100</f>
        <v>350</v>
      </c>
      <c r="Z2092" s="14">
        <f ca="1">VLOOKUP($M2092,LAST!$B:$Q,4,0)</f>
        <v>98.39</v>
      </c>
      <c r="AA2092" s="14">
        <f ca="1">VLOOKUP($M2092,LAST!$B:$Q,5,0)</f>
        <v>99.253299999999996</v>
      </c>
      <c r="AB2092" s="14">
        <f ca="1">VLOOKUP($M2092,LAST!$B:$Q,6,0)</f>
        <v>94.037999999999997</v>
      </c>
      <c r="AC2092" s="14">
        <f ca="1">VLOOKUP($M2092,LAST!$B:$Q,7,0)</f>
        <v>1071.95</v>
      </c>
    </row>
    <row r="2093" spans="12:29" ht="16.5" customHeight="1" x14ac:dyDescent="0.25">
      <c r="L2093" s="32">
        <f t="shared" si="335"/>
        <v>2093</v>
      </c>
      <c r="M2093" s="9">
        <f t="shared" ca="1" si="344"/>
        <v>43252</v>
      </c>
      <c r="N2093" s="12">
        <f t="shared" ca="1" si="336"/>
        <v>-1.3090433075161334E-3</v>
      </c>
      <c r="O2093" s="12">
        <f t="shared" ca="1" si="337"/>
        <v>-1.3422146541793856E-2</v>
      </c>
      <c r="P2093" s="12">
        <f t="shared" ca="1" si="338"/>
        <v>-1.6574585635359074E-2</v>
      </c>
      <c r="Q2093" s="12">
        <f t="shared" ca="1" si="339"/>
        <v>-1.0167768174873526E-4</v>
      </c>
      <c r="R2093" s="12">
        <f t="shared" ca="1" si="340"/>
        <v>-1.0077709215683406E-5</v>
      </c>
      <c r="S2093" s="12">
        <f t="shared" ca="1" si="341"/>
        <v>1.8833994828633127E-3</v>
      </c>
      <c r="T2093" s="12">
        <f t="shared" ca="1" si="342"/>
        <v>-2.579376124997701E-3</v>
      </c>
      <c r="U2093" s="18"/>
      <c r="V2093" s="22">
        <f t="shared" ca="1" si="343"/>
        <v>43252</v>
      </c>
      <c r="W2093" s="14">
        <f ca="1">VLOOKUP($M2093,LAST!$B:$Q,2,0)</f>
        <v>366.2</v>
      </c>
      <c r="X2093" s="14">
        <f ca="1">VLOOKUP($M2093,LAST!$B:$Q,3,0)*100</f>
        <v>393.98</v>
      </c>
      <c r="Y2093" s="14">
        <f ca="1">VLOOKUP($M2093,LAST!$B:$Q,16,0)*100</f>
        <v>356</v>
      </c>
      <c r="Z2093" s="14">
        <f ca="1">VLOOKUP($M2093,LAST!$B:$Q,4,0)</f>
        <v>98.34</v>
      </c>
      <c r="AA2093" s="14">
        <f ca="1">VLOOKUP($M2093,LAST!$B:$Q,5,0)</f>
        <v>99.227900000000005</v>
      </c>
      <c r="AB2093" s="14">
        <f ca="1">VLOOKUP($M2093,LAST!$B:$Q,6,0)</f>
        <v>94.156000000000006</v>
      </c>
      <c r="AC2093" s="14">
        <f ca="1">VLOOKUP($M2093,LAST!$B:$Q,7,0)</f>
        <v>1075</v>
      </c>
    </row>
    <row r="2094" spans="12:29" ht="16.5" customHeight="1" x14ac:dyDescent="0.25">
      <c r="L2094" s="32">
        <f t="shared" si="335"/>
        <v>2094</v>
      </c>
      <c r="M2094" s="9">
        <f t="shared" ca="1" si="344"/>
        <v>43251</v>
      </c>
      <c r="N2094" s="12">
        <f t="shared" ca="1" si="336"/>
        <v>1.660705869306045E-2</v>
      </c>
      <c r="O2094" s="12">
        <f t="shared" ca="1" si="337"/>
        <v>9.3519361035283577E-3</v>
      </c>
      <c r="P2094" s="12">
        <f t="shared" ca="1" si="338"/>
        <v>2.7700831024930483E-3</v>
      </c>
      <c r="Q2094" s="12">
        <f t="shared" ca="1" si="339"/>
        <v>1.0168802115106956E-4</v>
      </c>
      <c r="R2094" s="12">
        <f t="shared" ca="1" si="340"/>
        <v>5.9462019894596096E-5</v>
      </c>
      <c r="S2094" s="12">
        <f t="shared" ca="1" si="341"/>
        <v>-9.567445173224165E-4</v>
      </c>
      <c r="T2094" s="12">
        <f t="shared" ca="1" si="342"/>
        <v>-2.8864834859839705E-3</v>
      </c>
      <c r="U2094" s="18"/>
      <c r="V2094" s="22">
        <f t="shared" ca="1" si="343"/>
        <v>43251</v>
      </c>
      <c r="W2094" s="14">
        <f ca="1">VLOOKUP($M2094,LAST!$B:$Q,2,0)</f>
        <v>366.68</v>
      </c>
      <c r="X2094" s="14">
        <f ca="1">VLOOKUP($M2094,LAST!$B:$Q,3,0)*100</f>
        <v>399.34</v>
      </c>
      <c r="Y2094" s="14">
        <f ca="1">VLOOKUP($M2094,LAST!$B:$Q,16,0)*100</f>
        <v>362</v>
      </c>
      <c r="Z2094" s="14">
        <f ca="1">VLOOKUP($M2094,LAST!$B:$Q,4,0)</f>
        <v>98.35</v>
      </c>
      <c r="AA2094" s="14">
        <f ca="1">VLOOKUP($M2094,LAST!$B:$Q,5,0)</f>
        <v>99.228899999999996</v>
      </c>
      <c r="AB2094" s="14">
        <f ca="1">VLOOKUP($M2094,LAST!$B:$Q,6,0)</f>
        <v>93.978999999999999</v>
      </c>
      <c r="AC2094" s="14">
        <f ca="1">VLOOKUP($M2094,LAST!$B:$Q,7,0)</f>
        <v>1077.78</v>
      </c>
    </row>
    <row r="2095" spans="12:29" ht="16.5" customHeight="1" x14ac:dyDescent="0.25">
      <c r="L2095" s="32">
        <f t="shared" si="335"/>
        <v>2095</v>
      </c>
      <c r="M2095" s="9">
        <f t="shared" ca="1" si="344"/>
        <v>43250</v>
      </c>
      <c r="N2095" s="12">
        <f t="shared" ca="1" si="336"/>
        <v>-1.1889433745171596E-2</v>
      </c>
      <c r="O2095" s="12">
        <f t="shared" ca="1" si="337"/>
        <v>-1.7458464747808433E-2</v>
      </c>
      <c r="P2095" s="12">
        <f t="shared" ca="1" si="338"/>
        <v>-2.9569892473118253E-2</v>
      </c>
      <c r="Q2095" s="12">
        <f t="shared" ca="1" si="339"/>
        <v>-3.049710277523987E-4</v>
      </c>
      <c r="R2095" s="12">
        <f t="shared" ca="1" si="340"/>
        <v>-3.4758078734598019E-4</v>
      </c>
      <c r="S2095" s="12">
        <f t="shared" ca="1" si="341"/>
        <v>-7.9202699852350955E-3</v>
      </c>
      <c r="T2095" s="12">
        <f t="shared" ca="1" si="342"/>
        <v>3.854190852101258E-3</v>
      </c>
      <c r="U2095" s="18"/>
      <c r="V2095" s="22">
        <f t="shared" ca="1" si="343"/>
        <v>43250</v>
      </c>
      <c r="W2095" s="14">
        <f ca="1">VLOOKUP($M2095,LAST!$B:$Q,2,0)</f>
        <v>360.69</v>
      </c>
      <c r="X2095" s="14">
        <f ca="1">VLOOKUP($M2095,LAST!$B:$Q,3,0)*100</f>
        <v>395.64</v>
      </c>
      <c r="Y2095" s="14">
        <f ca="1">VLOOKUP($M2095,LAST!$B:$Q,16,0)*100</f>
        <v>361</v>
      </c>
      <c r="Z2095" s="14">
        <f ca="1">VLOOKUP($M2095,LAST!$B:$Q,4,0)</f>
        <v>98.34</v>
      </c>
      <c r="AA2095" s="14">
        <f ca="1">VLOOKUP($M2095,LAST!$B:$Q,5,0)</f>
        <v>99.222999999999999</v>
      </c>
      <c r="AB2095" s="14">
        <f ca="1">VLOOKUP($M2095,LAST!$B:$Q,6,0)</f>
        <v>94.069000000000003</v>
      </c>
      <c r="AC2095" s="14">
        <f ca="1">VLOOKUP($M2095,LAST!$B:$Q,7,0)</f>
        <v>1080.9000000000001</v>
      </c>
    </row>
    <row r="2096" spans="12:29" ht="16.5" customHeight="1" x14ac:dyDescent="0.25">
      <c r="L2096" s="32">
        <f t="shared" si="335"/>
        <v>2096</v>
      </c>
      <c r="M2096" s="9">
        <f t="shared" ca="1" si="344"/>
        <v>43249</v>
      </c>
      <c r="N2096" s="12">
        <f t="shared" ca="1" si="336"/>
        <v>4.4823539513982213E-2</v>
      </c>
      <c r="O2096" s="12">
        <f t="shared" ca="1" si="337"/>
        <v>6.1249769390928632E-2</v>
      </c>
      <c r="P2096" s="12">
        <f t="shared" ca="1" si="338"/>
        <v>5.9829059829059839E-2</v>
      </c>
      <c r="Q2096" s="12">
        <f t="shared" ca="1" si="339"/>
        <v>-5.0802682381623221E-4</v>
      </c>
      <c r="R2096" s="12">
        <f t="shared" ca="1" si="340"/>
        <v>-8.8479184743339712E-4</v>
      </c>
      <c r="S2096" s="12">
        <f t="shared" ca="1" si="341"/>
        <v>4.2576627338006823E-3</v>
      </c>
      <c r="T2096" s="12">
        <f t="shared" ca="1" si="342"/>
        <v>2.5605214152699673E-3</v>
      </c>
      <c r="U2096" s="18"/>
      <c r="V2096" s="22">
        <f t="shared" ca="1" si="343"/>
        <v>43249</v>
      </c>
      <c r="W2096" s="14">
        <f ca="1">VLOOKUP($M2096,LAST!$B:$Q,2,0)</f>
        <v>365.03</v>
      </c>
      <c r="X2096" s="14">
        <f ca="1">VLOOKUP($M2096,LAST!$B:$Q,3,0)*100</f>
        <v>402.67</v>
      </c>
      <c r="Y2096" s="14">
        <f ca="1">VLOOKUP($M2096,LAST!$B:$Q,16,0)*100</f>
        <v>372</v>
      </c>
      <c r="Z2096" s="14">
        <f ca="1">VLOOKUP($M2096,LAST!$B:$Q,4,0)</f>
        <v>98.37</v>
      </c>
      <c r="AA2096" s="14">
        <f ca="1">VLOOKUP($M2096,LAST!$B:$Q,5,0)</f>
        <v>99.257499999999993</v>
      </c>
      <c r="AB2096" s="14">
        <f ca="1">VLOOKUP($M2096,LAST!$B:$Q,6,0)</f>
        <v>94.82</v>
      </c>
      <c r="AC2096" s="14">
        <f ca="1">VLOOKUP($M2096,LAST!$B:$Q,7,0)</f>
        <v>1076.75</v>
      </c>
    </row>
    <row r="2097" spans="12:29" ht="16.5" customHeight="1" x14ac:dyDescent="0.25">
      <c r="L2097" s="32">
        <f t="shared" si="335"/>
        <v>2097</v>
      </c>
      <c r="M2097" s="9">
        <f t="shared" ca="1" si="344"/>
        <v>43248</v>
      </c>
      <c r="N2097" s="12">
        <f t="shared" ca="1" si="336"/>
        <v>0</v>
      </c>
      <c r="O2097" s="12">
        <f t="shared" ca="1" si="337"/>
        <v>0</v>
      </c>
      <c r="P2097" s="12">
        <f t="shared" ca="1" si="338"/>
        <v>0</v>
      </c>
      <c r="Q2097" s="12">
        <f t="shared" ca="1" si="339"/>
        <v>4.0658670461479751E-4</v>
      </c>
      <c r="R2097" s="12">
        <f t="shared" ca="1" si="340"/>
        <v>5.838557835935454E-5</v>
      </c>
      <c r="S2097" s="12">
        <f t="shared" ca="1" si="341"/>
        <v>1.7506074077218159E-3</v>
      </c>
      <c r="T2097" s="12">
        <f t="shared" ca="1" si="342"/>
        <v>-3.618146395769628E-3</v>
      </c>
      <c r="U2097" s="18"/>
      <c r="V2097" s="22">
        <f t="shared" ca="1" si="343"/>
        <v>43248</v>
      </c>
      <c r="W2097" s="14">
        <f ca="1">VLOOKUP($M2097,LAST!$B:$Q,2,0)</f>
        <v>349.37</v>
      </c>
      <c r="X2097" s="14">
        <f ca="1">VLOOKUP($M2097,LAST!$B:$Q,3,0)*100</f>
        <v>379.42999999999995</v>
      </c>
      <c r="Y2097" s="14">
        <f ca="1">VLOOKUP($M2097,LAST!$B:$Q,16,0)*100</f>
        <v>351</v>
      </c>
      <c r="Z2097" s="14">
        <f ca="1">VLOOKUP($M2097,LAST!$B:$Q,4,0)</f>
        <v>98.42</v>
      </c>
      <c r="AA2097" s="14">
        <f ca="1">VLOOKUP($M2097,LAST!$B:$Q,5,0)</f>
        <v>99.345399999999998</v>
      </c>
      <c r="AB2097" s="14">
        <f ca="1">VLOOKUP($M2097,LAST!$B:$Q,6,0)</f>
        <v>94.418000000000006</v>
      </c>
      <c r="AC2097" s="14">
        <f ca="1">VLOOKUP($M2097,LAST!$B:$Q,7,0)</f>
        <v>1074</v>
      </c>
    </row>
    <row r="2098" spans="12:29" ht="16.5" customHeight="1" x14ac:dyDescent="0.25">
      <c r="L2098" s="32">
        <f t="shared" si="335"/>
        <v>2098</v>
      </c>
      <c r="M2098" s="9">
        <f t="shared" ca="1" si="344"/>
        <v>43245</v>
      </c>
      <c r="N2098" s="12">
        <f t="shared" ca="1" si="336"/>
        <v>2.5827187419289466E-3</v>
      </c>
      <c r="O2098" s="12">
        <f t="shared" ca="1" si="337"/>
        <v>1.4383103863119695E-2</v>
      </c>
      <c r="P2098" s="12">
        <f t="shared" ca="1" si="338"/>
        <v>1.7391304347825987E-2</v>
      </c>
      <c r="Q2098" s="12">
        <f t="shared" ca="1" si="339"/>
        <v>-1.0163634515703013E-4</v>
      </c>
      <c r="R2098" s="12">
        <f t="shared" ca="1" si="340"/>
        <v>-2.0732647478571842E-4</v>
      </c>
      <c r="S2098" s="12">
        <f t="shared" ca="1" si="341"/>
        <v>5.0973073846973804E-3</v>
      </c>
      <c r="T2098" s="12">
        <f t="shared" ca="1" si="342"/>
        <v>-1.6208956606307279E-3</v>
      </c>
      <c r="U2098" s="18"/>
      <c r="V2098" s="22">
        <f t="shared" ca="1" si="343"/>
        <v>43245</v>
      </c>
      <c r="W2098" s="14">
        <f ca="1">VLOOKUP($M2098,LAST!$B:$Q,2,0)</f>
        <v>349.37</v>
      </c>
      <c r="X2098" s="14">
        <f ca="1">VLOOKUP($M2098,LAST!$B:$Q,3,0)*100</f>
        <v>379.42999999999995</v>
      </c>
      <c r="Y2098" s="14">
        <f ca="1">VLOOKUP($M2098,LAST!$B:$Q,16,0)*100</f>
        <v>351</v>
      </c>
      <c r="Z2098" s="14">
        <f ca="1">VLOOKUP($M2098,LAST!$B:$Q,4,0)</f>
        <v>98.38</v>
      </c>
      <c r="AA2098" s="14">
        <f ca="1">VLOOKUP($M2098,LAST!$B:$Q,5,0)</f>
        <v>99.339600000000004</v>
      </c>
      <c r="AB2098" s="14">
        <f ca="1">VLOOKUP($M2098,LAST!$B:$Q,6,0)</f>
        <v>94.253</v>
      </c>
      <c r="AC2098" s="14">
        <f ca="1">VLOOKUP($M2098,LAST!$B:$Q,7,0)</f>
        <v>1077.9000000000001</v>
      </c>
    </row>
    <row r="2099" spans="12:29" ht="16.5" customHeight="1" x14ac:dyDescent="0.25">
      <c r="L2099" s="32">
        <f t="shared" si="335"/>
        <v>2099</v>
      </c>
      <c r="M2099" s="9">
        <f t="shared" ca="1" si="344"/>
        <v>43244</v>
      </c>
      <c r="N2099" s="12">
        <f t="shared" ca="1" si="336"/>
        <v>-8.2251821493624089E-3</v>
      </c>
      <c r="O2099" s="12">
        <f t="shared" ca="1" si="337"/>
        <v>2.1392090274607867E-4</v>
      </c>
      <c r="P2099" s="12">
        <f t="shared" ca="1" si="338"/>
        <v>2.9069767441860517E-3</v>
      </c>
      <c r="Q2099" s="12">
        <f t="shared" ca="1" si="339"/>
        <v>-2.0323137892486187E-4</v>
      </c>
      <c r="R2099" s="12">
        <f t="shared" ca="1" si="340"/>
        <v>-1.5999822895029769E-4</v>
      </c>
      <c r="S2099" s="12">
        <f t="shared" ca="1" si="341"/>
        <v>-2.4254545067710076E-3</v>
      </c>
      <c r="T2099" s="12">
        <f t="shared" ca="1" si="342"/>
        <v>-8.3290916662792647E-4</v>
      </c>
      <c r="U2099" s="18"/>
      <c r="V2099" s="22">
        <f t="shared" ca="1" si="343"/>
        <v>43244</v>
      </c>
      <c r="W2099" s="14">
        <f ca="1">VLOOKUP($M2099,LAST!$B:$Q,2,0)</f>
        <v>348.47</v>
      </c>
      <c r="X2099" s="14">
        <f ca="1">VLOOKUP($M2099,LAST!$B:$Q,3,0)*100</f>
        <v>374.05</v>
      </c>
      <c r="Y2099" s="14">
        <f ca="1">VLOOKUP($M2099,LAST!$B:$Q,16,0)*100</f>
        <v>345</v>
      </c>
      <c r="Z2099" s="14">
        <f ca="1">VLOOKUP($M2099,LAST!$B:$Q,4,0)</f>
        <v>98.39</v>
      </c>
      <c r="AA2099" s="14">
        <f ca="1">VLOOKUP($M2099,LAST!$B:$Q,5,0)</f>
        <v>99.360200000000006</v>
      </c>
      <c r="AB2099" s="14">
        <f ca="1">VLOOKUP($M2099,LAST!$B:$Q,6,0)</f>
        <v>93.775000000000006</v>
      </c>
      <c r="AC2099" s="14">
        <f ca="1">VLOOKUP($M2099,LAST!$B:$Q,7,0)</f>
        <v>1079.6500000000001</v>
      </c>
    </row>
    <row r="2100" spans="12:29" ht="16.5" customHeight="1" x14ac:dyDescent="0.25">
      <c r="L2100" s="32">
        <f t="shared" si="335"/>
        <v>2100</v>
      </c>
      <c r="M2100" s="9">
        <f t="shared" ca="1" si="344"/>
        <v>43243</v>
      </c>
      <c r="N2100" s="12">
        <f t="shared" ca="1" si="336"/>
        <v>-3.6985404990186321E-4</v>
      </c>
      <c r="O2100" s="12">
        <f t="shared" ca="1" si="337"/>
        <v>1.9408477579392347E-2</v>
      </c>
      <c r="P2100" s="12">
        <f t="shared" ca="1" si="338"/>
        <v>2.3809523809523725E-2</v>
      </c>
      <c r="Q2100" s="12">
        <f t="shared" ca="1" si="339"/>
        <v>-4.0629761300159384E-4</v>
      </c>
      <c r="R2100" s="12">
        <f t="shared" ca="1" si="340"/>
        <v>-2.213321985028438E-4</v>
      </c>
      <c r="S2100" s="12">
        <f t="shared" ca="1" si="341"/>
        <v>4.2089969981520259E-3</v>
      </c>
      <c r="T2100" s="12">
        <f t="shared" ca="1" si="342"/>
        <v>-4.5142567598692729E-3</v>
      </c>
      <c r="U2100" s="18"/>
      <c r="V2100" s="22">
        <f t="shared" ca="1" si="343"/>
        <v>43243</v>
      </c>
      <c r="W2100" s="14">
        <f ca="1">VLOOKUP($M2100,LAST!$B:$Q,2,0)</f>
        <v>351.36</v>
      </c>
      <c r="X2100" s="14">
        <f ca="1">VLOOKUP($M2100,LAST!$B:$Q,3,0)*100</f>
        <v>373.97</v>
      </c>
      <c r="Y2100" s="14">
        <f ca="1">VLOOKUP($M2100,LAST!$B:$Q,16,0)*100</f>
        <v>344</v>
      </c>
      <c r="Z2100" s="14">
        <f ca="1">VLOOKUP($M2100,LAST!$B:$Q,4,0)</f>
        <v>98.41</v>
      </c>
      <c r="AA2100" s="14">
        <f ca="1">VLOOKUP($M2100,LAST!$B:$Q,5,0)</f>
        <v>99.376099999999994</v>
      </c>
      <c r="AB2100" s="14">
        <f ca="1">VLOOKUP($M2100,LAST!$B:$Q,6,0)</f>
        <v>94.003</v>
      </c>
      <c r="AC2100" s="14">
        <f ca="1">VLOOKUP($M2100,LAST!$B:$Q,7,0)</f>
        <v>1080.55</v>
      </c>
    </row>
    <row r="2101" spans="12:29" ht="16.5" customHeight="1" x14ac:dyDescent="0.25">
      <c r="L2101" s="32">
        <f t="shared" si="335"/>
        <v>2101</v>
      </c>
      <c r="M2101" s="9">
        <f t="shared" ca="1" si="344"/>
        <v>43242</v>
      </c>
      <c r="N2101" s="12">
        <f t="shared" ca="1" si="336"/>
        <v>-1.8403708668453866E-2</v>
      </c>
      <c r="O2101" s="12">
        <f t="shared" ca="1" si="337"/>
        <v>-3.5311693603152783E-3</v>
      </c>
      <c r="P2101" s="12">
        <f t="shared" ca="1" si="338"/>
        <v>0</v>
      </c>
      <c r="Q2101" s="12">
        <f t="shared" ca="1" si="339"/>
        <v>-3.0463038180339463E-4</v>
      </c>
      <c r="R2101" s="12">
        <f t="shared" ca="1" si="340"/>
        <v>4.0243837410969263E-5</v>
      </c>
      <c r="S2101" s="12">
        <f t="shared" ca="1" si="341"/>
        <v>-7.2589856635041361E-4</v>
      </c>
      <c r="T2101" s="12">
        <f t="shared" ca="1" si="342"/>
        <v>0</v>
      </c>
      <c r="U2101" s="18"/>
      <c r="V2101" s="22">
        <f t="shared" ca="1" si="343"/>
        <v>43242</v>
      </c>
      <c r="W2101" s="14">
        <f ca="1">VLOOKUP($M2101,LAST!$B:$Q,2,0)</f>
        <v>351.49</v>
      </c>
      <c r="X2101" s="14">
        <f ca="1">VLOOKUP($M2101,LAST!$B:$Q,3,0)*100</f>
        <v>366.84999999999997</v>
      </c>
      <c r="Y2101" s="14">
        <f ca="1">VLOOKUP($M2101,LAST!$B:$Q,16,0)*100</f>
        <v>336</v>
      </c>
      <c r="Z2101" s="14">
        <f ca="1">VLOOKUP($M2101,LAST!$B:$Q,4,0)</f>
        <v>98.45</v>
      </c>
      <c r="AA2101" s="14">
        <f ca="1">VLOOKUP($M2101,LAST!$B:$Q,5,0)</f>
        <v>99.398099999999999</v>
      </c>
      <c r="AB2101" s="14">
        <f ca="1">VLOOKUP($M2101,LAST!$B:$Q,6,0)</f>
        <v>93.608999999999995</v>
      </c>
      <c r="AC2101" s="14">
        <f ca="1">VLOOKUP($M2101,LAST!$B:$Q,7,0)</f>
        <v>1085.45</v>
      </c>
    </row>
    <row r="2102" spans="12:29" ht="16.5" customHeight="1" x14ac:dyDescent="0.25">
      <c r="L2102" s="32">
        <f t="shared" si="335"/>
        <v>2102</v>
      </c>
      <c r="M2102" s="9">
        <f t="shared" ca="1" si="344"/>
        <v>43241</v>
      </c>
      <c r="N2102" s="12">
        <f t="shared" ca="1" si="336"/>
        <v>5.3343814925037591E-3</v>
      </c>
      <c r="O2102" s="12">
        <f t="shared" ca="1" si="337"/>
        <v>3.5436827041026575E-3</v>
      </c>
      <c r="P2102" s="12">
        <f t="shared" ca="1" si="338"/>
        <v>-2.9673590504450953E-3</v>
      </c>
      <c r="Q2102" s="12">
        <f t="shared" ca="1" si="339"/>
        <v>1.0155377272269561E-4</v>
      </c>
      <c r="R2102" s="12">
        <f t="shared" ca="1" si="340"/>
        <v>-5.8350159306108651E-5</v>
      </c>
      <c r="S2102" s="12">
        <f t="shared" ca="1" si="341"/>
        <v>4.271815628438258E-4</v>
      </c>
      <c r="T2102" s="12">
        <f t="shared" ca="1" si="342"/>
        <v>7.284706755753545E-3</v>
      </c>
      <c r="U2102" s="18"/>
      <c r="V2102" s="22">
        <f t="shared" ca="1" si="343"/>
        <v>43241</v>
      </c>
      <c r="W2102" s="14">
        <f ca="1">VLOOKUP($M2102,LAST!$B:$Q,2,0)</f>
        <v>358.08</v>
      </c>
      <c r="X2102" s="14">
        <f ca="1">VLOOKUP($M2102,LAST!$B:$Q,3,0)*100</f>
        <v>368.15000000000003</v>
      </c>
      <c r="Y2102" s="14">
        <f ca="1">VLOOKUP($M2102,LAST!$B:$Q,16,0)*100</f>
        <v>336</v>
      </c>
      <c r="Z2102" s="14">
        <f ca="1">VLOOKUP($M2102,LAST!$B:$Q,4,0)</f>
        <v>98.48</v>
      </c>
      <c r="AA2102" s="14">
        <f ca="1">VLOOKUP($M2102,LAST!$B:$Q,5,0)</f>
        <v>99.394099999999995</v>
      </c>
      <c r="AB2102" s="14">
        <f ca="1">VLOOKUP($M2102,LAST!$B:$Q,6,0)</f>
        <v>93.677000000000007</v>
      </c>
      <c r="AC2102" s="14">
        <f ca="1">VLOOKUP($M2102,LAST!$B:$Q,7,0)</f>
        <v>1085.45</v>
      </c>
    </row>
    <row r="2103" spans="12:29" ht="16.5" customHeight="1" x14ac:dyDescent="0.25">
      <c r="L2103" s="32">
        <f t="shared" si="335"/>
        <v>2103</v>
      </c>
      <c r="M2103" s="9">
        <f t="shared" ca="1" si="344"/>
        <v>43238</v>
      </c>
      <c r="N2103" s="12">
        <f t="shared" ca="1" si="336"/>
        <v>2.3064770932069489E-2</v>
      </c>
      <c r="O2103" s="12">
        <f t="shared" ca="1" si="337"/>
        <v>2.2720936715918461E-2</v>
      </c>
      <c r="P2103" s="12">
        <f t="shared" ca="1" si="338"/>
        <v>1.5060240963855387E-2</v>
      </c>
      <c r="Q2103" s="12">
        <f t="shared" ca="1" si="339"/>
        <v>-1.0154346060120556E-4</v>
      </c>
      <c r="R2103" s="12">
        <f t="shared" ca="1" si="340"/>
        <v>-1.9613878176683031E-4</v>
      </c>
      <c r="S2103" s="12">
        <f t="shared" ca="1" si="341"/>
        <v>1.7973873690741993E-3</v>
      </c>
      <c r="T2103" s="12">
        <f t="shared" ca="1" si="342"/>
        <v>-3.3296337402887177E-3</v>
      </c>
      <c r="U2103" s="18"/>
      <c r="V2103" s="22">
        <f t="shared" ca="1" si="343"/>
        <v>43238</v>
      </c>
      <c r="W2103" s="14">
        <f ca="1">VLOOKUP($M2103,LAST!$B:$Q,2,0)</f>
        <v>356.18</v>
      </c>
      <c r="X2103" s="14">
        <f ca="1">VLOOKUP($M2103,LAST!$B:$Q,3,0)*100</f>
        <v>366.84999999999997</v>
      </c>
      <c r="Y2103" s="14">
        <f ca="1">VLOOKUP($M2103,LAST!$B:$Q,16,0)*100</f>
        <v>337</v>
      </c>
      <c r="Z2103" s="14">
        <f ca="1">VLOOKUP($M2103,LAST!$B:$Q,4,0)</f>
        <v>98.47</v>
      </c>
      <c r="AA2103" s="14">
        <f ca="1">VLOOKUP($M2103,LAST!$B:$Q,5,0)</f>
        <v>99.399900000000002</v>
      </c>
      <c r="AB2103" s="14">
        <f ca="1">VLOOKUP($M2103,LAST!$B:$Q,6,0)</f>
        <v>93.637</v>
      </c>
      <c r="AC2103" s="14">
        <f ca="1">VLOOKUP($M2103,LAST!$B:$Q,7,0)</f>
        <v>1077.5999999999999</v>
      </c>
    </row>
    <row r="2104" spans="12:29" ht="16.5" customHeight="1" x14ac:dyDescent="0.25">
      <c r="L2104" s="32">
        <f t="shared" si="335"/>
        <v>2104</v>
      </c>
      <c r="M2104" s="9">
        <f t="shared" ca="1" si="344"/>
        <v>43237</v>
      </c>
      <c r="N2104" s="12">
        <f t="shared" ca="1" si="336"/>
        <v>1.2799999999999923E-2</v>
      </c>
      <c r="O2104" s="12">
        <f t="shared" ca="1" si="337"/>
        <v>3.5250671441362513E-3</v>
      </c>
      <c r="P2104" s="12">
        <f t="shared" ca="1" si="338"/>
        <v>3.0211480362538623E-3</v>
      </c>
      <c r="Q2104" s="12">
        <f t="shared" ca="1" si="339"/>
        <v>0</v>
      </c>
      <c r="R2104" s="12">
        <f t="shared" ca="1" si="340"/>
        <v>-2.0116757661892137E-6</v>
      </c>
      <c r="S2104" s="12">
        <f t="shared" ca="1" si="341"/>
        <v>8.2448175432592308E-4</v>
      </c>
      <c r="T2104" s="12">
        <f t="shared" ca="1" si="342"/>
        <v>3.154574132492094E-3</v>
      </c>
      <c r="U2104" s="18"/>
      <c r="V2104" s="22">
        <f t="shared" ca="1" si="343"/>
        <v>43237</v>
      </c>
      <c r="W2104" s="14">
        <f ca="1">VLOOKUP($M2104,LAST!$B:$Q,2,0)</f>
        <v>348.15</v>
      </c>
      <c r="X2104" s="14">
        <f ca="1">VLOOKUP($M2104,LAST!$B:$Q,3,0)*100</f>
        <v>358.70000000000005</v>
      </c>
      <c r="Y2104" s="14">
        <f ca="1">VLOOKUP($M2104,LAST!$B:$Q,16,0)*100</f>
        <v>332</v>
      </c>
      <c r="Z2104" s="14">
        <f ca="1">VLOOKUP($M2104,LAST!$B:$Q,4,0)</f>
        <v>98.48</v>
      </c>
      <c r="AA2104" s="14">
        <f ca="1">VLOOKUP($M2104,LAST!$B:$Q,5,0)</f>
        <v>99.419399999999996</v>
      </c>
      <c r="AB2104" s="14">
        <f ca="1">VLOOKUP($M2104,LAST!$B:$Q,6,0)</f>
        <v>93.468999999999994</v>
      </c>
      <c r="AC2104" s="14">
        <f ca="1">VLOOKUP($M2104,LAST!$B:$Q,7,0)</f>
        <v>1081.2</v>
      </c>
    </row>
    <row r="2105" spans="12:29" ht="16.5" customHeight="1" x14ac:dyDescent="0.25">
      <c r="L2105" s="32">
        <f t="shared" si="335"/>
        <v>2105</v>
      </c>
      <c r="M2105" s="9">
        <f t="shared" ca="1" si="344"/>
        <v>43236</v>
      </c>
      <c r="N2105" s="12">
        <f t="shared" ca="1" si="336"/>
        <v>-1.1502516175413424E-2</v>
      </c>
      <c r="O2105" s="12">
        <f t="shared" ca="1" si="337"/>
        <v>-5.6472028263833129E-3</v>
      </c>
      <c r="P2105" s="12">
        <f t="shared" ca="1" si="338"/>
        <v>-3.0120481927711218E-3</v>
      </c>
      <c r="Q2105" s="12">
        <f t="shared" ca="1" si="339"/>
        <v>0</v>
      </c>
      <c r="R2105" s="12">
        <f t="shared" ca="1" si="340"/>
        <v>-3.7214616694480895E-5</v>
      </c>
      <c r="S2105" s="12">
        <f t="shared" ca="1" si="341"/>
        <v>1.8558448384986548E-3</v>
      </c>
      <c r="T2105" s="12">
        <f t="shared" ca="1" si="342"/>
        <v>3.8185712955201012E-3</v>
      </c>
      <c r="U2105" s="18"/>
      <c r="V2105" s="22">
        <f t="shared" ca="1" si="343"/>
        <v>43236</v>
      </c>
      <c r="W2105" s="14">
        <f ca="1">VLOOKUP($M2105,LAST!$B:$Q,2,0)</f>
        <v>343.75</v>
      </c>
      <c r="X2105" s="14">
        <f ca="1">VLOOKUP($M2105,LAST!$B:$Q,3,0)*100</f>
        <v>357.44</v>
      </c>
      <c r="Y2105" s="14">
        <f ca="1">VLOOKUP($M2105,LAST!$B:$Q,16,0)*100</f>
        <v>331</v>
      </c>
      <c r="Z2105" s="14">
        <f ca="1">VLOOKUP($M2105,LAST!$B:$Q,4,0)</f>
        <v>98.48</v>
      </c>
      <c r="AA2105" s="14">
        <f ca="1">VLOOKUP($M2105,LAST!$B:$Q,5,0)</f>
        <v>99.419600000000003</v>
      </c>
      <c r="AB2105" s="14">
        <f ca="1">VLOOKUP($M2105,LAST!$B:$Q,6,0)</f>
        <v>93.391999999999996</v>
      </c>
      <c r="AC2105" s="14">
        <f ca="1">VLOOKUP($M2105,LAST!$B:$Q,7,0)</f>
        <v>1077.8</v>
      </c>
    </row>
    <row r="2106" spans="12:29" ht="16.5" customHeight="1" x14ac:dyDescent="0.25">
      <c r="L2106" s="32">
        <f t="shared" si="335"/>
        <v>2106</v>
      </c>
      <c r="M2106" s="9">
        <f t="shared" ca="1" si="344"/>
        <v>43235</v>
      </c>
      <c r="N2106" s="12">
        <f t="shared" ca="1" si="336"/>
        <v>7.0952794671299557E-3</v>
      </c>
      <c r="O2106" s="12">
        <f t="shared" ca="1" si="337"/>
        <v>2.64978243891556E-3</v>
      </c>
      <c r="P2106" s="12">
        <f t="shared" ca="1" si="338"/>
        <v>0</v>
      </c>
      <c r="Q2106" s="12">
        <f t="shared" ca="1" si="339"/>
        <v>0</v>
      </c>
      <c r="R2106" s="12">
        <f t="shared" ca="1" si="340"/>
        <v>-5.3304582383839616E-5</v>
      </c>
      <c r="S2106" s="12">
        <f t="shared" ca="1" si="341"/>
        <v>6.8260122911423249E-3</v>
      </c>
      <c r="T2106" s="12">
        <f t="shared" ca="1" si="342"/>
        <v>5.4312201516995007E-3</v>
      </c>
      <c r="U2106" s="18"/>
      <c r="V2106" s="22">
        <f t="shared" ca="1" si="343"/>
        <v>43235</v>
      </c>
      <c r="W2106" s="14">
        <f ca="1">VLOOKUP($M2106,LAST!$B:$Q,2,0)</f>
        <v>347.75</v>
      </c>
      <c r="X2106" s="14">
        <f ca="1">VLOOKUP($M2106,LAST!$B:$Q,3,0)*100</f>
        <v>359.47</v>
      </c>
      <c r="Y2106" s="14">
        <f ca="1">VLOOKUP($M2106,LAST!$B:$Q,16,0)*100</f>
        <v>332</v>
      </c>
      <c r="Z2106" s="14">
        <f ca="1">VLOOKUP($M2106,LAST!$B:$Q,4,0)</f>
        <v>98.48</v>
      </c>
      <c r="AA2106" s="14">
        <f ca="1">VLOOKUP($M2106,LAST!$B:$Q,5,0)</f>
        <v>99.423299999999998</v>
      </c>
      <c r="AB2106" s="14">
        <f ca="1">VLOOKUP($M2106,LAST!$B:$Q,6,0)</f>
        <v>93.218999999999994</v>
      </c>
      <c r="AC2106" s="14">
        <f ca="1">VLOOKUP($M2106,LAST!$B:$Q,7,0)</f>
        <v>1073.7</v>
      </c>
    </row>
    <row r="2107" spans="12:29" ht="16.5" customHeight="1" x14ac:dyDescent="0.25">
      <c r="L2107" s="32">
        <f t="shared" si="335"/>
        <v>2107</v>
      </c>
      <c r="M2107" s="9">
        <f t="shared" ca="1" si="344"/>
        <v>43234</v>
      </c>
      <c r="N2107" s="12">
        <f t="shared" ca="1" si="336"/>
        <v>-3.4632034632033903E-3</v>
      </c>
      <c r="O2107" s="12">
        <f t="shared" ca="1" si="337"/>
        <v>-1.0587907495124282E-3</v>
      </c>
      <c r="P2107" s="12">
        <f t="shared" ca="1" si="338"/>
        <v>-3.0030030030030463E-3</v>
      </c>
      <c r="Q2107" s="12">
        <f t="shared" ca="1" si="339"/>
        <v>2.0312817387790894E-4</v>
      </c>
      <c r="R2107" s="12">
        <f t="shared" ca="1" si="340"/>
        <v>-3.4194223187733463E-5</v>
      </c>
      <c r="S2107" s="12">
        <f t="shared" ca="1" si="341"/>
        <v>5.4032441077622728E-4</v>
      </c>
      <c r="T2107" s="12">
        <f t="shared" ca="1" si="342"/>
        <v>-1.4026556947821511E-3</v>
      </c>
      <c r="U2107" s="18"/>
      <c r="V2107" s="22">
        <f t="shared" ca="1" si="343"/>
        <v>43234</v>
      </c>
      <c r="W2107" s="14">
        <f ca="1">VLOOKUP($M2107,LAST!$B:$Q,2,0)</f>
        <v>345.3</v>
      </c>
      <c r="X2107" s="14">
        <f ca="1">VLOOKUP($M2107,LAST!$B:$Q,3,0)*100</f>
        <v>358.52</v>
      </c>
      <c r="Y2107" s="14">
        <f ca="1">VLOOKUP($M2107,LAST!$B:$Q,16,0)*100</f>
        <v>332</v>
      </c>
      <c r="Z2107" s="14">
        <f ca="1">VLOOKUP($M2107,LAST!$B:$Q,4,0)</f>
        <v>98.48</v>
      </c>
      <c r="AA2107" s="14">
        <f ca="1">VLOOKUP($M2107,LAST!$B:$Q,5,0)</f>
        <v>99.428600000000003</v>
      </c>
      <c r="AB2107" s="14">
        <f ca="1">VLOOKUP($M2107,LAST!$B:$Q,6,0)</f>
        <v>92.587000000000003</v>
      </c>
      <c r="AC2107" s="14">
        <f ca="1">VLOOKUP($M2107,LAST!$B:$Q,7,0)</f>
        <v>1067.9000000000001</v>
      </c>
    </row>
    <row r="2108" spans="12:29" ht="16.5" customHeight="1" x14ac:dyDescent="0.25">
      <c r="L2108" s="32">
        <f t="shared" si="335"/>
        <v>2108</v>
      </c>
      <c r="M2108" s="9">
        <f t="shared" ca="1" si="344"/>
        <v>43231</v>
      </c>
      <c r="N2108" s="12">
        <f t="shared" ca="1" si="336"/>
        <v>-1.0537136982780804E-2</v>
      </c>
      <c r="O2108" s="12">
        <f t="shared" ca="1" si="337"/>
        <v>-1.2247144626393425E-2</v>
      </c>
      <c r="P2108" s="12">
        <f t="shared" ca="1" si="338"/>
        <v>-8.9285714285713969E-3</v>
      </c>
      <c r="Q2108" s="12">
        <f t="shared" ca="1" si="339"/>
        <v>-1.0155377272269561E-4</v>
      </c>
      <c r="R2108" s="12">
        <f t="shared" ca="1" si="340"/>
        <v>2.7154973433418661E-5</v>
      </c>
      <c r="S2108" s="12">
        <f t="shared" ca="1" si="341"/>
        <v>-1.2196438208310623E-3</v>
      </c>
      <c r="T2108" s="12">
        <f t="shared" ca="1" si="342"/>
        <v>-3.401519034527567E-3</v>
      </c>
      <c r="U2108" s="18"/>
      <c r="V2108" s="22">
        <f t="shared" ca="1" si="343"/>
        <v>43231</v>
      </c>
      <c r="W2108" s="14">
        <f ca="1">VLOOKUP($M2108,LAST!$B:$Q,2,0)</f>
        <v>346.5</v>
      </c>
      <c r="X2108" s="14">
        <f ca="1">VLOOKUP($M2108,LAST!$B:$Q,3,0)*100</f>
        <v>358.9</v>
      </c>
      <c r="Y2108" s="14">
        <f ca="1">VLOOKUP($M2108,LAST!$B:$Q,16,0)*100</f>
        <v>333</v>
      </c>
      <c r="Z2108" s="14">
        <f ca="1">VLOOKUP($M2108,LAST!$B:$Q,4,0)</f>
        <v>98.46</v>
      </c>
      <c r="AA2108" s="14">
        <f ca="1">VLOOKUP($M2108,LAST!$B:$Q,5,0)</f>
        <v>99.432000000000002</v>
      </c>
      <c r="AB2108" s="14">
        <f ca="1">VLOOKUP($M2108,LAST!$B:$Q,6,0)</f>
        <v>92.537000000000006</v>
      </c>
      <c r="AC2108" s="14">
        <f ca="1">VLOOKUP($M2108,LAST!$B:$Q,7,0)</f>
        <v>1069.4000000000001</v>
      </c>
    </row>
    <row r="2109" spans="12:29" ht="16.5" customHeight="1" x14ac:dyDescent="0.25">
      <c r="L2109" s="32">
        <f t="shared" si="335"/>
        <v>2109</v>
      </c>
      <c r="M2109" s="9">
        <f t="shared" ca="1" si="344"/>
        <v>43230</v>
      </c>
      <c r="N2109" s="12">
        <f t="shared" ca="1" si="336"/>
        <v>-3.1741642934166592E-2</v>
      </c>
      <c r="O2109" s="12">
        <f t="shared" ca="1" si="337"/>
        <v>-1.0215200217924103E-2</v>
      </c>
      <c r="P2109" s="12">
        <f t="shared" ca="1" si="338"/>
        <v>-2.9673590504450953E-3</v>
      </c>
      <c r="Q2109" s="12">
        <f t="shared" ca="1" si="339"/>
        <v>-1.0154346060120556E-4</v>
      </c>
      <c r="R2109" s="12">
        <f t="shared" ca="1" si="340"/>
        <v>7.3424392991405796E-5</v>
      </c>
      <c r="S2109" s="12">
        <f t="shared" ca="1" si="341"/>
        <v>-4.1917454858125813E-3</v>
      </c>
      <c r="T2109" s="12">
        <f t="shared" ca="1" si="342"/>
        <v>-7.3083861418198337E-3</v>
      </c>
      <c r="U2109" s="18"/>
      <c r="V2109" s="22">
        <f t="shared" ca="1" si="343"/>
        <v>43230</v>
      </c>
      <c r="W2109" s="14">
        <f ca="1">VLOOKUP($M2109,LAST!$B:$Q,2,0)</f>
        <v>350.19</v>
      </c>
      <c r="X2109" s="14">
        <f ca="1">VLOOKUP($M2109,LAST!$B:$Q,3,0)*100</f>
        <v>363.35</v>
      </c>
      <c r="Y2109" s="14">
        <f ca="1">VLOOKUP($M2109,LAST!$B:$Q,16,0)*100</f>
        <v>336</v>
      </c>
      <c r="Z2109" s="14">
        <f ca="1">VLOOKUP($M2109,LAST!$B:$Q,4,0)</f>
        <v>98.47</v>
      </c>
      <c r="AA2109" s="14">
        <f ca="1">VLOOKUP($M2109,LAST!$B:$Q,5,0)</f>
        <v>99.429299999999998</v>
      </c>
      <c r="AB2109" s="14">
        <f ca="1">VLOOKUP($M2109,LAST!$B:$Q,6,0)</f>
        <v>92.65</v>
      </c>
      <c r="AC2109" s="14">
        <f ca="1">VLOOKUP($M2109,LAST!$B:$Q,7,0)</f>
        <v>1073.05</v>
      </c>
    </row>
    <row r="2110" spans="12:29" ht="16.5" customHeight="1" x14ac:dyDescent="0.25">
      <c r="L2110" s="32">
        <f t="shared" si="335"/>
        <v>2110</v>
      </c>
      <c r="M2110" s="9">
        <f t="shared" ca="1" si="344"/>
        <v>43229</v>
      </c>
      <c r="N2110" s="12">
        <f t="shared" ca="1" si="336"/>
        <v>-6.3553467808774577E-4</v>
      </c>
      <c r="O2110" s="12">
        <f t="shared" ca="1" si="337"/>
        <v>1.9925212217155597E-3</v>
      </c>
      <c r="P2110" s="12">
        <f t="shared" ca="1" si="338"/>
        <v>-5.8997050147492347E-3</v>
      </c>
      <c r="Q2110" s="12">
        <f t="shared" ca="1" si="339"/>
        <v>-1.0153315057359613E-4</v>
      </c>
      <c r="R2110" s="12">
        <f t="shared" ca="1" si="340"/>
        <v>-1.4081192153958533E-5</v>
      </c>
      <c r="S2110" s="12">
        <f t="shared" ca="1" si="341"/>
        <v>-8.5910652920961894E-4</v>
      </c>
      <c r="T2110" s="12">
        <f t="shared" ca="1" si="342"/>
        <v>4.1337668369716418E-3</v>
      </c>
      <c r="U2110" s="18"/>
      <c r="V2110" s="22">
        <f t="shared" ca="1" si="343"/>
        <v>43229</v>
      </c>
      <c r="W2110" s="14">
        <f ca="1">VLOOKUP($M2110,LAST!$B:$Q,2,0)</f>
        <v>361.67</v>
      </c>
      <c r="X2110" s="14">
        <f ca="1">VLOOKUP($M2110,LAST!$B:$Q,3,0)*100</f>
        <v>367.09999999999997</v>
      </c>
      <c r="Y2110" s="14">
        <f ca="1">VLOOKUP($M2110,LAST!$B:$Q,16,0)*100</f>
        <v>337</v>
      </c>
      <c r="Z2110" s="14">
        <f ca="1">VLOOKUP($M2110,LAST!$B:$Q,4,0)</f>
        <v>98.48</v>
      </c>
      <c r="AA2110" s="14">
        <f ca="1">VLOOKUP($M2110,LAST!$B:$Q,5,0)</f>
        <v>99.421999999999997</v>
      </c>
      <c r="AB2110" s="14">
        <f ca="1">VLOOKUP($M2110,LAST!$B:$Q,6,0)</f>
        <v>93.04</v>
      </c>
      <c r="AC2110" s="14">
        <f ca="1">VLOOKUP($M2110,LAST!$B:$Q,7,0)</f>
        <v>1080.95</v>
      </c>
    </row>
    <row r="2111" spans="12:29" ht="16.5" customHeight="1" x14ac:dyDescent="0.25">
      <c r="L2111" s="32">
        <f t="shared" si="335"/>
        <v>2111</v>
      </c>
      <c r="M2111" s="9">
        <f t="shared" ca="1" si="344"/>
        <v>43228</v>
      </c>
      <c r="N2111" s="12">
        <f t="shared" ca="1" si="336"/>
        <v>2.0845674311020801E-2</v>
      </c>
      <c r="O2111" s="12">
        <f t="shared" ca="1" si="337"/>
        <v>5.4337385767997404E-3</v>
      </c>
      <c r="P2111" s="12">
        <f t="shared" ca="1" si="338"/>
        <v>-5.8651026392961825E-3</v>
      </c>
      <c r="Q2111" s="12">
        <f t="shared" ca="1" si="339"/>
        <v>-1.0152284263964528E-4</v>
      </c>
      <c r="R2111" s="12">
        <f t="shared" ca="1" si="340"/>
        <v>6.4375308045816482E-5</v>
      </c>
      <c r="S2111" s="12">
        <f t="shared" ca="1" si="341"/>
        <v>4.0000431271496328E-3</v>
      </c>
      <c r="T2111" s="12">
        <f t="shared" ca="1" si="342"/>
        <v>-6.0344427424230407E-4</v>
      </c>
      <c r="U2111" s="18"/>
      <c r="V2111" s="22">
        <f t="shared" ca="1" si="343"/>
        <v>43228</v>
      </c>
      <c r="W2111" s="14">
        <f ca="1">VLOOKUP($M2111,LAST!$B:$Q,2,0)</f>
        <v>361.9</v>
      </c>
      <c r="X2111" s="14">
        <f ca="1">VLOOKUP($M2111,LAST!$B:$Q,3,0)*100</f>
        <v>366.37</v>
      </c>
      <c r="Y2111" s="14">
        <f ca="1">VLOOKUP($M2111,LAST!$B:$Q,16,0)*100</f>
        <v>339</v>
      </c>
      <c r="Z2111" s="14">
        <f ca="1">VLOOKUP($M2111,LAST!$B:$Q,4,0)</f>
        <v>98.49</v>
      </c>
      <c r="AA2111" s="14">
        <f ca="1">VLOOKUP($M2111,LAST!$B:$Q,5,0)</f>
        <v>99.423400000000001</v>
      </c>
      <c r="AB2111" s="14">
        <f ca="1">VLOOKUP($M2111,LAST!$B:$Q,6,0)</f>
        <v>93.12</v>
      </c>
      <c r="AC2111" s="14">
        <f ca="1">VLOOKUP($M2111,LAST!$B:$Q,7,0)</f>
        <v>1076.5</v>
      </c>
    </row>
    <row r="2112" spans="12:29" ht="16.5" customHeight="1" x14ac:dyDescent="0.25">
      <c r="L2112" s="32">
        <f t="shared" si="335"/>
        <v>2112</v>
      </c>
      <c r="M2112" s="9">
        <f t="shared" ca="1" si="344"/>
        <v>43227</v>
      </c>
      <c r="N2112" s="12">
        <f t="shared" ca="1" si="336"/>
        <v>3.7089467723669944E-3</v>
      </c>
      <c r="O2112" s="12">
        <f t="shared" ca="1" si="337"/>
        <v>-9.0480368501877351E-4</v>
      </c>
      <c r="P2112" s="12">
        <f t="shared" ca="1" si="338"/>
        <v>-5.8309037900874383E-3</v>
      </c>
      <c r="Q2112" s="12">
        <f t="shared" ca="1" si="339"/>
        <v>-1.0151253679835381E-4</v>
      </c>
      <c r="R2112" s="12">
        <f t="shared" ca="1" si="340"/>
        <v>-5.0292956471631456E-6</v>
      </c>
      <c r="S2112" s="12">
        <f t="shared" ca="1" si="341"/>
        <v>1.9769677851477763E-3</v>
      </c>
      <c r="T2112" s="12">
        <f t="shared" ca="1" si="342"/>
        <v>0</v>
      </c>
      <c r="U2112" s="18"/>
      <c r="V2112" s="22">
        <f t="shared" ca="1" si="343"/>
        <v>43227</v>
      </c>
      <c r="W2112" s="14">
        <f ca="1">VLOOKUP($M2112,LAST!$B:$Q,2,0)</f>
        <v>354.51</v>
      </c>
      <c r="X2112" s="14">
        <f ca="1">VLOOKUP($M2112,LAST!$B:$Q,3,0)*100</f>
        <v>364.39</v>
      </c>
      <c r="Y2112" s="14">
        <f ca="1">VLOOKUP($M2112,LAST!$B:$Q,16,0)*100</f>
        <v>341</v>
      </c>
      <c r="Z2112" s="14">
        <f ca="1">VLOOKUP($M2112,LAST!$B:$Q,4,0)</f>
        <v>98.5</v>
      </c>
      <c r="AA2112" s="14">
        <f ca="1">VLOOKUP($M2112,LAST!$B:$Q,5,0)</f>
        <v>99.417000000000002</v>
      </c>
      <c r="AB2112" s="14">
        <f ca="1">VLOOKUP($M2112,LAST!$B:$Q,6,0)</f>
        <v>92.748999999999995</v>
      </c>
      <c r="AC2112" s="14">
        <f ca="1">VLOOKUP($M2112,LAST!$B:$Q,7,0)</f>
        <v>1077.1500000000001</v>
      </c>
    </row>
    <row r="2113" spans="12:29" ht="16.5" customHeight="1" x14ac:dyDescent="0.25">
      <c r="L2113" s="32">
        <f t="shared" si="335"/>
        <v>2113</v>
      </c>
      <c r="M2113" s="9">
        <f t="shared" ca="1" si="344"/>
        <v>43224</v>
      </c>
      <c r="N2113" s="12">
        <f t="shared" ca="1" si="336"/>
        <v>2.0995290245702236E-3</v>
      </c>
      <c r="O2113" s="12">
        <f t="shared" ca="1" si="337"/>
        <v>3.5495143493933234E-3</v>
      </c>
      <c r="P2113" s="12">
        <f t="shared" ca="1" si="338"/>
        <v>-2.9069767441860517E-3</v>
      </c>
      <c r="Q2113" s="12">
        <f t="shared" ca="1" si="339"/>
        <v>-3.0444489547387654E-4</v>
      </c>
      <c r="R2113" s="12">
        <f t="shared" ca="1" si="340"/>
        <v>-3.0468245652492953E-4</v>
      </c>
      <c r="S2113" s="12">
        <f t="shared" ca="1" si="341"/>
        <v>1.6447724370767247E-3</v>
      </c>
      <c r="T2113" s="12">
        <f t="shared" ca="1" si="342"/>
        <v>8.3623693379797359E-4</v>
      </c>
      <c r="U2113" s="18"/>
      <c r="V2113" s="22">
        <f t="shared" ca="1" si="343"/>
        <v>43224</v>
      </c>
      <c r="W2113" s="14">
        <f ca="1">VLOOKUP($M2113,LAST!$B:$Q,2,0)</f>
        <v>353.2</v>
      </c>
      <c r="X2113" s="14">
        <f ca="1">VLOOKUP($M2113,LAST!$B:$Q,3,0)*100</f>
        <v>364.72</v>
      </c>
      <c r="Y2113" s="14">
        <f ca="1">VLOOKUP($M2113,LAST!$B:$Q,16,0)*100</f>
        <v>343</v>
      </c>
      <c r="Z2113" s="14">
        <f ca="1">VLOOKUP($M2113,LAST!$B:$Q,4,0)</f>
        <v>98.51</v>
      </c>
      <c r="AA2113" s="14">
        <f ca="1">VLOOKUP($M2113,LAST!$B:$Q,5,0)</f>
        <v>99.417500000000004</v>
      </c>
      <c r="AB2113" s="14">
        <f ca="1">VLOOKUP($M2113,LAST!$B:$Q,6,0)</f>
        <v>92.566000000000003</v>
      </c>
      <c r="AC2113" s="14">
        <f ca="1">VLOOKUP($M2113,LAST!$B:$Q,7,0)</f>
        <v>1077.1500000000001</v>
      </c>
    </row>
    <row r="2114" spans="12:29" ht="16.5" customHeight="1" x14ac:dyDescent="0.25">
      <c r="L2114" s="32">
        <f t="shared" si="335"/>
        <v>2114</v>
      </c>
      <c r="M2114" s="9">
        <f t="shared" ca="1" si="344"/>
        <v>43223</v>
      </c>
      <c r="N2114" s="12">
        <f t="shared" ca="1" si="336"/>
        <v>2.0972133711835816E-2</v>
      </c>
      <c r="O2114" s="12">
        <f t="shared" ca="1" si="337"/>
        <v>1.8553291667834371E-2</v>
      </c>
      <c r="P2114" s="12">
        <f t="shared" ca="1" si="338"/>
        <v>1.4749262536873253E-2</v>
      </c>
      <c r="Q2114" s="12">
        <f t="shared" ca="1" si="339"/>
        <v>-1.0147133434790234E-4</v>
      </c>
      <c r="R2114" s="12">
        <f t="shared" ca="1" si="340"/>
        <v>-4.6253282977581911E-5</v>
      </c>
      <c r="S2114" s="12">
        <f t="shared" ca="1" si="341"/>
        <v>-1.0593220338982468E-3</v>
      </c>
      <c r="T2114" s="12">
        <f t="shared" ca="1" si="342"/>
        <v>1.3939224979098164E-4</v>
      </c>
      <c r="U2114" s="18"/>
      <c r="V2114" s="22">
        <f t="shared" ca="1" si="343"/>
        <v>43223</v>
      </c>
      <c r="W2114" s="14">
        <f ca="1">VLOOKUP($M2114,LAST!$B:$Q,2,0)</f>
        <v>352.46</v>
      </c>
      <c r="X2114" s="14">
        <f ca="1">VLOOKUP($M2114,LAST!$B:$Q,3,0)*100</f>
        <v>363.43</v>
      </c>
      <c r="Y2114" s="14">
        <f ca="1">VLOOKUP($M2114,LAST!$B:$Q,16,0)*100</f>
        <v>344</v>
      </c>
      <c r="Z2114" s="14">
        <f ca="1">VLOOKUP($M2114,LAST!$B:$Q,4,0)</f>
        <v>98.54</v>
      </c>
      <c r="AA2114" s="14">
        <f ca="1">VLOOKUP($M2114,LAST!$B:$Q,5,0)</f>
        <v>99.447800000000001</v>
      </c>
      <c r="AB2114" s="14">
        <f ca="1">VLOOKUP($M2114,LAST!$B:$Q,6,0)</f>
        <v>92.414000000000001</v>
      </c>
      <c r="AC2114" s="14">
        <f ca="1">VLOOKUP($M2114,LAST!$B:$Q,7,0)</f>
        <v>1076.25</v>
      </c>
    </row>
    <row r="2115" spans="12:29" ht="16.5" customHeight="1" x14ac:dyDescent="0.25">
      <c r="L2115" s="32">
        <f t="shared" si="335"/>
        <v>2115</v>
      </c>
      <c r="M2115" s="9">
        <f t="shared" ca="1" si="344"/>
        <v>43222</v>
      </c>
      <c r="N2115" s="12">
        <f t="shared" ca="1" si="336"/>
        <v>2.4756589883638158E-2</v>
      </c>
      <c r="O2115" s="12">
        <f t="shared" ca="1" si="337"/>
        <v>9.7634140819560233E-3</v>
      </c>
      <c r="P2115" s="12">
        <f t="shared" ca="1" si="338"/>
        <v>0</v>
      </c>
      <c r="Q2115" s="12">
        <f t="shared" ca="1" si="339"/>
        <v>0</v>
      </c>
      <c r="R2115" s="12">
        <f t="shared" ca="1" si="340"/>
        <v>1.1162364128391999E-4</v>
      </c>
      <c r="S2115" s="12">
        <f t="shared" ca="1" si="341"/>
        <v>6.8145680321052282E-4</v>
      </c>
      <c r="T2115" s="12">
        <f t="shared" ca="1" si="342"/>
        <v>7.4427748911667369E-3</v>
      </c>
      <c r="U2115" s="18"/>
      <c r="V2115" s="22">
        <f t="shared" ca="1" si="343"/>
        <v>43222</v>
      </c>
      <c r="W2115" s="14">
        <f ca="1">VLOOKUP($M2115,LAST!$B:$Q,2,0)</f>
        <v>345.22</v>
      </c>
      <c r="X2115" s="14">
        <f ca="1">VLOOKUP($M2115,LAST!$B:$Q,3,0)*100</f>
        <v>356.81</v>
      </c>
      <c r="Y2115" s="14">
        <f ca="1">VLOOKUP($M2115,LAST!$B:$Q,16,0)*100</f>
        <v>339</v>
      </c>
      <c r="Z2115" s="14">
        <f ca="1">VLOOKUP($M2115,LAST!$B:$Q,4,0)</f>
        <v>98.55</v>
      </c>
      <c r="AA2115" s="14">
        <f ca="1">VLOOKUP($M2115,LAST!$B:$Q,5,0)</f>
        <v>99.452399999999997</v>
      </c>
      <c r="AB2115" s="14">
        <f ca="1">VLOOKUP($M2115,LAST!$B:$Q,6,0)</f>
        <v>92.512</v>
      </c>
      <c r="AC2115" s="14">
        <f ca="1">VLOOKUP($M2115,LAST!$B:$Q,7,0)</f>
        <v>1076.0999999999999</v>
      </c>
    </row>
    <row r="2116" spans="12:29" ht="16.5" customHeight="1" x14ac:dyDescent="0.25">
      <c r="L2116" s="32">
        <f t="shared" si="335"/>
        <v>2116</v>
      </c>
      <c r="M2116" s="9">
        <f t="shared" ca="1" si="344"/>
        <v>43221</v>
      </c>
      <c r="N2116" s="12">
        <f t="shared" ca="1" si="336"/>
        <v>5.8221120831218887E-3</v>
      </c>
      <c r="O2116" s="12">
        <f t="shared" ca="1" si="337"/>
        <v>7.0966454812324553E-3</v>
      </c>
      <c r="P2116" s="12">
        <f t="shared" ca="1" si="338"/>
        <v>2.9585798816567088E-3</v>
      </c>
      <c r="Q2116" s="12">
        <f t="shared" ca="1" si="339"/>
        <v>-2.0290149132595747E-4</v>
      </c>
      <c r="R2116" s="12">
        <f t="shared" ca="1" si="340"/>
        <v>4.0224897401852644E-6</v>
      </c>
      <c r="S2116" s="12">
        <f t="shared" ca="1" si="341"/>
        <v>6.6201369758605022E-3</v>
      </c>
      <c r="T2116" s="12">
        <f t="shared" ca="1" si="342"/>
        <v>0</v>
      </c>
      <c r="U2116" s="18"/>
      <c r="V2116" s="22">
        <f t="shared" ca="1" si="343"/>
        <v>43221</v>
      </c>
      <c r="W2116" s="14">
        <f ca="1">VLOOKUP($M2116,LAST!$B:$Q,2,0)</f>
        <v>336.88</v>
      </c>
      <c r="X2116" s="14">
        <f ca="1">VLOOKUP($M2116,LAST!$B:$Q,3,0)*100</f>
        <v>353.36</v>
      </c>
      <c r="Y2116" s="14">
        <f ca="1">VLOOKUP($M2116,LAST!$B:$Q,16,0)*100</f>
        <v>339</v>
      </c>
      <c r="Z2116" s="14">
        <f ca="1">VLOOKUP($M2116,LAST!$B:$Q,4,0)</f>
        <v>98.55</v>
      </c>
      <c r="AA2116" s="14">
        <f ca="1">VLOOKUP($M2116,LAST!$B:$Q,5,0)</f>
        <v>99.441299999999998</v>
      </c>
      <c r="AB2116" s="14">
        <f ca="1">VLOOKUP($M2116,LAST!$B:$Q,6,0)</f>
        <v>92.448999999999998</v>
      </c>
      <c r="AC2116" s="14">
        <f ca="1">VLOOKUP($M2116,LAST!$B:$Q,7,0)</f>
        <v>1068.1500000000001</v>
      </c>
    </row>
    <row r="2117" spans="12:29" ht="16.5" customHeight="1" x14ac:dyDescent="0.25">
      <c r="L2117" s="32">
        <f t="shared" si="335"/>
        <v>2117</v>
      </c>
      <c r="M2117" s="9">
        <f t="shared" ca="1" si="344"/>
        <v>43220</v>
      </c>
      <c r="N2117" s="12">
        <f t="shared" ca="1" si="336"/>
        <v>9.8290469442516848E-3</v>
      </c>
      <c r="O2117" s="12">
        <f t="shared" ca="1" si="337"/>
        <v>1.2378094523630701E-2</v>
      </c>
      <c r="P2117" s="12">
        <f t="shared" ca="1" si="338"/>
        <v>1.501501501501501E-2</v>
      </c>
      <c r="Q2117" s="12">
        <f t="shared" ca="1" si="339"/>
        <v>8.1226520458921314E-4</v>
      </c>
      <c r="R2117" s="12">
        <f t="shared" ca="1" si="340"/>
        <v>1.6696119560299927E-4</v>
      </c>
      <c r="S2117" s="12">
        <f t="shared" ca="1" si="341"/>
        <v>3.2662602958204445E-3</v>
      </c>
      <c r="T2117" s="12">
        <f t="shared" ca="1" si="342"/>
        <v>-7.8948590535456997E-3</v>
      </c>
      <c r="U2117" s="18"/>
      <c r="V2117" s="22">
        <f t="shared" ca="1" si="343"/>
        <v>43220</v>
      </c>
      <c r="W2117" s="14">
        <f ca="1">VLOOKUP($M2117,LAST!$B:$Q,2,0)</f>
        <v>334.93</v>
      </c>
      <c r="X2117" s="14">
        <f ca="1">VLOOKUP($M2117,LAST!$B:$Q,3,0)*100</f>
        <v>350.87</v>
      </c>
      <c r="Y2117" s="14">
        <f ca="1">VLOOKUP($M2117,LAST!$B:$Q,16,0)*100</f>
        <v>338</v>
      </c>
      <c r="Z2117" s="14">
        <f ca="1">VLOOKUP($M2117,LAST!$B:$Q,4,0)</f>
        <v>98.57</v>
      </c>
      <c r="AA2117" s="14">
        <f ca="1">VLOOKUP($M2117,LAST!$B:$Q,5,0)</f>
        <v>99.440899999999999</v>
      </c>
      <c r="AB2117" s="14">
        <f ca="1">VLOOKUP($M2117,LAST!$B:$Q,6,0)</f>
        <v>91.840999999999994</v>
      </c>
      <c r="AC2117" s="14">
        <f ca="1">VLOOKUP($M2117,LAST!$B:$Q,7,0)</f>
        <v>1068.1500000000001</v>
      </c>
    </row>
    <row r="2118" spans="12:29" ht="16.5" customHeight="1" x14ac:dyDescent="0.25">
      <c r="L2118" s="32">
        <f t="shared" ref="L2118:L2181" si="345">ROW(M2118)</f>
        <v>2118</v>
      </c>
      <c r="M2118" s="9">
        <f t="shared" ca="1" si="344"/>
        <v>43217</v>
      </c>
      <c r="N2118" s="12">
        <f t="shared" ref="N2118:N2181" ca="1" si="346">W2118/W2119-1</f>
        <v>1.125068601744017E-2</v>
      </c>
      <c r="O2118" s="12">
        <f t="shared" ref="O2118:O2181" ca="1" si="347">X2118/X2119-1</f>
        <v>3.7650602409640133E-3</v>
      </c>
      <c r="P2118" s="12">
        <f t="shared" ref="P2118:P2181" ca="1" si="348">Y2118/Y2119-1</f>
        <v>0</v>
      </c>
      <c r="Q2118" s="12">
        <f t="shared" ref="Q2118:Q2181" ca="1" si="349">Z2118/Z2119-1</f>
        <v>-2.0302507359670763E-4</v>
      </c>
      <c r="R2118" s="12">
        <f t="shared" ref="R2118:R2181" ca="1" si="350">AA2118/AA2119-1</f>
        <v>8.8517384110309294E-5</v>
      </c>
      <c r="S2118" s="12">
        <f t="shared" ref="S2118:S2181" ca="1" si="351">AB2118/AB2119-1</f>
        <v>-2.0751193193613293E-4</v>
      </c>
      <c r="T2118" s="12">
        <f t="shared" ref="T2118:T2181" ca="1" si="352">AC2118/AC2119-1</f>
        <v>-3.9319085946896148E-3</v>
      </c>
      <c r="U2118" s="18"/>
      <c r="V2118" s="22">
        <f t="shared" ref="V2118:V2181" ca="1" si="353">M2118</f>
        <v>43217</v>
      </c>
      <c r="W2118" s="14">
        <f ca="1">VLOOKUP($M2118,LAST!$B:$Q,2,0)</f>
        <v>331.67</v>
      </c>
      <c r="X2118" s="14">
        <f ca="1">VLOOKUP($M2118,LAST!$B:$Q,3,0)*100</f>
        <v>346.58000000000004</v>
      </c>
      <c r="Y2118" s="14">
        <f ca="1">VLOOKUP($M2118,LAST!$B:$Q,16,0)*100</f>
        <v>333</v>
      </c>
      <c r="Z2118" s="14">
        <f ca="1">VLOOKUP($M2118,LAST!$B:$Q,4,0)</f>
        <v>98.49</v>
      </c>
      <c r="AA2118" s="14">
        <f ca="1">VLOOKUP($M2118,LAST!$B:$Q,5,0)</f>
        <v>99.424300000000002</v>
      </c>
      <c r="AB2118" s="14">
        <f ca="1">VLOOKUP($M2118,LAST!$B:$Q,6,0)</f>
        <v>91.542000000000002</v>
      </c>
      <c r="AC2118" s="14">
        <f ca="1">VLOOKUP($M2118,LAST!$B:$Q,7,0)</f>
        <v>1076.6500000000001</v>
      </c>
    </row>
    <row r="2119" spans="12:29" ht="16.5" customHeight="1" x14ac:dyDescent="0.25">
      <c r="L2119" s="32">
        <f t="shared" si="345"/>
        <v>2119</v>
      </c>
      <c r="M2119" s="9">
        <f t="shared" ref="M2119:M2182" ca="1" si="354">WORKDAY(M2118,-1)</f>
        <v>43216</v>
      </c>
      <c r="N2119" s="12">
        <f t="shared" ca="1" si="346"/>
        <v>9.8839178495551128E-3</v>
      </c>
      <c r="O2119" s="12">
        <f t="shared" ca="1" si="347"/>
        <v>5.2158794552292775E-4</v>
      </c>
      <c r="P2119" s="12">
        <f t="shared" ca="1" si="348"/>
        <v>-8.9285714285713969E-3</v>
      </c>
      <c r="Q2119" s="12">
        <f t="shared" ca="1" si="349"/>
        <v>-2.0298386278283509E-4</v>
      </c>
      <c r="R2119" s="12">
        <f t="shared" ca="1" si="350"/>
        <v>1.6094328861404605E-5</v>
      </c>
      <c r="S2119" s="12">
        <f t="shared" ca="1" si="351"/>
        <v>4.2666608169175113E-3</v>
      </c>
      <c r="T2119" s="12">
        <f t="shared" ca="1" si="352"/>
        <v>2.776235424766238E-4</v>
      </c>
      <c r="U2119" s="18"/>
      <c r="V2119" s="22">
        <f t="shared" ca="1" si="353"/>
        <v>43216</v>
      </c>
      <c r="W2119" s="14">
        <f ca="1">VLOOKUP($M2119,LAST!$B:$Q,2,0)</f>
        <v>327.98</v>
      </c>
      <c r="X2119" s="14">
        <f ca="1">VLOOKUP($M2119,LAST!$B:$Q,3,0)*100</f>
        <v>345.28</v>
      </c>
      <c r="Y2119" s="14">
        <f ca="1">VLOOKUP($M2119,LAST!$B:$Q,16,0)*100</f>
        <v>333</v>
      </c>
      <c r="Z2119" s="14">
        <f ca="1">VLOOKUP($M2119,LAST!$B:$Q,4,0)</f>
        <v>98.51</v>
      </c>
      <c r="AA2119" s="14">
        <f ca="1">VLOOKUP($M2119,LAST!$B:$Q,5,0)</f>
        <v>99.415499999999994</v>
      </c>
      <c r="AB2119" s="14">
        <f ca="1">VLOOKUP($M2119,LAST!$B:$Q,6,0)</f>
        <v>91.561000000000007</v>
      </c>
      <c r="AC2119" s="14">
        <f ca="1">VLOOKUP($M2119,LAST!$B:$Q,7,0)</f>
        <v>1080.9000000000001</v>
      </c>
    </row>
    <row r="2120" spans="12:29" ht="16.5" customHeight="1" x14ac:dyDescent="0.25">
      <c r="L2120" s="32">
        <f t="shared" si="345"/>
        <v>2120</v>
      </c>
      <c r="M2120" s="9">
        <f t="shared" ca="1" si="354"/>
        <v>43215</v>
      </c>
      <c r="N2120" s="12">
        <f t="shared" ca="1" si="346"/>
        <v>9.1352577447720851E-3</v>
      </c>
      <c r="O2120" s="12">
        <f t="shared" ca="1" si="347"/>
        <v>1.4135002497869698E-2</v>
      </c>
      <c r="P2120" s="12">
        <f t="shared" ca="1" si="348"/>
        <v>1.8181818181818077E-2</v>
      </c>
      <c r="Q2120" s="12">
        <f t="shared" ca="1" si="349"/>
        <v>-4.0580298265180392E-4</v>
      </c>
      <c r="R2120" s="12">
        <f t="shared" ca="1" si="350"/>
        <v>1.6094587893089596E-5</v>
      </c>
      <c r="S2120" s="12">
        <f t="shared" ca="1" si="351"/>
        <v>4.4730405658506278E-3</v>
      </c>
      <c r="T2120" s="12">
        <f t="shared" ca="1" si="352"/>
        <v>3.4823791614431165E-3</v>
      </c>
      <c r="U2120" s="18"/>
      <c r="V2120" s="22">
        <f t="shared" ca="1" si="353"/>
        <v>43215</v>
      </c>
      <c r="W2120" s="14">
        <f ca="1">VLOOKUP($M2120,LAST!$B:$Q,2,0)</f>
        <v>324.77</v>
      </c>
      <c r="X2120" s="14">
        <f ca="1">VLOOKUP($M2120,LAST!$B:$Q,3,0)*100</f>
        <v>345.1</v>
      </c>
      <c r="Y2120" s="14">
        <f ca="1">VLOOKUP($M2120,LAST!$B:$Q,16,0)*100</f>
        <v>336</v>
      </c>
      <c r="Z2120" s="14">
        <f ca="1">VLOOKUP($M2120,LAST!$B:$Q,4,0)</f>
        <v>98.53</v>
      </c>
      <c r="AA2120" s="14">
        <f ca="1">VLOOKUP($M2120,LAST!$B:$Q,5,0)</f>
        <v>99.413899999999998</v>
      </c>
      <c r="AB2120" s="14">
        <f ca="1">VLOOKUP($M2120,LAST!$B:$Q,6,0)</f>
        <v>91.171999999999997</v>
      </c>
      <c r="AC2120" s="14">
        <f ca="1">VLOOKUP($M2120,LAST!$B:$Q,7,0)</f>
        <v>1080.5999999999999</v>
      </c>
    </row>
    <row r="2121" spans="12:29" ht="16.5" customHeight="1" x14ac:dyDescent="0.25">
      <c r="L2121" s="32">
        <f t="shared" si="345"/>
        <v>2121</v>
      </c>
      <c r="M2121" s="9">
        <f t="shared" ca="1" si="354"/>
        <v>43214</v>
      </c>
      <c r="N2121" s="12">
        <f t="shared" ca="1" si="346"/>
        <v>-2.6960024790827486E-3</v>
      </c>
      <c r="O2121" s="12">
        <f t="shared" ca="1" si="347"/>
        <v>8.9841665184129393E-3</v>
      </c>
      <c r="P2121" s="12">
        <f t="shared" ca="1" si="348"/>
        <v>2.1671826625387025E-2</v>
      </c>
      <c r="Q2121" s="12">
        <f t="shared" ca="1" si="349"/>
        <v>0</v>
      </c>
      <c r="R2121" s="12">
        <f t="shared" ca="1" si="350"/>
        <v>1.5996555207231644E-4</v>
      </c>
      <c r="S2121" s="12">
        <f t="shared" ca="1" si="351"/>
        <v>-1.9791964462427813E-3</v>
      </c>
      <c r="T2121" s="12">
        <f t="shared" ca="1" si="352"/>
        <v>7.437552624192989E-3</v>
      </c>
      <c r="U2121" s="18"/>
      <c r="V2121" s="22">
        <f t="shared" ca="1" si="353"/>
        <v>43214</v>
      </c>
      <c r="W2121" s="14">
        <f ca="1">VLOOKUP($M2121,LAST!$B:$Q,2,0)</f>
        <v>321.83</v>
      </c>
      <c r="X2121" s="14">
        <f ca="1">VLOOKUP($M2121,LAST!$B:$Q,3,0)*100</f>
        <v>340.28999999999996</v>
      </c>
      <c r="Y2121" s="14">
        <f ca="1">VLOOKUP($M2121,LAST!$B:$Q,16,0)*100</f>
        <v>330</v>
      </c>
      <c r="Z2121" s="14">
        <f ca="1">VLOOKUP($M2121,LAST!$B:$Q,4,0)</f>
        <v>98.57</v>
      </c>
      <c r="AA2121" s="14">
        <f ca="1">VLOOKUP($M2121,LAST!$B:$Q,5,0)</f>
        <v>99.412300000000002</v>
      </c>
      <c r="AB2121" s="14">
        <f ca="1">VLOOKUP($M2121,LAST!$B:$Q,6,0)</f>
        <v>90.766000000000005</v>
      </c>
      <c r="AC2121" s="14">
        <f ca="1">VLOOKUP($M2121,LAST!$B:$Q,7,0)</f>
        <v>1076.8499999999999</v>
      </c>
    </row>
    <row r="2122" spans="12:29" ht="16.5" customHeight="1" x14ac:dyDescent="0.25">
      <c r="L2122" s="32">
        <f t="shared" si="345"/>
        <v>2122</v>
      </c>
      <c r="M2122" s="9">
        <f t="shared" ca="1" si="354"/>
        <v>43213</v>
      </c>
      <c r="N2122" s="12">
        <f t="shared" ca="1" si="346"/>
        <v>1.0490057930170549E-2</v>
      </c>
      <c r="O2122" s="12">
        <f t="shared" ca="1" si="347"/>
        <v>3.9890450107167297E-3</v>
      </c>
      <c r="P2122" s="12">
        <f t="shared" ca="1" si="348"/>
        <v>6.230529595015577E-3</v>
      </c>
      <c r="Q2122" s="12">
        <f t="shared" ca="1" si="349"/>
        <v>2.0294266869602673E-4</v>
      </c>
      <c r="R2122" s="12">
        <f t="shared" ca="1" si="350"/>
        <v>1.2980021834607669E-4</v>
      </c>
      <c r="S2122" s="12">
        <f t="shared" ca="1" si="351"/>
        <v>6.9755082155984471E-3</v>
      </c>
      <c r="T2122" s="12">
        <f t="shared" ca="1" si="352"/>
        <v>1.6398819285010635E-3</v>
      </c>
      <c r="U2122" s="18"/>
      <c r="V2122" s="22">
        <f t="shared" ca="1" si="353"/>
        <v>43213</v>
      </c>
      <c r="W2122" s="14">
        <f ca="1">VLOOKUP($M2122,LAST!$B:$Q,2,0)</f>
        <v>322.7</v>
      </c>
      <c r="X2122" s="14">
        <f ca="1">VLOOKUP($M2122,LAST!$B:$Q,3,0)*100</f>
        <v>337.26</v>
      </c>
      <c r="Y2122" s="14">
        <f ca="1">VLOOKUP($M2122,LAST!$B:$Q,16,0)*100</f>
        <v>323</v>
      </c>
      <c r="Z2122" s="14">
        <f ca="1">VLOOKUP($M2122,LAST!$B:$Q,4,0)</f>
        <v>98.57</v>
      </c>
      <c r="AA2122" s="14">
        <f ca="1">VLOOKUP($M2122,LAST!$B:$Q,5,0)</f>
        <v>99.3964</v>
      </c>
      <c r="AB2122" s="14">
        <f ca="1">VLOOKUP($M2122,LAST!$B:$Q,6,0)</f>
        <v>90.945999999999998</v>
      </c>
      <c r="AC2122" s="14">
        <f ca="1">VLOOKUP($M2122,LAST!$B:$Q,7,0)</f>
        <v>1068.9000000000001</v>
      </c>
    </row>
    <row r="2123" spans="12:29" ht="16.5" customHeight="1" x14ac:dyDescent="0.25">
      <c r="L2123" s="32">
        <f t="shared" si="345"/>
        <v>2123</v>
      </c>
      <c r="M2123" s="9">
        <f t="shared" ca="1" si="354"/>
        <v>43210</v>
      </c>
      <c r="N2123" s="12">
        <f t="shared" ca="1" si="346"/>
        <v>2.8576811958298531E-3</v>
      </c>
      <c r="O2123" s="12">
        <f t="shared" ca="1" si="347"/>
        <v>-1.8126170029416633E-3</v>
      </c>
      <c r="P2123" s="12">
        <f t="shared" ca="1" si="348"/>
        <v>-6.1919504643962453E-3</v>
      </c>
      <c r="Q2123" s="12">
        <f t="shared" ca="1" si="349"/>
        <v>-2.0290149132595747E-4</v>
      </c>
      <c r="R2123" s="12">
        <f t="shared" ca="1" si="350"/>
        <v>-6.3386786169128406E-5</v>
      </c>
      <c r="S2123" s="12">
        <f t="shared" ca="1" si="351"/>
        <v>4.1805648209918278E-3</v>
      </c>
      <c r="T2123" s="12">
        <f t="shared" ca="1" si="352"/>
        <v>5.3226566179935819E-3</v>
      </c>
      <c r="U2123" s="18"/>
      <c r="V2123" s="22">
        <f t="shared" ca="1" si="353"/>
        <v>43210</v>
      </c>
      <c r="W2123" s="14">
        <f ca="1">VLOOKUP($M2123,LAST!$B:$Q,2,0)</f>
        <v>319.35000000000002</v>
      </c>
      <c r="X2123" s="14">
        <f ca="1">VLOOKUP($M2123,LAST!$B:$Q,3,0)*100</f>
        <v>335.92</v>
      </c>
      <c r="Y2123" s="14">
        <f ca="1">VLOOKUP($M2123,LAST!$B:$Q,16,0)*100</f>
        <v>321</v>
      </c>
      <c r="Z2123" s="14">
        <f ca="1">VLOOKUP($M2123,LAST!$B:$Q,4,0)</f>
        <v>98.55</v>
      </c>
      <c r="AA2123" s="14">
        <f ca="1">VLOOKUP($M2123,LAST!$B:$Q,5,0)</f>
        <v>99.383499999999998</v>
      </c>
      <c r="AB2123" s="14">
        <f ca="1">VLOOKUP($M2123,LAST!$B:$Q,6,0)</f>
        <v>90.316000000000003</v>
      </c>
      <c r="AC2123" s="14">
        <f ca="1">VLOOKUP($M2123,LAST!$B:$Q,7,0)</f>
        <v>1067.1500000000001</v>
      </c>
    </row>
    <row r="2124" spans="12:29" ht="16.5" customHeight="1" x14ac:dyDescent="0.25">
      <c r="L2124" s="32">
        <f t="shared" si="345"/>
        <v>2124</v>
      </c>
      <c r="M2124" s="9">
        <f t="shared" ca="1" si="354"/>
        <v>43209</v>
      </c>
      <c r="N2124" s="12">
        <f t="shared" ca="1" si="346"/>
        <v>2.4554555184788107E-3</v>
      </c>
      <c r="O2124" s="12">
        <f t="shared" ca="1" si="347"/>
        <v>1.4316715896075527E-2</v>
      </c>
      <c r="P2124" s="12">
        <f t="shared" ca="1" si="348"/>
        <v>2.866242038216571E-2</v>
      </c>
      <c r="Q2124" s="12">
        <f t="shared" ca="1" si="349"/>
        <v>1.0146103896091496E-4</v>
      </c>
      <c r="R2124" s="12">
        <f t="shared" ca="1" si="350"/>
        <v>7.0434723110857078E-5</v>
      </c>
      <c r="S2124" s="12">
        <f t="shared" ca="1" si="351"/>
        <v>3.5370384834250146E-3</v>
      </c>
      <c r="T2124" s="12">
        <f t="shared" ca="1" si="352"/>
        <v>-6.6442073741342922E-3</v>
      </c>
      <c r="U2124" s="18"/>
      <c r="V2124" s="22">
        <f t="shared" ca="1" si="353"/>
        <v>43209</v>
      </c>
      <c r="W2124" s="14">
        <f ca="1">VLOOKUP($M2124,LAST!$B:$Q,2,0)</f>
        <v>318.44</v>
      </c>
      <c r="X2124" s="14">
        <f ca="1">VLOOKUP($M2124,LAST!$B:$Q,3,0)*100</f>
        <v>336.53</v>
      </c>
      <c r="Y2124" s="14">
        <f ca="1">VLOOKUP($M2124,LAST!$B:$Q,16,0)*100</f>
        <v>323</v>
      </c>
      <c r="Z2124" s="14">
        <f ca="1">VLOOKUP($M2124,LAST!$B:$Q,4,0)</f>
        <v>98.57</v>
      </c>
      <c r="AA2124" s="14">
        <f ca="1">VLOOKUP($M2124,LAST!$B:$Q,5,0)</f>
        <v>99.389799999999994</v>
      </c>
      <c r="AB2124" s="14">
        <f ca="1">VLOOKUP($M2124,LAST!$B:$Q,6,0)</f>
        <v>89.94</v>
      </c>
      <c r="AC2124" s="14">
        <f ca="1">VLOOKUP($M2124,LAST!$B:$Q,7,0)</f>
        <v>1061.5</v>
      </c>
    </row>
    <row r="2125" spans="12:29" ht="16.5" customHeight="1" x14ac:dyDescent="0.25">
      <c r="L2125" s="32">
        <f t="shared" si="345"/>
        <v>2125</v>
      </c>
      <c r="M2125" s="9">
        <f t="shared" ca="1" si="354"/>
        <v>43208</v>
      </c>
      <c r="N2125" s="12">
        <f t="shared" ca="1" si="346"/>
        <v>-1.7809659266588285E-2</v>
      </c>
      <c r="O2125" s="12">
        <f t="shared" ca="1" si="347"/>
        <v>-1.061609113138906E-2</v>
      </c>
      <c r="P2125" s="12">
        <f t="shared" ca="1" si="348"/>
        <v>-1.5673981191222541E-2</v>
      </c>
      <c r="Q2125" s="12">
        <f t="shared" ca="1" si="349"/>
        <v>2.0296326364932504E-4</v>
      </c>
      <c r="R2125" s="12">
        <f t="shared" ca="1" si="350"/>
        <v>1.5095433329515018E-4</v>
      </c>
      <c r="S2125" s="12">
        <f t="shared" ca="1" si="351"/>
        <v>1.1953170382947853E-3</v>
      </c>
      <c r="T2125" s="12">
        <f t="shared" ca="1" si="352"/>
        <v>1.4056789429295335E-3</v>
      </c>
      <c r="U2125" s="18"/>
      <c r="V2125" s="22">
        <f t="shared" ca="1" si="353"/>
        <v>43208</v>
      </c>
      <c r="W2125" s="14">
        <f ca="1">VLOOKUP($M2125,LAST!$B:$Q,2,0)</f>
        <v>317.66000000000003</v>
      </c>
      <c r="X2125" s="14">
        <f ca="1">VLOOKUP($M2125,LAST!$B:$Q,3,0)*100</f>
        <v>331.78000000000003</v>
      </c>
      <c r="Y2125" s="14">
        <f ca="1">VLOOKUP($M2125,LAST!$B:$Q,16,0)*100</f>
        <v>314</v>
      </c>
      <c r="Z2125" s="14">
        <f ca="1">VLOOKUP($M2125,LAST!$B:$Q,4,0)</f>
        <v>98.56</v>
      </c>
      <c r="AA2125" s="14">
        <f ca="1">VLOOKUP($M2125,LAST!$B:$Q,5,0)</f>
        <v>99.382800000000003</v>
      </c>
      <c r="AB2125" s="14">
        <f ca="1">VLOOKUP($M2125,LAST!$B:$Q,6,0)</f>
        <v>89.623000000000005</v>
      </c>
      <c r="AC2125" s="14">
        <f ca="1">VLOOKUP($M2125,LAST!$B:$Q,7,0)</f>
        <v>1068.5999999999999</v>
      </c>
    </row>
    <row r="2126" spans="12:29" ht="16.5" customHeight="1" x14ac:dyDescent="0.25">
      <c r="L2126" s="32">
        <f t="shared" si="345"/>
        <v>2126</v>
      </c>
      <c r="M2126" s="9">
        <f t="shared" ca="1" si="354"/>
        <v>43207</v>
      </c>
      <c r="N2126" s="12">
        <f t="shared" ca="1" si="346"/>
        <v>7.0369909079586179E-3</v>
      </c>
      <c r="O2126" s="12">
        <f t="shared" ca="1" si="347"/>
        <v>-4.8372258658039291E-3</v>
      </c>
      <c r="P2126" s="12">
        <f t="shared" ca="1" si="348"/>
        <v>-1.2383900928792602E-2</v>
      </c>
      <c r="Q2126" s="12">
        <f t="shared" ca="1" si="349"/>
        <v>3.0453761039495042E-4</v>
      </c>
      <c r="R2126" s="12">
        <f t="shared" ca="1" si="350"/>
        <v>3.8054968287526414E-4</v>
      </c>
      <c r="S2126" s="12">
        <f t="shared" ca="1" si="351"/>
        <v>1.0176125244618639E-3</v>
      </c>
      <c r="T2126" s="12">
        <f t="shared" ca="1" si="352"/>
        <v>-6.3783230131757573E-3</v>
      </c>
      <c r="U2126" s="18"/>
      <c r="V2126" s="22">
        <f t="shared" ca="1" si="353"/>
        <v>43207</v>
      </c>
      <c r="W2126" s="14">
        <f ca="1">VLOOKUP($M2126,LAST!$B:$Q,2,0)</f>
        <v>323.42</v>
      </c>
      <c r="X2126" s="14">
        <f ca="1">VLOOKUP($M2126,LAST!$B:$Q,3,0)*100</f>
        <v>335.34000000000003</v>
      </c>
      <c r="Y2126" s="14">
        <f ca="1">VLOOKUP($M2126,LAST!$B:$Q,16,0)*100</f>
        <v>319</v>
      </c>
      <c r="Z2126" s="14">
        <f ca="1">VLOOKUP($M2126,LAST!$B:$Q,4,0)</f>
        <v>98.54</v>
      </c>
      <c r="AA2126" s="14">
        <f ca="1">VLOOKUP($M2126,LAST!$B:$Q,5,0)</f>
        <v>99.367800000000003</v>
      </c>
      <c r="AB2126" s="14">
        <f ca="1">VLOOKUP($M2126,LAST!$B:$Q,6,0)</f>
        <v>89.516000000000005</v>
      </c>
      <c r="AC2126" s="14">
        <f ca="1">VLOOKUP($M2126,LAST!$B:$Q,7,0)</f>
        <v>1067.0999999999999</v>
      </c>
    </row>
    <row r="2127" spans="12:29" ht="16.5" customHeight="1" x14ac:dyDescent="0.25">
      <c r="L2127" s="32">
        <f t="shared" si="345"/>
        <v>2127</v>
      </c>
      <c r="M2127" s="9">
        <f t="shared" ca="1" si="354"/>
        <v>43206</v>
      </c>
      <c r="N2127" s="12">
        <f t="shared" ca="1" si="346"/>
        <v>9.4292180035202566E-3</v>
      </c>
      <c r="O2127" s="12">
        <f t="shared" ca="1" si="347"/>
        <v>-3.1358163476615797E-3</v>
      </c>
      <c r="P2127" s="12">
        <f t="shared" ca="1" si="348"/>
        <v>-9.2024539877300082E-3</v>
      </c>
      <c r="Q2127" s="12">
        <f t="shared" ca="1" si="349"/>
        <v>1.1178861788618821E-3</v>
      </c>
      <c r="R2127" s="12">
        <f t="shared" ca="1" si="350"/>
        <v>1.6311932480683744E-4</v>
      </c>
      <c r="S2127" s="12">
        <f t="shared" ca="1" si="351"/>
        <v>-4.1759465478842239E-3</v>
      </c>
      <c r="T2127" s="12">
        <f t="shared" ca="1" si="352"/>
        <v>4.066940912490713E-3</v>
      </c>
      <c r="U2127" s="18"/>
      <c r="V2127" s="22">
        <f t="shared" ca="1" si="353"/>
        <v>43206</v>
      </c>
      <c r="W2127" s="14">
        <f ca="1">VLOOKUP($M2127,LAST!$B:$Q,2,0)</f>
        <v>321.16000000000003</v>
      </c>
      <c r="X2127" s="14">
        <f ca="1">VLOOKUP($M2127,LAST!$B:$Q,3,0)*100</f>
        <v>336.96999999999997</v>
      </c>
      <c r="Y2127" s="14">
        <f ca="1">VLOOKUP($M2127,LAST!$B:$Q,16,0)*100</f>
        <v>323</v>
      </c>
      <c r="Z2127" s="14">
        <f ca="1">VLOOKUP($M2127,LAST!$B:$Q,4,0)</f>
        <v>98.51</v>
      </c>
      <c r="AA2127" s="14">
        <f ca="1">VLOOKUP($M2127,LAST!$B:$Q,5,0)</f>
        <v>99.33</v>
      </c>
      <c r="AB2127" s="14">
        <f ca="1">VLOOKUP($M2127,LAST!$B:$Q,6,0)</f>
        <v>89.424999999999997</v>
      </c>
      <c r="AC2127" s="14">
        <f ca="1">VLOOKUP($M2127,LAST!$B:$Q,7,0)</f>
        <v>1073.95</v>
      </c>
    </row>
    <row r="2128" spans="12:29" ht="16.5" customHeight="1" x14ac:dyDescent="0.25">
      <c r="L2128" s="32">
        <f t="shared" si="345"/>
        <v>2128</v>
      </c>
      <c r="M2128" s="9">
        <f t="shared" ca="1" si="354"/>
        <v>43203</v>
      </c>
      <c r="N2128" s="12">
        <f t="shared" ca="1" si="346"/>
        <v>1.1957958335957475E-3</v>
      </c>
      <c r="O2128" s="12">
        <f t="shared" ca="1" si="347"/>
        <v>-1.2474437627811752E-2</v>
      </c>
      <c r="P2128" s="12">
        <f t="shared" ca="1" si="348"/>
        <v>-1.8072289156626509E-2</v>
      </c>
      <c r="Q2128" s="12">
        <f t="shared" ca="1" si="349"/>
        <v>0</v>
      </c>
      <c r="R2128" s="12">
        <f t="shared" ca="1" si="350"/>
        <v>3.5153491829587047E-4</v>
      </c>
      <c r="S2128" s="12">
        <f t="shared" ca="1" si="351"/>
        <v>5.4595491972220245E-4</v>
      </c>
      <c r="T2128" s="12">
        <f t="shared" ca="1" si="352"/>
        <v>4.6748632602344742E-5</v>
      </c>
      <c r="U2128" s="18"/>
      <c r="V2128" s="22">
        <f t="shared" ca="1" si="353"/>
        <v>43203</v>
      </c>
      <c r="W2128" s="14">
        <f ca="1">VLOOKUP($M2128,LAST!$B:$Q,2,0)</f>
        <v>318.16000000000003</v>
      </c>
      <c r="X2128" s="14">
        <f ca="1">VLOOKUP($M2128,LAST!$B:$Q,3,0)*100</f>
        <v>338.03000000000003</v>
      </c>
      <c r="Y2128" s="14">
        <f ca="1">VLOOKUP($M2128,LAST!$B:$Q,16,0)*100</f>
        <v>326</v>
      </c>
      <c r="Z2128" s="14">
        <f ca="1">VLOOKUP($M2128,LAST!$B:$Q,4,0)</f>
        <v>98.4</v>
      </c>
      <c r="AA2128" s="14">
        <f ca="1">VLOOKUP($M2128,LAST!$B:$Q,5,0)</f>
        <v>99.313800000000001</v>
      </c>
      <c r="AB2128" s="14">
        <f ca="1">VLOOKUP($M2128,LAST!$B:$Q,6,0)</f>
        <v>89.8</v>
      </c>
      <c r="AC2128" s="14">
        <f ca="1">VLOOKUP($M2128,LAST!$B:$Q,7,0)</f>
        <v>1069.5999999999999</v>
      </c>
    </row>
    <row r="2129" spans="12:29" ht="16.5" customHeight="1" x14ac:dyDescent="0.25">
      <c r="L2129" s="32">
        <f t="shared" si="345"/>
        <v>2129</v>
      </c>
      <c r="M2129" s="9">
        <f t="shared" ca="1" si="354"/>
        <v>43202</v>
      </c>
      <c r="N2129" s="12">
        <f t="shared" ca="1" si="346"/>
        <v>-1.4910567593539814E-2</v>
      </c>
      <c r="O2129" s="12">
        <f t="shared" ca="1" si="347"/>
        <v>-2.0993021393433176E-2</v>
      </c>
      <c r="P2129" s="12">
        <f t="shared" ca="1" si="348"/>
        <v>-2.352941176470591E-2</v>
      </c>
      <c r="Q2129" s="12">
        <f t="shared" ca="1" si="349"/>
        <v>2.0329335230750978E-4</v>
      </c>
      <c r="R2129" s="12">
        <f t="shared" ca="1" si="350"/>
        <v>7.6557877251470785E-5</v>
      </c>
      <c r="S2129" s="12">
        <f t="shared" ca="1" si="351"/>
        <v>2.0431404072884796E-3</v>
      </c>
      <c r="T2129" s="12">
        <f t="shared" ca="1" si="352"/>
        <v>2.9538634658663465E-3</v>
      </c>
      <c r="U2129" s="18"/>
      <c r="V2129" s="22">
        <f t="shared" ca="1" si="353"/>
        <v>43202</v>
      </c>
      <c r="W2129" s="14">
        <f ca="1">VLOOKUP($M2129,LAST!$B:$Q,2,0)</f>
        <v>317.77999999999997</v>
      </c>
      <c r="X2129" s="14">
        <f ca="1">VLOOKUP($M2129,LAST!$B:$Q,3,0)*100</f>
        <v>342.3</v>
      </c>
      <c r="Y2129" s="14">
        <f ca="1">VLOOKUP($M2129,LAST!$B:$Q,16,0)*100</f>
        <v>332</v>
      </c>
      <c r="Z2129" s="14">
        <f ca="1">VLOOKUP($M2129,LAST!$B:$Q,4,0)</f>
        <v>98.4</v>
      </c>
      <c r="AA2129" s="14">
        <f ca="1">VLOOKUP($M2129,LAST!$B:$Q,5,0)</f>
        <v>99.278899999999993</v>
      </c>
      <c r="AB2129" s="14">
        <f ca="1">VLOOKUP($M2129,LAST!$B:$Q,6,0)</f>
        <v>89.751000000000005</v>
      </c>
      <c r="AC2129" s="14">
        <f ca="1">VLOOKUP($M2129,LAST!$B:$Q,7,0)</f>
        <v>1069.55</v>
      </c>
    </row>
    <row r="2130" spans="12:29" ht="16.5" customHeight="1" x14ac:dyDescent="0.25">
      <c r="L2130" s="32">
        <f t="shared" si="345"/>
        <v>2130</v>
      </c>
      <c r="M2130" s="9">
        <f t="shared" ca="1" si="354"/>
        <v>43201</v>
      </c>
      <c r="N2130" s="12">
        <f t="shared" ca="1" si="346"/>
        <v>1.4590835713397254E-3</v>
      </c>
      <c r="O2130" s="12">
        <f t="shared" ca="1" si="347"/>
        <v>-2.2259003481537309E-3</v>
      </c>
      <c r="P2130" s="12">
        <f t="shared" ca="1" si="348"/>
        <v>-2.9325513196480912E-3</v>
      </c>
      <c r="Q2130" s="12">
        <f t="shared" ca="1" si="349"/>
        <v>1.0165700925068855E-4</v>
      </c>
      <c r="R2130" s="12">
        <f t="shared" ca="1" si="350"/>
        <v>9.2683914605817819E-5</v>
      </c>
      <c r="S2130" s="12">
        <f t="shared" ca="1" si="351"/>
        <v>-2.1208434259445408E-4</v>
      </c>
      <c r="T2130" s="12">
        <f t="shared" ca="1" si="352"/>
        <v>-9.3764650726635423E-5</v>
      </c>
      <c r="U2130" s="18"/>
      <c r="V2130" s="22">
        <f t="shared" ca="1" si="353"/>
        <v>43201</v>
      </c>
      <c r="W2130" s="14">
        <f ca="1">VLOOKUP($M2130,LAST!$B:$Q,2,0)</f>
        <v>322.58999999999997</v>
      </c>
      <c r="X2130" s="14">
        <f ca="1">VLOOKUP($M2130,LAST!$B:$Q,3,0)*100</f>
        <v>349.64</v>
      </c>
      <c r="Y2130" s="14">
        <f ca="1">VLOOKUP($M2130,LAST!$B:$Q,16,0)*100</f>
        <v>340</v>
      </c>
      <c r="Z2130" s="14">
        <f ca="1">VLOOKUP($M2130,LAST!$B:$Q,4,0)</f>
        <v>98.38</v>
      </c>
      <c r="AA2130" s="14">
        <f ca="1">VLOOKUP($M2130,LAST!$B:$Q,5,0)</f>
        <v>99.271299999999997</v>
      </c>
      <c r="AB2130" s="14">
        <f ca="1">VLOOKUP($M2130,LAST!$B:$Q,6,0)</f>
        <v>89.567999999999998</v>
      </c>
      <c r="AC2130" s="14">
        <f ca="1">VLOOKUP($M2130,LAST!$B:$Q,7,0)</f>
        <v>1066.4000000000001</v>
      </c>
    </row>
    <row r="2131" spans="12:29" ht="16.5" customHeight="1" x14ac:dyDescent="0.25">
      <c r="L2131" s="32">
        <f t="shared" si="345"/>
        <v>2131</v>
      </c>
      <c r="M2131" s="9">
        <f t="shared" ca="1" si="354"/>
        <v>43200</v>
      </c>
      <c r="N2131" s="12">
        <f t="shared" ca="1" si="346"/>
        <v>1.8038191204825527E-3</v>
      </c>
      <c r="O2131" s="12">
        <f t="shared" ca="1" si="347"/>
        <v>-1.4095602509636151E-2</v>
      </c>
      <c r="P2131" s="12">
        <f t="shared" ca="1" si="348"/>
        <v>-2.571428571428569E-2</v>
      </c>
      <c r="Q2131" s="12">
        <f t="shared" ca="1" si="349"/>
        <v>1.0166734444894132E-4</v>
      </c>
      <c r="R2131" s="12">
        <f t="shared" ca="1" si="350"/>
        <v>1.6222316264635772E-4</v>
      </c>
      <c r="S2131" s="12">
        <f t="shared" ca="1" si="351"/>
        <v>-2.7939179411828885E-3</v>
      </c>
      <c r="T2131" s="12">
        <f t="shared" ca="1" si="352"/>
        <v>-6.0909900201477907E-4</v>
      </c>
      <c r="U2131" s="18"/>
      <c r="V2131" s="22">
        <f t="shared" ca="1" si="353"/>
        <v>43200</v>
      </c>
      <c r="W2131" s="14">
        <f ca="1">VLOOKUP($M2131,LAST!$B:$Q,2,0)</f>
        <v>322.12</v>
      </c>
      <c r="X2131" s="14">
        <f ca="1">VLOOKUP($M2131,LAST!$B:$Q,3,0)*100</f>
        <v>350.42</v>
      </c>
      <c r="Y2131" s="14">
        <f ca="1">VLOOKUP($M2131,LAST!$B:$Q,16,0)*100</f>
        <v>341</v>
      </c>
      <c r="Z2131" s="14">
        <f ca="1">VLOOKUP($M2131,LAST!$B:$Q,4,0)</f>
        <v>98.37</v>
      </c>
      <c r="AA2131" s="14">
        <f ca="1">VLOOKUP($M2131,LAST!$B:$Q,5,0)</f>
        <v>99.262100000000004</v>
      </c>
      <c r="AB2131" s="14">
        <f ca="1">VLOOKUP($M2131,LAST!$B:$Q,6,0)</f>
        <v>89.587000000000003</v>
      </c>
      <c r="AC2131" s="14">
        <f ca="1">VLOOKUP($M2131,LAST!$B:$Q,7,0)</f>
        <v>1066.5</v>
      </c>
    </row>
    <row r="2132" spans="12:29" ht="16.5" customHeight="1" x14ac:dyDescent="0.25">
      <c r="L2132" s="32">
        <f t="shared" si="345"/>
        <v>2132</v>
      </c>
      <c r="M2132" s="9">
        <f t="shared" ca="1" si="354"/>
        <v>43199</v>
      </c>
      <c r="N2132" s="12">
        <f t="shared" ca="1" si="346"/>
        <v>6.6370296161792908E-3</v>
      </c>
      <c r="O2132" s="12">
        <f t="shared" ca="1" si="347"/>
        <v>-2.8335764785096806E-3</v>
      </c>
      <c r="P2132" s="12">
        <f t="shared" ca="1" si="348"/>
        <v>-1.1299435028248594E-2</v>
      </c>
      <c r="Q2132" s="12">
        <f t="shared" ca="1" si="349"/>
        <v>2.0337604230213913E-4</v>
      </c>
      <c r="R2132" s="12">
        <f t="shared" ca="1" si="350"/>
        <v>1.652732652352995E-4</v>
      </c>
      <c r="S2132" s="12">
        <f t="shared" ca="1" si="351"/>
        <v>-2.9964043148222874E-3</v>
      </c>
      <c r="T2132" s="12">
        <f t="shared" ca="1" si="352"/>
        <v>-2.3838459381134713E-3</v>
      </c>
      <c r="U2132" s="18"/>
      <c r="V2132" s="22">
        <f t="shared" ca="1" si="353"/>
        <v>43199</v>
      </c>
      <c r="W2132" s="14">
        <f ca="1">VLOOKUP($M2132,LAST!$B:$Q,2,0)</f>
        <v>321.54000000000002</v>
      </c>
      <c r="X2132" s="14">
        <f ca="1">VLOOKUP($M2132,LAST!$B:$Q,3,0)*100</f>
        <v>355.43</v>
      </c>
      <c r="Y2132" s="14">
        <f ca="1">VLOOKUP($M2132,LAST!$B:$Q,16,0)*100</f>
        <v>350</v>
      </c>
      <c r="Z2132" s="14">
        <f ca="1">VLOOKUP($M2132,LAST!$B:$Q,4,0)</f>
        <v>98.36</v>
      </c>
      <c r="AA2132" s="14">
        <f ca="1">VLOOKUP($M2132,LAST!$B:$Q,5,0)</f>
        <v>99.245999999999995</v>
      </c>
      <c r="AB2132" s="14">
        <f ca="1">VLOOKUP($M2132,LAST!$B:$Q,6,0)</f>
        <v>89.837999999999994</v>
      </c>
      <c r="AC2132" s="14">
        <f ca="1">VLOOKUP($M2132,LAST!$B:$Q,7,0)</f>
        <v>1067.1500000000001</v>
      </c>
    </row>
    <row r="2133" spans="12:29" ht="16.5" customHeight="1" x14ac:dyDescent="0.25">
      <c r="L2133" s="32">
        <f t="shared" si="345"/>
        <v>2133</v>
      </c>
      <c r="M2133" s="9">
        <f t="shared" ca="1" si="354"/>
        <v>43196</v>
      </c>
      <c r="N2133" s="12">
        <f t="shared" ca="1" si="346"/>
        <v>1.2681504026377466E-2</v>
      </c>
      <c r="O2133" s="12">
        <f t="shared" ca="1" si="347"/>
        <v>1.741165724724536E-2</v>
      </c>
      <c r="P2133" s="12">
        <f t="shared" ca="1" si="348"/>
        <v>2.6086956521739202E-2</v>
      </c>
      <c r="Q2133" s="12">
        <f t="shared" ca="1" si="349"/>
        <v>-2.0333468889788264E-4</v>
      </c>
      <c r="R2133" s="12">
        <f t="shared" ca="1" si="350"/>
        <v>1.5421164086237837E-4</v>
      </c>
      <c r="S2133" s="12">
        <f t="shared" ca="1" si="351"/>
        <v>-3.8912226398406524E-3</v>
      </c>
      <c r="T2133" s="12">
        <f t="shared" ca="1" si="352"/>
        <v>9.150943396226463E-3</v>
      </c>
      <c r="U2133" s="18"/>
      <c r="V2133" s="22">
        <f t="shared" ca="1" si="353"/>
        <v>43196</v>
      </c>
      <c r="W2133" s="14">
        <f ca="1">VLOOKUP($M2133,LAST!$B:$Q,2,0)</f>
        <v>319.42</v>
      </c>
      <c r="X2133" s="14">
        <f ca="1">VLOOKUP($M2133,LAST!$B:$Q,3,0)*100</f>
        <v>356.44</v>
      </c>
      <c r="Y2133" s="14">
        <f ca="1">VLOOKUP($M2133,LAST!$B:$Q,16,0)*100</f>
        <v>354</v>
      </c>
      <c r="Z2133" s="14">
        <f ca="1">VLOOKUP($M2133,LAST!$B:$Q,4,0)</f>
        <v>98.34</v>
      </c>
      <c r="AA2133" s="14">
        <f ca="1">VLOOKUP($M2133,LAST!$B:$Q,5,0)</f>
        <v>99.229600000000005</v>
      </c>
      <c r="AB2133" s="14">
        <f ca="1">VLOOKUP($M2133,LAST!$B:$Q,6,0)</f>
        <v>90.108000000000004</v>
      </c>
      <c r="AC2133" s="14">
        <f ca="1">VLOOKUP($M2133,LAST!$B:$Q,7,0)</f>
        <v>1069.7</v>
      </c>
    </row>
    <row r="2134" spans="12:29" ht="16.5" customHeight="1" x14ac:dyDescent="0.25">
      <c r="L2134" s="32">
        <f t="shared" si="345"/>
        <v>2134</v>
      </c>
      <c r="M2134" s="9">
        <f t="shared" ca="1" si="354"/>
        <v>43195</v>
      </c>
      <c r="N2134" s="12">
        <f t="shared" ca="1" si="346"/>
        <v>-1.9277408121385453E-2</v>
      </c>
      <c r="O2134" s="12">
        <f t="shared" ca="1" si="347"/>
        <v>-2.2543384855755799E-2</v>
      </c>
      <c r="P2134" s="12">
        <f t="shared" ca="1" si="348"/>
        <v>-2.8169014084507005E-2</v>
      </c>
      <c r="Q2134" s="12">
        <f t="shared" ca="1" si="349"/>
        <v>1.0167768174884628E-4</v>
      </c>
      <c r="R2134" s="12">
        <f t="shared" ca="1" si="350"/>
        <v>6.0475519005898093E-6</v>
      </c>
      <c r="S2134" s="12">
        <f t="shared" ca="1" si="351"/>
        <v>3.5277673004814325E-3</v>
      </c>
      <c r="T2134" s="12">
        <f t="shared" ca="1" si="352"/>
        <v>2.8309899028022834E-4</v>
      </c>
      <c r="U2134" s="18"/>
      <c r="V2134" s="22">
        <f t="shared" ca="1" si="353"/>
        <v>43195</v>
      </c>
      <c r="W2134" s="14">
        <f ca="1">VLOOKUP($M2134,LAST!$B:$Q,2,0)</f>
        <v>315.42</v>
      </c>
      <c r="X2134" s="14">
        <f ca="1">VLOOKUP($M2134,LAST!$B:$Q,3,0)*100</f>
        <v>350.34000000000003</v>
      </c>
      <c r="Y2134" s="14">
        <f ca="1">VLOOKUP($M2134,LAST!$B:$Q,16,0)*100</f>
        <v>345</v>
      </c>
      <c r="Z2134" s="14">
        <f ca="1">VLOOKUP($M2134,LAST!$B:$Q,4,0)</f>
        <v>98.36</v>
      </c>
      <c r="AA2134" s="14">
        <f ca="1">VLOOKUP($M2134,LAST!$B:$Q,5,0)</f>
        <v>99.214299999999994</v>
      </c>
      <c r="AB2134" s="14">
        <f ca="1">VLOOKUP($M2134,LAST!$B:$Q,6,0)</f>
        <v>90.46</v>
      </c>
      <c r="AC2134" s="14">
        <f ca="1">VLOOKUP($M2134,LAST!$B:$Q,7,0)</f>
        <v>1060</v>
      </c>
    </row>
    <row r="2135" spans="12:29" ht="16.5" customHeight="1" x14ac:dyDescent="0.25">
      <c r="L2135" s="32">
        <f t="shared" si="345"/>
        <v>2135</v>
      </c>
      <c r="M2135" s="9">
        <f t="shared" ca="1" si="354"/>
        <v>43194</v>
      </c>
      <c r="N2135" s="12">
        <f t="shared" ca="1" si="346"/>
        <v>5.5998008959678991E-4</v>
      </c>
      <c r="O2135" s="12">
        <f t="shared" ca="1" si="347"/>
        <v>-1.726827094474026E-3</v>
      </c>
      <c r="P2135" s="12">
        <f t="shared" ca="1" si="348"/>
        <v>-2.8089887640448952E-3</v>
      </c>
      <c r="Q2135" s="12">
        <f t="shared" ca="1" si="349"/>
        <v>-2.0331401850171016E-4</v>
      </c>
      <c r="R2135" s="12">
        <f t="shared" ca="1" si="350"/>
        <v>-1.5821923744374633E-4</v>
      </c>
      <c r="S2135" s="12">
        <f t="shared" ca="1" si="351"/>
        <v>-6.4301552106438287E-4</v>
      </c>
      <c r="T2135" s="12">
        <f t="shared" ca="1" si="352"/>
        <v>4.8359567608573517E-3</v>
      </c>
      <c r="U2135" s="18"/>
      <c r="V2135" s="22">
        <f t="shared" ca="1" si="353"/>
        <v>43194</v>
      </c>
      <c r="W2135" s="14">
        <f ca="1">VLOOKUP($M2135,LAST!$B:$Q,2,0)</f>
        <v>321.62</v>
      </c>
      <c r="X2135" s="14">
        <f ca="1">VLOOKUP($M2135,LAST!$B:$Q,3,0)*100</f>
        <v>358.42</v>
      </c>
      <c r="Y2135" s="14">
        <f ca="1">VLOOKUP($M2135,LAST!$B:$Q,16,0)*100</f>
        <v>355</v>
      </c>
      <c r="Z2135" s="14">
        <f ca="1">VLOOKUP($M2135,LAST!$B:$Q,4,0)</f>
        <v>98.35</v>
      </c>
      <c r="AA2135" s="14">
        <f ca="1">VLOOKUP($M2135,LAST!$B:$Q,5,0)</f>
        <v>99.213700000000003</v>
      </c>
      <c r="AB2135" s="14">
        <f ca="1">VLOOKUP($M2135,LAST!$B:$Q,6,0)</f>
        <v>90.141999999999996</v>
      </c>
      <c r="AC2135" s="14">
        <f ca="1">VLOOKUP($M2135,LAST!$B:$Q,7,0)</f>
        <v>1059.7</v>
      </c>
    </row>
    <row r="2136" spans="12:29" ht="16.5" customHeight="1" x14ac:dyDescent="0.25">
      <c r="L2136" s="32">
        <f t="shared" si="345"/>
        <v>2136</v>
      </c>
      <c r="M2136" s="9">
        <f t="shared" ca="1" si="354"/>
        <v>43193</v>
      </c>
      <c r="N2136" s="12">
        <f t="shared" ca="1" si="346"/>
        <v>-2.1044617024516543E-2</v>
      </c>
      <c r="O2136" s="12">
        <f t="shared" ca="1" si="347"/>
        <v>-1.096358327364888E-2</v>
      </c>
      <c r="P2136" s="12">
        <f t="shared" ca="1" si="348"/>
        <v>-1.1111111111111072E-2</v>
      </c>
      <c r="Q2136" s="12">
        <f t="shared" ca="1" si="349"/>
        <v>-2.0327269031406026E-4</v>
      </c>
      <c r="R2136" s="12">
        <f t="shared" ca="1" si="350"/>
        <v>-2.6396495512603924E-4</v>
      </c>
      <c r="S2136" s="12">
        <f t="shared" ca="1" si="351"/>
        <v>1.6434948696308904E-3</v>
      </c>
      <c r="T2136" s="12">
        <f t="shared" ca="1" si="352"/>
        <v>-1.8928639030854066E-3</v>
      </c>
      <c r="U2136" s="18"/>
      <c r="V2136" s="22">
        <f t="shared" ca="1" si="353"/>
        <v>43193</v>
      </c>
      <c r="W2136" s="14">
        <f ca="1">VLOOKUP($M2136,LAST!$B:$Q,2,0)</f>
        <v>321.44</v>
      </c>
      <c r="X2136" s="14">
        <f ca="1">VLOOKUP($M2136,LAST!$B:$Q,3,0)*100</f>
        <v>359.03999999999996</v>
      </c>
      <c r="Y2136" s="14">
        <f ca="1">VLOOKUP($M2136,LAST!$B:$Q,16,0)*100</f>
        <v>356</v>
      </c>
      <c r="Z2136" s="14">
        <f ca="1">VLOOKUP($M2136,LAST!$B:$Q,4,0)</f>
        <v>98.37</v>
      </c>
      <c r="AA2136" s="14">
        <f ca="1">VLOOKUP($M2136,LAST!$B:$Q,5,0)</f>
        <v>99.229399999999998</v>
      </c>
      <c r="AB2136" s="14">
        <f ca="1">VLOOKUP($M2136,LAST!$B:$Q,6,0)</f>
        <v>90.2</v>
      </c>
      <c r="AC2136" s="14">
        <f ca="1">VLOOKUP($M2136,LAST!$B:$Q,7,0)</f>
        <v>1054.5999999999999</v>
      </c>
    </row>
    <row r="2137" spans="12:29" ht="16.5" customHeight="1" x14ac:dyDescent="0.25">
      <c r="L2137" s="32">
        <f t="shared" si="345"/>
        <v>2137</v>
      </c>
      <c r="M2137" s="9">
        <f t="shared" ca="1" si="354"/>
        <v>43192</v>
      </c>
      <c r="N2137" s="12">
        <f t="shared" ca="1" si="346"/>
        <v>7.3012853943614786E-3</v>
      </c>
      <c r="O2137" s="12">
        <f t="shared" ca="1" si="347"/>
        <v>1.4617513066323751E-2</v>
      </c>
      <c r="P2137" s="12">
        <f t="shared" ca="1" si="348"/>
        <v>1.6949152542372836E-2</v>
      </c>
      <c r="Q2137" s="12">
        <f t="shared" ca="1" si="349"/>
        <v>-1.016260162601812E-4</v>
      </c>
      <c r="R2137" s="12">
        <f t="shared" ca="1" si="350"/>
        <v>3.0225086216084662E-6</v>
      </c>
      <c r="S2137" s="12">
        <f t="shared" ca="1" si="351"/>
        <v>8.6691710938713307E-4</v>
      </c>
      <c r="T2137" s="12">
        <f t="shared" ca="1" si="352"/>
        <v>-6.5347186309999694E-3</v>
      </c>
      <c r="U2137" s="18"/>
      <c r="V2137" s="22">
        <f t="shared" ca="1" si="353"/>
        <v>43192</v>
      </c>
      <c r="W2137" s="14">
        <f ca="1">VLOOKUP($M2137,LAST!$B:$Q,2,0)</f>
        <v>328.35</v>
      </c>
      <c r="X2137" s="14">
        <f ca="1">VLOOKUP($M2137,LAST!$B:$Q,3,0)*100</f>
        <v>363.02</v>
      </c>
      <c r="Y2137" s="14">
        <f ca="1">VLOOKUP($M2137,LAST!$B:$Q,16,0)*100</f>
        <v>360</v>
      </c>
      <c r="Z2137" s="14">
        <f ca="1">VLOOKUP($M2137,LAST!$B:$Q,4,0)</f>
        <v>98.39</v>
      </c>
      <c r="AA2137" s="14">
        <f ca="1">VLOOKUP($M2137,LAST!$B:$Q,5,0)</f>
        <v>99.255600000000001</v>
      </c>
      <c r="AB2137" s="14">
        <f ca="1">VLOOKUP($M2137,LAST!$B:$Q,6,0)</f>
        <v>90.052000000000007</v>
      </c>
      <c r="AC2137" s="14">
        <f ca="1">VLOOKUP($M2137,LAST!$B:$Q,7,0)</f>
        <v>1056.5999999999999</v>
      </c>
    </row>
    <row r="2138" spans="12:29" ht="16.5" customHeight="1" x14ac:dyDescent="0.25">
      <c r="L2138" s="32">
        <f t="shared" si="345"/>
        <v>2138</v>
      </c>
      <c r="M2138" s="9">
        <f t="shared" ca="1" si="354"/>
        <v>43189</v>
      </c>
      <c r="N2138" s="12">
        <f t="shared" ca="1" si="346"/>
        <v>0</v>
      </c>
      <c r="O2138" s="12">
        <f t="shared" ca="1" si="347"/>
        <v>0</v>
      </c>
      <c r="P2138" s="12">
        <f t="shared" ca="1" si="348"/>
        <v>0</v>
      </c>
      <c r="Q2138" s="12">
        <f t="shared" ca="1" si="349"/>
        <v>-1.0161568946231991E-4</v>
      </c>
      <c r="R2138" s="12">
        <f t="shared" ca="1" si="350"/>
        <v>0</v>
      </c>
      <c r="S2138" s="12">
        <f t="shared" ca="1" si="351"/>
        <v>-1.9633725638095179E-3</v>
      </c>
      <c r="T2138" s="12">
        <f t="shared" ca="1" si="352"/>
        <v>-2.2515127351190323E-3</v>
      </c>
      <c r="U2138" s="18"/>
      <c r="V2138" s="22">
        <f t="shared" ca="1" si="353"/>
        <v>43189</v>
      </c>
      <c r="W2138" s="14">
        <f ca="1">VLOOKUP($M2138,LAST!$B:$Q,2,0)</f>
        <v>325.97000000000003</v>
      </c>
      <c r="X2138" s="14">
        <f ca="1">VLOOKUP($M2138,LAST!$B:$Q,3,0)*100</f>
        <v>357.79</v>
      </c>
      <c r="Y2138" s="14">
        <f ca="1">VLOOKUP($M2138,LAST!$B:$Q,16,0)*100</f>
        <v>354</v>
      </c>
      <c r="Z2138" s="14">
        <f ca="1">VLOOKUP($M2138,LAST!$B:$Q,4,0)</f>
        <v>98.4</v>
      </c>
      <c r="AA2138" s="14">
        <f ca="1">VLOOKUP($M2138,LAST!$B:$Q,5,0)</f>
        <v>99.255300000000005</v>
      </c>
      <c r="AB2138" s="14">
        <f ca="1">VLOOKUP($M2138,LAST!$B:$Q,6,0)</f>
        <v>89.974000000000004</v>
      </c>
      <c r="AC2138" s="14">
        <f ca="1">VLOOKUP($M2138,LAST!$B:$Q,7,0)</f>
        <v>1063.55</v>
      </c>
    </row>
    <row r="2139" spans="12:29" ht="16.5" customHeight="1" x14ac:dyDescent="0.25">
      <c r="L2139" s="32">
        <f t="shared" si="345"/>
        <v>2139</v>
      </c>
      <c r="M2139" s="9">
        <f t="shared" ca="1" si="354"/>
        <v>43188</v>
      </c>
      <c r="N2139" s="12">
        <f t="shared" ca="1" si="346"/>
        <v>-6.1317717754538759E-4</v>
      </c>
      <c r="O2139" s="12">
        <f t="shared" ca="1" si="347"/>
        <v>1.9568377501966161E-4</v>
      </c>
      <c r="P2139" s="12">
        <f t="shared" ca="1" si="348"/>
        <v>2.8328611898016387E-3</v>
      </c>
      <c r="Q2139" s="12">
        <f t="shared" ca="1" si="349"/>
        <v>-1.0160536476333526E-4</v>
      </c>
      <c r="R2139" s="12">
        <f t="shared" ca="1" si="350"/>
        <v>-1.1484213739343385E-4</v>
      </c>
      <c r="S2139" s="12">
        <f t="shared" ca="1" si="351"/>
        <v>1.0326678362830854E-3</v>
      </c>
      <c r="T2139" s="12">
        <f t="shared" ca="1" si="352"/>
        <v>-4.4363500513682208E-3</v>
      </c>
      <c r="U2139" s="18"/>
      <c r="V2139" s="22">
        <f t="shared" ca="1" si="353"/>
        <v>43188</v>
      </c>
      <c r="W2139" s="14">
        <f ca="1">VLOOKUP($M2139,LAST!$B:$Q,2,0)</f>
        <v>325.97000000000003</v>
      </c>
      <c r="X2139" s="14">
        <f ca="1">VLOOKUP($M2139,LAST!$B:$Q,3,0)*100</f>
        <v>357.79</v>
      </c>
      <c r="Y2139" s="14">
        <f ca="1">VLOOKUP($M2139,LAST!$B:$Q,16,0)*100</f>
        <v>354</v>
      </c>
      <c r="Z2139" s="14">
        <f ca="1">VLOOKUP($M2139,LAST!$B:$Q,4,0)</f>
        <v>98.41</v>
      </c>
      <c r="AA2139" s="14">
        <f ca="1">VLOOKUP($M2139,LAST!$B:$Q,5,0)</f>
        <v>99.255300000000005</v>
      </c>
      <c r="AB2139" s="14">
        <f ca="1">VLOOKUP($M2139,LAST!$B:$Q,6,0)</f>
        <v>90.150999999999996</v>
      </c>
      <c r="AC2139" s="14">
        <f ca="1">VLOOKUP($M2139,LAST!$B:$Q,7,0)</f>
        <v>1065.95</v>
      </c>
    </row>
    <row r="2140" spans="12:29" ht="16.5" customHeight="1" x14ac:dyDescent="0.25">
      <c r="L2140" s="32">
        <f t="shared" si="345"/>
        <v>2140</v>
      </c>
      <c r="M2140" s="9">
        <f t="shared" ca="1" si="354"/>
        <v>43187</v>
      </c>
      <c r="N2140" s="12">
        <f t="shared" ca="1" si="346"/>
        <v>-1.1636809064461406E-3</v>
      </c>
      <c r="O2140" s="12">
        <f t="shared" ca="1" si="347"/>
        <v>1.4557670772676889E-3</v>
      </c>
      <c r="P2140" s="12">
        <f t="shared" ca="1" si="348"/>
        <v>0</v>
      </c>
      <c r="Q2140" s="12">
        <f t="shared" ca="1" si="349"/>
        <v>-2.03169443315665E-4</v>
      </c>
      <c r="R2140" s="12">
        <f t="shared" ca="1" si="350"/>
        <v>-1.2187899128524027E-4</v>
      </c>
      <c r="S2140" s="12">
        <f t="shared" ca="1" si="351"/>
        <v>7.675782124155317E-3</v>
      </c>
      <c r="T2140" s="12">
        <f t="shared" ca="1" si="352"/>
        <v>2.802690582959233E-4</v>
      </c>
      <c r="U2140" s="18"/>
      <c r="V2140" s="22">
        <f t="shared" ca="1" si="353"/>
        <v>43187</v>
      </c>
      <c r="W2140" s="14">
        <f ca="1">VLOOKUP($M2140,LAST!$B:$Q,2,0)</f>
        <v>326.17</v>
      </c>
      <c r="X2140" s="14">
        <f ca="1">VLOOKUP($M2140,LAST!$B:$Q,3,0)*100</f>
        <v>357.71999999999997</v>
      </c>
      <c r="Y2140" s="14">
        <f ca="1">VLOOKUP($M2140,LAST!$B:$Q,16,0)*100</f>
        <v>353</v>
      </c>
      <c r="Z2140" s="14">
        <f ca="1">VLOOKUP($M2140,LAST!$B:$Q,4,0)</f>
        <v>98.42</v>
      </c>
      <c r="AA2140" s="14">
        <f ca="1">VLOOKUP($M2140,LAST!$B:$Q,5,0)</f>
        <v>99.2667</v>
      </c>
      <c r="AB2140" s="14">
        <f ca="1">VLOOKUP($M2140,LAST!$B:$Q,6,0)</f>
        <v>90.058000000000007</v>
      </c>
      <c r="AC2140" s="14">
        <f ca="1">VLOOKUP($M2140,LAST!$B:$Q,7,0)</f>
        <v>1070.7</v>
      </c>
    </row>
    <row r="2141" spans="12:29" ht="16.5" customHeight="1" x14ac:dyDescent="0.25">
      <c r="L2141" s="32">
        <f t="shared" si="345"/>
        <v>2141</v>
      </c>
      <c r="M2141" s="9">
        <f t="shared" ca="1" si="354"/>
        <v>43186</v>
      </c>
      <c r="N2141" s="12">
        <f t="shared" ca="1" si="346"/>
        <v>2.2097412761257207E-3</v>
      </c>
      <c r="O2141" s="12">
        <f t="shared" ca="1" si="347"/>
        <v>1.4578894246943808E-3</v>
      </c>
      <c r="P2141" s="12">
        <f t="shared" ca="1" si="348"/>
        <v>2.8409090909091717E-3</v>
      </c>
      <c r="Q2141" s="12">
        <f t="shared" ca="1" si="349"/>
        <v>-1.0157440325042622E-4</v>
      </c>
      <c r="R2141" s="12">
        <f t="shared" ca="1" si="350"/>
        <v>-3.2231421607020749E-5</v>
      </c>
      <c r="S2141" s="12">
        <f t="shared" ca="1" si="351"/>
        <v>3.8752288631538345E-3</v>
      </c>
      <c r="T2141" s="12">
        <f t="shared" ca="1" si="352"/>
        <v>-9.9889012208657091E-3</v>
      </c>
      <c r="U2141" s="18"/>
      <c r="V2141" s="22">
        <f t="shared" ca="1" si="353"/>
        <v>43186</v>
      </c>
      <c r="W2141" s="14">
        <f ca="1">VLOOKUP($M2141,LAST!$B:$Q,2,0)</f>
        <v>326.55</v>
      </c>
      <c r="X2141" s="14">
        <f ca="1">VLOOKUP($M2141,LAST!$B:$Q,3,0)*100</f>
        <v>357.2</v>
      </c>
      <c r="Y2141" s="14">
        <f ca="1">VLOOKUP($M2141,LAST!$B:$Q,16,0)*100</f>
        <v>353</v>
      </c>
      <c r="Z2141" s="14">
        <f ca="1">VLOOKUP($M2141,LAST!$B:$Q,4,0)</f>
        <v>98.44</v>
      </c>
      <c r="AA2141" s="14">
        <f ca="1">VLOOKUP($M2141,LAST!$B:$Q,5,0)</f>
        <v>99.278800000000004</v>
      </c>
      <c r="AB2141" s="14">
        <f ca="1">VLOOKUP($M2141,LAST!$B:$Q,6,0)</f>
        <v>89.372</v>
      </c>
      <c r="AC2141" s="14">
        <f ca="1">VLOOKUP($M2141,LAST!$B:$Q,7,0)</f>
        <v>1070.4000000000001</v>
      </c>
    </row>
    <row r="2142" spans="12:29" ht="16.5" customHeight="1" x14ac:dyDescent="0.25">
      <c r="L2142" s="32">
        <f t="shared" si="345"/>
        <v>2142</v>
      </c>
      <c r="M2142" s="9">
        <f t="shared" ca="1" si="354"/>
        <v>43185</v>
      </c>
      <c r="N2142" s="12">
        <f t="shared" ca="1" si="346"/>
        <v>-1.0897941837168412E-2</v>
      </c>
      <c r="O2142" s="12">
        <f t="shared" ca="1" si="347"/>
        <v>-3.5479815616705768E-3</v>
      </c>
      <c r="P2142" s="12">
        <f t="shared" ca="1" si="348"/>
        <v>-2.8328611898017497E-3</v>
      </c>
      <c r="Q2142" s="12">
        <f t="shared" ca="1" si="349"/>
        <v>-1.0156408693873242E-4</v>
      </c>
      <c r="R2142" s="12">
        <f t="shared" ca="1" si="350"/>
        <v>-1.7522764488009379E-4</v>
      </c>
      <c r="S2142" s="12">
        <f t="shared" ca="1" si="351"/>
        <v>-4.5731025537815162E-3</v>
      </c>
      <c r="T2142" s="12">
        <f t="shared" ca="1" si="352"/>
        <v>-8.7788199417826451E-4</v>
      </c>
      <c r="U2142" s="18"/>
      <c r="V2142" s="22">
        <f t="shared" ca="1" si="353"/>
        <v>43185</v>
      </c>
      <c r="W2142" s="14">
        <f ca="1">VLOOKUP($M2142,LAST!$B:$Q,2,0)</f>
        <v>325.83</v>
      </c>
      <c r="X2142" s="14">
        <f ca="1">VLOOKUP($M2142,LAST!$B:$Q,3,0)*100</f>
        <v>356.68</v>
      </c>
      <c r="Y2142" s="14">
        <f ca="1">VLOOKUP($M2142,LAST!$B:$Q,16,0)*100</f>
        <v>352</v>
      </c>
      <c r="Z2142" s="14">
        <f ca="1">VLOOKUP($M2142,LAST!$B:$Q,4,0)</f>
        <v>98.45</v>
      </c>
      <c r="AA2142" s="14">
        <f ca="1">VLOOKUP($M2142,LAST!$B:$Q,5,0)</f>
        <v>99.281999999999996</v>
      </c>
      <c r="AB2142" s="14">
        <f ca="1">VLOOKUP($M2142,LAST!$B:$Q,6,0)</f>
        <v>89.027000000000001</v>
      </c>
      <c r="AC2142" s="14">
        <f ca="1">VLOOKUP($M2142,LAST!$B:$Q,7,0)</f>
        <v>1081.2</v>
      </c>
    </row>
    <row r="2143" spans="12:29" ht="16.5" customHeight="1" x14ac:dyDescent="0.25">
      <c r="L2143" s="32">
        <f t="shared" si="345"/>
        <v>2143</v>
      </c>
      <c r="M2143" s="9">
        <f t="shared" ca="1" si="354"/>
        <v>43182</v>
      </c>
      <c r="N2143" s="12">
        <f t="shared" ca="1" si="346"/>
        <v>1.6508778967507132E-2</v>
      </c>
      <c r="O2143" s="12">
        <f t="shared" ca="1" si="347"/>
        <v>1.5345776365802477E-2</v>
      </c>
      <c r="P2143" s="12">
        <f t="shared" ca="1" si="348"/>
        <v>1.4367816091954033E-2</v>
      </c>
      <c r="Q2143" s="12">
        <f t="shared" ca="1" si="349"/>
        <v>-4.0609137055847011E-4</v>
      </c>
      <c r="R2143" s="12">
        <f t="shared" ca="1" si="350"/>
        <v>-8.2510409392499984E-4</v>
      </c>
      <c r="S2143" s="12">
        <f t="shared" ca="1" si="351"/>
        <v>-4.6852220750747131E-3</v>
      </c>
      <c r="T2143" s="12">
        <f t="shared" ca="1" si="352"/>
        <v>8.9506316721832402E-3</v>
      </c>
      <c r="U2143" s="18"/>
      <c r="V2143" s="22">
        <f t="shared" ca="1" si="353"/>
        <v>43182</v>
      </c>
      <c r="W2143" s="14">
        <f ca="1">VLOOKUP($M2143,LAST!$B:$Q,2,0)</f>
        <v>329.42</v>
      </c>
      <c r="X2143" s="14">
        <f ca="1">VLOOKUP($M2143,LAST!$B:$Q,3,0)*100</f>
        <v>357.95</v>
      </c>
      <c r="Y2143" s="14">
        <f ca="1">VLOOKUP($M2143,LAST!$B:$Q,16,0)*100</f>
        <v>353</v>
      </c>
      <c r="Z2143" s="14">
        <f ca="1">VLOOKUP($M2143,LAST!$B:$Q,4,0)</f>
        <v>98.46</v>
      </c>
      <c r="AA2143" s="14">
        <f ca="1">VLOOKUP($M2143,LAST!$B:$Q,5,0)</f>
        <v>99.299400000000006</v>
      </c>
      <c r="AB2143" s="14">
        <f ca="1">VLOOKUP($M2143,LAST!$B:$Q,6,0)</f>
        <v>89.436000000000007</v>
      </c>
      <c r="AC2143" s="14">
        <f ca="1">VLOOKUP($M2143,LAST!$B:$Q,7,0)</f>
        <v>1082.1500000000001</v>
      </c>
    </row>
    <row r="2144" spans="12:29" ht="16.5" customHeight="1" x14ac:dyDescent="0.25">
      <c r="L2144" s="32">
        <f t="shared" si="345"/>
        <v>2144</v>
      </c>
      <c r="M2144" s="9">
        <f t="shared" ca="1" si="354"/>
        <v>43181</v>
      </c>
      <c r="N2144" s="12">
        <f t="shared" ca="1" si="346"/>
        <v>1.5702375728703144E-2</v>
      </c>
      <c r="O2144" s="12">
        <f t="shared" ca="1" si="347"/>
        <v>2.6048488023516114E-2</v>
      </c>
      <c r="P2144" s="12">
        <f t="shared" ca="1" si="348"/>
        <v>2.9585798816567976E-2</v>
      </c>
      <c r="Q2144" s="12">
        <f t="shared" ca="1" si="349"/>
        <v>-1.0151253679835381E-4</v>
      </c>
      <c r="R2144" s="12">
        <f t="shared" ca="1" si="350"/>
        <v>-2.3741260499976491E-4</v>
      </c>
      <c r="S2144" s="12">
        <f t="shared" ca="1" si="351"/>
        <v>8.2420948286432427E-4</v>
      </c>
      <c r="T2144" s="12">
        <f t="shared" ca="1" si="352"/>
        <v>2.331437097826683E-4</v>
      </c>
      <c r="U2144" s="18"/>
      <c r="V2144" s="22">
        <f t="shared" ca="1" si="353"/>
        <v>43181</v>
      </c>
      <c r="W2144" s="14">
        <f ca="1">VLOOKUP($M2144,LAST!$B:$Q,2,0)</f>
        <v>324.07</v>
      </c>
      <c r="X2144" s="14">
        <f ca="1">VLOOKUP($M2144,LAST!$B:$Q,3,0)*100</f>
        <v>352.53999999999996</v>
      </c>
      <c r="Y2144" s="14">
        <f ca="1">VLOOKUP($M2144,LAST!$B:$Q,16,0)*100</f>
        <v>348</v>
      </c>
      <c r="Z2144" s="14">
        <f ca="1">VLOOKUP($M2144,LAST!$B:$Q,4,0)</f>
        <v>98.5</v>
      </c>
      <c r="AA2144" s="14">
        <f ca="1">VLOOKUP($M2144,LAST!$B:$Q,5,0)</f>
        <v>99.381399999999999</v>
      </c>
      <c r="AB2144" s="14">
        <f ca="1">VLOOKUP($M2144,LAST!$B:$Q,6,0)</f>
        <v>89.856999999999999</v>
      </c>
      <c r="AC2144" s="14">
        <f ca="1">VLOOKUP($M2144,LAST!$B:$Q,7,0)</f>
        <v>1072.55</v>
      </c>
    </row>
    <row r="2145" spans="12:29" ht="16.5" customHeight="1" x14ac:dyDescent="0.25">
      <c r="L2145" s="32">
        <f t="shared" si="345"/>
        <v>2145</v>
      </c>
      <c r="M2145" s="9">
        <f t="shared" ca="1" si="354"/>
        <v>43180</v>
      </c>
      <c r="N2145" s="12">
        <f t="shared" ca="1" si="346"/>
        <v>-1.752080595707417E-3</v>
      </c>
      <c r="O2145" s="12">
        <f t="shared" ca="1" si="347"/>
        <v>-4.9810315368797875E-3</v>
      </c>
      <c r="P2145" s="12">
        <f t="shared" ca="1" si="348"/>
        <v>-5.8823529411764497E-3</v>
      </c>
      <c r="Q2145" s="12">
        <f t="shared" ca="1" si="349"/>
        <v>0</v>
      </c>
      <c r="R2145" s="12">
        <f t="shared" ca="1" si="350"/>
        <v>-2.2931212397336864E-4</v>
      </c>
      <c r="S2145" s="12">
        <f t="shared" ca="1" si="351"/>
        <v>-6.5065120447930225E-3</v>
      </c>
      <c r="T2145" s="12">
        <f t="shared" ca="1" si="352"/>
        <v>3.3685786469541679E-3</v>
      </c>
      <c r="U2145" s="18"/>
      <c r="V2145" s="22">
        <f t="shared" ca="1" si="353"/>
        <v>43180</v>
      </c>
      <c r="W2145" s="14">
        <f ca="1">VLOOKUP($M2145,LAST!$B:$Q,2,0)</f>
        <v>319.06</v>
      </c>
      <c r="X2145" s="14">
        <f ca="1">VLOOKUP($M2145,LAST!$B:$Q,3,0)*100</f>
        <v>343.59000000000003</v>
      </c>
      <c r="Y2145" s="14">
        <f ca="1">VLOOKUP($M2145,LAST!$B:$Q,16,0)*100</f>
        <v>338</v>
      </c>
      <c r="Z2145" s="14">
        <f ca="1">VLOOKUP($M2145,LAST!$B:$Q,4,0)</f>
        <v>98.51</v>
      </c>
      <c r="AA2145" s="14">
        <f ca="1">VLOOKUP($M2145,LAST!$B:$Q,5,0)</f>
        <v>99.405000000000001</v>
      </c>
      <c r="AB2145" s="14">
        <f ca="1">VLOOKUP($M2145,LAST!$B:$Q,6,0)</f>
        <v>89.783000000000001</v>
      </c>
      <c r="AC2145" s="14">
        <f ca="1">VLOOKUP($M2145,LAST!$B:$Q,7,0)</f>
        <v>1072.3</v>
      </c>
    </row>
    <row r="2146" spans="12:29" ht="16.5" customHeight="1" x14ac:dyDescent="0.25">
      <c r="L2146" s="32">
        <f t="shared" si="345"/>
        <v>2146</v>
      </c>
      <c r="M2146" s="9">
        <f t="shared" ca="1" si="354"/>
        <v>43179</v>
      </c>
      <c r="N2146" s="12">
        <f t="shared" ca="1" si="346"/>
        <v>-8.7527352297589456E-4</v>
      </c>
      <c r="O2146" s="12">
        <f t="shared" ca="1" si="347"/>
        <v>-1.7056952876555176E-3</v>
      </c>
      <c r="P2146" s="12">
        <f t="shared" ca="1" si="348"/>
        <v>-5.8479532163743242E-3</v>
      </c>
      <c r="Q2146" s="12">
        <f t="shared" ca="1" si="349"/>
        <v>-1.0150223304905559E-4</v>
      </c>
      <c r="R2146" s="12">
        <f t="shared" ca="1" si="350"/>
        <v>-3.7601090632699563E-4</v>
      </c>
      <c r="S2146" s="12">
        <f t="shared" ca="1" si="351"/>
        <v>6.7509608421989498E-3</v>
      </c>
      <c r="T2146" s="12">
        <f t="shared" ca="1" si="352"/>
        <v>-2.6596985674955942E-3</v>
      </c>
      <c r="U2146" s="18"/>
      <c r="V2146" s="22">
        <f t="shared" ca="1" si="353"/>
        <v>43179</v>
      </c>
      <c r="W2146" s="14">
        <f ca="1">VLOOKUP($M2146,LAST!$B:$Q,2,0)</f>
        <v>319.62</v>
      </c>
      <c r="X2146" s="14">
        <f ca="1">VLOOKUP($M2146,LAST!$B:$Q,3,0)*100</f>
        <v>345.31</v>
      </c>
      <c r="Y2146" s="14">
        <f ca="1">VLOOKUP($M2146,LAST!$B:$Q,16,0)*100</f>
        <v>340</v>
      </c>
      <c r="Z2146" s="14">
        <f ca="1">VLOOKUP($M2146,LAST!$B:$Q,4,0)</f>
        <v>98.51</v>
      </c>
      <c r="AA2146" s="14">
        <f ca="1">VLOOKUP($M2146,LAST!$B:$Q,5,0)</f>
        <v>99.427800000000005</v>
      </c>
      <c r="AB2146" s="14">
        <f ca="1">VLOOKUP($M2146,LAST!$B:$Q,6,0)</f>
        <v>90.370999999999995</v>
      </c>
      <c r="AC2146" s="14">
        <f ca="1">VLOOKUP($M2146,LAST!$B:$Q,7,0)</f>
        <v>1068.7</v>
      </c>
    </row>
    <row r="2147" spans="12:29" ht="16.5" customHeight="1" x14ac:dyDescent="0.25">
      <c r="L2147" s="32">
        <f t="shared" si="345"/>
        <v>2147</v>
      </c>
      <c r="M2147" s="9">
        <f t="shared" ca="1" si="354"/>
        <v>43178</v>
      </c>
      <c r="N2147" s="12">
        <f t="shared" ca="1" si="346"/>
        <v>1.240584847142201E-2</v>
      </c>
      <c r="O2147" s="12">
        <f t="shared" ca="1" si="347"/>
        <v>1.155139640298275E-2</v>
      </c>
      <c r="P2147" s="12">
        <f t="shared" ca="1" si="348"/>
        <v>8.8495575221239076E-3</v>
      </c>
      <c r="Q2147" s="12">
        <f t="shared" ca="1" si="349"/>
        <v>0</v>
      </c>
      <c r="R2147" s="12">
        <f t="shared" ca="1" si="350"/>
        <v>-2.0103492780843002E-4</v>
      </c>
      <c r="S2147" s="12">
        <f t="shared" ca="1" si="351"/>
        <v>-5.1865725399798945E-3</v>
      </c>
      <c r="T2147" s="12">
        <f t="shared" ca="1" si="352"/>
        <v>4.9235674763199455E-3</v>
      </c>
      <c r="U2147" s="18"/>
      <c r="V2147" s="22">
        <f t="shared" ca="1" si="353"/>
        <v>43178</v>
      </c>
      <c r="W2147" s="14">
        <f ca="1">VLOOKUP($M2147,LAST!$B:$Q,2,0)</f>
        <v>319.89999999999998</v>
      </c>
      <c r="X2147" s="14">
        <f ca="1">VLOOKUP($M2147,LAST!$B:$Q,3,0)*100</f>
        <v>345.90000000000003</v>
      </c>
      <c r="Y2147" s="14">
        <f ca="1">VLOOKUP($M2147,LAST!$B:$Q,16,0)*100</f>
        <v>342</v>
      </c>
      <c r="Z2147" s="14">
        <f ca="1">VLOOKUP($M2147,LAST!$B:$Q,4,0)</f>
        <v>98.52</v>
      </c>
      <c r="AA2147" s="14">
        <f ca="1">VLOOKUP($M2147,LAST!$B:$Q,5,0)</f>
        <v>99.465199999999996</v>
      </c>
      <c r="AB2147" s="14">
        <f ca="1">VLOOKUP($M2147,LAST!$B:$Q,6,0)</f>
        <v>89.765000000000001</v>
      </c>
      <c r="AC2147" s="14">
        <f ca="1">VLOOKUP($M2147,LAST!$B:$Q,7,0)</f>
        <v>1071.55</v>
      </c>
    </row>
    <row r="2148" spans="12:29" ht="16.5" customHeight="1" x14ac:dyDescent="0.25">
      <c r="L2148" s="32">
        <f t="shared" si="345"/>
        <v>2148</v>
      </c>
      <c r="M2148" s="9">
        <f t="shared" ca="1" si="354"/>
        <v>43175</v>
      </c>
      <c r="N2148" s="12">
        <f t="shared" ca="1" si="346"/>
        <v>-6.1646851607221054E-3</v>
      </c>
      <c r="O2148" s="12">
        <f t="shared" ca="1" si="347"/>
        <v>7.9021306485604903E-4</v>
      </c>
      <c r="P2148" s="12">
        <f t="shared" ca="1" si="348"/>
        <v>-5.8651026392961825E-3</v>
      </c>
      <c r="Q2148" s="12">
        <f t="shared" ca="1" si="349"/>
        <v>-2.0296326364943607E-4</v>
      </c>
      <c r="R2148" s="12">
        <f t="shared" ca="1" si="350"/>
        <v>8.0414617771307206E-6</v>
      </c>
      <c r="S2148" s="12">
        <f t="shared" ca="1" si="351"/>
        <v>1.0428338455052977E-3</v>
      </c>
      <c r="T2148" s="12">
        <f t="shared" ca="1" si="352"/>
        <v>7.5082121069924845E-4</v>
      </c>
      <c r="U2148" s="18"/>
      <c r="V2148" s="22">
        <f t="shared" ca="1" si="353"/>
        <v>43175</v>
      </c>
      <c r="W2148" s="14">
        <f ca="1">VLOOKUP($M2148,LAST!$B:$Q,2,0)</f>
        <v>315.98</v>
      </c>
      <c r="X2148" s="14">
        <f ca="1">VLOOKUP($M2148,LAST!$B:$Q,3,0)*100</f>
        <v>341.95000000000005</v>
      </c>
      <c r="Y2148" s="14">
        <f ca="1">VLOOKUP($M2148,LAST!$B:$Q,16,0)*100</f>
        <v>339</v>
      </c>
      <c r="Z2148" s="14">
        <f ca="1">VLOOKUP($M2148,LAST!$B:$Q,4,0)</f>
        <v>98.52</v>
      </c>
      <c r="AA2148" s="14">
        <f ca="1">VLOOKUP($M2148,LAST!$B:$Q,5,0)</f>
        <v>99.485200000000006</v>
      </c>
      <c r="AB2148" s="14">
        <f ca="1">VLOOKUP($M2148,LAST!$B:$Q,6,0)</f>
        <v>90.233000000000004</v>
      </c>
      <c r="AC2148" s="14">
        <f ca="1">VLOOKUP($M2148,LAST!$B:$Q,7,0)</f>
        <v>1066.3</v>
      </c>
    </row>
    <row r="2149" spans="12:29" ht="16.5" customHeight="1" x14ac:dyDescent="0.25">
      <c r="L2149" s="32">
        <f t="shared" si="345"/>
        <v>2149</v>
      </c>
      <c r="M2149" s="9">
        <f t="shared" ca="1" si="354"/>
        <v>43174</v>
      </c>
      <c r="N2149" s="12">
        <f t="shared" ca="1" si="346"/>
        <v>-5.3440633743051524E-4</v>
      </c>
      <c r="O2149" s="12">
        <f t="shared" ca="1" si="347"/>
        <v>-5.5589510754097127E-3</v>
      </c>
      <c r="P2149" s="12">
        <f t="shared" ca="1" si="348"/>
        <v>-5.8309037900874383E-3</v>
      </c>
      <c r="Q2149" s="12">
        <f t="shared" ca="1" si="349"/>
        <v>1.0149193139152857E-4</v>
      </c>
      <c r="R2149" s="12">
        <f t="shared" ca="1" si="350"/>
        <v>-1.2161231802132466E-4</v>
      </c>
      <c r="S2149" s="12">
        <f t="shared" ca="1" si="351"/>
        <v>4.8492820832961581E-3</v>
      </c>
      <c r="T2149" s="12">
        <f t="shared" ca="1" si="352"/>
        <v>8.9239584801092953E-4</v>
      </c>
      <c r="U2149" s="18"/>
      <c r="V2149" s="22">
        <f t="shared" ca="1" si="353"/>
        <v>43174</v>
      </c>
      <c r="W2149" s="14">
        <f ca="1">VLOOKUP($M2149,LAST!$B:$Q,2,0)</f>
        <v>317.94</v>
      </c>
      <c r="X2149" s="14">
        <f ca="1">VLOOKUP($M2149,LAST!$B:$Q,3,0)*100</f>
        <v>341.68</v>
      </c>
      <c r="Y2149" s="14">
        <f ca="1">VLOOKUP($M2149,LAST!$B:$Q,16,0)*100</f>
        <v>341</v>
      </c>
      <c r="Z2149" s="14">
        <f ca="1">VLOOKUP($M2149,LAST!$B:$Q,4,0)</f>
        <v>98.54</v>
      </c>
      <c r="AA2149" s="14">
        <f ca="1">VLOOKUP($M2149,LAST!$B:$Q,5,0)</f>
        <v>99.484399999999994</v>
      </c>
      <c r="AB2149" s="14">
        <f ca="1">VLOOKUP($M2149,LAST!$B:$Q,6,0)</f>
        <v>90.138999999999996</v>
      </c>
      <c r="AC2149" s="14">
        <f ca="1">VLOOKUP($M2149,LAST!$B:$Q,7,0)</f>
        <v>1065.5</v>
      </c>
    </row>
    <row r="2150" spans="12:29" ht="16.5" customHeight="1" x14ac:dyDescent="0.25">
      <c r="L2150" s="32">
        <f t="shared" si="345"/>
        <v>2150</v>
      </c>
      <c r="M2150" s="9">
        <f t="shared" ca="1" si="354"/>
        <v>43173</v>
      </c>
      <c r="N2150" s="12">
        <f t="shared" ca="1" si="346"/>
        <v>5.0868878357031022E-3</v>
      </c>
      <c r="O2150" s="12">
        <f t="shared" ca="1" si="347"/>
        <v>1.0915617276685996E-2</v>
      </c>
      <c r="P2150" s="12">
        <f t="shared" ca="1" si="348"/>
        <v>1.1799410029498469E-2</v>
      </c>
      <c r="Q2150" s="12">
        <f t="shared" ca="1" si="349"/>
        <v>1.0150223304927763E-4</v>
      </c>
      <c r="R2150" s="12">
        <f t="shared" ca="1" si="350"/>
        <v>1.0050614895895649E-6</v>
      </c>
      <c r="S2150" s="12">
        <f t="shared" ca="1" si="351"/>
        <v>4.4610992148452766E-4</v>
      </c>
      <c r="T2150" s="12">
        <f t="shared" ca="1" si="352"/>
        <v>-2.7167548831328325E-3</v>
      </c>
      <c r="U2150" s="18"/>
      <c r="V2150" s="22">
        <f t="shared" ca="1" si="353"/>
        <v>43173</v>
      </c>
      <c r="W2150" s="14">
        <f ca="1">VLOOKUP($M2150,LAST!$B:$Q,2,0)</f>
        <v>318.11</v>
      </c>
      <c r="X2150" s="14">
        <f ca="1">VLOOKUP($M2150,LAST!$B:$Q,3,0)*100</f>
        <v>343.59000000000003</v>
      </c>
      <c r="Y2150" s="14">
        <f ca="1">VLOOKUP($M2150,LAST!$B:$Q,16,0)*100</f>
        <v>343</v>
      </c>
      <c r="Z2150" s="14">
        <f ca="1">VLOOKUP($M2150,LAST!$B:$Q,4,0)</f>
        <v>98.53</v>
      </c>
      <c r="AA2150" s="14">
        <f ca="1">VLOOKUP($M2150,LAST!$B:$Q,5,0)</f>
        <v>99.496499999999997</v>
      </c>
      <c r="AB2150" s="14">
        <f ca="1">VLOOKUP($M2150,LAST!$B:$Q,6,0)</f>
        <v>89.703999999999994</v>
      </c>
      <c r="AC2150" s="14">
        <f ca="1">VLOOKUP($M2150,LAST!$B:$Q,7,0)</f>
        <v>1064.55</v>
      </c>
    </row>
    <row r="2151" spans="12:29" ht="16.5" customHeight="1" x14ac:dyDescent="0.25">
      <c r="L2151" s="32">
        <f t="shared" si="345"/>
        <v>2151</v>
      </c>
      <c r="M2151" s="9">
        <f t="shared" ca="1" si="354"/>
        <v>43172</v>
      </c>
      <c r="N2151" s="12">
        <f t="shared" ca="1" si="346"/>
        <v>8.700640596615461E-3</v>
      </c>
      <c r="O2151" s="12">
        <f t="shared" ca="1" si="347"/>
        <v>5.9192612761926888E-3</v>
      </c>
      <c r="P2151" s="12">
        <f t="shared" ca="1" si="348"/>
        <v>5.9347181008901906E-3</v>
      </c>
      <c r="Q2151" s="12">
        <f t="shared" ca="1" si="349"/>
        <v>0</v>
      </c>
      <c r="R2151" s="12">
        <f t="shared" ca="1" si="350"/>
        <v>-8.040427268429795E-6</v>
      </c>
      <c r="S2151" s="12">
        <f t="shared" ca="1" si="351"/>
        <v>-2.5696646087101094E-3</v>
      </c>
      <c r="T2151" s="12">
        <f t="shared" ca="1" si="352"/>
        <v>2.1593202835281655E-3</v>
      </c>
      <c r="U2151" s="18"/>
      <c r="V2151" s="22">
        <f t="shared" ca="1" si="353"/>
        <v>43172</v>
      </c>
      <c r="W2151" s="14">
        <f ca="1">VLOOKUP($M2151,LAST!$B:$Q,2,0)</f>
        <v>316.5</v>
      </c>
      <c r="X2151" s="14">
        <f ca="1">VLOOKUP($M2151,LAST!$B:$Q,3,0)*100</f>
        <v>339.88</v>
      </c>
      <c r="Y2151" s="14">
        <f ca="1">VLOOKUP($M2151,LAST!$B:$Q,16,0)*100</f>
        <v>339</v>
      </c>
      <c r="Z2151" s="14">
        <f ca="1">VLOOKUP($M2151,LAST!$B:$Q,4,0)</f>
        <v>98.52</v>
      </c>
      <c r="AA2151" s="14">
        <f ca="1">VLOOKUP($M2151,LAST!$B:$Q,5,0)</f>
        <v>99.496399999999994</v>
      </c>
      <c r="AB2151" s="14">
        <f ca="1">VLOOKUP($M2151,LAST!$B:$Q,6,0)</f>
        <v>89.664000000000001</v>
      </c>
      <c r="AC2151" s="14">
        <f ca="1">VLOOKUP($M2151,LAST!$B:$Q,7,0)</f>
        <v>1067.45</v>
      </c>
    </row>
    <row r="2152" spans="12:29" ht="16.5" customHeight="1" x14ac:dyDescent="0.25">
      <c r="L2152" s="32">
        <f t="shared" si="345"/>
        <v>2152</v>
      </c>
      <c r="M2152" s="9">
        <f t="shared" ca="1" si="354"/>
        <v>43171</v>
      </c>
      <c r="N2152" s="12">
        <f t="shared" ca="1" si="346"/>
        <v>1.0303635251312171E-2</v>
      </c>
      <c r="O2152" s="12">
        <f t="shared" ca="1" si="347"/>
        <v>1.7492365620088712E-3</v>
      </c>
      <c r="P2152" s="12">
        <f t="shared" ca="1" si="348"/>
        <v>2.9761904761904656E-3</v>
      </c>
      <c r="Q2152" s="12">
        <f t="shared" ca="1" si="349"/>
        <v>3.0459945172101044E-4</v>
      </c>
      <c r="R2152" s="12">
        <f t="shared" ca="1" si="350"/>
        <v>-3.6180613623093549E-5</v>
      </c>
      <c r="S2152" s="12">
        <f t="shared" ca="1" si="351"/>
        <v>-2.1977290133529115E-3</v>
      </c>
      <c r="T2152" s="12">
        <f t="shared" ca="1" si="352"/>
        <v>-4.4861909435019998E-3</v>
      </c>
      <c r="U2152" s="18"/>
      <c r="V2152" s="22">
        <f t="shared" ca="1" si="353"/>
        <v>43171</v>
      </c>
      <c r="W2152" s="14">
        <f ca="1">VLOOKUP($M2152,LAST!$B:$Q,2,0)</f>
        <v>313.77</v>
      </c>
      <c r="X2152" s="14">
        <f ca="1">VLOOKUP($M2152,LAST!$B:$Q,3,0)*100</f>
        <v>337.88</v>
      </c>
      <c r="Y2152" s="14">
        <f ca="1">VLOOKUP($M2152,LAST!$B:$Q,16,0)*100</f>
        <v>337</v>
      </c>
      <c r="Z2152" s="14">
        <f ca="1">VLOOKUP($M2152,LAST!$B:$Q,4,0)</f>
        <v>98.52</v>
      </c>
      <c r="AA2152" s="14">
        <f ca="1">VLOOKUP($M2152,LAST!$B:$Q,5,0)</f>
        <v>99.497200000000007</v>
      </c>
      <c r="AB2152" s="14">
        <f ca="1">VLOOKUP($M2152,LAST!$B:$Q,6,0)</f>
        <v>89.894999999999996</v>
      </c>
      <c r="AC2152" s="14">
        <f ca="1">VLOOKUP($M2152,LAST!$B:$Q,7,0)</f>
        <v>1065.1500000000001</v>
      </c>
    </row>
    <row r="2153" spans="12:29" ht="16.5" customHeight="1" x14ac:dyDescent="0.25">
      <c r="L2153" s="32">
        <f t="shared" si="345"/>
        <v>2153</v>
      </c>
      <c r="M2153" s="9">
        <f t="shared" ca="1" si="354"/>
        <v>43168</v>
      </c>
      <c r="N2153" s="12">
        <f t="shared" ca="1" si="346"/>
        <v>-1.111252626886583E-2</v>
      </c>
      <c r="O2153" s="12">
        <f t="shared" ca="1" si="347"/>
        <v>-1.108276893306348E-2</v>
      </c>
      <c r="P2153" s="12">
        <f t="shared" ca="1" si="348"/>
        <v>-8.8495575221239076E-3</v>
      </c>
      <c r="Q2153" s="12">
        <f t="shared" ca="1" si="349"/>
        <v>2.0310754544516918E-4</v>
      </c>
      <c r="R2153" s="12">
        <f t="shared" ca="1" si="350"/>
        <v>-2.3114857728101512E-5</v>
      </c>
      <c r="S2153" s="12">
        <f t="shared" ca="1" si="351"/>
        <v>-9.5365883409659347E-4</v>
      </c>
      <c r="T2153" s="12">
        <f t="shared" ca="1" si="352"/>
        <v>-2.8030833917302989E-4</v>
      </c>
      <c r="U2153" s="18"/>
      <c r="V2153" s="22">
        <f t="shared" ca="1" si="353"/>
        <v>43168</v>
      </c>
      <c r="W2153" s="14">
        <f ca="1">VLOOKUP($M2153,LAST!$B:$Q,2,0)</f>
        <v>310.57</v>
      </c>
      <c r="X2153" s="14">
        <f ca="1">VLOOKUP($M2153,LAST!$B:$Q,3,0)*100</f>
        <v>337.29</v>
      </c>
      <c r="Y2153" s="14">
        <f ca="1">VLOOKUP($M2153,LAST!$B:$Q,16,0)*100</f>
        <v>336</v>
      </c>
      <c r="Z2153" s="14">
        <f ca="1">VLOOKUP($M2153,LAST!$B:$Q,4,0)</f>
        <v>98.49</v>
      </c>
      <c r="AA2153" s="14">
        <f ca="1">VLOOKUP($M2153,LAST!$B:$Q,5,0)</f>
        <v>99.500799999999998</v>
      </c>
      <c r="AB2153" s="14">
        <f ca="1">VLOOKUP($M2153,LAST!$B:$Q,6,0)</f>
        <v>90.093000000000004</v>
      </c>
      <c r="AC2153" s="14">
        <f ca="1">VLOOKUP($M2153,LAST!$B:$Q,7,0)</f>
        <v>1069.95</v>
      </c>
    </row>
    <row r="2154" spans="12:29" ht="16.5" customHeight="1" x14ac:dyDescent="0.25">
      <c r="L2154" s="32">
        <f t="shared" si="345"/>
        <v>2154</v>
      </c>
      <c r="M2154" s="9">
        <f t="shared" ca="1" si="354"/>
        <v>43167</v>
      </c>
      <c r="N2154" s="12">
        <f t="shared" ca="1" si="346"/>
        <v>1.4029717492507476E-3</v>
      </c>
      <c r="O2154" s="12">
        <f t="shared" ca="1" si="347"/>
        <v>5.1277517460879274E-3</v>
      </c>
      <c r="P2154" s="12">
        <f t="shared" ca="1" si="348"/>
        <v>-2.9411764705882248E-3</v>
      </c>
      <c r="Q2154" s="12">
        <f t="shared" ca="1" si="349"/>
        <v>0</v>
      </c>
      <c r="R2154" s="12">
        <f t="shared" ca="1" si="350"/>
        <v>-9.8479694592312761E-5</v>
      </c>
      <c r="S2154" s="12">
        <f t="shared" ca="1" si="351"/>
        <v>6.0466102167631153E-3</v>
      </c>
      <c r="T2154" s="12">
        <f t="shared" ca="1" si="352"/>
        <v>1.0756711252455364E-3</v>
      </c>
      <c r="U2154" s="18"/>
      <c r="V2154" s="22">
        <f t="shared" ca="1" si="353"/>
        <v>43167</v>
      </c>
      <c r="W2154" s="14">
        <f ca="1">VLOOKUP($M2154,LAST!$B:$Q,2,0)</f>
        <v>314.06</v>
      </c>
      <c r="X2154" s="14">
        <f ca="1">VLOOKUP($M2154,LAST!$B:$Q,3,0)*100</f>
        <v>341.07</v>
      </c>
      <c r="Y2154" s="14">
        <f ca="1">VLOOKUP($M2154,LAST!$B:$Q,16,0)*100</f>
        <v>339</v>
      </c>
      <c r="Z2154" s="14">
        <f ca="1">VLOOKUP($M2154,LAST!$B:$Q,4,0)</f>
        <v>98.47</v>
      </c>
      <c r="AA2154" s="14">
        <f ca="1">VLOOKUP($M2154,LAST!$B:$Q,5,0)</f>
        <v>99.503100000000003</v>
      </c>
      <c r="AB2154" s="14">
        <f ca="1">VLOOKUP($M2154,LAST!$B:$Q,6,0)</f>
        <v>90.179000000000002</v>
      </c>
      <c r="AC2154" s="14">
        <f ca="1">VLOOKUP($M2154,LAST!$B:$Q,7,0)</f>
        <v>1070.25</v>
      </c>
    </row>
    <row r="2155" spans="12:29" ht="16.5" customHeight="1" x14ac:dyDescent="0.25">
      <c r="L2155" s="32">
        <f t="shared" si="345"/>
        <v>2155</v>
      </c>
      <c r="M2155" s="9">
        <f t="shared" ca="1" si="354"/>
        <v>43166</v>
      </c>
      <c r="N2155" s="12">
        <f t="shared" ca="1" si="346"/>
        <v>5.9983961507619199E-3</v>
      </c>
      <c r="O2155" s="12">
        <f t="shared" ca="1" si="347"/>
        <v>2.9853393237171399E-3</v>
      </c>
      <c r="P2155" s="12">
        <f t="shared" ca="1" si="348"/>
        <v>5.9171597633136397E-3</v>
      </c>
      <c r="Q2155" s="12">
        <f t="shared" ca="1" si="349"/>
        <v>1.0156408693884345E-4</v>
      </c>
      <c r="R2155" s="12">
        <f t="shared" ca="1" si="350"/>
        <v>-1.5874818017314052E-4</v>
      </c>
      <c r="S2155" s="12">
        <f t="shared" ca="1" si="351"/>
        <v>2.1201097993706064E-4</v>
      </c>
      <c r="T2155" s="12">
        <f t="shared" ca="1" si="352"/>
        <v>-6.4126394052045343E-3</v>
      </c>
      <c r="U2155" s="18"/>
      <c r="V2155" s="22">
        <f t="shared" ca="1" si="353"/>
        <v>43166</v>
      </c>
      <c r="W2155" s="14">
        <f ca="1">VLOOKUP($M2155,LAST!$B:$Q,2,0)</f>
        <v>313.62</v>
      </c>
      <c r="X2155" s="14">
        <f ca="1">VLOOKUP($M2155,LAST!$B:$Q,3,0)*100</f>
        <v>339.33</v>
      </c>
      <c r="Y2155" s="14">
        <f ca="1">VLOOKUP($M2155,LAST!$B:$Q,16,0)*100</f>
        <v>340</v>
      </c>
      <c r="Z2155" s="14">
        <f ca="1">VLOOKUP($M2155,LAST!$B:$Q,4,0)</f>
        <v>98.47</v>
      </c>
      <c r="AA2155" s="14">
        <f ca="1">VLOOKUP($M2155,LAST!$B:$Q,5,0)</f>
        <v>99.512900000000002</v>
      </c>
      <c r="AB2155" s="14">
        <f ca="1">VLOOKUP($M2155,LAST!$B:$Q,6,0)</f>
        <v>89.637</v>
      </c>
      <c r="AC2155" s="14">
        <f ca="1">VLOOKUP($M2155,LAST!$B:$Q,7,0)</f>
        <v>1069.0999999999999</v>
      </c>
    </row>
    <row r="2156" spans="12:29" ht="16.5" customHeight="1" x14ac:dyDescent="0.25">
      <c r="L2156" s="32">
        <f t="shared" si="345"/>
        <v>2156</v>
      </c>
      <c r="M2156" s="9">
        <f t="shared" ca="1" si="354"/>
        <v>43165</v>
      </c>
      <c r="N2156" s="12">
        <f t="shared" ca="1" si="346"/>
        <v>-4.2163094515603738E-3</v>
      </c>
      <c r="O2156" s="12">
        <f t="shared" ca="1" si="347"/>
        <v>-1.1425065014756264E-2</v>
      </c>
      <c r="P2156" s="12">
        <f t="shared" ca="1" si="348"/>
        <v>-1.1695906432748537E-2</v>
      </c>
      <c r="Q2156" s="12">
        <f t="shared" ca="1" si="349"/>
        <v>1.0157440325020417E-4</v>
      </c>
      <c r="R2156" s="12">
        <f t="shared" ca="1" si="350"/>
        <v>4.9234454472246725E-5</v>
      </c>
      <c r="S2156" s="12">
        <f t="shared" ca="1" si="351"/>
        <v>-5.1287744227354048E-3</v>
      </c>
      <c r="T2156" s="12">
        <f t="shared" ca="1" si="352"/>
        <v>-5.5452865064694601E-3</v>
      </c>
      <c r="U2156" s="18"/>
      <c r="V2156" s="22">
        <f t="shared" ca="1" si="353"/>
        <v>43165</v>
      </c>
      <c r="W2156" s="14">
        <f ca="1">VLOOKUP($M2156,LAST!$B:$Q,2,0)</f>
        <v>311.75</v>
      </c>
      <c r="X2156" s="14">
        <f ca="1">VLOOKUP($M2156,LAST!$B:$Q,3,0)*100</f>
        <v>338.32</v>
      </c>
      <c r="Y2156" s="14">
        <f ca="1">VLOOKUP($M2156,LAST!$B:$Q,16,0)*100</f>
        <v>338</v>
      </c>
      <c r="Z2156" s="14">
        <f ca="1">VLOOKUP($M2156,LAST!$B:$Q,4,0)</f>
        <v>98.46</v>
      </c>
      <c r="AA2156" s="14">
        <f ca="1">VLOOKUP($M2156,LAST!$B:$Q,5,0)</f>
        <v>99.528700000000001</v>
      </c>
      <c r="AB2156" s="14">
        <f ca="1">VLOOKUP($M2156,LAST!$B:$Q,6,0)</f>
        <v>89.617999999999995</v>
      </c>
      <c r="AC2156" s="14">
        <f ca="1">VLOOKUP($M2156,LAST!$B:$Q,7,0)</f>
        <v>1076</v>
      </c>
    </row>
    <row r="2157" spans="12:29" ht="16.5" customHeight="1" x14ac:dyDescent="0.25">
      <c r="L2157" s="32">
        <f t="shared" si="345"/>
        <v>2157</v>
      </c>
      <c r="M2157" s="9">
        <f t="shared" ca="1" si="354"/>
        <v>43164</v>
      </c>
      <c r="N2157" s="12">
        <f t="shared" ca="1" si="346"/>
        <v>-7.3559719712101845E-3</v>
      </c>
      <c r="O2157" s="12">
        <f t="shared" ca="1" si="347"/>
        <v>-9.5218800648296797E-3</v>
      </c>
      <c r="P2157" s="12">
        <f t="shared" ca="1" si="348"/>
        <v>-1.7241379310344862E-2</v>
      </c>
      <c r="Q2157" s="12">
        <f t="shared" ca="1" si="349"/>
        <v>-1.0156408693873242E-4</v>
      </c>
      <c r="R2157" s="12">
        <f t="shared" ca="1" si="350"/>
        <v>-5.3250757818590344E-5</v>
      </c>
      <c r="S2157" s="12">
        <f t="shared" ca="1" si="351"/>
        <v>1.6122755323288995E-3</v>
      </c>
      <c r="T2157" s="12">
        <f t="shared" ca="1" si="352"/>
        <v>1.5272828250105785E-3</v>
      </c>
      <c r="U2157" s="18"/>
      <c r="V2157" s="22">
        <f t="shared" ca="1" si="353"/>
        <v>43164</v>
      </c>
      <c r="W2157" s="14">
        <f ca="1">VLOOKUP($M2157,LAST!$B:$Q,2,0)</f>
        <v>313.07</v>
      </c>
      <c r="X2157" s="14">
        <f ca="1">VLOOKUP($M2157,LAST!$B:$Q,3,0)*100</f>
        <v>342.23</v>
      </c>
      <c r="Y2157" s="14">
        <f ca="1">VLOOKUP($M2157,LAST!$B:$Q,16,0)*100</f>
        <v>342</v>
      </c>
      <c r="Z2157" s="14">
        <f ca="1">VLOOKUP($M2157,LAST!$B:$Q,4,0)</f>
        <v>98.45</v>
      </c>
      <c r="AA2157" s="14">
        <f ca="1">VLOOKUP($M2157,LAST!$B:$Q,5,0)</f>
        <v>99.523799999999994</v>
      </c>
      <c r="AB2157" s="14">
        <f ca="1">VLOOKUP($M2157,LAST!$B:$Q,6,0)</f>
        <v>90.08</v>
      </c>
      <c r="AC2157" s="14">
        <f ca="1">VLOOKUP($M2157,LAST!$B:$Q,7,0)</f>
        <v>1082</v>
      </c>
    </row>
    <row r="2158" spans="12:29" ht="16.5" customHeight="1" x14ac:dyDescent="0.25">
      <c r="L2158" s="32">
        <f t="shared" si="345"/>
        <v>2158</v>
      </c>
      <c r="M2158" s="9">
        <f t="shared" ca="1" si="354"/>
        <v>43161</v>
      </c>
      <c r="N2158" s="12">
        <f t="shared" ca="1" si="346"/>
        <v>-8.7686215349802588E-3</v>
      </c>
      <c r="O2158" s="12">
        <f t="shared" ca="1" si="347"/>
        <v>6.8772584217273725E-3</v>
      </c>
      <c r="P2158" s="12">
        <f t="shared" ca="1" si="348"/>
        <v>1.4577259475218707E-2</v>
      </c>
      <c r="Q2158" s="12">
        <f t="shared" ca="1" si="349"/>
        <v>-4.0609137055847011E-4</v>
      </c>
      <c r="R2158" s="12">
        <f t="shared" ca="1" si="350"/>
        <v>-2.3108285425510466E-5</v>
      </c>
      <c r="S2158" s="12">
        <f t="shared" ca="1" si="351"/>
        <v>-4.3067180372879932E-3</v>
      </c>
      <c r="T2158" s="12">
        <f t="shared" ca="1" si="352"/>
        <v>-2.5390084018096504E-3</v>
      </c>
      <c r="U2158" s="18"/>
      <c r="V2158" s="22">
        <f t="shared" ca="1" si="353"/>
        <v>43161</v>
      </c>
      <c r="W2158" s="14">
        <f ca="1">VLOOKUP($M2158,LAST!$B:$Q,2,0)</f>
        <v>315.39</v>
      </c>
      <c r="X2158" s="14">
        <f ca="1">VLOOKUP($M2158,LAST!$B:$Q,3,0)*100</f>
        <v>345.52</v>
      </c>
      <c r="Y2158" s="14">
        <f ca="1">VLOOKUP($M2158,LAST!$B:$Q,16,0)*100</f>
        <v>348</v>
      </c>
      <c r="Z2158" s="14">
        <f ca="1">VLOOKUP($M2158,LAST!$B:$Q,4,0)</f>
        <v>98.46</v>
      </c>
      <c r="AA2158" s="14">
        <f ca="1">VLOOKUP($M2158,LAST!$B:$Q,5,0)</f>
        <v>99.5291</v>
      </c>
      <c r="AB2158" s="14">
        <f ca="1">VLOOKUP($M2158,LAST!$B:$Q,6,0)</f>
        <v>89.935000000000002</v>
      </c>
      <c r="AC2158" s="14">
        <f ca="1">VLOOKUP($M2158,LAST!$B:$Q,7,0)</f>
        <v>1080.3499999999999</v>
      </c>
    </row>
    <row r="2159" spans="12:29" ht="16.5" customHeight="1" x14ac:dyDescent="0.25">
      <c r="L2159" s="32">
        <f t="shared" si="345"/>
        <v>2159</v>
      </c>
      <c r="M2159" s="9">
        <f t="shared" ca="1" si="354"/>
        <v>43160</v>
      </c>
      <c r="N2159" s="12">
        <f t="shared" ca="1" si="346"/>
        <v>2.2560740455071393E-2</v>
      </c>
      <c r="O2159" s="12">
        <f t="shared" ca="1" si="347"/>
        <v>2.2069992553983786E-2</v>
      </c>
      <c r="P2159" s="12">
        <f t="shared" ca="1" si="348"/>
        <v>2.0833333333333259E-2</v>
      </c>
      <c r="Q2159" s="12">
        <f t="shared" ca="1" si="349"/>
        <v>-3.0447579417436366E-4</v>
      </c>
      <c r="R2159" s="12">
        <f t="shared" ca="1" si="350"/>
        <v>5.7271639385625406E-5</v>
      </c>
      <c r="S2159" s="12">
        <f t="shared" ca="1" si="351"/>
        <v>-3.1893878361825001E-3</v>
      </c>
      <c r="T2159" s="12">
        <f t="shared" ca="1" si="352"/>
        <v>0</v>
      </c>
      <c r="U2159" s="18"/>
      <c r="V2159" s="22">
        <f t="shared" ca="1" si="353"/>
        <v>43160</v>
      </c>
      <c r="W2159" s="14">
        <f ca="1">VLOOKUP($M2159,LAST!$B:$Q,2,0)</f>
        <v>318.18</v>
      </c>
      <c r="X2159" s="14">
        <f ca="1">VLOOKUP($M2159,LAST!$B:$Q,3,0)*100</f>
        <v>343.16</v>
      </c>
      <c r="Y2159" s="14">
        <f ca="1">VLOOKUP($M2159,LAST!$B:$Q,16,0)*100</f>
        <v>343</v>
      </c>
      <c r="Z2159" s="14">
        <f ca="1">VLOOKUP($M2159,LAST!$B:$Q,4,0)</f>
        <v>98.5</v>
      </c>
      <c r="AA2159" s="14">
        <f ca="1">VLOOKUP($M2159,LAST!$B:$Q,5,0)</f>
        <v>99.531400000000005</v>
      </c>
      <c r="AB2159" s="14">
        <f ca="1">VLOOKUP($M2159,LAST!$B:$Q,6,0)</f>
        <v>90.323999999999998</v>
      </c>
      <c r="AC2159" s="14">
        <f ca="1">VLOOKUP($M2159,LAST!$B:$Q,7,0)</f>
        <v>1083.0999999999999</v>
      </c>
    </row>
    <row r="2160" spans="12:29" ht="16.5" customHeight="1" x14ac:dyDescent="0.25">
      <c r="L2160" s="32">
        <f t="shared" si="345"/>
        <v>2160</v>
      </c>
      <c r="M2160" s="9">
        <f t="shared" ca="1" si="354"/>
        <v>43159</v>
      </c>
      <c r="N2160" s="12">
        <f t="shared" ca="1" si="346"/>
        <v>1.7827352719897993E-2</v>
      </c>
      <c r="O2160" s="12">
        <f t="shared" ca="1" si="347"/>
        <v>6.4750142390357368E-3</v>
      </c>
      <c r="P2160" s="12">
        <f t="shared" ca="1" si="348"/>
        <v>5.9880239520957446E-3</v>
      </c>
      <c r="Q2160" s="12">
        <f t="shared" ca="1" si="349"/>
        <v>0</v>
      </c>
      <c r="R2160" s="12">
        <f t="shared" ca="1" si="350"/>
        <v>8.1392638086041913E-5</v>
      </c>
      <c r="S2160" s="12">
        <f t="shared" ca="1" si="351"/>
        <v>2.8554036854628873E-3</v>
      </c>
      <c r="T2160" s="12">
        <f t="shared" ca="1" si="352"/>
        <v>1.1061843640606694E-2</v>
      </c>
      <c r="U2160" s="18"/>
      <c r="V2160" s="22">
        <f t="shared" ca="1" si="353"/>
        <v>43159</v>
      </c>
      <c r="W2160" s="14">
        <f ca="1">VLOOKUP($M2160,LAST!$B:$Q,2,0)</f>
        <v>311.16000000000003</v>
      </c>
      <c r="X2160" s="14">
        <f ca="1">VLOOKUP($M2160,LAST!$B:$Q,3,0)*100</f>
        <v>335.75</v>
      </c>
      <c r="Y2160" s="14">
        <f ca="1">VLOOKUP($M2160,LAST!$B:$Q,16,0)*100</f>
        <v>336</v>
      </c>
      <c r="Z2160" s="14">
        <f ca="1">VLOOKUP($M2160,LAST!$B:$Q,4,0)</f>
        <v>98.53</v>
      </c>
      <c r="AA2160" s="14">
        <f ca="1">VLOOKUP($M2160,LAST!$B:$Q,5,0)</f>
        <v>99.525700000000001</v>
      </c>
      <c r="AB2160" s="14">
        <f ca="1">VLOOKUP($M2160,LAST!$B:$Q,6,0)</f>
        <v>90.613</v>
      </c>
      <c r="AC2160" s="14">
        <f ca="1">VLOOKUP($M2160,LAST!$B:$Q,7,0)</f>
        <v>1083.0999999999999</v>
      </c>
    </row>
    <row r="2161" spans="12:29" ht="16.5" customHeight="1" x14ac:dyDescent="0.25">
      <c r="L2161" s="32">
        <f t="shared" si="345"/>
        <v>2161</v>
      </c>
      <c r="M2161" s="9">
        <f t="shared" ca="1" si="354"/>
        <v>43158</v>
      </c>
      <c r="N2161" s="12">
        <f t="shared" ca="1" si="346"/>
        <v>-1.0775304167745414E-2</v>
      </c>
      <c r="O2161" s="12">
        <f t="shared" ca="1" si="347"/>
        <v>-1.0940464895635493E-2</v>
      </c>
      <c r="P2161" s="12">
        <f t="shared" ca="1" si="348"/>
        <v>-1.1834319526627168E-2</v>
      </c>
      <c r="Q2161" s="12">
        <f t="shared" ca="1" si="349"/>
        <v>2.0302507359648558E-4</v>
      </c>
      <c r="R2161" s="12">
        <f t="shared" ca="1" si="350"/>
        <v>1.3064722635935944E-4</v>
      </c>
      <c r="S2161" s="12">
        <f t="shared" ca="1" si="351"/>
        <v>5.5869030527639918E-3</v>
      </c>
      <c r="T2161" s="12">
        <f t="shared" ca="1" si="352"/>
        <v>-1.9564913588296928E-3</v>
      </c>
      <c r="U2161" s="18"/>
      <c r="V2161" s="22">
        <f t="shared" ca="1" si="353"/>
        <v>43158</v>
      </c>
      <c r="W2161" s="14">
        <f ca="1">VLOOKUP($M2161,LAST!$B:$Q,2,0)</f>
        <v>305.70999999999998</v>
      </c>
      <c r="X2161" s="14">
        <f ca="1">VLOOKUP($M2161,LAST!$B:$Q,3,0)*100</f>
        <v>333.59000000000003</v>
      </c>
      <c r="Y2161" s="14">
        <f ca="1">VLOOKUP($M2161,LAST!$B:$Q,16,0)*100</f>
        <v>334</v>
      </c>
      <c r="Z2161" s="14">
        <f ca="1">VLOOKUP($M2161,LAST!$B:$Q,4,0)</f>
        <v>98.53</v>
      </c>
      <c r="AA2161" s="14">
        <f ca="1">VLOOKUP($M2161,LAST!$B:$Q,5,0)</f>
        <v>99.517600000000002</v>
      </c>
      <c r="AB2161" s="14">
        <f ca="1">VLOOKUP($M2161,LAST!$B:$Q,6,0)</f>
        <v>90.355000000000004</v>
      </c>
      <c r="AC2161" s="14">
        <f ca="1">VLOOKUP($M2161,LAST!$B:$Q,7,0)</f>
        <v>1071.25</v>
      </c>
    </row>
    <row r="2162" spans="12:29" ht="16.5" customHeight="1" x14ac:dyDescent="0.25">
      <c r="L2162" s="32">
        <f t="shared" si="345"/>
        <v>2162</v>
      </c>
      <c r="M2162" s="9">
        <f t="shared" ca="1" si="354"/>
        <v>43157</v>
      </c>
      <c r="N2162" s="12">
        <f t="shared" ca="1" si="346"/>
        <v>-1.1767715528268163E-2</v>
      </c>
      <c r="O2162" s="12">
        <f t="shared" ca="1" si="347"/>
        <v>-3.3096926713948038E-3</v>
      </c>
      <c r="P2162" s="12">
        <f t="shared" ca="1" si="348"/>
        <v>-1.744186046511631E-2</v>
      </c>
      <c r="Q2162" s="12">
        <f t="shared" ca="1" si="349"/>
        <v>2.0306630114741431E-4</v>
      </c>
      <c r="R2162" s="12">
        <f t="shared" ca="1" si="350"/>
        <v>-6.6324192653732794E-5</v>
      </c>
      <c r="S2162" s="12">
        <f t="shared" ca="1" si="351"/>
        <v>-3.3376723073330616E-4</v>
      </c>
      <c r="T2162" s="12">
        <f t="shared" ca="1" si="352"/>
        <v>-5.1902312433385056E-3</v>
      </c>
      <c r="U2162" s="18"/>
      <c r="V2162" s="22">
        <f t="shared" ca="1" si="353"/>
        <v>43157</v>
      </c>
      <c r="W2162" s="14">
        <f ca="1">VLOOKUP($M2162,LAST!$B:$Q,2,0)</f>
        <v>309.04000000000002</v>
      </c>
      <c r="X2162" s="14">
        <f ca="1">VLOOKUP($M2162,LAST!$B:$Q,3,0)*100</f>
        <v>337.28</v>
      </c>
      <c r="Y2162" s="14">
        <f ca="1">VLOOKUP($M2162,LAST!$B:$Q,16,0)*100</f>
        <v>338</v>
      </c>
      <c r="Z2162" s="14">
        <f ca="1">VLOOKUP($M2162,LAST!$B:$Q,4,0)</f>
        <v>98.51</v>
      </c>
      <c r="AA2162" s="14">
        <f ca="1">VLOOKUP($M2162,LAST!$B:$Q,5,0)</f>
        <v>99.504599999999996</v>
      </c>
      <c r="AB2162" s="14">
        <f ca="1">VLOOKUP($M2162,LAST!$B:$Q,6,0)</f>
        <v>89.852999999999994</v>
      </c>
      <c r="AC2162" s="14">
        <f ca="1">VLOOKUP($M2162,LAST!$B:$Q,7,0)</f>
        <v>1073.3499999999999</v>
      </c>
    </row>
    <row r="2163" spans="12:29" ht="16.5" customHeight="1" x14ac:dyDescent="0.25">
      <c r="L2163" s="32">
        <f t="shared" si="345"/>
        <v>2163</v>
      </c>
      <c r="M2163" s="9">
        <f t="shared" ca="1" si="354"/>
        <v>43154</v>
      </c>
      <c r="N2163" s="12">
        <f t="shared" ca="1" si="346"/>
        <v>6.3718864645685436E-3</v>
      </c>
      <c r="O2163" s="12">
        <f t="shared" ca="1" si="347"/>
        <v>7.5926753014738946E-3</v>
      </c>
      <c r="P2163" s="12">
        <f t="shared" ca="1" si="348"/>
        <v>8.7976539589442737E-3</v>
      </c>
      <c r="Q2163" s="12">
        <f t="shared" ca="1" si="349"/>
        <v>-1.0152284263964528E-4</v>
      </c>
      <c r="R2163" s="12">
        <f t="shared" ca="1" si="350"/>
        <v>-2.2705854694582417E-4</v>
      </c>
      <c r="S2163" s="12">
        <f t="shared" ca="1" si="351"/>
        <v>1.6381385397163939E-3</v>
      </c>
      <c r="T2163" s="12">
        <f t="shared" ca="1" si="352"/>
        <v>-4.9340588398043561E-3</v>
      </c>
      <c r="U2163" s="18"/>
      <c r="V2163" s="22">
        <f t="shared" ca="1" si="353"/>
        <v>43154</v>
      </c>
      <c r="W2163" s="14">
        <f ca="1">VLOOKUP($M2163,LAST!$B:$Q,2,0)</f>
        <v>312.72000000000003</v>
      </c>
      <c r="X2163" s="14">
        <f ca="1">VLOOKUP($M2163,LAST!$B:$Q,3,0)*100</f>
        <v>338.4</v>
      </c>
      <c r="Y2163" s="14">
        <f ca="1">VLOOKUP($M2163,LAST!$B:$Q,16,0)*100</f>
        <v>344</v>
      </c>
      <c r="Z2163" s="14">
        <f ca="1">VLOOKUP($M2163,LAST!$B:$Q,4,0)</f>
        <v>98.49</v>
      </c>
      <c r="AA2163" s="14">
        <f ca="1">VLOOKUP($M2163,LAST!$B:$Q,5,0)</f>
        <v>99.511200000000002</v>
      </c>
      <c r="AB2163" s="14">
        <f ca="1">VLOOKUP($M2163,LAST!$B:$Q,6,0)</f>
        <v>89.882999999999996</v>
      </c>
      <c r="AC2163" s="14">
        <f ca="1">VLOOKUP($M2163,LAST!$B:$Q,7,0)</f>
        <v>1078.95</v>
      </c>
    </row>
    <row r="2164" spans="12:29" ht="16.5" customHeight="1" x14ac:dyDescent="0.25">
      <c r="L2164" s="32">
        <f t="shared" si="345"/>
        <v>2164</v>
      </c>
      <c r="M2164" s="9">
        <f t="shared" ca="1" si="354"/>
        <v>43153</v>
      </c>
      <c r="N2164" s="12">
        <f t="shared" ca="1" si="346"/>
        <v>1.3668243353449627E-2</v>
      </c>
      <c r="O2164" s="12">
        <f t="shared" ca="1" si="347"/>
        <v>1.5296713927264838E-2</v>
      </c>
      <c r="P2164" s="12">
        <f t="shared" ca="1" si="348"/>
        <v>2.0958083832335328E-2</v>
      </c>
      <c r="Q2164" s="12">
        <f t="shared" ca="1" si="349"/>
        <v>-1.0151253679835381E-4</v>
      </c>
      <c r="R2164" s="12">
        <f t="shared" ca="1" si="350"/>
        <v>-5.0231668454858713E-5</v>
      </c>
      <c r="S2164" s="12">
        <f t="shared" ca="1" si="351"/>
        <v>-2.9333333333332323E-3</v>
      </c>
      <c r="T2164" s="12">
        <f t="shared" ca="1" si="352"/>
        <v>7.5732936858243782E-3</v>
      </c>
      <c r="U2164" s="18"/>
      <c r="V2164" s="22">
        <f t="shared" ca="1" si="353"/>
        <v>43153</v>
      </c>
      <c r="W2164" s="14">
        <f ca="1">VLOOKUP($M2164,LAST!$B:$Q,2,0)</f>
        <v>310.74</v>
      </c>
      <c r="X2164" s="14">
        <f ca="1">VLOOKUP($M2164,LAST!$B:$Q,3,0)*100</f>
        <v>335.84999999999997</v>
      </c>
      <c r="Y2164" s="14">
        <f ca="1">VLOOKUP($M2164,LAST!$B:$Q,16,0)*100</f>
        <v>341</v>
      </c>
      <c r="Z2164" s="14">
        <f ca="1">VLOOKUP($M2164,LAST!$B:$Q,4,0)</f>
        <v>98.5</v>
      </c>
      <c r="AA2164" s="14">
        <f ca="1">VLOOKUP($M2164,LAST!$B:$Q,5,0)</f>
        <v>99.533799999999999</v>
      </c>
      <c r="AB2164" s="14">
        <f ca="1">VLOOKUP($M2164,LAST!$B:$Q,6,0)</f>
        <v>89.736000000000004</v>
      </c>
      <c r="AC2164" s="14">
        <f ca="1">VLOOKUP($M2164,LAST!$B:$Q,7,0)</f>
        <v>1084.3</v>
      </c>
    </row>
    <row r="2165" spans="12:29" ht="16.5" customHeight="1" x14ac:dyDescent="0.25">
      <c r="L2165" s="32">
        <f t="shared" si="345"/>
        <v>2165</v>
      </c>
      <c r="M2165" s="9">
        <f t="shared" ca="1" si="354"/>
        <v>43152</v>
      </c>
      <c r="N2165" s="12">
        <f t="shared" ca="1" si="346"/>
        <v>-1.2626018616935686E-2</v>
      </c>
      <c r="O2165" s="12">
        <f t="shared" ca="1" si="347"/>
        <v>-6.0396634615383915E-3</v>
      </c>
      <c r="P2165" s="12">
        <f t="shared" ca="1" si="348"/>
        <v>-8.9020771513352859E-3</v>
      </c>
      <c r="Q2165" s="12">
        <f t="shared" ca="1" si="349"/>
        <v>1.0152284263975631E-4</v>
      </c>
      <c r="R2165" s="12">
        <f t="shared" ca="1" si="350"/>
        <v>2.7125836756569655E-5</v>
      </c>
      <c r="S2165" s="12">
        <f t="shared" ca="1" si="351"/>
        <v>3.1655446074279059E-3</v>
      </c>
      <c r="T2165" s="12">
        <f t="shared" ca="1" si="352"/>
        <v>2.5152545530766623E-3</v>
      </c>
      <c r="U2165" s="18"/>
      <c r="V2165" s="22">
        <f t="shared" ca="1" si="353"/>
        <v>43152</v>
      </c>
      <c r="W2165" s="14">
        <f ca="1">VLOOKUP($M2165,LAST!$B:$Q,2,0)</f>
        <v>306.55</v>
      </c>
      <c r="X2165" s="14">
        <f ca="1">VLOOKUP($M2165,LAST!$B:$Q,3,0)*100</f>
        <v>330.79</v>
      </c>
      <c r="Y2165" s="14">
        <f ca="1">VLOOKUP($M2165,LAST!$B:$Q,16,0)*100</f>
        <v>334</v>
      </c>
      <c r="Z2165" s="14">
        <f ca="1">VLOOKUP($M2165,LAST!$B:$Q,4,0)</f>
        <v>98.51</v>
      </c>
      <c r="AA2165" s="14">
        <f ca="1">VLOOKUP($M2165,LAST!$B:$Q,5,0)</f>
        <v>99.538799999999995</v>
      </c>
      <c r="AB2165" s="14">
        <f ca="1">VLOOKUP($M2165,LAST!$B:$Q,6,0)</f>
        <v>90</v>
      </c>
      <c r="AC2165" s="14">
        <f ca="1">VLOOKUP($M2165,LAST!$B:$Q,7,0)</f>
        <v>1076.1500000000001</v>
      </c>
    </row>
    <row r="2166" spans="12:29" ht="16.5" customHeight="1" x14ac:dyDescent="0.25">
      <c r="L2166" s="32">
        <f t="shared" si="345"/>
        <v>2166</v>
      </c>
      <c r="M2166" s="9">
        <f t="shared" ca="1" si="354"/>
        <v>43151</v>
      </c>
      <c r="N2166" s="12">
        <f t="shared" ca="1" si="346"/>
        <v>5.4731524062441306E-3</v>
      </c>
      <c r="O2166" s="12">
        <f t="shared" ca="1" si="347"/>
        <v>-5.1119547995575054E-3</v>
      </c>
      <c r="P2166" s="12">
        <f t="shared" ca="1" si="348"/>
        <v>-1.1730205278592365E-2</v>
      </c>
      <c r="Q2166" s="12">
        <f t="shared" ca="1" si="349"/>
        <v>-1.0151253679835381E-4</v>
      </c>
      <c r="R2166" s="12">
        <f t="shared" ca="1" si="350"/>
        <v>-6.4294145716625728E-5</v>
      </c>
      <c r="S2166" s="12">
        <f t="shared" ca="1" si="351"/>
        <v>6.9135802469135754E-3</v>
      </c>
      <c r="T2166" s="12">
        <f t="shared" ca="1" si="352"/>
        <v>5.4795803671787713E-3</v>
      </c>
      <c r="U2166" s="18"/>
      <c r="V2166" s="22">
        <f t="shared" ca="1" si="353"/>
        <v>43151</v>
      </c>
      <c r="W2166" s="14">
        <f ca="1">VLOOKUP($M2166,LAST!$B:$Q,2,0)</f>
        <v>310.47000000000003</v>
      </c>
      <c r="X2166" s="14">
        <f ca="1">VLOOKUP($M2166,LAST!$B:$Q,3,0)*100</f>
        <v>332.8</v>
      </c>
      <c r="Y2166" s="14">
        <f ca="1">VLOOKUP($M2166,LAST!$B:$Q,16,0)*100</f>
        <v>337</v>
      </c>
      <c r="Z2166" s="14">
        <f ca="1">VLOOKUP($M2166,LAST!$B:$Q,4,0)</f>
        <v>98.5</v>
      </c>
      <c r="AA2166" s="14">
        <f ca="1">VLOOKUP($M2166,LAST!$B:$Q,5,0)</f>
        <v>99.536100000000005</v>
      </c>
      <c r="AB2166" s="14">
        <f ca="1">VLOOKUP($M2166,LAST!$B:$Q,6,0)</f>
        <v>89.715999999999994</v>
      </c>
      <c r="AC2166" s="14">
        <f ca="1">VLOOKUP($M2166,LAST!$B:$Q,7,0)</f>
        <v>1073.45</v>
      </c>
    </row>
    <row r="2167" spans="12:29" ht="16.5" customHeight="1" x14ac:dyDescent="0.25">
      <c r="L2167" s="32">
        <f t="shared" si="345"/>
        <v>2167</v>
      </c>
      <c r="M2167" s="9">
        <f t="shared" ca="1" si="354"/>
        <v>43150</v>
      </c>
      <c r="N2167" s="12">
        <f t="shared" ca="1" si="346"/>
        <v>0</v>
      </c>
      <c r="O2167" s="12">
        <f t="shared" ca="1" si="347"/>
        <v>-2.2965879265091083E-3</v>
      </c>
      <c r="P2167" s="12">
        <f t="shared" ca="1" si="348"/>
        <v>0</v>
      </c>
      <c r="Q2167" s="12">
        <f t="shared" ca="1" si="349"/>
        <v>2.0306630114741431E-4</v>
      </c>
      <c r="R2167" s="12">
        <f t="shared" ca="1" si="350"/>
        <v>1.0549371056556289E-4</v>
      </c>
      <c r="S2167" s="12">
        <f t="shared" ca="1" si="351"/>
        <v>0</v>
      </c>
      <c r="T2167" s="12">
        <f t="shared" ca="1" si="352"/>
        <v>-8.9119940586707136E-3</v>
      </c>
      <c r="U2167" s="18"/>
      <c r="V2167" s="22">
        <f t="shared" ca="1" si="353"/>
        <v>43150</v>
      </c>
      <c r="W2167" s="14">
        <f ca="1">VLOOKUP($M2167,LAST!$B:$Q,2,0)</f>
        <v>308.77999999999997</v>
      </c>
      <c r="X2167" s="14">
        <f ca="1">VLOOKUP($M2167,LAST!$B:$Q,3,0)*100</f>
        <v>334.51</v>
      </c>
      <c r="Y2167" s="14">
        <f ca="1">VLOOKUP($M2167,LAST!$B:$Q,16,0)*100</f>
        <v>341</v>
      </c>
      <c r="Z2167" s="14">
        <f ca="1">VLOOKUP($M2167,LAST!$B:$Q,4,0)</f>
        <v>98.51</v>
      </c>
      <c r="AA2167" s="14">
        <f ca="1">VLOOKUP($M2167,LAST!$B:$Q,5,0)</f>
        <v>99.542500000000004</v>
      </c>
      <c r="AB2167" s="14">
        <f ca="1">VLOOKUP($M2167,LAST!$B:$Q,6,0)</f>
        <v>89.1</v>
      </c>
      <c r="AC2167" s="14">
        <f ca="1">VLOOKUP($M2167,LAST!$B:$Q,7,0)</f>
        <v>1067.5999999999999</v>
      </c>
    </row>
    <row r="2168" spans="12:29" ht="16.5" customHeight="1" x14ac:dyDescent="0.25">
      <c r="L2168" s="32">
        <f t="shared" si="345"/>
        <v>2168</v>
      </c>
      <c r="M2168" s="9">
        <f t="shared" ca="1" si="354"/>
        <v>43147</v>
      </c>
      <c r="N2168" s="12">
        <f t="shared" ca="1" si="346"/>
        <v>-1.7719102910768392E-2</v>
      </c>
      <c r="O2168" s="12">
        <f t="shared" ca="1" si="347"/>
        <v>-1.2226379518604835E-2</v>
      </c>
      <c r="P2168" s="12">
        <f t="shared" ca="1" si="348"/>
        <v>-1.4450867052023142E-2</v>
      </c>
      <c r="Q2168" s="12">
        <f t="shared" ca="1" si="349"/>
        <v>0</v>
      </c>
      <c r="R2168" s="12">
        <f t="shared" ca="1" si="350"/>
        <v>-7.1328754228328073E-5</v>
      </c>
      <c r="S2168" s="12">
        <f t="shared" ca="1" si="351"/>
        <v>5.7227997697333333E-3</v>
      </c>
      <c r="T2168" s="12">
        <f t="shared" ca="1" si="352"/>
        <v>0</v>
      </c>
      <c r="U2168" s="18"/>
      <c r="V2168" s="22">
        <f t="shared" ca="1" si="353"/>
        <v>43147</v>
      </c>
      <c r="W2168" s="14">
        <f ca="1">VLOOKUP($M2168,LAST!$B:$Q,2,0)</f>
        <v>308.77999999999997</v>
      </c>
      <c r="X2168" s="14">
        <f ca="1">VLOOKUP($M2168,LAST!$B:$Q,3,0)*100</f>
        <v>335.28</v>
      </c>
      <c r="Y2168" s="14">
        <f ca="1">VLOOKUP($M2168,LAST!$B:$Q,16,0)*100</f>
        <v>341</v>
      </c>
      <c r="Z2168" s="14">
        <f ca="1">VLOOKUP($M2168,LAST!$B:$Q,4,0)</f>
        <v>98.49</v>
      </c>
      <c r="AA2168" s="14">
        <f ca="1">VLOOKUP($M2168,LAST!$B:$Q,5,0)</f>
        <v>99.531999999999996</v>
      </c>
      <c r="AB2168" s="14">
        <f ca="1">VLOOKUP($M2168,LAST!$B:$Q,6,0)</f>
        <v>89.1</v>
      </c>
      <c r="AC2168" s="14">
        <f ca="1">VLOOKUP($M2168,LAST!$B:$Q,7,0)</f>
        <v>1077.2</v>
      </c>
    </row>
    <row r="2169" spans="12:29" ht="16.5" customHeight="1" x14ac:dyDescent="0.25">
      <c r="L2169" s="32">
        <f t="shared" si="345"/>
        <v>2169</v>
      </c>
      <c r="M2169" s="9">
        <f t="shared" ca="1" si="354"/>
        <v>43146</v>
      </c>
      <c r="N2169" s="12">
        <f t="shared" ca="1" si="346"/>
        <v>-1.389673128803548E-2</v>
      </c>
      <c r="O2169" s="12">
        <f t="shared" ca="1" si="347"/>
        <v>-2.5242662684509809E-2</v>
      </c>
      <c r="P2169" s="12">
        <f t="shared" ca="1" si="348"/>
        <v>-2.8089887640449396E-2</v>
      </c>
      <c r="Q2169" s="12">
        <f t="shared" ca="1" si="349"/>
        <v>2.0310754544516918E-4</v>
      </c>
      <c r="R2169" s="12">
        <f t="shared" ca="1" si="350"/>
        <v>2.1101689039482174E-4</v>
      </c>
      <c r="S2169" s="12">
        <f t="shared" ca="1" si="351"/>
        <v>-5.9245295721546132E-3</v>
      </c>
      <c r="T2169" s="12">
        <f t="shared" ca="1" si="352"/>
        <v>0</v>
      </c>
      <c r="U2169" s="18"/>
      <c r="V2169" s="22">
        <f t="shared" ca="1" si="353"/>
        <v>43146</v>
      </c>
      <c r="W2169" s="14">
        <f ca="1">VLOOKUP($M2169,LAST!$B:$Q,2,0)</f>
        <v>314.35000000000002</v>
      </c>
      <c r="X2169" s="14">
        <f ca="1">VLOOKUP($M2169,LAST!$B:$Q,3,0)*100</f>
        <v>339.43</v>
      </c>
      <c r="Y2169" s="14">
        <f ca="1">VLOOKUP($M2169,LAST!$B:$Q,16,0)*100</f>
        <v>346</v>
      </c>
      <c r="Z2169" s="14">
        <f ca="1">VLOOKUP($M2169,LAST!$B:$Q,4,0)</f>
        <v>98.49</v>
      </c>
      <c r="AA2169" s="14">
        <f ca="1">VLOOKUP($M2169,LAST!$B:$Q,5,0)</f>
        <v>99.539100000000005</v>
      </c>
      <c r="AB2169" s="14">
        <f ca="1">VLOOKUP($M2169,LAST!$B:$Q,6,0)</f>
        <v>88.593000000000004</v>
      </c>
      <c r="AC2169" s="14">
        <f ca="1">VLOOKUP($M2169,LAST!$B:$Q,7,0)</f>
        <v>1077.2</v>
      </c>
    </row>
    <row r="2170" spans="12:29" ht="16.5" customHeight="1" x14ac:dyDescent="0.25">
      <c r="L2170" s="32">
        <f t="shared" si="345"/>
        <v>2170</v>
      </c>
      <c r="M2170" s="9">
        <f t="shared" ca="1" si="354"/>
        <v>43145</v>
      </c>
      <c r="N2170" s="12">
        <f t="shared" ca="1" si="346"/>
        <v>-8.5220204030853619E-3</v>
      </c>
      <c r="O2170" s="12">
        <f t="shared" ca="1" si="347"/>
        <v>-1.5855071644575003E-2</v>
      </c>
      <c r="P2170" s="12">
        <f t="shared" ca="1" si="348"/>
        <v>-2.1978021978022011E-2</v>
      </c>
      <c r="Q2170" s="12">
        <f t="shared" ca="1" si="349"/>
        <v>-5.0751116524561102E-4</v>
      </c>
      <c r="R2170" s="12">
        <f t="shared" ca="1" si="350"/>
        <v>-2.7926815669954141E-4</v>
      </c>
      <c r="S2170" s="12">
        <f t="shared" ca="1" si="351"/>
        <v>-6.4880773218287668E-3</v>
      </c>
      <c r="T2170" s="12">
        <f t="shared" ca="1" si="352"/>
        <v>-6.7770042874923941E-3</v>
      </c>
      <c r="U2170" s="18"/>
      <c r="V2170" s="22">
        <f t="shared" ca="1" si="353"/>
        <v>43145</v>
      </c>
      <c r="W2170" s="14">
        <f ca="1">VLOOKUP($M2170,LAST!$B:$Q,2,0)</f>
        <v>318.77999999999997</v>
      </c>
      <c r="X2170" s="14">
        <f ca="1">VLOOKUP($M2170,LAST!$B:$Q,3,0)*100</f>
        <v>348.22</v>
      </c>
      <c r="Y2170" s="14">
        <f ca="1">VLOOKUP($M2170,LAST!$B:$Q,16,0)*100</f>
        <v>356</v>
      </c>
      <c r="Z2170" s="14">
        <f ca="1">VLOOKUP($M2170,LAST!$B:$Q,4,0)</f>
        <v>98.47</v>
      </c>
      <c r="AA2170" s="14">
        <f ca="1">VLOOKUP($M2170,LAST!$B:$Q,5,0)</f>
        <v>99.518100000000004</v>
      </c>
      <c r="AB2170" s="14">
        <f ca="1">VLOOKUP($M2170,LAST!$B:$Q,6,0)</f>
        <v>89.120999999999995</v>
      </c>
      <c r="AC2170" s="14">
        <f ca="1">VLOOKUP($M2170,LAST!$B:$Q,7,0)</f>
        <v>1077.2</v>
      </c>
    </row>
    <row r="2171" spans="12:29" ht="16.5" customHeight="1" x14ac:dyDescent="0.25">
      <c r="L2171" s="32">
        <f t="shared" si="345"/>
        <v>2171</v>
      </c>
      <c r="M2171" s="9">
        <f t="shared" ca="1" si="354"/>
        <v>43144</v>
      </c>
      <c r="N2171" s="12">
        <f t="shared" ca="1" si="346"/>
        <v>9.2284512524327678E-3</v>
      </c>
      <c r="O2171" s="12">
        <f t="shared" ca="1" si="347"/>
        <v>1.9653612287830358E-2</v>
      </c>
      <c r="P2171" s="12">
        <f t="shared" ca="1" si="348"/>
        <v>1.9607843137254832E-2</v>
      </c>
      <c r="Q2171" s="12">
        <f t="shared" ca="1" si="349"/>
        <v>1.0151253679824279E-4</v>
      </c>
      <c r="R2171" s="12">
        <f t="shared" ca="1" si="350"/>
        <v>-9.2411137149084333E-5</v>
      </c>
      <c r="S2171" s="12">
        <f t="shared" ca="1" si="351"/>
        <v>-5.5981731110322785E-3</v>
      </c>
      <c r="T2171" s="12">
        <f t="shared" ca="1" si="352"/>
        <v>0</v>
      </c>
      <c r="U2171" s="18"/>
      <c r="V2171" s="22">
        <f t="shared" ca="1" si="353"/>
        <v>43144</v>
      </c>
      <c r="W2171" s="14">
        <f ca="1">VLOOKUP($M2171,LAST!$B:$Q,2,0)</f>
        <v>321.52</v>
      </c>
      <c r="X2171" s="14">
        <f ca="1">VLOOKUP($M2171,LAST!$B:$Q,3,0)*100</f>
        <v>353.83</v>
      </c>
      <c r="Y2171" s="14">
        <f ca="1">VLOOKUP($M2171,LAST!$B:$Q,16,0)*100</f>
        <v>364</v>
      </c>
      <c r="Z2171" s="14">
        <f ca="1">VLOOKUP($M2171,LAST!$B:$Q,4,0)</f>
        <v>98.52</v>
      </c>
      <c r="AA2171" s="14">
        <f ca="1">VLOOKUP($M2171,LAST!$B:$Q,5,0)</f>
        <v>99.545900000000003</v>
      </c>
      <c r="AB2171" s="14">
        <f ca="1">VLOOKUP($M2171,LAST!$B:$Q,6,0)</f>
        <v>89.703000000000003</v>
      </c>
      <c r="AC2171" s="14">
        <f ca="1">VLOOKUP($M2171,LAST!$B:$Q,7,0)</f>
        <v>1084.55</v>
      </c>
    </row>
    <row r="2172" spans="12:29" ht="16.5" customHeight="1" x14ac:dyDescent="0.25">
      <c r="L2172" s="32">
        <f t="shared" si="345"/>
        <v>2172</v>
      </c>
      <c r="M2172" s="9">
        <f t="shared" ca="1" si="354"/>
        <v>43143</v>
      </c>
      <c r="N2172" s="12">
        <f t="shared" ca="1" si="346"/>
        <v>-1.0836153631198164E-2</v>
      </c>
      <c r="O2172" s="12">
        <f t="shared" ca="1" si="347"/>
        <v>-3.4393521996827769E-2</v>
      </c>
      <c r="P2172" s="12">
        <f t="shared" ca="1" si="348"/>
        <v>-3.2520325203251987E-2</v>
      </c>
      <c r="Q2172" s="12">
        <f t="shared" ca="1" si="349"/>
        <v>0</v>
      </c>
      <c r="R2172" s="12">
        <f t="shared" ca="1" si="350"/>
        <v>8.035815630247356E-6</v>
      </c>
      <c r="S2172" s="12">
        <f t="shared" ca="1" si="351"/>
        <v>-2.5872935140752729E-3</v>
      </c>
      <c r="T2172" s="12">
        <f t="shared" ca="1" si="352"/>
        <v>-6.8678174076278742E-3</v>
      </c>
      <c r="U2172" s="18"/>
      <c r="V2172" s="22">
        <f t="shared" ca="1" si="353"/>
        <v>43143</v>
      </c>
      <c r="W2172" s="14">
        <f ca="1">VLOOKUP($M2172,LAST!$B:$Q,2,0)</f>
        <v>318.58</v>
      </c>
      <c r="X2172" s="14">
        <f ca="1">VLOOKUP($M2172,LAST!$B:$Q,3,0)*100</f>
        <v>347.01</v>
      </c>
      <c r="Y2172" s="14">
        <f ca="1">VLOOKUP($M2172,LAST!$B:$Q,16,0)*100</f>
        <v>357</v>
      </c>
      <c r="Z2172" s="14">
        <f ca="1">VLOOKUP($M2172,LAST!$B:$Q,4,0)</f>
        <v>98.51</v>
      </c>
      <c r="AA2172" s="14">
        <f ca="1">VLOOKUP($M2172,LAST!$B:$Q,5,0)</f>
        <v>99.555099999999996</v>
      </c>
      <c r="AB2172" s="14">
        <f ca="1">VLOOKUP($M2172,LAST!$B:$Q,6,0)</f>
        <v>90.207999999999998</v>
      </c>
      <c r="AC2172" s="14">
        <f ca="1">VLOOKUP($M2172,LAST!$B:$Q,7,0)</f>
        <v>1084.55</v>
      </c>
    </row>
    <row r="2173" spans="12:29" ht="16.5" customHeight="1" x14ac:dyDescent="0.25">
      <c r="L2173" s="32">
        <f t="shared" si="345"/>
        <v>2173</v>
      </c>
      <c r="M2173" s="9">
        <f t="shared" ca="1" si="354"/>
        <v>43140</v>
      </c>
      <c r="N2173" s="12">
        <f t="shared" ca="1" si="346"/>
        <v>4.9463977320864272E-2</v>
      </c>
      <c r="O2173" s="12">
        <f t="shared" ca="1" si="347"/>
        <v>6.2596096984033123E-2</v>
      </c>
      <c r="P2173" s="12">
        <f t="shared" ca="1" si="348"/>
        <v>6.6473988439306408E-2</v>
      </c>
      <c r="Q2173" s="12">
        <f t="shared" ca="1" si="349"/>
        <v>-8.1144132264932001E-4</v>
      </c>
      <c r="R2173" s="12">
        <f t="shared" ca="1" si="350"/>
        <v>-3.8858152681420233E-4</v>
      </c>
      <c r="S2173" s="12">
        <f t="shared" ca="1" si="351"/>
        <v>2.360660098194467E-3</v>
      </c>
      <c r="T2173" s="12">
        <f t="shared" ca="1" si="352"/>
        <v>3.814688850078074E-3</v>
      </c>
      <c r="U2173" s="18"/>
      <c r="V2173" s="22">
        <f t="shared" ca="1" si="353"/>
        <v>43140</v>
      </c>
      <c r="W2173" s="14">
        <f ca="1">VLOOKUP($M2173,LAST!$B:$Q,2,0)</f>
        <v>322.07</v>
      </c>
      <c r="X2173" s="14">
        <f ca="1">VLOOKUP($M2173,LAST!$B:$Q,3,0)*100</f>
        <v>359.37</v>
      </c>
      <c r="Y2173" s="14">
        <f ca="1">VLOOKUP($M2173,LAST!$B:$Q,16,0)*100</f>
        <v>369</v>
      </c>
      <c r="Z2173" s="14">
        <f ca="1">VLOOKUP($M2173,LAST!$B:$Q,4,0)</f>
        <v>98.51</v>
      </c>
      <c r="AA2173" s="14">
        <f ca="1">VLOOKUP($M2173,LAST!$B:$Q,5,0)</f>
        <v>99.554299999999998</v>
      </c>
      <c r="AB2173" s="14">
        <f ca="1">VLOOKUP($M2173,LAST!$B:$Q,6,0)</f>
        <v>90.441999999999993</v>
      </c>
      <c r="AC2173" s="14">
        <f ca="1">VLOOKUP($M2173,LAST!$B:$Q,7,0)</f>
        <v>1092.05</v>
      </c>
    </row>
    <row r="2174" spans="12:29" ht="16.5" customHeight="1" x14ac:dyDescent="0.25">
      <c r="L2174" s="32">
        <f t="shared" si="345"/>
        <v>2174</v>
      </c>
      <c r="M2174" s="9">
        <f t="shared" ca="1" si="354"/>
        <v>43139</v>
      </c>
      <c r="N2174" s="12">
        <f t="shared" ca="1" si="346"/>
        <v>3.9882081865004082E-2</v>
      </c>
      <c r="O2174" s="12">
        <f t="shared" ca="1" si="347"/>
        <v>2.6092233009708865E-2</v>
      </c>
      <c r="P2174" s="12">
        <f t="shared" ca="1" si="348"/>
        <v>3.5928143712574911E-2</v>
      </c>
      <c r="Q2174" s="12">
        <f t="shared" ca="1" si="349"/>
        <v>-2.0281918669506904E-4</v>
      </c>
      <c r="R2174" s="12">
        <f t="shared" ca="1" si="350"/>
        <v>1.3958752388809614E-4</v>
      </c>
      <c r="S2174" s="12">
        <f t="shared" ca="1" si="351"/>
        <v>-2.880726829538327E-4</v>
      </c>
      <c r="T2174" s="12">
        <f t="shared" ca="1" si="352"/>
        <v>1.196392416712877E-3</v>
      </c>
      <c r="U2174" s="18"/>
      <c r="V2174" s="22">
        <f t="shared" ca="1" si="353"/>
        <v>43139</v>
      </c>
      <c r="W2174" s="14">
        <f ca="1">VLOOKUP($M2174,LAST!$B:$Q,2,0)</f>
        <v>306.89</v>
      </c>
      <c r="X2174" s="14">
        <f ca="1">VLOOKUP($M2174,LAST!$B:$Q,3,0)*100</f>
        <v>338.2</v>
      </c>
      <c r="Y2174" s="14">
        <f ca="1">VLOOKUP($M2174,LAST!$B:$Q,16,0)*100</f>
        <v>346</v>
      </c>
      <c r="Z2174" s="14">
        <f ca="1">VLOOKUP($M2174,LAST!$B:$Q,4,0)</f>
        <v>98.59</v>
      </c>
      <c r="AA2174" s="14">
        <f ca="1">VLOOKUP($M2174,LAST!$B:$Q,5,0)</f>
        <v>99.593000000000004</v>
      </c>
      <c r="AB2174" s="14">
        <f ca="1">VLOOKUP($M2174,LAST!$B:$Q,6,0)</f>
        <v>90.228999999999999</v>
      </c>
      <c r="AC2174" s="14">
        <f ca="1">VLOOKUP($M2174,LAST!$B:$Q,7,0)</f>
        <v>1087.9000000000001</v>
      </c>
    </row>
    <row r="2175" spans="12:29" ht="16.5" customHeight="1" x14ac:dyDescent="0.25">
      <c r="L2175" s="32">
        <f t="shared" si="345"/>
        <v>2175</v>
      </c>
      <c r="M2175" s="9">
        <f t="shared" ca="1" si="354"/>
        <v>43138</v>
      </c>
      <c r="N2175" s="12">
        <f t="shared" ca="1" si="346"/>
        <v>-2.5620707871104043E-2</v>
      </c>
      <c r="O2175" s="12">
        <f t="shared" ca="1" si="347"/>
        <v>-3.0160364866853029E-2</v>
      </c>
      <c r="P2175" s="12">
        <f t="shared" ca="1" si="348"/>
        <v>-3.1884057971014457E-2</v>
      </c>
      <c r="Q2175" s="12">
        <f t="shared" ca="1" si="349"/>
        <v>2.0286033066230225E-4</v>
      </c>
      <c r="R2175" s="12">
        <f t="shared" ca="1" si="350"/>
        <v>4.8527691930533301E-4</v>
      </c>
      <c r="S2175" s="12">
        <f t="shared" ca="1" si="351"/>
        <v>7.4789306245466314E-3</v>
      </c>
      <c r="T2175" s="12">
        <f t="shared" ca="1" si="352"/>
        <v>-4.3980208905993745E-3</v>
      </c>
      <c r="U2175" s="18"/>
      <c r="V2175" s="22">
        <f t="shared" ca="1" si="353"/>
        <v>43138</v>
      </c>
      <c r="W2175" s="14">
        <f ca="1">VLOOKUP($M2175,LAST!$B:$Q,2,0)</f>
        <v>295.12</v>
      </c>
      <c r="X2175" s="14">
        <f ca="1">VLOOKUP($M2175,LAST!$B:$Q,3,0)*100</f>
        <v>329.59999999999997</v>
      </c>
      <c r="Y2175" s="14">
        <f ca="1">VLOOKUP($M2175,LAST!$B:$Q,16,0)*100</f>
        <v>334</v>
      </c>
      <c r="Z2175" s="14">
        <f ca="1">VLOOKUP($M2175,LAST!$B:$Q,4,0)</f>
        <v>98.61</v>
      </c>
      <c r="AA2175" s="14">
        <f ca="1">VLOOKUP($M2175,LAST!$B:$Q,5,0)</f>
        <v>99.579099999999997</v>
      </c>
      <c r="AB2175" s="14">
        <f ca="1">VLOOKUP($M2175,LAST!$B:$Q,6,0)</f>
        <v>90.254999999999995</v>
      </c>
      <c r="AC2175" s="14">
        <f ca="1">VLOOKUP($M2175,LAST!$B:$Q,7,0)</f>
        <v>1086.5999999999999</v>
      </c>
    </row>
    <row r="2176" spans="12:29" ht="16.5" customHeight="1" x14ac:dyDescent="0.25">
      <c r="L2176" s="32">
        <f t="shared" si="345"/>
        <v>2176</v>
      </c>
      <c r="M2176" s="9">
        <f t="shared" ca="1" si="354"/>
        <v>43137</v>
      </c>
      <c r="N2176" s="12">
        <f t="shared" ca="1" si="346"/>
        <v>-1.1907480507617474E-2</v>
      </c>
      <c r="O2176" s="12">
        <f t="shared" ca="1" si="347"/>
        <v>2.9692470837751728E-2</v>
      </c>
      <c r="P2176" s="12">
        <f t="shared" ca="1" si="348"/>
        <v>2.6785714285714191E-2</v>
      </c>
      <c r="Q2176" s="12">
        <f t="shared" ca="1" si="349"/>
        <v>-8.107834194790442E-4</v>
      </c>
      <c r="R2176" s="12">
        <f t="shared" ca="1" si="350"/>
        <v>-7.7905076278705909E-4</v>
      </c>
      <c r="S2176" s="12">
        <f t="shared" ca="1" si="351"/>
        <v>3.4615985885610989E-4</v>
      </c>
      <c r="T2176" s="12">
        <f t="shared" ca="1" si="352"/>
        <v>2.6181617748382013E-3</v>
      </c>
      <c r="U2176" s="18"/>
      <c r="V2176" s="22">
        <f t="shared" ca="1" si="353"/>
        <v>43137</v>
      </c>
      <c r="W2176" s="14">
        <f ca="1">VLOOKUP($M2176,LAST!$B:$Q,2,0)</f>
        <v>302.88</v>
      </c>
      <c r="X2176" s="14">
        <f ca="1">VLOOKUP($M2176,LAST!$B:$Q,3,0)*100</f>
        <v>339.84999999999997</v>
      </c>
      <c r="Y2176" s="14">
        <f ca="1">VLOOKUP($M2176,LAST!$B:$Q,16,0)*100</f>
        <v>345</v>
      </c>
      <c r="Z2176" s="14">
        <f ca="1">VLOOKUP($M2176,LAST!$B:$Q,4,0)</f>
        <v>98.59</v>
      </c>
      <c r="AA2176" s="14">
        <f ca="1">VLOOKUP($M2176,LAST!$B:$Q,5,0)</f>
        <v>99.530799999999999</v>
      </c>
      <c r="AB2176" s="14">
        <f ca="1">VLOOKUP($M2176,LAST!$B:$Q,6,0)</f>
        <v>89.584999999999994</v>
      </c>
      <c r="AC2176" s="14">
        <f ca="1">VLOOKUP($M2176,LAST!$B:$Q,7,0)</f>
        <v>1091.4000000000001</v>
      </c>
    </row>
    <row r="2177" spans="12:29" ht="16.5" customHeight="1" x14ac:dyDescent="0.25">
      <c r="L2177" s="32">
        <f t="shared" si="345"/>
        <v>2177</v>
      </c>
      <c r="M2177" s="9">
        <f t="shared" ca="1" si="354"/>
        <v>43136</v>
      </c>
      <c r="N2177" s="12">
        <f t="shared" ca="1" si="346"/>
        <v>5.7145813215615959E-2</v>
      </c>
      <c r="O2177" s="12">
        <f t="shared" ca="1" si="347"/>
        <v>3.1470716919807407E-2</v>
      </c>
      <c r="P2177" s="12">
        <f t="shared" ca="1" si="348"/>
        <v>3.7037037037036979E-2</v>
      </c>
      <c r="Q2177" s="12">
        <f t="shared" ca="1" si="349"/>
        <v>-5.0648298217181864E-4</v>
      </c>
      <c r="R2177" s="12">
        <f t="shared" ca="1" si="350"/>
        <v>-5.0194050198015816E-5</v>
      </c>
      <c r="S2177" s="12">
        <f t="shared" ca="1" si="351"/>
        <v>4.02488928751632E-3</v>
      </c>
      <c r="T2177" s="12">
        <f t="shared" ca="1" si="352"/>
        <v>7.8233496898436616E-3</v>
      </c>
      <c r="U2177" s="18"/>
      <c r="V2177" s="22">
        <f t="shared" ca="1" si="353"/>
        <v>43136</v>
      </c>
      <c r="W2177" s="14">
        <f ca="1">VLOOKUP($M2177,LAST!$B:$Q,2,0)</f>
        <v>306.52999999999997</v>
      </c>
      <c r="X2177" s="14">
        <f ca="1">VLOOKUP($M2177,LAST!$B:$Q,3,0)*100</f>
        <v>330.05</v>
      </c>
      <c r="Y2177" s="14">
        <f ca="1">VLOOKUP($M2177,LAST!$B:$Q,16,0)*100</f>
        <v>336</v>
      </c>
      <c r="Z2177" s="14">
        <f ca="1">VLOOKUP($M2177,LAST!$B:$Q,4,0)</f>
        <v>98.67</v>
      </c>
      <c r="AA2177" s="14">
        <f ca="1">VLOOKUP($M2177,LAST!$B:$Q,5,0)</f>
        <v>99.608400000000003</v>
      </c>
      <c r="AB2177" s="14">
        <f ca="1">VLOOKUP($M2177,LAST!$B:$Q,6,0)</f>
        <v>89.554000000000002</v>
      </c>
      <c r="AC2177" s="14">
        <f ca="1">VLOOKUP($M2177,LAST!$B:$Q,7,0)</f>
        <v>1088.55</v>
      </c>
    </row>
    <row r="2178" spans="12:29" ht="16.5" customHeight="1" x14ac:dyDescent="0.25">
      <c r="L2178" s="32">
        <f t="shared" si="345"/>
        <v>2178</v>
      </c>
      <c r="M2178" s="9">
        <f t="shared" ca="1" si="354"/>
        <v>43133</v>
      </c>
      <c r="N2178" s="12">
        <f t="shared" ca="1" si="346"/>
        <v>4.9561570720548787E-3</v>
      </c>
      <c r="O2178" s="12">
        <f t="shared" ca="1" si="347"/>
        <v>1.2626981866514786E-2</v>
      </c>
      <c r="P2178" s="12">
        <f t="shared" ca="1" si="348"/>
        <v>1.5673981191222541E-2</v>
      </c>
      <c r="Q2178" s="12">
        <f t="shared" ca="1" si="349"/>
        <v>0</v>
      </c>
      <c r="R2178" s="12">
        <f t="shared" ca="1" si="350"/>
        <v>-2.0077216976499557E-5</v>
      </c>
      <c r="S2178" s="12">
        <f t="shared" ca="1" si="351"/>
        <v>5.9094856266421747E-3</v>
      </c>
      <c r="T2178" s="12">
        <f t="shared" ca="1" si="352"/>
        <v>7.5559701492535769E-3</v>
      </c>
      <c r="U2178" s="18"/>
      <c r="V2178" s="22">
        <f t="shared" ca="1" si="353"/>
        <v>43133</v>
      </c>
      <c r="W2178" s="14">
        <f ca="1">VLOOKUP($M2178,LAST!$B:$Q,2,0)</f>
        <v>289.95999999999998</v>
      </c>
      <c r="X2178" s="14">
        <f ca="1">VLOOKUP($M2178,LAST!$B:$Q,3,0)*100</f>
        <v>319.98</v>
      </c>
      <c r="Y2178" s="14">
        <f ca="1">VLOOKUP($M2178,LAST!$B:$Q,16,0)*100</f>
        <v>324</v>
      </c>
      <c r="Z2178" s="14">
        <f ca="1">VLOOKUP($M2178,LAST!$B:$Q,4,0)</f>
        <v>98.72</v>
      </c>
      <c r="AA2178" s="14">
        <f ca="1">VLOOKUP($M2178,LAST!$B:$Q,5,0)</f>
        <v>99.613399999999999</v>
      </c>
      <c r="AB2178" s="14">
        <f ca="1">VLOOKUP($M2178,LAST!$B:$Q,6,0)</f>
        <v>89.194999999999993</v>
      </c>
      <c r="AC2178" s="14">
        <f ca="1">VLOOKUP($M2178,LAST!$B:$Q,7,0)</f>
        <v>1080.0999999999999</v>
      </c>
    </row>
    <row r="2179" spans="12:29" ht="16.5" customHeight="1" x14ac:dyDescent="0.25">
      <c r="L2179" s="32">
        <f t="shared" si="345"/>
        <v>2179</v>
      </c>
      <c r="M2179" s="9">
        <f t="shared" ca="1" si="354"/>
        <v>43132</v>
      </c>
      <c r="N2179" s="12">
        <f t="shared" ca="1" si="346"/>
        <v>-1.2999007970444398E-2</v>
      </c>
      <c r="O2179" s="12">
        <f t="shared" ca="1" si="347"/>
        <v>-6.3253107308891554E-4</v>
      </c>
      <c r="P2179" s="12">
        <f t="shared" ca="1" si="348"/>
        <v>0</v>
      </c>
      <c r="Q2179" s="12">
        <f t="shared" ca="1" si="349"/>
        <v>4.0535062829349933E-4</v>
      </c>
      <c r="R2179" s="12">
        <f t="shared" ca="1" si="350"/>
        <v>1.0240429214536384E-4</v>
      </c>
      <c r="S2179" s="12">
        <f t="shared" ca="1" si="351"/>
        <v>-5.1832654572379067E-3</v>
      </c>
      <c r="T2179" s="12">
        <f t="shared" ca="1" si="352"/>
        <v>3.980332474830206E-3</v>
      </c>
      <c r="U2179" s="18"/>
      <c r="V2179" s="22">
        <f t="shared" ca="1" si="353"/>
        <v>43132</v>
      </c>
      <c r="W2179" s="14">
        <f ca="1">VLOOKUP($M2179,LAST!$B:$Q,2,0)</f>
        <v>288.52999999999997</v>
      </c>
      <c r="X2179" s="14">
        <f ca="1">VLOOKUP($M2179,LAST!$B:$Q,3,0)*100</f>
        <v>315.99</v>
      </c>
      <c r="Y2179" s="14">
        <f ca="1">VLOOKUP($M2179,LAST!$B:$Q,16,0)*100</f>
        <v>319</v>
      </c>
      <c r="Z2179" s="14">
        <f ca="1">VLOOKUP($M2179,LAST!$B:$Q,4,0)</f>
        <v>98.72</v>
      </c>
      <c r="AA2179" s="14">
        <f ca="1">VLOOKUP($M2179,LAST!$B:$Q,5,0)</f>
        <v>99.615399999999994</v>
      </c>
      <c r="AB2179" s="14">
        <f ca="1">VLOOKUP($M2179,LAST!$B:$Q,6,0)</f>
        <v>88.671000000000006</v>
      </c>
      <c r="AC2179" s="14">
        <f ca="1">VLOOKUP($M2179,LAST!$B:$Q,7,0)</f>
        <v>1072</v>
      </c>
    </row>
    <row r="2180" spans="12:29" ht="16.5" customHeight="1" x14ac:dyDescent="0.25">
      <c r="L2180" s="32">
        <f t="shared" si="345"/>
        <v>2180</v>
      </c>
      <c r="M2180" s="9">
        <f t="shared" ca="1" si="354"/>
        <v>43131</v>
      </c>
      <c r="N2180" s="12">
        <f t="shared" ca="1" si="346"/>
        <v>-6.896317434434085E-3</v>
      </c>
      <c r="O2180" s="12">
        <f t="shared" ca="1" si="347"/>
        <v>-3.3726281283489312E-3</v>
      </c>
      <c r="P2180" s="12">
        <f t="shared" ca="1" si="348"/>
        <v>6.3091482649841879E-3</v>
      </c>
      <c r="Q2180" s="12">
        <f t="shared" ca="1" si="349"/>
        <v>4.0551500405516805E-4</v>
      </c>
      <c r="R2180" s="12">
        <f t="shared" ca="1" si="350"/>
        <v>-3.6141385098553691E-5</v>
      </c>
      <c r="S2180" s="12">
        <f t="shared" ca="1" si="351"/>
        <v>-3.0282637954237579E-4</v>
      </c>
      <c r="T2180" s="12">
        <f t="shared" ca="1" si="352"/>
        <v>-5.5878928987194154E-3</v>
      </c>
      <c r="U2180" s="18"/>
      <c r="V2180" s="22">
        <f t="shared" ca="1" si="353"/>
        <v>43131</v>
      </c>
      <c r="W2180" s="14">
        <f ca="1">VLOOKUP($M2180,LAST!$B:$Q,2,0)</f>
        <v>292.33</v>
      </c>
      <c r="X2180" s="14">
        <f ca="1">VLOOKUP($M2180,LAST!$B:$Q,3,0)*100</f>
        <v>316.19</v>
      </c>
      <c r="Y2180" s="14">
        <f ca="1">VLOOKUP($M2180,LAST!$B:$Q,16,0)*100</f>
        <v>319</v>
      </c>
      <c r="Z2180" s="14">
        <f ca="1">VLOOKUP($M2180,LAST!$B:$Q,4,0)</f>
        <v>98.68</v>
      </c>
      <c r="AA2180" s="14">
        <f ca="1">VLOOKUP($M2180,LAST!$B:$Q,5,0)</f>
        <v>99.605199999999996</v>
      </c>
      <c r="AB2180" s="14">
        <f ca="1">VLOOKUP($M2180,LAST!$B:$Q,6,0)</f>
        <v>89.132999999999996</v>
      </c>
      <c r="AC2180" s="14">
        <f ca="1">VLOOKUP($M2180,LAST!$B:$Q,7,0)</f>
        <v>1067.75</v>
      </c>
    </row>
    <row r="2181" spans="12:29" ht="16.5" customHeight="1" x14ac:dyDescent="0.25">
      <c r="L2181" s="32">
        <f t="shared" si="345"/>
        <v>2181</v>
      </c>
      <c r="M2181" s="9">
        <f t="shared" ca="1" si="354"/>
        <v>43130</v>
      </c>
      <c r="N2181" s="12">
        <f t="shared" ca="1" si="346"/>
        <v>-3.5543820452930142E-3</v>
      </c>
      <c r="O2181" s="12">
        <f t="shared" ca="1" si="347"/>
        <v>2.1771336553945142E-2</v>
      </c>
      <c r="P2181" s="12">
        <f t="shared" ca="1" si="348"/>
        <v>1.6025641025640969E-2</v>
      </c>
      <c r="Q2181" s="12">
        <f t="shared" ca="1" si="349"/>
        <v>3.0422878004254805E-4</v>
      </c>
      <c r="R2181" s="12">
        <f t="shared" ca="1" si="350"/>
        <v>-3.2917978033264461E-4</v>
      </c>
      <c r="S2181" s="12">
        <f t="shared" ca="1" si="351"/>
        <v>-1.6571863662830921E-3</v>
      </c>
      <c r="T2181" s="12">
        <f t="shared" ca="1" si="352"/>
        <v>7.742843735335514E-3</v>
      </c>
      <c r="U2181" s="18"/>
      <c r="V2181" s="22">
        <f t="shared" ca="1" si="353"/>
        <v>43130</v>
      </c>
      <c r="W2181" s="14">
        <f ca="1">VLOOKUP($M2181,LAST!$B:$Q,2,0)</f>
        <v>294.36</v>
      </c>
      <c r="X2181" s="14">
        <f ca="1">VLOOKUP($M2181,LAST!$B:$Q,3,0)*100</f>
        <v>317.26</v>
      </c>
      <c r="Y2181" s="14">
        <f ca="1">VLOOKUP($M2181,LAST!$B:$Q,16,0)*100</f>
        <v>317</v>
      </c>
      <c r="Z2181" s="14">
        <f ca="1">VLOOKUP($M2181,LAST!$B:$Q,4,0)</f>
        <v>98.64</v>
      </c>
      <c r="AA2181" s="14">
        <f ca="1">VLOOKUP($M2181,LAST!$B:$Q,5,0)</f>
        <v>99.608800000000002</v>
      </c>
      <c r="AB2181" s="14">
        <f ca="1">VLOOKUP($M2181,LAST!$B:$Q,6,0)</f>
        <v>89.16</v>
      </c>
      <c r="AC2181" s="14">
        <f ca="1">VLOOKUP($M2181,LAST!$B:$Q,7,0)</f>
        <v>1073.75</v>
      </c>
    </row>
    <row r="2182" spans="12:29" ht="16.5" customHeight="1" x14ac:dyDescent="0.25">
      <c r="L2182" s="32">
        <f t="shared" ref="L2182:L2245" si="355">ROW(M2182)</f>
        <v>2182</v>
      </c>
      <c r="M2182" s="9">
        <f t="shared" ca="1" si="354"/>
        <v>43129</v>
      </c>
      <c r="N2182" s="12">
        <f t="shared" ref="N2182:N2245" ca="1" si="356">W2182/W2183-1</f>
        <v>8.4317607701236419E-3</v>
      </c>
      <c r="O2182" s="12">
        <f t="shared" ref="O2182:O2245" ca="1" si="357">X2182/X2183-1</f>
        <v>2.4860362250991308E-3</v>
      </c>
      <c r="P2182" s="12">
        <f t="shared" ref="P2182:P2245" ca="1" si="358">Y2182/Y2183-1</f>
        <v>3.215434083601254E-3</v>
      </c>
      <c r="Q2182" s="12">
        <f t="shared" ref="Q2182:Q2245" ca="1" si="359">Z2182/Z2183-1</f>
        <v>2.0286033066230225E-4</v>
      </c>
      <c r="R2182" s="12">
        <f t="shared" ref="R2182:R2245" ca="1" si="360">AA2182/AA2183-1</f>
        <v>2.057796992804839E-4</v>
      </c>
      <c r="S2182" s="12">
        <f t="shared" ref="S2182:S2245" ca="1" si="361">AB2182/AB2183-1</f>
        <v>2.7058281967509146E-3</v>
      </c>
      <c r="T2182" s="12">
        <f t="shared" ref="T2182:T2245" ca="1" si="362">AC2182/AC2183-1</f>
        <v>1.5039007425508011E-3</v>
      </c>
      <c r="U2182" s="18"/>
      <c r="V2182" s="22">
        <f t="shared" ref="V2182:V2245" ca="1" si="363">M2182</f>
        <v>43129</v>
      </c>
      <c r="W2182" s="14">
        <f ca="1">VLOOKUP($M2182,LAST!$B:$Q,2,0)</f>
        <v>295.41000000000003</v>
      </c>
      <c r="X2182" s="14">
        <f ca="1">VLOOKUP($M2182,LAST!$B:$Q,3,0)*100</f>
        <v>310.5</v>
      </c>
      <c r="Y2182" s="14">
        <f ca="1">VLOOKUP($M2182,LAST!$B:$Q,16,0)*100</f>
        <v>312</v>
      </c>
      <c r="Z2182" s="14">
        <f ca="1">VLOOKUP($M2182,LAST!$B:$Q,4,0)</f>
        <v>98.61</v>
      </c>
      <c r="AA2182" s="14">
        <f ca="1">VLOOKUP($M2182,LAST!$B:$Q,5,0)</f>
        <v>99.641599999999997</v>
      </c>
      <c r="AB2182" s="14">
        <f ca="1">VLOOKUP($M2182,LAST!$B:$Q,6,0)</f>
        <v>89.308000000000007</v>
      </c>
      <c r="AC2182" s="14">
        <f ca="1">VLOOKUP($M2182,LAST!$B:$Q,7,0)</f>
        <v>1065.5</v>
      </c>
    </row>
    <row r="2183" spans="12:29" ht="16.5" customHeight="1" x14ac:dyDescent="0.25">
      <c r="L2183" s="32">
        <f t="shared" si="355"/>
        <v>2183</v>
      </c>
      <c r="M2183" s="9">
        <f t="shared" ref="M2183:M2246" ca="1" si="364">WORKDAY(M2182,-1)</f>
        <v>43126</v>
      </c>
      <c r="N2183" s="12">
        <f t="shared" ca="1" si="356"/>
        <v>-1.5029756901247526E-2</v>
      </c>
      <c r="O2183" s="12">
        <f t="shared" ca="1" si="357"/>
        <v>-9.7829214488952543E-3</v>
      </c>
      <c r="P2183" s="12">
        <f t="shared" ca="1" si="358"/>
        <v>-1.2698412698412653E-2</v>
      </c>
      <c r="Q2183" s="12">
        <f t="shared" ca="1" si="359"/>
        <v>4.058853373922755E-4</v>
      </c>
      <c r="R2183" s="12">
        <f t="shared" ca="1" si="360"/>
        <v>1.4055222971043335E-4</v>
      </c>
      <c r="S2183" s="12">
        <f t="shared" ca="1" si="361"/>
        <v>-3.6245259589893219E-3</v>
      </c>
      <c r="T2183" s="12">
        <f t="shared" ca="1" si="362"/>
        <v>4.9591460822746569E-3</v>
      </c>
      <c r="U2183" s="18"/>
      <c r="V2183" s="22">
        <f t="shared" ca="1" si="363"/>
        <v>43126</v>
      </c>
      <c r="W2183" s="14">
        <f ca="1">VLOOKUP($M2183,LAST!$B:$Q,2,0)</f>
        <v>292.94</v>
      </c>
      <c r="X2183" s="14">
        <f ca="1">VLOOKUP($M2183,LAST!$B:$Q,3,0)*100</f>
        <v>309.73</v>
      </c>
      <c r="Y2183" s="14">
        <f ca="1">VLOOKUP($M2183,LAST!$B:$Q,16,0)*100</f>
        <v>311</v>
      </c>
      <c r="Z2183" s="14">
        <f ca="1">VLOOKUP($M2183,LAST!$B:$Q,4,0)</f>
        <v>98.59</v>
      </c>
      <c r="AA2183" s="14">
        <f ca="1">VLOOKUP($M2183,LAST!$B:$Q,5,0)</f>
        <v>99.621099999999998</v>
      </c>
      <c r="AB2183" s="14">
        <f ca="1">VLOOKUP($M2183,LAST!$B:$Q,6,0)</f>
        <v>89.066999999999993</v>
      </c>
      <c r="AC2183" s="14">
        <f ca="1">VLOOKUP($M2183,LAST!$B:$Q,7,0)</f>
        <v>1063.9000000000001</v>
      </c>
    </row>
    <row r="2184" spans="12:29" ht="16.5" customHeight="1" x14ac:dyDescent="0.25">
      <c r="L2184" s="32">
        <f t="shared" si="355"/>
        <v>2184</v>
      </c>
      <c r="M2184" s="9">
        <f t="shared" ca="1" si="364"/>
        <v>43125</v>
      </c>
      <c r="N2184" s="12">
        <f t="shared" ca="1" si="356"/>
        <v>1.8864746504969609E-3</v>
      </c>
      <c r="O2184" s="12">
        <f t="shared" ca="1" si="357"/>
        <v>1.0240983134379711E-3</v>
      </c>
      <c r="P2184" s="12">
        <f t="shared" ca="1" si="358"/>
        <v>6.389776357827559E-3</v>
      </c>
      <c r="Q2184" s="12">
        <f t="shared" ca="1" si="359"/>
        <v>4.0605014719319321E-4</v>
      </c>
      <c r="R2184" s="12">
        <f t="shared" ca="1" si="360"/>
        <v>3.6456471174273197E-4</v>
      </c>
      <c r="S2184" s="12">
        <f t="shared" ca="1" si="361"/>
        <v>2.0738515346501174E-3</v>
      </c>
      <c r="T2184" s="12">
        <f t="shared" ca="1" si="362"/>
        <v>-1.0746157080783081E-2</v>
      </c>
      <c r="U2184" s="18"/>
      <c r="V2184" s="22">
        <f t="shared" ca="1" si="363"/>
        <v>43125</v>
      </c>
      <c r="W2184" s="14">
        <f ca="1">VLOOKUP($M2184,LAST!$B:$Q,2,0)</f>
        <v>297.41000000000003</v>
      </c>
      <c r="X2184" s="14">
        <f ca="1">VLOOKUP($M2184,LAST!$B:$Q,3,0)*100</f>
        <v>312.78999999999996</v>
      </c>
      <c r="Y2184" s="14">
        <f ca="1">VLOOKUP($M2184,LAST!$B:$Q,16,0)*100</f>
        <v>315</v>
      </c>
      <c r="Z2184" s="14">
        <f ca="1">VLOOKUP($M2184,LAST!$B:$Q,4,0)</f>
        <v>98.55</v>
      </c>
      <c r="AA2184" s="14">
        <f ca="1">VLOOKUP($M2184,LAST!$B:$Q,5,0)</f>
        <v>99.607100000000003</v>
      </c>
      <c r="AB2184" s="14">
        <f ca="1">VLOOKUP($M2184,LAST!$B:$Q,6,0)</f>
        <v>89.391000000000005</v>
      </c>
      <c r="AC2184" s="14">
        <f ca="1">VLOOKUP($M2184,LAST!$B:$Q,7,0)</f>
        <v>1058.6500000000001</v>
      </c>
    </row>
    <row r="2185" spans="12:29" ht="16.5" customHeight="1" x14ac:dyDescent="0.25">
      <c r="L2185" s="32">
        <f t="shared" si="355"/>
        <v>2185</v>
      </c>
      <c r="M2185" s="9">
        <f t="shared" ca="1" si="364"/>
        <v>43124</v>
      </c>
      <c r="N2185" s="12">
        <f t="shared" ca="1" si="356"/>
        <v>-3.2570008730103961E-3</v>
      </c>
      <c r="O2185" s="12">
        <f t="shared" ca="1" si="357"/>
        <v>-9.9803561244535821E-3</v>
      </c>
      <c r="P2185" s="12">
        <f t="shared" ca="1" si="358"/>
        <v>-1.2618296529968487E-2</v>
      </c>
      <c r="Q2185" s="12">
        <f t="shared" ca="1" si="359"/>
        <v>2.0306630114741431E-4</v>
      </c>
      <c r="R2185" s="12">
        <f t="shared" ca="1" si="360"/>
        <v>1.0044113747587069E-4</v>
      </c>
      <c r="S2185" s="12">
        <f t="shared" ca="1" si="361"/>
        <v>-1.0185966002396629E-2</v>
      </c>
      <c r="T2185" s="12">
        <f t="shared" ca="1" si="362"/>
        <v>0</v>
      </c>
      <c r="U2185" s="18"/>
      <c r="V2185" s="22">
        <f t="shared" ca="1" si="363"/>
        <v>43124</v>
      </c>
      <c r="W2185" s="14">
        <f ca="1">VLOOKUP($M2185,LAST!$B:$Q,2,0)</f>
        <v>296.85000000000002</v>
      </c>
      <c r="X2185" s="14">
        <f ca="1">VLOOKUP($M2185,LAST!$B:$Q,3,0)*100</f>
        <v>312.46999999999997</v>
      </c>
      <c r="Y2185" s="14">
        <f ca="1">VLOOKUP($M2185,LAST!$B:$Q,16,0)*100</f>
        <v>313</v>
      </c>
      <c r="Z2185" s="14">
        <f ca="1">VLOOKUP($M2185,LAST!$B:$Q,4,0)</f>
        <v>98.51</v>
      </c>
      <c r="AA2185" s="14">
        <f ca="1">VLOOKUP($M2185,LAST!$B:$Q,5,0)</f>
        <v>99.570800000000006</v>
      </c>
      <c r="AB2185" s="14">
        <f ca="1">VLOOKUP($M2185,LAST!$B:$Q,6,0)</f>
        <v>89.206000000000003</v>
      </c>
      <c r="AC2185" s="14">
        <f ca="1">VLOOKUP($M2185,LAST!$B:$Q,7,0)</f>
        <v>1070.1500000000001</v>
      </c>
    </row>
    <row r="2186" spans="12:29" ht="16.5" customHeight="1" x14ac:dyDescent="0.25">
      <c r="L2186" s="32">
        <f t="shared" si="355"/>
        <v>2186</v>
      </c>
      <c r="M2186" s="9">
        <f t="shared" ca="1" si="364"/>
        <v>43123</v>
      </c>
      <c r="N2186" s="12">
        <f t="shared" ca="1" si="356"/>
        <v>5.7069530273865521E-3</v>
      </c>
      <c r="O2186" s="12">
        <f t="shared" ca="1" si="357"/>
        <v>3.3059952953145011E-3</v>
      </c>
      <c r="P2186" s="12">
        <f t="shared" ca="1" si="358"/>
        <v>3.1645569620253333E-3</v>
      </c>
      <c r="Q2186" s="12">
        <f t="shared" ca="1" si="359"/>
        <v>3.0469226081653034E-4</v>
      </c>
      <c r="R2186" s="12">
        <f t="shared" ca="1" si="360"/>
        <v>4.7732313168191709E-4</v>
      </c>
      <c r="S2186" s="12">
        <f t="shared" ca="1" si="361"/>
        <v>-3.064125396842976E-3</v>
      </c>
      <c r="T2186" s="12">
        <f t="shared" ca="1" si="362"/>
        <v>4.6724605177184131E-5</v>
      </c>
      <c r="U2186" s="18"/>
      <c r="V2186" s="22">
        <f t="shared" ca="1" si="363"/>
        <v>43123</v>
      </c>
      <c r="W2186" s="14">
        <f ca="1">VLOOKUP($M2186,LAST!$B:$Q,2,0)</f>
        <v>297.82</v>
      </c>
      <c r="X2186" s="14">
        <f ca="1">VLOOKUP($M2186,LAST!$B:$Q,3,0)*100</f>
        <v>315.62</v>
      </c>
      <c r="Y2186" s="14">
        <f ca="1">VLOOKUP($M2186,LAST!$B:$Q,16,0)*100</f>
        <v>317</v>
      </c>
      <c r="Z2186" s="14">
        <f ca="1">VLOOKUP($M2186,LAST!$B:$Q,4,0)</f>
        <v>98.49</v>
      </c>
      <c r="AA2186" s="14">
        <f ca="1">VLOOKUP($M2186,LAST!$B:$Q,5,0)</f>
        <v>99.5608</v>
      </c>
      <c r="AB2186" s="14">
        <f ca="1">VLOOKUP($M2186,LAST!$B:$Q,6,0)</f>
        <v>90.123999999999995</v>
      </c>
      <c r="AC2186" s="14">
        <f ca="1">VLOOKUP($M2186,LAST!$B:$Q,7,0)</f>
        <v>1070.1500000000001</v>
      </c>
    </row>
    <row r="2187" spans="12:29" ht="16.5" customHeight="1" x14ac:dyDescent="0.25">
      <c r="L2187" s="32">
        <f t="shared" si="355"/>
        <v>2187</v>
      </c>
      <c r="M2187" s="9">
        <f t="shared" ca="1" si="364"/>
        <v>43122</v>
      </c>
      <c r="N2187" s="12">
        <f t="shared" ca="1" si="356"/>
        <v>-3.901913956069869E-3</v>
      </c>
      <c r="O2187" s="12">
        <f t="shared" ca="1" si="357"/>
        <v>-7.164273315448888E-3</v>
      </c>
      <c r="P2187" s="12">
        <f t="shared" ca="1" si="358"/>
        <v>-9.4043887147335914E-3</v>
      </c>
      <c r="Q2187" s="12">
        <f t="shared" ca="1" si="359"/>
        <v>2.0316944331577602E-4</v>
      </c>
      <c r="R2187" s="12">
        <f t="shared" ca="1" si="360"/>
        <v>2.0503975660579599E-4</v>
      </c>
      <c r="S2187" s="12">
        <f t="shared" ca="1" si="361"/>
        <v>-1.8880007066202076E-3</v>
      </c>
      <c r="T2187" s="12">
        <f t="shared" ca="1" si="362"/>
        <v>3.9403321137065905E-3</v>
      </c>
      <c r="U2187" s="18"/>
      <c r="V2187" s="22">
        <f t="shared" ca="1" si="363"/>
        <v>43122</v>
      </c>
      <c r="W2187" s="14">
        <f ca="1">VLOOKUP($M2187,LAST!$B:$Q,2,0)</f>
        <v>296.13</v>
      </c>
      <c r="X2187" s="14">
        <f ca="1">VLOOKUP($M2187,LAST!$B:$Q,3,0)*100</f>
        <v>314.58</v>
      </c>
      <c r="Y2187" s="14">
        <f ca="1">VLOOKUP($M2187,LAST!$B:$Q,16,0)*100</f>
        <v>316</v>
      </c>
      <c r="Z2187" s="14">
        <f ca="1">VLOOKUP($M2187,LAST!$B:$Q,4,0)</f>
        <v>98.46</v>
      </c>
      <c r="AA2187" s="14">
        <f ca="1">VLOOKUP($M2187,LAST!$B:$Q,5,0)</f>
        <v>99.513300000000001</v>
      </c>
      <c r="AB2187" s="14">
        <f ca="1">VLOOKUP($M2187,LAST!$B:$Q,6,0)</f>
        <v>90.400999999999996</v>
      </c>
      <c r="AC2187" s="14">
        <f ca="1">VLOOKUP($M2187,LAST!$B:$Q,7,0)</f>
        <v>1070.0999999999999</v>
      </c>
    </row>
    <row r="2188" spans="12:29" ht="16.5" customHeight="1" x14ac:dyDescent="0.25">
      <c r="L2188" s="32">
        <f t="shared" si="355"/>
        <v>2188</v>
      </c>
      <c r="M2188" s="9">
        <f t="shared" ca="1" si="364"/>
        <v>43119</v>
      </c>
      <c r="N2188" s="12">
        <f t="shared" ca="1" si="356"/>
        <v>7.7285515745229016E-3</v>
      </c>
      <c r="O2188" s="12">
        <f t="shared" ca="1" si="357"/>
        <v>2.3726668775703175E-3</v>
      </c>
      <c r="P2188" s="12">
        <f t="shared" ca="1" si="358"/>
        <v>-3.1250000000000444E-3</v>
      </c>
      <c r="Q2188" s="12">
        <f t="shared" ca="1" si="359"/>
        <v>4.0650406504050274E-4</v>
      </c>
      <c r="R2188" s="12">
        <f t="shared" ca="1" si="360"/>
        <v>2.7547239997782746E-4</v>
      </c>
      <c r="S2188" s="12">
        <f t="shared" ca="1" si="361"/>
        <v>8.1769762867689444E-4</v>
      </c>
      <c r="T2188" s="12">
        <f t="shared" ca="1" si="362"/>
        <v>-4.2970574497896985E-3</v>
      </c>
      <c r="U2188" s="18"/>
      <c r="V2188" s="22">
        <f t="shared" ca="1" si="363"/>
        <v>43119</v>
      </c>
      <c r="W2188" s="14">
        <f ca="1">VLOOKUP($M2188,LAST!$B:$Q,2,0)</f>
        <v>297.29000000000002</v>
      </c>
      <c r="X2188" s="14">
        <f ca="1">VLOOKUP($M2188,LAST!$B:$Q,3,0)*100</f>
        <v>316.84999999999997</v>
      </c>
      <c r="Y2188" s="14">
        <f ca="1">VLOOKUP($M2188,LAST!$B:$Q,16,0)*100</f>
        <v>319</v>
      </c>
      <c r="Z2188" s="14">
        <f ca="1">VLOOKUP($M2188,LAST!$B:$Q,4,0)</f>
        <v>98.44</v>
      </c>
      <c r="AA2188" s="14">
        <f ca="1">VLOOKUP($M2188,LAST!$B:$Q,5,0)</f>
        <v>99.492900000000006</v>
      </c>
      <c r="AB2188" s="14">
        <f ca="1">VLOOKUP($M2188,LAST!$B:$Q,6,0)</f>
        <v>90.572000000000003</v>
      </c>
      <c r="AC2188" s="14">
        <f ca="1">VLOOKUP($M2188,LAST!$B:$Q,7,0)</f>
        <v>1065.9000000000001</v>
      </c>
    </row>
    <row r="2189" spans="12:29" ht="16.5" customHeight="1" x14ac:dyDescent="0.25">
      <c r="L2189" s="32">
        <f t="shared" si="355"/>
        <v>2189</v>
      </c>
      <c r="M2189" s="9">
        <f t="shared" ca="1" si="364"/>
        <v>43118</v>
      </c>
      <c r="N2189" s="12">
        <f t="shared" ca="1" si="356"/>
        <v>-3.0077728962486505E-3</v>
      </c>
      <c r="O2189" s="12">
        <f t="shared" ca="1" si="357"/>
        <v>2.8871474348806103E-3</v>
      </c>
      <c r="P2189" s="12">
        <f t="shared" ca="1" si="358"/>
        <v>6.2893081761006275E-3</v>
      </c>
      <c r="Q2189" s="12">
        <f t="shared" ca="1" si="359"/>
        <v>4.0666937779598733E-4</v>
      </c>
      <c r="R2189" s="12">
        <f t="shared" ca="1" si="360"/>
        <v>1.4982312826683497E-4</v>
      </c>
      <c r="S2189" s="12">
        <f t="shared" ca="1" si="361"/>
        <v>-4.7492296307738435E-4</v>
      </c>
      <c r="T2189" s="12">
        <f t="shared" ca="1" si="362"/>
        <v>1.1690437222351413E-3</v>
      </c>
      <c r="U2189" s="18"/>
      <c r="V2189" s="22">
        <f t="shared" ca="1" si="363"/>
        <v>43118</v>
      </c>
      <c r="W2189" s="14">
        <f ca="1">VLOOKUP($M2189,LAST!$B:$Q,2,0)</f>
        <v>295.01</v>
      </c>
      <c r="X2189" s="14">
        <f ca="1">VLOOKUP($M2189,LAST!$B:$Q,3,0)*100</f>
        <v>316.10000000000002</v>
      </c>
      <c r="Y2189" s="14">
        <f ca="1">VLOOKUP($M2189,LAST!$B:$Q,16,0)*100</f>
        <v>320</v>
      </c>
      <c r="Z2189" s="14">
        <f ca="1">VLOOKUP($M2189,LAST!$B:$Q,4,0)</f>
        <v>98.4</v>
      </c>
      <c r="AA2189" s="14">
        <f ca="1">VLOOKUP($M2189,LAST!$B:$Q,5,0)</f>
        <v>99.465500000000006</v>
      </c>
      <c r="AB2189" s="14">
        <f ca="1">VLOOKUP($M2189,LAST!$B:$Q,6,0)</f>
        <v>90.498000000000005</v>
      </c>
      <c r="AC2189" s="14">
        <f ca="1">VLOOKUP($M2189,LAST!$B:$Q,7,0)</f>
        <v>1070.5</v>
      </c>
    </row>
    <row r="2190" spans="12:29" ht="16.5" customHeight="1" x14ac:dyDescent="0.25">
      <c r="L2190" s="32">
        <f t="shared" si="355"/>
        <v>2190</v>
      </c>
      <c r="M2190" s="9">
        <f t="shared" ca="1" si="364"/>
        <v>43117</v>
      </c>
      <c r="N2190" s="12">
        <f t="shared" ca="1" si="356"/>
        <v>-6.2466415905427786E-3</v>
      </c>
      <c r="O2190" s="12">
        <f t="shared" ca="1" si="357"/>
        <v>-6.681163530931955E-3</v>
      </c>
      <c r="P2190" s="12">
        <f t="shared" ca="1" si="358"/>
        <v>-9.3457943925233655E-3</v>
      </c>
      <c r="Q2190" s="12">
        <f t="shared" ca="1" si="359"/>
        <v>2.0337604230213913E-4</v>
      </c>
      <c r="R2190" s="12">
        <f t="shared" ca="1" si="360"/>
        <v>7.1397326119715387E-5</v>
      </c>
      <c r="S2190" s="12">
        <f t="shared" ca="1" si="361"/>
        <v>1.6372949232794642E-3</v>
      </c>
      <c r="T2190" s="12">
        <f t="shared" ca="1" si="362"/>
        <v>6.2108878746529594E-3</v>
      </c>
      <c r="U2190" s="18"/>
      <c r="V2190" s="22">
        <f t="shared" ca="1" si="363"/>
        <v>43117</v>
      </c>
      <c r="W2190" s="14">
        <f ca="1">VLOOKUP($M2190,LAST!$B:$Q,2,0)</f>
        <v>295.89999999999998</v>
      </c>
      <c r="X2190" s="14">
        <f ca="1">VLOOKUP($M2190,LAST!$B:$Q,3,0)*100</f>
        <v>315.19</v>
      </c>
      <c r="Y2190" s="14">
        <f ca="1">VLOOKUP($M2190,LAST!$B:$Q,16,0)*100</f>
        <v>318</v>
      </c>
      <c r="Z2190" s="14">
        <f ca="1">VLOOKUP($M2190,LAST!$B:$Q,4,0)</f>
        <v>98.36</v>
      </c>
      <c r="AA2190" s="14">
        <f ca="1">VLOOKUP($M2190,LAST!$B:$Q,5,0)</f>
        <v>99.450599999999994</v>
      </c>
      <c r="AB2190" s="14">
        <f ca="1">VLOOKUP($M2190,LAST!$B:$Q,6,0)</f>
        <v>90.540999999999997</v>
      </c>
      <c r="AC2190" s="14">
        <f ca="1">VLOOKUP($M2190,LAST!$B:$Q,7,0)</f>
        <v>1069.25</v>
      </c>
    </row>
    <row r="2191" spans="12:29" ht="16.5" customHeight="1" x14ac:dyDescent="0.25">
      <c r="L2191" s="32">
        <f t="shared" si="355"/>
        <v>2191</v>
      </c>
      <c r="M2191" s="9">
        <f t="shared" ca="1" si="364"/>
        <v>43116</v>
      </c>
      <c r="N2191" s="12">
        <f t="shared" ca="1" si="356"/>
        <v>-6.8376638537740453E-3</v>
      </c>
      <c r="O2191" s="12">
        <f t="shared" ca="1" si="357"/>
        <v>-5.921052631579049E-3</v>
      </c>
      <c r="P2191" s="12">
        <f t="shared" ca="1" si="358"/>
        <v>-6.1919504643962453E-3</v>
      </c>
      <c r="Q2191" s="12">
        <f t="shared" ca="1" si="359"/>
        <v>1.0169836265649934E-4</v>
      </c>
      <c r="R2191" s="12">
        <f t="shared" ca="1" si="360"/>
        <v>1.2672117017964446E-4</v>
      </c>
      <c r="S2191" s="12">
        <f t="shared" ca="1" si="361"/>
        <v>-6.3864400817816858E-3</v>
      </c>
      <c r="T2191" s="12">
        <f t="shared" ca="1" si="362"/>
        <v>-4.704996706494935E-5</v>
      </c>
      <c r="U2191" s="18"/>
      <c r="V2191" s="22">
        <f t="shared" ca="1" si="363"/>
        <v>43116</v>
      </c>
      <c r="W2191" s="14">
        <f ca="1">VLOOKUP($M2191,LAST!$B:$Q,2,0)</f>
        <v>297.76</v>
      </c>
      <c r="X2191" s="14">
        <f ca="1">VLOOKUP($M2191,LAST!$B:$Q,3,0)*100</f>
        <v>317.31</v>
      </c>
      <c r="Y2191" s="14">
        <f ca="1">VLOOKUP($M2191,LAST!$B:$Q,16,0)*100</f>
        <v>321</v>
      </c>
      <c r="Z2191" s="14">
        <f ca="1">VLOOKUP($M2191,LAST!$B:$Q,4,0)</f>
        <v>98.34</v>
      </c>
      <c r="AA2191" s="14">
        <f ca="1">VLOOKUP($M2191,LAST!$B:$Q,5,0)</f>
        <v>99.4435</v>
      </c>
      <c r="AB2191" s="14">
        <f ca="1">VLOOKUP($M2191,LAST!$B:$Q,6,0)</f>
        <v>90.393000000000001</v>
      </c>
      <c r="AC2191" s="14">
        <f ca="1">VLOOKUP($M2191,LAST!$B:$Q,7,0)</f>
        <v>1062.6500000000001</v>
      </c>
    </row>
    <row r="2192" spans="12:29" ht="16.5" customHeight="1" x14ac:dyDescent="0.25">
      <c r="L2192" s="32">
        <f t="shared" si="355"/>
        <v>2192</v>
      </c>
      <c r="M2192" s="9">
        <f t="shared" ca="1" si="364"/>
        <v>43115</v>
      </c>
      <c r="N2192" s="12">
        <f t="shared" ca="1" si="356"/>
        <v>0</v>
      </c>
      <c r="O2192" s="12">
        <f t="shared" ca="1" si="357"/>
        <v>-2.562339853759088E-3</v>
      </c>
      <c r="P2192" s="12">
        <f t="shared" ca="1" si="358"/>
        <v>0</v>
      </c>
      <c r="Q2192" s="12">
        <f t="shared" ca="1" si="359"/>
        <v>0</v>
      </c>
      <c r="R2192" s="12">
        <f t="shared" ca="1" si="360"/>
        <v>-1.7496528346894191E-4</v>
      </c>
      <c r="S2192" s="12">
        <f t="shared" ca="1" si="361"/>
        <v>0</v>
      </c>
      <c r="T2192" s="12">
        <f t="shared" ca="1" si="362"/>
        <v>-2.0659216827871862E-3</v>
      </c>
      <c r="U2192" s="18"/>
      <c r="V2192" s="22">
        <f t="shared" ca="1" si="363"/>
        <v>43115</v>
      </c>
      <c r="W2192" s="14">
        <f ca="1">VLOOKUP($M2192,LAST!$B:$Q,2,0)</f>
        <v>299.81</v>
      </c>
      <c r="X2192" s="14">
        <f ca="1">VLOOKUP($M2192,LAST!$B:$Q,3,0)*100</f>
        <v>319.20000000000005</v>
      </c>
      <c r="Y2192" s="14">
        <f ca="1">VLOOKUP($M2192,LAST!$B:$Q,16,0)*100</f>
        <v>323</v>
      </c>
      <c r="Z2192" s="14">
        <f ca="1">VLOOKUP($M2192,LAST!$B:$Q,4,0)</f>
        <v>98.33</v>
      </c>
      <c r="AA2192" s="14">
        <f ca="1">VLOOKUP($M2192,LAST!$B:$Q,5,0)</f>
        <v>99.430899999999994</v>
      </c>
      <c r="AB2192" s="14">
        <f ca="1">VLOOKUP($M2192,LAST!$B:$Q,6,0)</f>
        <v>90.974000000000004</v>
      </c>
      <c r="AC2192" s="14">
        <f ca="1">VLOOKUP($M2192,LAST!$B:$Q,7,0)</f>
        <v>1062.7</v>
      </c>
    </row>
    <row r="2193" spans="12:29" ht="16.5" customHeight="1" x14ac:dyDescent="0.25">
      <c r="L2193" s="32">
        <f t="shared" si="355"/>
        <v>2193</v>
      </c>
      <c r="M2193" s="9">
        <f t="shared" ca="1" si="364"/>
        <v>43112</v>
      </c>
      <c r="N2193" s="12">
        <f t="shared" ca="1" si="356"/>
        <v>-6.6925090282609068E-3</v>
      </c>
      <c r="O2193" s="12">
        <f t="shared" ca="1" si="357"/>
        <v>-3.5186050132335334E-3</v>
      </c>
      <c r="P2193" s="12">
        <f t="shared" ca="1" si="358"/>
        <v>-3.0864197530864335E-3</v>
      </c>
      <c r="Q2193" s="12">
        <f t="shared" ca="1" si="359"/>
        <v>2.0343810395684336E-4</v>
      </c>
      <c r="R2193" s="12">
        <f t="shared" ca="1" si="360"/>
        <v>-1.8096581455229188E-4</v>
      </c>
      <c r="S2193" s="12">
        <f t="shared" ca="1" si="361"/>
        <v>-9.5588555502329475E-3</v>
      </c>
      <c r="T2193" s="12">
        <f t="shared" ca="1" si="362"/>
        <v>-6.7157914373657812E-3</v>
      </c>
      <c r="U2193" s="18"/>
      <c r="V2193" s="22">
        <f t="shared" ca="1" si="363"/>
        <v>43112</v>
      </c>
      <c r="W2193" s="14">
        <f ca="1">VLOOKUP($M2193,LAST!$B:$Q,2,0)</f>
        <v>299.81</v>
      </c>
      <c r="X2193" s="14">
        <f ca="1">VLOOKUP($M2193,LAST!$B:$Q,3,0)*100</f>
        <v>320.02000000000004</v>
      </c>
      <c r="Y2193" s="14">
        <f ca="1">VLOOKUP($M2193,LAST!$B:$Q,16,0)*100</f>
        <v>323</v>
      </c>
      <c r="Z2193" s="14">
        <f ca="1">VLOOKUP($M2193,LAST!$B:$Q,4,0)</f>
        <v>98.33</v>
      </c>
      <c r="AA2193" s="14">
        <f ca="1">VLOOKUP($M2193,LAST!$B:$Q,5,0)</f>
        <v>99.448300000000003</v>
      </c>
      <c r="AB2193" s="14">
        <f ca="1">VLOOKUP($M2193,LAST!$B:$Q,6,0)</f>
        <v>90.974000000000004</v>
      </c>
      <c r="AC2193" s="14">
        <f ca="1">VLOOKUP($M2193,LAST!$B:$Q,7,0)</f>
        <v>1064.9000000000001</v>
      </c>
    </row>
    <row r="2194" spans="12:29" ht="16.5" customHeight="1" x14ac:dyDescent="0.25">
      <c r="L2194" s="32">
        <f t="shared" si="355"/>
        <v>2194</v>
      </c>
      <c r="M2194" s="9">
        <f t="shared" ca="1" si="364"/>
        <v>43111</v>
      </c>
      <c r="N2194" s="12">
        <f t="shared" ca="1" si="356"/>
        <v>0</v>
      </c>
      <c r="O2194" s="12">
        <f t="shared" ca="1" si="357"/>
        <v>-2.8255604545737167E-3</v>
      </c>
      <c r="P2194" s="12">
        <f t="shared" ca="1" si="358"/>
        <v>-3.0769230769230882E-3</v>
      </c>
      <c r="Q2194" s="12">
        <f t="shared" ca="1" si="359"/>
        <v>1.017293997966906E-4</v>
      </c>
      <c r="R2194" s="12">
        <f t="shared" ca="1" si="360"/>
        <v>-5.5164125834483713E-4</v>
      </c>
      <c r="S2194" s="12">
        <f t="shared" ca="1" si="361"/>
        <v>-5.1986310271627811E-3</v>
      </c>
      <c r="T2194" s="12">
        <f t="shared" ca="1" si="362"/>
        <v>2.3324159164062053E-4</v>
      </c>
      <c r="U2194" s="18"/>
      <c r="V2194" s="22">
        <f t="shared" ca="1" si="363"/>
        <v>43111</v>
      </c>
      <c r="W2194" s="14">
        <f ca="1">VLOOKUP($M2194,LAST!$B:$Q,2,0)</f>
        <v>301.83</v>
      </c>
      <c r="X2194" s="14">
        <f ca="1">VLOOKUP($M2194,LAST!$B:$Q,3,0)*100</f>
        <v>321.14999999999998</v>
      </c>
      <c r="Y2194" s="14">
        <f ca="1">VLOOKUP($M2194,LAST!$B:$Q,16,0)*100</f>
        <v>324</v>
      </c>
      <c r="Z2194" s="14">
        <f ca="1">VLOOKUP($M2194,LAST!$B:$Q,4,0)</f>
        <v>98.31</v>
      </c>
      <c r="AA2194" s="14">
        <f ca="1">VLOOKUP($M2194,LAST!$B:$Q,5,0)</f>
        <v>99.466300000000004</v>
      </c>
      <c r="AB2194" s="14">
        <f ca="1">VLOOKUP($M2194,LAST!$B:$Q,6,0)</f>
        <v>91.852000000000004</v>
      </c>
      <c r="AC2194" s="14">
        <f ca="1">VLOOKUP($M2194,LAST!$B:$Q,7,0)</f>
        <v>1072.0999999999999</v>
      </c>
    </row>
    <row r="2195" spans="12:29" ht="16.5" customHeight="1" x14ac:dyDescent="0.25">
      <c r="L2195" s="32">
        <f t="shared" si="355"/>
        <v>2195</v>
      </c>
      <c r="M2195" s="9">
        <f t="shared" ca="1" si="364"/>
        <v>43110</v>
      </c>
      <c r="N2195" s="12">
        <f t="shared" ca="1" si="356"/>
        <v>1.4111480697510226E-2</v>
      </c>
      <c r="O2195" s="12">
        <f t="shared" ca="1" si="357"/>
        <v>1.503356550789503E-2</v>
      </c>
      <c r="P2195" s="12">
        <f t="shared" ca="1" si="358"/>
        <v>2.2012578616352307E-2</v>
      </c>
      <c r="Q2195" s="12">
        <f t="shared" ca="1" si="359"/>
        <v>3.0528136766050373E-4</v>
      </c>
      <c r="R2195" s="12">
        <f t="shared" ca="1" si="360"/>
        <v>2.6835654232137962E-4</v>
      </c>
      <c r="S2195" s="12">
        <f t="shared" ca="1" si="361"/>
        <v>-2.1182777105309691E-3</v>
      </c>
      <c r="T2195" s="12">
        <f t="shared" ca="1" si="362"/>
        <v>4.4513166526098935E-3</v>
      </c>
      <c r="U2195" s="18"/>
      <c r="V2195" s="22">
        <f t="shared" ca="1" si="363"/>
        <v>43110</v>
      </c>
      <c r="W2195" s="14">
        <f ca="1">VLOOKUP($M2195,LAST!$B:$Q,2,0)</f>
        <v>301.83</v>
      </c>
      <c r="X2195" s="14">
        <f ca="1">VLOOKUP($M2195,LAST!$B:$Q,3,0)*100</f>
        <v>322.06</v>
      </c>
      <c r="Y2195" s="14">
        <f ca="1">VLOOKUP($M2195,LAST!$B:$Q,16,0)*100</f>
        <v>325</v>
      </c>
      <c r="Z2195" s="14">
        <f ca="1">VLOOKUP($M2195,LAST!$B:$Q,4,0)</f>
        <v>98.3</v>
      </c>
      <c r="AA2195" s="14">
        <f ca="1">VLOOKUP($M2195,LAST!$B:$Q,5,0)</f>
        <v>99.521199999999993</v>
      </c>
      <c r="AB2195" s="14">
        <f ca="1">VLOOKUP($M2195,LAST!$B:$Q,6,0)</f>
        <v>92.331999999999994</v>
      </c>
      <c r="AC2195" s="14">
        <f ca="1">VLOOKUP($M2195,LAST!$B:$Q,7,0)</f>
        <v>1071.8499999999999</v>
      </c>
    </row>
    <row r="2196" spans="12:29" ht="16.5" customHeight="1" x14ac:dyDescent="0.25">
      <c r="L2196" s="32">
        <f t="shared" si="355"/>
        <v>2196</v>
      </c>
      <c r="M2196" s="9">
        <f t="shared" ca="1" si="364"/>
        <v>43109</v>
      </c>
      <c r="N2196" s="12">
        <f t="shared" ca="1" si="356"/>
        <v>-1.1294555359930847E-2</v>
      </c>
      <c r="O2196" s="12">
        <f t="shared" ca="1" si="357"/>
        <v>-5.6698270702759679E-4</v>
      </c>
      <c r="P2196" s="12">
        <f t="shared" ca="1" si="358"/>
        <v>-6.2499999999999778E-3</v>
      </c>
      <c r="Q2196" s="12">
        <f t="shared" ca="1" si="359"/>
        <v>2.0356234096685633E-4</v>
      </c>
      <c r="R2196" s="12">
        <f t="shared" ca="1" si="360"/>
        <v>-6.9345757949146325E-5</v>
      </c>
      <c r="S2196" s="12">
        <f t="shared" ca="1" si="361"/>
        <v>1.8406635050565168E-3</v>
      </c>
      <c r="T2196" s="12">
        <f t="shared" ca="1" si="362"/>
        <v>9.3799831160312763E-4</v>
      </c>
      <c r="U2196" s="18"/>
      <c r="V2196" s="22">
        <f t="shared" ca="1" si="363"/>
        <v>43109</v>
      </c>
      <c r="W2196" s="14">
        <f ca="1">VLOOKUP($M2196,LAST!$B:$Q,2,0)</f>
        <v>297.63</v>
      </c>
      <c r="X2196" s="14">
        <f ca="1">VLOOKUP($M2196,LAST!$B:$Q,3,0)*100</f>
        <v>317.28999999999996</v>
      </c>
      <c r="Y2196" s="14">
        <f ca="1">VLOOKUP($M2196,LAST!$B:$Q,16,0)*100</f>
        <v>318</v>
      </c>
      <c r="Z2196" s="14">
        <f ca="1">VLOOKUP($M2196,LAST!$B:$Q,4,0)</f>
        <v>98.27</v>
      </c>
      <c r="AA2196" s="14">
        <f ca="1">VLOOKUP($M2196,LAST!$B:$Q,5,0)</f>
        <v>99.494500000000002</v>
      </c>
      <c r="AB2196" s="14">
        <f ca="1">VLOOKUP($M2196,LAST!$B:$Q,6,0)</f>
        <v>92.528000000000006</v>
      </c>
      <c r="AC2196" s="14">
        <f ca="1">VLOOKUP($M2196,LAST!$B:$Q,7,0)</f>
        <v>1067.0999999999999</v>
      </c>
    </row>
    <row r="2197" spans="12:29" ht="16.5" customHeight="1" x14ac:dyDescent="0.25">
      <c r="L2197" s="32">
        <f t="shared" si="355"/>
        <v>2197</v>
      </c>
      <c r="M2197" s="9">
        <f t="shared" ca="1" si="364"/>
        <v>43108</v>
      </c>
      <c r="N2197" s="12">
        <f t="shared" ca="1" si="356"/>
        <v>2.0304906464281292E-3</v>
      </c>
      <c r="O2197" s="12">
        <f t="shared" ca="1" si="357"/>
        <v>-8.1542114471381266E-3</v>
      </c>
      <c r="P2197" s="12">
        <f t="shared" ca="1" si="358"/>
        <v>-6.2111801242236142E-3</v>
      </c>
      <c r="Q2197" s="12">
        <f t="shared" ca="1" si="359"/>
        <v>5.0916496944997114E-4</v>
      </c>
      <c r="R2197" s="12">
        <f t="shared" ca="1" si="360"/>
        <v>-1.8488783136616505E-4</v>
      </c>
      <c r="S2197" s="12">
        <f t="shared" ca="1" si="361"/>
        <v>4.4481179784445768E-3</v>
      </c>
      <c r="T2197" s="12">
        <f t="shared" ca="1" si="362"/>
        <v>3.1521994824745825E-3</v>
      </c>
      <c r="U2197" s="18"/>
      <c r="V2197" s="22">
        <f t="shared" ca="1" si="363"/>
        <v>43108</v>
      </c>
      <c r="W2197" s="14">
        <f ca="1">VLOOKUP($M2197,LAST!$B:$Q,2,0)</f>
        <v>301.02999999999997</v>
      </c>
      <c r="X2197" s="14">
        <f ca="1">VLOOKUP($M2197,LAST!$B:$Q,3,0)*100</f>
        <v>317.47000000000003</v>
      </c>
      <c r="Y2197" s="14">
        <f ca="1">VLOOKUP($M2197,LAST!$B:$Q,16,0)*100</f>
        <v>320</v>
      </c>
      <c r="Z2197" s="14">
        <f ca="1">VLOOKUP($M2197,LAST!$B:$Q,4,0)</f>
        <v>98.25</v>
      </c>
      <c r="AA2197" s="14">
        <f ca="1">VLOOKUP($M2197,LAST!$B:$Q,5,0)</f>
        <v>99.501400000000004</v>
      </c>
      <c r="AB2197" s="14">
        <f ca="1">VLOOKUP($M2197,LAST!$B:$Q,6,0)</f>
        <v>92.358000000000004</v>
      </c>
      <c r="AC2197" s="14">
        <f ca="1">VLOOKUP($M2197,LAST!$B:$Q,7,0)</f>
        <v>1066.0999999999999</v>
      </c>
    </row>
    <row r="2198" spans="12:29" ht="16.5" customHeight="1" x14ac:dyDescent="0.25">
      <c r="L2198" s="32">
        <f t="shared" si="355"/>
        <v>2198</v>
      </c>
      <c r="M2198" s="9">
        <f t="shared" ca="1" si="364"/>
        <v>43105</v>
      </c>
      <c r="N2198" s="12">
        <f t="shared" ca="1" si="356"/>
        <v>-1.0995522781142908E-2</v>
      </c>
      <c r="O2198" s="12">
        <f t="shared" ca="1" si="357"/>
        <v>-1.0112880779341249E-2</v>
      </c>
      <c r="P2198" s="12">
        <f t="shared" ca="1" si="358"/>
        <v>-1.2269938650306789E-2</v>
      </c>
      <c r="Q2198" s="12">
        <f t="shared" ca="1" si="359"/>
        <v>9.1733768219359746E-4</v>
      </c>
      <c r="R2198" s="12">
        <f t="shared" ca="1" si="360"/>
        <v>2.4523746826488058E-4</v>
      </c>
      <c r="S2198" s="12">
        <f t="shared" ca="1" si="361"/>
        <v>1.0451482259699052E-3</v>
      </c>
      <c r="T2198" s="12">
        <f t="shared" ca="1" si="362"/>
        <v>5.6489196441167344E-4</v>
      </c>
      <c r="U2198" s="18"/>
      <c r="V2198" s="22">
        <f t="shared" ca="1" si="363"/>
        <v>43105</v>
      </c>
      <c r="W2198" s="14">
        <f ca="1">VLOOKUP($M2198,LAST!$B:$Q,2,0)</f>
        <v>300.42</v>
      </c>
      <c r="X2198" s="14">
        <f ca="1">VLOOKUP($M2198,LAST!$B:$Q,3,0)*100</f>
        <v>320.08</v>
      </c>
      <c r="Y2198" s="14">
        <f ca="1">VLOOKUP($M2198,LAST!$B:$Q,16,0)*100</f>
        <v>322</v>
      </c>
      <c r="Z2198" s="14">
        <f ca="1">VLOOKUP($M2198,LAST!$B:$Q,4,0)</f>
        <v>98.2</v>
      </c>
      <c r="AA2198" s="14">
        <f ca="1">VLOOKUP($M2198,LAST!$B:$Q,5,0)</f>
        <v>99.519800000000004</v>
      </c>
      <c r="AB2198" s="14">
        <f ca="1">VLOOKUP($M2198,LAST!$B:$Q,6,0)</f>
        <v>91.948999999999998</v>
      </c>
      <c r="AC2198" s="14">
        <f ca="1">VLOOKUP($M2198,LAST!$B:$Q,7,0)</f>
        <v>1062.75</v>
      </c>
    </row>
    <row r="2199" spans="12:29" ht="16.5" customHeight="1" x14ac:dyDescent="0.25">
      <c r="L2199" s="32">
        <f t="shared" si="355"/>
        <v>2199</v>
      </c>
      <c r="M2199" s="9">
        <f t="shared" ca="1" si="364"/>
        <v>43104</v>
      </c>
      <c r="N2199" s="12">
        <f t="shared" ca="1" si="356"/>
        <v>-7.4175734405123039E-3</v>
      </c>
      <c r="O2199" s="12">
        <f t="shared" ca="1" si="357"/>
        <v>-2.1426625911690977E-2</v>
      </c>
      <c r="P2199" s="12">
        <f t="shared" ca="1" si="358"/>
        <v>-2.39520958083832E-2</v>
      </c>
      <c r="Q2199" s="12">
        <f t="shared" ca="1" si="359"/>
        <v>3.0587275693316762E-4</v>
      </c>
      <c r="R2199" s="12">
        <f t="shared" ca="1" si="360"/>
        <v>7.0102599227350737E-4</v>
      </c>
      <c r="S2199" s="12">
        <f t="shared" ca="1" si="361"/>
        <v>-3.3527918230942255E-3</v>
      </c>
      <c r="T2199" s="12">
        <f t="shared" ca="1" si="362"/>
        <v>-2.2544737212905064E-3</v>
      </c>
      <c r="U2199" s="18"/>
      <c r="V2199" s="22">
        <f t="shared" ca="1" si="363"/>
        <v>43104</v>
      </c>
      <c r="W2199" s="14">
        <f ca="1">VLOOKUP($M2199,LAST!$B:$Q,2,0)</f>
        <v>303.76</v>
      </c>
      <c r="X2199" s="14">
        <f ca="1">VLOOKUP($M2199,LAST!$B:$Q,3,0)*100</f>
        <v>323.34999999999997</v>
      </c>
      <c r="Y2199" s="14">
        <f ca="1">VLOOKUP($M2199,LAST!$B:$Q,16,0)*100</f>
        <v>326</v>
      </c>
      <c r="Z2199" s="14">
        <f ca="1">VLOOKUP($M2199,LAST!$B:$Q,4,0)</f>
        <v>98.11</v>
      </c>
      <c r="AA2199" s="14">
        <f ca="1">VLOOKUP($M2199,LAST!$B:$Q,5,0)</f>
        <v>99.495400000000004</v>
      </c>
      <c r="AB2199" s="14">
        <f ca="1">VLOOKUP($M2199,LAST!$B:$Q,6,0)</f>
        <v>91.852999999999994</v>
      </c>
      <c r="AC2199" s="14">
        <f ca="1">VLOOKUP($M2199,LAST!$B:$Q,7,0)</f>
        <v>1062.1500000000001</v>
      </c>
    </row>
    <row r="2200" spans="12:29" ht="16.5" customHeight="1" x14ac:dyDescent="0.25">
      <c r="L2200" s="32">
        <f t="shared" si="355"/>
        <v>2200</v>
      </c>
      <c r="M2200" s="9">
        <f t="shared" ca="1" si="364"/>
        <v>43103</v>
      </c>
      <c r="N2200" s="12">
        <f t="shared" ca="1" si="356"/>
        <v>-2.6073069778053126E-3</v>
      </c>
      <c r="O2200" s="12">
        <f t="shared" ca="1" si="357"/>
        <v>-1.3700674586591743E-2</v>
      </c>
      <c r="P2200" s="12">
        <f t="shared" ca="1" si="358"/>
        <v>-1.4749262536873142E-2</v>
      </c>
      <c r="Q2200" s="12">
        <f t="shared" ca="1" si="359"/>
        <v>2.0395676116669037E-4</v>
      </c>
      <c r="R2200" s="12">
        <f t="shared" ca="1" si="360"/>
        <v>8.6504233175244138E-5</v>
      </c>
      <c r="S2200" s="12">
        <f t="shared" ca="1" si="361"/>
        <v>3.1565656565657463E-3</v>
      </c>
      <c r="T2200" s="12">
        <f t="shared" ca="1" si="362"/>
        <v>3.1568036185449788E-3</v>
      </c>
      <c r="U2200" s="18"/>
      <c r="V2200" s="22">
        <f t="shared" ca="1" si="363"/>
        <v>43103</v>
      </c>
      <c r="W2200" s="14">
        <f ca="1">VLOOKUP($M2200,LAST!$B:$Q,2,0)</f>
        <v>306.02999999999997</v>
      </c>
      <c r="X2200" s="14">
        <f ca="1">VLOOKUP($M2200,LAST!$B:$Q,3,0)*100</f>
        <v>330.43</v>
      </c>
      <c r="Y2200" s="14">
        <f ca="1">VLOOKUP($M2200,LAST!$B:$Q,16,0)*100</f>
        <v>334</v>
      </c>
      <c r="Z2200" s="14">
        <f ca="1">VLOOKUP($M2200,LAST!$B:$Q,4,0)</f>
        <v>98.08</v>
      </c>
      <c r="AA2200" s="14">
        <f ca="1">VLOOKUP($M2200,LAST!$B:$Q,5,0)</f>
        <v>99.425700000000006</v>
      </c>
      <c r="AB2200" s="14">
        <f ca="1">VLOOKUP($M2200,LAST!$B:$Q,6,0)</f>
        <v>92.162000000000006</v>
      </c>
      <c r="AC2200" s="14">
        <f ca="1">VLOOKUP($M2200,LAST!$B:$Q,7,0)</f>
        <v>1064.55</v>
      </c>
    </row>
    <row r="2201" spans="12:29" ht="16.5" customHeight="1" x14ac:dyDescent="0.25">
      <c r="L2201" s="32">
        <f t="shared" si="355"/>
        <v>2201</v>
      </c>
      <c r="M2201" s="9">
        <f t="shared" ca="1" si="364"/>
        <v>43102</v>
      </c>
      <c r="N2201" s="12">
        <f t="shared" ca="1" si="356"/>
        <v>-1.3344909640491509E-2</v>
      </c>
      <c r="O2201" s="12">
        <f t="shared" ca="1" si="357"/>
        <v>-1.1740412979351134E-2</v>
      </c>
      <c r="P2201" s="12">
        <f t="shared" ca="1" si="358"/>
        <v>-1.1661807580174877E-2</v>
      </c>
      <c r="Q2201" s="12">
        <f t="shared" ca="1" si="359"/>
        <v>1.0198878123413024E-4</v>
      </c>
      <c r="R2201" s="12">
        <f t="shared" ca="1" si="360"/>
        <v>-1.0057620105574649E-4</v>
      </c>
      <c r="S2201" s="12">
        <f t="shared" ca="1" si="361"/>
        <v>-3.9895923677363276E-3</v>
      </c>
      <c r="T2201" s="12">
        <f t="shared" ca="1" si="362"/>
        <v>-8.826413860738791E-3</v>
      </c>
      <c r="U2201" s="18"/>
      <c r="V2201" s="22">
        <f t="shared" ca="1" si="363"/>
        <v>43102</v>
      </c>
      <c r="W2201" s="14">
        <f ca="1">VLOOKUP($M2201,LAST!$B:$Q,2,0)</f>
        <v>306.83</v>
      </c>
      <c r="X2201" s="14">
        <f ca="1">VLOOKUP($M2201,LAST!$B:$Q,3,0)*100</f>
        <v>335.02</v>
      </c>
      <c r="Y2201" s="14">
        <f ca="1">VLOOKUP($M2201,LAST!$B:$Q,16,0)*100</f>
        <v>339</v>
      </c>
      <c r="Z2201" s="14">
        <f ca="1">VLOOKUP($M2201,LAST!$B:$Q,4,0)</f>
        <v>98.06</v>
      </c>
      <c r="AA2201" s="14">
        <f ca="1">VLOOKUP($M2201,LAST!$B:$Q,5,0)</f>
        <v>99.417100000000005</v>
      </c>
      <c r="AB2201" s="14">
        <f ca="1">VLOOKUP($M2201,LAST!$B:$Q,6,0)</f>
        <v>91.872</v>
      </c>
      <c r="AC2201" s="14">
        <f ca="1">VLOOKUP($M2201,LAST!$B:$Q,7,0)</f>
        <v>1061.2</v>
      </c>
    </row>
    <row r="2202" spans="12:29" ht="16.5" customHeight="1" x14ac:dyDescent="0.25">
      <c r="L2202" s="32">
        <f t="shared" si="355"/>
        <v>2202</v>
      </c>
      <c r="M2202" s="9">
        <f t="shared" ca="1" si="364"/>
        <v>43101</v>
      </c>
      <c r="N2202" s="12">
        <f t="shared" ca="1" si="356"/>
        <v>0</v>
      </c>
      <c r="O2202" s="12">
        <f t="shared" ca="1" si="357"/>
        <v>0</v>
      </c>
      <c r="P2202" s="12">
        <f t="shared" ca="1" si="358"/>
        <v>0</v>
      </c>
      <c r="Q2202" s="12">
        <f t="shared" ca="1" si="359"/>
        <v>2.0401917780277223E-4</v>
      </c>
      <c r="R2202" s="12">
        <f t="shared" ca="1" si="360"/>
        <v>6.6384699332511232E-5</v>
      </c>
      <c r="S2202" s="12">
        <f t="shared" ca="1" si="361"/>
        <v>1.2591724197821286E-3</v>
      </c>
      <c r="T2202" s="12">
        <f t="shared" ca="1" si="362"/>
        <v>0</v>
      </c>
      <c r="U2202" s="18"/>
      <c r="V2202" s="22">
        <f t="shared" ca="1" si="363"/>
        <v>43101</v>
      </c>
      <c r="W2202" s="14">
        <f ca="1">VLOOKUP($M2202,LAST!$B:$Q,2,0)</f>
        <v>310.98</v>
      </c>
      <c r="X2202" s="14">
        <f ca="1">VLOOKUP($M2202,LAST!$B:$Q,3,0)*100</f>
        <v>339</v>
      </c>
      <c r="Y2202" s="14">
        <f ca="1">VLOOKUP($M2202,LAST!$B:$Q,16,0)*100</f>
        <v>343</v>
      </c>
      <c r="Z2202" s="14">
        <f ca="1">VLOOKUP($M2202,LAST!$B:$Q,4,0)</f>
        <v>98.05</v>
      </c>
      <c r="AA2202" s="14">
        <f ca="1">VLOOKUP($M2202,LAST!$B:$Q,5,0)</f>
        <v>99.427099999999996</v>
      </c>
      <c r="AB2202" s="14">
        <f ca="1">VLOOKUP($M2202,LAST!$B:$Q,6,0)</f>
        <v>92.24</v>
      </c>
      <c r="AC2202" s="14">
        <f ca="1">VLOOKUP($M2202,LAST!$B:$Q,7,0)</f>
        <v>1070.6500000000001</v>
      </c>
    </row>
    <row r="2203" spans="12:29" ht="16.5" customHeight="1" x14ac:dyDescent="0.25">
      <c r="L2203" s="32">
        <f t="shared" si="355"/>
        <v>2203</v>
      </c>
      <c r="M2203" s="9">
        <f t="shared" ca="1" si="364"/>
        <v>43098</v>
      </c>
      <c r="N2203" s="12">
        <f t="shared" ca="1" si="356"/>
        <v>3.2583798432106459E-3</v>
      </c>
      <c r="O2203" s="12">
        <f t="shared" ca="1" si="357"/>
        <v>2.8695677898411542E-3</v>
      </c>
      <c r="P2203" s="12">
        <f t="shared" ca="1" si="358"/>
        <v>2.9239766081872176E-3</v>
      </c>
      <c r="Q2203" s="12">
        <f t="shared" ca="1" si="359"/>
        <v>-5.0978792822187202E-4</v>
      </c>
      <c r="R2203" s="12">
        <f t="shared" ca="1" si="360"/>
        <v>-2.0213071924346515E-4</v>
      </c>
      <c r="S2203" s="12">
        <f t="shared" ca="1" si="361"/>
        <v>-5.1618755534438288E-3</v>
      </c>
      <c r="T2203" s="12">
        <f t="shared" ca="1" si="362"/>
        <v>0</v>
      </c>
      <c r="U2203" s="18"/>
      <c r="V2203" s="22">
        <f t="shared" ca="1" si="363"/>
        <v>43098</v>
      </c>
      <c r="W2203" s="14">
        <f ca="1">VLOOKUP($M2203,LAST!$B:$Q,2,0)</f>
        <v>310.98</v>
      </c>
      <c r="X2203" s="14">
        <f ca="1">VLOOKUP($M2203,LAST!$B:$Q,3,0)*100</f>
        <v>339</v>
      </c>
      <c r="Y2203" s="14">
        <f ca="1">VLOOKUP($M2203,LAST!$B:$Q,16,0)*100</f>
        <v>343</v>
      </c>
      <c r="Z2203" s="14">
        <f ca="1">VLOOKUP($M2203,LAST!$B:$Q,4,0)</f>
        <v>98.03</v>
      </c>
      <c r="AA2203" s="14">
        <f ca="1">VLOOKUP($M2203,LAST!$B:$Q,5,0)</f>
        <v>99.420500000000004</v>
      </c>
      <c r="AB2203" s="14">
        <f ca="1">VLOOKUP($M2203,LAST!$B:$Q,6,0)</f>
        <v>92.123999999999995</v>
      </c>
      <c r="AC2203" s="14">
        <f ca="1">VLOOKUP($M2203,LAST!$B:$Q,7,0)</f>
        <v>1070.6500000000001</v>
      </c>
    </row>
    <row r="2204" spans="12:29" ht="16.5" customHeight="1" x14ac:dyDescent="0.25">
      <c r="L2204" s="32">
        <f t="shared" si="355"/>
        <v>2204</v>
      </c>
      <c r="M2204" s="9">
        <f t="shared" ca="1" si="364"/>
        <v>43097</v>
      </c>
      <c r="N2204" s="12">
        <f t="shared" ca="1" si="356"/>
        <v>-6.1560165442943182E-3</v>
      </c>
      <c r="O2204" s="12">
        <f t="shared" ca="1" si="357"/>
        <v>-1.1376930276087882E-2</v>
      </c>
      <c r="P2204" s="12">
        <f t="shared" ca="1" si="358"/>
        <v>-8.6956521739129933E-3</v>
      </c>
      <c r="Q2204" s="12">
        <f t="shared" ca="1" si="359"/>
        <v>1.0196798205375224E-4</v>
      </c>
      <c r="R2204" s="12">
        <f t="shared" ca="1" si="360"/>
        <v>1.7095925236576548E-5</v>
      </c>
      <c r="S2204" s="12">
        <f t="shared" ca="1" si="361"/>
        <v>-4.5471647406610805E-3</v>
      </c>
      <c r="T2204" s="12">
        <f t="shared" ca="1" si="362"/>
        <v>-3.3047849562464204E-3</v>
      </c>
      <c r="U2204" s="18"/>
      <c r="V2204" s="22">
        <f t="shared" ca="1" si="363"/>
        <v>43097</v>
      </c>
      <c r="W2204" s="14">
        <f ca="1">VLOOKUP($M2204,LAST!$B:$Q,2,0)</f>
        <v>309.97000000000003</v>
      </c>
      <c r="X2204" s="14">
        <f ca="1">VLOOKUP($M2204,LAST!$B:$Q,3,0)*100</f>
        <v>338.03000000000003</v>
      </c>
      <c r="Y2204" s="14">
        <f ca="1">VLOOKUP($M2204,LAST!$B:$Q,16,0)*100</f>
        <v>342</v>
      </c>
      <c r="Z2204" s="14">
        <f ca="1">VLOOKUP($M2204,LAST!$B:$Q,4,0)</f>
        <v>98.08</v>
      </c>
      <c r="AA2204" s="14">
        <f ca="1">VLOOKUP($M2204,LAST!$B:$Q,5,0)</f>
        <v>99.440600000000003</v>
      </c>
      <c r="AB2204" s="14">
        <f ca="1">VLOOKUP($M2204,LAST!$B:$Q,6,0)</f>
        <v>92.602000000000004</v>
      </c>
      <c r="AC2204" s="14">
        <f ca="1">VLOOKUP($M2204,LAST!$B:$Q,7,0)</f>
        <v>1070.6500000000001</v>
      </c>
    </row>
    <row r="2205" spans="12:29" ht="16.5" customHeight="1" x14ac:dyDescent="0.25">
      <c r="L2205" s="32">
        <f t="shared" si="355"/>
        <v>2205</v>
      </c>
      <c r="M2205" s="9">
        <f t="shared" ca="1" si="364"/>
        <v>43096</v>
      </c>
      <c r="N2205" s="12">
        <f t="shared" ca="1" si="356"/>
        <v>1.1021426950630353E-2</v>
      </c>
      <c r="O2205" s="12">
        <f t="shared" ca="1" si="357"/>
        <v>7.5733019006924973E-3</v>
      </c>
      <c r="P2205" s="12">
        <f t="shared" ca="1" si="358"/>
        <v>8.7719298245614308E-3</v>
      </c>
      <c r="Q2205" s="12">
        <f t="shared" ca="1" si="359"/>
        <v>1.0197838058312314E-4</v>
      </c>
      <c r="R2205" s="12">
        <f t="shared" ca="1" si="360"/>
        <v>-9.0507020328312038E-6</v>
      </c>
      <c r="S2205" s="12">
        <f t="shared" ca="1" si="361"/>
        <v>-2.4877489089291105E-3</v>
      </c>
      <c r="T2205" s="12">
        <f t="shared" ca="1" si="362"/>
        <v>-1.8120150536635737E-3</v>
      </c>
      <c r="U2205" s="18"/>
      <c r="V2205" s="22">
        <f t="shared" ca="1" si="363"/>
        <v>43096</v>
      </c>
      <c r="W2205" s="14">
        <f ca="1">VLOOKUP($M2205,LAST!$B:$Q,2,0)</f>
        <v>311.89</v>
      </c>
      <c r="X2205" s="14">
        <f ca="1">VLOOKUP($M2205,LAST!$B:$Q,3,0)*100</f>
        <v>341.92</v>
      </c>
      <c r="Y2205" s="14">
        <f ca="1">VLOOKUP($M2205,LAST!$B:$Q,16,0)*100</f>
        <v>345</v>
      </c>
      <c r="Z2205" s="14">
        <f ca="1">VLOOKUP($M2205,LAST!$B:$Q,4,0)</f>
        <v>98.07</v>
      </c>
      <c r="AA2205" s="14">
        <f ca="1">VLOOKUP($M2205,LAST!$B:$Q,5,0)</f>
        <v>99.438900000000004</v>
      </c>
      <c r="AB2205" s="14">
        <f ca="1">VLOOKUP($M2205,LAST!$B:$Q,6,0)</f>
        <v>93.025000000000006</v>
      </c>
      <c r="AC2205" s="14">
        <f ca="1">VLOOKUP($M2205,LAST!$B:$Q,7,0)</f>
        <v>1074.2</v>
      </c>
    </row>
    <row r="2206" spans="12:29" ht="16.5" customHeight="1" x14ac:dyDescent="0.25">
      <c r="L2206" s="32">
        <f t="shared" si="355"/>
        <v>2206</v>
      </c>
      <c r="M2206" s="9">
        <f t="shared" ca="1" si="364"/>
        <v>43095</v>
      </c>
      <c r="N2206" s="12">
        <f t="shared" ca="1" si="356"/>
        <v>1.5258749431856788E-3</v>
      </c>
      <c r="O2206" s="12">
        <f t="shared" ca="1" si="357"/>
        <v>-1.4731879787865942E-4</v>
      </c>
      <c r="P2206" s="12">
        <f t="shared" ca="1" si="358"/>
        <v>0</v>
      </c>
      <c r="Q2206" s="12">
        <f t="shared" ca="1" si="359"/>
        <v>1.0198878123413024E-4</v>
      </c>
      <c r="R2206" s="12">
        <f t="shared" ca="1" si="360"/>
        <v>4.0225504176483184E-6</v>
      </c>
      <c r="S2206" s="12">
        <f t="shared" ca="1" si="361"/>
        <v>-1.0721905925992203E-4</v>
      </c>
      <c r="T2206" s="12">
        <f t="shared" ca="1" si="362"/>
        <v>-3.2879503565804713E-3</v>
      </c>
      <c r="U2206" s="18"/>
      <c r="V2206" s="22">
        <f t="shared" ca="1" si="363"/>
        <v>43095</v>
      </c>
      <c r="W2206" s="14">
        <f ca="1">VLOOKUP($M2206,LAST!$B:$Q,2,0)</f>
        <v>308.49</v>
      </c>
      <c r="X2206" s="14">
        <f ca="1">VLOOKUP($M2206,LAST!$B:$Q,3,0)*100</f>
        <v>339.35</v>
      </c>
      <c r="Y2206" s="14">
        <f ca="1">VLOOKUP($M2206,LAST!$B:$Q,16,0)*100</f>
        <v>342</v>
      </c>
      <c r="Z2206" s="14">
        <f ca="1">VLOOKUP($M2206,LAST!$B:$Q,4,0)</f>
        <v>98.06</v>
      </c>
      <c r="AA2206" s="14">
        <f ca="1">VLOOKUP($M2206,LAST!$B:$Q,5,0)</f>
        <v>99.439800000000005</v>
      </c>
      <c r="AB2206" s="14">
        <f ca="1">VLOOKUP($M2206,LAST!$B:$Q,6,0)</f>
        <v>93.257000000000005</v>
      </c>
      <c r="AC2206" s="14">
        <f ca="1">VLOOKUP($M2206,LAST!$B:$Q,7,0)</f>
        <v>1076.1500000000001</v>
      </c>
    </row>
    <row r="2207" spans="12:29" ht="16.5" customHeight="1" x14ac:dyDescent="0.25">
      <c r="L2207" s="32">
        <f t="shared" si="355"/>
        <v>2207</v>
      </c>
      <c r="M2207" s="9">
        <f t="shared" ca="1" si="364"/>
        <v>43094</v>
      </c>
      <c r="N2207" s="12">
        <f t="shared" ca="1" si="356"/>
        <v>0</v>
      </c>
      <c r="O2207" s="12">
        <f t="shared" ca="1" si="357"/>
        <v>0</v>
      </c>
      <c r="P2207" s="12">
        <f t="shared" ca="1" si="358"/>
        <v>0</v>
      </c>
      <c r="Q2207" s="12">
        <f t="shared" ca="1" si="359"/>
        <v>9.1874234381372766E-4</v>
      </c>
      <c r="R2207" s="12">
        <f t="shared" ca="1" si="360"/>
        <v>7.2411150512818878E-5</v>
      </c>
      <c r="S2207" s="12">
        <f t="shared" ca="1" si="361"/>
        <v>-8.5701736531429429E-4</v>
      </c>
      <c r="T2207" s="12">
        <f t="shared" ca="1" si="362"/>
        <v>0</v>
      </c>
      <c r="U2207" s="18"/>
      <c r="V2207" s="22">
        <f t="shared" ca="1" si="363"/>
        <v>43094</v>
      </c>
      <c r="W2207" s="14">
        <f ca="1">VLOOKUP($M2207,LAST!$B:$Q,2,0)</f>
        <v>308.02</v>
      </c>
      <c r="X2207" s="14">
        <f ca="1">VLOOKUP($M2207,LAST!$B:$Q,3,0)*100</f>
        <v>339.40000000000003</v>
      </c>
      <c r="Y2207" s="14">
        <f ca="1">VLOOKUP($M2207,LAST!$B:$Q,16,0)*100</f>
        <v>342</v>
      </c>
      <c r="Z2207" s="14">
        <f ca="1">VLOOKUP($M2207,LAST!$B:$Q,4,0)</f>
        <v>98.05</v>
      </c>
      <c r="AA2207" s="14">
        <f ca="1">VLOOKUP($M2207,LAST!$B:$Q,5,0)</f>
        <v>99.439400000000006</v>
      </c>
      <c r="AB2207" s="14">
        <f ca="1">VLOOKUP($M2207,LAST!$B:$Q,6,0)</f>
        <v>93.266999999999996</v>
      </c>
      <c r="AC2207" s="14">
        <f ca="1">VLOOKUP($M2207,LAST!$B:$Q,7,0)</f>
        <v>1079.7</v>
      </c>
    </row>
    <row r="2208" spans="12:29" ht="16.5" customHeight="1" x14ac:dyDescent="0.25">
      <c r="L2208" s="32">
        <f t="shared" si="355"/>
        <v>2208</v>
      </c>
      <c r="M2208" s="9">
        <f t="shared" ca="1" si="364"/>
        <v>43091</v>
      </c>
      <c r="N2208" s="12">
        <f t="shared" ca="1" si="356"/>
        <v>1.235209985697594E-3</v>
      </c>
      <c r="O2208" s="12">
        <f t="shared" ca="1" si="357"/>
        <v>-3.3476243613084211E-3</v>
      </c>
      <c r="P2208" s="12">
        <f t="shared" ca="1" si="358"/>
        <v>-2.9154518950437192E-3</v>
      </c>
      <c r="Q2208" s="12">
        <f t="shared" ca="1" si="359"/>
        <v>-1.020720628764904E-4</v>
      </c>
      <c r="R2208" s="12">
        <f t="shared" ca="1" si="360"/>
        <v>4.5259017356302778E-5</v>
      </c>
      <c r="S2208" s="12">
        <f t="shared" ca="1" si="361"/>
        <v>7.3972426509993916E-4</v>
      </c>
      <c r="T2208" s="12">
        <f t="shared" ca="1" si="362"/>
        <v>-2.7708506511499031E-3</v>
      </c>
      <c r="U2208" s="18"/>
      <c r="V2208" s="22">
        <f t="shared" ca="1" si="363"/>
        <v>43091</v>
      </c>
      <c r="W2208" s="14">
        <f ca="1">VLOOKUP($M2208,LAST!$B:$Q,2,0)</f>
        <v>308.02</v>
      </c>
      <c r="X2208" s="14">
        <f ca="1">VLOOKUP($M2208,LAST!$B:$Q,3,0)*100</f>
        <v>339.40000000000003</v>
      </c>
      <c r="Y2208" s="14">
        <f ca="1">VLOOKUP($M2208,LAST!$B:$Q,16,0)*100</f>
        <v>342</v>
      </c>
      <c r="Z2208" s="14">
        <f ca="1">VLOOKUP($M2208,LAST!$B:$Q,4,0)</f>
        <v>97.96</v>
      </c>
      <c r="AA2208" s="14">
        <f ca="1">VLOOKUP($M2208,LAST!$B:$Q,5,0)</f>
        <v>99.432199999999995</v>
      </c>
      <c r="AB2208" s="14">
        <f ca="1">VLOOKUP($M2208,LAST!$B:$Q,6,0)</f>
        <v>93.346999999999994</v>
      </c>
      <c r="AC2208" s="14">
        <f ca="1">VLOOKUP($M2208,LAST!$B:$Q,7,0)</f>
        <v>1079.7</v>
      </c>
    </row>
    <row r="2209" spans="12:29" ht="16.5" customHeight="1" x14ac:dyDescent="0.25">
      <c r="L2209" s="32">
        <f t="shared" si="355"/>
        <v>2209</v>
      </c>
      <c r="M2209" s="9">
        <f t="shared" ca="1" si="364"/>
        <v>43090</v>
      </c>
      <c r="N2209" s="12">
        <f t="shared" ca="1" si="356"/>
        <v>8.0608165672717558E-3</v>
      </c>
      <c r="O2209" s="12">
        <f t="shared" ca="1" si="357"/>
        <v>-2.1683075480541936E-3</v>
      </c>
      <c r="P2209" s="12">
        <f t="shared" ca="1" si="358"/>
        <v>-2.9069767441860517E-3</v>
      </c>
      <c r="Q2209" s="12">
        <f t="shared" ca="1" si="359"/>
        <v>-1.0206164523374195E-4</v>
      </c>
      <c r="R2209" s="12">
        <f t="shared" ca="1" si="360"/>
        <v>-1.3575861916381715E-4</v>
      </c>
      <c r="S2209" s="12">
        <f t="shared" ca="1" si="361"/>
        <v>-3.7508171423061842E-4</v>
      </c>
      <c r="T2209" s="12">
        <f t="shared" ca="1" si="362"/>
        <v>1.6652789342215257E-3</v>
      </c>
      <c r="U2209" s="18"/>
      <c r="V2209" s="22">
        <f t="shared" ca="1" si="363"/>
        <v>43090</v>
      </c>
      <c r="W2209" s="14">
        <f ca="1">VLOOKUP($M2209,LAST!$B:$Q,2,0)</f>
        <v>307.64</v>
      </c>
      <c r="X2209" s="14">
        <f ca="1">VLOOKUP($M2209,LAST!$B:$Q,3,0)*100</f>
        <v>340.54</v>
      </c>
      <c r="Y2209" s="14">
        <f ca="1">VLOOKUP($M2209,LAST!$B:$Q,16,0)*100</f>
        <v>343</v>
      </c>
      <c r="Z2209" s="14">
        <f ca="1">VLOOKUP($M2209,LAST!$B:$Q,4,0)</f>
        <v>97.97</v>
      </c>
      <c r="AA2209" s="14">
        <f ca="1">VLOOKUP($M2209,LAST!$B:$Q,5,0)</f>
        <v>99.427700000000002</v>
      </c>
      <c r="AB2209" s="14">
        <f ca="1">VLOOKUP($M2209,LAST!$B:$Q,6,0)</f>
        <v>93.278000000000006</v>
      </c>
      <c r="AC2209" s="14">
        <f ca="1">VLOOKUP($M2209,LAST!$B:$Q,7,0)</f>
        <v>1082.7</v>
      </c>
    </row>
    <row r="2210" spans="12:29" ht="16.5" customHeight="1" x14ac:dyDescent="0.25">
      <c r="L2210" s="32">
        <f t="shared" si="355"/>
        <v>2210</v>
      </c>
      <c r="M2210" s="9">
        <f t="shared" ca="1" si="364"/>
        <v>43089</v>
      </c>
      <c r="N2210" s="12">
        <f t="shared" ca="1" si="356"/>
        <v>-4.2092211309426864E-3</v>
      </c>
      <c r="O2210" s="12">
        <f t="shared" ca="1" si="357"/>
        <v>-9.2030773697199253E-3</v>
      </c>
      <c r="P2210" s="12">
        <f t="shared" ca="1" si="358"/>
        <v>-5.7803468208093012E-3</v>
      </c>
      <c r="Q2210" s="12">
        <f t="shared" ca="1" si="359"/>
        <v>2.0416496529196415E-4</v>
      </c>
      <c r="R2210" s="12">
        <f t="shared" ca="1" si="360"/>
        <v>3.318654154993439E-5</v>
      </c>
      <c r="S2210" s="12">
        <f t="shared" ca="1" si="361"/>
        <v>-1.3698483535065087E-3</v>
      </c>
      <c r="T2210" s="12">
        <f t="shared" ca="1" si="362"/>
        <v>-3.6869757581343698E-3</v>
      </c>
      <c r="U2210" s="18"/>
      <c r="V2210" s="22">
        <f t="shared" ca="1" si="363"/>
        <v>43089</v>
      </c>
      <c r="W2210" s="14">
        <f ca="1">VLOOKUP($M2210,LAST!$B:$Q,2,0)</f>
        <v>305.18</v>
      </c>
      <c r="X2210" s="14">
        <f ca="1">VLOOKUP($M2210,LAST!$B:$Q,3,0)*100</f>
        <v>341.28</v>
      </c>
      <c r="Y2210" s="14">
        <f ca="1">VLOOKUP($M2210,LAST!$B:$Q,16,0)*100</f>
        <v>344</v>
      </c>
      <c r="Z2210" s="14">
        <f ca="1">VLOOKUP($M2210,LAST!$B:$Q,4,0)</f>
        <v>97.98</v>
      </c>
      <c r="AA2210" s="14">
        <f ca="1">VLOOKUP($M2210,LAST!$B:$Q,5,0)</f>
        <v>99.441199999999995</v>
      </c>
      <c r="AB2210" s="14">
        <f ca="1">VLOOKUP($M2210,LAST!$B:$Q,6,0)</f>
        <v>93.313000000000002</v>
      </c>
      <c r="AC2210" s="14">
        <f ca="1">VLOOKUP($M2210,LAST!$B:$Q,7,0)</f>
        <v>1080.9000000000001</v>
      </c>
    </row>
    <row r="2211" spans="12:29" ht="16.5" customHeight="1" x14ac:dyDescent="0.25">
      <c r="L2211" s="32">
        <f t="shared" si="355"/>
        <v>2211</v>
      </c>
      <c r="M2211" s="9">
        <f t="shared" ca="1" si="364"/>
        <v>43088</v>
      </c>
      <c r="N2211" s="12">
        <f t="shared" ca="1" si="356"/>
        <v>-1.3836599414357775E-2</v>
      </c>
      <c r="O2211" s="12">
        <f t="shared" ca="1" si="357"/>
        <v>-1.3715496506700342E-2</v>
      </c>
      <c r="P2211" s="12">
        <f t="shared" ca="1" si="358"/>
        <v>-1.1428571428571455E-2</v>
      </c>
      <c r="Q2211" s="12">
        <f t="shared" ca="1" si="359"/>
        <v>0</v>
      </c>
      <c r="R2211" s="12">
        <f t="shared" ca="1" si="360"/>
        <v>-4.7263446450562796E-5</v>
      </c>
      <c r="S2211" s="12">
        <f t="shared" ca="1" si="361"/>
        <v>-2.7109237419284948E-3</v>
      </c>
      <c r="T2211" s="12">
        <f t="shared" ca="1" si="362"/>
        <v>-3.3530843783012854E-3</v>
      </c>
      <c r="U2211" s="18"/>
      <c r="V2211" s="22">
        <f t="shared" ca="1" si="363"/>
        <v>43088</v>
      </c>
      <c r="W2211" s="14">
        <f ca="1">VLOOKUP($M2211,LAST!$B:$Q,2,0)</f>
        <v>306.47000000000003</v>
      </c>
      <c r="X2211" s="14">
        <f ca="1">VLOOKUP($M2211,LAST!$B:$Q,3,0)*100</f>
        <v>344.45</v>
      </c>
      <c r="Y2211" s="14">
        <f ca="1">VLOOKUP($M2211,LAST!$B:$Q,16,0)*100</f>
        <v>346</v>
      </c>
      <c r="Z2211" s="14">
        <f ca="1">VLOOKUP($M2211,LAST!$B:$Q,4,0)</f>
        <v>97.96</v>
      </c>
      <c r="AA2211" s="14">
        <f ca="1">VLOOKUP($M2211,LAST!$B:$Q,5,0)</f>
        <v>99.437899999999999</v>
      </c>
      <c r="AB2211" s="14">
        <f ca="1">VLOOKUP($M2211,LAST!$B:$Q,6,0)</f>
        <v>93.441000000000003</v>
      </c>
      <c r="AC2211" s="14">
        <f ca="1">VLOOKUP($M2211,LAST!$B:$Q,7,0)</f>
        <v>1084.9000000000001</v>
      </c>
    </row>
    <row r="2212" spans="12:29" ht="16.5" customHeight="1" x14ac:dyDescent="0.25">
      <c r="L2212" s="32">
        <f t="shared" si="355"/>
        <v>2212</v>
      </c>
      <c r="M2212" s="9">
        <f t="shared" ca="1" si="364"/>
        <v>43087</v>
      </c>
      <c r="N2212" s="12">
        <f t="shared" ca="1" si="356"/>
        <v>-1.4023287540848473E-2</v>
      </c>
      <c r="O2212" s="12">
        <f t="shared" ca="1" si="357"/>
        <v>-3.7938214907150547E-3</v>
      </c>
      <c r="P2212" s="12">
        <f t="shared" ca="1" si="358"/>
        <v>0</v>
      </c>
      <c r="Q2212" s="12">
        <f t="shared" ca="1" si="359"/>
        <v>1.0209290454299413E-4</v>
      </c>
      <c r="R2212" s="12">
        <f t="shared" ca="1" si="360"/>
        <v>3.6203099387677184E-5</v>
      </c>
      <c r="S2212" s="12">
        <f t="shared" ca="1" si="361"/>
        <v>-2.5231018183368148E-3</v>
      </c>
      <c r="T2212" s="12">
        <f t="shared" ca="1" si="362"/>
        <v>-7.6190126493980159E-4</v>
      </c>
      <c r="U2212" s="18"/>
      <c r="V2212" s="22">
        <f t="shared" ca="1" si="363"/>
        <v>43087</v>
      </c>
      <c r="W2212" s="14">
        <f ca="1">VLOOKUP($M2212,LAST!$B:$Q,2,0)</f>
        <v>310.77</v>
      </c>
      <c r="X2212" s="14">
        <f ca="1">VLOOKUP($M2212,LAST!$B:$Q,3,0)*100</f>
        <v>349.24</v>
      </c>
      <c r="Y2212" s="14">
        <f ca="1">VLOOKUP($M2212,LAST!$B:$Q,16,0)*100</f>
        <v>350</v>
      </c>
      <c r="Z2212" s="14">
        <f ca="1">VLOOKUP($M2212,LAST!$B:$Q,4,0)</f>
        <v>97.96</v>
      </c>
      <c r="AA2212" s="14">
        <f ca="1">VLOOKUP($M2212,LAST!$B:$Q,5,0)</f>
        <v>99.442599999999999</v>
      </c>
      <c r="AB2212" s="14">
        <f ca="1">VLOOKUP($M2212,LAST!$B:$Q,6,0)</f>
        <v>93.694999999999993</v>
      </c>
      <c r="AC2212" s="14">
        <f ca="1">VLOOKUP($M2212,LAST!$B:$Q,7,0)</f>
        <v>1088.55</v>
      </c>
    </row>
    <row r="2213" spans="12:29" ht="16.5" customHeight="1" x14ac:dyDescent="0.25">
      <c r="L2213" s="32">
        <f t="shared" si="355"/>
        <v>2213</v>
      </c>
      <c r="M2213" s="9">
        <f t="shared" ca="1" si="364"/>
        <v>43084</v>
      </c>
      <c r="N2213" s="12">
        <f t="shared" ca="1" si="356"/>
        <v>-5.3646375713969352E-3</v>
      </c>
      <c r="O2213" s="12">
        <f t="shared" ca="1" si="357"/>
        <v>-3.694546281297062E-3</v>
      </c>
      <c r="P2213" s="12">
        <f t="shared" ca="1" si="358"/>
        <v>0</v>
      </c>
      <c r="Q2213" s="12">
        <f t="shared" ca="1" si="359"/>
        <v>0</v>
      </c>
      <c r="R2213" s="12">
        <f t="shared" ca="1" si="360"/>
        <v>-2.9959142967450614E-4</v>
      </c>
      <c r="S2213" s="12">
        <f t="shared" ca="1" si="361"/>
        <v>4.7385253880134481E-3</v>
      </c>
      <c r="T2213" s="12">
        <f t="shared" ca="1" si="362"/>
        <v>3.9487579778696436E-4</v>
      </c>
      <c r="U2213" s="18"/>
      <c r="V2213" s="22">
        <f t="shared" ca="1" si="363"/>
        <v>43084</v>
      </c>
      <c r="W2213" s="14">
        <f ca="1">VLOOKUP($M2213,LAST!$B:$Q,2,0)</f>
        <v>315.19</v>
      </c>
      <c r="X2213" s="14">
        <f ca="1">VLOOKUP($M2213,LAST!$B:$Q,3,0)*100</f>
        <v>350.57</v>
      </c>
      <c r="Y2213" s="14">
        <f ca="1">VLOOKUP($M2213,LAST!$B:$Q,16,0)*100</f>
        <v>350</v>
      </c>
      <c r="Z2213" s="14">
        <f ca="1">VLOOKUP($M2213,LAST!$B:$Q,4,0)</f>
        <v>97.95</v>
      </c>
      <c r="AA2213" s="14">
        <f ca="1">VLOOKUP($M2213,LAST!$B:$Q,5,0)</f>
        <v>99.438999999999993</v>
      </c>
      <c r="AB2213" s="14">
        <f ca="1">VLOOKUP($M2213,LAST!$B:$Q,6,0)</f>
        <v>93.932000000000002</v>
      </c>
      <c r="AC2213" s="14">
        <f ca="1">VLOOKUP($M2213,LAST!$B:$Q,7,0)</f>
        <v>1089.3800000000001</v>
      </c>
    </row>
    <row r="2214" spans="12:29" ht="16.5" customHeight="1" x14ac:dyDescent="0.25">
      <c r="L2214" s="32">
        <f t="shared" si="355"/>
        <v>2214</v>
      </c>
      <c r="M2214" s="9">
        <f t="shared" ca="1" si="364"/>
        <v>43083</v>
      </c>
      <c r="N2214" s="12">
        <f t="shared" ca="1" si="356"/>
        <v>-1.1977180319601155E-3</v>
      </c>
      <c r="O2214" s="12">
        <f t="shared" ca="1" si="357"/>
        <v>8.248478297969708E-4</v>
      </c>
      <c r="P2214" s="12">
        <f t="shared" ca="1" si="358"/>
        <v>0</v>
      </c>
      <c r="Q2214" s="12">
        <f t="shared" ca="1" si="359"/>
        <v>-2.0414412575275875E-4</v>
      </c>
      <c r="R2214" s="12">
        <f t="shared" ca="1" si="360"/>
        <v>-1.4173290083019374E-4</v>
      </c>
      <c r="S2214" s="12">
        <f t="shared" ca="1" si="361"/>
        <v>6.4219888899597066E-4</v>
      </c>
      <c r="T2214" s="12">
        <f t="shared" ca="1" si="362"/>
        <v>-1.5587035254206461E-3</v>
      </c>
      <c r="U2214" s="18"/>
      <c r="V2214" s="22">
        <f t="shared" ca="1" si="363"/>
        <v>43083</v>
      </c>
      <c r="W2214" s="14">
        <f ca="1">VLOOKUP($M2214,LAST!$B:$Q,2,0)</f>
        <v>316.89</v>
      </c>
      <c r="X2214" s="14">
        <f ca="1">VLOOKUP($M2214,LAST!$B:$Q,3,0)*100</f>
        <v>351.87</v>
      </c>
      <c r="Y2214" s="14">
        <f ca="1">VLOOKUP($M2214,LAST!$B:$Q,16,0)*100</f>
        <v>350</v>
      </c>
      <c r="Z2214" s="14">
        <f ca="1">VLOOKUP($M2214,LAST!$B:$Q,4,0)</f>
        <v>97.95</v>
      </c>
      <c r="AA2214" s="14">
        <f ca="1">VLOOKUP($M2214,LAST!$B:$Q,5,0)</f>
        <v>99.468800000000002</v>
      </c>
      <c r="AB2214" s="14">
        <f ca="1">VLOOKUP($M2214,LAST!$B:$Q,6,0)</f>
        <v>93.489000000000004</v>
      </c>
      <c r="AC2214" s="14">
        <f ca="1">VLOOKUP($M2214,LAST!$B:$Q,7,0)</f>
        <v>1088.95</v>
      </c>
    </row>
    <row r="2215" spans="12:29" ht="16.5" customHeight="1" x14ac:dyDescent="0.25">
      <c r="L2215" s="32">
        <f t="shared" si="355"/>
        <v>2215</v>
      </c>
      <c r="M2215" s="9">
        <f t="shared" ca="1" si="364"/>
        <v>43082</v>
      </c>
      <c r="N2215" s="12">
        <f t="shared" ca="1" si="356"/>
        <v>9.2890090663271252E-3</v>
      </c>
      <c r="O2215" s="12">
        <f t="shared" ca="1" si="357"/>
        <v>1.1741007194244535E-2</v>
      </c>
      <c r="P2215" s="12">
        <f t="shared" ca="1" si="358"/>
        <v>1.744186046511631E-2</v>
      </c>
      <c r="Q2215" s="12">
        <f t="shared" ca="1" si="359"/>
        <v>-5.10099979595946E-4</v>
      </c>
      <c r="R2215" s="12">
        <f t="shared" ca="1" si="360"/>
        <v>-1.0051968678537193E-6</v>
      </c>
      <c r="S2215" s="12">
        <f t="shared" ca="1" si="361"/>
        <v>-7.1412631109126767E-3</v>
      </c>
      <c r="T2215" s="12">
        <f t="shared" ca="1" si="362"/>
        <v>-1.5105740181267091E-3</v>
      </c>
      <c r="U2215" s="18"/>
      <c r="V2215" s="22">
        <f t="shared" ca="1" si="363"/>
        <v>43082</v>
      </c>
      <c r="W2215" s="14">
        <f ca="1">VLOOKUP($M2215,LAST!$B:$Q,2,0)</f>
        <v>317.27</v>
      </c>
      <c r="X2215" s="14">
        <f ca="1">VLOOKUP($M2215,LAST!$B:$Q,3,0)*100</f>
        <v>351.58</v>
      </c>
      <c r="Y2215" s="14">
        <f ca="1">VLOOKUP($M2215,LAST!$B:$Q,16,0)*100</f>
        <v>350</v>
      </c>
      <c r="Z2215" s="14">
        <f ca="1">VLOOKUP($M2215,LAST!$B:$Q,4,0)</f>
        <v>97.97</v>
      </c>
      <c r="AA2215" s="14">
        <f ca="1">VLOOKUP($M2215,LAST!$B:$Q,5,0)</f>
        <v>99.482900000000001</v>
      </c>
      <c r="AB2215" s="14">
        <f ca="1">VLOOKUP($M2215,LAST!$B:$Q,6,0)</f>
        <v>93.429000000000002</v>
      </c>
      <c r="AC2215" s="14">
        <f ca="1">VLOOKUP($M2215,LAST!$B:$Q,7,0)</f>
        <v>1090.6500000000001</v>
      </c>
    </row>
    <row r="2216" spans="12:29" ht="16.5" customHeight="1" x14ac:dyDescent="0.25">
      <c r="L2216" s="32">
        <f t="shared" si="355"/>
        <v>2216</v>
      </c>
      <c r="M2216" s="9">
        <f t="shared" ca="1" si="364"/>
        <v>43081</v>
      </c>
      <c r="N2216" s="12">
        <f t="shared" ca="1" si="356"/>
        <v>-2.5384737426620285E-3</v>
      </c>
      <c r="O2216" s="12">
        <f t="shared" ca="1" si="357"/>
        <v>-4.8112721232602684E-3</v>
      </c>
      <c r="P2216" s="12">
        <f t="shared" ca="1" si="358"/>
        <v>-8.6455331412104153E-3</v>
      </c>
      <c r="Q2216" s="12">
        <f t="shared" ca="1" si="359"/>
        <v>1.0203040506051586E-4</v>
      </c>
      <c r="R2216" s="12">
        <f t="shared" ca="1" si="360"/>
        <v>-2.2511341093034432E-4</v>
      </c>
      <c r="S2216" s="12">
        <f t="shared" ca="1" si="361"/>
        <v>2.5035689173928954E-3</v>
      </c>
      <c r="T2216" s="12">
        <f t="shared" ca="1" si="362"/>
        <v>9.1558322651508206E-5</v>
      </c>
      <c r="U2216" s="18"/>
      <c r="V2216" s="22">
        <f t="shared" ca="1" si="363"/>
        <v>43081</v>
      </c>
      <c r="W2216" s="14">
        <f ca="1">VLOOKUP($M2216,LAST!$B:$Q,2,0)</f>
        <v>314.35000000000002</v>
      </c>
      <c r="X2216" s="14">
        <f ca="1">VLOOKUP($M2216,LAST!$B:$Q,3,0)*100</f>
        <v>347.5</v>
      </c>
      <c r="Y2216" s="14">
        <f ca="1">VLOOKUP($M2216,LAST!$B:$Q,16,0)*100</f>
        <v>344</v>
      </c>
      <c r="Z2216" s="14">
        <f ca="1">VLOOKUP($M2216,LAST!$B:$Q,4,0)</f>
        <v>98.02</v>
      </c>
      <c r="AA2216" s="14">
        <f ca="1">VLOOKUP($M2216,LAST!$B:$Q,5,0)</f>
        <v>99.483000000000004</v>
      </c>
      <c r="AB2216" s="14">
        <f ca="1">VLOOKUP($M2216,LAST!$B:$Q,6,0)</f>
        <v>94.100999999999999</v>
      </c>
      <c r="AC2216" s="14">
        <f ca="1">VLOOKUP($M2216,LAST!$B:$Q,7,0)</f>
        <v>1092.3</v>
      </c>
    </row>
    <row r="2217" spans="12:29" ht="16.5" customHeight="1" x14ac:dyDescent="0.25">
      <c r="L2217" s="32">
        <f t="shared" si="355"/>
        <v>2217</v>
      </c>
      <c r="M2217" s="9">
        <f t="shared" ca="1" si="364"/>
        <v>43080</v>
      </c>
      <c r="N2217" s="12">
        <f t="shared" ca="1" si="356"/>
        <v>-1.8370126373801199E-3</v>
      </c>
      <c r="O2217" s="12">
        <f t="shared" ca="1" si="357"/>
        <v>-1.8009776735942173E-3</v>
      </c>
      <c r="P2217" s="12">
        <f t="shared" ca="1" si="358"/>
        <v>0</v>
      </c>
      <c r="Q2217" s="12">
        <f t="shared" ca="1" si="359"/>
        <v>1.0204081632658735E-4</v>
      </c>
      <c r="R2217" s="12">
        <f t="shared" ca="1" si="360"/>
        <v>-4.4399977498654764E-4</v>
      </c>
      <c r="S2217" s="12">
        <f t="shared" ca="1" si="361"/>
        <v>-3.7273298473916583E-4</v>
      </c>
      <c r="T2217" s="12">
        <f t="shared" ca="1" si="362"/>
        <v>-1.1888431641517982E-3</v>
      </c>
      <c r="U2217" s="18"/>
      <c r="V2217" s="22">
        <f t="shared" ca="1" si="363"/>
        <v>43080</v>
      </c>
      <c r="W2217" s="14">
        <f ca="1">VLOOKUP($M2217,LAST!$B:$Q,2,0)</f>
        <v>315.14999999999998</v>
      </c>
      <c r="X2217" s="14">
        <f ca="1">VLOOKUP($M2217,LAST!$B:$Q,3,0)*100</f>
        <v>349.18</v>
      </c>
      <c r="Y2217" s="14">
        <f ca="1">VLOOKUP($M2217,LAST!$B:$Q,16,0)*100</f>
        <v>347</v>
      </c>
      <c r="Z2217" s="14">
        <f ca="1">VLOOKUP($M2217,LAST!$B:$Q,4,0)</f>
        <v>98.01</v>
      </c>
      <c r="AA2217" s="14">
        <f ca="1">VLOOKUP($M2217,LAST!$B:$Q,5,0)</f>
        <v>99.505399999999995</v>
      </c>
      <c r="AB2217" s="14">
        <f ca="1">VLOOKUP($M2217,LAST!$B:$Q,6,0)</f>
        <v>93.866</v>
      </c>
      <c r="AC2217" s="14">
        <f ca="1">VLOOKUP($M2217,LAST!$B:$Q,7,0)</f>
        <v>1092.2</v>
      </c>
    </row>
    <row r="2218" spans="12:29" ht="16.5" customHeight="1" x14ac:dyDescent="0.25">
      <c r="L2218" s="32">
        <f t="shared" si="355"/>
        <v>2218</v>
      </c>
      <c r="M2218" s="9">
        <f t="shared" ca="1" si="364"/>
        <v>43077</v>
      </c>
      <c r="N2218" s="12">
        <f t="shared" ca="1" si="356"/>
        <v>3.8021608947746977E-4</v>
      </c>
      <c r="O2218" s="12">
        <f t="shared" ca="1" si="357"/>
        <v>4.4795405599424853E-3</v>
      </c>
      <c r="P2218" s="12">
        <f t="shared" ca="1" si="358"/>
        <v>0</v>
      </c>
      <c r="Q2218" s="12">
        <f t="shared" ca="1" si="359"/>
        <v>0</v>
      </c>
      <c r="R2218" s="12">
        <f t="shared" ca="1" si="360"/>
        <v>-3.4744467495839704E-4</v>
      </c>
      <c r="S2218" s="12">
        <f t="shared" ca="1" si="361"/>
        <v>1.1301242070471673E-3</v>
      </c>
      <c r="T2218" s="12">
        <f t="shared" ca="1" si="362"/>
        <v>4.5726827929915004E-5</v>
      </c>
      <c r="U2218" s="18"/>
      <c r="V2218" s="22">
        <f t="shared" ca="1" si="363"/>
        <v>43077</v>
      </c>
      <c r="W2218" s="14">
        <f ca="1">VLOOKUP($M2218,LAST!$B:$Q,2,0)</f>
        <v>315.73</v>
      </c>
      <c r="X2218" s="14">
        <f ca="1">VLOOKUP($M2218,LAST!$B:$Q,3,0)*100</f>
        <v>349.81</v>
      </c>
      <c r="Y2218" s="14">
        <f ca="1">VLOOKUP($M2218,LAST!$B:$Q,16,0)*100</f>
        <v>347</v>
      </c>
      <c r="Z2218" s="14">
        <f ca="1">VLOOKUP($M2218,LAST!$B:$Q,4,0)</f>
        <v>98</v>
      </c>
      <c r="AA2218" s="14">
        <f ca="1">VLOOKUP($M2218,LAST!$B:$Q,5,0)</f>
        <v>99.549599999999998</v>
      </c>
      <c r="AB2218" s="14">
        <f ca="1">VLOOKUP($M2218,LAST!$B:$Q,6,0)</f>
        <v>93.900999999999996</v>
      </c>
      <c r="AC2218" s="14">
        <f ca="1">VLOOKUP($M2218,LAST!$B:$Q,7,0)</f>
        <v>1093.5</v>
      </c>
    </row>
    <row r="2219" spans="12:29" ht="16.5" customHeight="1" x14ac:dyDescent="0.25">
      <c r="L2219" s="32">
        <f t="shared" si="355"/>
        <v>2219</v>
      </c>
      <c r="M2219" s="9">
        <f t="shared" ca="1" si="364"/>
        <v>43076</v>
      </c>
      <c r="N2219" s="12">
        <f t="shared" ca="1" si="356"/>
        <v>-4.3534496356352204E-3</v>
      </c>
      <c r="O2219" s="12">
        <f t="shared" ca="1" si="357"/>
        <v>2.9953054347511276E-3</v>
      </c>
      <c r="P2219" s="12">
        <f t="shared" ca="1" si="358"/>
        <v>-2.8735632183908288E-3</v>
      </c>
      <c r="Q2219" s="12">
        <f t="shared" ca="1" si="359"/>
        <v>-1.0203040506073791E-4</v>
      </c>
      <c r="R2219" s="12">
        <f t="shared" ca="1" si="360"/>
        <v>-7.1747025007096177E-4</v>
      </c>
      <c r="S2219" s="12">
        <f t="shared" ca="1" si="361"/>
        <v>1.9762845849802257E-3</v>
      </c>
      <c r="T2219" s="12">
        <f t="shared" ca="1" si="362"/>
        <v>0</v>
      </c>
      <c r="U2219" s="18"/>
      <c r="V2219" s="22">
        <f t="shared" ca="1" si="363"/>
        <v>43076</v>
      </c>
      <c r="W2219" s="14">
        <f ca="1">VLOOKUP($M2219,LAST!$B:$Q,2,0)</f>
        <v>315.61</v>
      </c>
      <c r="X2219" s="14">
        <f ca="1">VLOOKUP($M2219,LAST!$B:$Q,3,0)*100</f>
        <v>348.25</v>
      </c>
      <c r="Y2219" s="14">
        <f ca="1">VLOOKUP($M2219,LAST!$B:$Q,16,0)*100</f>
        <v>347</v>
      </c>
      <c r="Z2219" s="14">
        <f ca="1">VLOOKUP($M2219,LAST!$B:$Q,4,0)</f>
        <v>98</v>
      </c>
      <c r="AA2219" s="14">
        <f ca="1">VLOOKUP($M2219,LAST!$B:$Q,5,0)</f>
        <v>99.584199999999996</v>
      </c>
      <c r="AB2219" s="14">
        <f ca="1">VLOOKUP($M2219,LAST!$B:$Q,6,0)</f>
        <v>93.795000000000002</v>
      </c>
      <c r="AC2219" s="14">
        <f ca="1">VLOOKUP($M2219,LAST!$B:$Q,7,0)</f>
        <v>1093.45</v>
      </c>
    </row>
    <row r="2220" spans="12:29" ht="16.5" customHeight="1" x14ac:dyDescent="0.25">
      <c r="L2220" s="32">
        <f t="shared" si="355"/>
        <v>2220</v>
      </c>
      <c r="M2220" s="9">
        <f t="shared" ca="1" si="364"/>
        <v>43075</v>
      </c>
      <c r="N2220" s="12">
        <f t="shared" ca="1" si="356"/>
        <v>5.647028964817169E-3</v>
      </c>
      <c r="O2220" s="12">
        <f t="shared" ca="1" si="357"/>
        <v>8.8328442339542512E-3</v>
      </c>
      <c r="P2220" s="12">
        <f t="shared" ca="1" si="358"/>
        <v>1.4577259475218707E-2</v>
      </c>
      <c r="Q2220" s="12">
        <f t="shared" ca="1" si="359"/>
        <v>2.0410245943480732E-4</v>
      </c>
      <c r="R2220" s="12">
        <f t="shared" ca="1" si="360"/>
        <v>-5.4858871291274536E-4</v>
      </c>
      <c r="S2220" s="12">
        <f t="shared" ca="1" si="361"/>
        <v>2.4737896100834877E-3</v>
      </c>
      <c r="T2220" s="12">
        <f t="shared" ca="1" si="362"/>
        <v>6.9991251093615148E-3</v>
      </c>
      <c r="U2220" s="18"/>
      <c r="V2220" s="22">
        <f t="shared" ca="1" si="363"/>
        <v>43075</v>
      </c>
      <c r="W2220" s="14">
        <f ca="1">VLOOKUP($M2220,LAST!$B:$Q,2,0)</f>
        <v>316.99</v>
      </c>
      <c r="X2220" s="14">
        <f ca="1">VLOOKUP($M2220,LAST!$B:$Q,3,0)*100</f>
        <v>347.21000000000004</v>
      </c>
      <c r="Y2220" s="14">
        <f ca="1">VLOOKUP($M2220,LAST!$B:$Q,16,0)*100</f>
        <v>348</v>
      </c>
      <c r="Z2220" s="14">
        <f ca="1">VLOOKUP($M2220,LAST!$B:$Q,4,0)</f>
        <v>98.01</v>
      </c>
      <c r="AA2220" s="14">
        <f ca="1">VLOOKUP($M2220,LAST!$B:$Q,5,0)</f>
        <v>99.655699999999996</v>
      </c>
      <c r="AB2220" s="14">
        <f ca="1">VLOOKUP($M2220,LAST!$B:$Q,6,0)</f>
        <v>93.61</v>
      </c>
      <c r="AC2220" s="14">
        <f ca="1">VLOOKUP($M2220,LAST!$B:$Q,7,0)</f>
        <v>1093.45</v>
      </c>
    </row>
    <row r="2221" spans="12:29" ht="16.5" customHeight="1" x14ac:dyDescent="0.25">
      <c r="L2221" s="32">
        <f t="shared" si="355"/>
        <v>2221</v>
      </c>
      <c r="M2221" s="9">
        <f t="shared" ca="1" si="364"/>
        <v>43074</v>
      </c>
      <c r="N2221" s="12">
        <f t="shared" ca="1" si="356"/>
        <v>-1.8050541516245744E-3</v>
      </c>
      <c r="O2221" s="12">
        <f t="shared" ca="1" si="357"/>
        <v>3.1186243077818698E-3</v>
      </c>
      <c r="P2221" s="12">
        <f t="shared" ca="1" si="358"/>
        <v>2.9239766081872176E-3</v>
      </c>
      <c r="Q2221" s="12">
        <f t="shared" ca="1" si="359"/>
        <v>-1.0204081632658735E-4</v>
      </c>
      <c r="R2221" s="12">
        <f t="shared" ca="1" si="360"/>
        <v>-2.25602584503104E-4</v>
      </c>
      <c r="S2221" s="12">
        <f t="shared" ca="1" si="361"/>
        <v>2.0496201227626631E-3</v>
      </c>
      <c r="T2221" s="12">
        <f t="shared" ca="1" si="362"/>
        <v>-2.7552004408321062E-3</v>
      </c>
      <c r="U2221" s="18"/>
      <c r="V2221" s="22">
        <f t="shared" ca="1" si="363"/>
        <v>43074</v>
      </c>
      <c r="W2221" s="14">
        <f ca="1">VLOOKUP($M2221,LAST!$B:$Q,2,0)</f>
        <v>315.20999999999998</v>
      </c>
      <c r="X2221" s="14">
        <f ca="1">VLOOKUP($M2221,LAST!$B:$Q,3,0)*100</f>
        <v>344.17</v>
      </c>
      <c r="Y2221" s="14">
        <f ca="1">VLOOKUP($M2221,LAST!$B:$Q,16,0)*100</f>
        <v>343</v>
      </c>
      <c r="Z2221" s="14">
        <f ca="1">VLOOKUP($M2221,LAST!$B:$Q,4,0)</f>
        <v>97.99</v>
      </c>
      <c r="AA2221" s="14">
        <f ca="1">VLOOKUP($M2221,LAST!$B:$Q,5,0)</f>
        <v>99.710400000000007</v>
      </c>
      <c r="AB2221" s="14">
        <f ca="1">VLOOKUP($M2221,LAST!$B:$Q,6,0)</f>
        <v>93.379000000000005</v>
      </c>
      <c r="AC2221" s="14">
        <f ca="1">VLOOKUP($M2221,LAST!$B:$Q,7,0)</f>
        <v>1085.8499999999999</v>
      </c>
    </row>
    <row r="2222" spans="12:29" ht="16.5" customHeight="1" x14ac:dyDescent="0.25">
      <c r="L2222" s="32">
        <f t="shared" si="355"/>
        <v>2222</v>
      </c>
      <c r="M2222" s="9">
        <f t="shared" ca="1" si="364"/>
        <v>43073</v>
      </c>
      <c r="N2222" s="12">
        <f t="shared" ca="1" si="356"/>
        <v>-4.0056773379594235E-3</v>
      </c>
      <c r="O2222" s="12">
        <f t="shared" ca="1" si="357"/>
        <v>-1.6961778694630669E-2</v>
      </c>
      <c r="P2222" s="12">
        <f t="shared" ca="1" si="358"/>
        <v>-2.005730659025784E-2</v>
      </c>
      <c r="Q2222" s="12">
        <f t="shared" ca="1" si="359"/>
        <v>2.041232904674839E-4</v>
      </c>
      <c r="R2222" s="12">
        <f t="shared" ca="1" si="360"/>
        <v>-1.3034646089260526E-5</v>
      </c>
      <c r="S2222" s="12">
        <f t="shared" ca="1" si="361"/>
        <v>3.262098293588922E-3</v>
      </c>
      <c r="T2222" s="12">
        <f t="shared" ca="1" si="362"/>
        <v>2.2551546391751387E-3</v>
      </c>
      <c r="U2222" s="18"/>
      <c r="V2222" s="22">
        <f t="shared" ca="1" si="363"/>
        <v>43073</v>
      </c>
      <c r="W2222" s="14">
        <f ca="1">VLOOKUP($M2222,LAST!$B:$Q,2,0)</f>
        <v>315.77999999999997</v>
      </c>
      <c r="X2222" s="14">
        <f ca="1">VLOOKUP($M2222,LAST!$B:$Q,3,0)*100</f>
        <v>343.1</v>
      </c>
      <c r="Y2222" s="14">
        <f ca="1">VLOOKUP($M2222,LAST!$B:$Q,16,0)*100</f>
        <v>342</v>
      </c>
      <c r="Z2222" s="14">
        <f ca="1">VLOOKUP($M2222,LAST!$B:$Q,4,0)</f>
        <v>98</v>
      </c>
      <c r="AA2222" s="14">
        <f ca="1">VLOOKUP($M2222,LAST!$B:$Q,5,0)</f>
        <v>99.732900000000001</v>
      </c>
      <c r="AB2222" s="14">
        <f ca="1">VLOOKUP($M2222,LAST!$B:$Q,6,0)</f>
        <v>93.188000000000002</v>
      </c>
      <c r="AC2222" s="14">
        <f ca="1">VLOOKUP($M2222,LAST!$B:$Q,7,0)</f>
        <v>1088.8499999999999</v>
      </c>
    </row>
    <row r="2223" spans="12:29" ht="16.5" customHeight="1" x14ac:dyDescent="0.25">
      <c r="L2223" s="32">
        <f t="shared" si="355"/>
        <v>2223</v>
      </c>
      <c r="M2223" s="9">
        <f t="shared" ca="1" si="364"/>
        <v>43070</v>
      </c>
      <c r="N2223" s="12">
        <f t="shared" ca="1" si="356"/>
        <v>1.1646458200383014E-2</v>
      </c>
      <c r="O2223" s="12">
        <f t="shared" ca="1" si="357"/>
        <v>7.2436581916828224E-3</v>
      </c>
      <c r="P2223" s="12">
        <f t="shared" ca="1" si="358"/>
        <v>1.4534883720930258E-2</v>
      </c>
      <c r="Q2223" s="12">
        <f t="shared" ca="1" si="359"/>
        <v>0</v>
      </c>
      <c r="R2223" s="12">
        <f t="shared" ca="1" si="360"/>
        <v>-2.7164842478999418E-4</v>
      </c>
      <c r="S2223" s="12">
        <f t="shared" ca="1" si="361"/>
        <v>-1.7410555955591489E-3</v>
      </c>
      <c r="T2223" s="12">
        <f t="shared" ca="1" si="362"/>
        <v>-1.5164744267265329E-3</v>
      </c>
      <c r="U2223" s="18"/>
      <c r="V2223" s="22">
        <f t="shared" ca="1" si="363"/>
        <v>43070</v>
      </c>
      <c r="W2223" s="14">
        <f ca="1">VLOOKUP($M2223,LAST!$B:$Q,2,0)</f>
        <v>317.05</v>
      </c>
      <c r="X2223" s="14">
        <f ca="1">VLOOKUP($M2223,LAST!$B:$Q,3,0)*100</f>
        <v>349.02000000000004</v>
      </c>
      <c r="Y2223" s="14">
        <f ca="1">VLOOKUP($M2223,LAST!$B:$Q,16,0)*100</f>
        <v>349</v>
      </c>
      <c r="Z2223" s="14">
        <f ca="1">VLOOKUP($M2223,LAST!$B:$Q,4,0)</f>
        <v>97.98</v>
      </c>
      <c r="AA2223" s="14">
        <f ca="1">VLOOKUP($M2223,LAST!$B:$Q,5,0)</f>
        <v>99.734200000000001</v>
      </c>
      <c r="AB2223" s="14">
        <f ca="1">VLOOKUP($M2223,LAST!$B:$Q,6,0)</f>
        <v>92.885000000000005</v>
      </c>
      <c r="AC2223" s="14">
        <f ca="1">VLOOKUP($M2223,LAST!$B:$Q,7,0)</f>
        <v>1086.4000000000001</v>
      </c>
    </row>
    <row r="2224" spans="12:29" ht="16.5" customHeight="1" x14ac:dyDescent="0.25">
      <c r="L2224" s="32">
        <f t="shared" si="355"/>
        <v>2224</v>
      </c>
      <c r="M2224" s="9">
        <f t="shared" ca="1" si="364"/>
        <v>43069</v>
      </c>
      <c r="N2224" s="12">
        <f t="shared" ca="1" si="356"/>
        <v>-5.3004094328245044E-3</v>
      </c>
      <c r="O2224" s="12">
        <f t="shared" ca="1" si="357"/>
        <v>-5.28204392134346E-3</v>
      </c>
      <c r="P2224" s="12">
        <f t="shared" ca="1" si="358"/>
        <v>-1.4326647564469885E-2</v>
      </c>
      <c r="Q2224" s="12">
        <f t="shared" ca="1" si="359"/>
        <v>4.084133142741031E-4</v>
      </c>
      <c r="R2224" s="12">
        <f t="shared" ca="1" si="360"/>
        <v>-1.7438591603213816E-4</v>
      </c>
      <c r="S2224" s="12">
        <f t="shared" ca="1" si="361"/>
        <v>-1.2558498991026568E-3</v>
      </c>
      <c r="T2224" s="12">
        <f t="shared" ca="1" si="362"/>
        <v>1.0353793295570402E-2</v>
      </c>
      <c r="U2224" s="18"/>
      <c r="V2224" s="22">
        <f t="shared" ca="1" si="363"/>
        <v>43069</v>
      </c>
      <c r="W2224" s="14">
        <f ca="1">VLOOKUP($M2224,LAST!$B:$Q,2,0)</f>
        <v>313.39999999999998</v>
      </c>
      <c r="X2224" s="14">
        <f ca="1">VLOOKUP($M2224,LAST!$B:$Q,3,0)*100</f>
        <v>346.51</v>
      </c>
      <c r="Y2224" s="14">
        <f ca="1">VLOOKUP($M2224,LAST!$B:$Q,16,0)*100</f>
        <v>344</v>
      </c>
      <c r="Z2224" s="14">
        <f ca="1">VLOOKUP($M2224,LAST!$B:$Q,4,0)</f>
        <v>97.98</v>
      </c>
      <c r="AA2224" s="14">
        <f ca="1">VLOOKUP($M2224,LAST!$B:$Q,5,0)</f>
        <v>99.761300000000006</v>
      </c>
      <c r="AB2224" s="14">
        <f ca="1">VLOOKUP($M2224,LAST!$B:$Q,6,0)</f>
        <v>93.046999999999997</v>
      </c>
      <c r="AC2224" s="14">
        <f ca="1">VLOOKUP($M2224,LAST!$B:$Q,7,0)</f>
        <v>1088.05</v>
      </c>
    </row>
    <row r="2225" spans="12:29" ht="16.5" customHeight="1" x14ac:dyDescent="0.25">
      <c r="L2225" s="32">
        <f t="shared" si="355"/>
        <v>2225</v>
      </c>
      <c r="M2225" s="9">
        <f t="shared" ca="1" si="364"/>
        <v>43068</v>
      </c>
      <c r="N2225" s="12">
        <f t="shared" ca="1" si="356"/>
        <v>4.4454323182918642E-4</v>
      </c>
      <c r="O2225" s="12">
        <f t="shared" ca="1" si="357"/>
        <v>-7.8325263457705852E-3</v>
      </c>
      <c r="P2225" s="12">
        <f t="shared" ca="1" si="358"/>
        <v>-1.1331444759206777E-2</v>
      </c>
      <c r="Q2225" s="12">
        <f t="shared" ca="1" si="359"/>
        <v>1.02113754722577E-4</v>
      </c>
      <c r="R2225" s="12">
        <f t="shared" ca="1" si="360"/>
        <v>-7.6162759817699488E-5</v>
      </c>
      <c r="S2225" s="12">
        <f t="shared" ca="1" si="361"/>
        <v>-1.1364854722847317E-3</v>
      </c>
      <c r="T2225" s="12">
        <f t="shared" ca="1" si="362"/>
        <v>-6.7788794097300986E-3</v>
      </c>
      <c r="U2225" s="18"/>
      <c r="V2225" s="22">
        <f t="shared" ca="1" si="363"/>
        <v>43068</v>
      </c>
      <c r="W2225" s="14">
        <f ca="1">VLOOKUP($M2225,LAST!$B:$Q,2,0)</f>
        <v>315.07</v>
      </c>
      <c r="X2225" s="14">
        <f ca="1">VLOOKUP($M2225,LAST!$B:$Q,3,0)*100</f>
        <v>348.34999999999997</v>
      </c>
      <c r="Y2225" s="14">
        <f ca="1">VLOOKUP($M2225,LAST!$B:$Q,16,0)*100</f>
        <v>349</v>
      </c>
      <c r="Z2225" s="14">
        <f ca="1">VLOOKUP($M2225,LAST!$B:$Q,4,0)</f>
        <v>97.94</v>
      </c>
      <c r="AA2225" s="14">
        <f ca="1">VLOOKUP($M2225,LAST!$B:$Q,5,0)</f>
        <v>99.778700000000001</v>
      </c>
      <c r="AB2225" s="14">
        <f ca="1">VLOOKUP($M2225,LAST!$B:$Q,6,0)</f>
        <v>93.164000000000001</v>
      </c>
      <c r="AC2225" s="14">
        <f ca="1">VLOOKUP($M2225,LAST!$B:$Q,7,0)</f>
        <v>1076.9000000000001</v>
      </c>
    </row>
    <row r="2226" spans="12:29" ht="16.5" customHeight="1" x14ac:dyDescent="0.25">
      <c r="L2226" s="32">
        <f t="shared" si="355"/>
        <v>2226</v>
      </c>
      <c r="M2226" s="9">
        <f t="shared" ca="1" si="364"/>
        <v>43067</v>
      </c>
      <c r="N2226" s="12">
        <f t="shared" ca="1" si="356"/>
        <v>-5.8086308678220178E-3</v>
      </c>
      <c r="O2226" s="12">
        <f t="shared" ca="1" si="357"/>
        <v>-1.0205232295895317E-2</v>
      </c>
      <c r="P2226" s="12">
        <f t="shared" ca="1" si="358"/>
        <v>-8.4269662921347965E-3</v>
      </c>
      <c r="Q2226" s="12">
        <f t="shared" ca="1" si="359"/>
        <v>-1.0210332856841475E-4</v>
      </c>
      <c r="R2226" s="12">
        <f t="shared" ca="1" si="360"/>
        <v>2.5054167109184178E-5</v>
      </c>
      <c r="S2226" s="12">
        <f t="shared" ca="1" si="361"/>
        <v>3.9395505037458367E-3</v>
      </c>
      <c r="T2226" s="12">
        <f t="shared" ca="1" si="362"/>
        <v>-3.9959581113355735E-3</v>
      </c>
      <c r="U2226" s="18"/>
      <c r="V2226" s="22">
        <f t="shared" ca="1" si="363"/>
        <v>43067</v>
      </c>
      <c r="W2226" s="14">
        <f ca="1">VLOOKUP($M2226,LAST!$B:$Q,2,0)</f>
        <v>314.93</v>
      </c>
      <c r="X2226" s="14">
        <f ca="1">VLOOKUP($M2226,LAST!$B:$Q,3,0)*100</f>
        <v>351.1</v>
      </c>
      <c r="Y2226" s="14">
        <f ca="1">VLOOKUP($M2226,LAST!$B:$Q,16,0)*100</f>
        <v>353</v>
      </c>
      <c r="Z2226" s="14">
        <f ca="1">VLOOKUP($M2226,LAST!$B:$Q,4,0)</f>
        <v>97.93</v>
      </c>
      <c r="AA2226" s="14">
        <f ca="1">VLOOKUP($M2226,LAST!$B:$Q,5,0)</f>
        <v>99.786299999999997</v>
      </c>
      <c r="AB2226" s="14">
        <f ca="1">VLOOKUP($M2226,LAST!$B:$Q,6,0)</f>
        <v>93.27</v>
      </c>
      <c r="AC2226" s="14">
        <f ca="1">VLOOKUP($M2226,LAST!$B:$Q,7,0)</f>
        <v>1084.25</v>
      </c>
    </row>
    <row r="2227" spans="12:29" ht="16.5" customHeight="1" x14ac:dyDescent="0.25">
      <c r="L2227" s="32">
        <f t="shared" si="355"/>
        <v>2227</v>
      </c>
      <c r="M2227" s="9">
        <f t="shared" ca="1" si="364"/>
        <v>43066</v>
      </c>
      <c r="N2227" s="12">
        <f t="shared" ca="1" si="356"/>
        <v>-5.6502495526885577E-3</v>
      </c>
      <c r="O2227" s="12">
        <f t="shared" ca="1" si="357"/>
        <v>-1.1826322013852586E-3</v>
      </c>
      <c r="P2227" s="12">
        <f t="shared" ca="1" si="358"/>
        <v>5.6497175141243527E-3</v>
      </c>
      <c r="Q2227" s="12">
        <f t="shared" ca="1" si="359"/>
        <v>2.0424836601296015E-4</v>
      </c>
      <c r="R2227" s="12">
        <f t="shared" ca="1" si="360"/>
        <v>8.920079098051481E-5</v>
      </c>
      <c r="S2227" s="12">
        <f t="shared" ca="1" si="361"/>
        <v>1.3149102196545748E-3</v>
      </c>
      <c r="T2227" s="12">
        <f t="shared" ca="1" si="362"/>
        <v>3.04063392610332E-3</v>
      </c>
      <c r="U2227" s="18"/>
      <c r="V2227" s="22">
        <f t="shared" ca="1" si="363"/>
        <v>43066</v>
      </c>
      <c r="W2227" s="14">
        <f ca="1">VLOOKUP($M2227,LAST!$B:$Q,2,0)</f>
        <v>316.77</v>
      </c>
      <c r="X2227" s="14">
        <f ca="1">VLOOKUP($M2227,LAST!$B:$Q,3,0)*100</f>
        <v>354.72</v>
      </c>
      <c r="Y2227" s="14">
        <f ca="1">VLOOKUP($M2227,LAST!$B:$Q,16,0)*100</f>
        <v>356</v>
      </c>
      <c r="Z2227" s="14">
        <f ca="1">VLOOKUP($M2227,LAST!$B:$Q,4,0)</f>
        <v>97.94</v>
      </c>
      <c r="AA2227" s="14">
        <f ca="1">VLOOKUP($M2227,LAST!$B:$Q,5,0)</f>
        <v>99.783799999999999</v>
      </c>
      <c r="AB2227" s="14">
        <f ca="1">VLOOKUP($M2227,LAST!$B:$Q,6,0)</f>
        <v>92.903999999999996</v>
      </c>
      <c r="AC2227" s="14">
        <f ca="1">VLOOKUP($M2227,LAST!$B:$Q,7,0)</f>
        <v>1088.5999999999999</v>
      </c>
    </row>
    <row r="2228" spans="12:29" ht="16.5" customHeight="1" x14ac:dyDescent="0.25">
      <c r="L2228" s="32">
        <f t="shared" si="355"/>
        <v>2228</v>
      </c>
      <c r="M2228" s="9">
        <f t="shared" ca="1" si="364"/>
        <v>43063</v>
      </c>
      <c r="N2228" s="12">
        <f t="shared" ca="1" si="356"/>
        <v>-7.4773343303113915E-3</v>
      </c>
      <c r="O2228" s="12">
        <f t="shared" ca="1" si="357"/>
        <v>-6.6013986013986337E-3</v>
      </c>
      <c r="P2228" s="12">
        <f t="shared" ca="1" si="358"/>
        <v>-5.6179775280899014E-3</v>
      </c>
      <c r="Q2228" s="12">
        <f t="shared" ca="1" si="359"/>
        <v>-1.0211375472279904E-4</v>
      </c>
      <c r="R2228" s="12">
        <f t="shared" ca="1" si="360"/>
        <v>-4.409732279142542E-5</v>
      </c>
      <c r="S2228" s="12">
        <f t="shared" ca="1" si="361"/>
        <v>-4.6985625402274911E-3</v>
      </c>
      <c r="T2228" s="12">
        <f t="shared" ca="1" si="362"/>
        <v>-9.2131932928118943E-5</v>
      </c>
      <c r="U2228" s="18"/>
      <c r="V2228" s="22">
        <f t="shared" ca="1" si="363"/>
        <v>43063</v>
      </c>
      <c r="W2228" s="14">
        <f ca="1">VLOOKUP($M2228,LAST!$B:$Q,2,0)</f>
        <v>318.57</v>
      </c>
      <c r="X2228" s="14">
        <f ca="1">VLOOKUP($M2228,LAST!$B:$Q,3,0)*100</f>
        <v>355.14</v>
      </c>
      <c r="Y2228" s="14">
        <f ca="1">VLOOKUP($M2228,LAST!$B:$Q,16,0)*100</f>
        <v>354</v>
      </c>
      <c r="Z2228" s="14">
        <f ca="1">VLOOKUP($M2228,LAST!$B:$Q,4,0)</f>
        <v>97.92</v>
      </c>
      <c r="AA2228" s="14">
        <f ca="1">VLOOKUP($M2228,LAST!$B:$Q,5,0)</f>
        <v>99.774900000000002</v>
      </c>
      <c r="AB2228" s="14">
        <f ca="1">VLOOKUP($M2228,LAST!$B:$Q,6,0)</f>
        <v>92.781999999999996</v>
      </c>
      <c r="AC2228" s="14">
        <f ca="1">VLOOKUP($M2228,LAST!$B:$Q,7,0)</f>
        <v>1085.3</v>
      </c>
    </row>
    <row r="2229" spans="12:29" ht="16.5" customHeight="1" x14ac:dyDescent="0.25">
      <c r="L2229" s="32">
        <f t="shared" si="355"/>
        <v>2229</v>
      </c>
      <c r="M2229" s="9">
        <f t="shared" ca="1" si="364"/>
        <v>43062</v>
      </c>
      <c r="N2229" s="12">
        <f t="shared" ca="1" si="356"/>
        <v>0</v>
      </c>
      <c r="O2229" s="12">
        <f t="shared" ca="1" si="357"/>
        <v>-6.4294300170519847E-4</v>
      </c>
      <c r="P2229" s="12">
        <f t="shared" ca="1" si="358"/>
        <v>0</v>
      </c>
      <c r="Q2229" s="12">
        <f t="shared" ca="1" si="359"/>
        <v>0</v>
      </c>
      <c r="R2229" s="12">
        <f t="shared" ca="1" si="360"/>
        <v>1.192774393239393E-4</v>
      </c>
      <c r="S2229" s="12">
        <f t="shared" ca="1" si="361"/>
        <v>0</v>
      </c>
      <c r="T2229" s="12">
        <f t="shared" ca="1" si="362"/>
        <v>-3.1684805069567279E-3</v>
      </c>
      <c r="U2229" s="18"/>
      <c r="V2229" s="22">
        <f t="shared" ca="1" si="363"/>
        <v>43062</v>
      </c>
      <c r="W2229" s="14">
        <f ca="1">VLOOKUP($M2229,LAST!$B:$Q,2,0)</f>
        <v>320.97000000000003</v>
      </c>
      <c r="X2229" s="14">
        <f ca="1">VLOOKUP($M2229,LAST!$B:$Q,3,0)*100</f>
        <v>357.5</v>
      </c>
      <c r="Y2229" s="14">
        <f ca="1">VLOOKUP($M2229,LAST!$B:$Q,16,0)*100</f>
        <v>356</v>
      </c>
      <c r="Z2229" s="14">
        <f ca="1">VLOOKUP($M2229,LAST!$B:$Q,4,0)</f>
        <v>97.93</v>
      </c>
      <c r="AA2229" s="14">
        <f ca="1">VLOOKUP($M2229,LAST!$B:$Q,5,0)</f>
        <v>99.779300000000006</v>
      </c>
      <c r="AB2229" s="14">
        <f ca="1">VLOOKUP($M2229,LAST!$B:$Q,6,0)</f>
        <v>93.22</v>
      </c>
      <c r="AC2229" s="14">
        <f ca="1">VLOOKUP($M2229,LAST!$B:$Q,7,0)</f>
        <v>1085.4000000000001</v>
      </c>
    </row>
    <row r="2230" spans="12:29" ht="16.5" customHeight="1" x14ac:dyDescent="0.25">
      <c r="L2230" s="32">
        <f t="shared" si="355"/>
        <v>2230</v>
      </c>
      <c r="M2230" s="9">
        <f t="shared" ca="1" si="364"/>
        <v>43061</v>
      </c>
      <c r="N2230" s="12">
        <f t="shared" ca="1" si="356"/>
        <v>2.2482435597190875E-3</v>
      </c>
      <c r="O2230" s="12">
        <f t="shared" ca="1" si="357"/>
        <v>5.4526546558362199E-3</v>
      </c>
      <c r="P2230" s="12">
        <f t="shared" ca="1" si="358"/>
        <v>8.4985835694051381E-3</v>
      </c>
      <c r="Q2230" s="12">
        <f t="shared" ca="1" si="359"/>
        <v>0</v>
      </c>
      <c r="R2230" s="12">
        <f t="shared" ca="1" si="360"/>
        <v>8.5205430292445428E-5</v>
      </c>
      <c r="S2230" s="12">
        <f t="shared" ca="1" si="361"/>
        <v>-7.7912125340598992E-3</v>
      </c>
      <c r="T2230" s="12">
        <f t="shared" ca="1" si="362"/>
        <v>-6.4330687106489703E-3</v>
      </c>
      <c r="U2230" s="18"/>
      <c r="V2230" s="22">
        <f t="shared" ca="1" si="363"/>
        <v>43061</v>
      </c>
      <c r="W2230" s="14">
        <f ca="1">VLOOKUP($M2230,LAST!$B:$Q,2,0)</f>
        <v>320.97000000000003</v>
      </c>
      <c r="X2230" s="14">
        <f ca="1">VLOOKUP($M2230,LAST!$B:$Q,3,0)*100</f>
        <v>357.73</v>
      </c>
      <c r="Y2230" s="14">
        <f ca="1">VLOOKUP($M2230,LAST!$B:$Q,16,0)*100</f>
        <v>356</v>
      </c>
      <c r="Z2230" s="14">
        <f ca="1">VLOOKUP($M2230,LAST!$B:$Q,4,0)</f>
        <v>97.93</v>
      </c>
      <c r="AA2230" s="14">
        <f ca="1">VLOOKUP($M2230,LAST!$B:$Q,5,0)</f>
        <v>99.767399999999995</v>
      </c>
      <c r="AB2230" s="14">
        <f ca="1">VLOOKUP($M2230,LAST!$B:$Q,6,0)</f>
        <v>93.22</v>
      </c>
      <c r="AC2230" s="14">
        <f ca="1">VLOOKUP($M2230,LAST!$B:$Q,7,0)</f>
        <v>1088.8499999999999</v>
      </c>
    </row>
    <row r="2231" spans="12:29" ht="16.5" customHeight="1" x14ac:dyDescent="0.25">
      <c r="L2231" s="32">
        <f t="shared" si="355"/>
        <v>2231</v>
      </c>
      <c r="M2231" s="9">
        <f t="shared" ca="1" si="364"/>
        <v>43060</v>
      </c>
      <c r="N2231" s="12">
        <f t="shared" ca="1" si="356"/>
        <v>4.0609771335753386E-4</v>
      </c>
      <c r="O2231" s="12">
        <f t="shared" ca="1" si="357"/>
        <v>-9.7414344958112187E-3</v>
      </c>
      <c r="P2231" s="12">
        <f t="shared" ca="1" si="358"/>
        <v>-1.3966480446927387E-2</v>
      </c>
      <c r="Q2231" s="12">
        <f t="shared" ca="1" si="359"/>
        <v>1.021241830065911E-4</v>
      </c>
      <c r="R2231" s="12">
        <f t="shared" ca="1" si="360"/>
        <v>-1.2929505130709895E-4</v>
      </c>
      <c r="S2231" s="12">
        <f t="shared" ca="1" si="361"/>
        <v>-1.3605442176870541E-3</v>
      </c>
      <c r="T2231" s="12">
        <f t="shared" ca="1" si="362"/>
        <v>-4.2703979647463752E-3</v>
      </c>
      <c r="U2231" s="18"/>
      <c r="V2231" s="22">
        <f t="shared" ca="1" si="363"/>
        <v>43060</v>
      </c>
      <c r="W2231" s="14">
        <f ca="1">VLOOKUP($M2231,LAST!$B:$Q,2,0)</f>
        <v>320.25</v>
      </c>
      <c r="X2231" s="14">
        <f ca="1">VLOOKUP($M2231,LAST!$B:$Q,3,0)*100</f>
        <v>355.79</v>
      </c>
      <c r="Y2231" s="14">
        <f ca="1">VLOOKUP($M2231,LAST!$B:$Q,16,0)*100</f>
        <v>353</v>
      </c>
      <c r="Z2231" s="14">
        <f ca="1">VLOOKUP($M2231,LAST!$B:$Q,4,0)</f>
        <v>97.93</v>
      </c>
      <c r="AA2231" s="14">
        <f ca="1">VLOOKUP($M2231,LAST!$B:$Q,5,0)</f>
        <v>99.758899999999997</v>
      </c>
      <c r="AB2231" s="14">
        <f ca="1">VLOOKUP($M2231,LAST!$B:$Q,6,0)</f>
        <v>93.951999999999998</v>
      </c>
      <c r="AC2231" s="14">
        <f ca="1">VLOOKUP($M2231,LAST!$B:$Q,7,0)</f>
        <v>1095.9000000000001</v>
      </c>
    </row>
    <row r="2232" spans="12:29" ht="16.5" customHeight="1" x14ac:dyDescent="0.25">
      <c r="L2232" s="32">
        <f t="shared" si="355"/>
        <v>2232</v>
      </c>
      <c r="M2232" s="9">
        <f t="shared" ca="1" si="364"/>
        <v>43059</v>
      </c>
      <c r="N2232" s="12">
        <f t="shared" ca="1" si="356"/>
        <v>-2.0885937840955382E-3</v>
      </c>
      <c r="O2232" s="12">
        <f t="shared" ca="1" si="357"/>
        <v>-8.1437720848056561E-3</v>
      </c>
      <c r="P2232" s="12">
        <f t="shared" ca="1" si="358"/>
        <v>-1.1049723756906049E-2</v>
      </c>
      <c r="Q2232" s="12">
        <f t="shared" ca="1" si="359"/>
        <v>1.0213461342045704E-4</v>
      </c>
      <c r="R2232" s="12">
        <f t="shared" ca="1" si="360"/>
        <v>-2.0041726875352772E-4</v>
      </c>
      <c r="S2232" s="12">
        <f t="shared" ca="1" si="361"/>
        <v>4.4628558006447605E-3</v>
      </c>
      <c r="T2232" s="12">
        <f t="shared" ca="1" si="362"/>
        <v>2.8702902182331513E-3</v>
      </c>
      <c r="U2232" s="18"/>
      <c r="V2232" s="22">
        <f t="shared" ca="1" si="363"/>
        <v>43059</v>
      </c>
      <c r="W2232" s="14">
        <f ca="1">VLOOKUP($M2232,LAST!$B:$Q,2,0)</f>
        <v>320.12</v>
      </c>
      <c r="X2232" s="14">
        <f ca="1">VLOOKUP($M2232,LAST!$B:$Q,3,0)*100</f>
        <v>359.29</v>
      </c>
      <c r="Y2232" s="14">
        <f ca="1">VLOOKUP($M2232,LAST!$B:$Q,16,0)*100</f>
        <v>358</v>
      </c>
      <c r="Z2232" s="14">
        <f ca="1">VLOOKUP($M2232,LAST!$B:$Q,4,0)</f>
        <v>97.92</v>
      </c>
      <c r="AA2232" s="14">
        <f ca="1">VLOOKUP($M2232,LAST!$B:$Q,5,0)</f>
        <v>99.771799999999999</v>
      </c>
      <c r="AB2232" s="14">
        <f ca="1">VLOOKUP($M2232,LAST!$B:$Q,6,0)</f>
        <v>94.08</v>
      </c>
      <c r="AC2232" s="14">
        <f ca="1">VLOOKUP($M2232,LAST!$B:$Q,7,0)</f>
        <v>1100.5999999999999</v>
      </c>
    </row>
    <row r="2233" spans="12:29" ht="16.5" customHeight="1" x14ac:dyDescent="0.25">
      <c r="L2233" s="32">
        <f t="shared" si="355"/>
        <v>2233</v>
      </c>
      <c r="M2233" s="9">
        <f t="shared" ca="1" si="364"/>
        <v>43056</v>
      </c>
      <c r="N2233" s="12">
        <f t="shared" ca="1" si="356"/>
        <v>-2.4566204365942257E-3</v>
      </c>
      <c r="O2233" s="12">
        <f t="shared" ca="1" si="357"/>
        <v>-4.5890467423264081E-3</v>
      </c>
      <c r="P2233" s="12">
        <f t="shared" ca="1" si="358"/>
        <v>-2.7548209366391463E-3</v>
      </c>
      <c r="Q2233" s="12">
        <f t="shared" ca="1" si="359"/>
        <v>1.0214504596528506E-4</v>
      </c>
      <c r="R2233" s="12">
        <f t="shared" ca="1" si="360"/>
        <v>-8.3166249332466968E-5</v>
      </c>
      <c r="S2233" s="12">
        <f t="shared" ca="1" si="361"/>
        <v>-2.8744197930417048E-3</v>
      </c>
      <c r="T2233" s="12">
        <f t="shared" ca="1" si="362"/>
        <v>-3.7220280513821091E-3</v>
      </c>
      <c r="U2233" s="18"/>
      <c r="V2233" s="22">
        <f t="shared" ca="1" si="363"/>
        <v>43056</v>
      </c>
      <c r="W2233" s="14">
        <f ca="1">VLOOKUP($M2233,LAST!$B:$Q,2,0)</f>
        <v>320.79000000000002</v>
      </c>
      <c r="X2233" s="14">
        <f ca="1">VLOOKUP($M2233,LAST!$B:$Q,3,0)*100</f>
        <v>362.24</v>
      </c>
      <c r="Y2233" s="14">
        <f ca="1">VLOOKUP($M2233,LAST!$B:$Q,16,0)*100</f>
        <v>362</v>
      </c>
      <c r="Z2233" s="14">
        <f ca="1">VLOOKUP($M2233,LAST!$B:$Q,4,0)</f>
        <v>97.91</v>
      </c>
      <c r="AA2233" s="14">
        <f ca="1">VLOOKUP($M2233,LAST!$B:$Q,5,0)</f>
        <v>99.791799999999995</v>
      </c>
      <c r="AB2233" s="14">
        <f ca="1">VLOOKUP($M2233,LAST!$B:$Q,6,0)</f>
        <v>93.662000000000006</v>
      </c>
      <c r="AC2233" s="14">
        <f ca="1">VLOOKUP($M2233,LAST!$B:$Q,7,0)</f>
        <v>1097.45</v>
      </c>
    </row>
    <row r="2234" spans="12:29" ht="16.5" customHeight="1" x14ac:dyDescent="0.25">
      <c r="L2234" s="32">
        <f t="shared" si="355"/>
        <v>2234</v>
      </c>
      <c r="M2234" s="9">
        <f t="shared" ca="1" si="364"/>
        <v>43055</v>
      </c>
      <c r="N2234" s="12">
        <f t="shared" ca="1" si="356"/>
        <v>-1.8196250839592198E-2</v>
      </c>
      <c r="O2234" s="12">
        <f t="shared" ca="1" si="357"/>
        <v>-3.3182784272050903E-2</v>
      </c>
      <c r="P2234" s="12">
        <f t="shared" ca="1" si="358"/>
        <v>-4.2216358839050172E-2</v>
      </c>
      <c r="Q2234" s="12">
        <f t="shared" ca="1" si="359"/>
        <v>-5.104645227156368E-4</v>
      </c>
      <c r="R2234" s="12">
        <f t="shared" ca="1" si="360"/>
        <v>-6.6127825085970926E-5</v>
      </c>
      <c r="S2234" s="12">
        <f t="shared" ca="1" si="361"/>
        <v>1.268480914158987E-3</v>
      </c>
      <c r="T2234" s="12">
        <f t="shared" ca="1" si="362"/>
        <v>-9.7536857245595909E-3</v>
      </c>
      <c r="U2234" s="18"/>
      <c r="V2234" s="22">
        <f t="shared" ca="1" si="363"/>
        <v>43055</v>
      </c>
      <c r="W2234" s="14">
        <f ca="1">VLOOKUP($M2234,LAST!$B:$Q,2,0)</f>
        <v>321.58</v>
      </c>
      <c r="X2234" s="14">
        <f ca="1">VLOOKUP($M2234,LAST!$B:$Q,3,0)*100</f>
        <v>363.91</v>
      </c>
      <c r="Y2234" s="14">
        <f ca="1">VLOOKUP($M2234,LAST!$B:$Q,16,0)*100</f>
        <v>363</v>
      </c>
      <c r="Z2234" s="14">
        <f ca="1">VLOOKUP($M2234,LAST!$B:$Q,4,0)</f>
        <v>97.9</v>
      </c>
      <c r="AA2234" s="14">
        <f ca="1">VLOOKUP($M2234,LAST!$B:$Q,5,0)</f>
        <v>99.8001</v>
      </c>
      <c r="AB2234" s="14">
        <f ca="1">VLOOKUP($M2234,LAST!$B:$Q,6,0)</f>
        <v>93.932000000000002</v>
      </c>
      <c r="AC2234" s="14">
        <f ca="1">VLOOKUP($M2234,LAST!$B:$Q,7,0)</f>
        <v>1101.55</v>
      </c>
    </row>
    <row r="2235" spans="12:29" ht="16.5" customHeight="1" x14ac:dyDescent="0.25">
      <c r="L2235" s="32">
        <f t="shared" si="355"/>
        <v>2235</v>
      </c>
      <c r="M2235" s="9">
        <f t="shared" ca="1" si="364"/>
        <v>43054</v>
      </c>
      <c r="N2235" s="12">
        <f t="shared" ca="1" si="356"/>
        <v>7.4434055118111075E-3</v>
      </c>
      <c r="O2235" s="12">
        <f t="shared" ca="1" si="357"/>
        <v>2.293727579084659E-2</v>
      </c>
      <c r="P2235" s="12">
        <f t="shared" ca="1" si="358"/>
        <v>2.9891304347826164E-2</v>
      </c>
      <c r="Q2235" s="12">
        <f t="shared" ca="1" si="359"/>
        <v>-9.1799265605874147E-4</v>
      </c>
      <c r="R2235" s="12">
        <f t="shared" ca="1" si="360"/>
        <v>-1.0569269249131041E-3</v>
      </c>
      <c r="S2235" s="12">
        <f t="shared" ca="1" si="361"/>
        <v>-1.4921078154472855E-4</v>
      </c>
      <c r="T2235" s="12">
        <f t="shared" ca="1" si="362"/>
        <v>-5.0979339951702229E-3</v>
      </c>
      <c r="U2235" s="18"/>
      <c r="V2235" s="22">
        <f t="shared" ca="1" si="363"/>
        <v>43054</v>
      </c>
      <c r="W2235" s="14">
        <f ca="1">VLOOKUP($M2235,LAST!$B:$Q,2,0)</f>
        <v>327.54000000000002</v>
      </c>
      <c r="X2235" s="14">
        <f ca="1">VLOOKUP($M2235,LAST!$B:$Q,3,0)*100</f>
        <v>376.4</v>
      </c>
      <c r="Y2235" s="14">
        <f ca="1">VLOOKUP($M2235,LAST!$B:$Q,16,0)*100</f>
        <v>379</v>
      </c>
      <c r="Z2235" s="14">
        <f ca="1">VLOOKUP($M2235,LAST!$B:$Q,4,0)</f>
        <v>97.95</v>
      </c>
      <c r="AA2235" s="14">
        <f ca="1">VLOOKUP($M2235,LAST!$B:$Q,5,0)</f>
        <v>99.806700000000006</v>
      </c>
      <c r="AB2235" s="14">
        <f ca="1">VLOOKUP($M2235,LAST!$B:$Q,6,0)</f>
        <v>93.813000000000002</v>
      </c>
      <c r="AC2235" s="14">
        <f ca="1">VLOOKUP($M2235,LAST!$B:$Q,7,0)</f>
        <v>1112.4000000000001</v>
      </c>
    </row>
    <row r="2236" spans="12:29" ht="16.5" customHeight="1" x14ac:dyDescent="0.25">
      <c r="L2236" s="32">
        <f t="shared" si="355"/>
        <v>2236</v>
      </c>
      <c r="M2236" s="9">
        <f t="shared" ca="1" si="364"/>
        <v>43053</v>
      </c>
      <c r="N2236" s="12">
        <f t="shared" ca="1" si="356"/>
        <v>1.0097244229036573E-2</v>
      </c>
      <c r="O2236" s="12">
        <f t="shared" ca="1" si="357"/>
        <v>1.6801149552337913E-2</v>
      </c>
      <c r="P2236" s="12">
        <f t="shared" ca="1" si="358"/>
        <v>2.2222222222222143E-2</v>
      </c>
      <c r="Q2236" s="12">
        <f t="shared" ca="1" si="359"/>
        <v>-3.0590394616081262E-4</v>
      </c>
      <c r="R2236" s="12">
        <f t="shared" ca="1" si="360"/>
        <v>-2.6316158121075794E-4</v>
      </c>
      <c r="S2236" s="12">
        <f t="shared" ca="1" si="361"/>
        <v>-7.0166155148693177E-3</v>
      </c>
      <c r="T2236" s="12">
        <f t="shared" ca="1" si="362"/>
        <v>-2.3644880660272927E-3</v>
      </c>
      <c r="U2236" s="18"/>
      <c r="V2236" s="22">
        <f t="shared" ca="1" si="363"/>
        <v>43053</v>
      </c>
      <c r="W2236" s="14">
        <f ca="1">VLOOKUP($M2236,LAST!$B:$Q,2,0)</f>
        <v>325.12</v>
      </c>
      <c r="X2236" s="14">
        <f ca="1">VLOOKUP($M2236,LAST!$B:$Q,3,0)*100</f>
        <v>367.96000000000004</v>
      </c>
      <c r="Y2236" s="14">
        <f ca="1">VLOOKUP($M2236,LAST!$B:$Q,16,0)*100</f>
        <v>368</v>
      </c>
      <c r="Z2236" s="14">
        <f ca="1">VLOOKUP($M2236,LAST!$B:$Q,4,0)</f>
        <v>98.04</v>
      </c>
      <c r="AA2236" s="14">
        <f ca="1">VLOOKUP($M2236,LAST!$B:$Q,5,0)</f>
        <v>99.912300000000002</v>
      </c>
      <c r="AB2236" s="14">
        <f ca="1">VLOOKUP($M2236,LAST!$B:$Q,6,0)</f>
        <v>93.826999999999998</v>
      </c>
      <c r="AC2236" s="14">
        <f ca="1">VLOOKUP($M2236,LAST!$B:$Q,7,0)</f>
        <v>1118.0999999999999</v>
      </c>
    </row>
    <row r="2237" spans="12:29" ht="16.5" customHeight="1" x14ac:dyDescent="0.25">
      <c r="L2237" s="32">
        <f t="shared" si="355"/>
        <v>2237</v>
      </c>
      <c r="M2237" s="9">
        <f t="shared" ca="1" si="364"/>
        <v>43052</v>
      </c>
      <c r="N2237" s="12">
        <f t="shared" ca="1" si="356"/>
        <v>-6.3287231415164458E-3</v>
      </c>
      <c r="O2237" s="12">
        <f t="shared" ca="1" si="357"/>
        <v>-1.5175344204398922E-3</v>
      </c>
      <c r="P2237" s="12">
        <f t="shared" ca="1" si="358"/>
        <v>0</v>
      </c>
      <c r="Q2237" s="12">
        <f t="shared" ca="1" si="359"/>
        <v>7.1428571428566734E-4</v>
      </c>
      <c r="R2237" s="12">
        <f t="shared" ca="1" si="360"/>
        <v>-1.4506803690939041E-4</v>
      </c>
      <c r="S2237" s="12">
        <f t="shared" ca="1" si="361"/>
        <v>1.0488288078311925E-3</v>
      </c>
      <c r="T2237" s="12">
        <f t="shared" ca="1" si="362"/>
        <v>3.312295779061003E-3</v>
      </c>
      <c r="U2237" s="18"/>
      <c r="V2237" s="22">
        <f t="shared" ca="1" si="363"/>
        <v>43052</v>
      </c>
      <c r="W2237" s="14">
        <f ca="1">VLOOKUP($M2237,LAST!$B:$Q,2,0)</f>
        <v>321.87</v>
      </c>
      <c r="X2237" s="14">
        <f ca="1">VLOOKUP($M2237,LAST!$B:$Q,3,0)*100</f>
        <v>361.88</v>
      </c>
      <c r="Y2237" s="14">
        <f ca="1">VLOOKUP($M2237,LAST!$B:$Q,16,0)*100</f>
        <v>360</v>
      </c>
      <c r="Z2237" s="14">
        <f ca="1">VLOOKUP($M2237,LAST!$B:$Q,4,0)</f>
        <v>98.07</v>
      </c>
      <c r="AA2237" s="14">
        <f ca="1">VLOOKUP($M2237,LAST!$B:$Q,5,0)</f>
        <v>99.938599999999994</v>
      </c>
      <c r="AB2237" s="14">
        <f ca="1">VLOOKUP($M2237,LAST!$B:$Q,6,0)</f>
        <v>94.49</v>
      </c>
      <c r="AC2237" s="14">
        <f ca="1">VLOOKUP($M2237,LAST!$B:$Q,7,0)</f>
        <v>1120.75</v>
      </c>
    </row>
    <row r="2238" spans="12:29" ht="16.5" customHeight="1" x14ac:dyDescent="0.25">
      <c r="L2238" s="32">
        <f t="shared" si="355"/>
        <v>2238</v>
      </c>
      <c r="M2238" s="9">
        <f t="shared" ca="1" si="364"/>
        <v>43049</v>
      </c>
      <c r="N2238" s="12">
        <f t="shared" ca="1" si="356"/>
        <v>-1.7799205555050213E-2</v>
      </c>
      <c r="O2238" s="12">
        <f t="shared" ca="1" si="357"/>
        <v>7.4552683896622618E-4</v>
      </c>
      <c r="P2238" s="12">
        <f t="shared" ca="1" si="358"/>
        <v>-8.2644628099173278E-3</v>
      </c>
      <c r="Q2238" s="12">
        <f t="shared" ca="1" si="359"/>
        <v>-7.1377587437537748E-4</v>
      </c>
      <c r="R2238" s="12">
        <f t="shared" ca="1" si="360"/>
        <v>-6.6686796014381322E-4</v>
      </c>
      <c r="S2238" s="12">
        <f t="shared" ca="1" si="361"/>
        <v>-5.6117911143105381E-4</v>
      </c>
      <c r="T2238" s="12">
        <f t="shared" ca="1" si="362"/>
        <v>1.344628210299792E-3</v>
      </c>
      <c r="U2238" s="18"/>
      <c r="V2238" s="22">
        <f t="shared" ca="1" si="363"/>
        <v>43049</v>
      </c>
      <c r="W2238" s="14">
        <f ca="1">VLOOKUP($M2238,LAST!$B:$Q,2,0)</f>
        <v>323.92</v>
      </c>
      <c r="X2238" s="14">
        <f ca="1">VLOOKUP($M2238,LAST!$B:$Q,3,0)*100</f>
        <v>362.43</v>
      </c>
      <c r="Y2238" s="14">
        <f ca="1">VLOOKUP($M2238,LAST!$B:$Q,16,0)*100</f>
        <v>360</v>
      </c>
      <c r="Z2238" s="14">
        <f ca="1">VLOOKUP($M2238,LAST!$B:$Q,4,0)</f>
        <v>98</v>
      </c>
      <c r="AA2238" s="14">
        <f ca="1">VLOOKUP($M2238,LAST!$B:$Q,5,0)</f>
        <v>99.953100000000006</v>
      </c>
      <c r="AB2238" s="14">
        <f ca="1">VLOOKUP($M2238,LAST!$B:$Q,6,0)</f>
        <v>94.391000000000005</v>
      </c>
      <c r="AC2238" s="14">
        <f ca="1">VLOOKUP($M2238,LAST!$B:$Q,7,0)</f>
        <v>1117.05</v>
      </c>
    </row>
    <row r="2239" spans="12:29" ht="16.5" customHeight="1" x14ac:dyDescent="0.25">
      <c r="L2239" s="32">
        <f t="shared" si="355"/>
        <v>2239</v>
      </c>
      <c r="M2239" s="9">
        <f t="shared" ca="1" si="364"/>
        <v>43048</v>
      </c>
      <c r="N2239" s="12">
        <f t="shared" ca="1" si="356"/>
        <v>4.9364658561110719E-3</v>
      </c>
      <c r="O2239" s="12">
        <f t="shared" ca="1" si="357"/>
        <v>2.3079748015480517E-2</v>
      </c>
      <c r="P2239" s="12">
        <f t="shared" ca="1" si="358"/>
        <v>3.7142857142857144E-2</v>
      </c>
      <c r="Q2239" s="12">
        <f t="shared" ca="1" si="359"/>
        <v>-3.0581039755350758E-4</v>
      </c>
      <c r="R2239" s="12">
        <f t="shared" ca="1" si="360"/>
        <v>9.0990264041801439E-5</v>
      </c>
      <c r="S2239" s="12">
        <f t="shared" ca="1" si="361"/>
        <v>-4.4483798199564939E-3</v>
      </c>
      <c r="T2239" s="12">
        <f t="shared" ca="1" si="362"/>
        <v>4.4822949349931918E-5</v>
      </c>
      <c r="U2239" s="18"/>
      <c r="V2239" s="22">
        <f t="shared" ca="1" si="363"/>
        <v>43048</v>
      </c>
      <c r="W2239" s="14">
        <f ca="1">VLOOKUP($M2239,LAST!$B:$Q,2,0)</f>
        <v>329.79</v>
      </c>
      <c r="X2239" s="14">
        <f ca="1">VLOOKUP($M2239,LAST!$B:$Q,3,0)*100</f>
        <v>362.15999999999997</v>
      </c>
      <c r="Y2239" s="14">
        <f ca="1">VLOOKUP($M2239,LAST!$B:$Q,16,0)*100</f>
        <v>363</v>
      </c>
      <c r="Z2239" s="14">
        <f ca="1">VLOOKUP($M2239,LAST!$B:$Q,4,0)</f>
        <v>98.07</v>
      </c>
      <c r="AA2239" s="14">
        <f ca="1">VLOOKUP($M2239,LAST!$B:$Q,5,0)</f>
        <v>100.0198</v>
      </c>
      <c r="AB2239" s="14">
        <f ca="1">VLOOKUP($M2239,LAST!$B:$Q,6,0)</f>
        <v>94.444000000000003</v>
      </c>
      <c r="AC2239" s="14">
        <f ca="1">VLOOKUP($M2239,LAST!$B:$Q,7,0)</f>
        <v>1115.55</v>
      </c>
    </row>
    <row r="2240" spans="12:29" ht="16.5" customHeight="1" x14ac:dyDescent="0.25">
      <c r="L2240" s="32">
        <f t="shared" si="355"/>
        <v>2240</v>
      </c>
      <c r="M2240" s="9">
        <f t="shared" ca="1" si="364"/>
        <v>43047</v>
      </c>
      <c r="N2240" s="12">
        <f t="shared" ca="1" si="356"/>
        <v>-1.2173965973764078E-3</v>
      </c>
      <c r="O2240" s="12">
        <f t="shared" ca="1" si="357"/>
        <v>1.5520110161225675E-2</v>
      </c>
      <c r="P2240" s="12">
        <f t="shared" ca="1" si="358"/>
        <v>1.744186046511631E-2</v>
      </c>
      <c r="Q2240" s="12">
        <f t="shared" ca="1" si="359"/>
        <v>-2.0383204239715624E-4</v>
      </c>
      <c r="R2240" s="12">
        <f t="shared" ca="1" si="360"/>
        <v>3.1306449128520875E-4</v>
      </c>
      <c r="S2240" s="12">
        <f t="shared" ca="1" si="361"/>
        <v>-4.9519033219891373E-4</v>
      </c>
      <c r="T2240" s="12">
        <f t="shared" ca="1" si="362"/>
        <v>3.2377012321251897E-3</v>
      </c>
      <c r="U2240" s="18"/>
      <c r="V2240" s="22">
        <f t="shared" ca="1" si="363"/>
        <v>43047</v>
      </c>
      <c r="W2240" s="14">
        <f ca="1">VLOOKUP($M2240,LAST!$B:$Q,2,0)</f>
        <v>328.17</v>
      </c>
      <c r="X2240" s="14">
        <f ca="1">VLOOKUP($M2240,LAST!$B:$Q,3,0)*100</f>
        <v>353.99</v>
      </c>
      <c r="Y2240" s="14">
        <f ca="1">VLOOKUP($M2240,LAST!$B:$Q,16,0)*100</f>
        <v>350</v>
      </c>
      <c r="Z2240" s="14">
        <f ca="1">VLOOKUP($M2240,LAST!$B:$Q,4,0)</f>
        <v>98.1</v>
      </c>
      <c r="AA2240" s="14">
        <f ca="1">VLOOKUP($M2240,LAST!$B:$Q,5,0)</f>
        <v>100.0107</v>
      </c>
      <c r="AB2240" s="14">
        <f ca="1">VLOOKUP($M2240,LAST!$B:$Q,6,0)</f>
        <v>94.866</v>
      </c>
      <c r="AC2240" s="14">
        <f ca="1">VLOOKUP($M2240,LAST!$B:$Q,7,0)</f>
        <v>1115.5</v>
      </c>
    </row>
    <row r="2241" spans="12:29" ht="16.5" customHeight="1" x14ac:dyDescent="0.25">
      <c r="L2241" s="32">
        <f t="shared" si="355"/>
        <v>2241</v>
      </c>
      <c r="M2241" s="9">
        <f t="shared" ca="1" si="364"/>
        <v>43046</v>
      </c>
      <c r="N2241" s="12">
        <f t="shared" ca="1" si="356"/>
        <v>2.6107866712469896E-2</v>
      </c>
      <c r="O2241" s="12">
        <f t="shared" ca="1" si="357"/>
        <v>1.166705363361964E-2</v>
      </c>
      <c r="P2241" s="12">
        <f t="shared" ca="1" si="358"/>
        <v>8.7976539589442737E-3</v>
      </c>
      <c r="Q2241" s="12">
        <f t="shared" ca="1" si="359"/>
        <v>-1.0190563538159392E-4</v>
      </c>
      <c r="R2241" s="12">
        <f t="shared" ca="1" si="360"/>
        <v>1.8807410119592305E-4</v>
      </c>
      <c r="S2241" s="12">
        <f t="shared" ca="1" si="361"/>
        <v>1.6463163671285308E-3</v>
      </c>
      <c r="T2241" s="12">
        <f t="shared" ca="1" si="362"/>
        <v>-2.8249854266623187E-3</v>
      </c>
      <c r="U2241" s="18"/>
      <c r="V2241" s="22">
        <f t="shared" ca="1" si="363"/>
        <v>43046</v>
      </c>
      <c r="W2241" s="14">
        <f ca="1">VLOOKUP($M2241,LAST!$B:$Q,2,0)</f>
        <v>328.57</v>
      </c>
      <c r="X2241" s="14">
        <f ca="1">VLOOKUP($M2241,LAST!$B:$Q,3,0)*100</f>
        <v>348.58</v>
      </c>
      <c r="Y2241" s="14">
        <f ca="1">VLOOKUP($M2241,LAST!$B:$Q,16,0)*100</f>
        <v>344</v>
      </c>
      <c r="Z2241" s="14">
        <f ca="1">VLOOKUP($M2241,LAST!$B:$Q,4,0)</f>
        <v>98.12</v>
      </c>
      <c r="AA2241" s="14">
        <f ca="1">VLOOKUP($M2241,LAST!$B:$Q,5,0)</f>
        <v>99.979399999999998</v>
      </c>
      <c r="AB2241" s="14">
        <f ca="1">VLOOKUP($M2241,LAST!$B:$Q,6,0)</f>
        <v>94.912999999999997</v>
      </c>
      <c r="AC2241" s="14">
        <f ca="1">VLOOKUP($M2241,LAST!$B:$Q,7,0)</f>
        <v>1111.9000000000001</v>
      </c>
    </row>
    <row r="2242" spans="12:29" ht="16.5" customHeight="1" x14ac:dyDescent="0.25">
      <c r="L2242" s="32">
        <f t="shared" si="355"/>
        <v>2242</v>
      </c>
      <c r="M2242" s="9">
        <f t="shared" ca="1" si="364"/>
        <v>43045</v>
      </c>
      <c r="N2242" s="12">
        <f t="shared" ca="1" si="356"/>
        <v>1.1083043890116828E-2</v>
      </c>
      <c r="O2242" s="12">
        <f t="shared" ca="1" si="357"/>
        <v>1.1596840961803689E-2</v>
      </c>
      <c r="P2242" s="12">
        <f t="shared" ca="1" si="358"/>
        <v>5.8997050147493457E-3</v>
      </c>
      <c r="Q2242" s="12">
        <f t="shared" ca="1" si="359"/>
        <v>0</v>
      </c>
      <c r="R2242" s="12">
        <f t="shared" ca="1" si="360"/>
        <v>1.4607888259665636E-4</v>
      </c>
      <c r="S2242" s="12">
        <f t="shared" ca="1" si="361"/>
        <v>-1.9380457336661827E-3</v>
      </c>
      <c r="T2242" s="12">
        <f t="shared" ca="1" si="362"/>
        <v>1.1672278338945574E-3</v>
      </c>
      <c r="U2242" s="18"/>
      <c r="V2242" s="22">
        <f t="shared" ca="1" si="363"/>
        <v>43045</v>
      </c>
      <c r="W2242" s="14">
        <f ca="1">VLOOKUP($M2242,LAST!$B:$Q,2,0)</f>
        <v>320.20999999999998</v>
      </c>
      <c r="X2242" s="14">
        <f ca="1">VLOOKUP($M2242,LAST!$B:$Q,3,0)*100</f>
        <v>344.56</v>
      </c>
      <c r="Y2242" s="14">
        <f ca="1">VLOOKUP($M2242,LAST!$B:$Q,16,0)*100</f>
        <v>341</v>
      </c>
      <c r="Z2242" s="14">
        <f ca="1">VLOOKUP($M2242,LAST!$B:$Q,4,0)</f>
        <v>98.13</v>
      </c>
      <c r="AA2242" s="14">
        <f ca="1">VLOOKUP($M2242,LAST!$B:$Q,5,0)</f>
        <v>99.960599999999999</v>
      </c>
      <c r="AB2242" s="14">
        <f ca="1">VLOOKUP($M2242,LAST!$B:$Q,6,0)</f>
        <v>94.757000000000005</v>
      </c>
      <c r="AC2242" s="14">
        <f ca="1">VLOOKUP($M2242,LAST!$B:$Q,7,0)</f>
        <v>1115.05</v>
      </c>
    </row>
    <row r="2243" spans="12:29" ht="16.5" customHeight="1" x14ac:dyDescent="0.25">
      <c r="L2243" s="32">
        <f t="shared" si="355"/>
        <v>2243</v>
      </c>
      <c r="M2243" s="9">
        <f t="shared" ca="1" si="364"/>
        <v>43042</v>
      </c>
      <c r="N2243" s="12">
        <f t="shared" ca="1" si="356"/>
        <v>3.5170294829051318E-2</v>
      </c>
      <c r="O2243" s="12">
        <f t="shared" ca="1" si="357"/>
        <v>6.7984984186102437E-3</v>
      </c>
      <c r="P2243" s="12">
        <f t="shared" ca="1" si="358"/>
        <v>0</v>
      </c>
      <c r="Q2243" s="12">
        <f t="shared" ca="1" si="359"/>
        <v>-3.0562347188267669E-4</v>
      </c>
      <c r="R2243" s="12">
        <f t="shared" ca="1" si="360"/>
        <v>6.447633998654112E-4</v>
      </c>
      <c r="S2243" s="12">
        <f t="shared" ca="1" si="361"/>
        <v>2.7037017479010217E-3</v>
      </c>
      <c r="T2243" s="12">
        <f t="shared" ca="1" si="362"/>
        <v>-5.3843047516477505E-4</v>
      </c>
      <c r="U2243" s="18"/>
      <c r="V2243" s="22">
        <f t="shared" ca="1" si="363"/>
        <v>43042</v>
      </c>
      <c r="W2243" s="14">
        <f ca="1">VLOOKUP($M2243,LAST!$B:$Q,2,0)</f>
        <v>316.7</v>
      </c>
      <c r="X2243" s="14">
        <f ca="1">VLOOKUP($M2243,LAST!$B:$Q,3,0)*100</f>
        <v>340.61</v>
      </c>
      <c r="Y2243" s="14">
        <f ca="1">VLOOKUP($M2243,LAST!$B:$Q,16,0)*100</f>
        <v>339</v>
      </c>
      <c r="Z2243" s="14">
        <f ca="1">VLOOKUP($M2243,LAST!$B:$Q,4,0)</f>
        <v>98.13</v>
      </c>
      <c r="AA2243" s="14">
        <f ca="1">VLOOKUP($M2243,LAST!$B:$Q,5,0)</f>
        <v>99.945999999999998</v>
      </c>
      <c r="AB2243" s="14">
        <f ca="1">VLOOKUP($M2243,LAST!$B:$Q,6,0)</f>
        <v>94.941000000000003</v>
      </c>
      <c r="AC2243" s="14">
        <f ca="1">VLOOKUP($M2243,LAST!$B:$Q,7,0)</f>
        <v>1113.75</v>
      </c>
    </row>
    <row r="2244" spans="12:29" ht="16.5" customHeight="1" x14ac:dyDescent="0.25">
      <c r="L2244" s="32">
        <f t="shared" si="355"/>
        <v>2244</v>
      </c>
      <c r="M2244" s="9">
        <f t="shared" ca="1" si="364"/>
        <v>43041</v>
      </c>
      <c r="N2244" s="12">
        <f t="shared" ca="1" si="356"/>
        <v>3.9238767902682881E-4</v>
      </c>
      <c r="O2244" s="12">
        <f t="shared" ca="1" si="357"/>
        <v>4.6921866183589067E-3</v>
      </c>
      <c r="P2244" s="12">
        <f t="shared" ca="1" si="358"/>
        <v>5.9347181008901906E-3</v>
      </c>
      <c r="Q2244" s="12">
        <f t="shared" ca="1" si="359"/>
        <v>0</v>
      </c>
      <c r="R2244" s="12">
        <f t="shared" ca="1" si="360"/>
        <v>3.2949853127783868E-4</v>
      </c>
      <c r="S2244" s="12">
        <f t="shared" ca="1" si="361"/>
        <v>-1.3710910720876601E-3</v>
      </c>
      <c r="T2244" s="12">
        <f t="shared" ca="1" si="362"/>
        <v>-4.4867193108588665E-5</v>
      </c>
      <c r="U2244" s="18"/>
      <c r="V2244" s="22">
        <f t="shared" ca="1" si="363"/>
        <v>43041</v>
      </c>
      <c r="W2244" s="14">
        <f ca="1">VLOOKUP($M2244,LAST!$B:$Q,2,0)</f>
        <v>305.94</v>
      </c>
      <c r="X2244" s="14">
        <f ca="1">VLOOKUP($M2244,LAST!$B:$Q,3,0)*100</f>
        <v>338.31</v>
      </c>
      <c r="Y2244" s="14">
        <f ca="1">VLOOKUP($M2244,LAST!$B:$Q,16,0)*100</f>
        <v>339</v>
      </c>
      <c r="Z2244" s="14">
        <f ca="1">VLOOKUP($M2244,LAST!$B:$Q,4,0)</f>
        <v>98.16</v>
      </c>
      <c r="AA2244" s="14">
        <f ca="1">VLOOKUP($M2244,LAST!$B:$Q,5,0)</f>
        <v>99.881600000000006</v>
      </c>
      <c r="AB2244" s="14">
        <f ca="1">VLOOKUP($M2244,LAST!$B:$Q,6,0)</f>
        <v>94.685000000000002</v>
      </c>
      <c r="AC2244" s="14">
        <f ca="1">VLOOKUP($M2244,LAST!$B:$Q,7,0)</f>
        <v>1114.3499999999999</v>
      </c>
    </row>
    <row r="2245" spans="12:29" ht="16.5" customHeight="1" x14ac:dyDescent="0.25">
      <c r="L2245" s="32">
        <f t="shared" si="355"/>
        <v>2245</v>
      </c>
      <c r="M2245" s="9">
        <f t="shared" ca="1" si="364"/>
        <v>43040</v>
      </c>
      <c r="N2245" s="12">
        <f t="shared" ca="1" si="356"/>
        <v>-2.8042259032216021E-3</v>
      </c>
      <c r="O2245" s="12">
        <f t="shared" ca="1" si="357"/>
        <v>-3.0495026054001562E-3</v>
      </c>
      <c r="P2245" s="12">
        <f t="shared" ca="1" si="358"/>
        <v>-2.9585798816568198E-3</v>
      </c>
      <c r="Q2245" s="12">
        <f t="shared" ca="1" si="359"/>
        <v>0</v>
      </c>
      <c r="R2245" s="12">
        <f t="shared" ca="1" si="360"/>
        <v>6.1096165364205035E-5</v>
      </c>
      <c r="S2245" s="12">
        <f t="shared" ca="1" si="361"/>
        <v>2.7815382012013057E-3</v>
      </c>
      <c r="T2245" s="12">
        <f t="shared" ca="1" si="362"/>
        <v>-5.3552302749018121E-3</v>
      </c>
      <c r="U2245" s="18"/>
      <c r="V2245" s="22">
        <f t="shared" ca="1" si="363"/>
        <v>43040</v>
      </c>
      <c r="W2245" s="14">
        <f ca="1">VLOOKUP($M2245,LAST!$B:$Q,2,0)</f>
        <v>305.82</v>
      </c>
      <c r="X2245" s="14">
        <f ca="1">VLOOKUP($M2245,LAST!$B:$Q,3,0)*100</f>
        <v>336.73</v>
      </c>
      <c r="Y2245" s="14">
        <f ca="1">VLOOKUP($M2245,LAST!$B:$Q,16,0)*100</f>
        <v>337</v>
      </c>
      <c r="Z2245" s="14">
        <f ca="1">VLOOKUP($M2245,LAST!$B:$Q,4,0)</f>
        <v>98.16</v>
      </c>
      <c r="AA2245" s="14">
        <f ca="1">VLOOKUP($M2245,LAST!$B:$Q,5,0)</f>
        <v>99.848699999999994</v>
      </c>
      <c r="AB2245" s="14">
        <f ca="1">VLOOKUP($M2245,LAST!$B:$Q,6,0)</f>
        <v>94.814999999999998</v>
      </c>
      <c r="AC2245" s="14">
        <f ca="1">VLOOKUP($M2245,LAST!$B:$Q,7,0)</f>
        <v>1114.4000000000001</v>
      </c>
    </row>
    <row r="2246" spans="12:29" ht="16.5" customHeight="1" x14ac:dyDescent="0.25">
      <c r="L2246" s="32">
        <f t="shared" ref="L2246:L2309" si="365">ROW(M2246)</f>
        <v>2246</v>
      </c>
      <c r="M2246" s="9">
        <f t="shared" ca="1" si="364"/>
        <v>43039</v>
      </c>
      <c r="N2246" s="12">
        <f t="shared" ref="N2246:N2309" ca="1" si="366">W2246/W2247-1</f>
        <v>2.9104941299584741E-3</v>
      </c>
      <c r="O2246" s="12">
        <f t="shared" ref="O2246:O2309" ca="1" si="367">X2246/X2247-1</f>
        <v>-1.920747022842173E-3</v>
      </c>
      <c r="P2246" s="12">
        <f t="shared" ref="P2246:P2309" ca="1" si="368">Y2246/Y2247-1</f>
        <v>2.9673590504450953E-3</v>
      </c>
      <c r="Q2246" s="12">
        <f t="shared" ref="Q2246:Q2309" ca="1" si="369">Z2246/Z2247-1</f>
        <v>-1.0186411327295364E-4</v>
      </c>
      <c r="R2246" s="12">
        <f t="shared" ref="R2246:R2309" ca="1" si="370">AA2246/AA2247-1</f>
        <v>1.3022189811451312E-4</v>
      </c>
      <c r="S2246" s="12">
        <f t="shared" ref="S2246:S2309" ca="1" si="371">AB2246/AB2247-1</f>
        <v>-8.4602368866315558E-5</v>
      </c>
      <c r="T2246" s="12">
        <f t="shared" ref="T2246:T2309" ca="1" si="372">AC2246/AC2247-1</f>
        <v>-3.8675261169147657E-3</v>
      </c>
      <c r="U2246" s="18"/>
      <c r="V2246" s="22">
        <f t="shared" ref="V2246:V2309" ca="1" si="373">M2246</f>
        <v>43039</v>
      </c>
      <c r="W2246" s="14">
        <f ca="1">VLOOKUP($M2246,LAST!$B:$Q,2,0)</f>
        <v>306.68</v>
      </c>
      <c r="X2246" s="14">
        <f ca="1">VLOOKUP($M2246,LAST!$B:$Q,3,0)*100</f>
        <v>337.76</v>
      </c>
      <c r="Y2246" s="14">
        <f ca="1">VLOOKUP($M2246,LAST!$B:$Q,16,0)*100</f>
        <v>338</v>
      </c>
      <c r="Z2246" s="14">
        <f ca="1">VLOOKUP($M2246,LAST!$B:$Q,4,0)</f>
        <v>98.16</v>
      </c>
      <c r="AA2246" s="14">
        <f ca="1">VLOOKUP($M2246,LAST!$B:$Q,5,0)</f>
        <v>99.842600000000004</v>
      </c>
      <c r="AB2246" s="14">
        <f ca="1">VLOOKUP($M2246,LAST!$B:$Q,6,0)</f>
        <v>94.552000000000007</v>
      </c>
      <c r="AC2246" s="14">
        <f ca="1">VLOOKUP($M2246,LAST!$B:$Q,7,0)</f>
        <v>1120.4000000000001</v>
      </c>
    </row>
    <row r="2247" spans="12:29" ht="16.5" customHeight="1" x14ac:dyDescent="0.25">
      <c r="L2247" s="32">
        <f t="shared" si="365"/>
        <v>2247</v>
      </c>
      <c r="M2247" s="9">
        <f t="shared" ref="M2247:M2310" ca="1" si="374">WORKDAY(M2246,-1)</f>
        <v>43038</v>
      </c>
      <c r="N2247" s="12">
        <f t="shared" ca="1" si="366"/>
        <v>8.5098026380414638E-4</v>
      </c>
      <c r="O2247" s="12">
        <f t="shared" ca="1" si="367"/>
        <v>3.1718740736348394E-3</v>
      </c>
      <c r="P2247" s="12">
        <f t="shared" ca="1" si="368"/>
        <v>8.9820359281436168E-3</v>
      </c>
      <c r="Q2247" s="12">
        <f t="shared" ca="1" si="369"/>
        <v>-1.0185373803228703E-4</v>
      </c>
      <c r="R2247" s="12">
        <f t="shared" ca="1" si="370"/>
        <v>1.0018072602990813E-4</v>
      </c>
      <c r="S2247" s="12">
        <f t="shared" ca="1" si="371"/>
        <v>-3.750684816047789E-3</v>
      </c>
      <c r="T2247" s="12">
        <f t="shared" ca="1" si="372"/>
        <v>-4.9982307147913296E-3</v>
      </c>
      <c r="U2247" s="18"/>
      <c r="V2247" s="22">
        <f t="shared" ca="1" si="373"/>
        <v>43038</v>
      </c>
      <c r="W2247" s="14">
        <f ca="1">VLOOKUP($M2247,LAST!$B:$Q,2,0)</f>
        <v>305.79000000000002</v>
      </c>
      <c r="X2247" s="14">
        <f ca="1">VLOOKUP($M2247,LAST!$B:$Q,3,0)*100</f>
        <v>338.41</v>
      </c>
      <c r="Y2247" s="14">
        <f ca="1">VLOOKUP($M2247,LAST!$B:$Q,16,0)*100</f>
        <v>337</v>
      </c>
      <c r="Z2247" s="14">
        <f ca="1">VLOOKUP($M2247,LAST!$B:$Q,4,0)</f>
        <v>98.17</v>
      </c>
      <c r="AA2247" s="14">
        <f ca="1">VLOOKUP($M2247,LAST!$B:$Q,5,0)</f>
        <v>99.829599999999999</v>
      </c>
      <c r="AB2247" s="14">
        <f ca="1">VLOOKUP($M2247,LAST!$B:$Q,6,0)</f>
        <v>94.56</v>
      </c>
      <c r="AC2247" s="14">
        <f ca="1">VLOOKUP($M2247,LAST!$B:$Q,7,0)</f>
        <v>1124.75</v>
      </c>
    </row>
    <row r="2248" spans="12:29" ht="16.5" customHeight="1" x14ac:dyDescent="0.25">
      <c r="L2248" s="32">
        <f t="shared" si="365"/>
        <v>2248</v>
      </c>
      <c r="M2248" s="9">
        <f t="shared" ca="1" si="374"/>
        <v>43035</v>
      </c>
      <c r="N2248" s="12">
        <f t="shared" ca="1" si="366"/>
        <v>-6.5034305596202158E-3</v>
      </c>
      <c r="O2248" s="12">
        <f t="shared" ca="1" si="367"/>
        <v>8.1286235132389528E-3</v>
      </c>
      <c r="P2248" s="12">
        <f t="shared" ca="1" si="368"/>
        <v>1.5197568389057725E-2</v>
      </c>
      <c r="Q2248" s="12">
        <f t="shared" ca="1" si="369"/>
        <v>-2.0366598777998846E-4</v>
      </c>
      <c r="R2248" s="12">
        <f t="shared" ca="1" si="370"/>
        <v>-6.7116581502157935E-5</v>
      </c>
      <c r="S2248" s="12">
        <f t="shared" ca="1" si="371"/>
        <v>3.213123071069246E-3</v>
      </c>
      <c r="T2248" s="12">
        <f t="shared" ca="1" si="372"/>
        <v>5.2020808323329781E-3</v>
      </c>
      <c r="U2248" s="18"/>
      <c r="V2248" s="22">
        <f t="shared" ca="1" si="373"/>
        <v>43035</v>
      </c>
      <c r="W2248" s="14">
        <f ca="1">VLOOKUP($M2248,LAST!$B:$Q,2,0)</f>
        <v>305.52999999999997</v>
      </c>
      <c r="X2248" s="14">
        <f ca="1">VLOOKUP($M2248,LAST!$B:$Q,3,0)*100</f>
        <v>337.34000000000003</v>
      </c>
      <c r="Y2248" s="14">
        <f ca="1">VLOOKUP($M2248,LAST!$B:$Q,16,0)*100</f>
        <v>334</v>
      </c>
      <c r="Z2248" s="14">
        <f ca="1">VLOOKUP($M2248,LAST!$B:$Q,4,0)</f>
        <v>98.18</v>
      </c>
      <c r="AA2248" s="14">
        <f ca="1">VLOOKUP($M2248,LAST!$B:$Q,5,0)</f>
        <v>99.819599999999994</v>
      </c>
      <c r="AB2248" s="14">
        <f ca="1">VLOOKUP($M2248,LAST!$B:$Q,6,0)</f>
        <v>94.915999999999997</v>
      </c>
      <c r="AC2248" s="14">
        <f ca="1">VLOOKUP($M2248,LAST!$B:$Q,7,0)</f>
        <v>1130.4000000000001</v>
      </c>
    </row>
    <row r="2249" spans="12:29" ht="16.5" customHeight="1" x14ac:dyDescent="0.25">
      <c r="L2249" s="32">
        <f t="shared" si="365"/>
        <v>2249</v>
      </c>
      <c r="M2249" s="9">
        <f t="shared" ca="1" si="374"/>
        <v>43034</v>
      </c>
      <c r="N2249" s="12">
        <f t="shared" ca="1" si="366"/>
        <v>1.0514901587092895E-2</v>
      </c>
      <c r="O2249" s="12">
        <f t="shared" ca="1" si="367"/>
        <v>4.3822787849683298E-3</v>
      </c>
      <c r="P2249" s="12">
        <f t="shared" ca="1" si="368"/>
        <v>-3.0303030303030498E-3</v>
      </c>
      <c r="Q2249" s="12">
        <f t="shared" ca="1" si="369"/>
        <v>1.0184336490492996E-4</v>
      </c>
      <c r="R2249" s="12">
        <f t="shared" ca="1" si="370"/>
        <v>-1.302245070500252E-5</v>
      </c>
      <c r="S2249" s="12">
        <f t="shared" ca="1" si="371"/>
        <v>9.6146663678755573E-3</v>
      </c>
      <c r="T2249" s="12">
        <f t="shared" ca="1" si="372"/>
        <v>-2.9701214646690177E-3</v>
      </c>
      <c r="U2249" s="18"/>
      <c r="V2249" s="22">
        <f t="shared" ca="1" si="373"/>
        <v>43034</v>
      </c>
      <c r="W2249" s="14">
        <f ca="1">VLOOKUP($M2249,LAST!$B:$Q,2,0)</f>
        <v>307.52999999999997</v>
      </c>
      <c r="X2249" s="14">
        <f ca="1">VLOOKUP($M2249,LAST!$B:$Q,3,0)*100</f>
        <v>334.62</v>
      </c>
      <c r="Y2249" s="14">
        <f ca="1">VLOOKUP($M2249,LAST!$B:$Q,16,0)*100</f>
        <v>329</v>
      </c>
      <c r="Z2249" s="14">
        <f ca="1">VLOOKUP($M2249,LAST!$B:$Q,4,0)</f>
        <v>98.2</v>
      </c>
      <c r="AA2249" s="14">
        <f ca="1">VLOOKUP($M2249,LAST!$B:$Q,5,0)</f>
        <v>99.826300000000003</v>
      </c>
      <c r="AB2249" s="14">
        <f ca="1">VLOOKUP($M2249,LAST!$B:$Q,6,0)</f>
        <v>94.611999999999995</v>
      </c>
      <c r="AC2249" s="14">
        <f ca="1">VLOOKUP($M2249,LAST!$B:$Q,7,0)</f>
        <v>1124.55</v>
      </c>
    </row>
    <row r="2250" spans="12:29" ht="16.5" customHeight="1" x14ac:dyDescent="0.25">
      <c r="L2250" s="32">
        <f t="shared" si="365"/>
        <v>2250</v>
      </c>
      <c r="M2250" s="9">
        <f t="shared" ca="1" si="374"/>
        <v>43033</v>
      </c>
      <c r="N2250" s="12">
        <f t="shared" ca="1" si="366"/>
        <v>6.5722454076322379E-5</v>
      </c>
      <c r="O2250" s="12">
        <f t="shared" ca="1" si="367"/>
        <v>4.5832830780363487E-3</v>
      </c>
      <c r="P2250" s="12">
        <f t="shared" ca="1" si="368"/>
        <v>1.2269938650306678E-2</v>
      </c>
      <c r="Q2250" s="12">
        <f t="shared" ca="1" si="369"/>
        <v>-1.0183299389010525E-4</v>
      </c>
      <c r="R2250" s="12">
        <f t="shared" ca="1" si="370"/>
        <v>3.2056290846904645E-5</v>
      </c>
      <c r="S2250" s="12">
        <f t="shared" ca="1" si="371"/>
        <v>-6.5051401271176701E-4</v>
      </c>
      <c r="T2250" s="12">
        <f t="shared" ca="1" si="372"/>
        <v>3.9913078185294104E-4</v>
      </c>
      <c r="U2250" s="18"/>
      <c r="V2250" s="22">
        <f t="shared" ca="1" si="373"/>
        <v>43033</v>
      </c>
      <c r="W2250" s="14">
        <f ca="1">VLOOKUP($M2250,LAST!$B:$Q,2,0)</f>
        <v>304.33</v>
      </c>
      <c r="X2250" s="14">
        <f ca="1">VLOOKUP($M2250,LAST!$B:$Q,3,0)*100</f>
        <v>333.15999999999997</v>
      </c>
      <c r="Y2250" s="14">
        <f ca="1">VLOOKUP($M2250,LAST!$B:$Q,16,0)*100</f>
        <v>330</v>
      </c>
      <c r="Z2250" s="14">
        <f ca="1">VLOOKUP($M2250,LAST!$B:$Q,4,0)</f>
        <v>98.19</v>
      </c>
      <c r="AA2250" s="14">
        <f ca="1">VLOOKUP($M2250,LAST!$B:$Q,5,0)</f>
        <v>99.827600000000004</v>
      </c>
      <c r="AB2250" s="14">
        <f ca="1">VLOOKUP($M2250,LAST!$B:$Q,6,0)</f>
        <v>93.710999999999999</v>
      </c>
      <c r="AC2250" s="14">
        <f ca="1">VLOOKUP($M2250,LAST!$B:$Q,7,0)</f>
        <v>1127.9000000000001</v>
      </c>
    </row>
    <row r="2251" spans="12:29" ht="16.5" customHeight="1" x14ac:dyDescent="0.25">
      <c r="L2251" s="32">
        <f t="shared" si="365"/>
        <v>2251</v>
      </c>
      <c r="M2251" s="9">
        <f t="shared" ca="1" si="374"/>
        <v>43032</v>
      </c>
      <c r="N2251" s="12">
        <f t="shared" ca="1" si="366"/>
        <v>-6.1399784447565553E-3</v>
      </c>
      <c r="O2251" s="12">
        <f t="shared" ca="1" si="367"/>
        <v>-4.6520003601548954E-3</v>
      </c>
      <c r="P2251" s="12">
        <f t="shared" ca="1" si="368"/>
        <v>-6.0975609756097615E-3</v>
      </c>
      <c r="Q2251" s="12">
        <f t="shared" ca="1" si="369"/>
        <v>-2.0362451639177603E-4</v>
      </c>
      <c r="R2251" s="12">
        <f t="shared" ca="1" si="370"/>
        <v>1.3325171248479428E-4</v>
      </c>
      <c r="S2251" s="12">
        <f t="shared" ca="1" si="371"/>
        <v>-1.7458695281894476E-3</v>
      </c>
      <c r="T2251" s="12">
        <f t="shared" ca="1" si="372"/>
        <v>-2.4773280247732954E-3</v>
      </c>
      <c r="U2251" s="18"/>
      <c r="V2251" s="22">
        <f t="shared" ca="1" si="373"/>
        <v>43032</v>
      </c>
      <c r="W2251" s="14">
        <f ca="1">VLOOKUP($M2251,LAST!$B:$Q,2,0)</f>
        <v>304.31</v>
      </c>
      <c r="X2251" s="14">
        <f ca="1">VLOOKUP($M2251,LAST!$B:$Q,3,0)*100</f>
        <v>331.64</v>
      </c>
      <c r="Y2251" s="14">
        <f ca="1">VLOOKUP($M2251,LAST!$B:$Q,16,0)*100</f>
        <v>326</v>
      </c>
      <c r="Z2251" s="14">
        <f ca="1">VLOOKUP($M2251,LAST!$B:$Q,4,0)</f>
        <v>98.2</v>
      </c>
      <c r="AA2251" s="14">
        <f ca="1">VLOOKUP($M2251,LAST!$B:$Q,5,0)</f>
        <v>99.824399999999997</v>
      </c>
      <c r="AB2251" s="14">
        <f ca="1">VLOOKUP($M2251,LAST!$B:$Q,6,0)</f>
        <v>93.772000000000006</v>
      </c>
      <c r="AC2251" s="14">
        <f ca="1">VLOOKUP($M2251,LAST!$B:$Q,7,0)</f>
        <v>1127.45</v>
      </c>
    </row>
    <row r="2252" spans="12:29" ht="16.5" customHeight="1" x14ac:dyDescent="0.25">
      <c r="L2252" s="32">
        <f t="shared" si="365"/>
        <v>2252</v>
      </c>
      <c r="M2252" s="9">
        <f t="shared" ca="1" si="374"/>
        <v>43031</v>
      </c>
      <c r="N2252" s="12">
        <f t="shared" ca="1" si="366"/>
        <v>8.2984819046991731E-3</v>
      </c>
      <c r="O2252" s="12">
        <f t="shared" ca="1" si="367"/>
        <v>6.002941441307641E-5</v>
      </c>
      <c r="P2252" s="12">
        <f t="shared" ca="1" si="368"/>
        <v>-6.0606060606060996E-3</v>
      </c>
      <c r="Q2252" s="12">
        <f t="shared" ca="1" si="369"/>
        <v>-2.0358306188916764E-4</v>
      </c>
      <c r="R2252" s="12">
        <f t="shared" ca="1" si="370"/>
        <v>2.8762587390152028E-4</v>
      </c>
      <c r="S2252" s="12">
        <f t="shared" ca="1" si="371"/>
        <v>2.5079775029084317E-3</v>
      </c>
      <c r="T2252" s="12">
        <f t="shared" ca="1" si="372"/>
        <v>-9.2813577300443484E-4</v>
      </c>
      <c r="U2252" s="18"/>
      <c r="V2252" s="22">
        <f t="shared" ca="1" si="373"/>
        <v>43031</v>
      </c>
      <c r="W2252" s="14">
        <f ca="1">VLOOKUP($M2252,LAST!$B:$Q,2,0)</f>
        <v>306.19</v>
      </c>
      <c r="X2252" s="14">
        <f ca="1">VLOOKUP($M2252,LAST!$B:$Q,3,0)*100</f>
        <v>333.19</v>
      </c>
      <c r="Y2252" s="14">
        <f ca="1">VLOOKUP($M2252,LAST!$B:$Q,16,0)*100</f>
        <v>328</v>
      </c>
      <c r="Z2252" s="14">
        <f ca="1">VLOOKUP($M2252,LAST!$B:$Q,4,0)</f>
        <v>98.22</v>
      </c>
      <c r="AA2252" s="14">
        <f ca="1">VLOOKUP($M2252,LAST!$B:$Q,5,0)</f>
        <v>99.811099999999996</v>
      </c>
      <c r="AB2252" s="14">
        <f ca="1">VLOOKUP($M2252,LAST!$B:$Q,6,0)</f>
        <v>93.936000000000007</v>
      </c>
      <c r="AC2252" s="14">
        <f ca="1">VLOOKUP($M2252,LAST!$B:$Q,7,0)</f>
        <v>1130.25</v>
      </c>
    </row>
    <row r="2253" spans="12:29" ht="16.5" customHeight="1" x14ac:dyDescent="0.25">
      <c r="L2253" s="32">
        <f t="shared" si="365"/>
        <v>2253</v>
      </c>
      <c r="M2253" s="9">
        <f t="shared" ca="1" si="374"/>
        <v>43028</v>
      </c>
      <c r="N2253" s="12">
        <f t="shared" ca="1" si="366"/>
        <v>-3.0531845042679473E-3</v>
      </c>
      <c r="O2253" s="12">
        <f t="shared" ca="1" si="367"/>
        <v>-1.7921886514369878E-2</v>
      </c>
      <c r="P2253" s="12">
        <f t="shared" ca="1" si="368"/>
        <v>-2.6548672566371723E-2</v>
      </c>
      <c r="Q2253" s="12">
        <f t="shared" ca="1" si="369"/>
        <v>1.018018935150522E-4</v>
      </c>
      <c r="R2253" s="12">
        <f t="shared" ca="1" si="370"/>
        <v>1.0021817495875496E-6</v>
      </c>
      <c r="S2253" s="12">
        <f t="shared" ca="1" si="371"/>
        <v>4.6640790856258274E-3</v>
      </c>
      <c r="T2253" s="12">
        <f t="shared" ca="1" si="372"/>
        <v>-9.7138820204889509E-4</v>
      </c>
      <c r="U2253" s="18"/>
      <c r="V2253" s="22">
        <f t="shared" ca="1" si="373"/>
        <v>43028</v>
      </c>
      <c r="W2253" s="14">
        <f ca="1">VLOOKUP($M2253,LAST!$B:$Q,2,0)</f>
        <v>303.67</v>
      </c>
      <c r="X2253" s="14">
        <f ca="1">VLOOKUP($M2253,LAST!$B:$Q,3,0)*100</f>
        <v>333.17</v>
      </c>
      <c r="Y2253" s="14">
        <f ca="1">VLOOKUP($M2253,LAST!$B:$Q,16,0)*100</f>
        <v>330</v>
      </c>
      <c r="Z2253" s="14">
        <f ca="1">VLOOKUP($M2253,LAST!$B:$Q,4,0)</f>
        <v>98.24</v>
      </c>
      <c r="AA2253" s="14">
        <f ca="1">VLOOKUP($M2253,LAST!$B:$Q,5,0)</f>
        <v>99.782399999999996</v>
      </c>
      <c r="AB2253" s="14">
        <f ca="1">VLOOKUP($M2253,LAST!$B:$Q,6,0)</f>
        <v>93.700999999999993</v>
      </c>
      <c r="AC2253" s="14">
        <f ca="1">VLOOKUP($M2253,LAST!$B:$Q,7,0)</f>
        <v>1131.3</v>
      </c>
    </row>
    <row r="2254" spans="12:29" ht="16.5" customHeight="1" x14ac:dyDescent="0.25">
      <c r="L2254" s="32">
        <f t="shared" si="365"/>
        <v>2254</v>
      </c>
      <c r="M2254" s="9">
        <f t="shared" ca="1" si="374"/>
        <v>43027</v>
      </c>
      <c r="N2254" s="12">
        <f t="shared" ca="1" si="366"/>
        <v>4.6174142480213121E-3</v>
      </c>
      <c r="O2254" s="12">
        <f t="shared" ca="1" si="367"/>
        <v>8.5320173613174788E-3</v>
      </c>
      <c r="P2254" s="12">
        <f t="shared" ca="1" si="368"/>
        <v>5.9347181008901906E-3</v>
      </c>
      <c r="Q2254" s="12">
        <f t="shared" ca="1" si="369"/>
        <v>1.0181225819594353E-4</v>
      </c>
      <c r="R2254" s="12">
        <f t="shared" ca="1" si="370"/>
        <v>-3.1066669071710962E-5</v>
      </c>
      <c r="S2254" s="12">
        <f t="shared" ca="1" si="371"/>
        <v>-1.0389554748668761E-3</v>
      </c>
      <c r="T2254" s="12">
        <f t="shared" ca="1" si="372"/>
        <v>2.1238938053098622E-3</v>
      </c>
      <c r="U2254" s="18"/>
      <c r="V2254" s="22">
        <f t="shared" ca="1" si="373"/>
        <v>43027</v>
      </c>
      <c r="W2254" s="14">
        <f ca="1">VLOOKUP($M2254,LAST!$B:$Q,2,0)</f>
        <v>304.60000000000002</v>
      </c>
      <c r="X2254" s="14">
        <f ca="1">VLOOKUP($M2254,LAST!$B:$Q,3,0)*100</f>
        <v>339.25</v>
      </c>
      <c r="Y2254" s="14">
        <f ca="1">VLOOKUP($M2254,LAST!$B:$Q,16,0)*100</f>
        <v>339</v>
      </c>
      <c r="Z2254" s="14">
        <f ca="1">VLOOKUP($M2254,LAST!$B:$Q,4,0)</f>
        <v>98.23</v>
      </c>
      <c r="AA2254" s="14">
        <f ca="1">VLOOKUP($M2254,LAST!$B:$Q,5,0)</f>
        <v>99.782300000000006</v>
      </c>
      <c r="AB2254" s="14">
        <f ca="1">VLOOKUP($M2254,LAST!$B:$Q,6,0)</f>
        <v>93.266000000000005</v>
      </c>
      <c r="AC2254" s="14">
        <f ca="1">VLOOKUP($M2254,LAST!$B:$Q,7,0)</f>
        <v>1132.4000000000001</v>
      </c>
    </row>
    <row r="2255" spans="12:29" ht="16.5" customHeight="1" x14ac:dyDescent="0.25">
      <c r="L2255" s="32">
        <f t="shared" si="365"/>
        <v>2255</v>
      </c>
      <c r="M2255" s="9">
        <f t="shared" ca="1" si="374"/>
        <v>43026</v>
      </c>
      <c r="N2255" s="12">
        <f t="shared" ca="1" si="366"/>
        <v>-1.2924439235602492E-2</v>
      </c>
      <c r="O2255" s="12">
        <f t="shared" ca="1" si="367"/>
        <v>-1.3837584286133131E-2</v>
      </c>
      <c r="P2255" s="12">
        <f t="shared" ca="1" si="368"/>
        <v>-1.1730205278592365E-2</v>
      </c>
      <c r="Q2255" s="12">
        <f t="shared" ca="1" si="369"/>
        <v>3.0553009471434578E-4</v>
      </c>
      <c r="R2255" s="12">
        <f t="shared" ca="1" si="370"/>
        <v>2.0949335685527259E-4</v>
      </c>
      <c r="S2255" s="12">
        <f t="shared" ca="1" si="371"/>
        <v>-1.315705025351388E-3</v>
      </c>
      <c r="T2255" s="12">
        <f t="shared" ca="1" si="372"/>
        <v>-2.2075055187638082E-3</v>
      </c>
      <c r="U2255" s="18"/>
      <c r="V2255" s="22">
        <f t="shared" ca="1" si="373"/>
        <v>43026</v>
      </c>
      <c r="W2255" s="14">
        <f ca="1">VLOOKUP($M2255,LAST!$B:$Q,2,0)</f>
        <v>303.2</v>
      </c>
      <c r="X2255" s="14">
        <f ca="1">VLOOKUP($M2255,LAST!$B:$Q,3,0)*100</f>
        <v>336.38</v>
      </c>
      <c r="Y2255" s="14">
        <f ca="1">VLOOKUP($M2255,LAST!$B:$Q,16,0)*100</f>
        <v>337</v>
      </c>
      <c r="Z2255" s="14">
        <f ca="1">VLOOKUP($M2255,LAST!$B:$Q,4,0)</f>
        <v>98.22</v>
      </c>
      <c r="AA2255" s="14">
        <f ca="1">VLOOKUP($M2255,LAST!$B:$Q,5,0)</f>
        <v>99.785399999999996</v>
      </c>
      <c r="AB2255" s="14">
        <f ca="1">VLOOKUP($M2255,LAST!$B:$Q,6,0)</f>
        <v>93.363</v>
      </c>
      <c r="AC2255" s="14">
        <f ca="1">VLOOKUP($M2255,LAST!$B:$Q,7,0)</f>
        <v>1130</v>
      </c>
    </row>
    <row r="2256" spans="12:29" ht="16.5" customHeight="1" x14ac:dyDescent="0.25">
      <c r="L2256" s="32">
        <f t="shared" si="365"/>
        <v>2256</v>
      </c>
      <c r="M2256" s="9">
        <f t="shared" ca="1" si="374"/>
        <v>43025</v>
      </c>
      <c r="N2256" s="12">
        <f t="shared" ca="1" si="366"/>
        <v>-1.0081956550019866E-3</v>
      </c>
      <c r="O2256" s="12">
        <f t="shared" ca="1" si="367"/>
        <v>-5.597341262900124E-3</v>
      </c>
      <c r="P2256" s="12">
        <f t="shared" ca="1" si="368"/>
        <v>-2.9239766081871066E-3</v>
      </c>
      <c r="Q2256" s="12">
        <f t="shared" ca="1" si="369"/>
        <v>4.0753948038707577E-4</v>
      </c>
      <c r="R2256" s="12">
        <f t="shared" ca="1" si="370"/>
        <v>1.3333172934260062E-4</v>
      </c>
      <c r="S2256" s="12">
        <f t="shared" ca="1" si="371"/>
        <v>1.8647119341563823E-3</v>
      </c>
      <c r="T2256" s="12">
        <f t="shared" ca="1" si="372"/>
        <v>4.1228886820057209E-3</v>
      </c>
      <c r="U2256" s="18"/>
      <c r="V2256" s="22">
        <f t="shared" ca="1" si="373"/>
        <v>43025</v>
      </c>
      <c r="W2256" s="14">
        <f ca="1">VLOOKUP($M2256,LAST!$B:$Q,2,0)</f>
        <v>307.17</v>
      </c>
      <c r="X2256" s="14">
        <f ca="1">VLOOKUP($M2256,LAST!$B:$Q,3,0)*100</f>
        <v>341.1</v>
      </c>
      <c r="Y2256" s="14">
        <f ca="1">VLOOKUP($M2256,LAST!$B:$Q,16,0)*100</f>
        <v>341</v>
      </c>
      <c r="Z2256" s="14">
        <f ca="1">VLOOKUP($M2256,LAST!$B:$Q,4,0)</f>
        <v>98.19</v>
      </c>
      <c r="AA2256" s="14">
        <f ca="1">VLOOKUP($M2256,LAST!$B:$Q,5,0)</f>
        <v>99.764499999999998</v>
      </c>
      <c r="AB2256" s="14">
        <f ca="1">VLOOKUP($M2256,LAST!$B:$Q,6,0)</f>
        <v>93.486000000000004</v>
      </c>
      <c r="AC2256" s="14">
        <f ca="1">VLOOKUP($M2256,LAST!$B:$Q,7,0)</f>
        <v>1132.5</v>
      </c>
    </row>
    <row r="2257" spans="12:29" ht="16.5" customHeight="1" x14ac:dyDescent="0.25">
      <c r="L2257" s="32">
        <f t="shared" si="365"/>
        <v>2257</v>
      </c>
      <c r="M2257" s="9">
        <f t="shared" ca="1" si="374"/>
        <v>43024</v>
      </c>
      <c r="N2257" s="12">
        <f t="shared" ca="1" si="366"/>
        <v>-6.9116982107098046E-3</v>
      </c>
      <c r="O2257" s="12">
        <f t="shared" ca="1" si="367"/>
        <v>-1.0814084263344403E-2</v>
      </c>
      <c r="P2257" s="12">
        <f t="shared" ca="1" si="368"/>
        <v>-1.7241379310344862E-2</v>
      </c>
      <c r="Q2257" s="12">
        <f t="shared" ca="1" si="369"/>
        <v>6.1168314812931612E-4</v>
      </c>
      <c r="R2257" s="12">
        <f t="shared" ca="1" si="370"/>
        <v>5.0124961530340073E-6</v>
      </c>
      <c r="S2257" s="12">
        <f t="shared" ca="1" si="371"/>
        <v>2.3740211191201066E-3</v>
      </c>
      <c r="T2257" s="12">
        <f t="shared" ca="1" si="372"/>
        <v>-1.0186005314438695E-3</v>
      </c>
      <c r="U2257" s="18"/>
      <c r="V2257" s="22">
        <f t="shared" ca="1" si="373"/>
        <v>43024</v>
      </c>
      <c r="W2257" s="14">
        <f ca="1">VLOOKUP($M2257,LAST!$B:$Q,2,0)</f>
        <v>307.48</v>
      </c>
      <c r="X2257" s="14">
        <f ca="1">VLOOKUP($M2257,LAST!$B:$Q,3,0)*100</f>
        <v>343.02000000000004</v>
      </c>
      <c r="Y2257" s="14">
        <f ca="1">VLOOKUP($M2257,LAST!$B:$Q,16,0)*100</f>
        <v>342</v>
      </c>
      <c r="Z2257" s="14">
        <f ca="1">VLOOKUP($M2257,LAST!$B:$Q,4,0)</f>
        <v>98.15</v>
      </c>
      <c r="AA2257" s="14">
        <f ca="1">VLOOKUP($M2257,LAST!$B:$Q,5,0)</f>
        <v>99.751199999999997</v>
      </c>
      <c r="AB2257" s="14">
        <f ca="1">VLOOKUP($M2257,LAST!$B:$Q,6,0)</f>
        <v>93.311999999999998</v>
      </c>
      <c r="AC2257" s="14">
        <f ca="1">VLOOKUP($M2257,LAST!$B:$Q,7,0)</f>
        <v>1127.8499999999999</v>
      </c>
    </row>
    <row r="2258" spans="12:29" ht="16.5" customHeight="1" x14ac:dyDescent="0.25">
      <c r="L2258" s="32">
        <f t="shared" si="365"/>
        <v>2258</v>
      </c>
      <c r="M2258" s="9">
        <f t="shared" ca="1" si="374"/>
        <v>43021</v>
      </c>
      <c r="N2258" s="12">
        <f t="shared" ca="1" si="366"/>
        <v>9.5536209201474431E-3</v>
      </c>
      <c r="O2258" s="12">
        <f t="shared" ca="1" si="367"/>
        <v>6.676923970156956E-3</v>
      </c>
      <c r="P2258" s="12">
        <f t="shared" ca="1" si="368"/>
        <v>1.1627906976744207E-2</v>
      </c>
      <c r="Q2258" s="12">
        <f t="shared" ca="1" si="369"/>
        <v>0</v>
      </c>
      <c r="R2258" s="12">
        <f t="shared" ca="1" si="370"/>
        <v>-3.2570613089177858E-4</v>
      </c>
      <c r="S2258" s="12">
        <f t="shared" ca="1" si="371"/>
        <v>3.6536746295268152E-4</v>
      </c>
      <c r="T2258" s="12">
        <f t="shared" ca="1" si="372"/>
        <v>-3.6623571460090432E-3</v>
      </c>
      <c r="U2258" s="18"/>
      <c r="V2258" s="22">
        <f t="shared" ca="1" si="373"/>
        <v>43021</v>
      </c>
      <c r="W2258" s="14">
        <f ca="1">VLOOKUP($M2258,LAST!$B:$Q,2,0)</f>
        <v>309.62</v>
      </c>
      <c r="X2258" s="14">
        <f ca="1">VLOOKUP($M2258,LAST!$B:$Q,3,0)*100</f>
        <v>346.77</v>
      </c>
      <c r="Y2258" s="14">
        <f ca="1">VLOOKUP($M2258,LAST!$B:$Q,16,0)*100</f>
        <v>348</v>
      </c>
      <c r="Z2258" s="14">
        <f ca="1">VLOOKUP($M2258,LAST!$B:$Q,4,0)</f>
        <v>98.09</v>
      </c>
      <c r="AA2258" s="14">
        <f ca="1">VLOOKUP($M2258,LAST!$B:$Q,5,0)</f>
        <v>99.750699999999995</v>
      </c>
      <c r="AB2258" s="14">
        <f ca="1">VLOOKUP($M2258,LAST!$B:$Q,6,0)</f>
        <v>93.090999999999994</v>
      </c>
      <c r="AC2258" s="14">
        <f ca="1">VLOOKUP($M2258,LAST!$B:$Q,7,0)</f>
        <v>1129</v>
      </c>
    </row>
    <row r="2259" spans="12:29" ht="16.5" customHeight="1" x14ac:dyDescent="0.25">
      <c r="L2259" s="32">
        <f t="shared" si="365"/>
        <v>2259</v>
      </c>
      <c r="M2259" s="9">
        <f t="shared" ca="1" si="374"/>
        <v>43020</v>
      </c>
      <c r="N2259" s="12">
        <f t="shared" ca="1" si="366"/>
        <v>-1.3350700097688462E-3</v>
      </c>
      <c r="O2259" s="12">
        <f t="shared" ca="1" si="367"/>
        <v>2.4736627670101097E-3</v>
      </c>
      <c r="P2259" s="12">
        <f t="shared" ca="1" si="368"/>
        <v>8.7976539589442737E-3</v>
      </c>
      <c r="Q2259" s="12">
        <f t="shared" ca="1" si="369"/>
        <v>1.0195758564446322E-4</v>
      </c>
      <c r="R2259" s="12">
        <f t="shared" ca="1" si="370"/>
        <v>9.01963574695408E-6</v>
      </c>
      <c r="S2259" s="12">
        <f t="shared" ca="1" si="371"/>
        <v>4.5154007418157782E-4</v>
      </c>
      <c r="T2259" s="12">
        <f t="shared" ca="1" si="372"/>
        <v>-1.7618816896445288E-3</v>
      </c>
      <c r="U2259" s="18"/>
      <c r="V2259" s="22">
        <f t="shared" ca="1" si="373"/>
        <v>43020</v>
      </c>
      <c r="W2259" s="14">
        <f ca="1">VLOOKUP($M2259,LAST!$B:$Q,2,0)</f>
        <v>306.69</v>
      </c>
      <c r="X2259" s="14">
        <f ca="1">VLOOKUP($M2259,LAST!$B:$Q,3,0)*100</f>
        <v>344.47</v>
      </c>
      <c r="Y2259" s="14">
        <f ca="1">VLOOKUP($M2259,LAST!$B:$Q,16,0)*100</f>
        <v>344</v>
      </c>
      <c r="Z2259" s="14">
        <f ca="1">VLOOKUP($M2259,LAST!$B:$Q,4,0)</f>
        <v>98.09</v>
      </c>
      <c r="AA2259" s="14">
        <f ca="1">VLOOKUP($M2259,LAST!$B:$Q,5,0)</f>
        <v>99.783199999999994</v>
      </c>
      <c r="AB2259" s="14">
        <f ca="1">VLOOKUP($M2259,LAST!$B:$Q,6,0)</f>
        <v>93.057000000000002</v>
      </c>
      <c r="AC2259" s="14">
        <f ca="1">VLOOKUP($M2259,LAST!$B:$Q,7,0)</f>
        <v>1133.1500000000001</v>
      </c>
    </row>
    <row r="2260" spans="12:29" ht="16.5" customHeight="1" x14ac:dyDescent="0.25">
      <c r="L2260" s="32">
        <f t="shared" si="365"/>
        <v>2260</v>
      </c>
      <c r="M2260" s="9">
        <f t="shared" ca="1" si="374"/>
        <v>43019</v>
      </c>
      <c r="N2260" s="12">
        <f t="shared" ca="1" si="366"/>
        <v>-1.2683339295586071E-3</v>
      </c>
      <c r="O2260" s="12">
        <f t="shared" ca="1" si="367"/>
        <v>-4.5482198209680913E-3</v>
      </c>
      <c r="P2260" s="12">
        <f t="shared" ca="1" si="368"/>
        <v>-2.9239766081871066E-3</v>
      </c>
      <c r="Q2260" s="12">
        <f t="shared" ca="1" si="369"/>
        <v>1.0196798205375224E-4</v>
      </c>
      <c r="R2260" s="12">
        <f t="shared" ca="1" si="370"/>
        <v>-8.6180202803931572E-5</v>
      </c>
      <c r="S2260" s="12">
        <f t="shared" ca="1" si="371"/>
        <v>-2.9477971915532475E-3</v>
      </c>
      <c r="T2260" s="12">
        <f t="shared" ca="1" si="372"/>
        <v>-4.4045102184586682E-5</v>
      </c>
      <c r="U2260" s="18"/>
      <c r="V2260" s="22">
        <f t="shared" ca="1" si="373"/>
        <v>43019</v>
      </c>
      <c r="W2260" s="14">
        <f ca="1">VLOOKUP($M2260,LAST!$B:$Q,2,0)</f>
        <v>307.10000000000002</v>
      </c>
      <c r="X2260" s="14">
        <f ca="1">VLOOKUP($M2260,LAST!$B:$Q,3,0)*100</f>
        <v>343.62</v>
      </c>
      <c r="Y2260" s="14">
        <f ca="1">VLOOKUP($M2260,LAST!$B:$Q,16,0)*100</f>
        <v>341</v>
      </c>
      <c r="Z2260" s="14">
        <f ca="1">VLOOKUP($M2260,LAST!$B:$Q,4,0)</f>
        <v>98.08</v>
      </c>
      <c r="AA2260" s="14">
        <f ca="1">VLOOKUP($M2260,LAST!$B:$Q,5,0)</f>
        <v>99.782300000000006</v>
      </c>
      <c r="AB2260" s="14">
        <f ca="1">VLOOKUP($M2260,LAST!$B:$Q,6,0)</f>
        <v>93.015000000000001</v>
      </c>
      <c r="AC2260" s="14">
        <f ca="1">VLOOKUP($M2260,LAST!$B:$Q,7,0)</f>
        <v>1135.1500000000001</v>
      </c>
    </row>
    <row r="2261" spans="12:29" ht="16.5" customHeight="1" x14ac:dyDescent="0.25">
      <c r="L2261" s="32">
        <f t="shared" si="365"/>
        <v>2261</v>
      </c>
      <c r="M2261" s="9">
        <f t="shared" ca="1" si="374"/>
        <v>43018</v>
      </c>
      <c r="N2261" s="12">
        <f t="shared" ca="1" si="366"/>
        <v>7.4042525308783969E-3</v>
      </c>
      <c r="O2261" s="12">
        <f t="shared" ca="1" si="367"/>
        <v>2.4102683238471645E-3</v>
      </c>
      <c r="P2261" s="12">
        <f t="shared" ca="1" si="368"/>
        <v>2.9325513196480912E-3</v>
      </c>
      <c r="Q2261" s="12">
        <f t="shared" ca="1" si="369"/>
        <v>2.0397756246803844E-4</v>
      </c>
      <c r="R2261" s="12">
        <f t="shared" ca="1" si="370"/>
        <v>5.5118283837085613E-5</v>
      </c>
      <c r="S2261" s="12">
        <f t="shared" ca="1" si="371"/>
        <v>-4.1099546303708934E-3</v>
      </c>
      <c r="T2261" s="12">
        <f t="shared" ca="1" si="372"/>
        <v>-8.9051859612362394E-3</v>
      </c>
      <c r="U2261" s="18"/>
      <c r="V2261" s="22">
        <f t="shared" ca="1" si="373"/>
        <v>43018</v>
      </c>
      <c r="W2261" s="14">
        <f ca="1">VLOOKUP($M2261,LAST!$B:$Q,2,0)</f>
        <v>307.49</v>
      </c>
      <c r="X2261" s="14">
        <f ca="1">VLOOKUP($M2261,LAST!$B:$Q,3,0)*100</f>
        <v>345.19</v>
      </c>
      <c r="Y2261" s="14">
        <f ca="1">VLOOKUP($M2261,LAST!$B:$Q,16,0)*100</f>
        <v>342</v>
      </c>
      <c r="Z2261" s="14">
        <f ca="1">VLOOKUP($M2261,LAST!$B:$Q,4,0)</f>
        <v>98.07</v>
      </c>
      <c r="AA2261" s="14">
        <f ca="1">VLOOKUP($M2261,LAST!$B:$Q,5,0)</f>
        <v>99.790899999999993</v>
      </c>
      <c r="AB2261" s="14">
        <f ca="1">VLOOKUP($M2261,LAST!$B:$Q,6,0)</f>
        <v>93.29</v>
      </c>
      <c r="AC2261" s="14">
        <f ca="1">VLOOKUP($M2261,LAST!$B:$Q,7,0)</f>
        <v>1135.2</v>
      </c>
    </row>
    <row r="2262" spans="12:29" ht="16.5" customHeight="1" x14ac:dyDescent="0.25">
      <c r="L2262" s="32">
        <f t="shared" si="365"/>
        <v>2262</v>
      </c>
      <c r="M2262" s="9">
        <f t="shared" ca="1" si="374"/>
        <v>43017</v>
      </c>
      <c r="N2262" s="12">
        <f t="shared" ca="1" si="366"/>
        <v>0</v>
      </c>
      <c r="O2262" s="12">
        <f t="shared" ca="1" si="367"/>
        <v>2.6142272053930604E-4</v>
      </c>
      <c r="P2262" s="12">
        <f t="shared" ca="1" si="368"/>
        <v>0</v>
      </c>
      <c r="Q2262" s="12">
        <f t="shared" ca="1" si="369"/>
        <v>0</v>
      </c>
      <c r="R2262" s="12">
        <f t="shared" ca="1" si="370"/>
        <v>2.4558719899259174E-4</v>
      </c>
      <c r="S2262" s="12">
        <f t="shared" ca="1" si="371"/>
        <v>-1.3326226012793096E-3</v>
      </c>
      <c r="T2262" s="12">
        <f t="shared" ca="1" si="372"/>
        <v>0</v>
      </c>
      <c r="U2262" s="18"/>
      <c r="V2262" s="22">
        <f t="shared" ca="1" si="373"/>
        <v>43017</v>
      </c>
      <c r="W2262" s="14">
        <f ca="1">VLOOKUP($M2262,LAST!$B:$Q,2,0)</f>
        <v>305.23</v>
      </c>
      <c r="X2262" s="14">
        <f ca="1">VLOOKUP($M2262,LAST!$B:$Q,3,0)*100</f>
        <v>344.36</v>
      </c>
      <c r="Y2262" s="14">
        <f ca="1">VLOOKUP($M2262,LAST!$B:$Q,16,0)*100</f>
        <v>341</v>
      </c>
      <c r="Z2262" s="14">
        <f ca="1">VLOOKUP($M2262,LAST!$B:$Q,4,0)</f>
        <v>98.05</v>
      </c>
      <c r="AA2262" s="14">
        <f ca="1">VLOOKUP($M2262,LAST!$B:$Q,5,0)</f>
        <v>99.785399999999996</v>
      </c>
      <c r="AB2262" s="14">
        <f ca="1">VLOOKUP($M2262,LAST!$B:$Q,6,0)</f>
        <v>93.674999999999997</v>
      </c>
      <c r="AC2262" s="14">
        <f ca="1">VLOOKUP($M2262,LAST!$B:$Q,7,0)</f>
        <v>1145.4000000000001</v>
      </c>
    </row>
    <row r="2263" spans="12:29" ht="16.5" customHeight="1" x14ac:dyDescent="0.25">
      <c r="L2263" s="32">
        <f t="shared" si="365"/>
        <v>2263</v>
      </c>
      <c r="M2263" s="9">
        <f t="shared" ca="1" si="374"/>
        <v>43014</v>
      </c>
      <c r="N2263" s="12">
        <f t="shared" ca="1" si="366"/>
        <v>5.567635237530455E-3</v>
      </c>
      <c r="O2263" s="12">
        <f t="shared" ca="1" si="367"/>
        <v>5.8097312999327855E-5</v>
      </c>
      <c r="P2263" s="12">
        <f t="shared" ca="1" si="368"/>
        <v>0</v>
      </c>
      <c r="Q2263" s="12">
        <f t="shared" ca="1" si="369"/>
        <v>1.0199918400632946E-4</v>
      </c>
      <c r="R2263" s="12">
        <f t="shared" ca="1" si="370"/>
        <v>1.7946121532341763E-4</v>
      </c>
      <c r="S2263" s="12">
        <f t="shared" ca="1" si="371"/>
        <v>-1.7134768680623358E-3</v>
      </c>
      <c r="T2263" s="12">
        <f t="shared" ca="1" si="372"/>
        <v>0</v>
      </c>
      <c r="U2263" s="18"/>
      <c r="V2263" s="22">
        <f t="shared" ca="1" si="373"/>
        <v>43014</v>
      </c>
      <c r="W2263" s="14">
        <f ca="1">VLOOKUP($M2263,LAST!$B:$Q,2,0)</f>
        <v>305.23</v>
      </c>
      <c r="X2263" s="14">
        <f ca="1">VLOOKUP($M2263,LAST!$B:$Q,3,0)*100</f>
        <v>344.27</v>
      </c>
      <c r="Y2263" s="14">
        <f ca="1">VLOOKUP($M2263,LAST!$B:$Q,16,0)*100</f>
        <v>341</v>
      </c>
      <c r="Z2263" s="14">
        <f ca="1">VLOOKUP($M2263,LAST!$B:$Q,4,0)</f>
        <v>98.05</v>
      </c>
      <c r="AA2263" s="14">
        <f ca="1">VLOOKUP($M2263,LAST!$B:$Q,5,0)</f>
        <v>99.760900000000007</v>
      </c>
      <c r="AB2263" s="14">
        <f ca="1">VLOOKUP($M2263,LAST!$B:$Q,6,0)</f>
        <v>93.8</v>
      </c>
      <c r="AC2263" s="14">
        <f ca="1">VLOOKUP($M2263,LAST!$B:$Q,7,0)</f>
        <v>1145.4000000000001</v>
      </c>
    </row>
    <row r="2264" spans="12:29" ht="16.5" customHeight="1" x14ac:dyDescent="0.25">
      <c r="L2264" s="32">
        <f t="shared" si="365"/>
        <v>2264</v>
      </c>
      <c r="M2264" s="9">
        <f t="shared" ca="1" si="374"/>
        <v>43013</v>
      </c>
      <c r="N2264" s="12">
        <f t="shared" ca="1" si="366"/>
        <v>-4.7868852459015399E-3</v>
      </c>
      <c r="O2264" s="12">
        <f t="shared" ca="1" si="367"/>
        <v>-7.6962988585262959E-3</v>
      </c>
      <c r="P2264" s="12">
        <f t="shared" ca="1" si="368"/>
        <v>-5.8309037900874383E-3</v>
      </c>
      <c r="Q2264" s="12">
        <f t="shared" ca="1" si="369"/>
        <v>2.0403999183860044E-4</v>
      </c>
      <c r="R2264" s="12">
        <f t="shared" ca="1" si="370"/>
        <v>4.7123321732955858E-5</v>
      </c>
      <c r="S2264" s="12">
        <f t="shared" ca="1" si="371"/>
        <v>5.3820967707418621E-3</v>
      </c>
      <c r="T2264" s="12">
        <f t="shared" ca="1" si="372"/>
        <v>0</v>
      </c>
      <c r="U2264" s="18"/>
      <c r="V2264" s="22">
        <f t="shared" ca="1" si="373"/>
        <v>43013</v>
      </c>
      <c r="W2264" s="14">
        <f ca="1">VLOOKUP($M2264,LAST!$B:$Q,2,0)</f>
        <v>303.54000000000002</v>
      </c>
      <c r="X2264" s="14">
        <f ca="1">VLOOKUP($M2264,LAST!$B:$Q,3,0)*100</f>
        <v>344.25</v>
      </c>
      <c r="Y2264" s="14">
        <f ca="1">VLOOKUP($M2264,LAST!$B:$Q,16,0)*100</f>
        <v>341</v>
      </c>
      <c r="Z2264" s="14">
        <f ca="1">VLOOKUP($M2264,LAST!$B:$Q,4,0)</f>
        <v>98.04</v>
      </c>
      <c r="AA2264" s="14">
        <f ca="1">VLOOKUP($M2264,LAST!$B:$Q,5,0)</f>
        <v>99.742999999999995</v>
      </c>
      <c r="AB2264" s="14">
        <f ca="1">VLOOKUP($M2264,LAST!$B:$Q,6,0)</f>
        <v>93.960999999999999</v>
      </c>
      <c r="AC2264" s="14">
        <f ca="1">VLOOKUP($M2264,LAST!$B:$Q,7,0)</f>
        <v>1145.4000000000001</v>
      </c>
    </row>
    <row r="2265" spans="12:29" ht="16.5" customHeight="1" x14ac:dyDescent="0.25">
      <c r="L2265" s="32">
        <f t="shared" si="365"/>
        <v>2265</v>
      </c>
      <c r="M2265" s="9">
        <f t="shared" ca="1" si="374"/>
        <v>43012</v>
      </c>
      <c r="N2265" s="12">
        <f t="shared" ca="1" si="366"/>
        <v>-3.3005457337995647E-3</v>
      </c>
      <c r="O2265" s="12">
        <f t="shared" ca="1" si="367"/>
        <v>-4.0764770052249544E-3</v>
      </c>
      <c r="P2265" s="12">
        <f t="shared" ca="1" si="368"/>
        <v>-5.7971014492753659E-3</v>
      </c>
      <c r="Q2265" s="12">
        <f t="shared" ca="1" si="369"/>
        <v>2.0408163265295265E-4</v>
      </c>
      <c r="R2265" s="12">
        <f t="shared" ca="1" si="370"/>
        <v>-1.41349982556771E-4</v>
      </c>
      <c r="S2265" s="12">
        <f t="shared" ca="1" si="371"/>
        <v>-1.1862903311994355E-3</v>
      </c>
      <c r="T2265" s="12">
        <f t="shared" ca="1" si="372"/>
        <v>0</v>
      </c>
      <c r="U2265" s="18"/>
      <c r="V2265" s="22">
        <f t="shared" ca="1" si="373"/>
        <v>43012</v>
      </c>
      <c r="W2265" s="14">
        <f ca="1">VLOOKUP($M2265,LAST!$B:$Q,2,0)</f>
        <v>305</v>
      </c>
      <c r="X2265" s="14">
        <f ca="1">VLOOKUP($M2265,LAST!$B:$Q,3,0)*100</f>
        <v>346.91999999999996</v>
      </c>
      <c r="Y2265" s="14">
        <f ca="1">VLOOKUP($M2265,LAST!$B:$Q,16,0)*100</f>
        <v>343</v>
      </c>
      <c r="Z2265" s="14">
        <f ca="1">VLOOKUP($M2265,LAST!$B:$Q,4,0)</f>
        <v>98.02</v>
      </c>
      <c r="AA2265" s="14">
        <f ca="1">VLOOKUP($M2265,LAST!$B:$Q,5,0)</f>
        <v>99.738299999999995</v>
      </c>
      <c r="AB2265" s="14">
        <f ca="1">VLOOKUP($M2265,LAST!$B:$Q,6,0)</f>
        <v>93.457999999999998</v>
      </c>
      <c r="AC2265" s="14">
        <f ca="1">VLOOKUP($M2265,LAST!$B:$Q,7,0)</f>
        <v>1145.4000000000001</v>
      </c>
    </row>
    <row r="2266" spans="12:29" ht="16.5" customHeight="1" x14ac:dyDescent="0.25">
      <c r="L2266" s="32">
        <f t="shared" si="365"/>
        <v>2266</v>
      </c>
      <c r="M2266" s="9">
        <f t="shared" ca="1" si="374"/>
        <v>43011</v>
      </c>
      <c r="N2266" s="12">
        <f t="shared" ca="1" si="366"/>
        <v>-1.403211069051058E-3</v>
      </c>
      <c r="O2266" s="12">
        <f t="shared" ca="1" si="367"/>
        <v>-2.9481638377650832E-3</v>
      </c>
      <c r="P2266" s="12">
        <f t="shared" ca="1" si="368"/>
        <v>0</v>
      </c>
      <c r="Q2266" s="12">
        <f t="shared" ca="1" si="369"/>
        <v>1.0205122971740366E-4</v>
      </c>
      <c r="R2266" s="12">
        <f t="shared" ca="1" si="370"/>
        <v>-3.1075980773009881E-5</v>
      </c>
      <c r="S2266" s="12">
        <f t="shared" ca="1" si="371"/>
        <v>1.0688442587025726E-4</v>
      </c>
      <c r="T2266" s="12">
        <f t="shared" ca="1" si="372"/>
        <v>0</v>
      </c>
      <c r="U2266" s="18"/>
      <c r="V2266" s="22">
        <f t="shared" ca="1" si="373"/>
        <v>43011</v>
      </c>
      <c r="W2266" s="14">
        <f ca="1">VLOOKUP($M2266,LAST!$B:$Q,2,0)</f>
        <v>306.01</v>
      </c>
      <c r="X2266" s="14">
        <f ca="1">VLOOKUP($M2266,LAST!$B:$Q,3,0)*100</f>
        <v>348.34000000000003</v>
      </c>
      <c r="Y2266" s="14">
        <f ca="1">VLOOKUP($M2266,LAST!$B:$Q,16,0)*100</f>
        <v>345</v>
      </c>
      <c r="Z2266" s="14">
        <f ca="1">VLOOKUP($M2266,LAST!$B:$Q,4,0)</f>
        <v>98</v>
      </c>
      <c r="AA2266" s="14">
        <f ca="1">VLOOKUP($M2266,LAST!$B:$Q,5,0)</f>
        <v>99.752399999999994</v>
      </c>
      <c r="AB2266" s="14">
        <f ca="1">VLOOKUP($M2266,LAST!$B:$Q,6,0)</f>
        <v>93.569000000000003</v>
      </c>
      <c r="AC2266" s="14">
        <f ca="1">VLOOKUP($M2266,LAST!$B:$Q,7,0)</f>
        <v>1145.4000000000001</v>
      </c>
    </row>
    <row r="2267" spans="12:29" ht="16.5" customHeight="1" x14ac:dyDescent="0.25">
      <c r="L2267" s="32">
        <f t="shared" si="365"/>
        <v>2267</v>
      </c>
      <c r="M2267" s="9">
        <f t="shared" ca="1" si="374"/>
        <v>43010</v>
      </c>
      <c r="N2267" s="12">
        <f t="shared" ca="1" si="366"/>
        <v>-3.8682833273737671E-3</v>
      </c>
      <c r="O2267" s="12">
        <f t="shared" ca="1" si="367"/>
        <v>-1.8000000000000238E-3</v>
      </c>
      <c r="P2267" s="12">
        <f t="shared" ca="1" si="368"/>
        <v>-5.7636887608069065E-3</v>
      </c>
      <c r="Q2267" s="12">
        <f t="shared" ca="1" si="369"/>
        <v>3.062474479378352E-4</v>
      </c>
      <c r="R2267" s="12">
        <f t="shared" ca="1" si="370"/>
        <v>-2.4954800742438277E-4</v>
      </c>
      <c r="S2267" s="12">
        <f t="shared" ca="1" si="371"/>
        <v>5.1893076625553203E-3</v>
      </c>
      <c r="T2267" s="12">
        <f t="shared" ca="1" si="372"/>
        <v>0</v>
      </c>
      <c r="U2267" s="18"/>
      <c r="V2267" s="22">
        <f t="shared" ca="1" si="373"/>
        <v>43010</v>
      </c>
      <c r="W2267" s="14">
        <f ca="1">VLOOKUP($M2267,LAST!$B:$Q,2,0)</f>
        <v>306.44</v>
      </c>
      <c r="X2267" s="14">
        <f ca="1">VLOOKUP($M2267,LAST!$B:$Q,3,0)*100</f>
        <v>349.37</v>
      </c>
      <c r="Y2267" s="14">
        <f ca="1">VLOOKUP($M2267,LAST!$B:$Q,16,0)*100</f>
        <v>345</v>
      </c>
      <c r="Z2267" s="14">
        <f ca="1">VLOOKUP($M2267,LAST!$B:$Q,4,0)</f>
        <v>97.99</v>
      </c>
      <c r="AA2267" s="14">
        <f ca="1">VLOOKUP($M2267,LAST!$B:$Q,5,0)</f>
        <v>99.755499999999998</v>
      </c>
      <c r="AB2267" s="14">
        <f ca="1">VLOOKUP($M2267,LAST!$B:$Q,6,0)</f>
        <v>93.558999999999997</v>
      </c>
      <c r="AC2267" s="14">
        <f ca="1">VLOOKUP($M2267,LAST!$B:$Q,7,0)</f>
        <v>1145.4000000000001</v>
      </c>
    </row>
    <row r="2268" spans="12:29" ht="16.5" customHeight="1" x14ac:dyDescent="0.25">
      <c r="L2268" s="32">
        <f t="shared" si="365"/>
        <v>2268</v>
      </c>
      <c r="M2268" s="9">
        <f t="shared" ca="1" si="374"/>
        <v>43007</v>
      </c>
      <c r="N2268" s="12">
        <f t="shared" ca="1" si="366"/>
        <v>-1.9036989795918502E-2</v>
      </c>
      <c r="O2268" s="12">
        <f t="shared" ca="1" si="367"/>
        <v>-7.035860190649168E-3</v>
      </c>
      <c r="P2268" s="12">
        <f t="shared" ca="1" si="368"/>
        <v>-8.5714285714285632E-3</v>
      </c>
      <c r="Q2268" s="12">
        <f t="shared" ca="1" si="369"/>
        <v>-1.020720628764904E-4</v>
      </c>
      <c r="R2268" s="12">
        <f t="shared" ca="1" si="370"/>
        <v>-3.3071533727446756E-5</v>
      </c>
      <c r="S2268" s="12">
        <f t="shared" ca="1" si="371"/>
        <v>-9.6685824783837582E-5</v>
      </c>
      <c r="T2268" s="12">
        <f t="shared" ca="1" si="372"/>
        <v>-3.1765371393759345E-3</v>
      </c>
      <c r="U2268" s="18"/>
      <c r="V2268" s="22">
        <f t="shared" ca="1" si="373"/>
        <v>43007</v>
      </c>
      <c r="W2268" s="14">
        <f ca="1">VLOOKUP($M2268,LAST!$B:$Q,2,0)</f>
        <v>307.63</v>
      </c>
      <c r="X2268" s="14">
        <f ca="1">VLOOKUP($M2268,LAST!$B:$Q,3,0)*100</f>
        <v>350</v>
      </c>
      <c r="Y2268" s="14">
        <f ca="1">VLOOKUP($M2268,LAST!$B:$Q,16,0)*100</f>
        <v>347</v>
      </c>
      <c r="Z2268" s="14">
        <f ca="1">VLOOKUP($M2268,LAST!$B:$Q,4,0)</f>
        <v>97.96</v>
      </c>
      <c r="AA2268" s="14">
        <f ca="1">VLOOKUP($M2268,LAST!$B:$Q,5,0)</f>
        <v>99.7804</v>
      </c>
      <c r="AB2268" s="14">
        <f ca="1">VLOOKUP($M2268,LAST!$B:$Q,6,0)</f>
        <v>93.075999999999993</v>
      </c>
      <c r="AC2268" s="14">
        <f ca="1">VLOOKUP($M2268,LAST!$B:$Q,7,0)</f>
        <v>1145.4000000000001</v>
      </c>
    </row>
    <row r="2269" spans="12:29" ht="16.5" customHeight="1" x14ac:dyDescent="0.25">
      <c r="L2269" s="32">
        <f t="shared" si="365"/>
        <v>2269</v>
      </c>
      <c r="M2269" s="9">
        <f t="shared" ca="1" si="374"/>
        <v>43006</v>
      </c>
      <c r="N2269" s="12">
        <f t="shared" ca="1" si="366"/>
        <v>-2.0366598778003286E-3</v>
      </c>
      <c r="O2269" s="12">
        <f t="shared" ca="1" si="367"/>
        <v>-2.4903780846728951E-3</v>
      </c>
      <c r="P2269" s="12">
        <f t="shared" ca="1" si="368"/>
        <v>0</v>
      </c>
      <c r="Q2269" s="12">
        <f t="shared" ca="1" si="369"/>
        <v>0</v>
      </c>
      <c r="R2269" s="12">
        <f t="shared" ca="1" si="370"/>
        <v>-2.5053564520871596E-5</v>
      </c>
      <c r="S2269" s="12">
        <f t="shared" ca="1" si="371"/>
        <v>-2.9562665352771411E-3</v>
      </c>
      <c r="T2269" s="12">
        <f t="shared" ca="1" si="372"/>
        <v>7.3642221540348718E-3</v>
      </c>
      <c r="U2269" s="18"/>
      <c r="V2269" s="22">
        <f t="shared" ca="1" si="373"/>
        <v>43006</v>
      </c>
      <c r="W2269" s="14">
        <f ca="1">VLOOKUP($M2269,LAST!$B:$Q,2,0)</f>
        <v>313.60000000000002</v>
      </c>
      <c r="X2269" s="14">
        <f ca="1">VLOOKUP($M2269,LAST!$B:$Q,3,0)*100</f>
        <v>352.48</v>
      </c>
      <c r="Y2269" s="14">
        <f ca="1">VLOOKUP($M2269,LAST!$B:$Q,16,0)*100</f>
        <v>350</v>
      </c>
      <c r="Z2269" s="14">
        <f ca="1">VLOOKUP($M2269,LAST!$B:$Q,4,0)</f>
        <v>97.97</v>
      </c>
      <c r="AA2269" s="14">
        <f ca="1">VLOOKUP($M2269,LAST!$B:$Q,5,0)</f>
        <v>99.783699999999996</v>
      </c>
      <c r="AB2269" s="14">
        <f ca="1">VLOOKUP($M2269,LAST!$B:$Q,6,0)</f>
        <v>93.084999999999994</v>
      </c>
      <c r="AC2269" s="14">
        <f ca="1">VLOOKUP($M2269,LAST!$B:$Q,7,0)</f>
        <v>1149.05</v>
      </c>
    </row>
    <row r="2270" spans="12:29" ht="16.5" customHeight="1" x14ac:dyDescent="0.25">
      <c r="L2270" s="32">
        <f t="shared" si="365"/>
        <v>2270</v>
      </c>
      <c r="M2270" s="9">
        <f t="shared" ca="1" si="374"/>
        <v>43005</v>
      </c>
      <c r="N2270" s="12">
        <f t="shared" ca="1" si="366"/>
        <v>-1.4299787092058036E-3</v>
      </c>
      <c r="O2270" s="12">
        <f t="shared" ca="1" si="367"/>
        <v>-8.2793073447279264E-3</v>
      </c>
      <c r="P2270" s="12">
        <f t="shared" ca="1" si="368"/>
        <v>-1.1299435028248594E-2</v>
      </c>
      <c r="Q2270" s="12">
        <f t="shared" ca="1" si="369"/>
        <v>0</v>
      </c>
      <c r="R2270" s="12">
        <f t="shared" ca="1" si="370"/>
        <v>-8.5174863995951533E-5</v>
      </c>
      <c r="S2270" s="12">
        <f t="shared" ca="1" si="371"/>
        <v>4.2488651765162366E-3</v>
      </c>
      <c r="T2270" s="12">
        <f t="shared" ca="1" si="372"/>
        <v>3.1660876830394979E-3</v>
      </c>
      <c r="U2270" s="18"/>
      <c r="V2270" s="22">
        <f t="shared" ca="1" si="373"/>
        <v>43005</v>
      </c>
      <c r="W2270" s="14">
        <f ca="1">VLOOKUP($M2270,LAST!$B:$Q,2,0)</f>
        <v>314.24</v>
      </c>
      <c r="X2270" s="14">
        <f ca="1">VLOOKUP($M2270,LAST!$B:$Q,3,0)*100</f>
        <v>353.36</v>
      </c>
      <c r="Y2270" s="14">
        <f ca="1">VLOOKUP($M2270,LAST!$B:$Q,16,0)*100</f>
        <v>350</v>
      </c>
      <c r="Z2270" s="14">
        <f ca="1">VLOOKUP($M2270,LAST!$B:$Q,4,0)</f>
        <v>97.97</v>
      </c>
      <c r="AA2270" s="14">
        <f ca="1">VLOOKUP($M2270,LAST!$B:$Q,5,0)</f>
        <v>99.786199999999994</v>
      </c>
      <c r="AB2270" s="14">
        <f ca="1">VLOOKUP($M2270,LAST!$B:$Q,6,0)</f>
        <v>93.361000000000004</v>
      </c>
      <c r="AC2270" s="14">
        <f ca="1">VLOOKUP($M2270,LAST!$B:$Q,7,0)</f>
        <v>1140.6500000000001</v>
      </c>
    </row>
    <row r="2271" spans="12:29" ht="16.5" customHeight="1" x14ac:dyDescent="0.25">
      <c r="L2271" s="32">
        <f t="shared" si="365"/>
        <v>2271</v>
      </c>
      <c r="M2271" s="9">
        <f t="shared" ca="1" si="374"/>
        <v>43004</v>
      </c>
      <c r="N2271" s="12">
        <f t="shared" ca="1" si="366"/>
        <v>-6.409446830007659E-3</v>
      </c>
      <c r="O2271" s="12">
        <f t="shared" ca="1" si="367"/>
        <v>-5.9146834807354276E-3</v>
      </c>
      <c r="P2271" s="12">
        <f t="shared" ca="1" si="368"/>
        <v>-8.4033613445377853E-3</v>
      </c>
      <c r="Q2271" s="12">
        <f t="shared" ca="1" si="369"/>
        <v>0</v>
      </c>
      <c r="R2271" s="12">
        <f t="shared" ca="1" si="370"/>
        <v>-9.4184507450134625E-5</v>
      </c>
      <c r="S2271" s="12">
        <f t="shared" ca="1" si="371"/>
        <v>3.4323460841032549E-3</v>
      </c>
      <c r="T2271" s="12">
        <f t="shared" ca="1" si="372"/>
        <v>4.7717933990190087E-3</v>
      </c>
      <c r="U2271" s="18"/>
      <c r="V2271" s="22">
        <f t="shared" ca="1" si="373"/>
        <v>43004</v>
      </c>
      <c r="W2271" s="14">
        <f ca="1">VLOOKUP($M2271,LAST!$B:$Q,2,0)</f>
        <v>314.69</v>
      </c>
      <c r="X2271" s="14">
        <f ca="1">VLOOKUP($M2271,LAST!$B:$Q,3,0)*100</f>
        <v>356.31</v>
      </c>
      <c r="Y2271" s="14">
        <f ca="1">VLOOKUP($M2271,LAST!$B:$Q,16,0)*100</f>
        <v>354</v>
      </c>
      <c r="Z2271" s="14">
        <f ca="1">VLOOKUP($M2271,LAST!$B:$Q,4,0)</f>
        <v>97.97</v>
      </c>
      <c r="AA2271" s="14">
        <f ca="1">VLOOKUP($M2271,LAST!$B:$Q,5,0)</f>
        <v>99.794700000000006</v>
      </c>
      <c r="AB2271" s="14">
        <f ca="1">VLOOKUP($M2271,LAST!$B:$Q,6,0)</f>
        <v>92.965999999999994</v>
      </c>
      <c r="AC2271" s="14">
        <f ca="1">VLOOKUP($M2271,LAST!$B:$Q,7,0)</f>
        <v>1137.05</v>
      </c>
    </row>
    <row r="2272" spans="12:29" ht="16.5" customHeight="1" x14ac:dyDescent="0.25">
      <c r="L2272" s="32">
        <f t="shared" si="365"/>
        <v>2272</v>
      </c>
      <c r="M2272" s="9">
        <f t="shared" ca="1" si="374"/>
        <v>43003</v>
      </c>
      <c r="N2272" s="12">
        <f t="shared" ca="1" si="366"/>
        <v>1.5811924692902268E-2</v>
      </c>
      <c r="O2272" s="12">
        <f t="shared" ca="1" si="367"/>
        <v>8.6391265195857603E-3</v>
      </c>
      <c r="P2272" s="12">
        <f t="shared" ca="1" si="368"/>
        <v>2.8089887640450062E-3</v>
      </c>
      <c r="Q2272" s="12">
        <f t="shared" ca="1" si="369"/>
        <v>-1.0206164523374195E-4</v>
      </c>
      <c r="R2272" s="12">
        <f t="shared" ca="1" si="370"/>
        <v>-1.102037667647382E-4</v>
      </c>
      <c r="S2272" s="12">
        <f t="shared" ca="1" si="371"/>
        <v>5.1751635546970487E-3</v>
      </c>
      <c r="T2272" s="12">
        <f t="shared" ca="1" si="372"/>
        <v>-4.4426849652502431E-3</v>
      </c>
      <c r="U2272" s="18"/>
      <c r="V2272" s="22">
        <f t="shared" ca="1" si="373"/>
        <v>43003</v>
      </c>
      <c r="W2272" s="14">
        <f ca="1">VLOOKUP($M2272,LAST!$B:$Q,2,0)</f>
        <v>316.72000000000003</v>
      </c>
      <c r="X2272" s="14">
        <f ca="1">VLOOKUP($M2272,LAST!$B:$Q,3,0)*100</f>
        <v>358.43</v>
      </c>
      <c r="Y2272" s="14">
        <f ca="1">VLOOKUP($M2272,LAST!$B:$Q,16,0)*100</f>
        <v>357</v>
      </c>
      <c r="Z2272" s="14">
        <f ca="1">VLOOKUP($M2272,LAST!$B:$Q,4,0)</f>
        <v>97.97</v>
      </c>
      <c r="AA2272" s="14">
        <f ca="1">VLOOKUP($M2272,LAST!$B:$Q,5,0)</f>
        <v>99.804100000000005</v>
      </c>
      <c r="AB2272" s="14">
        <f ca="1">VLOOKUP($M2272,LAST!$B:$Q,6,0)</f>
        <v>92.647999999999996</v>
      </c>
      <c r="AC2272" s="14">
        <f ca="1">VLOOKUP($M2272,LAST!$B:$Q,7,0)</f>
        <v>1131.6500000000001</v>
      </c>
    </row>
    <row r="2273" spans="12:29" ht="16.5" customHeight="1" x14ac:dyDescent="0.25">
      <c r="L2273" s="32">
        <f t="shared" si="365"/>
        <v>2273</v>
      </c>
      <c r="M2273" s="9">
        <f t="shared" ca="1" si="374"/>
        <v>43000</v>
      </c>
      <c r="N2273" s="12">
        <f t="shared" ca="1" si="366"/>
        <v>-4.2157708153683915E-3</v>
      </c>
      <c r="O2273" s="12">
        <f t="shared" ca="1" si="367"/>
        <v>4.3524956192415587E-3</v>
      </c>
      <c r="P2273" s="12">
        <f t="shared" ca="1" si="368"/>
        <v>1.1363636363636465E-2</v>
      </c>
      <c r="Q2273" s="12">
        <f t="shared" ca="1" si="369"/>
        <v>0</v>
      </c>
      <c r="R2273" s="12">
        <f t="shared" ca="1" si="370"/>
        <v>6.0111506845483831E-6</v>
      </c>
      <c r="S2273" s="12">
        <f t="shared" ca="1" si="371"/>
        <v>-9.5383648207758576E-4</v>
      </c>
      <c r="T2273" s="12">
        <f t="shared" ca="1" si="372"/>
        <v>3.4427966101695517E-3</v>
      </c>
      <c r="U2273" s="18"/>
      <c r="V2273" s="22">
        <f t="shared" ca="1" si="373"/>
        <v>43000</v>
      </c>
      <c r="W2273" s="14">
        <f ca="1">VLOOKUP($M2273,LAST!$B:$Q,2,0)</f>
        <v>311.79000000000002</v>
      </c>
      <c r="X2273" s="14">
        <f ca="1">VLOOKUP($M2273,LAST!$B:$Q,3,0)*100</f>
        <v>355.36</v>
      </c>
      <c r="Y2273" s="14">
        <f ca="1">VLOOKUP($M2273,LAST!$B:$Q,16,0)*100</f>
        <v>356</v>
      </c>
      <c r="Z2273" s="14">
        <f ca="1">VLOOKUP($M2273,LAST!$B:$Q,4,0)</f>
        <v>97.98</v>
      </c>
      <c r="AA2273" s="14">
        <f ca="1">VLOOKUP($M2273,LAST!$B:$Q,5,0)</f>
        <v>99.815100000000001</v>
      </c>
      <c r="AB2273" s="14">
        <f ca="1">VLOOKUP($M2273,LAST!$B:$Q,6,0)</f>
        <v>92.171000000000006</v>
      </c>
      <c r="AC2273" s="14">
        <f ca="1">VLOOKUP($M2273,LAST!$B:$Q,7,0)</f>
        <v>1136.7</v>
      </c>
    </row>
    <row r="2274" spans="12:29" ht="16.5" customHeight="1" x14ac:dyDescent="0.25">
      <c r="L2274" s="32">
        <f t="shared" si="365"/>
        <v>2274</v>
      </c>
      <c r="M2274" s="9">
        <f t="shared" ca="1" si="374"/>
        <v>42999</v>
      </c>
      <c r="N2274" s="12">
        <f t="shared" ca="1" si="366"/>
        <v>9.8368057795266139E-3</v>
      </c>
      <c r="O2274" s="12">
        <f t="shared" ca="1" si="367"/>
        <v>2.0958423020276395E-3</v>
      </c>
      <c r="P2274" s="12">
        <f t="shared" ca="1" si="368"/>
        <v>0</v>
      </c>
      <c r="Q2274" s="12">
        <f t="shared" ca="1" si="369"/>
        <v>1.0207206287637938E-4</v>
      </c>
      <c r="R2274" s="12">
        <f t="shared" ca="1" si="370"/>
        <v>7.714905196842814E-5</v>
      </c>
      <c r="S2274" s="12">
        <f t="shared" ca="1" si="371"/>
        <v>-2.6916590997534406E-3</v>
      </c>
      <c r="T2274" s="12">
        <f t="shared" ca="1" si="372"/>
        <v>3.8103677447940409E-3</v>
      </c>
      <c r="U2274" s="18"/>
      <c r="V2274" s="22">
        <f t="shared" ca="1" si="373"/>
        <v>42999</v>
      </c>
      <c r="W2274" s="14">
        <f ca="1">VLOOKUP($M2274,LAST!$B:$Q,2,0)</f>
        <v>313.11</v>
      </c>
      <c r="X2274" s="14">
        <f ca="1">VLOOKUP($M2274,LAST!$B:$Q,3,0)*100</f>
        <v>353.82</v>
      </c>
      <c r="Y2274" s="14">
        <f ca="1">VLOOKUP($M2274,LAST!$B:$Q,16,0)*100</f>
        <v>352</v>
      </c>
      <c r="Z2274" s="14">
        <f ca="1">VLOOKUP($M2274,LAST!$B:$Q,4,0)</f>
        <v>97.98</v>
      </c>
      <c r="AA2274" s="14">
        <f ca="1">VLOOKUP($M2274,LAST!$B:$Q,5,0)</f>
        <v>99.814499999999995</v>
      </c>
      <c r="AB2274" s="14">
        <f ca="1">VLOOKUP($M2274,LAST!$B:$Q,6,0)</f>
        <v>92.259</v>
      </c>
      <c r="AC2274" s="14">
        <f ca="1">VLOOKUP($M2274,LAST!$B:$Q,7,0)</f>
        <v>1132.8</v>
      </c>
    </row>
    <row r="2275" spans="12:29" ht="16.5" customHeight="1" x14ac:dyDescent="0.25">
      <c r="L2275" s="32">
        <f t="shared" si="365"/>
        <v>2275</v>
      </c>
      <c r="M2275" s="9">
        <f t="shared" ca="1" si="374"/>
        <v>42998</v>
      </c>
      <c r="N2275" s="12">
        <f t="shared" ca="1" si="366"/>
        <v>-9.3442887062999969E-4</v>
      </c>
      <c r="O2275" s="12">
        <f t="shared" ca="1" si="367"/>
        <v>-8.7591240875910525E-3</v>
      </c>
      <c r="P2275" s="12">
        <f t="shared" ca="1" si="368"/>
        <v>-1.6759776536312887E-2</v>
      </c>
      <c r="Q2275" s="12">
        <f t="shared" ca="1" si="369"/>
        <v>-1.0206164523374195E-4</v>
      </c>
      <c r="R2275" s="12">
        <f t="shared" ca="1" si="370"/>
        <v>-3.3553585075374315E-4</v>
      </c>
      <c r="S2275" s="12">
        <f t="shared" ca="1" si="371"/>
        <v>7.7892649766320154E-3</v>
      </c>
      <c r="T2275" s="12">
        <f t="shared" ca="1" si="372"/>
        <v>-2.6513477684489972E-3</v>
      </c>
      <c r="U2275" s="18"/>
      <c r="V2275" s="22">
        <f t="shared" ca="1" si="373"/>
        <v>42998</v>
      </c>
      <c r="W2275" s="14">
        <f ca="1">VLOOKUP($M2275,LAST!$B:$Q,2,0)</f>
        <v>310.06</v>
      </c>
      <c r="X2275" s="14">
        <f ca="1">VLOOKUP($M2275,LAST!$B:$Q,3,0)*100</f>
        <v>353.08000000000004</v>
      </c>
      <c r="Y2275" s="14">
        <f ca="1">VLOOKUP($M2275,LAST!$B:$Q,16,0)*100</f>
        <v>352</v>
      </c>
      <c r="Z2275" s="14">
        <f ca="1">VLOOKUP($M2275,LAST!$B:$Q,4,0)</f>
        <v>97.97</v>
      </c>
      <c r="AA2275" s="14">
        <f ca="1">VLOOKUP($M2275,LAST!$B:$Q,5,0)</f>
        <v>99.806799999999996</v>
      </c>
      <c r="AB2275" s="14">
        <f ca="1">VLOOKUP($M2275,LAST!$B:$Q,6,0)</f>
        <v>92.507999999999996</v>
      </c>
      <c r="AC2275" s="14">
        <f ca="1">VLOOKUP($M2275,LAST!$B:$Q,7,0)</f>
        <v>1128.5</v>
      </c>
    </row>
    <row r="2276" spans="12:29" ht="16.5" customHeight="1" x14ac:dyDescent="0.25">
      <c r="L2276" s="32">
        <f t="shared" si="365"/>
        <v>2276</v>
      </c>
      <c r="M2276" s="9">
        <f t="shared" ca="1" si="374"/>
        <v>42997</v>
      </c>
      <c r="N2276" s="12">
        <f t="shared" ca="1" si="366"/>
        <v>6.8453153386971444E-3</v>
      </c>
      <c r="O2276" s="12">
        <f t="shared" ca="1" si="367"/>
        <v>8.7105566326672879E-4</v>
      </c>
      <c r="P2276" s="12">
        <f t="shared" ca="1" si="368"/>
        <v>-2.7855153203342198E-3</v>
      </c>
      <c r="Q2276" s="12">
        <f t="shared" ca="1" si="369"/>
        <v>3.0627871362942649E-4</v>
      </c>
      <c r="R2276" s="12">
        <f t="shared" ca="1" si="370"/>
        <v>1.0016998847039993E-4</v>
      </c>
      <c r="S2276" s="12">
        <f t="shared" ca="1" si="371"/>
        <v>-2.7594598411679883E-3</v>
      </c>
      <c r="T2276" s="12">
        <f t="shared" ca="1" si="372"/>
        <v>4.0374462043568649E-3</v>
      </c>
      <c r="U2276" s="18"/>
      <c r="V2276" s="22">
        <f t="shared" ca="1" si="373"/>
        <v>42997</v>
      </c>
      <c r="W2276" s="14">
        <f ca="1">VLOOKUP($M2276,LAST!$B:$Q,2,0)</f>
        <v>310.35000000000002</v>
      </c>
      <c r="X2276" s="14">
        <f ca="1">VLOOKUP($M2276,LAST!$B:$Q,3,0)*100</f>
        <v>356.2</v>
      </c>
      <c r="Y2276" s="14">
        <f ca="1">VLOOKUP($M2276,LAST!$B:$Q,16,0)*100</f>
        <v>358</v>
      </c>
      <c r="Z2276" s="14">
        <f ca="1">VLOOKUP($M2276,LAST!$B:$Q,4,0)</f>
        <v>97.98</v>
      </c>
      <c r="AA2276" s="14">
        <f ca="1">VLOOKUP($M2276,LAST!$B:$Q,5,0)</f>
        <v>99.840299999999999</v>
      </c>
      <c r="AB2276" s="14">
        <f ca="1">VLOOKUP($M2276,LAST!$B:$Q,6,0)</f>
        <v>91.793000000000006</v>
      </c>
      <c r="AC2276" s="14">
        <f ca="1">VLOOKUP($M2276,LAST!$B:$Q,7,0)</f>
        <v>1131.5</v>
      </c>
    </row>
    <row r="2277" spans="12:29" ht="16.5" customHeight="1" x14ac:dyDescent="0.25">
      <c r="L2277" s="32">
        <f t="shared" si="365"/>
        <v>2277</v>
      </c>
      <c r="M2277" s="9">
        <f t="shared" ca="1" si="374"/>
        <v>42996</v>
      </c>
      <c r="N2277" s="12">
        <f t="shared" ca="1" si="366"/>
        <v>-5.4849325675936367E-3</v>
      </c>
      <c r="O2277" s="12">
        <f t="shared" ca="1" si="367"/>
        <v>-9.4631077959309584E-3</v>
      </c>
      <c r="P2277" s="12">
        <f t="shared" ca="1" si="368"/>
        <v>-1.3736263736263687E-2</v>
      </c>
      <c r="Q2277" s="12">
        <f t="shared" ca="1" si="369"/>
        <v>0</v>
      </c>
      <c r="R2277" s="12">
        <f t="shared" ca="1" si="370"/>
        <v>-6.610782185756392E-5</v>
      </c>
      <c r="S2277" s="12">
        <f t="shared" ca="1" si="371"/>
        <v>1.9048241030998891E-3</v>
      </c>
      <c r="T2277" s="12">
        <f t="shared" ca="1" si="372"/>
        <v>-4.3731778425656342E-3</v>
      </c>
      <c r="U2277" s="18"/>
      <c r="V2277" s="22">
        <f t="shared" ca="1" si="373"/>
        <v>42996</v>
      </c>
      <c r="W2277" s="14">
        <f ca="1">VLOOKUP($M2277,LAST!$B:$Q,2,0)</f>
        <v>308.24</v>
      </c>
      <c r="X2277" s="14">
        <f ca="1">VLOOKUP($M2277,LAST!$B:$Q,3,0)*100</f>
        <v>355.89</v>
      </c>
      <c r="Y2277" s="14">
        <f ca="1">VLOOKUP($M2277,LAST!$B:$Q,16,0)*100</f>
        <v>359</v>
      </c>
      <c r="Z2277" s="14">
        <f ca="1">VLOOKUP($M2277,LAST!$B:$Q,4,0)</f>
        <v>97.95</v>
      </c>
      <c r="AA2277" s="14">
        <f ca="1">VLOOKUP($M2277,LAST!$B:$Q,5,0)</f>
        <v>99.830299999999994</v>
      </c>
      <c r="AB2277" s="14">
        <f ca="1">VLOOKUP($M2277,LAST!$B:$Q,6,0)</f>
        <v>92.046999999999997</v>
      </c>
      <c r="AC2277" s="14">
        <f ca="1">VLOOKUP($M2277,LAST!$B:$Q,7,0)</f>
        <v>1126.95</v>
      </c>
    </row>
    <row r="2278" spans="12:29" ht="16.5" customHeight="1" x14ac:dyDescent="0.25">
      <c r="L2278" s="32">
        <f t="shared" si="365"/>
        <v>2278</v>
      </c>
      <c r="M2278" s="9">
        <f t="shared" ca="1" si="374"/>
        <v>42993</v>
      </c>
      <c r="N2278" s="12">
        <f t="shared" ca="1" si="366"/>
        <v>-2.7028766329878495E-3</v>
      </c>
      <c r="O2278" s="12">
        <f t="shared" ca="1" si="367"/>
        <v>-3.1352311192497373E-3</v>
      </c>
      <c r="P2278" s="12">
        <f t="shared" ca="1" si="368"/>
        <v>0</v>
      </c>
      <c r="Q2278" s="12">
        <f t="shared" ca="1" si="369"/>
        <v>3.0637254901955124E-4</v>
      </c>
      <c r="R2278" s="12">
        <f t="shared" ca="1" si="370"/>
        <v>-1.2218437622379952E-4</v>
      </c>
      <c r="S2278" s="12">
        <f t="shared" ca="1" si="371"/>
        <v>-2.7354435326298887E-3</v>
      </c>
      <c r="T2278" s="12">
        <f t="shared" ca="1" si="372"/>
        <v>-5.7392609597795019E-4</v>
      </c>
      <c r="U2278" s="18"/>
      <c r="V2278" s="22">
        <f t="shared" ca="1" si="373"/>
        <v>42993</v>
      </c>
      <c r="W2278" s="14">
        <f ca="1">VLOOKUP($M2278,LAST!$B:$Q,2,0)</f>
        <v>309.94</v>
      </c>
      <c r="X2278" s="14">
        <f ca="1">VLOOKUP($M2278,LAST!$B:$Q,3,0)*100</f>
        <v>359.29</v>
      </c>
      <c r="Y2278" s="14">
        <f ca="1">VLOOKUP($M2278,LAST!$B:$Q,16,0)*100</f>
        <v>364</v>
      </c>
      <c r="Z2278" s="14">
        <f ca="1">VLOOKUP($M2278,LAST!$B:$Q,4,0)</f>
        <v>97.95</v>
      </c>
      <c r="AA2278" s="14">
        <f ca="1">VLOOKUP($M2278,LAST!$B:$Q,5,0)</f>
        <v>99.8369</v>
      </c>
      <c r="AB2278" s="14">
        <f ca="1">VLOOKUP($M2278,LAST!$B:$Q,6,0)</f>
        <v>91.872</v>
      </c>
      <c r="AC2278" s="14">
        <f ca="1">VLOOKUP($M2278,LAST!$B:$Q,7,0)</f>
        <v>1131.9000000000001</v>
      </c>
    </row>
    <row r="2279" spans="12:29" ht="16.5" customHeight="1" x14ac:dyDescent="0.25">
      <c r="L2279" s="32">
        <f t="shared" si="365"/>
        <v>2279</v>
      </c>
      <c r="M2279" s="9">
        <f t="shared" ca="1" si="374"/>
        <v>42992</v>
      </c>
      <c r="N2279" s="12">
        <f t="shared" ca="1" si="366"/>
        <v>1.6437296548168501E-3</v>
      </c>
      <c r="O2279" s="12">
        <f t="shared" ca="1" si="367"/>
        <v>-6.7243565011299022E-3</v>
      </c>
      <c r="P2279" s="12">
        <f t="shared" ca="1" si="368"/>
        <v>-8.1743869209809361E-3</v>
      </c>
      <c r="Q2279" s="12">
        <f t="shared" ca="1" si="369"/>
        <v>-2.0420665713694053E-4</v>
      </c>
      <c r="R2279" s="12">
        <f t="shared" ca="1" si="370"/>
        <v>-7.0100875159240239E-5</v>
      </c>
      <c r="S2279" s="12">
        <f t="shared" ca="1" si="371"/>
        <v>-4.2801556420233311E-3</v>
      </c>
      <c r="T2279" s="12">
        <f t="shared" ca="1" si="372"/>
        <v>3.6777738390640913E-3</v>
      </c>
      <c r="U2279" s="18"/>
      <c r="V2279" s="22">
        <f t="shared" ca="1" si="373"/>
        <v>42992</v>
      </c>
      <c r="W2279" s="14">
        <f ca="1">VLOOKUP($M2279,LAST!$B:$Q,2,0)</f>
        <v>310.77999999999997</v>
      </c>
      <c r="X2279" s="14">
        <f ca="1">VLOOKUP($M2279,LAST!$B:$Q,3,0)*100</f>
        <v>360.42</v>
      </c>
      <c r="Y2279" s="14">
        <f ca="1">VLOOKUP($M2279,LAST!$B:$Q,16,0)*100</f>
        <v>364</v>
      </c>
      <c r="Z2279" s="14">
        <f ca="1">VLOOKUP($M2279,LAST!$B:$Q,4,0)</f>
        <v>97.92</v>
      </c>
      <c r="AA2279" s="14">
        <f ca="1">VLOOKUP($M2279,LAST!$B:$Q,5,0)</f>
        <v>99.849100000000007</v>
      </c>
      <c r="AB2279" s="14">
        <f ca="1">VLOOKUP($M2279,LAST!$B:$Q,6,0)</f>
        <v>92.123999999999995</v>
      </c>
      <c r="AC2279" s="14">
        <f ca="1">VLOOKUP($M2279,LAST!$B:$Q,7,0)</f>
        <v>1132.55</v>
      </c>
    </row>
    <row r="2280" spans="12:29" ht="16.5" customHeight="1" x14ac:dyDescent="0.25">
      <c r="L2280" s="32">
        <f t="shared" si="365"/>
        <v>2280</v>
      </c>
      <c r="M2280" s="9">
        <f t="shared" ca="1" si="374"/>
        <v>42991</v>
      </c>
      <c r="N2280" s="12">
        <f t="shared" ca="1" si="366"/>
        <v>-7.7075604451836144E-3</v>
      </c>
      <c r="O2280" s="12">
        <f t="shared" ca="1" si="367"/>
        <v>-5.5088113574697228E-3</v>
      </c>
      <c r="P2280" s="12">
        <f t="shared" ca="1" si="368"/>
        <v>-5.4200542005420349E-3</v>
      </c>
      <c r="Q2280" s="12">
        <f t="shared" ca="1" si="369"/>
        <v>0</v>
      </c>
      <c r="R2280" s="12">
        <f t="shared" ca="1" si="370"/>
        <v>2.734681775198311E-4</v>
      </c>
      <c r="S2280" s="12">
        <f t="shared" ca="1" si="371"/>
        <v>6.9436886441303081E-3</v>
      </c>
      <c r="T2280" s="12">
        <f t="shared" ca="1" si="372"/>
        <v>-2.6579250465130766E-4</v>
      </c>
      <c r="U2280" s="18"/>
      <c r="V2280" s="22">
        <f t="shared" ca="1" si="373"/>
        <v>42991</v>
      </c>
      <c r="W2280" s="14">
        <f ca="1">VLOOKUP($M2280,LAST!$B:$Q,2,0)</f>
        <v>310.27</v>
      </c>
      <c r="X2280" s="14">
        <f ca="1">VLOOKUP($M2280,LAST!$B:$Q,3,0)*100</f>
        <v>362.86</v>
      </c>
      <c r="Y2280" s="14">
        <f ca="1">VLOOKUP($M2280,LAST!$B:$Q,16,0)*100</f>
        <v>367</v>
      </c>
      <c r="Z2280" s="14">
        <f ca="1">VLOOKUP($M2280,LAST!$B:$Q,4,0)</f>
        <v>97.94</v>
      </c>
      <c r="AA2280" s="14">
        <f ca="1">VLOOKUP($M2280,LAST!$B:$Q,5,0)</f>
        <v>99.856099999999998</v>
      </c>
      <c r="AB2280" s="14">
        <f ca="1">VLOOKUP($M2280,LAST!$B:$Q,6,0)</f>
        <v>92.52</v>
      </c>
      <c r="AC2280" s="14">
        <f ca="1">VLOOKUP($M2280,LAST!$B:$Q,7,0)</f>
        <v>1128.4000000000001</v>
      </c>
    </row>
    <row r="2281" spans="12:29" ht="16.5" customHeight="1" x14ac:dyDescent="0.25">
      <c r="L2281" s="32">
        <f t="shared" si="365"/>
        <v>2281</v>
      </c>
      <c r="M2281" s="9">
        <f t="shared" ca="1" si="374"/>
        <v>42990</v>
      </c>
      <c r="N2281" s="12">
        <f t="shared" ca="1" si="366"/>
        <v>-1.1500127779198177E-3</v>
      </c>
      <c r="O2281" s="12">
        <f t="shared" ca="1" si="367"/>
        <v>-7.2645154268922152E-3</v>
      </c>
      <c r="P2281" s="12">
        <f t="shared" ca="1" si="368"/>
        <v>-1.3368983957219305E-2</v>
      </c>
      <c r="Q2281" s="12">
        <f t="shared" ca="1" si="369"/>
        <v>-2.0416496529196415E-4</v>
      </c>
      <c r="R2281" s="12">
        <f t="shared" ca="1" si="370"/>
        <v>2.8356571359866578E-4</v>
      </c>
      <c r="S2281" s="12">
        <f t="shared" ca="1" si="371"/>
        <v>7.6190476190562961E-5</v>
      </c>
      <c r="T2281" s="12">
        <f t="shared" ca="1" si="372"/>
        <v>-2.8711515526304021E-3</v>
      </c>
      <c r="U2281" s="18"/>
      <c r="V2281" s="22">
        <f t="shared" ca="1" si="373"/>
        <v>42990</v>
      </c>
      <c r="W2281" s="14">
        <f ca="1">VLOOKUP($M2281,LAST!$B:$Q,2,0)</f>
        <v>312.68</v>
      </c>
      <c r="X2281" s="14">
        <f ca="1">VLOOKUP($M2281,LAST!$B:$Q,3,0)*100</f>
        <v>364.87</v>
      </c>
      <c r="Y2281" s="14">
        <f ca="1">VLOOKUP($M2281,LAST!$B:$Q,16,0)*100</f>
        <v>369</v>
      </c>
      <c r="Z2281" s="14">
        <f ca="1">VLOOKUP($M2281,LAST!$B:$Q,4,0)</f>
        <v>97.94</v>
      </c>
      <c r="AA2281" s="14">
        <f ca="1">VLOOKUP($M2281,LAST!$B:$Q,5,0)</f>
        <v>99.828800000000001</v>
      </c>
      <c r="AB2281" s="14">
        <f ca="1">VLOOKUP($M2281,LAST!$B:$Q,6,0)</f>
        <v>91.882000000000005</v>
      </c>
      <c r="AC2281" s="14">
        <f ca="1">VLOOKUP($M2281,LAST!$B:$Q,7,0)</f>
        <v>1128.7</v>
      </c>
    </row>
    <row r="2282" spans="12:29" ht="16.5" customHeight="1" x14ac:dyDescent="0.25">
      <c r="L2282" s="32">
        <f t="shared" si="365"/>
        <v>2282</v>
      </c>
      <c r="M2282" s="9">
        <f t="shared" ca="1" si="374"/>
        <v>42989</v>
      </c>
      <c r="N2282" s="12">
        <f t="shared" ca="1" si="366"/>
        <v>-1.5194890993173282E-2</v>
      </c>
      <c r="O2282" s="12">
        <f t="shared" ca="1" si="367"/>
        <v>-1.7456625765231215E-2</v>
      </c>
      <c r="P2282" s="12">
        <f t="shared" ca="1" si="368"/>
        <v>-1.8372703412073532E-2</v>
      </c>
      <c r="Q2282" s="12">
        <f t="shared" ca="1" si="369"/>
        <v>2.0420665713705155E-4</v>
      </c>
      <c r="R2282" s="12">
        <f t="shared" ca="1" si="370"/>
        <v>-9.5180843602826748E-5</v>
      </c>
      <c r="S2282" s="12">
        <f t="shared" ca="1" si="371"/>
        <v>5.7251072773447653E-3</v>
      </c>
      <c r="T2282" s="12">
        <f t="shared" ca="1" si="372"/>
        <v>4.1249002040273375E-3</v>
      </c>
      <c r="U2282" s="18"/>
      <c r="V2282" s="22">
        <f t="shared" ca="1" si="373"/>
        <v>42989</v>
      </c>
      <c r="W2282" s="14">
        <f ca="1">VLOOKUP($M2282,LAST!$B:$Q,2,0)</f>
        <v>313.04000000000002</v>
      </c>
      <c r="X2282" s="14">
        <f ca="1">VLOOKUP($M2282,LAST!$B:$Q,3,0)*100</f>
        <v>367.53999999999996</v>
      </c>
      <c r="Y2282" s="14">
        <f ca="1">VLOOKUP($M2282,LAST!$B:$Q,16,0)*100</f>
        <v>374</v>
      </c>
      <c r="Z2282" s="14">
        <f ca="1">VLOOKUP($M2282,LAST!$B:$Q,4,0)</f>
        <v>97.96</v>
      </c>
      <c r="AA2282" s="14">
        <f ca="1">VLOOKUP($M2282,LAST!$B:$Q,5,0)</f>
        <v>99.8005</v>
      </c>
      <c r="AB2282" s="14">
        <f ca="1">VLOOKUP($M2282,LAST!$B:$Q,6,0)</f>
        <v>91.875</v>
      </c>
      <c r="AC2282" s="14">
        <f ca="1">VLOOKUP($M2282,LAST!$B:$Q,7,0)</f>
        <v>1131.95</v>
      </c>
    </row>
    <row r="2283" spans="12:29" ht="16.5" customHeight="1" x14ac:dyDescent="0.25">
      <c r="L2283" s="32">
        <f t="shared" si="365"/>
        <v>2283</v>
      </c>
      <c r="M2283" s="9">
        <f t="shared" ca="1" si="374"/>
        <v>42986</v>
      </c>
      <c r="N2283" s="12">
        <f t="shared" ca="1" si="366"/>
        <v>-5.0082949885749128E-3</v>
      </c>
      <c r="O2283" s="12">
        <f t="shared" ca="1" si="367"/>
        <v>3.9991411240538621E-3</v>
      </c>
      <c r="P2283" s="12">
        <f t="shared" ca="1" si="368"/>
        <v>7.9365079365079083E-3</v>
      </c>
      <c r="Q2283" s="12">
        <f t="shared" ca="1" si="369"/>
        <v>-1.0209290454321618E-4</v>
      </c>
      <c r="R2283" s="12">
        <f t="shared" ca="1" si="370"/>
        <v>3.0058011962985631E-5</v>
      </c>
      <c r="S2283" s="12">
        <f t="shared" ca="1" si="371"/>
        <v>-3.3928629872467253E-3</v>
      </c>
      <c r="T2283" s="12">
        <f t="shared" ca="1" si="372"/>
        <v>-1.9477644975652852E-3</v>
      </c>
      <c r="U2283" s="18"/>
      <c r="V2283" s="22">
        <f t="shared" ca="1" si="373"/>
        <v>42986</v>
      </c>
      <c r="W2283" s="14">
        <f ca="1">VLOOKUP($M2283,LAST!$B:$Q,2,0)</f>
        <v>317.87</v>
      </c>
      <c r="X2283" s="14">
        <f ca="1">VLOOKUP($M2283,LAST!$B:$Q,3,0)*100</f>
        <v>374.07</v>
      </c>
      <c r="Y2283" s="14">
        <f ca="1">VLOOKUP($M2283,LAST!$B:$Q,16,0)*100</f>
        <v>381</v>
      </c>
      <c r="Z2283" s="14">
        <f ca="1">VLOOKUP($M2283,LAST!$B:$Q,4,0)</f>
        <v>97.94</v>
      </c>
      <c r="AA2283" s="14">
        <f ca="1">VLOOKUP($M2283,LAST!$B:$Q,5,0)</f>
        <v>99.81</v>
      </c>
      <c r="AB2283" s="14">
        <f ca="1">VLOOKUP($M2283,LAST!$B:$Q,6,0)</f>
        <v>91.352000000000004</v>
      </c>
      <c r="AC2283" s="14">
        <f ca="1">VLOOKUP($M2283,LAST!$B:$Q,7,0)</f>
        <v>1127.3</v>
      </c>
    </row>
    <row r="2284" spans="12:29" ht="16.5" customHeight="1" x14ac:dyDescent="0.25">
      <c r="L2284" s="32">
        <f t="shared" si="365"/>
        <v>2284</v>
      </c>
      <c r="M2284" s="9">
        <f t="shared" ca="1" si="374"/>
        <v>42985</v>
      </c>
      <c r="N2284" s="12">
        <f t="shared" ca="1" si="366"/>
        <v>3.8019229560737333E-3</v>
      </c>
      <c r="O2284" s="12">
        <f t="shared" ca="1" si="367"/>
        <v>5.2613118204138942E-3</v>
      </c>
      <c r="P2284" s="12">
        <f t="shared" ca="1" si="368"/>
        <v>1.0695187165775444E-2</v>
      </c>
      <c r="Q2284" s="12">
        <f t="shared" ca="1" si="369"/>
        <v>0</v>
      </c>
      <c r="R2284" s="12">
        <f t="shared" ca="1" si="370"/>
        <v>-4.6086827583113887E-5</v>
      </c>
      <c r="S2284" s="12">
        <f t="shared" ca="1" si="371"/>
        <v>-6.793802145411254E-3</v>
      </c>
      <c r="T2284" s="12">
        <f t="shared" ca="1" si="372"/>
        <v>-5.3716097217328951E-3</v>
      </c>
      <c r="U2284" s="18"/>
      <c r="V2284" s="22">
        <f t="shared" ca="1" si="373"/>
        <v>42985</v>
      </c>
      <c r="W2284" s="14">
        <f ca="1">VLOOKUP($M2284,LAST!$B:$Q,2,0)</f>
        <v>319.47000000000003</v>
      </c>
      <c r="X2284" s="14">
        <f ca="1">VLOOKUP($M2284,LAST!$B:$Q,3,0)*100</f>
        <v>372.58</v>
      </c>
      <c r="Y2284" s="14">
        <f ca="1">VLOOKUP($M2284,LAST!$B:$Q,16,0)*100</f>
        <v>378</v>
      </c>
      <c r="Z2284" s="14">
        <f ca="1">VLOOKUP($M2284,LAST!$B:$Q,4,0)</f>
        <v>97.95</v>
      </c>
      <c r="AA2284" s="14">
        <f ca="1">VLOOKUP($M2284,LAST!$B:$Q,5,0)</f>
        <v>99.807000000000002</v>
      </c>
      <c r="AB2284" s="14">
        <f ca="1">VLOOKUP($M2284,LAST!$B:$Q,6,0)</f>
        <v>91.662999999999997</v>
      </c>
      <c r="AC2284" s="14">
        <f ca="1">VLOOKUP($M2284,LAST!$B:$Q,7,0)</f>
        <v>1129.5</v>
      </c>
    </row>
    <row r="2285" spans="12:29" ht="16.5" customHeight="1" x14ac:dyDescent="0.25">
      <c r="L2285" s="32">
        <f t="shared" si="365"/>
        <v>2285</v>
      </c>
      <c r="M2285" s="9">
        <f t="shared" ca="1" si="374"/>
        <v>42984</v>
      </c>
      <c r="N2285" s="12">
        <f t="shared" ca="1" si="366"/>
        <v>-1.072394392465259E-2</v>
      </c>
      <c r="O2285" s="12">
        <f t="shared" ca="1" si="367"/>
        <v>-1.0862022951694694E-2</v>
      </c>
      <c r="P2285" s="12">
        <f t="shared" ca="1" si="368"/>
        <v>-1.5789473684210575E-2</v>
      </c>
      <c r="Q2285" s="12">
        <f t="shared" ca="1" si="369"/>
        <v>1.021033285686368E-4</v>
      </c>
      <c r="R2285" s="12">
        <f t="shared" ca="1" si="370"/>
        <v>-1.0819214925705811E-4</v>
      </c>
      <c r="S2285" s="12">
        <f t="shared" ca="1" si="371"/>
        <v>4.1191518883065825E-4</v>
      </c>
      <c r="T2285" s="12">
        <f t="shared" ca="1" si="372"/>
        <v>3.9784280788612847E-3</v>
      </c>
      <c r="U2285" s="18"/>
      <c r="V2285" s="22">
        <f t="shared" ca="1" si="373"/>
        <v>42984</v>
      </c>
      <c r="W2285" s="14">
        <f ca="1">VLOOKUP($M2285,LAST!$B:$Q,2,0)</f>
        <v>318.26</v>
      </c>
      <c r="X2285" s="14">
        <f ca="1">VLOOKUP($M2285,LAST!$B:$Q,3,0)*100</f>
        <v>370.63</v>
      </c>
      <c r="Y2285" s="14">
        <f ca="1">VLOOKUP($M2285,LAST!$B:$Q,16,0)*100</f>
        <v>374</v>
      </c>
      <c r="Z2285" s="14">
        <f ca="1">VLOOKUP($M2285,LAST!$B:$Q,4,0)</f>
        <v>97.95</v>
      </c>
      <c r="AA2285" s="14">
        <f ca="1">VLOOKUP($M2285,LAST!$B:$Q,5,0)</f>
        <v>99.811599999999999</v>
      </c>
      <c r="AB2285" s="14">
        <f ca="1">VLOOKUP($M2285,LAST!$B:$Q,6,0)</f>
        <v>92.29</v>
      </c>
      <c r="AC2285" s="14">
        <f ca="1">VLOOKUP($M2285,LAST!$B:$Q,7,0)</f>
        <v>1135.5999999999999</v>
      </c>
    </row>
    <row r="2286" spans="12:29" ht="16.5" customHeight="1" x14ac:dyDescent="0.25">
      <c r="L2286" s="32">
        <f t="shared" si="365"/>
        <v>2286</v>
      </c>
      <c r="M2286" s="9">
        <f t="shared" ca="1" si="374"/>
        <v>42983</v>
      </c>
      <c r="N2286" s="12">
        <f t="shared" ca="1" si="366"/>
        <v>1.5787313315020146E-2</v>
      </c>
      <c r="O2286" s="12">
        <f t="shared" ca="1" si="367"/>
        <v>1.1609071274298E-2</v>
      </c>
      <c r="P2286" s="12">
        <f t="shared" ca="1" si="368"/>
        <v>1.8766756032171594E-2</v>
      </c>
      <c r="Q2286" s="12">
        <f t="shared" ca="1" si="369"/>
        <v>0</v>
      </c>
      <c r="R2286" s="12">
        <f t="shared" ca="1" si="370"/>
        <v>-2.7047305737770699E-5</v>
      </c>
      <c r="S2286" s="12">
        <f t="shared" ca="1" si="371"/>
        <v>-4.134506396070714E-3</v>
      </c>
      <c r="T2286" s="12">
        <f t="shared" ca="1" si="372"/>
        <v>-1.4125540743358256E-3</v>
      </c>
      <c r="U2286" s="18"/>
      <c r="V2286" s="22">
        <f t="shared" ca="1" si="373"/>
        <v>42983</v>
      </c>
      <c r="W2286" s="14">
        <f ca="1">VLOOKUP($M2286,LAST!$B:$Q,2,0)</f>
        <v>321.70999999999998</v>
      </c>
      <c r="X2286" s="14">
        <f ca="1">VLOOKUP($M2286,LAST!$B:$Q,3,0)*100</f>
        <v>374.7</v>
      </c>
      <c r="Y2286" s="14">
        <f ca="1">VLOOKUP($M2286,LAST!$B:$Q,16,0)*100</f>
        <v>380</v>
      </c>
      <c r="Z2286" s="14">
        <f ca="1">VLOOKUP($M2286,LAST!$B:$Q,4,0)</f>
        <v>97.94</v>
      </c>
      <c r="AA2286" s="14">
        <f ca="1">VLOOKUP($M2286,LAST!$B:$Q,5,0)</f>
        <v>99.822400000000002</v>
      </c>
      <c r="AB2286" s="14">
        <f ca="1">VLOOKUP($M2286,LAST!$B:$Q,6,0)</f>
        <v>92.251999999999995</v>
      </c>
      <c r="AC2286" s="14">
        <f ca="1">VLOOKUP($M2286,LAST!$B:$Q,7,0)</f>
        <v>1131.0999999999999</v>
      </c>
    </row>
    <row r="2287" spans="12:29" ht="16.5" customHeight="1" x14ac:dyDescent="0.25">
      <c r="L2287" s="32">
        <f t="shared" si="365"/>
        <v>2287</v>
      </c>
      <c r="M2287" s="9">
        <f t="shared" ca="1" si="374"/>
        <v>42982</v>
      </c>
      <c r="N2287" s="12">
        <f t="shared" ca="1" si="366"/>
        <v>0</v>
      </c>
      <c r="O2287" s="12">
        <f t="shared" ca="1" si="367"/>
        <v>6.7540186410930403E-4</v>
      </c>
      <c r="P2287" s="12">
        <f t="shared" ca="1" si="368"/>
        <v>0</v>
      </c>
      <c r="Q2287" s="12">
        <f t="shared" ca="1" si="369"/>
        <v>2.0424836601296015E-4</v>
      </c>
      <c r="R2287" s="12">
        <f t="shared" ca="1" si="370"/>
        <v>-5.309004070896961E-5</v>
      </c>
      <c r="S2287" s="12">
        <f t="shared" ca="1" si="371"/>
        <v>-1.9285883595145936E-3</v>
      </c>
      <c r="T2287" s="12">
        <f t="shared" ca="1" si="372"/>
        <v>8.7274022620000835E-3</v>
      </c>
      <c r="U2287" s="18"/>
      <c r="V2287" s="22">
        <f t="shared" ca="1" si="373"/>
        <v>42982</v>
      </c>
      <c r="W2287" s="14">
        <f ca="1">VLOOKUP($M2287,LAST!$B:$Q,2,0)</f>
        <v>316.70999999999998</v>
      </c>
      <c r="X2287" s="14">
        <f ca="1">VLOOKUP($M2287,LAST!$B:$Q,3,0)*100</f>
        <v>370.40000000000003</v>
      </c>
      <c r="Y2287" s="14">
        <f ca="1">VLOOKUP($M2287,LAST!$B:$Q,16,0)*100</f>
        <v>373</v>
      </c>
      <c r="Z2287" s="14">
        <f ca="1">VLOOKUP($M2287,LAST!$B:$Q,4,0)</f>
        <v>97.94</v>
      </c>
      <c r="AA2287" s="14">
        <f ca="1">VLOOKUP($M2287,LAST!$B:$Q,5,0)</f>
        <v>99.825100000000006</v>
      </c>
      <c r="AB2287" s="14">
        <f ca="1">VLOOKUP($M2287,LAST!$B:$Q,6,0)</f>
        <v>92.635000000000005</v>
      </c>
      <c r="AC2287" s="14">
        <f ca="1">VLOOKUP($M2287,LAST!$B:$Q,7,0)</f>
        <v>1132.7</v>
      </c>
    </row>
    <row r="2288" spans="12:29" ht="16.5" customHeight="1" x14ac:dyDescent="0.25">
      <c r="L2288" s="32">
        <f t="shared" si="365"/>
        <v>2288</v>
      </c>
      <c r="M2288" s="9">
        <f t="shared" ca="1" si="374"/>
        <v>42979</v>
      </c>
      <c r="N2288" s="12">
        <f t="shared" ca="1" si="366"/>
        <v>-1.3425954769173298E-2</v>
      </c>
      <c r="O2288" s="12">
        <f t="shared" ca="1" si="367"/>
        <v>-8.3319937844934522E-3</v>
      </c>
      <c r="P2288" s="12">
        <f t="shared" ca="1" si="368"/>
        <v>-1.3227513227513255E-2</v>
      </c>
      <c r="Q2288" s="12">
        <f t="shared" ca="1" si="369"/>
        <v>0</v>
      </c>
      <c r="R2288" s="12">
        <f t="shared" ca="1" si="370"/>
        <v>1.402398100758262E-5</v>
      </c>
      <c r="S2288" s="12">
        <f t="shared" ca="1" si="371"/>
        <v>1.5755168990372326E-3</v>
      </c>
      <c r="T2288" s="12">
        <f t="shared" ca="1" si="372"/>
        <v>-3.9914848323576724E-3</v>
      </c>
      <c r="U2288" s="18"/>
      <c r="V2288" s="22">
        <f t="shared" ca="1" si="373"/>
        <v>42979</v>
      </c>
      <c r="W2288" s="14">
        <f ca="1">VLOOKUP($M2288,LAST!$B:$Q,2,0)</f>
        <v>316.70999999999998</v>
      </c>
      <c r="X2288" s="14">
        <f ca="1">VLOOKUP($M2288,LAST!$B:$Q,3,0)*100</f>
        <v>370.15</v>
      </c>
      <c r="Y2288" s="14">
        <f ca="1">VLOOKUP($M2288,LAST!$B:$Q,16,0)*100</f>
        <v>373</v>
      </c>
      <c r="Z2288" s="14">
        <f ca="1">VLOOKUP($M2288,LAST!$B:$Q,4,0)</f>
        <v>97.92</v>
      </c>
      <c r="AA2288" s="14">
        <f ca="1">VLOOKUP($M2288,LAST!$B:$Q,5,0)</f>
        <v>99.830399999999997</v>
      </c>
      <c r="AB2288" s="14">
        <f ca="1">VLOOKUP($M2288,LAST!$B:$Q,6,0)</f>
        <v>92.813999999999993</v>
      </c>
      <c r="AC2288" s="14">
        <f ca="1">VLOOKUP($M2288,LAST!$B:$Q,7,0)</f>
        <v>1122.9000000000001</v>
      </c>
    </row>
    <row r="2289" spans="12:29" ht="16.5" customHeight="1" x14ac:dyDescent="0.25">
      <c r="L2289" s="32">
        <f t="shared" si="365"/>
        <v>2289</v>
      </c>
      <c r="M2289" s="9">
        <f t="shared" ca="1" si="374"/>
        <v>42978</v>
      </c>
      <c r="N2289" s="12">
        <f t="shared" ca="1" si="366"/>
        <v>-4.7743055555555802E-3</v>
      </c>
      <c r="O2289" s="12">
        <f t="shared" ca="1" si="367"/>
        <v>-7.7622414801424844E-3</v>
      </c>
      <c r="P2289" s="12">
        <f t="shared" ca="1" si="368"/>
        <v>-7.8740157480314821E-3</v>
      </c>
      <c r="Q2289" s="12">
        <f t="shared" ca="1" si="369"/>
        <v>0</v>
      </c>
      <c r="R2289" s="12">
        <f t="shared" ca="1" si="370"/>
        <v>5.0088155153060754E-5</v>
      </c>
      <c r="S2289" s="12">
        <f t="shared" ca="1" si="371"/>
        <v>-2.3254812454243101E-3</v>
      </c>
      <c r="T2289" s="12">
        <f t="shared" ca="1" si="372"/>
        <v>2.7126784364301937E-3</v>
      </c>
      <c r="U2289" s="18"/>
      <c r="V2289" s="22">
        <f t="shared" ca="1" si="373"/>
        <v>42978</v>
      </c>
      <c r="W2289" s="14">
        <f ca="1">VLOOKUP($M2289,LAST!$B:$Q,2,0)</f>
        <v>321.02</v>
      </c>
      <c r="X2289" s="14">
        <f ca="1">VLOOKUP($M2289,LAST!$B:$Q,3,0)*100</f>
        <v>373.26</v>
      </c>
      <c r="Y2289" s="14">
        <f ca="1">VLOOKUP($M2289,LAST!$B:$Q,16,0)*100</f>
        <v>378</v>
      </c>
      <c r="Z2289" s="14">
        <f ca="1">VLOOKUP($M2289,LAST!$B:$Q,4,0)</f>
        <v>97.92</v>
      </c>
      <c r="AA2289" s="14">
        <f ca="1">VLOOKUP($M2289,LAST!$B:$Q,5,0)</f>
        <v>99.828999999999994</v>
      </c>
      <c r="AB2289" s="14">
        <f ca="1">VLOOKUP($M2289,LAST!$B:$Q,6,0)</f>
        <v>92.668000000000006</v>
      </c>
      <c r="AC2289" s="14">
        <f ca="1">VLOOKUP($M2289,LAST!$B:$Q,7,0)</f>
        <v>1127.4000000000001</v>
      </c>
    </row>
    <row r="2290" spans="12:29" ht="16.5" customHeight="1" x14ac:dyDescent="0.25">
      <c r="L2290" s="32">
        <f t="shared" si="365"/>
        <v>2290</v>
      </c>
      <c r="M2290" s="9">
        <f t="shared" ca="1" si="374"/>
        <v>42977</v>
      </c>
      <c r="N2290" s="12">
        <f t="shared" ca="1" si="366"/>
        <v>-8.2095747624758575E-3</v>
      </c>
      <c r="O2290" s="12">
        <f t="shared" ca="1" si="367"/>
        <v>-7.2048771476075357E-3</v>
      </c>
      <c r="P2290" s="12">
        <f t="shared" ca="1" si="368"/>
        <v>-7.8125E-3</v>
      </c>
      <c r="Q2290" s="12">
        <f t="shared" ca="1" si="369"/>
        <v>-4.0832993058381728E-4</v>
      </c>
      <c r="R2290" s="12">
        <f t="shared" ca="1" si="370"/>
        <v>-1.3622122326650832E-4</v>
      </c>
      <c r="S2290" s="12">
        <f t="shared" ca="1" si="371"/>
        <v>6.8835434530456485E-3</v>
      </c>
      <c r="T2290" s="12">
        <f t="shared" ca="1" si="372"/>
        <v>-1.8199573863637575E-3</v>
      </c>
      <c r="U2290" s="18"/>
      <c r="V2290" s="22">
        <f t="shared" ca="1" si="373"/>
        <v>42977</v>
      </c>
      <c r="W2290" s="14">
        <f ca="1">VLOOKUP($M2290,LAST!$B:$Q,2,0)</f>
        <v>322.56</v>
      </c>
      <c r="X2290" s="14">
        <f ca="1">VLOOKUP($M2290,LAST!$B:$Q,3,0)*100</f>
        <v>376.18</v>
      </c>
      <c r="Y2290" s="14">
        <f ca="1">VLOOKUP($M2290,LAST!$B:$Q,16,0)*100</f>
        <v>381</v>
      </c>
      <c r="Z2290" s="14">
        <f ca="1">VLOOKUP($M2290,LAST!$B:$Q,4,0)</f>
        <v>97.92</v>
      </c>
      <c r="AA2290" s="14">
        <f ca="1">VLOOKUP($M2290,LAST!$B:$Q,5,0)</f>
        <v>99.823999999999998</v>
      </c>
      <c r="AB2290" s="14">
        <f ca="1">VLOOKUP($M2290,LAST!$B:$Q,6,0)</f>
        <v>92.884</v>
      </c>
      <c r="AC2290" s="14">
        <f ca="1">VLOOKUP($M2290,LAST!$B:$Q,7,0)</f>
        <v>1124.3499999999999</v>
      </c>
    </row>
    <row r="2291" spans="12:29" ht="16.5" customHeight="1" x14ac:dyDescent="0.25">
      <c r="L2291" s="32">
        <f t="shared" si="365"/>
        <v>2291</v>
      </c>
      <c r="M2291" s="9">
        <f t="shared" ca="1" si="374"/>
        <v>42976</v>
      </c>
      <c r="N2291" s="12">
        <f t="shared" ca="1" si="366"/>
        <v>1.138952164009055E-3</v>
      </c>
      <c r="O2291" s="12">
        <f t="shared" ca="1" si="367"/>
        <v>6.2674279644137076E-3</v>
      </c>
      <c r="P2291" s="12">
        <f t="shared" ca="1" si="368"/>
        <v>5.2356020942407877E-3</v>
      </c>
      <c r="Q2291" s="12">
        <f t="shared" ca="1" si="369"/>
        <v>-2.0412329046759492E-4</v>
      </c>
      <c r="R2291" s="12">
        <f t="shared" ca="1" si="370"/>
        <v>-5.2081872703890753E-5</v>
      </c>
      <c r="S2291" s="12">
        <f t="shared" ca="1" si="371"/>
        <v>4.5549687117030224E-4</v>
      </c>
      <c r="T2291" s="12">
        <f t="shared" ca="1" si="372"/>
        <v>5.6244978126953615E-3</v>
      </c>
      <c r="U2291" s="18"/>
      <c r="V2291" s="22">
        <f t="shared" ca="1" si="373"/>
        <v>42976</v>
      </c>
      <c r="W2291" s="14">
        <f ca="1">VLOOKUP($M2291,LAST!$B:$Q,2,0)</f>
        <v>325.23</v>
      </c>
      <c r="X2291" s="14">
        <f ca="1">VLOOKUP($M2291,LAST!$B:$Q,3,0)*100</f>
        <v>378.90999999999997</v>
      </c>
      <c r="Y2291" s="14">
        <f ca="1">VLOOKUP($M2291,LAST!$B:$Q,16,0)*100</f>
        <v>384</v>
      </c>
      <c r="Z2291" s="14">
        <f ca="1">VLOOKUP($M2291,LAST!$B:$Q,4,0)</f>
        <v>97.96</v>
      </c>
      <c r="AA2291" s="14">
        <f ca="1">VLOOKUP($M2291,LAST!$B:$Q,5,0)</f>
        <v>99.837599999999995</v>
      </c>
      <c r="AB2291" s="14">
        <f ca="1">VLOOKUP($M2291,LAST!$B:$Q,6,0)</f>
        <v>92.248999999999995</v>
      </c>
      <c r="AC2291" s="14">
        <f ca="1">VLOOKUP($M2291,LAST!$B:$Q,7,0)</f>
        <v>1126.4000000000001</v>
      </c>
    </row>
    <row r="2292" spans="12:29" ht="16.5" customHeight="1" x14ac:dyDescent="0.25">
      <c r="L2292" s="32">
        <f t="shared" si="365"/>
        <v>2292</v>
      </c>
      <c r="M2292" s="9">
        <f t="shared" ca="1" si="374"/>
        <v>42975</v>
      </c>
      <c r="N2292" s="12">
        <f t="shared" ca="1" si="366"/>
        <v>8.5061467775984223E-3</v>
      </c>
      <c r="O2292" s="12">
        <f t="shared" ca="1" si="367"/>
        <v>8.7714635053948165E-4</v>
      </c>
      <c r="P2292" s="12">
        <f t="shared" ca="1" si="368"/>
        <v>-2.6109660574412663E-3</v>
      </c>
      <c r="Q2292" s="12">
        <f t="shared" ca="1" si="369"/>
        <v>1.0207206287637938E-4</v>
      </c>
      <c r="R2292" s="12">
        <f t="shared" ca="1" si="370"/>
        <v>-1.5321741551255208E-4</v>
      </c>
      <c r="S2292" s="12">
        <f t="shared" ca="1" si="371"/>
        <v>-5.7472503773992045E-3</v>
      </c>
      <c r="T2292" s="12">
        <f t="shared" ca="1" si="372"/>
        <v>-7.4874839395685511E-3</v>
      </c>
      <c r="U2292" s="18"/>
      <c r="V2292" s="22">
        <f t="shared" ca="1" si="373"/>
        <v>42975</v>
      </c>
      <c r="W2292" s="14">
        <f ca="1">VLOOKUP($M2292,LAST!$B:$Q,2,0)</f>
        <v>324.86</v>
      </c>
      <c r="X2292" s="14">
        <f ca="1">VLOOKUP($M2292,LAST!$B:$Q,3,0)*100</f>
        <v>376.55</v>
      </c>
      <c r="Y2292" s="14">
        <f ca="1">VLOOKUP($M2292,LAST!$B:$Q,16,0)*100</f>
        <v>382</v>
      </c>
      <c r="Z2292" s="14">
        <f ca="1">VLOOKUP($M2292,LAST!$B:$Q,4,0)</f>
        <v>97.98</v>
      </c>
      <c r="AA2292" s="14">
        <f ca="1">VLOOKUP($M2292,LAST!$B:$Q,5,0)</f>
        <v>99.842799999999997</v>
      </c>
      <c r="AB2292" s="14">
        <f ca="1">VLOOKUP($M2292,LAST!$B:$Q,6,0)</f>
        <v>92.206999999999994</v>
      </c>
      <c r="AC2292" s="14">
        <f ca="1">VLOOKUP($M2292,LAST!$B:$Q,7,0)</f>
        <v>1120.0999999999999</v>
      </c>
    </row>
    <row r="2293" spans="12:29" ht="16.5" customHeight="1" x14ac:dyDescent="0.25">
      <c r="L2293" s="32">
        <f t="shared" si="365"/>
        <v>2293</v>
      </c>
      <c r="M2293" s="9">
        <f t="shared" ca="1" si="374"/>
        <v>42972</v>
      </c>
      <c r="N2293" s="12">
        <f t="shared" ca="1" si="366"/>
        <v>-2.3538156590683368E-3</v>
      </c>
      <c r="O2293" s="12">
        <f t="shared" ca="1" si="367"/>
        <v>-5.3132139631262287E-4</v>
      </c>
      <c r="P2293" s="12">
        <f t="shared" ca="1" si="368"/>
        <v>-2.6041666666666297E-3</v>
      </c>
      <c r="Q2293" s="12">
        <f t="shared" ca="1" si="369"/>
        <v>-1.0206164523374195E-4</v>
      </c>
      <c r="R2293" s="12">
        <f t="shared" ca="1" si="370"/>
        <v>0</v>
      </c>
      <c r="S2293" s="12">
        <f t="shared" ca="1" si="371"/>
        <v>-5.7570462171812053E-3</v>
      </c>
      <c r="T2293" s="12">
        <f t="shared" ca="1" si="372"/>
        <v>6.20649909119253E-4</v>
      </c>
      <c r="U2293" s="18"/>
      <c r="V2293" s="22">
        <f t="shared" ca="1" si="373"/>
        <v>42972</v>
      </c>
      <c r="W2293" s="14">
        <f ca="1">VLOOKUP($M2293,LAST!$B:$Q,2,0)</f>
        <v>322.12</v>
      </c>
      <c r="X2293" s="14">
        <f ca="1">VLOOKUP($M2293,LAST!$B:$Q,3,0)*100</f>
        <v>376.22</v>
      </c>
      <c r="Y2293" s="14">
        <f ca="1">VLOOKUP($M2293,LAST!$B:$Q,16,0)*100</f>
        <v>383</v>
      </c>
      <c r="Z2293" s="14">
        <f ca="1">VLOOKUP($M2293,LAST!$B:$Q,4,0)</f>
        <v>97.97</v>
      </c>
      <c r="AA2293" s="14">
        <f ca="1">VLOOKUP($M2293,LAST!$B:$Q,5,0)</f>
        <v>99.858099999999993</v>
      </c>
      <c r="AB2293" s="14">
        <f ca="1">VLOOKUP($M2293,LAST!$B:$Q,6,0)</f>
        <v>92.74</v>
      </c>
      <c r="AC2293" s="14">
        <f ca="1">VLOOKUP($M2293,LAST!$B:$Q,7,0)</f>
        <v>1128.55</v>
      </c>
    </row>
    <row r="2294" spans="12:29" ht="16.5" customHeight="1" x14ac:dyDescent="0.25">
      <c r="L2294" s="32">
        <f t="shared" si="365"/>
        <v>2294</v>
      </c>
      <c r="M2294" s="9">
        <f t="shared" ca="1" si="374"/>
        <v>42971</v>
      </c>
      <c r="N2294" s="12">
        <f t="shared" ca="1" si="366"/>
        <v>-1.8392971148876724E-2</v>
      </c>
      <c r="O2294" s="12">
        <f t="shared" ca="1" si="367"/>
        <v>-1.0176444292513631E-2</v>
      </c>
      <c r="P2294" s="12">
        <f t="shared" ca="1" si="368"/>
        <v>-1.0309278350515427E-2</v>
      </c>
      <c r="Q2294" s="12">
        <f t="shared" ca="1" si="369"/>
        <v>-1.0205122971718161E-4</v>
      </c>
      <c r="R2294" s="12">
        <f t="shared" ca="1" si="370"/>
        <v>1.3018642696094318E-5</v>
      </c>
      <c r="S2294" s="12">
        <f t="shared" ca="1" si="371"/>
        <v>1.3956434453068489E-3</v>
      </c>
      <c r="T2294" s="12">
        <f t="shared" ca="1" si="372"/>
        <v>-3.4900159038699918E-3</v>
      </c>
      <c r="U2294" s="18"/>
      <c r="V2294" s="22">
        <f t="shared" ca="1" si="373"/>
        <v>42971</v>
      </c>
      <c r="W2294" s="14">
        <f ca="1">VLOOKUP($M2294,LAST!$B:$Q,2,0)</f>
        <v>322.88</v>
      </c>
      <c r="X2294" s="14">
        <f ca="1">VLOOKUP($M2294,LAST!$B:$Q,3,0)*100</f>
        <v>376.42</v>
      </c>
      <c r="Y2294" s="14">
        <f ca="1">VLOOKUP($M2294,LAST!$B:$Q,16,0)*100</f>
        <v>384</v>
      </c>
      <c r="Z2294" s="14">
        <f ca="1">VLOOKUP($M2294,LAST!$B:$Q,4,0)</f>
        <v>97.98</v>
      </c>
      <c r="AA2294" s="14">
        <f ca="1">VLOOKUP($M2294,LAST!$B:$Q,5,0)</f>
        <v>99.858099999999993</v>
      </c>
      <c r="AB2294" s="14">
        <f ca="1">VLOOKUP($M2294,LAST!$B:$Q,6,0)</f>
        <v>93.277000000000001</v>
      </c>
      <c r="AC2294" s="14">
        <f ca="1">VLOOKUP($M2294,LAST!$B:$Q,7,0)</f>
        <v>1127.8499999999999</v>
      </c>
    </row>
    <row r="2295" spans="12:29" ht="16.5" customHeight="1" x14ac:dyDescent="0.25">
      <c r="L2295" s="32">
        <f t="shared" si="365"/>
        <v>2295</v>
      </c>
      <c r="M2295" s="9">
        <f t="shared" ca="1" si="374"/>
        <v>42970</v>
      </c>
      <c r="N2295" s="12">
        <f t="shared" ca="1" si="366"/>
        <v>1.2902629796144538E-2</v>
      </c>
      <c r="O2295" s="12">
        <f t="shared" ca="1" si="367"/>
        <v>5.1806623846906152E-3</v>
      </c>
      <c r="P2295" s="12">
        <f t="shared" ca="1" si="368"/>
        <v>5.1813471502590858E-3</v>
      </c>
      <c r="Q2295" s="12">
        <f t="shared" ca="1" si="369"/>
        <v>0</v>
      </c>
      <c r="R2295" s="12">
        <f t="shared" ca="1" si="370"/>
        <v>-3.5048963401784761E-5</v>
      </c>
      <c r="S2295" s="12">
        <f t="shared" ca="1" si="371"/>
        <v>-4.2546368058153927E-3</v>
      </c>
      <c r="T2295" s="12">
        <f t="shared" ca="1" si="372"/>
        <v>-1.852015168886223E-3</v>
      </c>
      <c r="U2295" s="18"/>
      <c r="V2295" s="22">
        <f t="shared" ca="1" si="373"/>
        <v>42970</v>
      </c>
      <c r="W2295" s="14">
        <f ca="1">VLOOKUP($M2295,LAST!$B:$Q,2,0)</f>
        <v>328.93</v>
      </c>
      <c r="X2295" s="14">
        <f ca="1">VLOOKUP($M2295,LAST!$B:$Q,3,0)*100</f>
        <v>380.29</v>
      </c>
      <c r="Y2295" s="14">
        <f ca="1">VLOOKUP($M2295,LAST!$B:$Q,16,0)*100</f>
        <v>388</v>
      </c>
      <c r="Z2295" s="14">
        <f ca="1">VLOOKUP($M2295,LAST!$B:$Q,4,0)</f>
        <v>97.99</v>
      </c>
      <c r="AA2295" s="14">
        <f ca="1">VLOOKUP($M2295,LAST!$B:$Q,5,0)</f>
        <v>99.856800000000007</v>
      </c>
      <c r="AB2295" s="14">
        <f ca="1">VLOOKUP($M2295,LAST!$B:$Q,6,0)</f>
        <v>93.147000000000006</v>
      </c>
      <c r="AC2295" s="14">
        <f ca="1">VLOOKUP($M2295,LAST!$B:$Q,7,0)</f>
        <v>1131.8</v>
      </c>
    </row>
    <row r="2296" spans="12:29" ht="16.5" customHeight="1" x14ac:dyDescent="0.25">
      <c r="L2296" s="32">
        <f t="shared" si="365"/>
        <v>2296</v>
      </c>
      <c r="M2296" s="9">
        <f t="shared" ca="1" si="374"/>
        <v>42969</v>
      </c>
      <c r="N2296" s="12">
        <f t="shared" ca="1" si="366"/>
        <v>-8.3669231708807246E-3</v>
      </c>
      <c r="O2296" s="12">
        <f t="shared" ca="1" si="367"/>
        <v>-9.0885280251441491E-3</v>
      </c>
      <c r="P2296" s="12">
        <f t="shared" ca="1" si="368"/>
        <v>-1.025641025641022E-2</v>
      </c>
      <c r="Q2296" s="12">
        <f t="shared" ca="1" si="369"/>
        <v>-2.0406081012147581E-4</v>
      </c>
      <c r="R2296" s="12">
        <f t="shared" ca="1" si="370"/>
        <v>-2.2030291651042866E-5</v>
      </c>
      <c r="S2296" s="12">
        <f t="shared" ca="1" si="371"/>
        <v>4.833771953381083E-3</v>
      </c>
      <c r="T2296" s="12">
        <f t="shared" ca="1" si="372"/>
        <v>-4.4776119402983872E-3</v>
      </c>
      <c r="U2296" s="18"/>
      <c r="V2296" s="22">
        <f t="shared" ca="1" si="373"/>
        <v>42969</v>
      </c>
      <c r="W2296" s="14">
        <f ca="1">VLOOKUP($M2296,LAST!$B:$Q,2,0)</f>
        <v>324.74</v>
      </c>
      <c r="X2296" s="14">
        <f ca="1">VLOOKUP($M2296,LAST!$B:$Q,3,0)*100</f>
        <v>378.33</v>
      </c>
      <c r="Y2296" s="14">
        <f ca="1">VLOOKUP($M2296,LAST!$B:$Q,16,0)*100</f>
        <v>386</v>
      </c>
      <c r="Z2296" s="14">
        <f ca="1">VLOOKUP($M2296,LAST!$B:$Q,4,0)</f>
        <v>97.99</v>
      </c>
      <c r="AA2296" s="14">
        <f ca="1">VLOOKUP($M2296,LAST!$B:$Q,5,0)</f>
        <v>99.860299999999995</v>
      </c>
      <c r="AB2296" s="14">
        <f ca="1">VLOOKUP($M2296,LAST!$B:$Q,6,0)</f>
        <v>93.545000000000002</v>
      </c>
      <c r="AC2296" s="14">
        <f ca="1">VLOOKUP($M2296,LAST!$B:$Q,7,0)</f>
        <v>1133.9000000000001</v>
      </c>
    </row>
    <row r="2297" spans="12:29" ht="16.5" customHeight="1" x14ac:dyDescent="0.25">
      <c r="L2297" s="32">
        <f t="shared" si="365"/>
        <v>2297</v>
      </c>
      <c r="M2297" s="9">
        <f t="shared" ca="1" si="374"/>
        <v>42968</v>
      </c>
      <c r="N2297" s="12">
        <f t="shared" ca="1" si="366"/>
        <v>8.8633515694258591E-4</v>
      </c>
      <c r="O2297" s="12">
        <f t="shared" ca="1" si="367"/>
        <v>2.6260504201682799E-3</v>
      </c>
      <c r="P2297" s="12">
        <f t="shared" ca="1" si="368"/>
        <v>2.5706940874035134E-3</v>
      </c>
      <c r="Q2297" s="12">
        <f t="shared" ca="1" si="369"/>
        <v>-2.0401917780266121E-4</v>
      </c>
      <c r="R2297" s="12">
        <f t="shared" ca="1" si="370"/>
        <v>-1.1814851268054927E-4</v>
      </c>
      <c r="S2297" s="12">
        <f t="shared" ca="1" si="371"/>
        <v>-3.6282295524112662E-3</v>
      </c>
      <c r="T2297" s="12">
        <f t="shared" ca="1" si="372"/>
        <v>-2.0152457723647821E-3</v>
      </c>
      <c r="U2297" s="18"/>
      <c r="V2297" s="22">
        <f t="shared" ca="1" si="373"/>
        <v>42968</v>
      </c>
      <c r="W2297" s="14">
        <f ca="1">VLOOKUP($M2297,LAST!$B:$Q,2,0)</f>
        <v>327.48</v>
      </c>
      <c r="X2297" s="14">
        <f ca="1">VLOOKUP($M2297,LAST!$B:$Q,3,0)*100</f>
        <v>381.8</v>
      </c>
      <c r="Y2297" s="14">
        <f ca="1">VLOOKUP($M2297,LAST!$B:$Q,16,0)*100</f>
        <v>390</v>
      </c>
      <c r="Z2297" s="14">
        <f ca="1">VLOOKUP($M2297,LAST!$B:$Q,4,0)</f>
        <v>98.01</v>
      </c>
      <c r="AA2297" s="14">
        <f ca="1">VLOOKUP($M2297,LAST!$B:$Q,5,0)</f>
        <v>99.862499999999997</v>
      </c>
      <c r="AB2297" s="14">
        <f ca="1">VLOOKUP($M2297,LAST!$B:$Q,6,0)</f>
        <v>93.094999999999999</v>
      </c>
      <c r="AC2297" s="14">
        <f ca="1">VLOOKUP($M2297,LAST!$B:$Q,7,0)</f>
        <v>1139</v>
      </c>
    </row>
    <row r="2298" spans="12:29" ht="16.5" customHeight="1" x14ac:dyDescent="0.25">
      <c r="L2298" s="32">
        <f t="shared" si="365"/>
        <v>2298</v>
      </c>
      <c r="M2298" s="9">
        <f t="shared" ca="1" si="374"/>
        <v>42965</v>
      </c>
      <c r="N2298" s="12">
        <f t="shared" ca="1" si="366"/>
        <v>-4.0484597589187654E-3</v>
      </c>
      <c r="O2298" s="12">
        <f t="shared" ca="1" si="367"/>
        <v>9.3834490802098269E-3</v>
      </c>
      <c r="P2298" s="12">
        <f t="shared" ca="1" si="368"/>
        <v>1.0389610389610393E-2</v>
      </c>
      <c r="Q2298" s="12">
        <f t="shared" ca="1" si="369"/>
        <v>-8.1541127306083983E-4</v>
      </c>
      <c r="R2298" s="12">
        <f t="shared" ca="1" si="370"/>
        <v>-1.6618130380241514E-4</v>
      </c>
      <c r="S2298" s="12">
        <f t="shared" ca="1" si="371"/>
        <v>-2.0080750251009194E-3</v>
      </c>
      <c r="T2298" s="12">
        <f t="shared" ca="1" si="372"/>
        <v>3.6053464650016576E-3</v>
      </c>
      <c r="U2298" s="18"/>
      <c r="V2298" s="22">
        <f t="shared" ca="1" si="373"/>
        <v>42965</v>
      </c>
      <c r="W2298" s="14">
        <f ca="1">VLOOKUP($M2298,LAST!$B:$Q,2,0)</f>
        <v>327.19</v>
      </c>
      <c r="X2298" s="14">
        <f ca="1">VLOOKUP($M2298,LAST!$B:$Q,3,0)*100</f>
        <v>380.79999999999995</v>
      </c>
      <c r="Y2298" s="14">
        <f ca="1">VLOOKUP($M2298,LAST!$B:$Q,16,0)*100</f>
        <v>389</v>
      </c>
      <c r="Z2298" s="14">
        <f ca="1">VLOOKUP($M2298,LAST!$B:$Q,4,0)</f>
        <v>98.03</v>
      </c>
      <c r="AA2298" s="14">
        <f ca="1">VLOOKUP($M2298,LAST!$B:$Q,5,0)</f>
        <v>99.874300000000005</v>
      </c>
      <c r="AB2298" s="14">
        <f ca="1">VLOOKUP($M2298,LAST!$B:$Q,6,0)</f>
        <v>93.433999999999997</v>
      </c>
      <c r="AC2298" s="14">
        <f ca="1">VLOOKUP($M2298,LAST!$B:$Q,7,0)</f>
        <v>1141.3</v>
      </c>
    </row>
    <row r="2299" spans="12:29" ht="16.5" customHeight="1" x14ac:dyDescent="0.25">
      <c r="L2299" s="32">
        <f t="shared" si="365"/>
        <v>2299</v>
      </c>
      <c r="M2299" s="9">
        <f t="shared" ca="1" si="374"/>
        <v>42964</v>
      </c>
      <c r="N2299" s="12">
        <f t="shared" ca="1" si="366"/>
        <v>8.4724950884085271E-3</v>
      </c>
      <c r="O2299" s="12">
        <f t="shared" ca="1" si="367"/>
        <v>7.800395362504764E-3</v>
      </c>
      <c r="P2299" s="12">
        <f t="shared" ca="1" si="368"/>
        <v>1.5831134564643801E-2</v>
      </c>
      <c r="Q2299" s="12">
        <f t="shared" ca="1" si="369"/>
        <v>-1.0191602119857812E-4</v>
      </c>
      <c r="R2299" s="12">
        <f t="shared" ca="1" si="370"/>
        <v>-3.7039039147201969E-5</v>
      </c>
      <c r="S2299" s="12">
        <f t="shared" ca="1" si="371"/>
        <v>8.6593044761129612E-4</v>
      </c>
      <c r="T2299" s="12">
        <f t="shared" ca="1" si="372"/>
        <v>-3.8978671221477912E-3</v>
      </c>
      <c r="U2299" s="18"/>
      <c r="V2299" s="22">
        <f t="shared" ca="1" si="373"/>
        <v>42964</v>
      </c>
      <c r="W2299" s="14">
        <f ca="1">VLOOKUP($M2299,LAST!$B:$Q,2,0)</f>
        <v>328.52</v>
      </c>
      <c r="X2299" s="14">
        <f ca="1">VLOOKUP($M2299,LAST!$B:$Q,3,0)*100</f>
        <v>377.26</v>
      </c>
      <c r="Y2299" s="14">
        <f ca="1">VLOOKUP($M2299,LAST!$B:$Q,16,0)*100</f>
        <v>385</v>
      </c>
      <c r="Z2299" s="14">
        <f ca="1">VLOOKUP($M2299,LAST!$B:$Q,4,0)</f>
        <v>98.11</v>
      </c>
      <c r="AA2299" s="14">
        <f ca="1">VLOOKUP($M2299,LAST!$B:$Q,5,0)</f>
        <v>99.890900000000002</v>
      </c>
      <c r="AB2299" s="14">
        <f ca="1">VLOOKUP($M2299,LAST!$B:$Q,6,0)</f>
        <v>93.622</v>
      </c>
      <c r="AC2299" s="14">
        <f ca="1">VLOOKUP($M2299,LAST!$B:$Q,7,0)</f>
        <v>1137.2</v>
      </c>
    </row>
    <row r="2300" spans="12:29" ht="16.5" customHeight="1" x14ac:dyDescent="0.25">
      <c r="L2300" s="32">
        <f t="shared" si="365"/>
        <v>2300</v>
      </c>
      <c r="M2300" s="9">
        <f t="shared" ca="1" si="374"/>
        <v>42963</v>
      </c>
      <c r="N2300" s="12">
        <f t="shared" ca="1" si="366"/>
        <v>4.1304481844521845E-3</v>
      </c>
      <c r="O2300" s="12">
        <f t="shared" ca="1" si="367"/>
        <v>3.7413148049170175E-4</v>
      </c>
      <c r="P2300" s="12">
        <f t="shared" ca="1" si="368"/>
        <v>2.6455026455025621E-3</v>
      </c>
      <c r="Q2300" s="12">
        <f t="shared" ca="1" si="369"/>
        <v>-3.0565461029041785E-4</v>
      </c>
      <c r="R2300" s="12">
        <f t="shared" ca="1" si="370"/>
        <v>-2.0020701405387697E-5</v>
      </c>
      <c r="S2300" s="12">
        <f t="shared" ca="1" si="371"/>
        <v>-3.3243476500484093E-3</v>
      </c>
      <c r="T2300" s="12">
        <f t="shared" ca="1" si="372"/>
        <v>1.7109765727822968E-3</v>
      </c>
      <c r="U2300" s="18"/>
      <c r="V2300" s="22">
        <f t="shared" ca="1" si="373"/>
        <v>42963</v>
      </c>
      <c r="W2300" s="14">
        <f ca="1">VLOOKUP($M2300,LAST!$B:$Q,2,0)</f>
        <v>325.76</v>
      </c>
      <c r="X2300" s="14">
        <f ca="1">VLOOKUP($M2300,LAST!$B:$Q,3,0)*100</f>
        <v>374.34</v>
      </c>
      <c r="Y2300" s="14">
        <f ca="1">VLOOKUP($M2300,LAST!$B:$Q,16,0)*100</f>
        <v>379</v>
      </c>
      <c r="Z2300" s="14">
        <f ca="1">VLOOKUP($M2300,LAST!$B:$Q,4,0)</f>
        <v>98.12</v>
      </c>
      <c r="AA2300" s="14">
        <f ca="1">VLOOKUP($M2300,LAST!$B:$Q,5,0)</f>
        <v>99.894599999999997</v>
      </c>
      <c r="AB2300" s="14">
        <f ca="1">VLOOKUP($M2300,LAST!$B:$Q,6,0)</f>
        <v>93.540999999999997</v>
      </c>
      <c r="AC2300" s="14">
        <f ca="1">VLOOKUP($M2300,LAST!$B:$Q,7,0)</f>
        <v>1141.6500000000001</v>
      </c>
    </row>
    <row r="2301" spans="12:29" ht="16.5" customHeight="1" x14ac:dyDescent="0.25">
      <c r="L2301" s="32">
        <f t="shared" si="365"/>
        <v>2301</v>
      </c>
      <c r="M2301" s="9">
        <f t="shared" ca="1" si="374"/>
        <v>42962</v>
      </c>
      <c r="N2301" s="12">
        <f t="shared" ca="1" si="366"/>
        <v>-9.646498565235917E-3</v>
      </c>
      <c r="O2301" s="12">
        <f t="shared" ca="1" si="367"/>
        <v>-8.9779920019069648E-3</v>
      </c>
      <c r="P2301" s="12">
        <f t="shared" ca="1" si="368"/>
        <v>-7.8740157480314821E-3</v>
      </c>
      <c r="Q2301" s="12">
        <f t="shared" ca="1" si="369"/>
        <v>-5.0916496945008216E-4</v>
      </c>
      <c r="R2301" s="12">
        <f t="shared" ca="1" si="370"/>
        <v>1.6419670765577266E-4</v>
      </c>
      <c r="S2301" s="12">
        <f t="shared" ca="1" si="371"/>
        <v>4.7317767714722958E-3</v>
      </c>
      <c r="T2301" s="12">
        <f t="shared" ca="1" si="372"/>
        <v>0</v>
      </c>
      <c r="U2301" s="18"/>
      <c r="V2301" s="22">
        <f t="shared" ca="1" si="373"/>
        <v>42962</v>
      </c>
      <c r="W2301" s="14">
        <f ca="1">VLOOKUP($M2301,LAST!$B:$Q,2,0)</f>
        <v>324.42</v>
      </c>
      <c r="X2301" s="14">
        <f ca="1">VLOOKUP($M2301,LAST!$B:$Q,3,0)*100</f>
        <v>374.2</v>
      </c>
      <c r="Y2301" s="14">
        <f ca="1">VLOOKUP($M2301,LAST!$B:$Q,16,0)*100</f>
        <v>378</v>
      </c>
      <c r="Z2301" s="14">
        <f ca="1">VLOOKUP($M2301,LAST!$B:$Q,4,0)</f>
        <v>98.15</v>
      </c>
      <c r="AA2301" s="14">
        <f ca="1">VLOOKUP($M2301,LAST!$B:$Q,5,0)</f>
        <v>99.896600000000007</v>
      </c>
      <c r="AB2301" s="14">
        <f ca="1">VLOOKUP($M2301,LAST!$B:$Q,6,0)</f>
        <v>93.852999999999994</v>
      </c>
      <c r="AC2301" s="14">
        <f ca="1">VLOOKUP($M2301,LAST!$B:$Q,7,0)</f>
        <v>1139.7</v>
      </c>
    </row>
    <row r="2302" spans="12:29" ht="16.5" customHeight="1" x14ac:dyDescent="0.25">
      <c r="L2302" s="32">
        <f t="shared" si="365"/>
        <v>2302</v>
      </c>
      <c r="M2302" s="9">
        <f t="shared" ca="1" si="374"/>
        <v>42961</v>
      </c>
      <c r="N2302" s="12">
        <f t="shared" ca="1" si="366"/>
        <v>-1.8633912522468599E-2</v>
      </c>
      <c r="O2302" s="12">
        <f t="shared" ca="1" si="367"/>
        <v>-1.7562574803559161E-2</v>
      </c>
      <c r="P2302" s="12">
        <f t="shared" ca="1" si="368"/>
        <v>-1.5503875968992276E-2</v>
      </c>
      <c r="Q2302" s="12">
        <f t="shared" ca="1" si="369"/>
        <v>3.0559233981874989E-4</v>
      </c>
      <c r="R2302" s="12">
        <f t="shared" ca="1" si="370"/>
        <v>1.6858535724348922E-3</v>
      </c>
      <c r="S2302" s="12">
        <f t="shared" ca="1" si="371"/>
        <v>3.6746929697322184E-3</v>
      </c>
      <c r="T2302" s="12">
        <f t="shared" ca="1" si="372"/>
        <v>-3.4974206522689899E-3</v>
      </c>
      <c r="U2302" s="18"/>
      <c r="V2302" s="22">
        <f t="shared" ca="1" si="373"/>
        <v>42961</v>
      </c>
      <c r="W2302" s="14">
        <f ca="1">VLOOKUP($M2302,LAST!$B:$Q,2,0)</f>
        <v>327.58</v>
      </c>
      <c r="X2302" s="14">
        <f ca="1">VLOOKUP($M2302,LAST!$B:$Q,3,0)*100</f>
        <v>377.59000000000003</v>
      </c>
      <c r="Y2302" s="14">
        <f ca="1">VLOOKUP($M2302,LAST!$B:$Q,16,0)*100</f>
        <v>381</v>
      </c>
      <c r="Z2302" s="14">
        <f ca="1">VLOOKUP($M2302,LAST!$B:$Q,4,0)</f>
        <v>98.2</v>
      </c>
      <c r="AA2302" s="14">
        <f ca="1">VLOOKUP($M2302,LAST!$B:$Q,5,0)</f>
        <v>99.880200000000002</v>
      </c>
      <c r="AB2302" s="14">
        <f ca="1">VLOOKUP($M2302,LAST!$B:$Q,6,0)</f>
        <v>93.411000000000001</v>
      </c>
      <c r="AC2302" s="14">
        <f ca="1">VLOOKUP($M2302,LAST!$B:$Q,7,0)</f>
        <v>1139.7</v>
      </c>
    </row>
    <row r="2303" spans="12:29" ht="16.5" customHeight="1" x14ac:dyDescent="0.25">
      <c r="L2303" s="32">
        <f t="shared" si="365"/>
        <v>2303</v>
      </c>
      <c r="M2303" s="9">
        <f t="shared" ca="1" si="374"/>
        <v>42958</v>
      </c>
      <c r="N2303" s="12">
        <f t="shared" ca="1" si="366"/>
        <v>6.9685360041027433E-3</v>
      </c>
      <c r="O2303" s="12">
        <f t="shared" ca="1" si="367"/>
        <v>2.1474512305320825E-2</v>
      </c>
      <c r="P2303" s="12">
        <f t="shared" ca="1" si="368"/>
        <v>1.8421052631578894E-2</v>
      </c>
      <c r="Q2303" s="12">
        <f t="shared" ca="1" si="369"/>
        <v>-7.1254071661230878E-4</v>
      </c>
      <c r="R2303" s="12">
        <f t="shared" ca="1" si="370"/>
        <v>-3.087939091404035E-4</v>
      </c>
      <c r="S2303" s="12">
        <f t="shared" ca="1" si="371"/>
        <v>-3.5545657969400235E-3</v>
      </c>
      <c r="T2303" s="12">
        <f t="shared" ca="1" si="372"/>
        <v>1.7079045325159026E-3</v>
      </c>
      <c r="U2303" s="18"/>
      <c r="V2303" s="22">
        <f t="shared" ca="1" si="373"/>
        <v>42958</v>
      </c>
      <c r="W2303" s="14">
        <f ca="1">VLOOKUP($M2303,LAST!$B:$Q,2,0)</f>
        <v>333.8</v>
      </c>
      <c r="X2303" s="14">
        <f ca="1">VLOOKUP($M2303,LAST!$B:$Q,3,0)*100</f>
        <v>384.34</v>
      </c>
      <c r="Y2303" s="14">
        <f ca="1">VLOOKUP($M2303,LAST!$B:$Q,16,0)*100</f>
        <v>387</v>
      </c>
      <c r="Z2303" s="14">
        <f ca="1">VLOOKUP($M2303,LAST!$B:$Q,4,0)</f>
        <v>98.17</v>
      </c>
      <c r="AA2303" s="14">
        <f ca="1">VLOOKUP($M2303,LAST!$B:$Q,5,0)</f>
        <v>99.712100000000007</v>
      </c>
      <c r="AB2303" s="14">
        <f ca="1">VLOOKUP($M2303,LAST!$B:$Q,6,0)</f>
        <v>93.069000000000003</v>
      </c>
      <c r="AC2303" s="14">
        <f ca="1">VLOOKUP($M2303,LAST!$B:$Q,7,0)</f>
        <v>1143.7</v>
      </c>
    </row>
    <row r="2304" spans="12:29" ht="16.5" customHeight="1" x14ac:dyDescent="0.25">
      <c r="L2304" s="32">
        <f t="shared" si="365"/>
        <v>2304</v>
      </c>
      <c r="M2304" s="9">
        <f t="shared" ca="1" si="374"/>
        <v>42957</v>
      </c>
      <c r="N2304" s="12">
        <f t="shared" ca="1" si="366"/>
        <v>1.8120949660616281E-2</v>
      </c>
      <c r="O2304" s="12">
        <f t="shared" ca="1" si="367"/>
        <v>2.4450010890873397E-2</v>
      </c>
      <c r="P2304" s="12">
        <f t="shared" ca="1" si="368"/>
        <v>3.2608695652173836E-2</v>
      </c>
      <c r="Q2304" s="12">
        <f t="shared" ca="1" si="369"/>
        <v>-5.0869874860115516E-4</v>
      </c>
      <c r="R2304" s="12">
        <f t="shared" ca="1" si="370"/>
        <v>-1.6640019246283444E-4</v>
      </c>
      <c r="S2304" s="12">
        <f t="shared" ca="1" si="371"/>
        <v>-1.5713858126310543E-3</v>
      </c>
      <c r="T2304" s="12">
        <f t="shared" ca="1" si="372"/>
        <v>5.6813177133798742E-3</v>
      </c>
      <c r="U2304" s="18"/>
      <c r="V2304" s="22">
        <f t="shared" ca="1" si="373"/>
        <v>42957</v>
      </c>
      <c r="W2304" s="14">
        <f ca="1">VLOOKUP($M2304,LAST!$B:$Q,2,0)</f>
        <v>331.49</v>
      </c>
      <c r="X2304" s="14">
        <f ca="1">VLOOKUP($M2304,LAST!$B:$Q,3,0)*100</f>
        <v>376.26</v>
      </c>
      <c r="Y2304" s="14">
        <f ca="1">VLOOKUP($M2304,LAST!$B:$Q,16,0)*100</f>
        <v>380</v>
      </c>
      <c r="Z2304" s="14">
        <f ca="1">VLOOKUP($M2304,LAST!$B:$Q,4,0)</f>
        <v>98.24</v>
      </c>
      <c r="AA2304" s="14">
        <f ca="1">VLOOKUP($M2304,LAST!$B:$Q,5,0)</f>
        <v>99.742900000000006</v>
      </c>
      <c r="AB2304" s="14">
        <f ca="1">VLOOKUP($M2304,LAST!$B:$Q,6,0)</f>
        <v>93.400999999999996</v>
      </c>
      <c r="AC2304" s="14">
        <f ca="1">VLOOKUP($M2304,LAST!$B:$Q,7,0)</f>
        <v>1141.75</v>
      </c>
    </row>
    <row r="2305" spans="12:29" ht="16.5" customHeight="1" x14ac:dyDescent="0.25">
      <c r="L2305" s="32">
        <f t="shared" si="365"/>
        <v>2305</v>
      </c>
      <c r="M2305" s="9">
        <f t="shared" ca="1" si="374"/>
        <v>42956</v>
      </c>
      <c r="N2305" s="12">
        <f t="shared" ca="1" si="366"/>
        <v>2.1779381766828809E-2</v>
      </c>
      <c r="O2305" s="12">
        <f t="shared" ca="1" si="367"/>
        <v>3.0151740386503256E-2</v>
      </c>
      <c r="P2305" s="12">
        <f t="shared" ca="1" si="368"/>
        <v>3.9548022598870025E-2</v>
      </c>
      <c r="Q2305" s="12">
        <f t="shared" ca="1" si="369"/>
        <v>-4.0679345062533123E-4</v>
      </c>
      <c r="R2305" s="12">
        <f t="shared" ca="1" si="370"/>
        <v>-5.7134150986404286E-5</v>
      </c>
      <c r="S2305" s="12">
        <f t="shared" ca="1" si="371"/>
        <v>-1.0571614680663366E-3</v>
      </c>
      <c r="T2305" s="12">
        <f t="shared" ca="1" si="372"/>
        <v>8.9761820120866087E-3</v>
      </c>
      <c r="U2305" s="18"/>
      <c r="V2305" s="22">
        <f t="shared" ca="1" si="373"/>
        <v>42956</v>
      </c>
      <c r="W2305" s="14">
        <f ca="1">VLOOKUP($M2305,LAST!$B:$Q,2,0)</f>
        <v>325.58999999999997</v>
      </c>
      <c r="X2305" s="14">
        <f ca="1">VLOOKUP($M2305,LAST!$B:$Q,3,0)*100</f>
        <v>367.28000000000003</v>
      </c>
      <c r="Y2305" s="14">
        <f ca="1">VLOOKUP($M2305,LAST!$B:$Q,16,0)*100</f>
        <v>368</v>
      </c>
      <c r="Z2305" s="14">
        <f ca="1">VLOOKUP($M2305,LAST!$B:$Q,4,0)</f>
        <v>98.29</v>
      </c>
      <c r="AA2305" s="14">
        <f ca="1">VLOOKUP($M2305,LAST!$B:$Q,5,0)</f>
        <v>99.759500000000003</v>
      </c>
      <c r="AB2305" s="14">
        <f ca="1">VLOOKUP($M2305,LAST!$B:$Q,6,0)</f>
        <v>93.548000000000002</v>
      </c>
      <c r="AC2305" s="14">
        <f ca="1">VLOOKUP($M2305,LAST!$B:$Q,7,0)</f>
        <v>1135.3</v>
      </c>
    </row>
    <row r="2306" spans="12:29" ht="16.5" customHeight="1" x14ac:dyDescent="0.25">
      <c r="L2306" s="32">
        <f t="shared" si="365"/>
        <v>2306</v>
      </c>
      <c r="M2306" s="9">
        <f t="shared" ca="1" si="374"/>
        <v>42955</v>
      </c>
      <c r="N2306" s="12">
        <f t="shared" ca="1" si="366"/>
        <v>-8.0316284282291317E-3</v>
      </c>
      <c r="O2306" s="12">
        <f t="shared" ca="1" si="367"/>
        <v>2.6998903169559441E-3</v>
      </c>
      <c r="P2306" s="12">
        <f t="shared" ca="1" si="368"/>
        <v>2.8328611898016387E-3</v>
      </c>
      <c r="Q2306" s="12">
        <f t="shared" ca="1" si="369"/>
        <v>-2.0335536349769257E-4</v>
      </c>
      <c r="R2306" s="12">
        <f t="shared" ca="1" si="370"/>
        <v>-6.8155394299163063E-5</v>
      </c>
      <c r="S2306" s="12">
        <f t="shared" ca="1" si="371"/>
        <v>2.3011387961298091E-3</v>
      </c>
      <c r="T2306" s="12">
        <f t="shared" ca="1" si="372"/>
        <v>-1.7300270593976208E-3</v>
      </c>
      <c r="U2306" s="18"/>
      <c r="V2306" s="22">
        <f t="shared" ca="1" si="373"/>
        <v>42955</v>
      </c>
      <c r="W2306" s="14">
        <f ca="1">VLOOKUP($M2306,LAST!$B:$Q,2,0)</f>
        <v>318.64999999999998</v>
      </c>
      <c r="X2306" s="14">
        <f ca="1">VLOOKUP($M2306,LAST!$B:$Q,3,0)*100</f>
        <v>356.53000000000003</v>
      </c>
      <c r="Y2306" s="14">
        <f ca="1">VLOOKUP($M2306,LAST!$B:$Q,16,0)*100</f>
        <v>354</v>
      </c>
      <c r="Z2306" s="14">
        <f ca="1">VLOOKUP($M2306,LAST!$B:$Q,4,0)</f>
        <v>98.33</v>
      </c>
      <c r="AA2306" s="14">
        <f ca="1">VLOOKUP($M2306,LAST!$B:$Q,5,0)</f>
        <v>99.765199999999993</v>
      </c>
      <c r="AB2306" s="14">
        <f ca="1">VLOOKUP($M2306,LAST!$B:$Q,6,0)</f>
        <v>93.647000000000006</v>
      </c>
      <c r="AC2306" s="14">
        <f ca="1">VLOOKUP($M2306,LAST!$B:$Q,7,0)</f>
        <v>1125.2</v>
      </c>
    </row>
    <row r="2307" spans="12:29" ht="16.5" customHeight="1" x14ac:dyDescent="0.25">
      <c r="L2307" s="32">
        <f t="shared" si="365"/>
        <v>2307</v>
      </c>
      <c r="M2307" s="9">
        <f t="shared" ca="1" si="374"/>
        <v>42954</v>
      </c>
      <c r="N2307" s="12">
        <f t="shared" ca="1" si="366"/>
        <v>-4.045307443365509E-4</v>
      </c>
      <c r="O2307" s="12">
        <f t="shared" ca="1" si="367"/>
        <v>8.444281813830834E-4</v>
      </c>
      <c r="P2307" s="12">
        <f t="shared" ca="1" si="368"/>
        <v>2.8409090909091717E-3</v>
      </c>
      <c r="Q2307" s="12">
        <f t="shared" ca="1" si="369"/>
        <v>6.1043849832120856E-4</v>
      </c>
      <c r="R2307" s="12">
        <f t="shared" ca="1" si="370"/>
        <v>9.8320524911210683E-4</v>
      </c>
      <c r="S2307" s="12">
        <f t="shared" ca="1" si="371"/>
        <v>-1.1759423574436711E-3</v>
      </c>
      <c r="T2307" s="12">
        <f t="shared" ca="1" si="372"/>
        <v>2.0001777935816367E-3</v>
      </c>
      <c r="U2307" s="18"/>
      <c r="V2307" s="22">
        <f t="shared" ca="1" si="373"/>
        <v>42954</v>
      </c>
      <c r="W2307" s="14">
        <f ca="1">VLOOKUP($M2307,LAST!$B:$Q,2,0)</f>
        <v>321.23</v>
      </c>
      <c r="X2307" s="14">
        <f ca="1">VLOOKUP($M2307,LAST!$B:$Q,3,0)*100</f>
        <v>355.57</v>
      </c>
      <c r="Y2307" s="14">
        <f ca="1">VLOOKUP($M2307,LAST!$B:$Q,16,0)*100</f>
        <v>353</v>
      </c>
      <c r="Z2307" s="14">
        <f ca="1">VLOOKUP($M2307,LAST!$B:$Q,4,0)</f>
        <v>98.35</v>
      </c>
      <c r="AA2307" s="14">
        <f ca="1">VLOOKUP($M2307,LAST!$B:$Q,5,0)</f>
        <v>99.772000000000006</v>
      </c>
      <c r="AB2307" s="14">
        <f ca="1">VLOOKUP($M2307,LAST!$B:$Q,6,0)</f>
        <v>93.432000000000002</v>
      </c>
      <c r="AC2307" s="14">
        <f ca="1">VLOOKUP($M2307,LAST!$B:$Q,7,0)</f>
        <v>1127.1500000000001</v>
      </c>
    </row>
    <row r="2308" spans="12:29" ht="16.5" customHeight="1" x14ac:dyDescent="0.25">
      <c r="L2308" s="32">
        <f t="shared" si="365"/>
        <v>2308</v>
      </c>
      <c r="M2308" s="9">
        <f t="shared" ca="1" si="374"/>
        <v>42951</v>
      </c>
      <c r="N2308" s="12">
        <f t="shared" ca="1" si="366"/>
        <v>-3.5348837209301376E-3</v>
      </c>
      <c r="O2308" s="12">
        <f t="shared" ca="1" si="367"/>
        <v>-4.4555287787927389E-3</v>
      </c>
      <c r="P2308" s="12">
        <f t="shared" ca="1" si="368"/>
        <v>-2.8328611898017497E-3</v>
      </c>
      <c r="Q2308" s="12">
        <f t="shared" ca="1" si="369"/>
        <v>-1.0172939979646856E-4</v>
      </c>
      <c r="R2308" s="12">
        <f t="shared" ca="1" si="370"/>
        <v>-9.8310858935968248E-5</v>
      </c>
      <c r="S2308" s="12">
        <f t="shared" ca="1" si="371"/>
        <v>7.5722487316753906E-3</v>
      </c>
      <c r="T2308" s="12">
        <f t="shared" ca="1" si="372"/>
        <v>-3.3667050589173408E-3</v>
      </c>
      <c r="U2308" s="18"/>
      <c r="V2308" s="22">
        <f t="shared" ca="1" si="373"/>
        <v>42951</v>
      </c>
      <c r="W2308" s="14">
        <f ca="1">VLOOKUP($M2308,LAST!$B:$Q,2,0)</f>
        <v>321.36</v>
      </c>
      <c r="X2308" s="14">
        <f ca="1">VLOOKUP($M2308,LAST!$B:$Q,3,0)*100</f>
        <v>355.27000000000004</v>
      </c>
      <c r="Y2308" s="14">
        <f ca="1">VLOOKUP($M2308,LAST!$B:$Q,16,0)*100</f>
        <v>352</v>
      </c>
      <c r="Z2308" s="14">
        <f ca="1">VLOOKUP($M2308,LAST!$B:$Q,4,0)</f>
        <v>98.29</v>
      </c>
      <c r="AA2308" s="14">
        <f ca="1">VLOOKUP($M2308,LAST!$B:$Q,5,0)</f>
        <v>99.674000000000007</v>
      </c>
      <c r="AB2308" s="14">
        <f ca="1">VLOOKUP($M2308,LAST!$B:$Q,6,0)</f>
        <v>93.542000000000002</v>
      </c>
      <c r="AC2308" s="14">
        <f ca="1">VLOOKUP($M2308,LAST!$B:$Q,7,0)</f>
        <v>1124.9000000000001</v>
      </c>
    </row>
    <row r="2309" spans="12:29" ht="16.5" customHeight="1" x14ac:dyDescent="0.25">
      <c r="L2309" s="32">
        <f t="shared" si="365"/>
        <v>2309</v>
      </c>
      <c r="M2309" s="9">
        <f t="shared" ca="1" si="374"/>
        <v>42950</v>
      </c>
      <c r="N2309" s="12">
        <f t="shared" ca="1" si="366"/>
        <v>-4.6603499891978428E-3</v>
      </c>
      <c r="O2309" s="12">
        <f t="shared" ca="1" si="367"/>
        <v>-4.76150463546543E-4</v>
      </c>
      <c r="P2309" s="12">
        <f t="shared" ca="1" si="368"/>
        <v>1.1461318051575908E-2</v>
      </c>
      <c r="Q2309" s="12">
        <f t="shared" ca="1" si="369"/>
        <v>-1.017190519785327E-4</v>
      </c>
      <c r="R2309" s="12">
        <f t="shared" ca="1" si="370"/>
        <v>1.5350888194376466E-4</v>
      </c>
      <c r="S2309" s="12">
        <f t="shared" ca="1" si="371"/>
        <v>3.2315050195963479E-5</v>
      </c>
      <c r="T2309" s="12">
        <f t="shared" ca="1" si="372"/>
        <v>4.2708426016548895E-3</v>
      </c>
      <c r="U2309" s="18"/>
      <c r="V2309" s="22">
        <f t="shared" ca="1" si="373"/>
        <v>42950</v>
      </c>
      <c r="W2309" s="14">
        <f ca="1">VLOOKUP($M2309,LAST!$B:$Q,2,0)</f>
        <v>322.5</v>
      </c>
      <c r="X2309" s="14">
        <f ca="1">VLOOKUP($M2309,LAST!$B:$Q,3,0)*100</f>
        <v>356.86</v>
      </c>
      <c r="Y2309" s="14">
        <f ca="1">VLOOKUP($M2309,LAST!$B:$Q,16,0)*100</f>
        <v>353</v>
      </c>
      <c r="Z2309" s="14">
        <f ca="1">VLOOKUP($M2309,LAST!$B:$Q,4,0)</f>
        <v>98.3</v>
      </c>
      <c r="AA2309" s="14">
        <f ca="1">VLOOKUP($M2309,LAST!$B:$Q,5,0)</f>
        <v>99.683800000000005</v>
      </c>
      <c r="AB2309" s="14">
        <f ca="1">VLOOKUP($M2309,LAST!$B:$Q,6,0)</f>
        <v>92.838999999999999</v>
      </c>
      <c r="AC2309" s="14">
        <f ca="1">VLOOKUP($M2309,LAST!$B:$Q,7,0)</f>
        <v>1128.7</v>
      </c>
    </row>
    <row r="2310" spans="12:29" ht="16.5" customHeight="1" x14ac:dyDescent="0.25">
      <c r="L2310" s="32">
        <f t="shared" ref="L2310:L2373" si="375">ROW(M2310)</f>
        <v>2310</v>
      </c>
      <c r="M2310" s="9">
        <f t="shared" ca="1" si="374"/>
        <v>42949</v>
      </c>
      <c r="N2310" s="12">
        <f t="shared" ref="N2310:N2373" ca="1" si="376">W2310/W2311-1</f>
        <v>-9.4163685835702005E-3</v>
      </c>
      <c r="O2310" s="12">
        <f t="shared" ref="O2310:O2373" ca="1" si="377">X2310/X2311-1</f>
        <v>-6.2348651432069246E-3</v>
      </c>
      <c r="P2310" s="12">
        <f t="shared" ref="P2310:P2373" ca="1" si="378">Y2310/Y2311-1</f>
        <v>0</v>
      </c>
      <c r="Q2310" s="12">
        <f t="shared" ref="Q2310:Q2373" ca="1" si="379">Z2310/Z2311-1</f>
        <v>1.017293997966906E-4</v>
      </c>
      <c r="R2310" s="12">
        <f t="shared" ref="R2310:R2373" ca="1" si="380">AA2310/AA2311-1</f>
        <v>-1.6752737618019875E-4</v>
      </c>
      <c r="S2310" s="12">
        <f t="shared" ref="S2310:S2373" ca="1" si="381">AB2310/AB2311-1</f>
        <v>-2.2247777909140121E-3</v>
      </c>
      <c r="T2310" s="12">
        <f t="shared" ref="T2310:T2373" ca="1" si="382">AC2310/AC2311-1</f>
        <v>2.4081341419908142E-3</v>
      </c>
      <c r="U2310" s="18"/>
      <c r="V2310" s="22">
        <f t="shared" ref="V2310:V2373" ca="1" si="383">M2310</f>
        <v>42949</v>
      </c>
      <c r="W2310" s="14">
        <f ca="1">VLOOKUP($M2310,LAST!$B:$Q,2,0)</f>
        <v>324.01</v>
      </c>
      <c r="X2310" s="14">
        <f ca="1">VLOOKUP($M2310,LAST!$B:$Q,3,0)*100</f>
        <v>357.03000000000003</v>
      </c>
      <c r="Y2310" s="14">
        <f ca="1">VLOOKUP($M2310,LAST!$B:$Q,16,0)*100</f>
        <v>349</v>
      </c>
      <c r="Z2310" s="14">
        <f ca="1">VLOOKUP($M2310,LAST!$B:$Q,4,0)</f>
        <v>98.31</v>
      </c>
      <c r="AA2310" s="14">
        <f ca="1">VLOOKUP($M2310,LAST!$B:$Q,5,0)</f>
        <v>99.668499999999995</v>
      </c>
      <c r="AB2310" s="14">
        <f ca="1">VLOOKUP($M2310,LAST!$B:$Q,6,0)</f>
        <v>92.835999999999999</v>
      </c>
      <c r="AC2310" s="14">
        <f ca="1">VLOOKUP($M2310,LAST!$B:$Q,7,0)</f>
        <v>1123.9000000000001</v>
      </c>
    </row>
    <row r="2311" spans="12:29" ht="16.5" customHeight="1" x14ac:dyDescent="0.25">
      <c r="L2311" s="32">
        <f t="shared" si="375"/>
        <v>2311</v>
      </c>
      <c r="M2311" s="9">
        <f t="shared" ref="M2311:M2374" ca="1" si="384">WORKDAY(M2310,-1)</f>
        <v>42948</v>
      </c>
      <c r="N2311" s="12">
        <f t="shared" ca="1" si="376"/>
        <v>8.7897853441893936E-3</v>
      </c>
      <c r="O2311" s="12">
        <f t="shared" ca="1" si="377"/>
        <v>-5.1780472946780787E-3</v>
      </c>
      <c r="P2311" s="12">
        <f t="shared" ca="1" si="378"/>
        <v>-8.5227272727272929E-3</v>
      </c>
      <c r="Q2311" s="12">
        <f t="shared" ca="1" si="379"/>
        <v>0</v>
      </c>
      <c r="R2311" s="12">
        <f t="shared" ca="1" si="380"/>
        <v>-4.2816503706599729E-4</v>
      </c>
      <c r="S2311" s="12">
        <f t="shared" ca="1" si="381"/>
        <v>1.9383392739842353E-3</v>
      </c>
      <c r="T2311" s="12">
        <f t="shared" ca="1" si="382"/>
        <v>1.8317473082249958E-3</v>
      </c>
      <c r="U2311" s="18"/>
      <c r="V2311" s="22">
        <f t="shared" ca="1" si="383"/>
        <v>42948</v>
      </c>
      <c r="W2311" s="14">
        <f ca="1">VLOOKUP($M2311,LAST!$B:$Q,2,0)</f>
        <v>327.08999999999997</v>
      </c>
      <c r="X2311" s="14">
        <f ca="1">VLOOKUP($M2311,LAST!$B:$Q,3,0)*100</f>
        <v>359.27</v>
      </c>
      <c r="Y2311" s="14">
        <f ca="1">VLOOKUP($M2311,LAST!$B:$Q,16,0)*100</f>
        <v>349</v>
      </c>
      <c r="Z2311" s="14">
        <f ca="1">VLOOKUP($M2311,LAST!$B:$Q,4,0)</f>
        <v>98.3</v>
      </c>
      <c r="AA2311" s="14">
        <f ca="1">VLOOKUP($M2311,LAST!$B:$Q,5,0)</f>
        <v>99.685199999999995</v>
      </c>
      <c r="AB2311" s="14">
        <f ca="1">VLOOKUP($M2311,LAST!$B:$Q,6,0)</f>
        <v>93.043000000000006</v>
      </c>
      <c r="AC2311" s="14">
        <f ca="1">VLOOKUP($M2311,LAST!$B:$Q,7,0)</f>
        <v>1121.2</v>
      </c>
    </row>
    <row r="2312" spans="12:29" ht="16.5" customHeight="1" x14ac:dyDescent="0.25">
      <c r="L2312" s="32">
        <f t="shared" si="375"/>
        <v>2312</v>
      </c>
      <c r="M2312" s="9">
        <f t="shared" ca="1" si="384"/>
        <v>42947</v>
      </c>
      <c r="N2312" s="12">
        <f t="shared" ca="1" si="376"/>
        <v>-5.4902923043890217E-3</v>
      </c>
      <c r="O2312" s="12">
        <f t="shared" ca="1" si="377"/>
        <v>1.3031302853023785E-3</v>
      </c>
      <c r="P2312" s="12">
        <f t="shared" ca="1" si="378"/>
        <v>8.5959885386819312E-3</v>
      </c>
      <c r="Q2312" s="12">
        <f t="shared" ca="1" si="379"/>
        <v>5.0890585241725184E-4</v>
      </c>
      <c r="R2312" s="12">
        <f t="shared" ca="1" si="380"/>
        <v>1.0248349323167538E-3</v>
      </c>
      <c r="S2312" s="12">
        <f t="shared" ca="1" si="381"/>
        <v>-4.2462389688930902E-3</v>
      </c>
      <c r="T2312" s="12">
        <f t="shared" ca="1" si="382"/>
        <v>-2.6734393797620548E-3</v>
      </c>
      <c r="U2312" s="18"/>
      <c r="V2312" s="22">
        <f t="shared" ca="1" si="383"/>
        <v>42947</v>
      </c>
      <c r="W2312" s="14">
        <f ca="1">VLOOKUP($M2312,LAST!$B:$Q,2,0)</f>
        <v>324.24</v>
      </c>
      <c r="X2312" s="14">
        <f ca="1">VLOOKUP($M2312,LAST!$B:$Q,3,0)*100</f>
        <v>361.14000000000004</v>
      </c>
      <c r="Y2312" s="14">
        <f ca="1">VLOOKUP($M2312,LAST!$B:$Q,16,0)*100</f>
        <v>352</v>
      </c>
      <c r="Z2312" s="14">
        <f ca="1">VLOOKUP($M2312,LAST!$B:$Q,4,0)</f>
        <v>98.3</v>
      </c>
      <c r="AA2312" s="14">
        <f ca="1">VLOOKUP($M2312,LAST!$B:$Q,5,0)</f>
        <v>99.727900000000005</v>
      </c>
      <c r="AB2312" s="14">
        <f ca="1">VLOOKUP($M2312,LAST!$B:$Q,6,0)</f>
        <v>92.863</v>
      </c>
      <c r="AC2312" s="14">
        <f ca="1">VLOOKUP($M2312,LAST!$B:$Q,7,0)</f>
        <v>1119.1500000000001</v>
      </c>
    </row>
    <row r="2313" spans="12:29" ht="16.5" customHeight="1" x14ac:dyDescent="0.25">
      <c r="L2313" s="32">
        <f t="shared" si="375"/>
        <v>2313</v>
      </c>
      <c r="M2313" s="9">
        <f t="shared" ca="1" si="384"/>
        <v>42944</v>
      </c>
      <c r="N2313" s="12">
        <f t="shared" ca="1" si="376"/>
        <v>1.2609870484827645E-2</v>
      </c>
      <c r="O2313" s="12">
        <f t="shared" ca="1" si="377"/>
        <v>2.8360906436815103E-3</v>
      </c>
      <c r="P2313" s="12">
        <f t="shared" ca="1" si="378"/>
        <v>2.8735632183907178E-3</v>
      </c>
      <c r="Q2313" s="12">
        <f t="shared" ca="1" si="379"/>
        <v>0</v>
      </c>
      <c r="R2313" s="12">
        <f t="shared" ca="1" si="380"/>
        <v>-3.5319733897920536E-4</v>
      </c>
      <c r="S2313" s="12">
        <f t="shared" ca="1" si="381"/>
        <v>-6.4454956106707595E-3</v>
      </c>
      <c r="T2313" s="12">
        <f t="shared" ca="1" si="382"/>
        <v>8.3569214179810558E-3</v>
      </c>
      <c r="U2313" s="18"/>
      <c r="V2313" s="22">
        <f t="shared" ca="1" si="383"/>
        <v>42944</v>
      </c>
      <c r="W2313" s="14">
        <f ca="1">VLOOKUP($M2313,LAST!$B:$Q,2,0)</f>
        <v>326.02999999999997</v>
      </c>
      <c r="X2313" s="14">
        <f ca="1">VLOOKUP($M2313,LAST!$B:$Q,3,0)*100</f>
        <v>360.67</v>
      </c>
      <c r="Y2313" s="14">
        <f ca="1">VLOOKUP($M2313,LAST!$B:$Q,16,0)*100</f>
        <v>349</v>
      </c>
      <c r="Z2313" s="14">
        <f ca="1">VLOOKUP($M2313,LAST!$B:$Q,4,0)</f>
        <v>98.25</v>
      </c>
      <c r="AA2313" s="14">
        <f ca="1">VLOOKUP($M2313,LAST!$B:$Q,5,0)</f>
        <v>99.625799999999998</v>
      </c>
      <c r="AB2313" s="14">
        <f ca="1">VLOOKUP($M2313,LAST!$B:$Q,6,0)</f>
        <v>93.259</v>
      </c>
      <c r="AC2313" s="14">
        <f ca="1">VLOOKUP($M2313,LAST!$B:$Q,7,0)</f>
        <v>1122.1500000000001</v>
      </c>
    </row>
    <row r="2314" spans="12:29" ht="16.5" customHeight="1" x14ac:dyDescent="0.25">
      <c r="L2314" s="32">
        <f t="shared" si="375"/>
        <v>2314</v>
      </c>
      <c r="M2314" s="9">
        <f t="shared" ca="1" si="384"/>
        <v>42943</v>
      </c>
      <c r="N2314" s="12">
        <f t="shared" ca="1" si="376"/>
        <v>-8.6520105917849977E-3</v>
      </c>
      <c r="O2314" s="12">
        <f t="shared" ca="1" si="377"/>
        <v>-4.5392897672229537E-3</v>
      </c>
      <c r="P2314" s="12">
        <f t="shared" ca="1" si="378"/>
        <v>-5.7142857142856718E-3</v>
      </c>
      <c r="Q2314" s="12">
        <f t="shared" ca="1" si="379"/>
        <v>3.0543677458760854E-4</v>
      </c>
      <c r="R2314" s="12">
        <f t="shared" ca="1" si="380"/>
        <v>-2.6683358812928937E-4</v>
      </c>
      <c r="S2314" s="12">
        <f t="shared" ca="1" si="381"/>
        <v>2.0497053548553801E-3</v>
      </c>
      <c r="T2314" s="12">
        <f t="shared" ca="1" si="382"/>
        <v>-7.9782492422891815E-3</v>
      </c>
      <c r="U2314" s="18"/>
      <c r="V2314" s="22">
        <f t="shared" ca="1" si="383"/>
        <v>42943</v>
      </c>
      <c r="W2314" s="14">
        <f ca="1">VLOOKUP($M2314,LAST!$B:$Q,2,0)</f>
        <v>321.97000000000003</v>
      </c>
      <c r="X2314" s="14">
        <f ca="1">VLOOKUP($M2314,LAST!$B:$Q,3,0)*100</f>
        <v>359.65</v>
      </c>
      <c r="Y2314" s="14">
        <f ca="1">VLOOKUP($M2314,LAST!$B:$Q,16,0)*100</f>
        <v>348</v>
      </c>
      <c r="Z2314" s="14">
        <f ca="1">VLOOKUP($M2314,LAST!$B:$Q,4,0)</f>
        <v>98.25</v>
      </c>
      <c r="AA2314" s="14">
        <f ca="1">VLOOKUP($M2314,LAST!$B:$Q,5,0)</f>
        <v>99.661000000000001</v>
      </c>
      <c r="AB2314" s="14">
        <f ca="1">VLOOKUP($M2314,LAST!$B:$Q,6,0)</f>
        <v>93.864000000000004</v>
      </c>
      <c r="AC2314" s="14">
        <f ca="1">VLOOKUP($M2314,LAST!$B:$Q,7,0)</f>
        <v>1112.8499999999999</v>
      </c>
    </row>
    <row r="2315" spans="12:29" ht="16.5" customHeight="1" x14ac:dyDescent="0.25">
      <c r="L2315" s="32">
        <f t="shared" si="375"/>
        <v>2315</v>
      </c>
      <c r="M2315" s="9">
        <f t="shared" ca="1" si="384"/>
        <v>42942</v>
      </c>
      <c r="N2315" s="12">
        <f t="shared" ca="1" si="376"/>
        <v>1.1713933415535838E-3</v>
      </c>
      <c r="O2315" s="12">
        <f t="shared" ca="1" si="377"/>
        <v>3.1932026434164928E-3</v>
      </c>
      <c r="P2315" s="12">
        <f t="shared" ca="1" si="378"/>
        <v>8.6455331412103043E-3</v>
      </c>
      <c r="Q2315" s="12">
        <f t="shared" ca="1" si="379"/>
        <v>4.0741495212870404E-4</v>
      </c>
      <c r="R2315" s="12">
        <f t="shared" ca="1" si="380"/>
        <v>8.0257143889150839E-5</v>
      </c>
      <c r="S2315" s="12">
        <f t="shared" ca="1" si="381"/>
        <v>-4.0614965870670039E-3</v>
      </c>
      <c r="T2315" s="12">
        <f t="shared" ca="1" si="382"/>
        <v>5.7378518916979537E-3</v>
      </c>
      <c r="U2315" s="18"/>
      <c r="V2315" s="22">
        <f t="shared" ca="1" si="383"/>
        <v>42942</v>
      </c>
      <c r="W2315" s="14">
        <f ca="1">VLOOKUP($M2315,LAST!$B:$Q,2,0)</f>
        <v>324.77999999999997</v>
      </c>
      <c r="X2315" s="14">
        <f ca="1">VLOOKUP($M2315,LAST!$B:$Q,3,0)*100</f>
        <v>361.28999999999996</v>
      </c>
      <c r="Y2315" s="14">
        <f ca="1">VLOOKUP($M2315,LAST!$B:$Q,16,0)*100</f>
        <v>350</v>
      </c>
      <c r="Z2315" s="14">
        <f ca="1">VLOOKUP($M2315,LAST!$B:$Q,4,0)</f>
        <v>98.22</v>
      </c>
      <c r="AA2315" s="14">
        <f ca="1">VLOOKUP($M2315,LAST!$B:$Q,5,0)</f>
        <v>99.687600000000003</v>
      </c>
      <c r="AB2315" s="14">
        <f ca="1">VLOOKUP($M2315,LAST!$B:$Q,6,0)</f>
        <v>93.671999999999997</v>
      </c>
      <c r="AC2315" s="14">
        <f ca="1">VLOOKUP($M2315,LAST!$B:$Q,7,0)</f>
        <v>1121.8</v>
      </c>
    </row>
    <row r="2316" spans="12:29" ht="16.5" customHeight="1" x14ac:dyDescent="0.25">
      <c r="L2316" s="32">
        <f t="shared" si="375"/>
        <v>2316</v>
      </c>
      <c r="M2316" s="9">
        <f t="shared" ca="1" si="384"/>
        <v>42941</v>
      </c>
      <c r="N2316" s="12">
        <f t="shared" ca="1" si="376"/>
        <v>-1.332197822251957E-2</v>
      </c>
      <c r="O2316" s="12">
        <f t="shared" ca="1" si="377"/>
        <v>-1.3423186500109541E-2</v>
      </c>
      <c r="P2316" s="12">
        <f t="shared" ca="1" si="378"/>
        <v>-1.4204545454545414E-2</v>
      </c>
      <c r="Q2316" s="12">
        <f t="shared" ca="1" si="379"/>
        <v>2.0374898125519181E-4</v>
      </c>
      <c r="R2316" s="12">
        <f t="shared" ca="1" si="380"/>
        <v>-1.7152022082989049E-4</v>
      </c>
      <c r="S2316" s="12">
        <f t="shared" ca="1" si="381"/>
        <v>8.193494152823888E-4</v>
      </c>
      <c r="T2316" s="12">
        <f t="shared" ca="1" si="382"/>
        <v>1.2117948027468017E-3</v>
      </c>
      <c r="U2316" s="18"/>
      <c r="V2316" s="22">
        <f t="shared" ca="1" si="383"/>
        <v>42941</v>
      </c>
      <c r="W2316" s="14">
        <f ca="1">VLOOKUP($M2316,LAST!$B:$Q,2,0)</f>
        <v>324.39999999999998</v>
      </c>
      <c r="X2316" s="14">
        <f ca="1">VLOOKUP($M2316,LAST!$B:$Q,3,0)*100</f>
        <v>360.14</v>
      </c>
      <c r="Y2316" s="14">
        <f ca="1">VLOOKUP($M2316,LAST!$B:$Q,16,0)*100</f>
        <v>347</v>
      </c>
      <c r="Z2316" s="14">
        <f ca="1">VLOOKUP($M2316,LAST!$B:$Q,4,0)</f>
        <v>98.18</v>
      </c>
      <c r="AA2316" s="14">
        <f ca="1">VLOOKUP($M2316,LAST!$B:$Q,5,0)</f>
        <v>99.679599999999994</v>
      </c>
      <c r="AB2316" s="14">
        <f ca="1">VLOOKUP($M2316,LAST!$B:$Q,6,0)</f>
        <v>94.054000000000002</v>
      </c>
      <c r="AC2316" s="14">
        <f ca="1">VLOOKUP($M2316,LAST!$B:$Q,7,0)</f>
        <v>1115.4000000000001</v>
      </c>
    </row>
    <row r="2317" spans="12:29" ht="16.5" customHeight="1" x14ac:dyDescent="0.25">
      <c r="L2317" s="32">
        <f t="shared" si="375"/>
        <v>2317</v>
      </c>
      <c r="M2317" s="9">
        <f t="shared" ca="1" si="384"/>
        <v>42940</v>
      </c>
      <c r="N2317" s="12">
        <f t="shared" ca="1" si="376"/>
        <v>1.0014745637748845E-2</v>
      </c>
      <c r="O2317" s="12">
        <f t="shared" ca="1" si="377"/>
        <v>-5.2863916289717094E-3</v>
      </c>
      <c r="P2317" s="12">
        <f t="shared" ca="1" si="378"/>
        <v>-1.1235955056179803E-2</v>
      </c>
      <c r="Q2317" s="12">
        <f t="shared" ca="1" si="379"/>
        <v>3.0571690614489277E-4</v>
      </c>
      <c r="R2317" s="12">
        <f t="shared" ca="1" si="380"/>
        <v>6.3030755596238386E-4</v>
      </c>
      <c r="S2317" s="12">
        <f t="shared" ca="1" si="381"/>
        <v>1.2678727439323634E-3</v>
      </c>
      <c r="T2317" s="12">
        <f t="shared" ca="1" si="382"/>
        <v>-3.8449501497741512E-3</v>
      </c>
      <c r="U2317" s="18"/>
      <c r="V2317" s="22">
        <f t="shared" ca="1" si="383"/>
        <v>42940</v>
      </c>
      <c r="W2317" s="14">
        <f ca="1">VLOOKUP($M2317,LAST!$B:$Q,2,0)</f>
        <v>328.78</v>
      </c>
      <c r="X2317" s="14">
        <f ca="1">VLOOKUP($M2317,LAST!$B:$Q,3,0)*100</f>
        <v>365.03999999999996</v>
      </c>
      <c r="Y2317" s="14">
        <f ca="1">VLOOKUP($M2317,LAST!$B:$Q,16,0)*100</f>
        <v>352</v>
      </c>
      <c r="Z2317" s="14">
        <f ca="1">VLOOKUP($M2317,LAST!$B:$Q,4,0)</f>
        <v>98.16</v>
      </c>
      <c r="AA2317" s="14">
        <f ca="1">VLOOKUP($M2317,LAST!$B:$Q,5,0)</f>
        <v>99.696700000000007</v>
      </c>
      <c r="AB2317" s="14">
        <f ca="1">VLOOKUP($M2317,LAST!$B:$Q,6,0)</f>
        <v>93.977000000000004</v>
      </c>
      <c r="AC2317" s="14">
        <f ca="1">VLOOKUP($M2317,LAST!$B:$Q,7,0)</f>
        <v>1114.05</v>
      </c>
    </row>
    <row r="2318" spans="12:29" ht="16.5" customHeight="1" x14ac:dyDescent="0.25">
      <c r="L2318" s="32">
        <f t="shared" si="375"/>
        <v>2318</v>
      </c>
      <c r="M2318" s="9">
        <f t="shared" ca="1" si="384"/>
        <v>42937</v>
      </c>
      <c r="N2318" s="12">
        <f t="shared" ca="1" si="376"/>
        <v>8.6090271799288409E-4</v>
      </c>
      <c r="O2318" s="12">
        <f t="shared" ca="1" si="377"/>
        <v>2.2942044026876829E-3</v>
      </c>
      <c r="P2318" s="12">
        <f t="shared" ca="1" si="378"/>
        <v>5.6497175141243527E-3</v>
      </c>
      <c r="Q2318" s="12">
        <f t="shared" ca="1" si="379"/>
        <v>0</v>
      </c>
      <c r="R2318" s="12">
        <f t="shared" ca="1" si="380"/>
        <v>1.064008118583093E-4</v>
      </c>
      <c r="S2318" s="12">
        <f t="shared" ca="1" si="381"/>
        <v>-4.7504930757321651E-3</v>
      </c>
      <c r="T2318" s="12">
        <f t="shared" ca="1" si="382"/>
        <v>-6.48514191800309E-3</v>
      </c>
      <c r="U2318" s="18"/>
      <c r="V2318" s="22">
        <f t="shared" ca="1" si="383"/>
        <v>42937</v>
      </c>
      <c r="W2318" s="14">
        <f ca="1">VLOOKUP($M2318,LAST!$B:$Q,2,0)</f>
        <v>325.52</v>
      </c>
      <c r="X2318" s="14">
        <f ca="1">VLOOKUP($M2318,LAST!$B:$Q,3,0)*100</f>
        <v>366.98</v>
      </c>
      <c r="Y2318" s="14">
        <f ca="1">VLOOKUP($M2318,LAST!$B:$Q,16,0)*100</f>
        <v>356</v>
      </c>
      <c r="Z2318" s="14">
        <f ca="1">VLOOKUP($M2318,LAST!$B:$Q,4,0)</f>
        <v>98.13</v>
      </c>
      <c r="AA2318" s="14">
        <f ca="1">VLOOKUP($M2318,LAST!$B:$Q,5,0)</f>
        <v>99.633899999999997</v>
      </c>
      <c r="AB2318" s="14">
        <f ca="1">VLOOKUP($M2318,LAST!$B:$Q,6,0)</f>
        <v>93.858000000000004</v>
      </c>
      <c r="AC2318" s="14">
        <f ca="1">VLOOKUP($M2318,LAST!$B:$Q,7,0)</f>
        <v>1118.3499999999999</v>
      </c>
    </row>
    <row r="2319" spans="12:29" ht="16.5" customHeight="1" x14ac:dyDescent="0.25">
      <c r="L2319" s="32">
        <f t="shared" si="375"/>
        <v>2319</v>
      </c>
      <c r="M2319" s="9">
        <f t="shared" ca="1" si="384"/>
        <v>42936</v>
      </c>
      <c r="N2319" s="12">
        <f t="shared" ca="1" si="376"/>
        <v>2.0951441952181682E-3</v>
      </c>
      <c r="O2319" s="12">
        <f t="shared" ca="1" si="377"/>
        <v>-5.000271753899721E-3</v>
      </c>
      <c r="P2319" s="12">
        <f t="shared" ca="1" si="378"/>
        <v>-5.6179775280899014E-3</v>
      </c>
      <c r="Q2319" s="12">
        <f t="shared" ca="1" si="379"/>
        <v>4.0778876541947007E-4</v>
      </c>
      <c r="R2319" s="12">
        <f t="shared" ca="1" si="380"/>
        <v>5.5640422264602307E-4</v>
      </c>
      <c r="S2319" s="12">
        <f t="shared" ca="1" si="381"/>
        <v>-4.9905569799216787E-3</v>
      </c>
      <c r="T2319" s="12">
        <f t="shared" ca="1" si="382"/>
        <v>4.4168823057018081E-3</v>
      </c>
      <c r="U2319" s="18"/>
      <c r="V2319" s="22">
        <f t="shared" ca="1" si="383"/>
        <v>42936</v>
      </c>
      <c r="W2319" s="14">
        <f ca="1">VLOOKUP($M2319,LAST!$B:$Q,2,0)</f>
        <v>325.24</v>
      </c>
      <c r="X2319" s="14">
        <f ca="1">VLOOKUP($M2319,LAST!$B:$Q,3,0)*100</f>
        <v>366.14</v>
      </c>
      <c r="Y2319" s="14">
        <f ca="1">VLOOKUP($M2319,LAST!$B:$Q,16,0)*100</f>
        <v>354</v>
      </c>
      <c r="Z2319" s="14">
        <f ca="1">VLOOKUP($M2319,LAST!$B:$Q,4,0)</f>
        <v>98.13</v>
      </c>
      <c r="AA2319" s="14">
        <f ca="1">VLOOKUP($M2319,LAST!$B:$Q,5,0)</f>
        <v>99.6233</v>
      </c>
      <c r="AB2319" s="14">
        <f ca="1">VLOOKUP($M2319,LAST!$B:$Q,6,0)</f>
        <v>94.305999999999997</v>
      </c>
      <c r="AC2319" s="14">
        <f ca="1">VLOOKUP($M2319,LAST!$B:$Q,7,0)</f>
        <v>1125.6500000000001</v>
      </c>
    </row>
    <row r="2320" spans="12:29" ht="16.5" customHeight="1" x14ac:dyDescent="0.25">
      <c r="L2320" s="32">
        <f t="shared" si="375"/>
        <v>2320</v>
      </c>
      <c r="M2320" s="9">
        <f t="shared" ca="1" si="384"/>
        <v>42935</v>
      </c>
      <c r="N2320" s="12">
        <f t="shared" ca="1" si="376"/>
        <v>-6.6719715982126448E-3</v>
      </c>
      <c r="O2320" s="12">
        <f t="shared" ca="1" si="377"/>
        <v>-8.5143072694938704E-3</v>
      </c>
      <c r="P2320" s="12">
        <f t="shared" ca="1" si="378"/>
        <v>-1.1111111111111072E-2</v>
      </c>
      <c r="Q2320" s="12">
        <f t="shared" ca="1" si="379"/>
        <v>2.0393596410728243E-4</v>
      </c>
      <c r="R2320" s="12">
        <f t="shared" ca="1" si="380"/>
        <v>-2.3099280708538394E-5</v>
      </c>
      <c r="S2320" s="12">
        <f t="shared" ca="1" si="381"/>
        <v>1.8498160754301107E-3</v>
      </c>
      <c r="T2320" s="12">
        <f t="shared" ca="1" si="382"/>
        <v>-2.2701980859113347E-3</v>
      </c>
      <c r="U2320" s="18"/>
      <c r="V2320" s="22">
        <f t="shared" ca="1" si="383"/>
        <v>42935</v>
      </c>
      <c r="W2320" s="14">
        <f ca="1">VLOOKUP($M2320,LAST!$B:$Q,2,0)</f>
        <v>324.56</v>
      </c>
      <c r="X2320" s="14">
        <f ca="1">VLOOKUP($M2320,LAST!$B:$Q,3,0)*100</f>
        <v>367.98</v>
      </c>
      <c r="Y2320" s="14">
        <f ca="1">VLOOKUP($M2320,LAST!$B:$Q,16,0)*100</f>
        <v>356</v>
      </c>
      <c r="Z2320" s="14">
        <f ca="1">VLOOKUP($M2320,LAST!$B:$Q,4,0)</f>
        <v>98.09</v>
      </c>
      <c r="AA2320" s="14">
        <f ca="1">VLOOKUP($M2320,LAST!$B:$Q,5,0)</f>
        <v>99.567899999999995</v>
      </c>
      <c r="AB2320" s="14">
        <f ca="1">VLOOKUP($M2320,LAST!$B:$Q,6,0)</f>
        <v>94.778999999999996</v>
      </c>
      <c r="AC2320" s="14">
        <f ca="1">VLOOKUP($M2320,LAST!$B:$Q,7,0)</f>
        <v>1120.7</v>
      </c>
    </row>
    <row r="2321" spans="12:29" ht="16.5" customHeight="1" x14ac:dyDescent="0.25">
      <c r="L2321" s="32">
        <f t="shared" si="375"/>
        <v>2321</v>
      </c>
      <c r="M2321" s="9">
        <f t="shared" ca="1" si="384"/>
        <v>42934</v>
      </c>
      <c r="N2321" s="12">
        <f t="shared" ca="1" si="376"/>
        <v>2.7928674462143199E-3</v>
      </c>
      <c r="O2321" s="12">
        <f t="shared" ca="1" si="377"/>
        <v>1.2679742088650414E-3</v>
      </c>
      <c r="P2321" s="12">
        <f t="shared" ca="1" si="378"/>
        <v>0</v>
      </c>
      <c r="Q2321" s="12">
        <f t="shared" ca="1" si="379"/>
        <v>1.0197838058312314E-4</v>
      </c>
      <c r="R2321" s="12">
        <f t="shared" ca="1" si="380"/>
        <v>5.222718826902728E-5</v>
      </c>
      <c r="S2321" s="12">
        <f t="shared" ca="1" si="381"/>
        <v>-5.5083676730299791E-3</v>
      </c>
      <c r="T2321" s="12">
        <f t="shared" ca="1" si="382"/>
        <v>-4.4757599929096115E-3</v>
      </c>
      <c r="U2321" s="18"/>
      <c r="V2321" s="22">
        <f t="shared" ca="1" si="383"/>
        <v>42934</v>
      </c>
      <c r="W2321" s="14">
        <f ca="1">VLOOKUP($M2321,LAST!$B:$Q,2,0)</f>
        <v>326.74</v>
      </c>
      <c r="X2321" s="14">
        <f ca="1">VLOOKUP($M2321,LAST!$B:$Q,3,0)*100</f>
        <v>371.14</v>
      </c>
      <c r="Y2321" s="14">
        <f ca="1">VLOOKUP($M2321,LAST!$B:$Q,16,0)*100</f>
        <v>360</v>
      </c>
      <c r="Z2321" s="14">
        <f ca="1">VLOOKUP($M2321,LAST!$B:$Q,4,0)</f>
        <v>98.07</v>
      </c>
      <c r="AA2321" s="14">
        <f ca="1">VLOOKUP($M2321,LAST!$B:$Q,5,0)</f>
        <v>99.5702</v>
      </c>
      <c r="AB2321" s="14">
        <f ca="1">VLOOKUP($M2321,LAST!$B:$Q,6,0)</f>
        <v>94.603999999999999</v>
      </c>
      <c r="AC2321" s="14">
        <f ca="1">VLOOKUP($M2321,LAST!$B:$Q,7,0)</f>
        <v>1123.25</v>
      </c>
    </row>
    <row r="2322" spans="12:29" ht="16.5" customHeight="1" x14ac:dyDescent="0.25">
      <c r="L2322" s="32">
        <f t="shared" si="375"/>
        <v>2322</v>
      </c>
      <c r="M2322" s="9">
        <f t="shared" ca="1" si="384"/>
        <v>42933</v>
      </c>
      <c r="N2322" s="12">
        <f t="shared" ca="1" si="376"/>
        <v>-1.4097888381502388E-3</v>
      </c>
      <c r="O2322" s="12">
        <f t="shared" ca="1" si="377"/>
        <v>-8.930242506884789E-3</v>
      </c>
      <c r="P2322" s="12">
        <f t="shared" ca="1" si="378"/>
        <v>-1.3698630136986356E-2</v>
      </c>
      <c r="Q2322" s="12">
        <f t="shared" ca="1" si="379"/>
        <v>1.0198878123413024E-4</v>
      </c>
      <c r="R2322" s="12">
        <f t="shared" ca="1" si="380"/>
        <v>1.6172956205440236E-4</v>
      </c>
      <c r="S2322" s="12">
        <f t="shared" ca="1" si="381"/>
        <v>-2.6273475350235831E-4</v>
      </c>
      <c r="T2322" s="12">
        <f t="shared" ca="1" si="382"/>
        <v>-4.4118944674843563E-3</v>
      </c>
      <c r="U2322" s="18"/>
      <c r="V2322" s="22">
        <f t="shared" ca="1" si="383"/>
        <v>42933</v>
      </c>
      <c r="W2322" s="14">
        <f ca="1">VLOOKUP($M2322,LAST!$B:$Q,2,0)</f>
        <v>325.83</v>
      </c>
      <c r="X2322" s="14">
        <f ca="1">VLOOKUP($M2322,LAST!$B:$Q,3,0)*100</f>
        <v>370.67</v>
      </c>
      <c r="Y2322" s="14">
        <f ca="1">VLOOKUP($M2322,LAST!$B:$Q,16,0)*100</f>
        <v>360</v>
      </c>
      <c r="Z2322" s="14">
        <f ca="1">VLOOKUP($M2322,LAST!$B:$Q,4,0)</f>
        <v>98.06</v>
      </c>
      <c r="AA2322" s="14">
        <f ca="1">VLOOKUP($M2322,LAST!$B:$Q,5,0)</f>
        <v>99.564999999999998</v>
      </c>
      <c r="AB2322" s="14">
        <f ca="1">VLOOKUP($M2322,LAST!$B:$Q,6,0)</f>
        <v>95.128</v>
      </c>
      <c r="AC2322" s="14">
        <f ca="1">VLOOKUP($M2322,LAST!$B:$Q,7,0)</f>
        <v>1128.3</v>
      </c>
    </row>
    <row r="2323" spans="12:29" ht="16.5" customHeight="1" x14ac:dyDescent="0.25">
      <c r="L2323" s="32">
        <f t="shared" si="375"/>
        <v>2323</v>
      </c>
      <c r="M2323" s="9">
        <f t="shared" ca="1" si="384"/>
        <v>42930</v>
      </c>
      <c r="N2323" s="12">
        <f t="shared" ca="1" si="376"/>
        <v>3.0648522741261175E-5</v>
      </c>
      <c r="O2323" s="12">
        <f t="shared" ca="1" si="377"/>
        <v>-1.4683895771038236E-3</v>
      </c>
      <c r="P2323" s="12">
        <f t="shared" ca="1" si="378"/>
        <v>-5.4495912806539204E-3</v>
      </c>
      <c r="Q2323" s="12">
        <f t="shared" ca="1" si="379"/>
        <v>-2.0393596410728243E-4</v>
      </c>
      <c r="R2323" s="12">
        <f t="shared" ca="1" si="380"/>
        <v>-4.4197429919345943E-5</v>
      </c>
      <c r="S2323" s="12">
        <f t="shared" ca="1" si="381"/>
        <v>-6.0066020391107422E-3</v>
      </c>
      <c r="T2323" s="12">
        <f t="shared" ca="1" si="382"/>
        <v>-2.6840322083864221E-3</v>
      </c>
      <c r="U2323" s="18"/>
      <c r="V2323" s="22">
        <f t="shared" ca="1" si="383"/>
        <v>42930</v>
      </c>
      <c r="W2323" s="14">
        <f ca="1">VLOOKUP($M2323,LAST!$B:$Q,2,0)</f>
        <v>326.29000000000002</v>
      </c>
      <c r="X2323" s="14">
        <f ca="1">VLOOKUP($M2323,LAST!$B:$Q,3,0)*100</f>
        <v>374.01</v>
      </c>
      <c r="Y2323" s="14">
        <f ca="1">VLOOKUP($M2323,LAST!$B:$Q,16,0)*100</f>
        <v>365</v>
      </c>
      <c r="Z2323" s="14">
        <f ca="1">VLOOKUP($M2323,LAST!$B:$Q,4,0)</f>
        <v>98.05</v>
      </c>
      <c r="AA2323" s="14">
        <f ca="1">VLOOKUP($M2323,LAST!$B:$Q,5,0)</f>
        <v>99.548900000000003</v>
      </c>
      <c r="AB2323" s="14">
        <f ca="1">VLOOKUP($M2323,LAST!$B:$Q,6,0)</f>
        <v>95.153000000000006</v>
      </c>
      <c r="AC2323" s="14">
        <f ca="1">VLOOKUP($M2323,LAST!$B:$Q,7,0)</f>
        <v>1133.3</v>
      </c>
    </row>
    <row r="2324" spans="12:29" ht="16.5" customHeight="1" x14ac:dyDescent="0.25">
      <c r="L2324" s="32">
        <f t="shared" si="375"/>
        <v>2324</v>
      </c>
      <c r="M2324" s="9">
        <f t="shared" ca="1" si="384"/>
        <v>42929</v>
      </c>
      <c r="N2324" s="12">
        <f t="shared" ca="1" si="376"/>
        <v>-6.667275550278684E-3</v>
      </c>
      <c r="O2324" s="12">
        <f t="shared" ca="1" si="377"/>
        <v>-1.027876866164612E-2</v>
      </c>
      <c r="P2324" s="12">
        <f t="shared" ca="1" si="378"/>
        <v>-8.1081081081081363E-3</v>
      </c>
      <c r="Q2324" s="12">
        <f t="shared" ca="1" si="379"/>
        <v>0</v>
      </c>
      <c r="R2324" s="12">
        <f t="shared" ca="1" si="380"/>
        <v>2.1094672892019162E-5</v>
      </c>
      <c r="S2324" s="12">
        <f t="shared" ca="1" si="381"/>
        <v>-3.4460793015944624E-4</v>
      </c>
      <c r="T2324" s="12">
        <f t="shared" ca="1" si="382"/>
        <v>-7.7712289893037134E-3</v>
      </c>
      <c r="U2324" s="18"/>
      <c r="V2324" s="22">
        <f t="shared" ca="1" si="383"/>
        <v>42929</v>
      </c>
      <c r="W2324" s="14">
        <f ca="1">VLOOKUP($M2324,LAST!$B:$Q,2,0)</f>
        <v>326.27999999999997</v>
      </c>
      <c r="X2324" s="14">
        <f ca="1">VLOOKUP($M2324,LAST!$B:$Q,3,0)*100</f>
        <v>374.56</v>
      </c>
      <c r="Y2324" s="14">
        <f ca="1">VLOOKUP($M2324,LAST!$B:$Q,16,0)*100</f>
        <v>367</v>
      </c>
      <c r="Z2324" s="14">
        <f ca="1">VLOOKUP($M2324,LAST!$B:$Q,4,0)</f>
        <v>98.07</v>
      </c>
      <c r="AA2324" s="14">
        <f ca="1">VLOOKUP($M2324,LAST!$B:$Q,5,0)</f>
        <v>99.553299999999993</v>
      </c>
      <c r="AB2324" s="14">
        <f ca="1">VLOOKUP($M2324,LAST!$B:$Q,6,0)</f>
        <v>95.727999999999994</v>
      </c>
      <c r="AC2324" s="14">
        <f ca="1">VLOOKUP($M2324,LAST!$B:$Q,7,0)</f>
        <v>1136.3499999999999</v>
      </c>
    </row>
    <row r="2325" spans="12:29" ht="16.5" customHeight="1" x14ac:dyDescent="0.25">
      <c r="L2325" s="32">
        <f t="shared" si="375"/>
        <v>2325</v>
      </c>
      <c r="M2325" s="9">
        <f t="shared" ca="1" si="384"/>
        <v>42928</v>
      </c>
      <c r="N2325" s="12">
        <f t="shared" ca="1" si="376"/>
        <v>-8.4822506640905848E-3</v>
      </c>
      <c r="O2325" s="12">
        <f t="shared" ca="1" si="377"/>
        <v>-6.3799621928166683E-3</v>
      </c>
      <c r="P2325" s="12">
        <f t="shared" ca="1" si="378"/>
        <v>-5.3763440860215006E-3</v>
      </c>
      <c r="Q2325" s="12">
        <f t="shared" ca="1" si="379"/>
        <v>2.0397756246803844E-4</v>
      </c>
      <c r="R2325" s="12">
        <f t="shared" ca="1" si="380"/>
        <v>5.4246387090062242E-5</v>
      </c>
      <c r="S2325" s="12">
        <f t="shared" ca="1" si="381"/>
        <v>9.6164901901341082E-4</v>
      </c>
      <c r="T2325" s="12">
        <f t="shared" ca="1" si="382"/>
        <v>-5.1685198054204351E-3</v>
      </c>
      <c r="U2325" s="18"/>
      <c r="V2325" s="22">
        <f t="shared" ca="1" si="383"/>
        <v>42928</v>
      </c>
      <c r="W2325" s="14">
        <f ca="1">VLOOKUP($M2325,LAST!$B:$Q,2,0)</f>
        <v>328.47</v>
      </c>
      <c r="X2325" s="14">
        <f ca="1">VLOOKUP($M2325,LAST!$B:$Q,3,0)*100</f>
        <v>378.45</v>
      </c>
      <c r="Y2325" s="14">
        <f ca="1">VLOOKUP($M2325,LAST!$B:$Q,16,0)*100</f>
        <v>370</v>
      </c>
      <c r="Z2325" s="14">
        <f ca="1">VLOOKUP($M2325,LAST!$B:$Q,4,0)</f>
        <v>98.07</v>
      </c>
      <c r="AA2325" s="14">
        <f ca="1">VLOOKUP($M2325,LAST!$B:$Q,5,0)</f>
        <v>99.551199999999994</v>
      </c>
      <c r="AB2325" s="14">
        <f ca="1">VLOOKUP($M2325,LAST!$B:$Q,6,0)</f>
        <v>95.760999999999996</v>
      </c>
      <c r="AC2325" s="14">
        <f ca="1">VLOOKUP($M2325,LAST!$B:$Q,7,0)</f>
        <v>1145.25</v>
      </c>
    </row>
    <row r="2326" spans="12:29" ht="16.5" customHeight="1" x14ac:dyDescent="0.25">
      <c r="L2326" s="32">
        <f t="shared" si="375"/>
        <v>2326</v>
      </c>
      <c r="M2326" s="9">
        <f t="shared" ca="1" si="384"/>
        <v>42927</v>
      </c>
      <c r="N2326" s="12">
        <f t="shared" ca="1" si="376"/>
        <v>3.2099812246380033E-3</v>
      </c>
      <c r="O2326" s="12">
        <f t="shared" ca="1" si="377"/>
        <v>1.1039268254218193E-3</v>
      </c>
      <c r="P2326" s="12">
        <f t="shared" ca="1" si="378"/>
        <v>2.6954177897573484E-3</v>
      </c>
      <c r="Q2326" s="12">
        <f t="shared" ca="1" si="379"/>
        <v>1.0199918400632946E-4</v>
      </c>
      <c r="R2326" s="12">
        <f t="shared" ca="1" si="380"/>
        <v>5.0228388481787789E-6</v>
      </c>
      <c r="S2326" s="12">
        <f t="shared" ca="1" si="381"/>
        <v>-3.6762408614693376E-3</v>
      </c>
      <c r="T2326" s="12">
        <f t="shared" ca="1" si="382"/>
        <v>1.4789038712483826E-3</v>
      </c>
      <c r="U2326" s="18"/>
      <c r="V2326" s="22">
        <f t="shared" ca="1" si="383"/>
        <v>42927</v>
      </c>
      <c r="W2326" s="14">
        <f ca="1">VLOOKUP($M2326,LAST!$B:$Q,2,0)</f>
        <v>331.28</v>
      </c>
      <c r="X2326" s="14">
        <f ca="1">VLOOKUP($M2326,LAST!$B:$Q,3,0)*100</f>
        <v>380.88</v>
      </c>
      <c r="Y2326" s="14">
        <f ca="1">VLOOKUP($M2326,LAST!$B:$Q,16,0)*100</f>
        <v>372</v>
      </c>
      <c r="Z2326" s="14">
        <f ca="1">VLOOKUP($M2326,LAST!$B:$Q,4,0)</f>
        <v>98.05</v>
      </c>
      <c r="AA2326" s="14">
        <f ca="1">VLOOKUP($M2326,LAST!$B:$Q,5,0)</f>
        <v>99.5458</v>
      </c>
      <c r="AB2326" s="14">
        <f ca="1">VLOOKUP($M2326,LAST!$B:$Q,6,0)</f>
        <v>95.668999999999997</v>
      </c>
      <c r="AC2326" s="14">
        <f ca="1">VLOOKUP($M2326,LAST!$B:$Q,7,0)</f>
        <v>1151.2</v>
      </c>
    </row>
    <row r="2327" spans="12:29" ht="16.5" customHeight="1" x14ac:dyDescent="0.25">
      <c r="L2327" s="32">
        <f t="shared" si="375"/>
        <v>2327</v>
      </c>
      <c r="M2327" s="9">
        <f t="shared" ca="1" si="384"/>
        <v>42926</v>
      </c>
      <c r="N2327" s="12">
        <f t="shared" ca="1" si="376"/>
        <v>-1.1613289434301066E-2</v>
      </c>
      <c r="O2327" s="12">
        <f t="shared" ca="1" si="377"/>
        <v>3.9441508243287515E-4</v>
      </c>
      <c r="P2327" s="12">
        <f t="shared" ca="1" si="378"/>
        <v>2.7027027027026751E-3</v>
      </c>
      <c r="Q2327" s="12">
        <f t="shared" ca="1" si="379"/>
        <v>-1.0198878123401922E-4</v>
      </c>
      <c r="R2327" s="12">
        <f t="shared" ca="1" si="380"/>
        <v>2.7231199921229354E-4</v>
      </c>
      <c r="S2327" s="12">
        <f t="shared" ca="1" si="381"/>
        <v>1.4582118156836188E-4</v>
      </c>
      <c r="T2327" s="12">
        <f t="shared" ca="1" si="382"/>
        <v>-4.201498678910176E-3</v>
      </c>
      <c r="U2327" s="18"/>
      <c r="V2327" s="22">
        <f t="shared" ca="1" si="383"/>
        <v>42926</v>
      </c>
      <c r="W2327" s="14">
        <f ca="1">VLOOKUP($M2327,LAST!$B:$Q,2,0)</f>
        <v>330.22</v>
      </c>
      <c r="X2327" s="14">
        <f ca="1">VLOOKUP($M2327,LAST!$B:$Q,3,0)*100</f>
        <v>380.46000000000004</v>
      </c>
      <c r="Y2327" s="14">
        <f ca="1">VLOOKUP($M2327,LAST!$B:$Q,16,0)*100</f>
        <v>371</v>
      </c>
      <c r="Z2327" s="14">
        <f ca="1">VLOOKUP($M2327,LAST!$B:$Q,4,0)</f>
        <v>98.04</v>
      </c>
      <c r="AA2327" s="14">
        <f ca="1">VLOOKUP($M2327,LAST!$B:$Q,5,0)</f>
        <v>99.545299999999997</v>
      </c>
      <c r="AB2327" s="14">
        <f ca="1">VLOOKUP($M2327,LAST!$B:$Q,6,0)</f>
        <v>96.022000000000006</v>
      </c>
      <c r="AC2327" s="14">
        <f ca="1">VLOOKUP($M2327,LAST!$B:$Q,7,0)</f>
        <v>1149.5</v>
      </c>
    </row>
    <row r="2328" spans="12:29" ht="16.5" customHeight="1" x14ac:dyDescent="0.25">
      <c r="L2328" s="32">
        <f t="shared" si="375"/>
        <v>2328</v>
      </c>
      <c r="M2328" s="9">
        <f t="shared" ca="1" si="384"/>
        <v>42923</v>
      </c>
      <c r="N2328" s="12">
        <f t="shared" ca="1" si="376"/>
        <v>2.3950661637051063E-4</v>
      </c>
      <c r="O2328" s="12">
        <f t="shared" ca="1" si="377"/>
        <v>1.3430330162283122E-2</v>
      </c>
      <c r="P2328" s="12">
        <f t="shared" ca="1" si="378"/>
        <v>1.6483516483516425E-2</v>
      </c>
      <c r="Q2328" s="12">
        <f t="shared" ca="1" si="379"/>
        <v>0</v>
      </c>
      <c r="R2328" s="12">
        <f t="shared" ca="1" si="380"/>
        <v>-1.2057950510291349E-5</v>
      </c>
      <c r="S2328" s="12">
        <f t="shared" ca="1" si="381"/>
        <v>2.1502682616227897E-3</v>
      </c>
      <c r="T2328" s="12">
        <f t="shared" ca="1" si="382"/>
        <v>-2.6352168653881458E-3</v>
      </c>
      <c r="U2328" s="18"/>
      <c r="V2328" s="22">
        <f t="shared" ca="1" si="383"/>
        <v>42923</v>
      </c>
      <c r="W2328" s="14">
        <f ca="1">VLOOKUP($M2328,LAST!$B:$Q,2,0)</f>
        <v>334.1</v>
      </c>
      <c r="X2328" s="14">
        <f ca="1">VLOOKUP($M2328,LAST!$B:$Q,3,0)*100</f>
        <v>380.31</v>
      </c>
      <c r="Y2328" s="14">
        <f ca="1">VLOOKUP($M2328,LAST!$B:$Q,16,0)*100</f>
        <v>370</v>
      </c>
      <c r="Z2328" s="14">
        <f ca="1">VLOOKUP($M2328,LAST!$B:$Q,4,0)</f>
        <v>98.05</v>
      </c>
      <c r="AA2328" s="14">
        <f ca="1">VLOOKUP($M2328,LAST!$B:$Q,5,0)</f>
        <v>99.518199999999993</v>
      </c>
      <c r="AB2328" s="14">
        <f ca="1">VLOOKUP($M2328,LAST!$B:$Q,6,0)</f>
        <v>96.007999999999996</v>
      </c>
      <c r="AC2328" s="14">
        <f ca="1">VLOOKUP($M2328,LAST!$B:$Q,7,0)</f>
        <v>1154.3499999999999</v>
      </c>
    </row>
    <row r="2329" spans="12:29" ht="16.5" customHeight="1" x14ac:dyDescent="0.25">
      <c r="L2329" s="32">
        <f t="shared" si="375"/>
        <v>2329</v>
      </c>
      <c r="M2329" s="9">
        <f t="shared" ca="1" si="384"/>
        <v>42922</v>
      </c>
      <c r="N2329" s="12">
        <f t="shared" ca="1" si="376"/>
        <v>9.9171554695529629E-3</v>
      </c>
      <c r="O2329" s="12">
        <f t="shared" ca="1" si="377"/>
        <v>7.9232917920069035E-3</v>
      </c>
      <c r="P2329" s="12">
        <f t="shared" ca="1" si="378"/>
        <v>8.310249307479145E-3</v>
      </c>
      <c r="Q2329" s="12">
        <f t="shared" ca="1" si="379"/>
        <v>0</v>
      </c>
      <c r="R2329" s="12">
        <f t="shared" ca="1" si="380"/>
        <v>1.8291236688616763E-4</v>
      </c>
      <c r="S2329" s="12">
        <f t="shared" ca="1" si="381"/>
        <v>-5.0680236784712562E-3</v>
      </c>
      <c r="T2329" s="12">
        <f t="shared" ca="1" si="382"/>
        <v>6.0411143465601835E-3</v>
      </c>
      <c r="U2329" s="18"/>
      <c r="V2329" s="22">
        <f t="shared" ca="1" si="383"/>
        <v>42922</v>
      </c>
      <c r="W2329" s="14">
        <f ca="1">VLOOKUP($M2329,LAST!$B:$Q,2,0)</f>
        <v>334.02</v>
      </c>
      <c r="X2329" s="14">
        <f ca="1">VLOOKUP($M2329,LAST!$B:$Q,3,0)*100</f>
        <v>375.27</v>
      </c>
      <c r="Y2329" s="14">
        <f ca="1">VLOOKUP($M2329,LAST!$B:$Q,16,0)*100</f>
        <v>364</v>
      </c>
      <c r="Z2329" s="14">
        <f ca="1">VLOOKUP($M2329,LAST!$B:$Q,4,0)</f>
        <v>98.05</v>
      </c>
      <c r="AA2329" s="14">
        <f ca="1">VLOOKUP($M2329,LAST!$B:$Q,5,0)</f>
        <v>99.519400000000005</v>
      </c>
      <c r="AB2329" s="14">
        <f ca="1">VLOOKUP($M2329,LAST!$B:$Q,6,0)</f>
        <v>95.802000000000007</v>
      </c>
      <c r="AC2329" s="14">
        <f ca="1">VLOOKUP($M2329,LAST!$B:$Q,7,0)</f>
        <v>1157.4000000000001</v>
      </c>
    </row>
    <row r="2330" spans="12:29" ht="16.5" customHeight="1" x14ac:dyDescent="0.25">
      <c r="L2330" s="32">
        <f t="shared" si="375"/>
        <v>2330</v>
      </c>
      <c r="M2330" s="9">
        <f t="shared" ca="1" si="384"/>
        <v>42921</v>
      </c>
      <c r="N2330" s="12">
        <f t="shared" ca="1" si="376"/>
        <v>1.5412010315608349E-2</v>
      </c>
      <c r="O2330" s="12">
        <f t="shared" ca="1" si="377"/>
        <v>5.6723029549998749E-3</v>
      </c>
      <c r="P2330" s="12">
        <f t="shared" ca="1" si="378"/>
        <v>2.7777777777777679E-3</v>
      </c>
      <c r="Q2330" s="12">
        <f t="shared" ca="1" si="379"/>
        <v>1.0199918400632946E-4</v>
      </c>
      <c r="R2330" s="12">
        <f t="shared" ca="1" si="380"/>
        <v>-1.0250081900164965E-4</v>
      </c>
      <c r="S2330" s="12">
        <f t="shared" ca="1" si="381"/>
        <v>7.4830073375053985E-4</v>
      </c>
      <c r="T2330" s="12">
        <f t="shared" ca="1" si="382"/>
        <v>-2.1725905970282344E-4</v>
      </c>
      <c r="U2330" s="18"/>
      <c r="V2330" s="22">
        <f t="shared" ca="1" si="383"/>
        <v>42921</v>
      </c>
      <c r="W2330" s="14">
        <f ca="1">VLOOKUP($M2330,LAST!$B:$Q,2,0)</f>
        <v>330.74</v>
      </c>
      <c r="X2330" s="14">
        <f ca="1">VLOOKUP($M2330,LAST!$B:$Q,3,0)*100</f>
        <v>372.32</v>
      </c>
      <c r="Y2330" s="14">
        <f ca="1">VLOOKUP($M2330,LAST!$B:$Q,16,0)*100</f>
        <v>361</v>
      </c>
      <c r="Z2330" s="14">
        <f ca="1">VLOOKUP($M2330,LAST!$B:$Q,4,0)</f>
        <v>98.05</v>
      </c>
      <c r="AA2330" s="14">
        <f ca="1">VLOOKUP($M2330,LAST!$B:$Q,5,0)</f>
        <v>99.501199999999997</v>
      </c>
      <c r="AB2330" s="14">
        <f ca="1">VLOOKUP($M2330,LAST!$B:$Q,6,0)</f>
        <v>96.29</v>
      </c>
      <c r="AC2330" s="14">
        <f ca="1">VLOOKUP($M2330,LAST!$B:$Q,7,0)</f>
        <v>1150.45</v>
      </c>
    </row>
    <row r="2331" spans="12:29" ht="16.5" customHeight="1" x14ac:dyDescent="0.25">
      <c r="L2331" s="32">
        <f t="shared" si="375"/>
        <v>2331</v>
      </c>
      <c r="M2331" s="9">
        <f t="shared" ca="1" si="384"/>
        <v>42920</v>
      </c>
      <c r="N2331" s="12">
        <f t="shared" ca="1" si="376"/>
        <v>0</v>
      </c>
      <c r="O2331" s="12">
        <f t="shared" ca="1" si="377"/>
        <v>7.8393209526117502E-4</v>
      </c>
      <c r="P2331" s="12">
        <f t="shared" ca="1" si="378"/>
        <v>0</v>
      </c>
      <c r="Q2331" s="12">
        <f t="shared" ca="1" si="379"/>
        <v>0</v>
      </c>
      <c r="R2331" s="12">
        <f t="shared" ca="1" si="380"/>
        <v>1.1457286432148273E-4</v>
      </c>
      <c r="S2331" s="12">
        <f t="shared" ca="1" si="381"/>
        <v>0</v>
      </c>
      <c r="T2331" s="12">
        <f t="shared" ca="1" si="382"/>
        <v>3.4007673526335047E-3</v>
      </c>
      <c r="U2331" s="18"/>
      <c r="V2331" s="22">
        <f t="shared" ca="1" si="383"/>
        <v>42920</v>
      </c>
      <c r="W2331" s="14">
        <f ca="1">VLOOKUP($M2331,LAST!$B:$Q,2,0)</f>
        <v>325.72000000000003</v>
      </c>
      <c r="X2331" s="14">
        <f ca="1">VLOOKUP($M2331,LAST!$B:$Q,3,0)*100</f>
        <v>370.21999999999997</v>
      </c>
      <c r="Y2331" s="14">
        <f ca="1">VLOOKUP($M2331,LAST!$B:$Q,16,0)*100</f>
        <v>360</v>
      </c>
      <c r="Z2331" s="14">
        <f ca="1">VLOOKUP($M2331,LAST!$B:$Q,4,0)</f>
        <v>98.04</v>
      </c>
      <c r="AA2331" s="14">
        <f ca="1">VLOOKUP($M2331,LAST!$B:$Q,5,0)</f>
        <v>99.511399999999995</v>
      </c>
      <c r="AB2331" s="14">
        <f ca="1">VLOOKUP($M2331,LAST!$B:$Q,6,0)</f>
        <v>96.218000000000004</v>
      </c>
      <c r="AC2331" s="14">
        <f ca="1">VLOOKUP($M2331,LAST!$B:$Q,7,0)</f>
        <v>1150.7</v>
      </c>
    </row>
    <row r="2332" spans="12:29" ht="16.5" customHeight="1" x14ac:dyDescent="0.25">
      <c r="L2332" s="32">
        <f t="shared" si="375"/>
        <v>2332</v>
      </c>
      <c r="M2332" s="9">
        <f t="shared" ca="1" si="384"/>
        <v>42919</v>
      </c>
      <c r="N2332" s="12">
        <f t="shared" ca="1" si="376"/>
        <v>-7.6773092858882785E-3</v>
      </c>
      <c r="O2332" s="12">
        <f t="shared" ca="1" si="377"/>
        <v>-5.8050471660081593E-3</v>
      </c>
      <c r="P2332" s="12">
        <f t="shared" ca="1" si="378"/>
        <v>-1.098901098901095E-2</v>
      </c>
      <c r="Q2332" s="12">
        <f t="shared" ca="1" si="379"/>
        <v>2.0403999183860044E-4</v>
      </c>
      <c r="R2332" s="12">
        <f t="shared" ca="1" si="380"/>
        <v>1.9095842031191523E-5</v>
      </c>
      <c r="S2332" s="12">
        <f t="shared" ca="1" si="381"/>
        <v>6.1697410800183317E-3</v>
      </c>
      <c r="T2332" s="12">
        <f t="shared" ca="1" si="382"/>
        <v>2.447552447552459E-3</v>
      </c>
      <c r="U2332" s="18"/>
      <c r="V2332" s="22">
        <f t="shared" ca="1" si="383"/>
        <v>42919</v>
      </c>
      <c r="W2332" s="14">
        <f ca="1">VLOOKUP($M2332,LAST!$B:$Q,2,0)</f>
        <v>325.72000000000003</v>
      </c>
      <c r="X2332" s="14">
        <f ca="1">VLOOKUP($M2332,LAST!$B:$Q,3,0)*100</f>
        <v>369.93</v>
      </c>
      <c r="Y2332" s="14">
        <f ca="1">VLOOKUP($M2332,LAST!$B:$Q,16,0)*100</f>
        <v>360</v>
      </c>
      <c r="Z2332" s="14">
        <f ca="1">VLOOKUP($M2332,LAST!$B:$Q,4,0)</f>
        <v>98.04</v>
      </c>
      <c r="AA2332" s="14">
        <f ca="1">VLOOKUP($M2332,LAST!$B:$Q,5,0)</f>
        <v>99.5</v>
      </c>
      <c r="AB2332" s="14">
        <f ca="1">VLOOKUP($M2332,LAST!$B:$Q,6,0)</f>
        <v>96.218000000000004</v>
      </c>
      <c r="AC2332" s="14">
        <f ca="1">VLOOKUP($M2332,LAST!$B:$Q,7,0)</f>
        <v>1146.8</v>
      </c>
    </row>
    <row r="2333" spans="12:29" ht="16.5" customHeight="1" x14ac:dyDescent="0.25">
      <c r="L2333" s="32">
        <f t="shared" si="375"/>
        <v>2333</v>
      </c>
      <c r="M2333" s="9">
        <f t="shared" ca="1" si="384"/>
        <v>42916</v>
      </c>
      <c r="N2333" s="12">
        <f t="shared" ca="1" si="376"/>
        <v>6.7069081153592336E-4</v>
      </c>
      <c r="O2333" s="12">
        <f t="shared" ca="1" si="377"/>
        <v>-4.1217247009073255E-3</v>
      </c>
      <c r="P2333" s="12">
        <f t="shared" ca="1" si="378"/>
        <v>-1.0869565217391353E-2</v>
      </c>
      <c r="Q2333" s="12">
        <f t="shared" ca="1" si="379"/>
        <v>0</v>
      </c>
      <c r="R2333" s="12">
        <f t="shared" ca="1" si="380"/>
        <v>-3.3165362497533657E-5</v>
      </c>
      <c r="S2333" s="12">
        <f t="shared" ca="1" si="381"/>
        <v>0</v>
      </c>
      <c r="T2333" s="12">
        <f t="shared" ca="1" si="382"/>
        <v>2.4974806116635495E-3</v>
      </c>
      <c r="U2333" s="18"/>
      <c r="V2333" s="22">
        <f t="shared" ca="1" si="383"/>
        <v>42916</v>
      </c>
      <c r="W2333" s="14">
        <f ca="1">VLOOKUP($M2333,LAST!$B:$Q,2,0)</f>
        <v>328.24</v>
      </c>
      <c r="X2333" s="14">
        <f ca="1">VLOOKUP($M2333,LAST!$B:$Q,3,0)*100</f>
        <v>372.09</v>
      </c>
      <c r="Y2333" s="14">
        <f ca="1">VLOOKUP($M2333,LAST!$B:$Q,16,0)*100</f>
        <v>364</v>
      </c>
      <c r="Z2333" s="14">
        <f ca="1">VLOOKUP($M2333,LAST!$B:$Q,4,0)</f>
        <v>98.02</v>
      </c>
      <c r="AA2333" s="14">
        <f ca="1">VLOOKUP($M2333,LAST!$B:$Q,5,0)</f>
        <v>99.498099999999994</v>
      </c>
      <c r="AB2333" s="14">
        <f ca="1">VLOOKUP($M2333,LAST!$B:$Q,6,0)</f>
        <v>95.628</v>
      </c>
      <c r="AC2333" s="14">
        <f ca="1">VLOOKUP($M2333,LAST!$B:$Q,7,0)</f>
        <v>1144</v>
      </c>
    </row>
    <row r="2334" spans="12:29" ht="16.5" customHeight="1" x14ac:dyDescent="0.25">
      <c r="L2334" s="32">
        <f t="shared" si="375"/>
        <v>2334</v>
      </c>
      <c r="M2334" s="9">
        <f t="shared" ca="1" si="384"/>
        <v>42915</v>
      </c>
      <c r="N2334" s="12">
        <f t="shared" ca="1" si="376"/>
        <v>1.1598095470637393E-3</v>
      </c>
      <c r="O2334" s="12">
        <f t="shared" ca="1" si="377"/>
        <v>-6.6466381304336464E-3</v>
      </c>
      <c r="P2334" s="12">
        <f t="shared" ca="1" si="378"/>
        <v>-2.7100271002710175E-3</v>
      </c>
      <c r="Q2334" s="12">
        <f t="shared" ca="1" si="379"/>
        <v>3.0615368915198893E-4</v>
      </c>
      <c r="R2334" s="12">
        <f t="shared" ca="1" si="380"/>
        <v>8.7443601389791681E-5</v>
      </c>
      <c r="S2334" s="12">
        <f t="shared" ca="1" si="381"/>
        <v>-3.9787522133111208E-3</v>
      </c>
      <c r="T2334" s="12">
        <f t="shared" ca="1" si="382"/>
        <v>-2.5348542458807355E-3</v>
      </c>
      <c r="U2334" s="18"/>
      <c r="V2334" s="22">
        <f t="shared" ca="1" si="383"/>
        <v>42915</v>
      </c>
      <c r="W2334" s="14">
        <f ca="1">VLOOKUP($M2334,LAST!$B:$Q,2,0)</f>
        <v>328.02</v>
      </c>
      <c r="X2334" s="14">
        <f ca="1">VLOOKUP($M2334,LAST!$B:$Q,3,0)*100</f>
        <v>373.63</v>
      </c>
      <c r="Y2334" s="14">
        <f ca="1">VLOOKUP($M2334,LAST!$B:$Q,16,0)*100</f>
        <v>368</v>
      </c>
      <c r="Z2334" s="14">
        <f ca="1">VLOOKUP($M2334,LAST!$B:$Q,4,0)</f>
        <v>98.02</v>
      </c>
      <c r="AA2334" s="14">
        <f ca="1">VLOOKUP($M2334,LAST!$B:$Q,5,0)</f>
        <v>99.501400000000004</v>
      </c>
      <c r="AB2334" s="14">
        <f ca="1">VLOOKUP($M2334,LAST!$B:$Q,6,0)</f>
        <v>95.628</v>
      </c>
      <c r="AC2334" s="14">
        <f ca="1">VLOOKUP($M2334,LAST!$B:$Q,7,0)</f>
        <v>1141.1500000000001</v>
      </c>
    </row>
    <row r="2335" spans="12:29" ht="16.5" customHeight="1" x14ac:dyDescent="0.25">
      <c r="L2335" s="32">
        <f t="shared" si="375"/>
        <v>2335</v>
      </c>
      <c r="M2335" s="9">
        <f t="shared" ca="1" si="384"/>
        <v>42914</v>
      </c>
      <c r="N2335" s="12">
        <f t="shared" ca="1" si="376"/>
        <v>2.8465611704568961E-3</v>
      </c>
      <c r="O2335" s="12">
        <f t="shared" ca="1" si="377"/>
        <v>3.9771513986761597E-3</v>
      </c>
      <c r="P2335" s="12">
        <f t="shared" ca="1" si="378"/>
        <v>0</v>
      </c>
      <c r="Q2335" s="12">
        <f t="shared" ca="1" si="379"/>
        <v>0</v>
      </c>
      <c r="R2335" s="12">
        <f t="shared" ca="1" si="380"/>
        <v>4.4226306007866256E-5</v>
      </c>
      <c r="S2335" s="12">
        <f t="shared" ca="1" si="381"/>
        <v>-3.9836504346744128E-3</v>
      </c>
      <c r="T2335" s="12">
        <f t="shared" ca="1" si="382"/>
        <v>6.2005277044854257E-3</v>
      </c>
      <c r="U2335" s="18"/>
      <c r="V2335" s="22">
        <f t="shared" ca="1" si="383"/>
        <v>42914</v>
      </c>
      <c r="W2335" s="14">
        <f ca="1">VLOOKUP($M2335,LAST!$B:$Q,2,0)</f>
        <v>327.64</v>
      </c>
      <c r="X2335" s="14">
        <f ca="1">VLOOKUP($M2335,LAST!$B:$Q,3,0)*100</f>
        <v>376.13</v>
      </c>
      <c r="Y2335" s="14">
        <f ca="1">VLOOKUP($M2335,LAST!$B:$Q,16,0)*100</f>
        <v>369</v>
      </c>
      <c r="Z2335" s="14">
        <f ca="1">VLOOKUP($M2335,LAST!$B:$Q,4,0)</f>
        <v>97.99</v>
      </c>
      <c r="AA2335" s="14">
        <f ca="1">VLOOKUP($M2335,LAST!$B:$Q,5,0)</f>
        <v>99.492699999999999</v>
      </c>
      <c r="AB2335" s="14">
        <f ca="1">VLOOKUP($M2335,LAST!$B:$Q,6,0)</f>
        <v>96.01</v>
      </c>
      <c r="AC2335" s="14">
        <f ca="1">VLOOKUP($M2335,LAST!$B:$Q,7,0)</f>
        <v>1144.05</v>
      </c>
    </row>
    <row r="2336" spans="12:29" ht="16.5" customHeight="1" x14ac:dyDescent="0.25">
      <c r="L2336" s="32">
        <f t="shared" si="375"/>
        <v>2336</v>
      </c>
      <c r="M2336" s="9">
        <f t="shared" ca="1" si="384"/>
        <v>42913</v>
      </c>
      <c r="N2336" s="12">
        <f t="shared" ca="1" si="376"/>
        <v>-1.1437562407334623E-2</v>
      </c>
      <c r="O2336" s="12">
        <f t="shared" ca="1" si="377"/>
        <v>-1.2494069270915675E-2</v>
      </c>
      <c r="P2336" s="12">
        <f t="shared" ca="1" si="378"/>
        <v>-1.6000000000000014E-2</v>
      </c>
      <c r="Q2336" s="12">
        <f t="shared" ca="1" si="379"/>
        <v>-1.0204081632658735E-4</v>
      </c>
      <c r="R2336" s="12">
        <f t="shared" ca="1" si="380"/>
        <v>-9.0462080306608073E-6</v>
      </c>
      <c r="S2336" s="12">
        <f t="shared" ca="1" si="381"/>
        <v>-1.0592654938106794E-2</v>
      </c>
      <c r="T2336" s="12">
        <f t="shared" ca="1" si="382"/>
        <v>-1.3190871916646252E-4</v>
      </c>
      <c r="U2336" s="18"/>
      <c r="V2336" s="22">
        <f t="shared" ca="1" si="383"/>
        <v>42913</v>
      </c>
      <c r="W2336" s="14">
        <f ca="1">VLOOKUP($M2336,LAST!$B:$Q,2,0)</f>
        <v>326.70999999999998</v>
      </c>
      <c r="X2336" s="14">
        <f ca="1">VLOOKUP($M2336,LAST!$B:$Q,3,0)*100</f>
        <v>374.64</v>
      </c>
      <c r="Y2336" s="14">
        <f ca="1">VLOOKUP($M2336,LAST!$B:$Q,16,0)*100</f>
        <v>369</v>
      </c>
      <c r="Z2336" s="14">
        <f ca="1">VLOOKUP($M2336,LAST!$B:$Q,4,0)</f>
        <v>97.99</v>
      </c>
      <c r="AA2336" s="14">
        <f ca="1">VLOOKUP($M2336,LAST!$B:$Q,5,0)</f>
        <v>99.488299999999995</v>
      </c>
      <c r="AB2336" s="14">
        <f ca="1">VLOOKUP($M2336,LAST!$B:$Q,6,0)</f>
        <v>96.394000000000005</v>
      </c>
      <c r="AC2336" s="14">
        <f ca="1">VLOOKUP($M2336,LAST!$B:$Q,7,0)</f>
        <v>1137</v>
      </c>
    </row>
    <row r="2337" spans="12:29" ht="16.5" customHeight="1" x14ac:dyDescent="0.25">
      <c r="L2337" s="32">
        <f t="shared" si="375"/>
        <v>2337</v>
      </c>
      <c r="M2337" s="9">
        <f t="shared" ca="1" si="384"/>
        <v>42912</v>
      </c>
      <c r="N2337" s="12">
        <f t="shared" ca="1" si="376"/>
        <v>-6.9411057692307931E-3</v>
      </c>
      <c r="O2337" s="12">
        <f t="shared" ca="1" si="377"/>
        <v>-8.8823867495688713E-3</v>
      </c>
      <c r="P2337" s="12">
        <f t="shared" ca="1" si="378"/>
        <v>-7.9365079365079083E-3</v>
      </c>
      <c r="Q2337" s="12">
        <f t="shared" ca="1" si="379"/>
        <v>2.041232904674839E-4</v>
      </c>
      <c r="R2337" s="12">
        <f t="shared" ca="1" si="380"/>
        <v>4.9376458792771416E-4</v>
      </c>
      <c r="S2337" s="12">
        <f t="shared" ca="1" si="381"/>
        <v>1.6655699950649527E-3</v>
      </c>
      <c r="T2337" s="12">
        <f t="shared" ca="1" si="382"/>
        <v>-1.5804030027656291E-3</v>
      </c>
      <c r="U2337" s="18"/>
      <c r="V2337" s="22">
        <f t="shared" ca="1" si="383"/>
        <v>42912</v>
      </c>
      <c r="W2337" s="14">
        <f ca="1">VLOOKUP($M2337,LAST!$B:$Q,2,0)</f>
        <v>330.49</v>
      </c>
      <c r="X2337" s="14">
        <f ca="1">VLOOKUP($M2337,LAST!$B:$Q,3,0)*100</f>
        <v>379.38</v>
      </c>
      <c r="Y2337" s="14">
        <f ca="1">VLOOKUP($M2337,LAST!$B:$Q,16,0)*100</f>
        <v>375</v>
      </c>
      <c r="Z2337" s="14">
        <f ca="1">VLOOKUP($M2337,LAST!$B:$Q,4,0)</f>
        <v>98</v>
      </c>
      <c r="AA2337" s="14">
        <f ca="1">VLOOKUP($M2337,LAST!$B:$Q,5,0)</f>
        <v>99.489199999999997</v>
      </c>
      <c r="AB2337" s="14">
        <f ca="1">VLOOKUP($M2337,LAST!$B:$Q,6,0)</f>
        <v>97.426000000000002</v>
      </c>
      <c r="AC2337" s="14">
        <f ca="1">VLOOKUP($M2337,LAST!$B:$Q,7,0)</f>
        <v>1137.1500000000001</v>
      </c>
    </row>
    <row r="2338" spans="12:29" ht="16.5" customHeight="1" x14ac:dyDescent="0.25">
      <c r="L2338" s="32">
        <f t="shared" si="375"/>
        <v>2338</v>
      </c>
      <c r="M2338" s="9">
        <f t="shared" ca="1" si="384"/>
        <v>42909</v>
      </c>
      <c r="N2338" s="12">
        <f t="shared" ca="1" si="376"/>
        <v>-5.8549408531484159E-3</v>
      </c>
      <c r="O2338" s="12">
        <f t="shared" ca="1" si="377"/>
        <v>-1.5672343537775912E-4</v>
      </c>
      <c r="P2338" s="12">
        <f t="shared" ca="1" si="378"/>
        <v>0</v>
      </c>
      <c r="Q2338" s="12">
        <f t="shared" ca="1" si="379"/>
        <v>-2.0408163265306367E-4</v>
      </c>
      <c r="R2338" s="12">
        <f t="shared" ca="1" si="380"/>
        <v>-2.2722085766824218E-4</v>
      </c>
      <c r="S2338" s="12">
        <f t="shared" ca="1" si="381"/>
        <v>-3.3711434221717074E-3</v>
      </c>
      <c r="T2338" s="12">
        <f t="shared" ca="1" si="382"/>
        <v>-1.709176965553505E-3</v>
      </c>
      <c r="U2338" s="18"/>
      <c r="V2338" s="22">
        <f t="shared" ca="1" si="383"/>
        <v>42909</v>
      </c>
      <c r="W2338" s="14">
        <f ca="1">VLOOKUP($M2338,LAST!$B:$Q,2,0)</f>
        <v>332.8</v>
      </c>
      <c r="X2338" s="14">
        <f ca="1">VLOOKUP($M2338,LAST!$B:$Q,3,0)*100</f>
        <v>382.78</v>
      </c>
      <c r="Y2338" s="14">
        <f ca="1">VLOOKUP($M2338,LAST!$B:$Q,16,0)*100</f>
        <v>378</v>
      </c>
      <c r="Z2338" s="14">
        <f ca="1">VLOOKUP($M2338,LAST!$B:$Q,4,0)</f>
        <v>97.98</v>
      </c>
      <c r="AA2338" s="14">
        <f ca="1">VLOOKUP($M2338,LAST!$B:$Q,5,0)</f>
        <v>99.440100000000001</v>
      </c>
      <c r="AB2338" s="14">
        <f ca="1">VLOOKUP($M2338,LAST!$B:$Q,6,0)</f>
        <v>97.263999999999996</v>
      </c>
      <c r="AC2338" s="14">
        <f ca="1">VLOOKUP($M2338,LAST!$B:$Q,7,0)</f>
        <v>1138.95</v>
      </c>
    </row>
    <row r="2339" spans="12:29" ht="16.5" customHeight="1" x14ac:dyDescent="0.25">
      <c r="L2339" s="32">
        <f t="shared" si="375"/>
        <v>2339</v>
      </c>
      <c r="M2339" s="9">
        <f t="shared" ca="1" si="384"/>
        <v>42908</v>
      </c>
      <c r="N2339" s="12">
        <f t="shared" ca="1" si="376"/>
        <v>3.6577322060322714E-3</v>
      </c>
      <c r="O2339" s="12">
        <f t="shared" ca="1" si="377"/>
        <v>8.1900297579857728E-3</v>
      </c>
      <c r="P2339" s="12">
        <f t="shared" ca="1" si="378"/>
        <v>8.0000000000000071E-3</v>
      </c>
      <c r="Q2339" s="12">
        <f t="shared" ca="1" si="379"/>
        <v>-4.0799673602620601E-4</v>
      </c>
      <c r="R2339" s="12">
        <f t="shared" ca="1" si="380"/>
        <v>-1.9701997239707225E-4</v>
      </c>
      <c r="S2339" s="12">
        <f t="shared" ca="1" si="381"/>
        <v>3.4850705726796605E-4</v>
      </c>
      <c r="T2339" s="12">
        <f t="shared" ca="1" si="382"/>
        <v>-2.7097902097901194E-3</v>
      </c>
      <c r="U2339" s="18"/>
      <c r="V2339" s="22">
        <f t="shared" ca="1" si="383"/>
        <v>42908</v>
      </c>
      <c r="W2339" s="14">
        <f ca="1">VLOOKUP($M2339,LAST!$B:$Q,2,0)</f>
        <v>334.76</v>
      </c>
      <c r="X2339" s="14">
        <f ca="1">VLOOKUP($M2339,LAST!$B:$Q,3,0)*100</f>
        <v>382.84</v>
      </c>
      <c r="Y2339" s="14">
        <f ca="1">VLOOKUP($M2339,LAST!$B:$Q,16,0)*100</f>
        <v>378</v>
      </c>
      <c r="Z2339" s="14">
        <f ca="1">VLOOKUP($M2339,LAST!$B:$Q,4,0)</f>
        <v>98</v>
      </c>
      <c r="AA2339" s="14">
        <f ca="1">VLOOKUP($M2339,LAST!$B:$Q,5,0)</f>
        <v>99.462699999999998</v>
      </c>
      <c r="AB2339" s="14">
        <f ca="1">VLOOKUP($M2339,LAST!$B:$Q,6,0)</f>
        <v>97.593000000000004</v>
      </c>
      <c r="AC2339" s="14">
        <f ca="1">VLOOKUP($M2339,LAST!$B:$Q,7,0)</f>
        <v>1140.9000000000001</v>
      </c>
    </row>
    <row r="2340" spans="12:29" ht="16.5" customHeight="1" x14ac:dyDescent="0.25">
      <c r="L2340" s="32">
        <f t="shared" si="375"/>
        <v>2340</v>
      </c>
      <c r="M2340" s="9">
        <f t="shared" ca="1" si="384"/>
        <v>42907</v>
      </c>
      <c r="N2340" s="12">
        <f t="shared" ca="1" si="376"/>
        <v>6.1841986183595044E-3</v>
      </c>
      <c r="O2340" s="12">
        <f t="shared" ca="1" si="377"/>
        <v>1.4046519080300301E-2</v>
      </c>
      <c r="P2340" s="12">
        <f t="shared" ca="1" si="378"/>
        <v>1.9021739130434812E-2</v>
      </c>
      <c r="Q2340" s="12">
        <f t="shared" ca="1" si="379"/>
        <v>-5.097359567743931E-4</v>
      </c>
      <c r="R2340" s="12">
        <f t="shared" ca="1" si="380"/>
        <v>-5.2444127413109332E-4</v>
      </c>
      <c r="S2340" s="12">
        <f t="shared" ca="1" si="381"/>
        <v>-2.0560556464812585E-3</v>
      </c>
      <c r="T2340" s="12">
        <f t="shared" ca="1" si="382"/>
        <v>7.5300541635474616E-3</v>
      </c>
      <c r="U2340" s="18"/>
      <c r="V2340" s="22">
        <f t="shared" ca="1" si="383"/>
        <v>42907</v>
      </c>
      <c r="W2340" s="14">
        <f ca="1">VLOOKUP($M2340,LAST!$B:$Q,2,0)</f>
        <v>333.54</v>
      </c>
      <c r="X2340" s="14">
        <f ca="1">VLOOKUP($M2340,LAST!$B:$Q,3,0)*100</f>
        <v>379.73</v>
      </c>
      <c r="Y2340" s="14">
        <f ca="1">VLOOKUP($M2340,LAST!$B:$Q,16,0)*100</f>
        <v>375</v>
      </c>
      <c r="Z2340" s="14">
        <f ca="1">VLOOKUP($M2340,LAST!$B:$Q,4,0)</f>
        <v>98.04</v>
      </c>
      <c r="AA2340" s="14">
        <f ca="1">VLOOKUP($M2340,LAST!$B:$Q,5,0)</f>
        <v>99.482299999999995</v>
      </c>
      <c r="AB2340" s="14">
        <f ca="1">VLOOKUP($M2340,LAST!$B:$Q,6,0)</f>
        <v>97.558999999999997</v>
      </c>
      <c r="AC2340" s="14">
        <f ca="1">VLOOKUP($M2340,LAST!$B:$Q,7,0)</f>
        <v>1144</v>
      </c>
    </row>
    <row r="2341" spans="12:29" ht="16.5" customHeight="1" x14ac:dyDescent="0.25">
      <c r="L2341" s="32">
        <f t="shared" si="375"/>
        <v>2341</v>
      </c>
      <c r="M2341" s="9">
        <f t="shared" ca="1" si="384"/>
        <v>42906</v>
      </c>
      <c r="N2341" s="12">
        <f t="shared" ca="1" si="376"/>
        <v>2.717526028755568E-2</v>
      </c>
      <c r="O2341" s="12">
        <f t="shared" ca="1" si="377"/>
        <v>1.9326564499006382E-2</v>
      </c>
      <c r="P2341" s="12">
        <f t="shared" ca="1" si="378"/>
        <v>2.2222222222222143E-2</v>
      </c>
      <c r="Q2341" s="12">
        <f t="shared" ca="1" si="379"/>
        <v>-5.0947625840636057E-4</v>
      </c>
      <c r="R2341" s="12">
        <f t="shared" ca="1" si="380"/>
        <v>-1.506788080302135E-4</v>
      </c>
      <c r="S2341" s="12">
        <f t="shared" ca="1" si="381"/>
        <v>2.1732890474432942E-3</v>
      </c>
      <c r="T2341" s="12">
        <f t="shared" ca="1" si="382"/>
        <v>2.4720787533658584E-3</v>
      </c>
      <c r="U2341" s="18"/>
      <c r="V2341" s="22">
        <f t="shared" ca="1" si="383"/>
        <v>42906</v>
      </c>
      <c r="W2341" s="14">
        <f ca="1">VLOOKUP($M2341,LAST!$B:$Q,2,0)</f>
        <v>331.49</v>
      </c>
      <c r="X2341" s="14">
        <f ca="1">VLOOKUP($M2341,LAST!$B:$Q,3,0)*100</f>
        <v>374.46999999999997</v>
      </c>
      <c r="Y2341" s="14">
        <f ca="1">VLOOKUP($M2341,LAST!$B:$Q,16,0)*100</f>
        <v>368</v>
      </c>
      <c r="Z2341" s="14">
        <f ca="1">VLOOKUP($M2341,LAST!$B:$Q,4,0)</f>
        <v>98.09</v>
      </c>
      <c r="AA2341" s="14">
        <f ca="1">VLOOKUP($M2341,LAST!$B:$Q,5,0)</f>
        <v>99.534499999999994</v>
      </c>
      <c r="AB2341" s="14">
        <f ca="1">VLOOKUP($M2341,LAST!$B:$Q,6,0)</f>
        <v>97.76</v>
      </c>
      <c r="AC2341" s="14">
        <f ca="1">VLOOKUP($M2341,LAST!$B:$Q,7,0)</f>
        <v>1135.45</v>
      </c>
    </row>
    <row r="2342" spans="12:29" ht="16.5" customHeight="1" x14ac:dyDescent="0.25">
      <c r="L2342" s="32">
        <f t="shared" si="375"/>
        <v>2342</v>
      </c>
      <c r="M2342" s="9">
        <f t="shared" ca="1" si="384"/>
        <v>42905</v>
      </c>
      <c r="N2342" s="12">
        <f t="shared" ca="1" si="376"/>
        <v>-5.8529973507485122E-3</v>
      </c>
      <c r="O2342" s="12">
        <f t="shared" ca="1" si="377"/>
        <v>-8.5550817725482675E-3</v>
      </c>
      <c r="P2342" s="12">
        <f t="shared" ca="1" si="378"/>
        <v>-1.3698630136986356E-2</v>
      </c>
      <c r="Q2342" s="12">
        <f t="shared" ca="1" si="379"/>
        <v>-1.0188487009687996E-4</v>
      </c>
      <c r="R2342" s="12">
        <f t="shared" ca="1" si="380"/>
        <v>2.5420952893862037E-4</v>
      </c>
      <c r="S2342" s="12">
        <f t="shared" ca="1" si="381"/>
        <v>3.9520810176607579E-3</v>
      </c>
      <c r="T2342" s="12">
        <f t="shared" ca="1" si="382"/>
        <v>-1.3666020102274246E-3</v>
      </c>
      <c r="U2342" s="18"/>
      <c r="V2342" s="22">
        <f t="shared" ca="1" si="383"/>
        <v>42905</v>
      </c>
      <c r="W2342" s="14">
        <f ca="1">VLOOKUP($M2342,LAST!$B:$Q,2,0)</f>
        <v>322.72000000000003</v>
      </c>
      <c r="X2342" s="14">
        <f ca="1">VLOOKUP($M2342,LAST!$B:$Q,3,0)*100</f>
        <v>367.37</v>
      </c>
      <c r="Y2342" s="14">
        <f ca="1">VLOOKUP($M2342,LAST!$B:$Q,16,0)*100</f>
        <v>360</v>
      </c>
      <c r="Z2342" s="14">
        <f ca="1">VLOOKUP($M2342,LAST!$B:$Q,4,0)</f>
        <v>98.14</v>
      </c>
      <c r="AA2342" s="14">
        <f ca="1">VLOOKUP($M2342,LAST!$B:$Q,5,0)</f>
        <v>99.549499999999995</v>
      </c>
      <c r="AB2342" s="14">
        <f ca="1">VLOOKUP($M2342,LAST!$B:$Q,6,0)</f>
        <v>97.548000000000002</v>
      </c>
      <c r="AC2342" s="14">
        <f ca="1">VLOOKUP($M2342,LAST!$B:$Q,7,0)</f>
        <v>1132.6500000000001</v>
      </c>
    </row>
    <row r="2343" spans="12:29" ht="16.5" customHeight="1" x14ac:dyDescent="0.25">
      <c r="L2343" s="32">
        <f t="shared" si="375"/>
        <v>2343</v>
      </c>
      <c r="M2343" s="9">
        <f t="shared" ca="1" si="384"/>
        <v>42902</v>
      </c>
      <c r="N2343" s="12">
        <f t="shared" ca="1" si="376"/>
        <v>5.8874566187405719E-3</v>
      </c>
      <c r="O2343" s="12">
        <f t="shared" ca="1" si="377"/>
        <v>7.0937406571902617E-3</v>
      </c>
      <c r="P2343" s="12">
        <f t="shared" ca="1" si="378"/>
        <v>8.2872928176795924E-3</v>
      </c>
      <c r="Q2343" s="12">
        <f t="shared" ca="1" si="379"/>
        <v>-5.0916496945008216E-4</v>
      </c>
      <c r="R2343" s="12">
        <f t="shared" ca="1" si="380"/>
        <v>5.7275782894494753E-5</v>
      </c>
      <c r="S2343" s="12">
        <f t="shared" ca="1" si="381"/>
        <v>-2.7608715732863054E-3</v>
      </c>
      <c r="T2343" s="12">
        <f t="shared" ca="1" si="382"/>
        <v>8.9849657503782154E-3</v>
      </c>
      <c r="U2343" s="18"/>
      <c r="V2343" s="22">
        <f t="shared" ca="1" si="383"/>
        <v>42902</v>
      </c>
      <c r="W2343" s="14">
        <f ca="1">VLOOKUP($M2343,LAST!$B:$Q,2,0)</f>
        <v>324.62</v>
      </c>
      <c r="X2343" s="14">
        <f ca="1">VLOOKUP($M2343,LAST!$B:$Q,3,0)*100</f>
        <v>370.54</v>
      </c>
      <c r="Y2343" s="14">
        <f ca="1">VLOOKUP($M2343,LAST!$B:$Q,16,0)*100</f>
        <v>365</v>
      </c>
      <c r="Z2343" s="14">
        <f ca="1">VLOOKUP($M2343,LAST!$B:$Q,4,0)</f>
        <v>98.15</v>
      </c>
      <c r="AA2343" s="14">
        <f ca="1">VLOOKUP($M2343,LAST!$B:$Q,5,0)</f>
        <v>99.524199999999993</v>
      </c>
      <c r="AB2343" s="14">
        <f ca="1">VLOOKUP($M2343,LAST!$B:$Q,6,0)</f>
        <v>97.164000000000001</v>
      </c>
      <c r="AC2343" s="14">
        <f ca="1">VLOOKUP($M2343,LAST!$B:$Q,7,0)</f>
        <v>1134.2</v>
      </c>
    </row>
    <row r="2344" spans="12:29" ht="16.5" customHeight="1" x14ac:dyDescent="0.25">
      <c r="L2344" s="32">
        <f t="shared" si="375"/>
        <v>2344</v>
      </c>
      <c r="M2344" s="9">
        <f t="shared" ca="1" si="384"/>
        <v>42901</v>
      </c>
      <c r="N2344" s="12">
        <f t="shared" ca="1" si="376"/>
        <v>3.5762042479088318E-3</v>
      </c>
      <c r="O2344" s="12">
        <f t="shared" ca="1" si="377"/>
        <v>7.3437415002985951E-4</v>
      </c>
      <c r="P2344" s="12">
        <f t="shared" ca="1" si="378"/>
        <v>2.7700831024930483E-3</v>
      </c>
      <c r="Q2344" s="12">
        <f t="shared" ca="1" si="379"/>
        <v>-5.0890585241725184E-4</v>
      </c>
      <c r="R2344" s="12">
        <f t="shared" ca="1" si="380"/>
        <v>4.0193693409129594E-6</v>
      </c>
      <c r="S2344" s="12">
        <f t="shared" ca="1" si="381"/>
        <v>5.095988198764223E-3</v>
      </c>
      <c r="T2344" s="12">
        <f t="shared" ca="1" si="382"/>
        <v>1.3345789403440556E-4</v>
      </c>
      <c r="U2344" s="18"/>
      <c r="V2344" s="22">
        <f t="shared" ca="1" si="383"/>
        <v>42901</v>
      </c>
      <c r="W2344" s="14">
        <f ca="1">VLOOKUP($M2344,LAST!$B:$Q,2,0)</f>
        <v>322.72000000000003</v>
      </c>
      <c r="X2344" s="14">
        <f ca="1">VLOOKUP($M2344,LAST!$B:$Q,3,0)*100</f>
        <v>367.93</v>
      </c>
      <c r="Y2344" s="14">
        <f ca="1">VLOOKUP($M2344,LAST!$B:$Q,16,0)*100</f>
        <v>362</v>
      </c>
      <c r="Z2344" s="14">
        <f ca="1">VLOOKUP($M2344,LAST!$B:$Q,4,0)</f>
        <v>98.2</v>
      </c>
      <c r="AA2344" s="14">
        <f ca="1">VLOOKUP($M2344,LAST!$B:$Q,5,0)</f>
        <v>99.518500000000003</v>
      </c>
      <c r="AB2344" s="14">
        <f ca="1">VLOOKUP($M2344,LAST!$B:$Q,6,0)</f>
        <v>97.433000000000007</v>
      </c>
      <c r="AC2344" s="14">
        <f ca="1">VLOOKUP($M2344,LAST!$B:$Q,7,0)</f>
        <v>1124.0999999999999</v>
      </c>
    </row>
    <row r="2345" spans="12:29" ht="16.5" customHeight="1" x14ac:dyDescent="0.25">
      <c r="L2345" s="32">
        <f t="shared" si="375"/>
        <v>2345</v>
      </c>
      <c r="M2345" s="9">
        <f t="shared" ca="1" si="384"/>
        <v>42900</v>
      </c>
      <c r="N2345" s="12">
        <f t="shared" ca="1" si="376"/>
        <v>9.5438420242992539E-3</v>
      </c>
      <c r="O2345" s="12">
        <f t="shared" ca="1" si="377"/>
        <v>2.8093718462756101E-3</v>
      </c>
      <c r="P2345" s="12">
        <f t="shared" ca="1" si="378"/>
        <v>5.5710306406684396E-3</v>
      </c>
      <c r="Q2345" s="12">
        <f t="shared" ca="1" si="379"/>
        <v>-1.0177081213114114E-4</v>
      </c>
      <c r="R2345" s="12">
        <f t="shared" ca="1" si="380"/>
        <v>-9.3441605025335051E-5</v>
      </c>
      <c r="S2345" s="12">
        <f t="shared" ca="1" si="381"/>
        <v>-3.712296983758856E-4</v>
      </c>
      <c r="T2345" s="12">
        <f t="shared" ca="1" si="382"/>
        <v>-3.8112120540659822E-3</v>
      </c>
      <c r="U2345" s="18"/>
      <c r="V2345" s="22">
        <f t="shared" ca="1" si="383"/>
        <v>42900</v>
      </c>
      <c r="W2345" s="14">
        <f ca="1">VLOOKUP($M2345,LAST!$B:$Q,2,0)</f>
        <v>321.57</v>
      </c>
      <c r="X2345" s="14">
        <f ca="1">VLOOKUP($M2345,LAST!$B:$Q,3,0)*100</f>
        <v>367.66</v>
      </c>
      <c r="Y2345" s="14">
        <f ca="1">VLOOKUP($M2345,LAST!$B:$Q,16,0)*100</f>
        <v>361</v>
      </c>
      <c r="Z2345" s="14">
        <f ca="1">VLOOKUP($M2345,LAST!$B:$Q,4,0)</f>
        <v>98.25</v>
      </c>
      <c r="AA2345" s="14">
        <f ca="1">VLOOKUP($M2345,LAST!$B:$Q,5,0)</f>
        <v>99.518100000000004</v>
      </c>
      <c r="AB2345" s="14">
        <f ca="1">VLOOKUP($M2345,LAST!$B:$Q,6,0)</f>
        <v>96.938999999999993</v>
      </c>
      <c r="AC2345" s="14">
        <f ca="1">VLOOKUP($M2345,LAST!$B:$Q,7,0)</f>
        <v>1123.95</v>
      </c>
    </row>
    <row r="2346" spans="12:29" ht="16.5" customHeight="1" x14ac:dyDescent="0.25">
      <c r="L2346" s="32">
        <f t="shared" si="375"/>
        <v>2346</v>
      </c>
      <c r="M2346" s="9">
        <f t="shared" ca="1" si="384"/>
        <v>42899</v>
      </c>
      <c r="N2346" s="12">
        <f t="shared" ca="1" si="376"/>
        <v>1.5721787252775954E-3</v>
      </c>
      <c r="O2346" s="12">
        <f t="shared" ca="1" si="377"/>
        <v>-6.5573770491803574E-3</v>
      </c>
      <c r="P2346" s="12">
        <f t="shared" ca="1" si="378"/>
        <v>-8.2872928176795924E-3</v>
      </c>
      <c r="Q2346" s="12">
        <f t="shared" ca="1" si="379"/>
        <v>-2.0350020350012876E-4</v>
      </c>
      <c r="R2346" s="12">
        <f t="shared" ca="1" si="380"/>
        <v>1.1857437426887607E-4</v>
      </c>
      <c r="S2346" s="12">
        <f t="shared" ca="1" si="381"/>
        <v>-1.6780250777246319E-3</v>
      </c>
      <c r="T2346" s="12">
        <f t="shared" ca="1" si="382"/>
        <v>8.4272154705944402E-4</v>
      </c>
      <c r="U2346" s="18"/>
      <c r="V2346" s="22">
        <f t="shared" ca="1" si="383"/>
        <v>42899</v>
      </c>
      <c r="W2346" s="14">
        <f ca="1">VLOOKUP($M2346,LAST!$B:$Q,2,0)</f>
        <v>318.52999999999997</v>
      </c>
      <c r="X2346" s="14">
        <f ca="1">VLOOKUP($M2346,LAST!$B:$Q,3,0)*100</f>
        <v>366.63</v>
      </c>
      <c r="Y2346" s="14">
        <f ca="1">VLOOKUP($M2346,LAST!$B:$Q,16,0)*100</f>
        <v>359</v>
      </c>
      <c r="Z2346" s="14">
        <f ca="1">VLOOKUP($M2346,LAST!$B:$Q,4,0)</f>
        <v>98.26</v>
      </c>
      <c r="AA2346" s="14">
        <f ca="1">VLOOKUP($M2346,LAST!$B:$Q,5,0)</f>
        <v>99.5274</v>
      </c>
      <c r="AB2346" s="14">
        <f ca="1">VLOOKUP($M2346,LAST!$B:$Q,6,0)</f>
        <v>96.974999999999994</v>
      </c>
      <c r="AC2346" s="14">
        <f ca="1">VLOOKUP($M2346,LAST!$B:$Q,7,0)</f>
        <v>1128.25</v>
      </c>
    </row>
    <row r="2347" spans="12:29" ht="16.5" customHeight="1" x14ac:dyDescent="0.25">
      <c r="L2347" s="32">
        <f t="shared" si="375"/>
        <v>2347</v>
      </c>
      <c r="M2347" s="9">
        <f t="shared" ca="1" si="384"/>
        <v>42898</v>
      </c>
      <c r="N2347" s="12">
        <f t="shared" ca="1" si="376"/>
        <v>-6.5987933635003326E-4</v>
      </c>
      <c r="O2347" s="12">
        <f t="shared" ca="1" si="377"/>
        <v>-2.6484339107638588E-3</v>
      </c>
      <c r="P2347" s="12">
        <f t="shared" ca="1" si="378"/>
        <v>-8.2191780821917471E-3</v>
      </c>
      <c r="Q2347" s="12">
        <f t="shared" ca="1" si="379"/>
        <v>-1.0173974972027544E-4</v>
      </c>
      <c r="R2347" s="12">
        <f t="shared" ca="1" si="380"/>
        <v>1.0250699962033316E-4</v>
      </c>
      <c r="S2347" s="12">
        <f t="shared" ca="1" si="381"/>
        <v>-1.3981125480601042E-3</v>
      </c>
      <c r="T2347" s="12">
        <f t="shared" ca="1" si="382"/>
        <v>3.6949650536437506E-3</v>
      </c>
      <c r="U2347" s="18"/>
      <c r="V2347" s="22">
        <f t="shared" ca="1" si="383"/>
        <v>42898</v>
      </c>
      <c r="W2347" s="14">
        <f ca="1">VLOOKUP($M2347,LAST!$B:$Q,2,0)</f>
        <v>318.02999999999997</v>
      </c>
      <c r="X2347" s="14">
        <f ca="1">VLOOKUP($M2347,LAST!$B:$Q,3,0)*100</f>
        <v>369.05</v>
      </c>
      <c r="Y2347" s="14">
        <f ca="1">VLOOKUP($M2347,LAST!$B:$Q,16,0)*100</f>
        <v>362</v>
      </c>
      <c r="Z2347" s="14">
        <f ca="1">VLOOKUP($M2347,LAST!$B:$Q,4,0)</f>
        <v>98.28</v>
      </c>
      <c r="AA2347" s="14">
        <f ca="1">VLOOKUP($M2347,LAST!$B:$Q,5,0)</f>
        <v>99.515600000000006</v>
      </c>
      <c r="AB2347" s="14">
        <f ca="1">VLOOKUP($M2347,LAST!$B:$Q,6,0)</f>
        <v>97.138000000000005</v>
      </c>
      <c r="AC2347" s="14">
        <f ca="1">VLOOKUP($M2347,LAST!$B:$Q,7,0)</f>
        <v>1127.3</v>
      </c>
    </row>
    <row r="2348" spans="12:29" ht="16.5" customHeight="1" x14ac:dyDescent="0.25">
      <c r="L2348" s="32">
        <f t="shared" si="375"/>
        <v>2348</v>
      </c>
      <c r="M2348" s="9">
        <f t="shared" ca="1" si="384"/>
        <v>42895</v>
      </c>
      <c r="N2348" s="12">
        <f t="shared" ca="1" si="376"/>
        <v>-8.4769708957321832E-4</v>
      </c>
      <c r="O2348" s="12">
        <f t="shared" ca="1" si="377"/>
        <v>1.9495816522703269E-3</v>
      </c>
      <c r="P2348" s="12">
        <f t="shared" ca="1" si="378"/>
        <v>-5.4495912806539204E-3</v>
      </c>
      <c r="Q2348" s="12">
        <f t="shared" ca="1" si="379"/>
        <v>-1.0172939979646856E-4</v>
      </c>
      <c r="R2348" s="12">
        <f t="shared" ca="1" si="380"/>
        <v>3.1465476943237647E-4</v>
      </c>
      <c r="S2348" s="12">
        <f t="shared" ca="1" si="381"/>
        <v>3.673208279163731E-3</v>
      </c>
      <c r="T2348" s="12">
        <f t="shared" ca="1" si="382"/>
        <v>9.3574547723029866E-4</v>
      </c>
      <c r="U2348" s="18"/>
      <c r="V2348" s="22">
        <f t="shared" ca="1" si="383"/>
        <v>42895</v>
      </c>
      <c r="W2348" s="14">
        <f ca="1">VLOOKUP($M2348,LAST!$B:$Q,2,0)</f>
        <v>318.24</v>
      </c>
      <c r="X2348" s="14">
        <f ca="1">VLOOKUP($M2348,LAST!$B:$Q,3,0)*100</f>
        <v>370.03</v>
      </c>
      <c r="Y2348" s="14">
        <f ca="1">VLOOKUP($M2348,LAST!$B:$Q,16,0)*100</f>
        <v>365</v>
      </c>
      <c r="Z2348" s="14">
        <f ca="1">VLOOKUP($M2348,LAST!$B:$Q,4,0)</f>
        <v>98.29</v>
      </c>
      <c r="AA2348" s="14">
        <f ca="1">VLOOKUP($M2348,LAST!$B:$Q,5,0)</f>
        <v>99.505399999999995</v>
      </c>
      <c r="AB2348" s="14">
        <f ca="1">VLOOKUP($M2348,LAST!$B:$Q,6,0)</f>
        <v>97.274000000000001</v>
      </c>
      <c r="AC2348" s="14">
        <f ca="1">VLOOKUP($M2348,LAST!$B:$Q,7,0)</f>
        <v>1123.1500000000001</v>
      </c>
    </row>
    <row r="2349" spans="12:29" ht="16.5" customHeight="1" x14ac:dyDescent="0.25">
      <c r="L2349" s="32">
        <f t="shared" si="375"/>
        <v>2349</v>
      </c>
      <c r="M2349" s="9">
        <f t="shared" ca="1" si="384"/>
        <v>42894</v>
      </c>
      <c r="N2349" s="12">
        <f t="shared" ca="1" si="376"/>
        <v>1.6667714950624468E-3</v>
      </c>
      <c r="O2349" s="12">
        <f t="shared" ca="1" si="377"/>
        <v>9.2148413150106023E-4</v>
      </c>
      <c r="P2349" s="12">
        <f t="shared" ca="1" si="378"/>
        <v>8.2417582417582125E-3</v>
      </c>
      <c r="Q2349" s="12">
        <f t="shared" ca="1" si="379"/>
        <v>-3.0509508796905394E-4</v>
      </c>
      <c r="R2349" s="12">
        <f t="shared" ca="1" si="380"/>
        <v>1.8095489900282757E-5</v>
      </c>
      <c r="S2349" s="12">
        <f t="shared" ca="1" si="381"/>
        <v>1.7571422665068059E-3</v>
      </c>
      <c r="T2349" s="12">
        <f t="shared" ca="1" si="382"/>
        <v>-1.7347982740981704E-3</v>
      </c>
      <c r="U2349" s="18"/>
      <c r="V2349" s="22">
        <f t="shared" ca="1" si="383"/>
        <v>42894</v>
      </c>
      <c r="W2349" s="14">
        <f ca="1">VLOOKUP($M2349,LAST!$B:$Q,2,0)</f>
        <v>318.51</v>
      </c>
      <c r="X2349" s="14">
        <f ca="1">VLOOKUP($M2349,LAST!$B:$Q,3,0)*100</f>
        <v>369.31</v>
      </c>
      <c r="Y2349" s="14">
        <f ca="1">VLOOKUP($M2349,LAST!$B:$Q,16,0)*100</f>
        <v>367</v>
      </c>
      <c r="Z2349" s="14">
        <f ca="1">VLOOKUP($M2349,LAST!$B:$Q,4,0)</f>
        <v>98.3</v>
      </c>
      <c r="AA2349" s="14">
        <f ca="1">VLOOKUP($M2349,LAST!$B:$Q,5,0)</f>
        <v>99.474100000000007</v>
      </c>
      <c r="AB2349" s="14">
        <f ca="1">VLOOKUP($M2349,LAST!$B:$Q,6,0)</f>
        <v>96.918000000000006</v>
      </c>
      <c r="AC2349" s="14">
        <f ca="1">VLOOKUP($M2349,LAST!$B:$Q,7,0)</f>
        <v>1122.0999999999999</v>
      </c>
    </row>
    <row r="2350" spans="12:29" ht="16.5" customHeight="1" x14ac:dyDescent="0.25">
      <c r="L2350" s="32">
        <f t="shared" si="375"/>
        <v>2350</v>
      </c>
      <c r="M2350" s="9">
        <f t="shared" ca="1" si="384"/>
        <v>42893</v>
      </c>
      <c r="N2350" s="12">
        <f t="shared" ca="1" si="376"/>
        <v>-3.166243455907658E-3</v>
      </c>
      <c r="O2350" s="12">
        <f t="shared" ca="1" si="377"/>
        <v>2.2001303780965209E-3</v>
      </c>
      <c r="P2350" s="12">
        <f t="shared" ca="1" si="378"/>
        <v>5.5248618784531356E-3</v>
      </c>
      <c r="Q2350" s="12">
        <f t="shared" ca="1" si="379"/>
        <v>-1.0168802115118059E-4</v>
      </c>
      <c r="R2350" s="12">
        <f t="shared" ca="1" si="380"/>
        <v>7.9425402455646221E-5</v>
      </c>
      <c r="S2350" s="12">
        <f t="shared" ca="1" si="381"/>
        <v>1.1589883687239677E-3</v>
      </c>
      <c r="T2350" s="12">
        <f t="shared" ca="1" si="382"/>
        <v>5.2316222500445875E-3</v>
      </c>
      <c r="U2350" s="18"/>
      <c r="V2350" s="22">
        <f t="shared" ca="1" si="383"/>
        <v>42893</v>
      </c>
      <c r="W2350" s="14">
        <f ca="1">VLOOKUP($M2350,LAST!$B:$Q,2,0)</f>
        <v>317.98</v>
      </c>
      <c r="X2350" s="14">
        <f ca="1">VLOOKUP($M2350,LAST!$B:$Q,3,0)*100</f>
        <v>368.97</v>
      </c>
      <c r="Y2350" s="14">
        <f ca="1">VLOOKUP($M2350,LAST!$B:$Q,16,0)*100</f>
        <v>364</v>
      </c>
      <c r="Z2350" s="14">
        <f ca="1">VLOOKUP($M2350,LAST!$B:$Q,4,0)</f>
        <v>98.33</v>
      </c>
      <c r="AA2350" s="14">
        <f ca="1">VLOOKUP($M2350,LAST!$B:$Q,5,0)</f>
        <v>99.472300000000004</v>
      </c>
      <c r="AB2350" s="14">
        <f ca="1">VLOOKUP($M2350,LAST!$B:$Q,6,0)</f>
        <v>96.748000000000005</v>
      </c>
      <c r="AC2350" s="14">
        <f ca="1">VLOOKUP($M2350,LAST!$B:$Q,7,0)</f>
        <v>1124.05</v>
      </c>
    </row>
    <row r="2351" spans="12:29" ht="16.5" customHeight="1" x14ac:dyDescent="0.25">
      <c r="L2351" s="32">
        <f t="shared" si="375"/>
        <v>2351</v>
      </c>
      <c r="M2351" s="9">
        <f t="shared" ca="1" si="384"/>
        <v>42892</v>
      </c>
      <c r="N2351" s="12">
        <f t="shared" ca="1" si="376"/>
        <v>4.724558253803357E-3</v>
      </c>
      <c r="O2351" s="12">
        <f t="shared" ca="1" si="377"/>
        <v>7.3328225894715438E-3</v>
      </c>
      <c r="P2351" s="12">
        <f t="shared" ca="1" si="378"/>
        <v>5.5555555555555358E-3</v>
      </c>
      <c r="Q2351" s="12">
        <f t="shared" ca="1" si="379"/>
        <v>-1.0167768174873526E-4</v>
      </c>
      <c r="R2351" s="12">
        <f t="shared" ca="1" si="380"/>
        <v>6.133223672644128E-5</v>
      </c>
      <c r="S2351" s="12">
        <f t="shared" ca="1" si="381"/>
        <v>-1.6839016931994299E-3</v>
      </c>
      <c r="T2351" s="12">
        <f t="shared" ca="1" si="382"/>
        <v>0</v>
      </c>
      <c r="U2351" s="18"/>
      <c r="V2351" s="22">
        <f t="shared" ca="1" si="383"/>
        <v>42892</v>
      </c>
      <c r="W2351" s="14">
        <f ca="1">VLOOKUP($M2351,LAST!$B:$Q,2,0)</f>
        <v>318.99</v>
      </c>
      <c r="X2351" s="14">
        <f ca="1">VLOOKUP($M2351,LAST!$B:$Q,3,0)*100</f>
        <v>368.16</v>
      </c>
      <c r="Y2351" s="14">
        <f ca="1">VLOOKUP($M2351,LAST!$B:$Q,16,0)*100</f>
        <v>362</v>
      </c>
      <c r="Z2351" s="14">
        <f ca="1">VLOOKUP($M2351,LAST!$B:$Q,4,0)</f>
        <v>98.34</v>
      </c>
      <c r="AA2351" s="14">
        <f ca="1">VLOOKUP($M2351,LAST!$B:$Q,5,0)</f>
        <v>99.464399999999998</v>
      </c>
      <c r="AB2351" s="14">
        <f ca="1">VLOOKUP($M2351,LAST!$B:$Q,6,0)</f>
        <v>96.635999999999996</v>
      </c>
      <c r="AC2351" s="14">
        <f ca="1">VLOOKUP($M2351,LAST!$B:$Q,7,0)</f>
        <v>1118.2</v>
      </c>
    </row>
    <row r="2352" spans="12:29" ht="16.5" customHeight="1" x14ac:dyDescent="0.25">
      <c r="L2352" s="32">
        <f t="shared" si="375"/>
        <v>2352</v>
      </c>
      <c r="M2352" s="9">
        <f t="shared" ca="1" si="384"/>
        <v>42891</v>
      </c>
      <c r="N2352" s="12">
        <f t="shared" ca="1" si="376"/>
        <v>-1.6266964119724836E-2</v>
      </c>
      <c r="O2352" s="12">
        <f t="shared" ca="1" si="377"/>
        <v>-6.7398630285903094E-3</v>
      </c>
      <c r="P2352" s="12">
        <f t="shared" ca="1" si="378"/>
        <v>-5.5248618784530246E-3</v>
      </c>
      <c r="Q2352" s="12">
        <f t="shared" ca="1" si="379"/>
        <v>3.0512611879585094E-4</v>
      </c>
      <c r="R2352" s="12">
        <f t="shared" ca="1" si="380"/>
        <v>3.8523435928383698E-4</v>
      </c>
      <c r="S2352" s="12">
        <f t="shared" ca="1" si="381"/>
        <v>8.6853125161567846E-4</v>
      </c>
      <c r="T2352" s="12">
        <f t="shared" ca="1" si="382"/>
        <v>-3.2091281868424915E-3</v>
      </c>
      <c r="U2352" s="18"/>
      <c r="V2352" s="22">
        <f t="shared" ca="1" si="383"/>
        <v>42891</v>
      </c>
      <c r="W2352" s="14">
        <f ca="1">VLOOKUP($M2352,LAST!$B:$Q,2,0)</f>
        <v>317.49</v>
      </c>
      <c r="X2352" s="14">
        <f ca="1">VLOOKUP($M2352,LAST!$B:$Q,3,0)*100</f>
        <v>365.47999999999996</v>
      </c>
      <c r="Y2352" s="14">
        <f ca="1">VLOOKUP($M2352,LAST!$B:$Q,16,0)*100</f>
        <v>360</v>
      </c>
      <c r="Z2352" s="14">
        <f ca="1">VLOOKUP($M2352,LAST!$B:$Q,4,0)</f>
        <v>98.35</v>
      </c>
      <c r="AA2352" s="14">
        <f ca="1">VLOOKUP($M2352,LAST!$B:$Q,5,0)</f>
        <v>99.458299999999994</v>
      </c>
      <c r="AB2352" s="14">
        <f ca="1">VLOOKUP($M2352,LAST!$B:$Q,6,0)</f>
        <v>96.799000000000007</v>
      </c>
      <c r="AC2352" s="14">
        <f ca="1">VLOOKUP($M2352,LAST!$B:$Q,7,0)</f>
        <v>1118.2</v>
      </c>
    </row>
    <row r="2353" spans="12:29" ht="16.5" customHeight="1" x14ac:dyDescent="0.25">
      <c r="L2353" s="32">
        <f t="shared" si="375"/>
        <v>2353</v>
      </c>
      <c r="M2353" s="9">
        <f t="shared" ca="1" si="384"/>
        <v>42888</v>
      </c>
      <c r="N2353" s="12">
        <f t="shared" ca="1" si="376"/>
        <v>5.9219548684703582E-3</v>
      </c>
      <c r="O2353" s="12">
        <f t="shared" ca="1" si="377"/>
        <v>1.6878096586270264E-3</v>
      </c>
      <c r="P2353" s="12">
        <f t="shared" ca="1" si="378"/>
        <v>5.5555555555555358E-3</v>
      </c>
      <c r="Q2353" s="12">
        <f t="shared" ca="1" si="379"/>
        <v>-1.0169836265638832E-4</v>
      </c>
      <c r="R2353" s="12">
        <f t="shared" ca="1" si="380"/>
        <v>1.9919477023178089E-4</v>
      </c>
      <c r="S2353" s="12">
        <f t="shared" ca="1" si="381"/>
        <v>-4.9692380501655808E-3</v>
      </c>
      <c r="T2353" s="12">
        <f t="shared" ca="1" si="382"/>
        <v>-2.2280647029992995E-4</v>
      </c>
      <c r="U2353" s="18"/>
      <c r="V2353" s="22">
        <f t="shared" ca="1" si="383"/>
        <v>42888</v>
      </c>
      <c r="W2353" s="14">
        <f ca="1">VLOOKUP($M2353,LAST!$B:$Q,2,0)</f>
        <v>322.74</v>
      </c>
      <c r="X2353" s="14">
        <f ca="1">VLOOKUP($M2353,LAST!$B:$Q,3,0)*100</f>
        <v>367.96000000000004</v>
      </c>
      <c r="Y2353" s="14">
        <f ca="1">VLOOKUP($M2353,LAST!$B:$Q,16,0)*100</f>
        <v>362</v>
      </c>
      <c r="Z2353" s="14">
        <f ca="1">VLOOKUP($M2353,LAST!$B:$Q,4,0)</f>
        <v>98.32</v>
      </c>
      <c r="AA2353" s="14">
        <f ca="1">VLOOKUP($M2353,LAST!$B:$Q,5,0)</f>
        <v>99.42</v>
      </c>
      <c r="AB2353" s="14">
        <f ca="1">VLOOKUP($M2353,LAST!$B:$Q,6,0)</f>
        <v>96.715000000000003</v>
      </c>
      <c r="AC2353" s="14">
        <f ca="1">VLOOKUP($M2353,LAST!$B:$Q,7,0)</f>
        <v>1121.8</v>
      </c>
    </row>
    <row r="2354" spans="12:29" ht="16.5" customHeight="1" x14ac:dyDescent="0.25">
      <c r="L2354" s="32">
        <f t="shared" si="375"/>
        <v>2354</v>
      </c>
      <c r="M2354" s="9">
        <f t="shared" ca="1" si="384"/>
        <v>42887</v>
      </c>
      <c r="N2354" s="12">
        <f t="shared" ca="1" si="376"/>
        <v>-5.5789734688818093E-3</v>
      </c>
      <c r="O2354" s="12">
        <f t="shared" ca="1" si="377"/>
        <v>-6.6522444564630634E-3</v>
      </c>
      <c r="P2354" s="12">
        <f t="shared" ca="1" si="378"/>
        <v>-8.2644628099173278E-3</v>
      </c>
      <c r="Q2354" s="12">
        <f t="shared" ca="1" si="379"/>
        <v>0</v>
      </c>
      <c r="R2354" s="12">
        <f t="shared" ca="1" si="380"/>
        <v>1.0463850415232123E-4</v>
      </c>
      <c r="S2354" s="12">
        <f t="shared" ca="1" si="381"/>
        <v>2.8476506881822683E-3</v>
      </c>
      <c r="T2354" s="12">
        <f t="shared" ca="1" si="382"/>
        <v>2.1435269950429436E-3</v>
      </c>
      <c r="U2354" s="18"/>
      <c r="V2354" s="22">
        <f t="shared" ca="1" si="383"/>
        <v>42887</v>
      </c>
      <c r="W2354" s="14">
        <f ca="1">VLOOKUP($M2354,LAST!$B:$Q,2,0)</f>
        <v>320.83999999999997</v>
      </c>
      <c r="X2354" s="14">
        <f ca="1">VLOOKUP($M2354,LAST!$B:$Q,3,0)*100</f>
        <v>367.34</v>
      </c>
      <c r="Y2354" s="14">
        <f ca="1">VLOOKUP($M2354,LAST!$B:$Q,16,0)*100</f>
        <v>360</v>
      </c>
      <c r="Z2354" s="14">
        <f ca="1">VLOOKUP($M2354,LAST!$B:$Q,4,0)</f>
        <v>98.33</v>
      </c>
      <c r="AA2354" s="14">
        <f ca="1">VLOOKUP($M2354,LAST!$B:$Q,5,0)</f>
        <v>99.400199999999998</v>
      </c>
      <c r="AB2354" s="14">
        <f ca="1">VLOOKUP($M2354,LAST!$B:$Q,6,0)</f>
        <v>97.197999999999993</v>
      </c>
      <c r="AC2354" s="14">
        <f ca="1">VLOOKUP($M2354,LAST!$B:$Q,7,0)</f>
        <v>1122.05</v>
      </c>
    </row>
    <row r="2355" spans="12:29" ht="16.5" customHeight="1" x14ac:dyDescent="0.25">
      <c r="L2355" s="32">
        <f t="shared" si="375"/>
        <v>2355</v>
      </c>
      <c r="M2355" s="9">
        <f t="shared" ca="1" si="384"/>
        <v>42886</v>
      </c>
      <c r="N2355" s="12">
        <f t="shared" ca="1" si="376"/>
        <v>3.0155127926134728E-3</v>
      </c>
      <c r="O2355" s="12">
        <f t="shared" ca="1" si="377"/>
        <v>-1.3772244875914774E-3</v>
      </c>
      <c r="P2355" s="12">
        <f t="shared" ca="1" si="378"/>
        <v>0</v>
      </c>
      <c r="Q2355" s="12">
        <f t="shared" ca="1" si="379"/>
        <v>0</v>
      </c>
      <c r="R2355" s="12">
        <f t="shared" ca="1" si="380"/>
        <v>5.1315745783764299E-5</v>
      </c>
      <c r="S2355" s="12">
        <f t="shared" ca="1" si="381"/>
        <v>-3.6800986842105976E-3</v>
      </c>
      <c r="T2355" s="12">
        <f t="shared" ca="1" si="382"/>
        <v>-5.0208833200033887E-3</v>
      </c>
      <c r="U2355" s="18"/>
      <c r="V2355" s="22">
        <f t="shared" ca="1" si="383"/>
        <v>42886</v>
      </c>
      <c r="W2355" s="14">
        <f ca="1">VLOOKUP($M2355,LAST!$B:$Q,2,0)</f>
        <v>322.64</v>
      </c>
      <c r="X2355" s="14">
        <f ca="1">VLOOKUP($M2355,LAST!$B:$Q,3,0)*100</f>
        <v>369.8</v>
      </c>
      <c r="Y2355" s="14">
        <f ca="1">VLOOKUP($M2355,LAST!$B:$Q,16,0)*100</f>
        <v>363</v>
      </c>
      <c r="Z2355" s="14">
        <f ca="1">VLOOKUP($M2355,LAST!$B:$Q,4,0)</f>
        <v>98.33</v>
      </c>
      <c r="AA2355" s="14">
        <f ca="1">VLOOKUP($M2355,LAST!$B:$Q,5,0)</f>
        <v>99.389799999999994</v>
      </c>
      <c r="AB2355" s="14">
        <f ca="1">VLOOKUP($M2355,LAST!$B:$Q,6,0)</f>
        <v>96.921999999999997</v>
      </c>
      <c r="AC2355" s="14">
        <f ca="1">VLOOKUP($M2355,LAST!$B:$Q,7,0)</f>
        <v>1119.6500000000001</v>
      </c>
    </row>
    <row r="2356" spans="12:29" ht="16.5" customHeight="1" x14ac:dyDescent="0.25">
      <c r="L2356" s="32">
        <f t="shared" si="375"/>
        <v>2356</v>
      </c>
      <c r="M2356" s="9">
        <f t="shared" ca="1" si="384"/>
        <v>42885</v>
      </c>
      <c r="N2356" s="12">
        <f t="shared" ca="1" si="376"/>
        <v>7.3909367072750864E-3</v>
      </c>
      <c r="O2356" s="12">
        <f t="shared" ca="1" si="377"/>
        <v>4.6119204579364581E-3</v>
      </c>
      <c r="P2356" s="12">
        <f t="shared" ca="1" si="378"/>
        <v>5.5401662049860967E-3</v>
      </c>
      <c r="Q2356" s="12">
        <f t="shared" ca="1" si="379"/>
        <v>-2.0335536349769257E-4</v>
      </c>
      <c r="R2356" s="12">
        <f t="shared" ca="1" si="380"/>
        <v>2.1130459456619732E-5</v>
      </c>
      <c r="S2356" s="12">
        <f t="shared" ca="1" si="381"/>
        <v>-1.6625274522279465E-3</v>
      </c>
      <c r="T2356" s="12">
        <f t="shared" ca="1" si="382"/>
        <v>2.9411764705882248E-3</v>
      </c>
      <c r="U2356" s="18"/>
      <c r="V2356" s="22">
        <f t="shared" ca="1" si="383"/>
        <v>42885</v>
      </c>
      <c r="W2356" s="14">
        <f ca="1">VLOOKUP($M2356,LAST!$B:$Q,2,0)</f>
        <v>321.67</v>
      </c>
      <c r="X2356" s="14">
        <f ca="1">VLOOKUP($M2356,LAST!$B:$Q,3,0)*100</f>
        <v>370.31</v>
      </c>
      <c r="Y2356" s="14">
        <f ca="1">VLOOKUP($M2356,LAST!$B:$Q,16,0)*100</f>
        <v>363</v>
      </c>
      <c r="Z2356" s="14">
        <f ca="1">VLOOKUP($M2356,LAST!$B:$Q,4,0)</f>
        <v>98.33</v>
      </c>
      <c r="AA2356" s="14">
        <f ca="1">VLOOKUP($M2356,LAST!$B:$Q,5,0)</f>
        <v>99.384699999999995</v>
      </c>
      <c r="AB2356" s="14">
        <f ca="1">VLOOKUP($M2356,LAST!$B:$Q,6,0)</f>
        <v>97.28</v>
      </c>
      <c r="AC2356" s="14">
        <f ca="1">VLOOKUP($M2356,LAST!$B:$Q,7,0)</f>
        <v>1125.3</v>
      </c>
    </row>
    <row r="2357" spans="12:29" ht="16.5" customHeight="1" x14ac:dyDescent="0.25">
      <c r="L2357" s="32">
        <f t="shared" si="375"/>
        <v>2357</v>
      </c>
      <c r="M2357" s="9">
        <f t="shared" ca="1" si="384"/>
        <v>42884</v>
      </c>
      <c r="N2357" s="12">
        <f t="shared" ca="1" si="376"/>
        <v>0</v>
      </c>
      <c r="O2357" s="12">
        <f t="shared" ca="1" si="377"/>
        <v>0</v>
      </c>
      <c r="P2357" s="12">
        <f t="shared" ca="1" si="378"/>
        <v>0</v>
      </c>
      <c r="Q2357" s="12">
        <f t="shared" ca="1" si="379"/>
        <v>2.0339672531277664E-4</v>
      </c>
      <c r="R2357" s="12">
        <f t="shared" ca="1" si="380"/>
        <v>1.0868274500408504E-4</v>
      </c>
      <c r="S2357" s="12">
        <f t="shared" ca="1" si="381"/>
        <v>0</v>
      </c>
      <c r="T2357" s="12">
        <f t="shared" ca="1" si="382"/>
        <v>1.0706638115631772E-3</v>
      </c>
      <c r="U2357" s="18"/>
      <c r="V2357" s="22">
        <f t="shared" ca="1" si="383"/>
        <v>42884</v>
      </c>
      <c r="W2357" s="14">
        <f ca="1">VLOOKUP($M2357,LAST!$B:$Q,2,0)</f>
        <v>319.31</v>
      </c>
      <c r="X2357" s="14">
        <f ca="1">VLOOKUP($M2357,LAST!$B:$Q,3,0)*100</f>
        <v>368.61</v>
      </c>
      <c r="Y2357" s="14">
        <f ca="1">VLOOKUP($M2357,LAST!$B:$Q,16,0)*100</f>
        <v>361</v>
      </c>
      <c r="Z2357" s="14">
        <f ca="1">VLOOKUP($M2357,LAST!$B:$Q,4,0)</f>
        <v>98.35</v>
      </c>
      <c r="AA2357" s="14">
        <f ca="1">VLOOKUP($M2357,LAST!$B:$Q,5,0)</f>
        <v>99.382599999999996</v>
      </c>
      <c r="AB2357" s="14">
        <f ca="1">VLOOKUP($M2357,LAST!$B:$Q,6,0)</f>
        <v>97.441999999999993</v>
      </c>
      <c r="AC2357" s="14">
        <f ca="1">VLOOKUP($M2357,LAST!$B:$Q,7,0)</f>
        <v>1122</v>
      </c>
    </row>
    <row r="2358" spans="12:29" ht="16.5" customHeight="1" x14ac:dyDescent="0.25">
      <c r="L2358" s="32">
        <f t="shared" si="375"/>
        <v>2358</v>
      </c>
      <c r="M2358" s="9">
        <f t="shared" ca="1" si="384"/>
        <v>42881</v>
      </c>
      <c r="N2358" s="12">
        <f t="shared" ca="1" si="376"/>
        <v>-3.5885913998626728E-3</v>
      </c>
      <c r="O2358" s="12">
        <f t="shared" ca="1" si="377"/>
        <v>5.1571575918796242E-4</v>
      </c>
      <c r="P2358" s="12">
        <f t="shared" ca="1" si="378"/>
        <v>2.7777777777777679E-3</v>
      </c>
      <c r="Q2358" s="12">
        <f t="shared" ca="1" si="379"/>
        <v>-2.0335536349769257E-4</v>
      </c>
      <c r="R2358" s="12">
        <f t="shared" ca="1" si="380"/>
        <v>6.9441019917348967E-5</v>
      </c>
      <c r="S2358" s="12">
        <f t="shared" ca="1" si="381"/>
        <v>1.9948996380387829E-3</v>
      </c>
      <c r="T2358" s="12">
        <f t="shared" ca="1" si="382"/>
        <v>3.8962783823726088E-3</v>
      </c>
      <c r="U2358" s="18"/>
      <c r="V2358" s="22">
        <f t="shared" ca="1" si="383"/>
        <v>42881</v>
      </c>
      <c r="W2358" s="14">
        <f ca="1">VLOOKUP($M2358,LAST!$B:$Q,2,0)</f>
        <v>319.31</v>
      </c>
      <c r="X2358" s="14">
        <f ca="1">VLOOKUP($M2358,LAST!$B:$Q,3,0)*100</f>
        <v>368.61</v>
      </c>
      <c r="Y2358" s="14">
        <f ca="1">VLOOKUP($M2358,LAST!$B:$Q,16,0)*100</f>
        <v>361</v>
      </c>
      <c r="Z2358" s="14">
        <f ca="1">VLOOKUP($M2358,LAST!$B:$Q,4,0)</f>
        <v>98.33</v>
      </c>
      <c r="AA2358" s="14">
        <f ca="1">VLOOKUP($M2358,LAST!$B:$Q,5,0)</f>
        <v>99.371799999999993</v>
      </c>
      <c r="AB2358" s="14">
        <f ca="1">VLOOKUP($M2358,LAST!$B:$Q,6,0)</f>
        <v>97.441999999999993</v>
      </c>
      <c r="AC2358" s="14">
        <f ca="1">VLOOKUP($M2358,LAST!$B:$Q,7,0)</f>
        <v>1120.8</v>
      </c>
    </row>
    <row r="2359" spans="12:29" ht="16.5" customHeight="1" x14ac:dyDescent="0.25">
      <c r="L2359" s="32">
        <f t="shared" si="375"/>
        <v>2359</v>
      </c>
      <c r="M2359" s="9">
        <f t="shared" ca="1" si="384"/>
        <v>42880</v>
      </c>
      <c r="N2359" s="12">
        <f t="shared" ca="1" si="376"/>
        <v>7.4948472924840637E-4</v>
      </c>
      <c r="O2359" s="12">
        <f t="shared" ca="1" si="377"/>
        <v>-9.491010657047827E-4</v>
      </c>
      <c r="P2359" s="12">
        <f t="shared" ca="1" si="378"/>
        <v>-2.7700831024930483E-3</v>
      </c>
      <c r="Q2359" s="12">
        <f t="shared" ca="1" si="379"/>
        <v>1.0168802115106956E-4</v>
      </c>
      <c r="R2359" s="12">
        <f t="shared" ca="1" si="380"/>
        <v>2.174278486823944E-4</v>
      </c>
      <c r="S2359" s="12">
        <f t="shared" ca="1" si="381"/>
        <v>1.0284045332076275E-4</v>
      </c>
      <c r="T2359" s="12">
        <f t="shared" ca="1" si="382"/>
        <v>-8.7454497025658551E-3</v>
      </c>
      <c r="U2359" s="18"/>
      <c r="V2359" s="22">
        <f t="shared" ca="1" si="383"/>
        <v>42880</v>
      </c>
      <c r="W2359" s="14">
        <f ca="1">VLOOKUP($M2359,LAST!$B:$Q,2,0)</f>
        <v>320.45999999999998</v>
      </c>
      <c r="X2359" s="14">
        <f ca="1">VLOOKUP($M2359,LAST!$B:$Q,3,0)*100</f>
        <v>368.42</v>
      </c>
      <c r="Y2359" s="14">
        <f ca="1">VLOOKUP($M2359,LAST!$B:$Q,16,0)*100</f>
        <v>360</v>
      </c>
      <c r="Z2359" s="14">
        <f ca="1">VLOOKUP($M2359,LAST!$B:$Q,4,0)</f>
        <v>98.35</v>
      </c>
      <c r="AA2359" s="14">
        <f ca="1">VLOOKUP($M2359,LAST!$B:$Q,5,0)</f>
        <v>99.364900000000006</v>
      </c>
      <c r="AB2359" s="14">
        <f ca="1">VLOOKUP($M2359,LAST!$B:$Q,6,0)</f>
        <v>97.248000000000005</v>
      </c>
      <c r="AC2359" s="14">
        <f ca="1">VLOOKUP($M2359,LAST!$B:$Q,7,0)</f>
        <v>1116.45</v>
      </c>
    </row>
    <row r="2360" spans="12:29" ht="16.5" customHeight="1" x14ac:dyDescent="0.25">
      <c r="L2360" s="32">
        <f t="shared" si="375"/>
        <v>2360</v>
      </c>
      <c r="M2360" s="9">
        <f t="shared" ca="1" si="384"/>
        <v>42879</v>
      </c>
      <c r="N2360" s="12">
        <f t="shared" ca="1" si="376"/>
        <v>-6.2418076274883827E-4</v>
      </c>
      <c r="O2360" s="12">
        <f t="shared" ca="1" si="377"/>
        <v>-2.1646778688746426E-3</v>
      </c>
      <c r="P2360" s="12">
        <f t="shared" ca="1" si="378"/>
        <v>2.7777777777777679E-3</v>
      </c>
      <c r="Q2360" s="12">
        <f t="shared" ca="1" si="379"/>
        <v>0</v>
      </c>
      <c r="R2360" s="12">
        <f t="shared" ca="1" si="380"/>
        <v>1.2483527281026419E-4</v>
      </c>
      <c r="S2360" s="12">
        <f t="shared" ca="1" si="381"/>
        <v>-1.1607482203572772E-3</v>
      </c>
      <c r="T2360" s="12">
        <f t="shared" ca="1" si="382"/>
        <v>1.9571212525575366E-3</v>
      </c>
      <c r="U2360" s="18"/>
      <c r="V2360" s="22">
        <f t="shared" ca="1" si="383"/>
        <v>42879</v>
      </c>
      <c r="W2360" s="14">
        <f ca="1">VLOOKUP($M2360,LAST!$B:$Q,2,0)</f>
        <v>320.22000000000003</v>
      </c>
      <c r="X2360" s="14">
        <f ca="1">VLOOKUP($M2360,LAST!$B:$Q,3,0)*100</f>
        <v>368.77</v>
      </c>
      <c r="Y2360" s="14">
        <f ca="1">VLOOKUP($M2360,LAST!$B:$Q,16,0)*100</f>
        <v>361</v>
      </c>
      <c r="Z2360" s="14">
        <f ca="1">VLOOKUP($M2360,LAST!$B:$Q,4,0)</f>
        <v>98.34</v>
      </c>
      <c r="AA2360" s="14">
        <f ca="1">VLOOKUP($M2360,LAST!$B:$Q,5,0)</f>
        <v>99.343299999999999</v>
      </c>
      <c r="AB2360" s="14">
        <f ca="1">VLOOKUP($M2360,LAST!$B:$Q,6,0)</f>
        <v>97.238</v>
      </c>
      <c r="AC2360" s="14">
        <f ca="1">VLOOKUP($M2360,LAST!$B:$Q,7,0)</f>
        <v>1126.3</v>
      </c>
    </row>
    <row r="2361" spans="12:29" ht="16.5" customHeight="1" x14ac:dyDescent="0.25">
      <c r="L2361" s="32">
        <f t="shared" si="375"/>
        <v>2361</v>
      </c>
      <c r="M2361" s="9">
        <f t="shared" ca="1" si="384"/>
        <v>42878</v>
      </c>
      <c r="N2361" s="12">
        <f t="shared" ca="1" si="376"/>
        <v>-1.5183181706417526E-2</v>
      </c>
      <c r="O2361" s="12">
        <f t="shared" ca="1" si="377"/>
        <v>-8.0255529310715445E-3</v>
      </c>
      <c r="P2361" s="12">
        <f t="shared" ca="1" si="378"/>
        <v>-1.098901098901095E-2</v>
      </c>
      <c r="Q2361" s="12">
        <f t="shared" ca="1" si="379"/>
        <v>0</v>
      </c>
      <c r="R2361" s="12">
        <f t="shared" ca="1" si="380"/>
        <v>1.9735921289920633E-4</v>
      </c>
      <c r="S2361" s="12">
        <f t="shared" ca="1" si="381"/>
        <v>3.7841293409222043E-3</v>
      </c>
      <c r="T2361" s="12">
        <f t="shared" ca="1" si="382"/>
        <v>4.8719438609035048E-3</v>
      </c>
      <c r="U2361" s="18"/>
      <c r="V2361" s="22">
        <f t="shared" ca="1" si="383"/>
        <v>42878</v>
      </c>
      <c r="W2361" s="14">
        <f ca="1">VLOOKUP($M2361,LAST!$B:$Q,2,0)</f>
        <v>320.42</v>
      </c>
      <c r="X2361" s="14">
        <f ca="1">VLOOKUP($M2361,LAST!$B:$Q,3,0)*100</f>
        <v>369.57</v>
      </c>
      <c r="Y2361" s="14">
        <f ca="1">VLOOKUP($M2361,LAST!$B:$Q,16,0)*100</f>
        <v>360</v>
      </c>
      <c r="Z2361" s="14">
        <f ca="1">VLOOKUP($M2361,LAST!$B:$Q,4,0)</f>
        <v>98.34</v>
      </c>
      <c r="AA2361" s="14">
        <f ca="1">VLOOKUP($M2361,LAST!$B:$Q,5,0)</f>
        <v>99.3309</v>
      </c>
      <c r="AB2361" s="14">
        <f ca="1">VLOOKUP($M2361,LAST!$B:$Q,6,0)</f>
        <v>97.350999999999999</v>
      </c>
      <c r="AC2361" s="14">
        <f ca="1">VLOOKUP($M2361,LAST!$B:$Q,7,0)</f>
        <v>1124.0999999999999</v>
      </c>
    </row>
    <row r="2362" spans="12:29" ht="16.5" customHeight="1" x14ac:dyDescent="0.25">
      <c r="L2362" s="32">
        <f t="shared" si="375"/>
        <v>2362</v>
      </c>
      <c r="M2362" s="9">
        <f t="shared" ca="1" si="384"/>
        <v>42877</v>
      </c>
      <c r="N2362" s="12">
        <f t="shared" ca="1" si="376"/>
        <v>-4.9848619223828994E-3</v>
      </c>
      <c r="O2362" s="12">
        <f t="shared" ca="1" si="377"/>
        <v>-2.5701434996786565E-3</v>
      </c>
      <c r="P2362" s="12">
        <f t="shared" ca="1" si="378"/>
        <v>-8.1743869209809361E-3</v>
      </c>
      <c r="Q2362" s="12">
        <f t="shared" ca="1" si="379"/>
        <v>2.0341741253071532E-4</v>
      </c>
      <c r="R2362" s="12">
        <f t="shared" ca="1" si="380"/>
        <v>1.903468946264919E-4</v>
      </c>
      <c r="S2362" s="12">
        <f t="shared" ca="1" si="381"/>
        <v>-1.6264849395729586E-3</v>
      </c>
      <c r="T2362" s="12">
        <f t="shared" ca="1" si="382"/>
        <v>-7.4090505767523407E-3</v>
      </c>
      <c r="U2362" s="18"/>
      <c r="V2362" s="22">
        <f t="shared" ca="1" si="383"/>
        <v>42877</v>
      </c>
      <c r="W2362" s="14">
        <f ca="1">VLOOKUP($M2362,LAST!$B:$Q,2,0)</f>
        <v>325.36</v>
      </c>
      <c r="X2362" s="14">
        <f ca="1">VLOOKUP($M2362,LAST!$B:$Q,3,0)*100</f>
        <v>372.56</v>
      </c>
      <c r="Y2362" s="14">
        <f ca="1">VLOOKUP($M2362,LAST!$B:$Q,16,0)*100</f>
        <v>364</v>
      </c>
      <c r="Z2362" s="14">
        <f ca="1">VLOOKUP($M2362,LAST!$B:$Q,4,0)</f>
        <v>98.34</v>
      </c>
      <c r="AA2362" s="14">
        <f ca="1">VLOOKUP($M2362,LAST!$B:$Q,5,0)</f>
        <v>99.311300000000003</v>
      </c>
      <c r="AB2362" s="14">
        <f ca="1">VLOOKUP($M2362,LAST!$B:$Q,6,0)</f>
        <v>96.983999999999995</v>
      </c>
      <c r="AC2362" s="14">
        <f ca="1">VLOOKUP($M2362,LAST!$B:$Q,7,0)</f>
        <v>1118.6500000000001</v>
      </c>
    </row>
    <row r="2363" spans="12:29" ht="16.5" customHeight="1" x14ac:dyDescent="0.25">
      <c r="L2363" s="32">
        <f t="shared" si="375"/>
        <v>2363</v>
      </c>
      <c r="M2363" s="9">
        <f t="shared" ca="1" si="384"/>
        <v>42874</v>
      </c>
      <c r="N2363" s="12">
        <f t="shared" ca="1" si="376"/>
        <v>-1.1816258688425396E-2</v>
      </c>
      <c r="O2363" s="12">
        <f t="shared" ca="1" si="377"/>
        <v>-2.5540685085179149E-2</v>
      </c>
      <c r="P2363" s="12">
        <f t="shared" ca="1" si="378"/>
        <v>-2.393617021276595E-2</v>
      </c>
      <c r="Q2363" s="12">
        <f t="shared" ca="1" si="379"/>
        <v>0</v>
      </c>
      <c r="R2363" s="12">
        <f t="shared" ca="1" si="380"/>
        <v>3.7075993697088805E-4</v>
      </c>
      <c r="S2363" s="12">
        <f t="shared" ca="1" si="381"/>
        <v>-7.5297050439829816E-3</v>
      </c>
      <c r="T2363" s="12">
        <f t="shared" ca="1" si="382"/>
        <v>2.2232103156958338E-3</v>
      </c>
      <c r="U2363" s="18"/>
      <c r="V2363" s="22">
        <f t="shared" ca="1" si="383"/>
        <v>42874</v>
      </c>
      <c r="W2363" s="14">
        <f ca="1">VLOOKUP($M2363,LAST!$B:$Q,2,0)</f>
        <v>326.99</v>
      </c>
      <c r="X2363" s="14">
        <f ca="1">VLOOKUP($M2363,LAST!$B:$Q,3,0)*100</f>
        <v>373.52</v>
      </c>
      <c r="Y2363" s="14">
        <f ca="1">VLOOKUP($M2363,LAST!$B:$Q,16,0)*100</f>
        <v>367</v>
      </c>
      <c r="Z2363" s="14">
        <f ca="1">VLOOKUP($M2363,LAST!$B:$Q,4,0)</f>
        <v>98.32</v>
      </c>
      <c r="AA2363" s="14">
        <f ca="1">VLOOKUP($M2363,LAST!$B:$Q,5,0)</f>
        <v>99.292400000000001</v>
      </c>
      <c r="AB2363" s="14">
        <f ca="1">VLOOKUP($M2363,LAST!$B:$Q,6,0)</f>
        <v>97.141999999999996</v>
      </c>
      <c r="AC2363" s="14">
        <f ca="1">VLOOKUP($M2363,LAST!$B:$Q,7,0)</f>
        <v>1127</v>
      </c>
    </row>
    <row r="2364" spans="12:29" ht="16.5" customHeight="1" x14ac:dyDescent="0.25">
      <c r="L2364" s="32">
        <f t="shared" si="375"/>
        <v>2364</v>
      </c>
      <c r="M2364" s="9">
        <f t="shared" ca="1" si="384"/>
        <v>42873</v>
      </c>
      <c r="N2364" s="12">
        <f t="shared" ca="1" si="376"/>
        <v>1.683977628910327E-2</v>
      </c>
      <c r="O2364" s="12">
        <f t="shared" ca="1" si="377"/>
        <v>1.941437727720019E-2</v>
      </c>
      <c r="P2364" s="12">
        <f t="shared" ca="1" si="378"/>
        <v>2.666666666666595E-3</v>
      </c>
      <c r="Q2364" s="12">
        <f t="shared" ca="1" si="379"/>
        <v>-3.0503304524653885E-4</v>
      </c>
      <c r="R2364" s="12">
        <f t="shared" ca="1" si="380"/>
        <v>1.4006209083494703E-4</v>
      </c>
      <c r="S2364" s="12">
        <f t="shared" ca="1" si="381"/>
        <v>3.1155521393799734E-3</v>
      </c>
      <c r="T2364" s="12">
        <f t="shared" ca="1" si="382"/>
        <v>5.6340547308173505E-3</v>
      </c>
      <c r="U2364" s="18"/>
      <c r="V2364" s="22">
        <f t="shared" ca="1" si="383"/>
        <v>42873</v>
      </c>
      <c r="W2364" s="14">
        <f ca="1">VLOOKUP($M2364,LAST!$B:$Q,2,0)</f>
        <v>330.9</v>
      </c>
      <c r="X2364" s="14">
        <f ca="1">VLOOKUP($M2364,LAST!$B:$Q,3,0)*100</f>
        <v>383.31</v>
      </c>
      <c r="Y2364" s="14">
        <f ca="1">VLOOKUP($M2364,LAST!$B:$Q,16,0)*100</f>
        <v>376</v>
      </c>
      <c r="Z2364" s="14">
        <f ca="1">VLOOKUP($M2364,LAST!$B:$Q,4,0)</f>
        <v>98.32</v>
      </c>
      <c r="AA2364" s="14">
        <f ca="1">VLOOKUP($M2364,LAST!$B:$Q,5,0)</f>
        <v>99.255600000000001</v>
      </c>
      <c r="AB2364" s="14">
        <f ca="1">VLOOKUP($M2364,LAST!$B:$Q,6,0)</f>
        <v>97.879000000000005</v>
      </c>
      <c r="AC2364" s="14">
        <f ca="1">VLOOKUP($M2364,LAST!$B:$Q,7,0)</f>
        <v>1124.5</v>
      </c>
    </row>
    <row r="2365" spans="12:29" ht="16.5" customHeight="1" x14ac:dyDescent="0.25">
      <c r="L2365" s="32">
        <f t="shared" si="375"/>
        <v>2365</v>
      </c>
      <c r="M2365" s="9">
        <f t="shared" ca="1" si="384"/>
        <v>42872</v>
      </c>
      <c r="N2365" s="12">
        <f t="shared" ca="1" si="376"/>
        <v>2.9842716541662817E-2</v>
      </c>
      <c r="O2365" s="12">
        <f t="shared" ca="1" si="377"/>
        <v>2.7658585913799216E-2</v>
      </c>
      <c r="P2365" s="12">
        <f t="shared" ca="1" si="378"/>
        <v>3.3057851239669311E-2</v>
      </c>
      <c r="Q2365" s="12">
        <f t="shared" ca="1" si="379"/>
        <v>-1.0166734444905234E-4</v>
      </c>
      <c r="R2365" s="12">
        <f t="shared" ca="1" si="380"/>
        <v>1.9148843964122975E-4</v>
      </c>
      <c r="S2365" s="12">
        <f t="shared" ca="1" si="381"/>
        <v>-5.4023750063707521E-3</v>
      </c>
      <c r="T2365" s="12">
        <f t="shared" ca="1" si="382"/>
        <v>1.9892829620602459E-3</v>
      </c>
      <c r="U2365" s="18"/>
      <c r="V2365" s="22">
        <f t="shared" ca="1" si="383"/>
        <v>42872</v>
      </c>
      <c r="W2365" s="14">
        <f ca="1">VLOOKUP($M2365,LAST!$B:$Q,2,0)</f>
        <v>325.42</v>
      </c>
      <c r="X2365" s="14">
        <f ca="1">VLOOKUP($M2365,LAST!$B:$Q,3,0)*100</f>
        <v>376.01</v>
      </c>
      <c r="Y2365" s="14">
        <f ca="1">VLOOKUP($M2365,LAST!$B:$Q,16,0)*100</f>
        <v>375</v>
      </c>
      <c r="Z2365" s="14">
        <f ca="1">VLOOKUP($M2365,LAST!$B:$Q,4,0)</f>
        <v>98.35</v>
      </c>
      <c r="AA2365" s="14">
        <f ca="1">VLOOKUP($M2365,LAST!$B:$Q,5,0)</f>
        <v>99.241699999999994</v>
      </c>
      <c r="AB2365" s="14">
        <f ca="1">VLOOKUP($M2365,LAST!$B:$Q,6,0)</f>
        <v>97.575000000000003</v>
      </c>
      <c r="AC2365" s="14">
        <f ca="1">VLOOKUP($M2365,LAST!$B:$Q,7,0)</f>
        <v>1118.2</v>
      </c>
    </row>
    <row r="2366" spans="12:29" ht="16.5" customHeight="1" x14ac:dyDescent="0.25">
      <c r="L2366" s="32">
        <f t="shared" si="375"/>
        <v>2366</v>
      </c>
      <c r="M2366" s="9">
        <f t="shared" ca="1" si="384"/>
        <v>42871</v>
      </c>
      <c r="N2366" s="12">
        <f t="shared" ca="1" si="376"/>
        <v>2.3473433782712494E-3</v>
      </c>
      <c r="O2366" s="12">
        <f t="shared" ca="1" si="377"/>
        <v>-1.5009278463050668E-3</v>
      </c>
      <c r="P2366" s="12">
        <f t="shared" ca="1" si="378"/>
        <v>-2.7472527472527375E-3</v>
      </c>
      <c r="Q2366" s="12">
        <f t="shared" ca="1" si="379"/>
        <v>0</v>
      </c>
      <c r="R2366" s="12">
        <f t="shared" ca="1" si="380"/>
        <v>1.2297085489954007E-4</v>
      </c>
      <c r="S2366" s="12">
        <f t="shared" ca="1" si="381"/>
        <v>-8.1487397761623726E-3</v>
      </c>
      <c r="T2366" s="12">
        <f t="shared" ca="1" si="382"/>
        <v>-6.8259689405064661E-3</v>
      </c>
      <c r="U2366" s="18"/>
      <c r="V2366" s="22">
        <f t="shared" ca="1" si="383"/>
        <v>42871</v>
      </c>
      <c r="W2366" s="14">
        <f ca="1">VLOOKUP($M2366,LAST!$B:$Q,2,0)</f>
        <v>315.99</v>
      </c>
      <c r="X2366" s="14">
        <f ca="1">VLOOKUP($M2366,LAST!$B:$Q,3,0)*100</f>
        <v>365.89</v>
      </c>
      <c r="Y2366" s="14">
        <f ca="1">VLOOKUP($M2366,LAST!$B:$Q,16,0)*100</f>
        <v>363</v>
      </c>
      <c r="Z2366" s="14">
        <f ca="1">VLOOKUP($M2366,LAST!$B:$Q,4,0)</f>
        <v>98.36</v>
      </c>
      <c r="AA2366" s="14">
        <f ca="1">VLOOKUP($M2366,LAST!$B:$Q,5,0)</f>
        <v>99.222700000000003</v>
      </c>
      <c r="AB2366" s="14">
        <f ca="1">VLOOKUP($M2366,LAST!$B:$Q,6,0)</f>
        <v>98.105000000000004</v>
      </c>
      <c r="AC2366" s="14">
        <f ca="1">VLOOKUP($M2366,LAST!$B:$Q,7,0)</f>
        <v>1115.98</v>
      </c>
    </row>
    <row r="2367" spans="12:29" ht="16.5" customHeight="1" x14ac:dyDescent="0.25">
      <c r="L2367" s="32">
        <f t="shared" si="375"/>
        <v>2367</v>
      </c>
      <c r="M2367" s="9">
        <f t="shared" ca="1" si="384"/>
        <v>42870</v>
      </c>
      <c r="N2367" s="12">
        <f t="shared" ca="1" si="376"/>
        <v>-1.0390507282772465E-2</v>
      </c>
      <c r="O2367" s="12">
        <f t="shared" ca="1" si="377"/>
        <v>-9.8089550625557465E-3</v>
      </c>
      <c r="P2367" s="12">
        <f t="shared" ca="1" si="378"/>
        <v>-1.3550135501354976E-2</v>
      </c>
      <c r="Q2367" s="12">
        <f t="shared" ca="1" si="379"/>
        <v>4.0683482506098656E-4</v>
      </c>
      <c r="R2367" s="12">
        <f t="shared" ca="1" si="380"/>
        <v>2.8432492491092809E-4</v>
      </c>
      <c r="S2367" s="12">
        <f t="shared" ca="1" si="381"/>
        <v>-3.4356990287348621E-3</v>
      </c>
      <c r="T2367" s="12">
        <f t="shared" ca="1" si="382"/>
        <v>-3.3527580426279124E-3</v>
      </c>
      <c r="U2367" s="18"/>
      <c r="V2367" s="22">
        <f t="shared" ca="1" si="383"/>
        <v>42870</v>
      </c>
      <c r="W2367" s="14">
        <f ca="1">VLOOKUP($M2367,LAST!$B:$Q,2,0)</f>
        <v>315.25</v>
      </c>
      <c r="X2367" s="14">
        <f ca="1">VLOOKUP($M2367,LAST!$B:$Q,3,0)*100</f>
        <v>366.44</v>
      </c>
      <c r="Y2367" s="14">
        <f ca="1">VLOOKUP($M2367,LAST!$B:$Q,16,0)*100</f>
        <v>364</v>
      </c>
      <c r="Z2367" s="14">
        <f ca="1">VLOOKUP($M2367,LAST!$B:$Q,4,0)</f>
        <v>98.36</v>
      </c>
      <c r="AA2367" s="14">
        <f ca="1">VLOOKUP($M2367,LAST!$B:$Q,5,0)</f>
        <v>99.210499999999996</v>
      </c>
      <c r="AB2367" s="14">
        <f ca="1">VLOOKUP($M2367,LAST!$B:$Q,6,0)</f>
        <v>98.911000000000001</v>
      </c>
      <c r="AC2367" s="14">
        <f ca="1">VLOOKUP($M2367,LAST!$B:$Q,7,0)</f>
        <v>1123.6500000000001</v>
      </c>
    </row>
    <row r="2368" spans="12:29" ht="16.5" customHeight="1" x14ac:dyDescent="0.25">
      <c r="L2368" s="32">
        <f t="shared" si="375"/>
        <v>2368</v>
      </c>
      <c r="M2368" s="9">
        <f t="shared" ca="1" si="384"/>
        <v>42867</v>
      </c>
      <c r="N2368" s="12">
        <f t="shared" ca="1" si="376"/>
        <v>1.0724030712608634E-2</v>
      </c>
      <c r="O2368" s="12">
        <f t="shared" ca="1" si="377"/>
        <v>1.1230735599518926E-2</v>
      </c>
      <c r="P2368" s="12">
        <f t="shared" ca="1" si="378"/>
        <v>1.6528925619834656E-2</v>
      </c>
      <c r="Q2368" s="12">
        <f t="shared" ca="1" si="379"/>
        <v>-1.0169836265638832E-4</v>
      </c>
      <c r="R2368" s="12">
        <f t="shared" ca="1" si="380"/>
        <v>1.4722535664346559E-4</v>
      </c>
      <c r="S2368" s="12">
        <f t="shared" ca="1" si="381"/>
        <v>-3.724039629402931E-3</v>
      </c>
      <c r="T2368" s="12">
        <f t="shared" ca="1" si="382"/>
        <v>-3.0147991168405497E-4</v>
      </c>
      <c r="U2368" s="18"/>
      <c r="V2368" s="22">
        <f t="shared" ca="1" si="383"/>
        <v>42867</v>
      </c>
      <c r="W2368" s="14">
        <f ca="1">VLOOKUP($M2368,LAST!$B:$Q,2,0)</f>
        <v>318.56</v>
      </c>
      <c r="X2368" s="14">
        <f ca="1">VLOOKUP($M2368,LAST!$B:$Q,3,0)*100</f>
        <v>370.07</v>
      </c>
      <c r="Y2368" s="14">
        <f ca="1">VLOOKUP($M2368,LAST!$B:$Q,16,0)*100</f>
        <v>369</v>
      </c>
      <c r="Z2368" s="14">
        <f ca="1">VLOOKUP($M2368,LAST!$B:$Q,4,0)</f>
        <v>98.32</v>
      </c>
      <c r="AA2368" s="14">
        <f ca="1">VLOOKUP($M2368,LAST!$B:$Q,5,0)</f>
        <v>99.182299999999998</v>
      </c>
      <c r="AB2368" s="14">
        <f ca="1">VLOOKUP($M2368,LAST!$B:$Q,6,0)</f>
        <v>99.251999999999995</v>
      </c>
      <c r="AC2368" s="14">
        <f ca="1">VLOOKUP($M2368,LAST!$B:$Q,7,0)</f>
        <v>1127.43</v>
      </c>
    </row>
    <row r="2369" spans="12:29" ht="16.5" customHeight="1" x14ac:dyDescent="0.25">
      <c r="L2369" s="32">
        <f t="shared" si="375"/>
        <v>2369</v>
      </c>
      <c r="M2369" s="9">
        <f t="shared" ca="1" si="384"/>
        <v>42866</v>
      </c>
      <c r="N2369" s="12">
        <f t="shared" ca="1" si="376"/>
        <v>6.9850139700289304E-4</v>
      </c>
      <c r="O2369" s="12">
        <f t="shared" ca="1" si="377"/>
        <v>-5.7350411011269919E-4</v>
      </c>
      <c r="P2369" s="12">
        <f t="shared" ca="1" si="378"/>
        <v>0</v>
      </c>
      <c r="Q2369" s="12">
        <f t="shared" ca="1" si="379"/>
        <v>2.0343810395684336E-4</v>
      </c>
      <c r="R2369" s="12">
        <f t="shared" ca="1" si="380"/>
        <v>5.2766774890677937E-4</v>
      </c>
      <c r="S2369" s="12">
        <f t="shared" ca="1" si="381"/>
        <v>-4.6152765654305927E-4</v>
      </c>
      <c r="T2369" s="12">
        <f t="shared" ca="1" si="382"/>
        <v>-7.1573201866362846E-3</v>
      </c>
      <c r="U2369" s="18"/>
      <c r="V2369" s="22">
        <f t="shared" ca="1" si="383"/>
        <v>42866</v>
      </c>
      <c r="W2369" s="14">
        <f ca="1">VLOOKUP($M2369,LAST!$B:$Q,2,0)</f>
        <v>315.18</v>
      </c>
      <c r="X2369" s="14">
        <f ca="1">VLOOKUP($M2369,LAST!$B:$Q,3,0)*100</f>
        <v>365.96000000000004</v>
      </c>
      <c r="Y2369" s="14">
        <f ca="1">VLOOKUP($M2369,LAST!$B:$Q,16,0)*100</f>
        <v>363</v>
      </c>
      <c r="Z2369" s="14">
        <f ca="1">VLOOKUP($M2369,LAST!$B:$Q,4,0)</f>
        <v>98.33</v>
      </c>
      <c r="AA2369" s="14">
        <f ca="1">VLOOKUP($M2369,LAST!$B:$Q,5,0)</f>
        <v>99.167699999999996</v>
      </c>
      <c r="AB2369" s="14">
        <f ca="1">VLOOKUP($M2369,LAST!$B:$Q,6,0)</f>
        <v>99.623000000000005</v>
      </c>
      <c r="AC2369" s="14">
        <f ca="1">VLOOKUP($M2369,LAST!$B:$Q,7,0)</f>
        <v>1127.77</v>
      </c>
    </row>
    <row r="2370" spans="12:29" ht="16.5" customHeight="1" x14ac:dyDescent="0.25">
      <c r="L2370" s="32">
        <f t="shared" si="375"/>
        <v>2370</v>
      </c>
      <c r="M2370" s="9">
        <f t="shared" ca="1" si="384"/>
        <v>42865</v>
      </c>
      <c r="N2370" s="12">
        <f t="shared" ca="1" si="376"/>
        <v>-9.6843164381840152E-3</v>
      </c>
      <c r="O2370" s="12">
        <f t="shared" ca="1" si="377"/>
        <v>-3.9442902997660623E-3</v>
      </c>
      <c r="P2370" s="12">
        <f t="shared" ca="1" si="378"/>
        <v>-2.7472527472527375E-3</v>
      </c>
      <c r="Q2370" s="12">
        <f t="shared" ca="1" si="379"/>
        <v>0</v>
      </c>
      <c r="R2370" s="12">
        <f t="shared" ca="1" si="380"/>
        <v>3.7647068322854693E-4</v>
      </c>
      <c r="S2370" s="12">
        <f t="shared" ca="1" si="381"/>
        <v>1.1037749101916461E-4</v>
      </c>
      <c r="T2370" s="12">
        <f t="shared" ca="1" si="382"/>
        <v>3.9330063193248055E-3</v>
      </c>
      <c r="U2370" s="18"/>
      <c r="V2370" s="22">
        <f t="shared" ca="1" si="383"/>
        <v>42865</v>
      </c>
      <c r="W2370" s="14">
        <f ca="1">VLOOKUP($M2370,LAST!$B:$Q,2,0)</f>
        <v>314.95999999999998</v>
      </c>
      <c r="X2370" s="14">
        <f ca="1">VLOOKUP($M2370,LAST!$B:$Q,3,0)*100</f>
        <v>366.17</v>
      </c>
      <c r="Y2370" s="14">
        <f ca="1">VLOOKUP($M2370,LAST!$B:$Q,16,0)*100</f>
        <v>363</v>
      </c>
      <c r="Z2370" s="14">
        <f ca="1">VLOOKUP($M2370,LAST!$B:$Q,4,0)</f>
        <v>98.31</v>
      </c>
      <c r="AA2370" s="14">
        <f ca="1">VLOOKUP($M2370,LAST!$B:$Q,5,0)</f>
        <v>99.115399999999994</v>
      </c>
      <c r="AB2370" s="14">
        <f ca="1">VLOOKUP($M2370,LAST!$B:$Q,6,0)</f>
        <v>99.668999999999997</v>
      </c>
      <c r="AC2370" s="14">
        <f ca="1">VLOOKUP($M2370,LAST!$B:$Q,7,0)</f>
        <v>1135.9000000000001</v>
      </c>
    </row>
    <row r="2371" spans="12:29" ht="16.5" customHeight="1" x14ac:dyDescent="0.25">
      <c r="L2371" s="32">
        <f t="shared" si="375"/>
        <v>2371</v>
      </c>
      <c r="M2371" s="9">
        <f t="shared" ca="1" si="384"/>
        <v>42864</v>
      </c>
      <c r="N2371" s="12">
        <f t="shared" ca="1" si="376"/>
        <v>-8.4822971317266571E-4</v>
      </c>
      <c r="O2371" s="12">
        <f t="shared" ca="1" si="377"/>
        <v>-7.1033085752869596E-3</v>
      </c>
      <c r="P2371" s="12">
        <f t="shared" ca="1" si="378"/>
        <v>-1.0869565217391353E-2</v>
      </c>
      <c r="Q2371" s="12">
        <f t="shared" ca="1" si="379"/>
        <v>2.0347949944032884E-4</v>
      </c>
      <c r="R2371" s="12">
        <f t="shared" ca="1" si="380"/>
        <v>4.4328120992553899E-4</v>
      </c>
      <c r="S2371" s="12">
        <f t="shared" ca="1" si="381"/>
        <v>6.0367454068241955E-3</v>
      </c>
      <c r="T2371" s="12">
        <f t="shared" ca="1" si="382"/>
        <v>0</v>
      </c>
      <c r="U2371" s="18"/>
      <c r="V2371" s="22">
        <f t="shared" ca="1" si="383"/>
        <v>42864</v>
      </c>
      <c r="W2371" s="14">
        <f ca="1">VLOOKUP($M2371,LAST!$B:$Q,2,0)</f>
        <v>318.04000000000002</v>
      </c>
      <c r="X2371" s="14">
        <f ca="1">VLOOKUP($M2371,LAST!$B:$Q,3,0)*100</f>
        <v>367.62</v>
      </c>
      <c r="Y2371" s="14">
        <f ca="1">VLOOKUP($M2371,LAST!$B:$Q,16,0)*100</f>
        <v>364</v>
      </c>
      <c r="Z2371" s="14">
        <f ca="1">VLOOKUP($M2371,LAST!$B:$Q,4,0)</f>
        <v>98.31</v>
      </c>
      <c r="AA2371" s="14">
        <f ca="1">VLOOKUP($M2371,LAST!$B:$Q,5,0)</f>
        <v>99.078100000000006</v>
      </c>
      <c r="AB2371" s="14">
        <f ca="1">VLOOKUP($M2371,LAST!$B:$Q,6,0)</f>
        <v>99.658000000000001</v>
      </c>
      <c r="AC2371" s="14">
        <f ca="1">VLOOKUP($M2371,LAST!$B:$Q,7,0)</f>
        <v>1131.45</v>
      </c>
    </row>
    <row r="2372" spans="12:29" ht="16.5" customHeight="1" x14ac:dyDescent="0.25">
      <c r="L2372" s="32">
        <f t="shared" si="375"/>
        <v>2372</v>
      </c>
      <c r="M2372" s="9">
        <f t="shared" ca="1" si="384"/>
        <v>42863</v>
      </c>
      <c r="N2372" s="12">
        <f t="shared" ca="1" si="376"/>
        <v>-8.4418416298048804E-3</v>
      </c>
      <c r="O2372" s="12">
        <f t="shared" ca="1" si="377"/>
        <v>-9.5235547470640114E-3</v>
      </c>
      <c r="P2372" s="12">
        <f t="shared" ca="1" si="378"/>
        <v>-8.0862533692722671E-3</v>
      </c>
      <c r="Q2372" s="12">
        <f t="shared" ca="1" si="379"/>
        <v>2.035209117738912E-4</v>
      </c>
      <c r="R2372" s="12">
        <f t="shared" ca="1" si="380"/>
        <v>4.3640330939176408E-4</v>
      </c>
      <c r="S2372" s="12">
        <f t="shared" ca="1" si="381"/>
        <v>4.1764658178575775E-3</v>
      </c>
      <c r="T2372" s="12">
        <f t="shared" ca="1" si="382"/>
        <v>-1.0859201186566025E-3</v>
      </c>
      <c r="U2372" s="18"/>
      <c r="V2372" s="22">
        <f t="shared" ca="1" si="383"/>
        <v>42863</v>
      </c>
      <c r="W2372" s="14">
        <f ca="1">VLOOKUP($M2372,LAST!$B:$Q,2,0)</f>
        <v>318.31</v>
      </c>
      <c r="X2372" s="14">
        <f ca="1">VLOOKUP($M2372,LAST!$B:$Q,3,0)*100</f>
        <v>370.25</v>
      </c>
      <c r="Y2372" s="14">
        <f ca="1">VLOOKUP($M2372,LAST!$B:$Q,16,0)*100</f>
        <v>368</v>
      </c>
      <c r="Z2372" s="14">
        <f ca="1">VLOOKUP($M2372,LAST!$B:$Q,4,0)</f>
        <v>98.29</v>
      </c>
      <c r="AA2372" s="14">
        <f ca="1">VLOOKUP($M2372,LAST!$B:$Q,5,0)</f>
        <v>99.034199999999998</v>
      </c>
      <c r="AB2372" s="14">
        <f ca="1">VLOOKUP($M2372,LAST!$B:$Q,6,0)</f>
        <v>99.06</v>
      </c>
      <c r="AC2372" s="14">
        <f ca="1">VLOOKUP($M2372,LAST!$B:$Q,7,0)</f>
        <v>1131.45</v>
      </c>
    </row>
    <row r="2373" spans="12:29" ht="16.5" customHeight="1" x14ac:dyDescent="0.25">
      <c r="L2373" s="32">
        <f t="shared" si="375"/>
        <v>2373</v>
      </c>
      <c r="M2373" s="9">
        <f t="shared" ca="1" si="384"/>
        <v>42860</v>
      </c>
      <c r="N2373" s="12">
        <f t="shared" ca="1" si="376"/>
        <v>6.9004453923844356E-3</v>
      </c>
      <c r="O2373" s="12">
        <f t="shared" ca="1" si="377"/>
        <v>4.7845603849152596E-3</v>
      </c>
      <c r="P2373" s="12">
        <f t="shared" ca="1" si="378"/>
        <v>5.4200542005420349E-3</v>
      </c>
      <c r="Q2373" s="12">
        <f t="shared" ca="1" si="379"/>
        <v>-4.0687620791379775E-4</v>
      </c>
      <c r="R2373" s="12">
        <f t="shared" ca="1" si="380"/>
        <v>6.4656522327677379E-5</v>
      </c>
      <c r="S2373" s="12">
        <f t="shared" ca="1" si="381"/>
        <v>-1.5081429598065021E-3</v>
      </c>
      <c r="T2373" s="12">
        <f t="shared" ca="1" si="382"/>
        <v>0</v>
      </c>
      <c r="U2373" s="18"/>
      <c r="V2373" s="22">
        <f t="shared" ca="1" si="383"/>
        <v>42860</v>
      </c>
      <c r="W2373" s="14">
        <f ca="1">VLOOKUP($M2373,LAST!$B:$Q,2,0)</f>
        <v>321.02</v>
      </c>
      <c r="X2373" s="14">
        <f ca="1">VLOOKUP($M2373,LAST!$B:$Q,3,0)*100</f>
        <v>373.81</v>
      </c>
      <c r="Y2373" s="14">
        <f ca="1">VLOOKUP($M2373,LAST!$B:$Q,16,0)*100</f>
        <v>371</v>
      </c>
      <c r="Z2373" s="14">
        <f ca="1">VLOOKUP($M2373,LAST!$B:$Q,4,0)</f>
        <v>98.27</v>
      </c>
      <c r="AA2373" s="14">
        <f ca="1">VLOOKUP($M2373,LAST!$B:$Q,5,0)</f>
        <v>98.991</v>
      </c>
      <c r="AB2373" s="14">
        <f ca="1">VLOOKUP($M2373,LAST!$B:$Q,6,0)</f>
        <v>98.647999999999996</v>
      </c>
      <c r="AC2373" s="14">
        <f ca="1">VLOOKUP($M2373,LAST!$B:$Q,7,0)</f>
        <v>1132.68</v>
      </c>
    </row>
    <row r="2374" spans="12:29" ht="16.5" customHeight="1" x14ac:dyDescent="0.25">
      <c r="L2374" s="32">
        <f t="shared" ref="L2374:L2437" si="385">ROW(M2374)</f>
        <v>2374</v>
      </c>
      <c r="M2374" s="9">
        <f t="shared" ca="1" si="384"/>
        <v>42859</v>
      </c>
      <c r="N2374" s="12">
        <f t="shared" ref="N2374:N2437" ca="1" si="386">W2374/W2375-1</f>
        <v>6.3762626262626743E-3</v>
      </c>
      <c r="O2374" s="12">
        <f t="shared" ref="O2374:O2437" ca="1" si="387">X2374/X2375-1</f>
        <v>1.5075241607664935E-3</v>
      </c>
      <c r="P2374" s="12">
        <f t="shared" ref="P2374:P2437" ca="1" si="388">Y2374/Y2375-1</f>
        <v>8.1967213114753079E-3</v>
      </c>
      <c r="Q2374" s="12">
        <f t="shared" ref="Q2374:Q2437" ca="1" si="389">Z2374/Z2375-1</f>
        <v>0</v>
      </c>
      <c r="R2374" s="12">
        <f t="shared" ref="R2374:R2437" ca="1" si="390">AA2374/AA2375-1</f>
        <v>2.1219923284920839E-4</v>
      </c>
      <c r="S2374" s="12">
        <f t="shared" ref="S2374:S2437" ca="1" si="391">AB2374/AB2375-1</f>
        <v>-4.1528490358738734E-3</v>
      </c>
      <c r="T2374" s="12">
        <f t="shared" ref="T2374:T2437" ca="1" si="392">AC2374/AC2375-1</f>
        <v>1.6625397948355491E-3</v>
      </c>
      <c r="U2374" s="18"/>
      <c r="V2374" s="22">
        <f t="shared" ref="V2374:V2437" ca="1" si="393">M2374</f>
        <v>42859</v>
      </c>
      <c r="W2374" s="14">
        <f ca="1">VLOOKUP($M2374,LAST!$B:$Q,2,0)</f>
        <v>318.82</v>
      </c>
      <c r="X2374" s="14">
        <f ca="1">VLOOKUP($M2374,LAST!$B:$Q,3,0)*100</f>
        <v>372.03</v>
      </c>
      <c r="Y2374" s="14">
        <f ca="1">VLOOKUP($M2374,LAST!$B:$Q,16,0)*100</f>
        <v>369</v>
      </c>
      <c r="Z2374" s="14">
        <f ca="1">VLOOKUP($M2374,LAST!$B:$Q,4,0)</f>
        <v>98.31</v>
      </c>
      <c r="AA2374" s="14">
        <f ca="1">VLOOKUP($M2374,LAST!$B:$Q,5,0)</f>
        <v>98.9846</v>
      </c>
      <c r="AB2374" s="14">
        <f ca="1">VLOOKUP($M2374,LAST!$B:$Q,6,0)</f>
        <v>98.796999999999997</v>
      </c>
      <c r="AC2374" s="14">
        <f ca="1">VLOOKUP($M2374,LAST!$B:$Q,7,0)</f>
        <v>1132.68</v>
      </c>
    </row>
    <row r="2375" spans="12:29" ht="16.5" customHeight="1" x14ac:dyDescent="0.25">
      <c r="L2375" s="32">
        <f t="shared" si="385"/>
        <v>2375</v>
      </c>
      <c r="M2375" s="9">
        <f t="shared" ref="M2375:M2438" ca="1" si="394">WORKDAY(M2374,-1)</f>
        <v>42858</v>
      </c>
      <c r="N2375" s="12">
        <f t="shared" ca="1" si="386"/>
        <v>-8.1402629931119908E-3</v>
      </c>
      <c r="O2375" s="12">
        <f t="shared" ca="1" si="387"/>
        <v>-7.9318448883665127E-3</v>
      </c>
      <c r="P2375" s="12">
        <f t="shared" ca="1" si="388"/>
        <v>-8.1300813008130524E-3</v>
      </c>
      <c r="Q2375" s="12">
        <f t="shared" ca="1" si="389"/>
        <v>0</v>
      </c>
      <c r="R2375" s="12">
        <f t="shared" ca="1" si="390"/>
        <v>2.5066000396201105E-4</v>
      </c>
      <c r="S2375" s="12">
        <f t="shared" ca="1" si="391"/>
        <v>2.3541060459102425E-3</v>
      </c>
      <c r="T2375" s="12">
        <f t="shared" ca="1" si="392"/>
        <v>0</v>
      </c>
      <c r="U2375" s="18"/>
      <c r="V2375" s="22">
        <f t="shared" ca="1" si="393"/>
        <v>42858</v>
      </c>
      <c r="W2375" s="14">
        <f ca="1">VLOOKUP($M2375,LAST!$B:$Q,2,0)</f>
        <v>316.8</v>
      </c>
      <c r="X2375" s="14">
        <f ca="1">VLOOKUP($M2375,LAST!$B:$Q,3,0)*100</f>
        <v>371.47</v>
      </c>
      <c r="Y2375" s="14">
        <f ca="1">VLOOKUP($M2375,LAST!$B:$Q,16,0)*100</f>
        <v>366</v>
      </c>
      <c r="Z2375" s="14">
        <f ca="1">VLOOKUP($M2375,LAST!$B:$Q,4,0)</f>
        <v>98.31</v>
      </c>
      <c r="AA2375" s="14">
        <f ca="1">VLOOKUP($M2375,LAST!$B:$Q,5,0)</f>
        <v>98.9636</v>
      </c>
      <c r="AB2375" s="14">
        <f ca="1">VLOOKUP($M2375,LAST!$B:$Q,6,0)</f>
        <v>99.209000000000003</v>
      </c>
      <c r="AC2375" s="14">
        <f ca="1">VLOOKUP($M2375,LAST!$B:$Q,7,0)</f>
        <v>1130.8</v>
      </c>
    </row>
    <row r="2376" spans="12:29" ht="16.5" customHeight="1" x14ac:dyDescent="0.25">
      <c r="L2376" s="32">
        <f t="shared" si="385"/>
        <v>2376</v>
      </c>
      <c r="M2376" s="9">
        <f t="shared" ca="1" si="394"/>
        <v>42857</v>
      </c>
      <c r="N2376" s="12">
        <f t="shared" ca="1" si="386"/>
        <v>3.3928122643880343E-3</v>
      </c>
      <c r="O2376" s="12">
        <f t="shared" ca="1" si="387"/>
        <v>5.3415950002522194E-5</v>
      </c>
      <c r="P2376" s="12">
        <f t="shared" ca="1" si="388"/>
        <v>0</v>
      </c>
      <c r="Q2376" s="12">
        <f t="shared" ca="1" si="389"/>
        <v>1.017293997966906E-4</v>
      </c>
      <c r="R2376" s="12">
        <f t="shared" ca="1" si="390"/>
        <v>2.3959941404294582E-4</v>
      </c>
      <c r="S2376" s="12">
        <f t="shared" ca="1" si="391"/>
        <v>-1.0194091464215127E-3</v>
      </c>
      <c r="T2376" s="12">
        <f t="shared" ca="1" si="392"/>
        <v>-6.1522235893830546E-3</v>
      </c>
      <c r="U2376" s="18"/>
      <c r="V2376" s="22">
        <f t="shared" ca="1" si="393"/>
        <v>42857</v>
      </c>
      <c r="W2376" s="14">
        <f ca="1">VLOOKUP($M2376,LAST!$B:$Q,2,0)</f>
        <v>319.39999999999998</v>
      </c>
      <c r="X2376" s="14">
        <f ca="1">VLOOKUP($M2376,LAST!$B:$Q,3,0)*100</f>
        <v>374.44</v>
      </c>
      <c r="Y2376" s="14">
        <f ca="1">VLOOKUP($M2376,LAST!$B:$Q,16,0)*100</f>
        <v>369</v>
      </c>
      <c r="Z2376" s="14">
        <f ca="1">VLOOKUP($M2376,LAST!$B:$Q,4,0)</f>
        <v>98.31</v>
      </c>
      <c r="AA2376" s="14">
        <f ca="1">VLOOKUP($M2376,LAST!$B:$Q,5,0)</f>
        <v>98.938800000000001</v>
      </c>
      <c r="AB2376" s="14">
        <f ca="1">VLOOKUP($M2376,LAST!$B:$Q,6,0)</f>
        <v>98.975999999999999</v>
      </c>
      <c r="AC2376" s="14">
        <f ca="1">VLOOKUP($M2376,LAST!$B:$Q,7,0)</f>
        <v>1130.8</v>
      </c>
    </row>
    <row r="2377" spans="12:29" ht="16.5" customHeight="1" x14ac:dyDescent="0.25">
      <c r="L2377" s="32">
        <f t="shared" si="385"/>
        <v>2377</v>
      </c>
      <c r="M2377" s="9">
        <f t="shared" ca="1" si="394"/>
        <v>42856</v>
      </c>
      <c r="N2377" s="12">
        <f t="shared" ca="1" si="386"/>
        <v>-9.8911353032659077E-3</v>
      </c>
      <c r="O2377" s="12">
        <f t="shared" ca="1" si="387"/>
        <v>-4.016705237677165E-3</v>
      </c>
      <c r="P2377" s="12">
        <f t="shared" ca="1" si="388"/>
        <v>-5.3908355795148077E-3</v>
      </c>
      <c r="Q2377" s="12">
        <f t="shared" ca="1" si="389"/>
        <v>0</v>
      </c>
      <c r="R2377" s="12">
        <f t="shared" ca="1" si="390"/>
        <v>1.4256680923341314E-4</v>
      </c>
      <c r="S2377" s="12">
        <f t="shared" ca="1" si="391"/>
        <v>2.7258960121145925E-4</v>
      </c>
      <c r="T2377" s="12">
        <f t="shared" ca="1" si="392"/>
        <v>0</v>
      </c>
      <c r="U2377" s="18"/>
      <c r="V2377" s="22">
        <f t="shared" ca="1" si="393"/>
        <v>42856</v>
      </c>
      <c r="W2377" s="14">
        <f ca="1">VLOOKUP($M2377,LAST!$B:$Q,2,0)</f>
        <v>318.32</v>
      </c>
      <c r="X2377" s="14">
        <f ca="1">VLOOKUP($M2377,LAST!$B:$Q,3,0)*100</f>
        <v>374.42</v>
      </c>
      <c r="Y2377" s="14">
        <f ca="1">VLOOKUP($M2377,LAST!$B:$Q,16,0)*100</f>
        <v>369</v>
      </c>
      <c r="Z2377" s="14">
        <f ca="1">VLOOKUP($M2377,LAST!$B:$Q,4,0)</f>
        <v>98.3</v>
      </c>
      <c r="AA2377" s="14">
        <f ca="1">VLOOKUP($M2377,LAST!$B:$Q,5,0)</f>
        <v>98.915099999999995</v>
      </c>
      <c r="AB2377" s="14">
        <f ca="1">VLOOKUP($M2377,LAST!$B:$Q,6,0)</f>
        <v>99.076999999999998</v>
      </c>
      <c r="AC2377" s="14">
        <f ca="1">VLOOKUP($M2377,LAST!$B:$Q,7,0)</f>
        <v>1137.8</v>
      </c>
    </row>
    <row r="2378" spans="12:29" ht="16.5" customHeight="1" x14ac:dyDescent="0.25">
      <c r="L2378" s="32">
        <f t="shared" si="385"/>
        <v>2378</v>
      </c>
      <c r="M2378" s="9">
        <f t="shared" ca="1" si="394"/>
        <v>42853</v>
      </c>
      <c r="N2378" s="12">
        <f t="shared" ca="1" si="386"/>
        <v>-1.1954884907341867E-2</v>
      </c>
      <c r="O2378" s="12">
        <f t="shared" ca="1" si="387"/>
        <v>-7.1834147629737943E-3</v>
      </c>
      <c r="P2378" s="12">
        <f t="shared" ca="1" si="388"/>
        <v>-1.0666666666666713E-2</v>
      </c>
      <c r="Q2378" s="12">
        <f t="shared" ca="1" si="389"/>
        <v>-1.017190519785327E-4</v>
      </c>
      <c r="R2378" s="12">
        <f t="shared" ca="1" si="390"/>
        <v>-2.1734185852562149E-4</v>
      </c>
      <c r="S2378" s="12">
        <f t="shared" ca="1" si="391"/>
        <v>-2.6242480520000111E-4</v>
      </c>
      <c r="T2378" s="12">
        <f t="shared" ca="1" si="392"/>
        <v>6.8135563224493989E-3</v>
      </c>
      <c r="U2378" s="18"/>
      <c r="V2378" s="22">
        <f t="shared" ca="1" si="393"/>
        <v>42853</v>
      </c>
      <c r="W2378" s="14">
        <f ca="1">VLOOKUP($M2378,LAST!$B:$Q,2,0)</f>
        <v>321.5</v>
      </c>
      <c r="X2378" s="14">
        <f ca="1">VLOOKUP($M2378,LAST!$B:$Q,3,0)*100</f>
        <v>375.93</v>
      </c>
      <c r="Y2378" s="14">
        <f ca="1">VLOOKUP($M2378,LAST!$B:$Q,16,0)*100</f>
        <v>371</v>
      </c>
      <c r="Z2378" s="14">
        <f ca="1">VLOOKUP($M2378,LAST!$B:$Q,4,0)</f>
        <v>98.3</v>
      </c>
      <c r="AA2378" s="14">
        <f ca="1">VLOOKUP($M2378,LAST!$B:$Q,5,0)</f>
        <v>98.900999999999996</v>
      </c>
      <c r="AB2378" s="14">
        <f ca="1">VLOOKUP($M2378,LAST!$B:$Q,6,0)</f>
        <v>99.05</v>
      </c>
      <c r="AC2378" s="14">
        <f ca="1">VLOOKUP($M2378,LAST!$B:$Q,7,0)</f>
        <v>1137.8</v>
      </c>
    </row>
    <row r="2379" spans="12:29" ht="16.5" customHeight="1" x14ac:dyDescent="0.25">
      <c r="L2379" s="32">
        <f t="shared" si="385"/>
        <v>2379</v>
      </c>
      <c r="M2379" s="9">
        <f t="shared" ca="1" si="394"/>
        <v>42852</v>
      </c>
      <c r="N2379" s="12">
        <f t="shared" ca="1" si="386"/>
        <v>2.0324577341175321E-3</v>
      </c>
      <c r="O2379" s="12">
        <f t="shared" ca="1" si="387"/>
        <v>5.5490962900339724E-4</v>
      </c>
      <c r="P2379" s="12">
        <f t="shared" ca="1" si="388"/>
        <v>8.0645161290322509E-3</v>
      </c>
      <c r="Q2379" s="12">
        <f t="shared" ca="1" si="389"/>
        <v>-1.0170870626513562E-4</v>
      </c>
      <c r="R2379" s="12">
        <f t="shared" ca="1" si="390"/>
        <v>2.3963890360656492E-4</v>
      </c>
      <c r="S2379" s="12">
        <f t="shared" ca="1" si="391"/>
        <v>3.1298904538323846E-4</v>
      </c>
      <c r="T2379" s="12">
        <f t="shared" ca="1" si="392"/>
        <v>4.2655291922153449E-3</v>
      </c>
      <c r="U2379" s="18"/>
      <c r="V2379" s="22">
        <f t="shared" ca="1" si="393"/>
        <v>42852</v>
      </c>
      <c r="W2379" s="14">
        <f ca="1">VLOOKUP($M2379,LAST!$B:$Q,2,0)</f>
        <v>325.39</v>
      </c>
      <c r="X2379" s="14">
        <f ca="1">VLOOKUP($M2379,LAST!$B:$Q,3,0)*100</f>
        <v>378.65000000000003</v>
      </c>
      <c r="Y2379" s="14">
        <f ca="1">VLOOKUP($M2379,LAST!$B:$Q,16,0)*100</f>
        <v>375</v>
      </c>
      <c r="Z2379" s="14">
        <f ca="1">VLOOKUP($M2379,LAST!$B:$Q,4,0)</f>
        <v>98.31</v>
      </c>
      <c r="AA2379" s="14">
        <f ca="1">VLOOKUP($M2379,LAST!$B:$Q,5,0)</f>
        <v>98.922499999999999</v>
      </c>
      <c r="AB2379" s="14">
        <f ca="1">VLOOKUP($M2379,LAST!$B:$Q,6,0)</f>
        <v>99.075999999999993</v>
      </c>
      <c r="AC2379" s="14">
        <f ca="1">VLOOKUP($M2379,LAST!$B:$Q,7,0)</f>
        <v>1130.0999999999999</v>
      </c>
    </row>
    <row r="2380" spans="12:29" ht="16.5" customHeight="1" x14ac:dyDescent="0.25">
      <c r="L2380" s="32">
        <f t="shared" si="385"/>
        <v>2380</v>
      </c>
      <c r="M2380" s="9">
        <f t="shared" ca="1" si="394"/>
        <v>42851</v>
      </c>
      <c r="N2380" s="12">
        <f t="shared" ca="1" si="386"/>
        <v>8.4469426415330062E-3</v>
      </c>
      <c r="O2380" s="12">
        <f t="shared" ca="1" si="387"/>
        <v>-3.5808320168509988E-3</v>
      </c>
      <c r="P2380" s="12">
        <f t="shared" ca="1" si="388"/>
        <v>-8.0000000000000071E-3</v>
      </c>
      <c r="Q2380" s="12">
        <f t="shared" ca="1" si="389"/>
        <v>2.0345879959293711E-4</v>
      </c>
      <c r="R2380" s="12">
        <f t="shared" ca="1" si="390"/>
        <v>2.457660974264364E-4</v>
      </c>
      <c r="S2380" s="12">
        <f t="shared" ca="1" si="391"/>
        <v>2.6319785392519002E-3</v>
      </c>
      <c r="T2380" s="12">
        <f t="shared" ca="1" si="392"/>
        <v>-1.1551140452992215E-4</v>
      </c>
      <c r="U2380" s="18"/>
      <c r="V2380" s="22">
        <f t="shared" ca="1" si="393"/>
        <v>42851</v>
      </c>
      <c r="W2380" s="14">
        <f ca="1">VLOOKUP($M2380,LAST!$B:$Q,2,0)</f>
        <v>324.73</v>
      </c>
      <c r="X2380" s="14">
        <f ca="1">VLOOKUP($M2380,LAST!$B:$Q,3,0)*100</f>
        <v>378.44</v>
      </c>
      <c r="Y2380" s="14">
        <f ca="1">VLOOKUP($M2380,LAST!$B:$Q,16,0)*100</f>
        <v>372</v>
      </c>
      <c r="Z2380" s="14">
        <f ca="1">VLOOKUP($M2380,LAST!$B:$Q,4,0)</f>
        <v>98.32</v>
      </c>
      <c r="AA2380" s="14">
        <f ca="1">VLOOKUP($M2380,LAST!$B:$Q,5,0)</f>
        <v>98.898799999999994</v>
      </c>
      <c r="AB2380" s="14">
        <f ca="1">VLOOKUP($M2380,LAST!$B:$Q,6,0)</f>
        <v>99.045000000000002</v>
      </c>
      <c r="AC2380" s="14">
        <f ca="1">VLOOKUP($M2380,LAST!$B:$Q,7,0)</f>
        <v>1125.3</v>
      </c>
    </row>
    <row r="2381" spans="12:29" ht="16.5" customHeight="1" x14ac:dyDescent="0.25">
      <c r="L2381" s="32">
        <f t="shared" si="385"/>
        <v>2381</v>
      </c>
      <c r="M2381" s="9">
        <f t="shared" ca="1" si="394"/>
        <v>42850</v>
      </c>
      <c r="N2381" s="12">
        <f t="shared" ca="1" si="386"/>
        <v>-1.3389300815000893E-2</v>
      </c>
      <c r="O2381" s="12">
        <f t="shared" ca="1" si="387"/>
        <v>-1.8350995089170374E-2</v>
      </c>
      <c r="P2381" s="12">
        <f t="shared" ca="1" si="388"/>
        <v>-2.34375E-2</v>
      </c>
      <c r="Q2381" s="12">
        <f t="shared" ca="1" si="389"/>
        <v>1.017397497200534E-4</v>
      </c>
      <c r="R2381" s="12">
        <f t="shared" ca="1" si="390"/>
        <v>-7.0796316974375273E-6</v>
      </c>
      <c r="S2381" s="12">
        <f t="shared" ca="1" si="391"/>
        <v>-3.0981310297502063E-3</v>
      </c>
      <c r="T2381" s="12">
        <f t="shared" ca="1" si="392"/>
        <v>-4.0442477876105887E-3</v>
      </c>
      <c r="U2381" s="18"/>
      <c r="V2381" s="22">
        <f t="shared" ca="1" si="393"/>
        <v>42850</v>
      </c>
      <c r="W2381" s="14">
        <f ca="1">VLOOKUP($M2381,LAST!$B:$Q,2,0)</f>
        <v>322.01</v>
      </c>
      <c r="X2381" s="14">
        <f ca="1">VLOOKUP($M2381,LAST!$B:$Q,3,0)*100</f>
        <v>379.8</v>
      </c>
      <c r="Y2381" s="14">
        <f ca="1">VLOOKUP($M2381,LAST!$B:$Q,16,0)*100</f>
        <v>375</v>
      </c>
      <c r="Z2381" s="14">
        <f ca="1">VLOOKUP($M2381,LAST!$B:$Q,4,0)</f>
        <v>98.3</v>
      </c>
      <c r="AA2381" s="14">
        <f ca="1">VLOOKUP($M2381,LAST!$B:$Q,5,0)</f>
        <v>98.874499999999998</v>
      </c>
      <c r="AB2381" s="14">
        <f ca="1">VLOOKUP($M2381,LAST!$B:$Q,6,0)</f>
        <v>98.784999999999997</v>
      </c>
      <c r="AC2381" s="14">
        <f ca="1">VLOOKUP($M2381,LAST!$B:$Q,7,0)</f>
        <v>1125.43</v>
      </c>
    </row>
    <row r="2382" spans="12:29" ht="16.5" customHeight="1" x14ac:dyDescent="0.25">
      <c r="L2382" s="32">
        <f t="shared" si="385"/>
        <v>2382</v>
      </c>
      <c r="M2382" s="9">
        <f t="shared" ca="1" si="394"/>
        <v>42849</v>
      </c>
      <c r="N2382" s="12">
        <f t="shared" ca="1" si="386"/>
        <v>-1.8199320157627152E-2</v>
      </c>
      <c r="O2382" s="12">
        <f t="shared" ca="1" si="387"/>
        <v>-2.5219823133707853E-2</v>
      </c>
      <c r="P2382" s="12">
        <f t="shared" ca="1" si="388"/>
        <v>-2.0408163265306145E-2</v>
      </c>
      <c r="Q2382" s="12">
        <f t="shared" ca="1" si="389"/>
        <v>3.0531243639320138E-4</v>
      </c>
      <c r="R2382" s="12">
        <f t="shared" ca="1" si="390"/>
        <v>5.5859137826375083E-4</v>
      </c>
      <c r="S2382" s="12">
        <f t="shared" ca="1" si="391"/>
        <v>-8.8520359682727756E-3</v>
      </c>
      <c r="T2382" s="12">
        <f t="shared" ca="1" si="392"/>
        <v>-3.7908842457903269E-3</v>
      </c>
      <c r="U2382" s="18"/>
      <c r="V2382" s="22">
        <f t="shared" ca="1" si="393"/>
        <v>42849</v>
      </c>
      <c r="W2382" s="14">
        <f ca="1">VLOOKUP($M2382,LAST!$B:$Q,2,0)</f>
        <v>326.38</v>
      </c>
      <c r="X2382" s="14">
        <f ca="1">VLOOKUP($M2382,LAST!$B:$Q,3,0)*100</f>
        <v>386.90000000000003</v>
      </c>
      <c r="Y2382" s="14">
        <f ca="1">VLOOKUP($M2382,LAST!$B:$Q,16,0)*100</f>
        <v>384</v>
      </c>
      <c r="Z2382" s="14">
        <f ca="1">VLOOKUP($M2382,LAST!$B:$Q,4,0)</f>
        <v>98.29</v>
      </c>
      <c r="AA2382" s="14">
        <f ca="1">VLOOKUP($M2382,LAST!$B:$Q,5,0)</f>
        <v>98.875200000000007</v>
      </c>
      <c r="AB2382" s="14">
        <f ca="1">VLOOKUP($M2382,LAST!$B:$Q,6,0)</f>
        <v>99.091999999999999</v>
      </c>
      <c r="AC2382" s="14">
        <f ca="1">VLOOKUP($M2382,LAST!$B:$Q,7,0)</f>
        <v>1130</v>
      </c>
    </row>
    <row r="2383" spans="12:29" ht="16.5" customHeight="1" x14ac:dyDescent="0.25">
      <c r="L2383" s="32">
        <f t="shared" si="385"/>
        <v>2383</v>
      </c>
      <c r="M2383" s="9">
        <f t="shared" ca="1" si="394"/>
        <v>42846</v>
      </c>
      <c r="N2383" s="12">
        <f t="shared" ca="1" si="386"/>
        <v>-2.9393239554902362E-3</v>
      </c>
      <c r="O2383" s="12">
        <f t="shared" ca="1" si="387"/>
        <v>1.5119062618107471E-4</v>
      </c>
      <c r="P2383" s="12">
        <f t="shared" ca="1" si="388"/>
        <v>0</v>
      </c>
      <c r="Q2383" s="12">
        <f t="shared" ca="1" si="389"/>
        <v>-4.0691759918609627E-4</v>
      </c>
      <c r="R2383" s="12">
        <f t="shared" ca="1" si="390"/>
        <v>-1.9226507484759736E-5</v>
      </c>
      <c r="S2383" s="12">
        <f t="shared" ca="1" si="391"/>
        <v>1.9944276293371033E-3</v>
      </c>
      <c r="T2383" s="12">
        <f t="shared" ca="1" si="392"/>
        <v>-4.9127116413721916E-3</v>
      </c>
      <c r="U2383" s="18"/>
      <c r="V2383" s="22">
        <f t="shared" ca="1" si="393"/>
        <v>42846</v>
      </c>
      <c r="W2383" s="14">
        <f ca="1">VLOOKUP($M2383,LAST!$B:$Q,2,0)</f>
        <v>332.43</v>
      </c>
      <c r="X2383" s="14">
        <f ca="1">VLOOKUP($M2383,LAST!$B:$Q,3,0)*100</f>
        <v>396.91</v>
      </c>
      <c r="Y2383" s="14">
        <f ca="1">VLOOKUP($M2383,LAST!$B:$Q,16,0)*100</f>
        <v>392</v>
      </c>
      <c r="Z2383" s="14">
        <f ca="1">VLOOKUP($M2383,LAST!$B:$Q,4,0)</f>
        <v>98.26</v>
      </c>
      <c r="AA2383" s="14">
        <f ca="1">VLOOKUP($M2383,LAST!$B:$Q,5,0)</f>
        <v>98.82</v>
      </c>
      <c r="AB2383" s="14">
        <f ca="1">VLOOKUP($M2383,LAST!$B:$Q,6,0)</f>
        <v>99.977000000000004</v>
      </c>
      <c r="AC2383" s="14">
        <f ca="1">VLOOKUP($M2383,LAST!$B:$Q,7,0)</f>
        <v>1134.3</v>
      </c>
    </row>
    <row r="2384" spans="12:29" ht="16.5" customHeight="1" x14ac:dyDescent="0.25">
      <c r="L2384" s="32">
        <f t="shared" si="385"/>
        <v>2384</v>
      </c>
      <c r="M2384" s="9">
        <f t="shared" ca="1" si="394"/>
        <v>42845</v>
      </c>
      <c r="N2384" s="12">
        <f t="shared" ca="1" si="386"/>
        <v>-4.7759768365122079E-3</v>
      </c>
      <c r="O2384" s="12">
        <f t="shared" ca="1" si="387"/>
        <v>-1.1581569115815538E-2</v>
      </c>
      <c r="P2384" s="12">
        <f t="shared" ca="1" si="388"/>
        <v>-1.0101010101010055E-2</v>
      </c>
      <c r="Q2384" s="12">
        <f t="shared" ca="1" si="389"/>
        <v>-2.0341741253049328E-4</v>
      </c>
      <c r="R2384" s="12">
        <f t="shared" ca="1" si="390"/>
        <v>4.0477021701068594E-6</v>
      </c>
      <c r="S2384" s="12">
        <f t="shared" ca="1" si="391"/>
        <v>4.0105075297280912E-4</v>
      </c>
      <c r="T2384" s="12">
        <f t="shared" ca="1" si="392"/>
        <v>-2.4557526004664876E-4</v>
      </c>
      <c r="U2384" s="18"/>
      <c r="V2384" s="22">
        <f t="shared" ca="1" si="393"/>
        <v>42845</v>
      </c>
      <c r="W2384" s="14">
        <f ca="1">VLOOKUP($M2384,LAST!$B:$Q,2,0)</f>
        <v>333.41</v>
      </c>
      <c r="X2384" s="14">
        <f ca="1">VLOOKUP($M2384,LAST!$B:$Q,3,0)*100</f>
        <v>396.85</v>
      </c>
      <c r="Y2384" s="14">
        <f ca="1">VLOOKUP($M2384,LAST!$B:$Q,16,0)*100</f>
        <v>392</v>
      </c>
      <c r="Z2384" s="14">
        <f ca="1">VLOOKUP($M2384,LAST!$B:$Q,4,0)</f>
        <v>98.3</v>
      </c>
      <c r="AA2384" s="14">
        <f ca="1">VLOOKUP($M2384,LAST!$B:$Q,5,0)</f>
        <v>98.821899999999999</v>
      </c>
      <c r="AB2384" s="14">
        <f ca="1">VLOOKUP($M2384,LAST!$B:$Q,6,0)</f>
        <v>99.778000000000006</v>
      </c>
      <c r="AC2384" s="14">
        <f ca="1">VLOOKUP($M2384,LAST!$B:$Q,7,0)</f>
        <v>1139.9000000000001</v>
      </c>
    </row>
    <row r="2385" spans="12:29" ht="16.5" customHeight="1" x14ac:dyDescent="0.25">
      <c r="L2385" s="32">
        <f t="shared" si="385"/>
        <v>2385</v>
      </c>
      <c r="M2385" s="9">
        <f t="shared" ca="1" si="394"/>
        <v>42844</v>
      </c>
      <c r="N2385" s="12">
        <f t="shared" ca="1" si="386"/>
        <v>-1.1128165771296938E-2</v>
      </c>
      <c r="O2385" s="12">
        <f t="shared" ca="1" si="387"/>
        <v>-8.3236594462421376E-3</v>
      </c>
      <c r="P2385" s="12">
        <f t="shared" ca="1" si="388"/>
        <v>-1.0000000000000009E-2</v>
      </c>
      <c r="Q2385" s="12">
        <f t="shared" ca="1" si="389"/>
        <v>-1.0169836265638832E-4</v>
      </c>
      <c r="R2385" s="12">
        <f t="shared" ca="1" si="390"/>
        <v>0</v>
      </c>
      <c r="S2385" s="12">
        <f t="shared" ca="1" si="391"/>
        <v>2.4020341912984744E-3</v>
      </c>
      <c r="T2385" s="12">
        <f t="shared" ca="1" si="392"/>
        <v>-1.4188124014712367E-3</v>
      </c>
      <c r="U2385" s="18"/>
      <c r="V2385" s="22">
        <f t="shared" ca="1" si="393"/>
        <v>42844</v>
      </c>
      <c r="W2385" s="14">
        <f ca="1">VLOOKUP($M2385,LAST!$B:$Q,2,0)</f>
        <v>335.01</v>
      </c>
      <c r="X2385" s="14">
        <f ca="1">VLOOKUP($M2385,LAST!$B:$Q,3,0)*100</f>
        <v>401.49999999999994</v>
      </c>
      <c r="Y2385" s="14">
        <f ca="1">VLOOKUP($M2385,LAST!$B:$Q,16,0)*100</f>
        <v>396</v>
      </c>
      <c r="Z2385" s="14">
        <f ca="1">VLOOKUP($M2385,LAST!$B:$Q,4,0)</f>
        <v>98.32</v>
      </c>
      <c r="AA2385" s="14">
        <f ca="1">VLOOKUP($M2385,LAST!$B:$Q,5,0)</f>
        <v>98.8215</v>
      </c>
      <c r="AB2385" s="14">
        <f ca="1">VLOOKUP($M2385,LAST!$B:$Q,6,0)</f>
        <v>99.738</v>
      </c>
      <c r="AC2385" s="14">
        <f ca="1">VLOOKUP($M2385,LAST!$B:$Q,7,0)</f>
        <v>1140.18</v>
      </c>
    </row>
    <row r="2386" spans="12:29" ht="16.5" customHeight="1" x14ac:dyDescent="0.25">
      <c r="L2386" s="32">
        <f t="shared" si="385"/>
        <v>2386</v>
      </c>
      <c r="M2386" s="9">
        <f t="shared" ca="1" si="394"/>
        <v>42843</v>
      </c>
      <c r="N2386" s="12">
        <f t="shared" ca="1" si="386"/>
        <v>1.8519632012506726E-2</v>
      </c>
      <c r="O2386" s="12">
        <f t="shared" ca="1" si="387"/>
        <v>1.3340341392601429E-2</v>
      </c>
      <c r="P2386" s="12">
        <f t="shared" ca="1" si="388"/>
        <v>2.0408163265306145E-2</v>
      </c>
      <c r="Q2386" s="12">
        <f t="shared" ca="1" si="389"/>
        <v>1.0170870626535766E-4</v>
      </c>
      <c r="R2386" s="12">
        <f t="shared" ca="1" si="390"/>
        <v>2.0238551809992344E-6</v>
      </c>
      <c r="S2386" s="12">
        <f t="shared" ca="1" si="391"/>
        <v>-7.8871273307409284E-3</v>
      </c>
      <c r="T2386" s="12">
        <f t="shared" ca="1" si="392"/>
        <v>3.162888771744754E-3</v>
      </c>
      <c r="U2386" s="18"/>
      <c r="V2386" s="22">
        <f t="shared" ca="1" si="393"/>
        <v>42843</v>
      </c>
      <c r="W2386" s="14">
        <f ca="1">VLOOKUP($M2386,LAST!$B:$Q,2,0)</f>
        <v>338.78</v>
      </c>
      <c r="X2386" s="14">
        <f ca="1">VLOOKUP($M2386,LAST!$B:$Q,3,0)*100</f>
        <v>404.87</v>
      </c>
      <c r="Y2386" s="14">
        <f ca="1">VLOOKUP($M2386,LAST!$B:$Q,16,0)*100</f>
        <v>400</v>
      </c>
      <c r="Z2386" s="14">
        <f ca="1">VLOOKUP($M2386,LAST!$B:$Q,4,0)</f>
        <v>98.33</v>
      </c>
      <c r="AA2386" s="14">
        <f ca="1">VLOOKUP($M2386,LAST!$B:$Q,5,0)</f>
        <v>98.8215</v>
      </c>
      <c r="AB2386" s="14">
        <f ca="1">VLOOKUP($M2386,LAST!$B:$Q,6,0)</f>
        <v>99.498999999999995</v>
      </c>
      <c r="AC2386" s="14">
        <f ca="1">VLOOKUP($M2386,LAST!$B:$Q,7,0)</f>
        <v>1141.8</v>
      </c>
    </row>
    <row r="2387" spans="12:29" ht="16.5" customHeight="1" x14ac:dyDescent="0.25">
      <c r="L2387" s="32">
        <f t="shared" si="385"/>
        <v>2387</v>
      </c>
      <c r="M2387" s="9">
        <f t="shared" ca="1" si="394"/>
        <v>42842</v>
      </c>
      <c r="N2387" s="12">
        <f t="shared" ca="1" si="386"/>
        <v>-5.9175134488942405E-3</v>
      </c>
      <c r="O2387" s="12">
        <f t="shared" ca="1" si="387"/>
        <v>-2.1976924229558659E-3</v>
      </c>
      <c r="P2387" s="12">
        <f t="shared" ca="1" si="388"/>
        <v>-2.5445292620864812E-3</v>
      </c>
      <c r="Q2387" s="12">
        <f t="shared" ca="1" si="389"/>
        <v>1.0171905197831066E-4</v>
      </c>
      <c r="R2387" s="12">
        <f t="shared" ca="1" si="390"/>
        <v>-2.0238510850534297E-6</v>
      </c>
      <c r="S2387" s="12">
        <f t="shared" ca="1" si="391"/>
        <v>-2.1888369316486189E-3</v>
      </c>
      <c r="T2387" s="12">
        <f t="shared" ca="1" si="392"/>
        <v>-1.5176370478888757E-3</v>
      </c>
      <c r="U2387" s="18"/>
      <c r="V2387" s="22">
        <f t="shared" ca="1" si="393"/>
        <v>42842</v>
      </c>
      <c r="W2387" s="14">
        <f ca="1">VLOOKUP($M2387,LAST!$B:$Q,2,0)</f>
        <v>332.62</v>
      </c>
      <c r="X2387" s="14">
        <f ca="1">VLOOKUP($M2387,LAST!$B:$Q,3,0)*100</f>
        <v>399.54</v>
      </c>
      <c r="Y2387" s="14">
        <f ca="1">VLOOKUP($M2387,LAST!$B:$Q,16,0)*100</f>
        <v>392</v>
      </c>
      <c r="Z2387" s="14">
        <f ca="1">VLOOKUP($M2387,LAST!$B:$Q,4,0)</f>
        <v>98.32</v>
      </c>
      <c r="AA2387" s="14">
        <f ca="1">VLOOKUP($M2387,LAST!$B:$Q,5,0)</f>
        <v>98.821299999999994</v>
      </c>
      <c r="AB2387" s="14">
        <f ca="1">VLOOKUP($M2387,LAST!$B:$Q,6,0)</f>
        <v>100.29</v>
      </c>
      <c r="AC2387" s="14">
        <f ca="1">VLOOKUP($M2387,LAST!$B:$Q,7,0)</f>
        <v>1138.2</v>
      </c>
    </row>
    <row r="2388" spans="12:29" ht="16.5" customHeight="1" x14ac:dyDescent="0.25">
      <c r="L2388" s="32">
        <f t="shared" si="385"/>
        <v>2388</v>
      </c>
      <c r="M2388" s="9">
        <f t="shared" ca="1" si="394"/>
        <v>42839</v>
      </c>
      <c r="N2388" s="12">
        <f t="shared" ca="1" si="386"/>
        <v>0</v>
      </c>
      <c r="O2388" s="12">
        <f t="shared" ca="1" si="387"/>
        <v>0</v>
      </c>
      <c r="P2388" s="12">
        <f t="shared" ca="1" si="388"/>
        <v>0</v>
      </c>
      <c r="Q2388" s="12">
        <f t="shared" ca="1" si="389"/>
        <v>3.0525030525030417E-4</v>
      </c>
      <c r="R2388" s="12">
        <f t="shared" ca="1" si="390"/>
        <v>1.7203030161949684E-5</v>
      </c>
      <c r="S2388" s="12">
        <f t="shared" ca="1" si="391"/>
        <v>1.9902477858502188E-4</v>
      </c>
      <c r="T2388" s="12">
        <f t="shared" ca="1" si="392"/>
        <v>8.9483280522562048E-3</v>
      </c>
      <c r="U2388" s="18"/>
      <c r="V2388" s="22">
        <f t="shared" ca="1" si="393"/>
        <v>42839</v>
      </c>
      <c r="W2388" s="14">
        <f ca="1">VLOOKUP($M2388,LAST!$B:$Q,2,0)</f>
        <v>334.6</v>
      </c>
      <c r="X2388" s="14">
        <f ca="1">VLOOKUP($M2388,LAST!$B:$Q,3,0)*100</f>
        <v>400.42</v>
      </c>
      <c r="Y2388" s="14">
        <f ca="1">VLOOKUP($M2388,LAST!$B:$Q,16,0)*100</f>
        <v>393</v>
      </c>
      <c r="Z2388" s="14">
        <f ca="1">VLOOKUP($M2388,LAST!$B:$Q,4,0)</f>
        <v>98.31</v>
      </c>
      <c r="AA2388" s="14">
        <f ca="1">VLOOKUP($M2388,LAST!$B:$Q,5,0)</f>
        <v>98.8215</v>
      </c>
      <c r="AB2388" s="14">
        <f ca="1">VLOOKUP($M2388,LAST!$B:$Q,6,0)</f>
        <v>100.51</v>
      </c>
      <c r="AC2388" s="14">
        <f ca="1">VLOOKUP($M2388,LAST!$B:$Q,7,0)</f>
        <v>1139.93</v>
      </c>
    </row>
    <row r="2389" spans="12:29" ht="16.5" customHeight="1" x14ac:dyDescent="0.25">
      <c r="L2389" s="32">
        <f t="shared" si="385"/>
        <v>2389</v>
      </c>
      <c r="M2389" s="9">
        <f t="shared" ca="1" si="394"/>
        <v>42838</v>
      </c>
      <c r="N2389" s="12">
        <f t="shared" ca="1" si="386"/>
        <v>2.817239105676439E-3</v>
      </c>
      <c r="O2389" s="12">
        <f t="shared" ca="1" si="387"/>
        <v>1.1340388452504291E-2</v>
      </c>
      <c r="P2389" s="12">
        <f t="shared" ca="1" si="388"/>
        <v>1.5503875968992276E-2</v>
      </c>
      <c r="Q2389" s="12">
        <f t="shared" ca="1" si="389"/>
        <v>-2.0345879959304813E-4</v>
      </c>
      <c r="R2389" s="12">
        <f t="shared" ca="1" si="390"/>
        <v>1.487777452784389E-4</v>
      </c>
      <c r="S2389" s="12">
        <f t="shared" ca="1" si="391"/>
        <v>-2.8775550704505104E-3</v>
      </c>
      <c r="T2389" s="12">
        <f t="shared" ca="1" si="392"/>
        <v>-1.023215067893124E-2</v>
      </c>
      <c r="U2389" s="18"/>
      <c r="V2389" s="22">
        <f t="shared" ca="1" si="393"/>
        <v>42838</v>
      </c>
      <c r="W2389" s="14">
        <f ca="1">VLOOKUP($M2389,LAST!$B:$Q,2,0)</f>
        <v>334.6</v>
      </c>
      <c r="X2389" s="14">
        <f ca="1">VLOOKUP($M2389,LAST!$B:$Q,3,0)*100</f>
        <v>400.42</v>
      </c>
      <c r="Y2389" s="14">
        <f ca="1">VLOOKUP($M2389,LAST!$B:$Q,16,0)*100</f>
        <v>393</v>
      </c>
      <c r="Z2389" s="14">
        <f ca="1">VLOOKUP($M2389,LAST!$B:$Q,4,0)</f>
        <v>98.28</v>
      </c>
      <c r="AA2389" s="14">
        <f ca="1">VLOOKUP($M2389,LAST!$B:$Q,5,0)</f>
        <v>98.819800000000001</v>
      </c>
      <c r="AB2389" s="14">
        <f ca="1">VLOOKUP($M2389,LAST!$B:$Q,6,0)</f>
        <v>100.49</v>
      </c>
      <c r="AC2389" s="14">
        <f ca="1">VLOOKUP($M2389,LAST!$B:$Q,7,0)</f>
        <v>1129.82</v>
      </c>
    </row>
    <row r="2390" spans="12:29" ht="16.5" customHeight="1" x14ac:dyDescent="0.25">
      <c r="L2390" s="32">
        <f t="shared" si="385"/>
        <v>2390</v>
      </c>
      <c r="M2390" s="9">
        <f t="shared" ca="1" si="394"/>
        <v>42837</v>
      </c>
      <c r="N2390" s="12">
        <f t="shared" ca="1" si="386"/>
        <v>-3.9702677691870747E-3</v>
      </c>
      <c r="O2390" s="12">
        <f t="shared" ca="1" si="387"/>
        <v>5.3067235425552362E-3</v>
      </c>
      <c r="P2390" s="12">
        <f t="shared" ca="1" si="388"/>
        <v>1.0443864229765065E-2</v>
      </c>
      <c r="Q2390" s="12">
        <f t="shared" ca="1" si="389"/>
        <v>0</v>
      </c>
      <c r="R2390" s="12">
        <f t="shared" ca="1" si="390"/>
        <v>1.6803575314927599E-4</v>
      </c>
      <c r="S2390" s="12">
        <f t="shared" ca="1" si="391"/>
        <v>6.950650382286927E-4</v>
      </c>
      <c r="T2390" s="12">
        <f t="shared" ca="1" si="392"/>
        <v>-3.7528364461510977E-3</v>
      </c>
      <c r="U2390" s="18"/>
      <c r="V2390" s="22">
        <f t="shared" ca="1" si="393"/>
        <v>42837</v>
      </c>
      <c r="W2390" s="14">
        <f ca="1">VLOOKUP($M2390,LAST!$B:$Q,2,0)</f>
        <v>333.66</v>
      </c>
      <c r="X2390" s="14">
        <f ca="1">VLOOKUP($M2390,LAST!$B:$Q,3,0)*100</f>
        <v>395.93</v>
      </c>
      <c r="Y2390" s="14">
        <f ca="1">VLOOKUP($M2390,LAST!$B:$Q,16,0)*100</f>
        <v>387</v>
      </c>
      <c r="Z2390" s="14">
        <f ca="1">VLOOKUP($M2390,LAST!$B:$Q,4,0)</f>
        <v>98.3</v>
      </c>
      <c r="AA2390" s="14">
        <f ca="1">VLOOKUP($M2390,LAST!$B:$Q,5,0)</f>
        <v>98.805099999999996</v>
      </c>
      <c r="AB2390" s="14">
        <f ca="1">VLOOKUP($M2390,LAST!$B:$Q,6,0)</f>
        <v>100.78</v>
      </c>
      <c r="AC2390" s="14">
        <f ca="1">VLOOKUP($M2390,LAST!$B:$Q,7,0)</f>
        <v>1141.5</v>
      </c>
    </row>
    <row r="2391" spans="12:29" ht="16.5" customHeight="1" x14ac:dyDescent="0.25">
      <c r="L2391" s="32">
        <f t="shared" si="385"/>
        <v>2391</v>
      </c>
      <c r="M2391" s="9">
        <f t="shared" ca="1" si="394"/>
        <v>42836</v>
      </c>
      <c r="N2391" s="12">
        <f t="shared" ca="1" si="386"/>
        <v>1.389225181598075E-2</v>
      </c>
      <c r="O2391" s="12">
        <f t="shared" ca="1" si="387"/>
        <v>1.3745173745173922E-2</v>
      </c>
      <c r="P2391" s="12">
        <f t="shared" ca="1" si="388"/>
        <v>1.3227513227513255E-2</v>
      </c>
      <c r="Q2391" s="12">
        <f t="shared" ca="1" si="389"/>
        <v>1.017397497200534E-4</v>
      </c>
      <c r="R2391" s="12">
        <f t="shared" ca="1" si="390"/>
        <v>-1.0121611158064869E-4</v>
      </c>
      <c r="S2391" s="12">
        <f t="shared" ca="1" si="391"/>
        <v>-3.068699267471775E-3</v>
      </c>
      <c r="T2391" s="12">
        <f t="shared" ca="1" si="392"/>
        <v>3.0639936969272252E-3</v>
      </c>
      <c r="U2391" s="18"/>
      <c r="V2391" s="22">
        <f t="shared" ca="1" si="393"/>
        <v>42836</v>
      </c>
      <c r="W2391" s="14">
        <f ca="1">VLOOKUP($M2391,LAST!$B:$Q,2,0)</f>
        <v>334.99</v>
      </c>
      <c r="X2391" s="14">
        <f ca="1">VLOOKUP($M2391,LAST!$B:$Q,3,0)*100</f>
        <v>393.84000000000003</v>
      </c>
      <c r="Y2391" s="14">
        <f ca="1">VLOOKUP($M2391,LAST!$B:$Q,16,0)*100</f>
        <v>383</v>
      </c>
      <c r="Z2391" s="14">
        <f ca="1">VLOOKUP($M2391,LAST!$B:$Q,4,0)</f>
        <v>98.3</v>
      </c>
      <c r="AA2391" s="14">
        <f ca="1">VLOOKUP($M2391,LAST!$B:$Q,5,0)</f>
        <v>98.788499999999999</v>
      </c>
      <c r="AB2391" s="14">
        <f ca="1">VLOOKUP($M2391,LAST!$B:$Q,6,0)</f>
        <v>100.71</v>
      </c>
      <c r="AC2391" s="14">
        <f ca="1">VLOOKUP($M2391,LAST!$B:$Q,7,0)</f>
        <v>1145.8</v>
      </c>
    </row>
    <row r="2392" spans="12:29" ht="16.5" customHeight="1" x14ac:dyDescent="0.25">
      <c r="L2392" s="32">
        <f t="shared" si="385"/>
        <v>2392</v>
      </c>
      <c r="M2392" s="9">
        <f t="shared" ca="1" si="394"/>
        <v>42835</v>
      </c>
      <c r="N2392" s="12">
        <f t="shared" ca="1" si="386"/>
        <v>1.0675721146492734E-2</v>
      </c>
      <c r="O2392" s="12">
        <f t="shared" ca="1" si="387"/>
        <v>-1.2596724851539065E-3</v>
      </c>
      <c r="P2392" s="12">
        <f t="shared" ca="1" si="388"/>
        <v>2.6525198938991412E-3</v>
      </c>
      <c r="Q2392" s="12">
        <f t="shared" ca="1" si="389"/>
        <v>1.017501017501754E-4</v>
      </c>
      <c r="R2392" s="12">
        <f t="shared" ca="1" si="390"/>
        <v>7.5917846767525887E-5</v>
      </c>
      <c r="S2392" s="12">
        <f t="shared" ca="1" si="391"/>
        <v>-1.5813401858075782E-3</v>
      </c>
      <c r="T2392" s="12">
        <f t="shared" ca="1" si="392"/>
        <v>6.9640338504934896E-3</v>
      </c>
      <c r="U2392" s="18"/>
      <c r="V2392" s="22">
        <f t="shared" ca="1" si="393"/>
        <v>42835</v>
      </c>
      <c r="W2392" s="14">
        <f ca="1">VLOOKUP($M2392,LAST!$B:$Q,2,0)</f>
        <v>330.4</v>
      </c>
      <c r="X2392" s="14">
        <f ca="1">VLOOKUP($M2392,LAST!$B:$Q,3,0)*100</f>
        <v>388.5</v>
      </c>
      <c r="Y2392" s="14">
        <f ca="1">VLOOKUP($M2392,LAST!$B:$Q,16,0)*100</f>
        <v>378</v>
      </c>
      <c r="Z2392" s="14">
        <f ca="1">VLOOKUP($M2392,LAST!$B:$Q,4,0)</f>
        <v>98.29</v>
      </c>
      <c r="AA2392" s="14">
        <f ca="1">VLOOKUP($M2392,LAST!$B:$Q,5,0)</f>
        <v>98.798500000000004</v>
      </c>
      <c r="AB2392" s="14">
        <f ca="1">VLOOKUP($M2392,LAST!$B:$Q,6,0)</f>
        <v>101.02</v>
      </c>
      <c r="AC2392" s="14">
        <f ca="1">VLOOKUP($M2392,LAST!$B:$Q,7,0)</f>
        <v>1142.3</v>
      </c>
    </row>
    <row r="2393" spans="12:29" ht="16.5" customHeight="1" x14ac:dyDescent="0.25">
      <c r="L2393" s="32">
        <f t="shared" si="385"/>
        <v>2393</v>
      </c>
      <c r="M2393" s="9">
        <f t="shared" ca="1" si="394"/>
        <v>42832</v>
      </c>
      <c r="N2393" s="12">
        <f t="shared" ca="1" si="386"/>
        <v>-1.4203003437669559E-2</v>
      </c>
      <c r="O2393" s="12">
        <f t="shared" ca="1" si="387"/>
        <v>-9.1446329410567184E-3</v>
      </c>
      <c r="P2393" s="12">
        <f t="shared" ca="1" si="388"/>
        <v>-1.5665796344647487E-2</v>
      </c>
      <c r="Q2393" s="12">
        <f t="shared" ca="1" si="389"/>
        <v>0</v>
      </c>
      <c r="R2393" s="12">
        <f t="shared" ca="1" si="390"/>
        <v>-2.570423532936017E-4</v>
      </c>
      <c r="S2393" s="12">
        <f t="shared" ca="1" si="391"/>
        <v>5.0660574153174043E-3</v>
      </c>
      <c r="T2393" s="12">
        <f t="shared" ca="1" si="392"/>
        <v>1.1207893180835704E-3</v>
      </c>
      <c r="U2393" s="18"/>
      <c r="V2393" s="22">
        <f t="shared" ca="1" si="393"/>
        <v>42832</v>
      </c>
      <c r="W2393" s="14">
        <f ca="1">VLOOKUP($M2393,LAST!$B:$Q,2,0)</f>
        <v>326.91000000000003</v>
      </c>
      <c r="X2393" s="14">
        <f ca="1">VLOOKUP($M2393,LAST!$B:$Q,3,0)*100</f>
        <v>388.99</v>
      </c>
      <c r="Y2393" s="14">
        <f ca="1">VLOOKUP($M2393,LAST!$B:$Q,16,0)*100</f>
        <v>377</v>
      </c>
      <c r="Z2393" s="14">
        <f ca="1">VLOOKUP($M2393,LAST!$B:$Q,4,0)</f>
        <v>98.28</v>
      </c>
      <c r="AA2393" s="14">
        <f ca="1">VLOOKUP($M2393,LAST!$B:$Q,5,0)</f>
        <v>98.790999999999997</v>
      </c>
      <c r="AB2393" s="14">
        <f ca="1">VLOOKUP($M2393,LAST!$B:$Q,6,0)</f>
        <v>101.18</v>
      </c>
      <c r="AC2393" s="14">
        <f ca="1">VLOOKUP($M2393,LAST!$B:$Q,7,0)</f>
        <v>1134.4000000000001</v>
      </c>
    </row>
    <row r="2394" spans="12:29" ht="16.5" customHeight="1" x14ac:dyDescent="0.25">
      <c r="L2394" s="32">
        <f t="shared" si="385"/>
        <v>2394</v>
      </c>
      <c r="M2394" s="9">
        <f t="shared" ca="1" si="394"/>
        <v>42831</v>
      </c>
      <c r="N2394" s="12">
        <f t="shared" ca="1" si="386"/>
        <v>-1.745936183022212E-3</v>
      </c>
      <c r="O2394" s="12">
        <f t="shared" ca="1" si="387"/>
        <v>-1.2974128062274159E-3</v>
      </c>
      <c r="P2394" s="12">
        <f t="shared" ca="1" si="388"/>
        <v>2.6178010471205049E-3</v>
      </c>
      <c r="Q2394" s="12">
        <f t="shared" ca="1" si="389"/>
        <v>2.0354162426206024E-4</v>
      </c>
      <c r="R2394" s="12">
        <f t="shared" ca="1" si="390"/>
        <v>-1.3659833714285696E-4</v>
      </c>
      <c r="S2394" s="12">
        <f t="shared" ca="1" si="391"/>
        <v>1.0938743038981791E-3</v>
      </c>
      <c r="T2394" s="12">
        <f t="shared" ca="1" si="392"/>
        <v>8.1676231149072631E-3</v>
      </c>
      <c r="U2394" s="18"/>
      <c r="V2394" s="22">
        <f t="shared" ca="1" si="393"/>
        <v>42831</v>
      </c>
      <c r="W2394" s="14">
        <f ca="1">VLOOKUP($M2394,LAST!$B:$Q,2,0)</f>
        <v>331.62</v>
      </c>
      <c r="X2394" s="14">
        <f ca="1">VLOOKUP($M2394,LAST!$B:$Q,3,0)*100</f>
        <v>392.58000000000004</v>
      </c>
      <c r="Y2394" s="14">
        <f ca="1">VLOOKUP($M2394,LAST!$B:$Q,16,0)*100</f>
        <v>383</v>
      </c>
      <c r="Z2394" s="14">
        <f ca="1">VLOOKUP($M2394,LAST!$B:$Q,4,0)</f>
        <v>98.28</v>
      </c>
      <c r="AA2394" s="14">
        <f ca="1">VLOOKUP($M2394,LAST!$B:$Q,5,0)</f>
        <v>98.816400000000002</v>
      </c>
      <c r="AB2394" s="14">
        <f ca="1">VLOOKUP($M2394,LAST!$B:$Q,6,0)</f>
        <v>100.67</v>
      </c>
      <c r="AC2394" s="14">
        <f ca="1">VLOOKUP($M2394,LAST!$B:$Q,7,0)</f>
        <v>1133.1300000000001</v>
      </c>
    </row>
    <row r="2395" spans="12:29" ht="16.5" customHeight="1" x14ac:dyDescent="0.25">
      <c r="L2395" s="32">
        <f t="shared" si="385"/>
        <v>2395</v>
      </c>
      <c r="M2395" s="9">
        <f t="shared" ca="1" si="394"/>
        <v>42830</v>
      </c>
      <c r="N2395" s="12">
        <f t="shared" ca="1" si="386"/>
        <v>-5.0317479333892301E-3</v>
      </c>
      <c r="O2395" s="12">
        <f t="shared" ca="1" si="387"/>
        <v>-1.1790436924933423E-2</v>
      </c>
      <c r="P2395" s="12">
        <f t="shared" ca="1" si="388"/>
        <v>-1.2919896640826822E-2</v>
      </c>
      <c r="Q2395" s="12">
        <f t="shared" ca="1" si="389"/>
        <v>2.0358306188938968E-4</v>
      </c>
      <c r="R2395" s="12">
        <f t="shared" ca="1" si="390"/>
        <v>-1.7198313755928396E-4</v>
      </c>
      <c r="S2395" s="12">
        <f t="shared" ca="1" si="391"/>
        <v>1.9892580067626398E-4</v>
      </c>
      <c r="T2395" s="12">
        <f t="shared" ca="1" si="392"/>
        <v>1.8004688349539943E-3</v>
      </c>
      <c r="U2395" s="18"/>
      <c r="V2395" s="22">
        <f t="shared" ca="1" si="393"/>
        <v>42830</v>
      </c>
      <c r="W2395" s="14">
        <f ca="1">VLOOKUP($M2395,LAST!$B:$Q,2,0)</f>
        <v>332.2</v>
      </c>
      <c r="X2395" s="14">
        <f ca="1">VLOOKUP($M2395,LAST!$B:$Q,3,0)*100</f>
        <v>393.09</v>
      </c>
      <c r="Y2395" s="14">
        <f ca="1">VLOOKUP($M2395,LAST!$B:$Q,16,0)*100</f>
        <v>382</v>
      </c>
      <c r="Z2395" s="14">
        <f ca="1">VLOOKUP($M2395,LAST!$B:$Q,4,0)</f>
        <v>98.26</v>
      </c>
      <c r="AA2395" s="14">
        <f ca="1">VLOOKUP($M2395,LAST!$B:$Q,5,0)</f>
        <v>98.829899999999995</v>
      </c>
      <c r="AB2395" s="14">
        <f ca="1">VLOOKUP($M2395,LAST!$B:$Q,6,0)</f>
        <v>100.56</v>
      </c>
      <c r="AC2395" s="14">
        <f ca="1">VLOOKUP($M2395,LAST!$B:$Q,7,0)</f>
        <v>1123.95</v>
      </c>
    </row>
    <row r="2396" spans="12:29" ht="16.5" customHeight="1" x14ac:dyDescent="0.25">
      <c r="L2396" s="32">
        <f t="shared" si="385"/>
        <v>2396</v>
      </c>
      <c r="M2396" s="9">
        <f t="shared" ca="1" si="394"/>
        <v>42829</v>
      </c>
      <c r="N2396" s="12">
        <f t="shared" ca="1" si="386"/>
        <v>-2.6883326363581483E-3</v>
      </c>
      <c r="O2396" s="12">
        <f t="shared" ca="1" si="387"/>
        <v>7.5424261470669052E-5</v>
      </c>
      <c r="P2396" s="12">
        <f t="shared" ca="1" si="388"/>
        <v>2.5906735751295429E-3</v>
      </c>
      <c r="Q2396" s="12">
        <f t="shared" ca="1" si="389"/>
        <v>0</v>
      </c>
      <c r="R2396" s="12">
        <f t="shared" ca="1" si="390"/>
        <v>-3.5193569689828674E-4</v>
      </c>
      <c r="S2396" s="12">
        <f t="shared" ca="1" si="391"/>
        <v>0</v>
      </c>
      <c r="T2396" s="12">
        <f t="shared" ca="1" si="392"/>
        <v>5.8273490940714545E-3</v>
      </c>
      <c r="U2396" s="18"/>
      <c r="V2396" s="22">
        <f t="shared" ca="1" si="393"/>
        <v>42829</v>
      </c>
      <c r="W2396" s="14">
        <f ca="1">VLOOKUP($M2396,LAST!$B:$Q,2,0)</f>
        <v>333.88</v>
      </c>
      <c r="X2396" s="14">
        <f ca="1">VLOOKUP($M2396,LAST!$B:$Q,3,0)*100</f>
        <v>397.78</v>
      </c>
      <c r="Y2396" s="14">
        <f ca="1">VLOOKUP($M2396,LAST!$B:$Q,16,0)*100</f>
        <v>387</v>
      </c>
      <c r="Z2396" s="14">
        <f ca="1">VLOOKUP($M2396,LAST!$B:$Q,4,0)</f>
        <v>98.24</v>
      </c>
      <c r="AA2396" s="14">
        <f ca="1">VLOOKUP($M2396,LAST!$B:$Q,5,0)</f>
        <v>98.846900000000005</v>
      </c>
      <c r="AB2396" s="14">
        <f ca="1">VLOOKUP($M2396,LAST!$B:$Q,6,0)</f>
        <v>100.54</v>
      </c>
      <c r="AC2396" s="14">
        <f ca="1">VLOOKUP($M2396,LAST!$B:$Q,7,0)</f>
        <v>1121.93</v>
      </c>
    </row>
    <row r="2397" spans="12:29" ht="16.5" customHeight="1" x14ac:dyDescent="0.25">
      <c r="L2397" s="32">
        <f t="shared" si="385"/>
        <v>2397</v>
      </c>
      <c r="M2397" s="9">
        <f t="shared" ca="1" si="394"/>
        <v>42828</v>
      </c>
      <c r="N2397" s="12">
        <f t="shared" ca="1" si="386"/>
        <v>9.9553517557620097E-3</v>
      </c>
      <c r="O2397" s="12">
        <f t="shared" ca="1" si="387"/>
        <v>1.1108851492195759E-2</v>
      </c>
      <c r="P2397" s="12">
        <f t="shared" ca="1" si="388"/>
        <v>7.8328981723236879E-3</v>
      </c>
      <c r="Q2397" s="12">
        <f t="shared" ca="1" si="389"/>
        <v>2.0362451639166501E-4</v>
      </c>
      <c r="R2397" s="12">
        <f t="shared" ca="1" si="390"/>
        <v>2.5187948628713208E-4</v>
      </c>
      <c r="S2397" s="12">
        <f t="shared" ca="1" si="391"/>
        <v>1.8933731938217679E-3</v>
      </c>
      <c r="T2397" s="12">
        <f t="shared" ca="1" si="392"/>
        <v>-2.6555793991416277E-3</v>
      </c>
      <c r="U2397" s="18"/>
      <c r="V2397" s="22">
        <f t="shared" ca="1" si="393"/>
        <v>42828</v>
      </c>
      <c r="W2397" s="14">
        <f ca="1">VLOOKUP($M2397,LAST!$B:$Q,2,0)</f>
        <v>334.78</v>
      </c>
      <c r="X2397" s="14">
        <f ca="1">VLOOKUP($M2397,LAST!$B:$Q,3,0)*100</f>
        <v>397.75</v>
      </c>
      <c r="Y2397" s="14">
        <f ca="1">VLOOKUP($M2397,LAST!$B:$Q,16,0)*100</f>
        <v>386</v>
      </c>
      <c r="Z2397" s="14">
        <f ca="1">VLOOKUP($M2397,LAST!$B:$Q,4,0)</f>
        <v>98.24</v>
      </c>
      <c r="AA2397" s="14">
        <f ca="1">VLOOKUP($M2397,LAST!$B:$Q,5,0)</f>
        <v>98.881699999999995</v>
      </c>
      <c r="AB2397" s="14">
        <f ca="1">VLOOKUP($M2397,LAST!$B:$Q,6,0)</f>
        <v>100.54</v>
      </c>
      <c r="AC2397" s="14">
        <f ca="1">VLOOKUP($M2397,LAST!$B:$Q,7,0)</f>
        <v>1115.43</v>
      </c>
    </row>
    <row r="2398" spans="12:29" ht="16.5" customHeight="1" x14ac:dyDescent="0.25">
      <c r="L2398" s="32">
        <f t="shared" si="385"/>
        <v>2398</v>
      </c>
      <c r="M2398" s="9">
        <f t="shared" ca="1" si="394"/>
        <v>42825</v>
      </c>
      <c r="N2398" s="12">
        <f t="shared" ca="1" si="386"/>
        <v>1.9217169387817812E-2</v>
      </c>
      <c r="O2398" s="12">
        <f t="shared" ca="1" si="387"/>
        <v>7.813901058078887E-3</v>
      </c>
      <c r="P2398" s="12">
        <f t="shared" ca="1" si="388"/>
        <v>5.249343832020914E-3</v>
      </c>
      <c r="Q2398" s="12">
        <f t="shared" ca="1" si="389"/>
        <v>6.1124694376535338E-4</v>
      </c>
      <c r="R2398" s="12">
        <f t="shared" ca="1" si="390"/>
        <v>-5.0249478042385665E-4</v>
      </c>
      <c r="S2398" s="12">
        <f t="shared" ca="1" si="391"/>
        <v>-5.9755004481631957E-4</v>
      </c>
      <c r="T2398" s="12">
        <f t="shared" ca="1" si="392"/>
        <v>9.665986467619625E-4</v>
      </c>
      <c r="U2398" s="18"/>
      <c r="V2398" s="22">
        <f t="shared" ca="1" si="393"/>
        <v>42825</v>
      </c>
      <c r="W2398" s="14">
        <f ca="1">VLOOKUP($M2398,LAST!$B:$Q,2,0)</f>
        <v>331.48</v>
      </c>
      <c r="X2398" s="14">
        <f ca="1">VLOOKUP($M2398,LAST!$B:$Q,3,0)*100</f>
        <v>393.38</v>
      </c>
      <c r="Y2398" s="14">
        <f ca="1">VLOOKUP($M2398,LAST!$B:$Q,16,0)*100</f>
        <v>383</v>
      </c>
      <c r="Z2398" s="14">
        <f ca="1">VLOOKUP($M2398,LAST!$B:$Q,4,0)</f>
        <v>98.22</v>
      </c>
      <c r="AA2398" s="14">
        <f ca="1">VLOOKUP($M2398,LAST!$B:$Q,5,0)</f>
        <v>98.856800000000007</v>
      </c>
      <c r="AB2398" s="14">
        <f ca="1">VLOOKUP($M2398,LAST!$B:$Q,6,0)</f>
        <v>100.35</v>
      </c>
      <c r="AC2398" s="14">
        <f ca="1">VLOOKUP($M2398,LAST!$B:$Q,7,0)</f>
        <v>1118.4000000000001</v>
      </c>
    </row>
    <row r="2399" spans="12:29" ht="16.5" customHeight="1" x14ac:dyDescent="0.25">
      <c r="L2399" s="32">
        <f t="shared" si="385"/>
        <v>2399</v>
      </c>
      <c r="M2399" s="9">
        <f t="shared" ca="1" si="394"/>
        <v>42824</v>
      </c>
      <c r="N2399" s="12">
        <f t="shared" ca="1" si="386"/>
        <v>-1.0436317166676812E-2</v>
      </c>
      <c r="O2399" s="12">
        <f t="shared" ca="1" si="387"/>
        <v>-1.7592872244034941E-2</v>
      </c>
      <c r="P2399" s="12">
        <f t="shared" ca="1" si="388"/>
        <v>-2.0565552699228773E-2</v>
      </c>
      <c r="Q2399" s="12">
        <f t="shared" ca="1" si="389"/>
        <v>3.0571690614489277E-4</v>
      </c>
      <c r="R2399" s="12">
        <f t="shared" ca="1" si="390"/>
        <v>-5.3153272412553854E-4</v>
      </c>
      <c r="S2399" s="12">
        <f t="shared" ca="1" si="391"/>
        <v>4.120082401647851E-3</v>
      </c>
      <c r="T2399" s="12">
        <f t="shared" ca="1" si="392"/>
        <v>2.7552165133497564E-3</v>
      </c>
      <c r="U2399" s="18"/>
      <c r="V2399" s="22">
        <f t="shared" ca="1" si="393"/>
        <v>42824</v>
      </c>
      <c r="W2399" s="14">
        <f ca="1">VLOOKUP($M2399,LAST!$B:$Q,2,0)</f>
        <v>325.23</v>
      </c>
      <c r="X2399" s="14">
        <f ca="1">VLOOKUP($M2399,LAST!$B:$Q,3,0)*100</f>
        <v>390.33000000000004</v>
      </c>
      <c r="Y2399" s="14">
        <f ca="1">VLOOKUP($M2399,LAST!$B:$Q,16,0)*100</f>
        <v>381</v>
      </c>
      <c r="Z2399" s="14">
        <f ca="1">VLOOKUP($M2399,LAST!$B:$Q,4,0)</f>
        <v>98.16</v>
      </c>
      <c r="AA2399" s="14">
        <f ca="1">VLOOKUP($M2399,LAST!$B:$Q,5,0)</f>
        <v>98.906499999999994</v>
      </c>
      <c r="AB2399" s="14">
        <f ca="1">VLOOKUP($M2399,LAST!$B:$Q,6,0)</f>
        <v>100.41</v>
      </c>
      <c r="AC2399" s="14">
        <f ca="1">VLOOKUP($M2399,LAST!$B:$Q,7,0)</f>
        <v>1117.32</v>
      </c>
    </row>
    <row r="2400" spans="12:29" ht="16.5" customHeight="1" x14ac:dyDescent="0.25">
      <c r="L2400" s="32">
        <f t="shared" si="385"/>
        <v>2400</v>
      </c>
      <c r="M2400" s="9">
        <f t="shared" ca="1" si="394"/>
        <v>42823</v>
      </c>
      <c r="N2400" s="12">
        <f t="shared" ca="1" si="386"/>
        <v>1.4257499074188384E-2</v>
      </c>
      <c r="O2400" s="12">
        <f t="shared" ca="1" si="387"/>
        <v>-4.5099218280216791E-3</v>
      </c>
      <c r="P2400" s="12">
        <f t="shared" ca="1" si="388"/>
        <v>-1.2690355329949221E-2</v>
      </c>
      <c r="Q2400" s="12">
        <f t="shared" ca="1" si="389"/>
        <v>-2.0376974019364891E-4</v>
      </c>
      <c r="R2400" s="12">
        <f t="shared" ca="1" si="390"/>
        <v>-4.1616035506952809E-4</v>
      </c>
      <c r="S2400" s="12">
        <f t="shared" ca="1" si="391"/>
        <v>2.8682605905006042E-3</v>
      </c>
      <c r="T2400" s="12">
        <f t="shared" ca="1" si="392"/>
        <v>9.6121022655815125E-4</v>
      </c>
      <c r="U2400" s="18"/>
      <c r="V2400" s="22">
        <f t="shared" ca="1" si="393"/>
        <v>42823</v>
      </c>
      <c r="W2400" s="14">
        <f ca="1">VLOOKUP($M2400,LAST!$B:$Q,2,0)</f>
        <v>328.66</v>
      </c>
      <c r="X2400" s="14">
        <f ca="1">VLOOKUP($M2400,LAST!$B:$Q,3,0)*100</f>
        <v>397.32</v>
      </c>
      <c r="Y2400" s="14">
        <f ca="1">VLOOKUP($M2400,LAST!$B:$Q,16,0)*100</f>
        <v>389</v>
      </c>
      <c r="Z2400" s="14">
        <f ca="1">VLOOKUP($M2400,LAST!$B:$Q,4,0)</f>
        <v>98.13</v>
      </c>
      <c r="AA2400" s="14">
        <f ca="1">VLOOKUP($M2400,LAST!$B:$Q,5,0)</f>
        <v>98.959100000000007</v>
      </c>
      <c r="AB2400" s="14">
        <f ca="1">VLOOKUP($M2400,LAST!$B:$Q,6,0)</f>
        <v>99.998000000000005</v>
      </c>
      <c r="AC2400" s="14">
        <f ca="1">VLOOKUP($M2400,LAST!$B:$Q,7,0)</f>
        <v>1114.25</v>
      </c>
    </row>
    <row r="2401" spans="12:29" ht="16.5" customHeight="1" x14ac:dyDescent="0.25">
      <c r="L2401" s="32">
        <f t="shared" si="385"/>
        <v>2401</v>
      </c>
      <c r="M2401" s="9">
        <f t="shared" ca="1" si="394"/>
        <v>42822</v>
      </c>
      <c r="N2401" s="12">
        <f t="shared" ca="1" si="386"/>
        <v>-1.8149865163772816E-2</v>
      </c>
      <c r="O2401" s="12">
        <f t="shared" ca="1" si="387"/>
        <v>-1.6558249556475335E-2</v>
      </c>
      <c r="P2401" s="12">
        <f t="shared" ca="1" si="388"/>
        <v>-2.4752475247524774E-2</v>
      </c>
      <c r="Q2401" s="12">
        <f t="shared" ca="1" si="389"/>
        <v>0</v>
      </c>
      <c r="R2401" s="12">
        <f t="shared" ca="1" si="390"/>
        <v>-3.8974584733875162E-4</v>
      </c>
      <c r="S2401" s="12">
        <f t="shared" ca="1" si="391"/>
        <v>5.5059193675253137E-3</v>
      </c>
      <c r="T2401" s="12">
        <f t="shared" ca="1" si="392"/>
        <v>2.6957084321765912E-4</v>
      </c>
      <c r="U2401" s="18"/>
      <c r="V2401" s="22">
        <f t="shared" ca="1" si="393"/>
        <v>42822</v>
      </c>
      <c r="W2401" s="14">
        <f ca="1">VLOOKUP($M2401,LAST!$B:$Q,2,0)</f>
        <v>324.04000000000002</v>
      </c>
      <c r="X2401" s="14">
        <f ca="1">VLOOKUP($M2401,LAST!$B:$Q,3,0)*100</f>
        <v>399.12</v>
      </c>
      <c r="Y2401" s="14">
        <f ca="1">VLOOKUP($M2401,LAST!$B:$Q,16,0)*100</f>
        <v>394</v>
      </c>
      <c r="Z2401" s="14">
        <f ca="1">VLOOKUP($M2401,LAST!$B:$Q,4,0)</f>
        <v>98.15</v>
      </c>
      <c r="AA2401" s="14">
        <f ca="1">VLOOKUP($M2401,LAST!$B:$Q,5,0)</f>
        <v>99.000299999999996</v>
      </c>
      <c r="AB2401" s="14">
        <f ca="1">VLOOKUP($M2401,LAST!$B:$Q,6,0)</f>
        <v>99.712000000000003</v>
      </c>
      <c r="AC2401" s="14">
        <f ca="1">VLOOKUP($M2401,LAST!$B:$Q,7,0)</f>
        <v>1113.18</v>
      </c>
    </row>
    <row r="2402" spans="12:29" ht="16.5" customHeight="1" x14ac:dyDescent="0.25">
      <c r="L2402" s="32">
        <f t="shared" si="385"/>
        <v>2402</v>
      </c>
      <c r="M2402" s="9">
        <f t="shared" ca="1" si="394"/>
        <v>42821</v>
      </c>
      <c r="N2402" s="12">
        <f t="shared" ca="1" si="386"/>
        <v>2.9173124259276317E-3</v>
      </c>
      <c r="O2402" s="12">
        <f t="shared" ca="1" si="387"/>
        <v>5.9987110207722072E-3</v>
      </c>
      <c r="P2402" s="12">
        <f t="shared" ca="1" si="388"/>
        <v>7.4812967581048273E-3</v>
      </c>
      <c r="Q2402" s="12">
        <f t="shared" ca="1" si="389"/>
        <v>-8.1441514812174987E-4</v>
      </c>
      <c r="R2402" s="12">
        <f t="shared" ca="1" si="390"/>
        <v>-2.9676495912411838E-4</v>
      </c>
      <c r="S2402" s="12">
        <f t="shared" ca="1" si="391"/>
        <v>-4.6272596786011144E-3</v>
      </c>
      <c r="T2402" s="12">
        <f t="shared" ca="1" si="392"/>
        <v>-8.5878202615542465E-3</v>
      </c>
      <c r="U2402" s="18"/>
      <c r="V2402" s="22">
        <f t="shared" ca="1" si="393"/>
        <v>42821</v>
      </c>
      <c r="W2402" s="14">
        <f ca="1">VLOOKUP($M2402,LAST!$B:$Q,2,0)</f>
        <v>330.03</v>
      </c>
      <c r="X2402" s="14">
        <f ca="1">VLOOKUP($M2402,LAST!$B:$Q,3,0)*100</f>
        <v>405.84</v>
      </c>
      <c r="Y2402" s="14">
        <f ca="1">VLOOKUP($M2402,LAST!$B:$Q,16,0)*100</f>
        <v>404</v>
      </c>
      <c r="Z2402" s="14">
        <f ca="1">VLOOKUP($M2402,LAST!$B:$Q,4,0)</f>
        <v>98.15</v>
      </c>
      <c r="AA2402" s="14">
        <f ca="1">VLOOKUP($M2402,LAST!$B:$Q,5,0)</f>
        <v>99.038899999999998</v>
      </c>
      <c r="AB2402" s="14">
        <f ca="1">VLOOKUP($M2402,LAST!$B:$Q,6,0)</f>
        <v>99.165999999999997</v>
      </c>
      <c r="AC2402" s="14">
        <f ca="1">VLOOKUP($M2402,LAST!$B:$Q,7,0)</f>
        <v>1112.8800000000001</v>
      </c>
    </row>
    <row r="2403" spans="12:29" ht="16.5" customHeight="1" x14ac:dyDescent="0.25">
      <c r="L2403" s="32">
        <f t="shared" si="385"/>
        <v>2403</v>
      </c>
      <c r="M2403" s="9">
        <f t="shared" ca="1" si="394"/>
        <v>42818</v>
      </c>
      <c r="N2403" s="12">
        <f t="shared" ca="1" si="386"/>
        <v>-4.0254237288135375E-3</v>
      </c>
      <c r="O2403" s="12">
        <f t="shared" ca="1" si="387"/>
        <v>-3.5813964976412205E-3</v>
      </c>
      <c r="P2403" s="12">
        <f t="shared" ca="1" si="388"/>
        <v>-4.9627791563275903E-3</v>
      </c>
      <c r="Q2403" s="12">
        <f t="shared" ca="1" si="389"/>
        <v>-3.0531243639320138E-4</v>
      </c>
      <c r="R2403" s="12">
        <f t="shared" ca="1" si="390"/>
        <v>-3.7434892548748877E-4</v>
      </c>
      <c r="S2403" s="12">
        <f t="shared" ca="1" si="391"/>
        <v>-1.3331996792302903E-3</v>
      </c>
      <c r="T2403" s="12">
        <f t="shared" ca="1" si="392"/>
        <v>2.4058810425486854E-4</v>
      </c>
      <c r="U2403" s="18"/>
      <c r="V2403" s="22">
        <f t="shared" ca="1" si="393"/>
        <v>42818</v>
      </c>
      <c r="W2403" s="14">
        <f ca="1">VLOOKUP($M2403,LAST!$B:$Q,2,0)</f>
        <v>329.07</v>
      </c>
      <c r="X2403" s="14">
        <f ca="1">VLOOKUP($M2403,LAST!$B:$Q,3,0)*100</f>
        <v>403.42</v>
      </c>
      <c r="Y2403" s="14">
        <f ca="1">VLOOKUP($M2403,LAST!$B:$Q,16,0)*100</f>
        <v>401</v>
      </c>
      <c r="Z2403" s="14">
        <f ca="1">VLOOKUP($M2403,LAST!$B:$Q,4,0)</f>
        <v>98.23</v>
      </c>
      <c r="AA2403" s="14">
        <f ca="1">VLOOKUP($M2403,LAST!$B:$Q,5,0)</f>
        <v>99.068299999999994</v>
      </c>
      <c r="AB2403" s="14">
        <f ca="1">VLOOKUP($M2403,LAST!$B:$Q,6,0)</f>
        <v>99.626999999999995</v>
      </c>
      <c r="AC2403" s="14">
        <f ca="1">VLOOKUP($M2403,LAST!$B:$Q,7,0)</f>
        <v>1122.52</v>
      </c>
    </row>
    <row r="2404" spans="12:29" ht="16.5" customHeight="1" x14ac:dyDescent="0.25">
      <c r="L2404" s="32">
        <f t="shared" si="385"/>
        <v>2404</v>
      </c>
      <c r="M2404" s="9">
        <f t="shared" ca="1" si="394"/>
        <v>42817</v>
      </c>
      <c r="N2404" s="12">
        <f t="shared" ca="1" si="386"/>
        <v>-1.0393266840387105E-2</v>
      </c>
      <c r="O2404" s="12">
        <f t="shared" ca="1" si="387"/>
        <v>-8.1577658010778542E-3</v>
      </c>
      <c r="P2404" s="12">
        <f t="shared" ca="1" si="388"/>
        <v>-7.3891625615761791E-3</v>
      </c>
      <c r="Q2404" s="12">
        <f t="shared" ca="1" si="389"/>
        <v>-3.0521924916060428E-4</v>
      </c>
      <c r="R2404" s="12">
        <f t="shared" ca="1" si="390"/>
        <v>-9.0830733248981055E-4</v>
      </c>
      <c r="S2404" s="12">
        <f t="shared" ca="1" si="391"/>
        <v>8.3268958736715248E-4</v>
      </c>
      <c r="T2404" s="12">
        <f t="shared" ca="1" si="392"/>
        <v>-9.7921395824984714E-4</v>
      </c>
      <c r="U2404" s="18"/>
      <c r="V2404" s="22">
        <f t="shared" ca="1" si="393"/>
        <v>42817</v>
      </c>
      <c r="W2404" s="14">
        <f ca="1">VLOOKUP($M2404,LAST!$B:$Q,2,0)</f>
        <v>330.4</v>
      </c>
      <c r="X2404" s="14">
        <f ca="1">VLOOKUP($M2404,LAST!$B:$Q,3,0)*100</f>
        <v>404.87</v>
      </c>
      <c r="Y2404" s="14">
        <f ca="1">VLOOKUP($M2404,LAST!$B:$Q,16,0)*100</f>
        <v>403</v>
      </c>
      <c r="Z2404" s="14">
        <f ca="1">VLOOKUP($M2404,LAST!$B:$Q,4,0)</f>
        <v>98.26</v>
      </c>
      <c r="AA2404" s="14">
        <f ca="1">VLOOKUP($M2404,LAST!$B:$Q,5,0)</f>
        <v>99.105400000000003</v>
      </c>
      <c r="AB2404" s="14">
        <f ca="1">VLOOKUP($M2404,LAST!$B:$Q,6,0)</f>
        <v>99.76</v>
      </c>
      <c r="AC2404" s="14">
        <f ca="1">VLOOKUP($M2404,LAST!$B:$Q,7,0)</f>
        <v>1122.25</v>
      </c>
    </row>
    <row r="2405" spans="12:29" ht="16.5" customHeight="1" x14ac:dyDescent="0.25">
      <c r="L2405" s="32">
        <f t="shared" si="385"/>
        <v>2405</v>
      </c>
      <c r="M2405" s="9">
        <f t="shared" ca="1" si="394"/>
        <v>42816</v>
      </c>
      <c r="N2405" s="12">
        <f t="shared" ca="1" si="386"/>
        <v>1.0074423670357602E-2</v>
      </c>
      <c r="O2405" s="12">
        <f t="shared" ca="1" si="387"/>
        <v>2.2237804267254413E-2</v>
      </c>
      <c r="P2405" s="12">
        <f t="shared" ca="1" si="388"/>
        <v>2.7848101265822711E-2</v>
      </c>
      <c r="Q2405" s="12">
        <f t="shared" ca="1" si="389"/>
        <v>-8.1325607400628552E-4</v>
      </c>
      <c r="R2405" s="12">
        <f t="shared" ca="1" si="390"/>
        <v>-5.058153653004771E-4</v>
      </c>
      <c r="S2405" s="12">
        <f t="shared" ca="1" si="391"/>
        <v>-1.3625479646939276E-3</v>
      </c>
      <c r="T2405" s="12">
        <f t="shared" ca="1" si="392"/>
        <v>2.2304501048311387E-3</v>
      </c>
      <c r="U2405" s="18"/>
      <c r="V2405" s="22">
        <f t="shared" ca="1" si="393"/>
        <v>42816</v>
      </c>
      <c r="W2405" s="14">
        <f ca="1">VLOOKUP($M2405,LAST!$B:$Q,2,0)</f>
        <v>333.87</v>
      </c>
      <c r="X2405" s="14">
        <f ca="1">VLOOKUP($M2405,LAST!$B:$Q,3,0)*100</f>
        <v>408.2</v>
      </c>
      <c r="Y2405" s="14">
        <f ca="1">VLOOKUP($M2405,LAST!$B:$Q,16,0)*100</f>
        <v>405.99999999999994</v>
      </c>
      <c r="Z2405" s="14">
        <f ca="1">VLOOKUP($M2405,LAST!$B:$Q,4,0)</f>
        <v>98.29</v>
      </c>
      <c r="AA2405" s="14">
        <f ca="1">VLOOKUP($M2405,LAST!$B:$Q,5,0)</f>
        <v>99.195499999999996</v>
      </c>
      <c r="AB2405" s="14">
        <f ca="1">VLOOKUP($M2405,LAST!$B:$Q,6,0)</f>
        <v>99.677000000000007</v>
      </c>
      <c r="AC2405" s="14">
        <f ca="1">VLOOKUP($M2405,LAST!$B:$Q,7,0)</f>
        <v>1123.3499999999999</v>
      </c>
    </row>
    <row r="2406" spans="12:29" ht="16.5" customHeight="1" x14ac:dyDescent="0.25">
      <c r="L2406" s="32">
        <f t="shared" si="385"/>
        <v>2406</v>
      </c>
      <c r="M2406" s="9">
        <f t="shared" ca="1" si="394"/>
        <v>42815</v>
      </c>
      <c r="N2406" s="12">
        <f t="shared" ca="1" si="386"/>
        <v>4.0399744843717666E-3</v>
      </c>
      <c r="O2406" s="12">
        <f t="shared" ca="1" si="387"/>
        <v>1.1013494695799597E-2</v>
      </c>
      <c r="P2406" s="12">
        <f t="shared" ca="1" si="388"/>
        <v>2.067183462532296E-2</v>
      </c>
      <c r="Q2406" s="12">
        <f t="shared" ca="1" si="389"/>
        <v>-5.0802682381623221E-4</v>
      </c>
      <c r="R2406" s="12">
        <f t="shared" ca="1" si="390"/>
        <v>-2.3169438100822948E-4</v>
      </c>
      <c r="S2406" s="12">
        <f t="shared" ca="1" si="391"/>
        <v>-5.9456229459217136E-3</v>
      </c>
      <c r="T2406" s="12">
        <f t="shared" ca="1" si="392"/>
        <v>6.4278253416993891E-4</v>
      </c>
      <c r="U2406" s="18"/>
      <c r="V2406" s="22">
        <f t="shared" ca="1" si="393"/>
        <v>42815</v>
      </c>
      <c r="W2406" s="14">
        <f ca="1">VLOOKUP($M2406,LAST!$B:$Q,2,0)</f>
        <v>330.54</v>
      </c>
      <c r="X2406" s="14">
        <f ca="1">VLOOKUP($M2406,LAST!$B:$Q,3,0)*100</f>
        <v>399.32</v>
      </c>
      <c r="Y2406" s="14">
        <f ca="1">VLOOKUP($M2406,LAST!$B:$Q,16,0)*100</f>
        <v>395</v>
      </c>
      <c r="Z2406" s="14">
        <f ca="1">VLOOKUP($M2406,LAST!$B:$Q,4,0)</f>
        <v>98.37</v>
      </c>
      <c r="AA2406" s="14">
        <f ca="1">VLOOKUP($M2406,LAST!$B:$Q,5,0)</f>
        <v>99.245699999999999</v>
      </c>
      <c r="AB2406" s="14">
        <f ca="1">VLOOKUP($M2406,LAST!$B:$Q,6,0)</f>
        <v>99.813000000000002</v>
      </c>
      <c r="AC2406" s="14">
        <f ca="1">VLOOKUP($M2406,LAST!$B:$Q,7,0)</f>
        <v>1120.8499999999999</v>
      </c>
    </row>
    <row r="2407" spans="12:29" ht="16.5" customHeight="1" x14ac:dyDescent="0.25">
      <c r="L2407" s="32">
        <f t="shared" si="385"/>
        <v>2407</v>
      </c>
      <c r="M2407" s="9">
        <f t="shared" ca="1" si="394"/>
        <v>42814</v>
      </c>
      <c r="N2407" s="12">
        <f t="shared" ca="1" si="386"/>
        <v>1.7649027782002946E-3</v>
      </c>
      <c r="O2407" s="12">
        <f t="shared" ca="1" si="387"/>
        <v>6.0879311223189791E-3</v>
      </c>
      <c r="P2407" s="12">
        <f t="shared" ca="1" si="388"/>
        <v>1.308900523560208E-2</v>
      </c>
      <c r="Q2407" s="12">
        <f t="shared" ca="1" si="389"/>
        <v>-3.0472320975116762E-4</v>
      </c>
      <c r="R2407" s="12">
        <f t="shared" ca="1" si="390"/>
        <v>3.2236779142769123E-5</v>
      </c>
      <c r="S2407" s="12">
        <f t="shared" ca="1" si="391"/>
        <v>1.0967098703889011E-3</v>
      </c>
      <c r="T2407" s="12">
        <f t="shared" ca="1" si="392"/>
        <v>-9.9611101290436599E-3</v>
      </c>
      <c r="U2407" s="18"/>
      <c r="V2407" s="22">
        <f t="shared" ca="1" si="393"/>
        <v>42814</v>
      </c>
      <c r="W2407" s="14">
        <f ca="1">VLOOKUP($M2407,LAST!$B:$Q,2,0)</f>
        <v>329.21</v>
      </c>
      <c r="X2407" s="14">
        <f ca="1">VLOOKUP($M2407,LAST!$B:$Q,3,0)*100</f>
        <v>394.97</v>
      </c>
      <c r="Y2407" s="14">
        <f ca="1">VLOOKUP($M2407,LAST!$B:$Q,16,0)*100</f>
        <v>387</v>
      </c>
      <c r="Z2407" s="14">
        <f ca="1">VLOOKUP($M2407,LAST!$B:$Q,4,0)</f>
        <v>98.42</v>
      </c>
      <c r="AA2407" s="14">
        <f ca="1">VLOOKUP($M2407,LAST!$B:$Q,5,0)</f>
        <v>99.268699999999995</v>
      </c>
      <c r="AB2407" s="14">
        <f ca="1">VLOOKUP($M2407,LAST!$B:$Q,6,0)</f>
        <v>100.41</v>
      </c>
      <c r="AC2407" s="14">
        <f ca="1">VLOOKUP($M2407,LAST!$B:$Q,7,0)</f>
        <v>1120.1300000000001</v>
      </c>
    </row>
    <row r="2408" spans="12:29" ht="16.5" customHeight="1" x14ac:dyDescent="0.25">
      <c r="L2408" s="32">
        <f t="shared" si="385"/>
        <v>2408</v>
      </c>
      <c r="M2408" s="9">
        <f t="shared" ca="1" si="394"/>
        <v>42811</v>
      </c>
      <c r="N2408" s="12">
        <f t="shared" ca="1" si="386"/>
        <v>-2.7008982762806166E-3</v>
      </c>
      <c r="O2408" s="12">
        <f t="shared" ca="1" si="387"/>
        <v>1.6840171463563536E-3</v>
      </c>
      <c r="P2408" s="12">
        <f t="shared" ca="1" si="388"/>
        <v>5.2631578947368585E-3</v>
      </c>
      <c r="Q2408" s="12">
        <f t="shared" ca="1" si="389"/>
        <v>-4.0613260229460657E-4</v>
      </c>
      <c r="R2408" s="12">
        <f t="shared" ca="1" si="390"/>
        <v>-1.9237625976231687E-4</v>
      </c>
      <c r="S2408" s="12">
        <f t="shared" ca="1" si="391"/>
        <v>-5.9784774810678343E-4</v>
      </c>
      <c r="T2408" s="12">
        <f t="shared" ca="1" si="392"/>
        <v>-4.240732233099509E-4</v>
      </c>
      <c r="U2408" s="18"/>
      <c r="V2408" s="22">
        <f t="shared" ca="1" si="393"/>
        <v>42811</v>
      </c>
      <c r="W2408" s="14">
        <f ca="1">VLOOKUP($M2408,LAST!$B:$Q,2,0)</f>
        <v>328.63</v>
      </c>
      <c r="X2408" s="14">
        <f ca="1">VLOOKUP($M2408,LAST!$B:$Q,3,0)*100</f>
        <v>392.58000000000004</v>
      </c>
      <c r="Y2408" s="14">
        <f ca="1">VLOOKUP($M2408,LAST!$B:$Q,16,0)*100</f>
        <v>382</v>
      </c>
      <c r="Z2408" s="14">
        <f ca="1">VLOOKUP($M2408,LAST!$B:$Q,4,0)</f>
        <v>98.45</v>
      </c>
      <c r="AA2408" s="14">
        <f ca="1">VLOOKUP($M2408,LAST!$B:$Q,5,0)</f>
        <v>99.265500000000003</v>
      </c>
      <c r="AB2408" s="14">
        <f ca="1">VLOOKUP($M2408,LAST!$B:$Q,6,0)</f>
        <v>100.3</v>
      </c>
      <c r="AC2408" s="14">
        <f ca="1">VLOOKUP($M2408,LAST!$B:$Q,7,0)</f>
        <v>1131.4000000000001</v>
      </c>
    </row>
    <row r="2409" spans="12:29" ht="16.5" customHeight="1" x14ac:dyDescent="0.25">
      <c r="L2409" s="32">
        <f t="shared" si="385"/>
        <v>2409</v>
      </c>
      <c r="M2409" s="9">
        <f t="shared" ca="1" si="394"/>
        <v>42810</v>
      </c>
      <c r="N2409" s="12">
        <f t="shared" ca="1" si="386"/>
        <v>-2.6615071042448202E-2</v>
      </c>
      <c r="O2409" s="12">
        <f t="shared" ca="1" si="387"/>
        <v>-2.475925050389427E-2</v>
      </c>
      <c r="P2409" s="12">
        <f t="shared" ca="1" si="388"/>
        <v>-3.0612244897959218E-2</v>
      </c>
      <c r="Q2409" s="12">
        <f t="shared" ca="1" si="389"/>
        <v>1.0154346060109454E-4</v>
      </c>
      <c r="R2409" s="12">
        <f t="shared" ca="1" si="390"/>
        <v>-6.9951818797620025E-4</v>
      </c>
      <c r="S2409" s="12">
        <f t="shared" ca="1" si="391"/>
        <v>-3.7720865594599307E-3</v>
      </c>
      <c r="T2409" s="12">
        <f t="shared" ca="1" si="392"/>
        <v>-1.0179096124247833E-2</v>
      </c>
      <c r="U2409" s="18"/>
      <c r="V2409" s="22">
        <f t="shared" ca="1" si="393"/>
        <v>42810</v>
      </c>
      <c r="W2409" s="14">
        <f ca="1">VLOOKUP($M2409,LAST!$B:$Q,2,0)</f>
        <v>329.52</v>
      </c>
      <c r="X2409" s="14">
        <f ca="1">VLOOKUP($M2409,LAST!$B:$Q,3,0)*100</f>
        <v>391.92</v>
      </c>
      <c r="Y2409" s="14">
        <f ca="1">VLOOKUP($M2409,LAST!$B:$Q,16,0)*100</f>
        <v>380</v>
      </c>
      <c r="Z2409" s="14">
        <f ca="1">VLOOKUP($M2409,LAST!$B:$Q,4,0)</f>
        <v>98.49</v>
      </c>
      <c r="AA2409" s="14">
        <f ca="1">VLOOKUP($M2409,LAST!$B:$Q,5,0)</f>
        <v>99.284599999999998</v>
      </c>
      <c r="AB2409" s="14">
        <f ca="1">VLOOKUP($M2409,LAST!$B:$Q,6,0)</f>
        <v>100.36</v>
      </c>
      <c r="AC2409" s="14">
        <f ca="1">VLOOKUP($M2409,LAST!$B:$Q,7,0)</f>
        <v>1131.8800000000001</v>
      </c>
    </row>
    <row r="2410" spans="12:29" ht="16.5" customHeight="1" x14ac:dyDescent="0.25">
      <c r="L2410" s="32">
        <f t="shared" si="385"/>
        <v>2410</v>
      </c>
      <c r="M2410" s="9">
        <f t="shared" ca="1" si="394"/>
        <v>42809</v>
      </c>
      <c r="N2410" s="12">
        <f t="shared" ca="1" si="386"/>
        <v>3.7358792658701567E-3</v>
      </c>
      <c r="O2410" s="12">
        <f t="shared" ca="1" si="387"/>
        <v>5.0770308123249119E-3</v>
      </c>
      <c r="P2410" s="12">
        <f t="shared" ca="1" si="388"/>
        <v>5.12820512820511E-3</v>
      </c>
      <c r="Q2410" s="12">
        <f t="shared" ca="1" si="389"/>
        <v>-3.0453761039495042E-4</v>
      </c>
      <c r="R2410" s="12">
        <f t="shared" ca="1" si="390"/>
        <v>-3.2206994352579343E-5</v>
      </c>
      <c r="S2410" s="12">
        <f t="shared" ca="1" si="391"/>
        <v>-9.439528023598931E-3</v>
      </c>
      <c r="T2410" s="12">
        <f t="shared" ca="1" si="392"/>
        <v>-4.6827400121857155E-3</v>
      </c>
      <c r="U2410" s="18"/>
      <c r="V2410" s="22">
        <f t="shared" ca="1" si="393"/>
        <v>42809</v>
      </c>
      <c r="W2410" s="14">
        <f ca="1">VLOOKUP($M2410,LAST!$B:$Q,2,0)</f>
        <v>338.53</v>
      </c>
      <c r="X2410" s="14">
        <f ca="1">VLOOKUP($M2410,LAST!$B:$Q,3,0)*100</f>
        <v>401.87</v>
      </c>
      <c r="Y2410" s="14">
        <f ca="1">VLOOKUP($M2410,LAST!$B:$Q,16,0)*100</f>
        <v>392</v>
      </c>
      <c r="Z2410" s="14">
        <f ca="1">VLOOKUP($M2410,LAST!$B:$Q,4,0)</f>
        <v>98.48</v>
      </c>
      <c r="AA2410" s="14">
        <f ca="1">VLOOKUP($M2410,LAST!$B:$Q,5,0)</f>
        <v>99.354100000000003</v>
      </c>
      <c r="AB2410" s="14">
        <f ca="1">VLOOKUP($M2410,LAST!$B:$Q,6,0)</f>
        <v>100.74</v>
      </c>
      <c r="AC2410" s="14">
        <f ca="1">VLOOKUP($M2410,LAST!$B:$Q,7,0)</f>
        <v>1143.52</v>
      </c>
    </row>
    <row r="2411" spans="12:29" ht="16.5" customHeight="1" x14ac:dyDescent="0.25">
      <c r="L2411" s="32">
        <f t="shared" si="385"/>
        <v>2411</v>
      </c>
      <c r="M2411" s="9">
        <f t="shared" ca="1" si="394"/>
        <v>42808</v>
      </c>
      <c r="N2411" s="12">
        <f t="shared" ca="1" si="386"/>
        <v>2.2309114607013791E-2</v>
      </c>
      <c r="O2411" s="12">
        <f t="shared" ca="1" si="387"/>
        <v>2.0026021071966271E-2</v>
      </c>
      <c r="P2411" s="12">
        <f t="shared" ca="1" si="388"/>
        <v>2.3622047244094446E-2</v>
      </c>
      <c r="Q2411" s="12">
        <f t="shared" ca="1" si="389"/>
        <v>-4.0588533739205346E-4</v>
      </c>
      <c r="R2411" s="12">
        <f t="shared" ca="1" si="390"/>
        <v>-1.5698444948275547E-4</v>
      </c>
      <c r="S2411" s="12">
        <f t="shared" ca="1" si="391"/>
        <v>3.8495706248149464E-3</v>
      </c>
      <c r="T2411" s="12">
        <f t="shared" ca="1" si="392"/>
        <v>4.0374733456847167E-3</v>
      </c>
      <c r="U2411" s="18"/>
      <c r="V2411" s="22">
        <f t="shared" ca="1" si="393"/>
        <v>42808</v>
      </c>
      <c r="W2411" s="14">
        <f ca="1">VLOOKUP($M2411,LAST!$B:$Q,2,0)</f>
        <v>337.27</v>
      </c>
      <c r="X2411" s="14">
        <f ca="1">VLOOKUP($M2411,LAST!$B:$Q,3,0)*100</f>
        <v>399.84000000000003</v>
      </c>
      <c r="Y2411" s="14">
        <f ca="1">VLOOKUP($M2411,LAST!$B:$Q,16,0)*100</f>
        <v>390</v>
      </c>
      <c r="Z2411" s="14">
        <f ca="1">VLOOKUP($M2411,LAST!$B:$Q,4,0)</f>
        <v>98.51</v>
      </c>
      <c r="AA2411" s="14">
        <f ca="1">VLOOKUP($M2411,LAST!$B:$Q,5,0)</f>
        <v>99.357299999999995</v>
      </c>
      <c r="AB2411" s="14">
        <f ca="1">VLOOKUP($M2411,LAST!$B:$Q,6,0)</f>
        <v>101.7</v>
      </c>
      <c r="AC2411" s="14">
        <f ca="1">VLOOKUP($M2411,LAST!$B:$Q,7,0)</f>
        <v>1148.9000000000001</v>
      </c>
    </row>
    <row r="2412" spans="12:29" ht="16.5" customHeight="1" x14ac:dyDescent="0.25">
      <c r="L2412" s="32">
        <f t="shared" si="385"/>
        <v>2412</v>
      </c>
      <c r="M2412" s="9">
        <f t="shared" ca="1" si="394"/>
        <v>42807</v>
      </c>
      <c r="N2412" s="12">
        <f t="shared" ca="1" si="386"/>
        <v>-6.444812528233701E-3</v>
      </c>
      <c r="O2412" s="12">
        <f t="shared" ca="1" si="387"/>
        <v>3.532935664729564E-3</v>
      </c>
      <c r="P2412" s="12">
        <f t="shared" ca="1" si="388"/>
        <v>7.9365079365079083E-3</v>
      </c>
      <c r="Q2412" s="12">
        <f t="shared" ca="1" si="389"/>
        <v>0</v>
      </c>
      <c r="R2412" s="12">
        <f t="shared" ca="1" si="390"/>
        <v>-1.5997778421716902E-4</v>
      </c>
      <c r="S2412" s="12">
        <f t="shared" ca="1" si="391"/>
        <v>5.9259259259270003E-4</v>
      </c>
      <c r="T2412" s="12">
        <f t="shared" ca="1" si="392"/>
        <v>-1.1318668026058964E-2</v>
      </c>
      <c r="U2412" s="18"/>
      <c r="V2412" s="22">
        <f t="shared" ca="1" si="393"/>
        <v>42807</v>
      </c>
      <c r="W2412" s="14">
        <f ca="1">VLOOKUP($M2412,LAST!$B:$Q,2,0)</f>
        <v>329.91</v>
      </c>
      <c r="X2412" s="14">
        <f ca="1">VLOOKUP($M2412,LAST!$B:$Q,3,0)*100</f>
        <v>391.99</v>
      </c>
      <c r="Y2412" s="14">
        <f ca="1">VLOOKUP($M2412,LAST!$B:$Q,16,0)*100</f>
        <v>381</v>
      </c>
      <c r="Z2412" s="14">
        <f ca="1">VLOOKUP($M2412,LAST!$B:$Q,4,0)</f>
        <v>98.55</v>
      </c>
      <c r="AA2412" s="14">
        <f ca="1">VLOOKUP($M2412,LAST!$B:$Q,5,0)</f>
        <v>99.372900000000001</v>
      </c>
      <c r="AB2412" s="14">
        <f ca="1">VLOOKUP($M2412,LAST!$B:$Q,6,0)</f>
        <v>101.31</v>
      </c>
      <c r="AC2412" s="14">
        <f ca="1">VLOOKUP($M2412,LAST!$B:$Q,7,0)</f>
        <v>1144.28</v>
      </c>
    </row>
    <row r="2413" spans="12:29" ht="16.5" customHeight="1" x14ac:dyDescent="0.25">
      <c r="L2413" s="32">
        <f t="shared" si="385"/>
        <v>2413</v>
      </c>
      <c r="M2413" s="9">
        <f t="shared" ca="1" si="394"/>
        <v>42804</v>
      </c>
      <c r="N2413" s="12">
        <f t="shared" ca="1" si="386"/>
        <v>-1.0228947922620302E-3</v>
      </c>
      <c r="O2413" s="12">
        <f t="shared" ca="1" si="387"/>
        <v>1.10205546158193E-3</v>
      </c>
      <c r="P2413" s="12">
        <f t="shared" ca="1" si="388"/>
        <v>5.3191489361701372E-3</v>
      </c>
      <c r="Q2413" s="12">
        <f t="shared" ca="1" si="389"/>
        <v>-4.0572066132471551E-4</v>
      </c>
      <c r="R2413" s="12">
        <f t="shared" ca="1" si="390"/>
        <v>-7.7467516461871E-5</v>
      </c>
      <c r="S2413" s="12">
        <f t="shared" ca="1" si="391"/>
        <v>-5.8910162002945299E-3</v>
      </c>
      <c r="T2413" s="12">
        <f t="shared" ca="1" si="392"/>
        <v>-4.3182367775584929E-4</v>
      </c>
      <c r="U2413" s="18"/>
      <c r="V2413" s="22">
        <f t="shared" ca="1" si="393"/>
        <v>42804</v>
      </c>
      <c r="W2413" s="14">
        <f ca="1">VLOOKUP($M2413,LAST!$B:$Q,2,0)</f>
        <v>332.05</v>
      </c>
      <c r="X2413" s="14">
        <f ca="1">VLOOKUP($M2413,LAST!$B:$Q,3,0)*100</f>
        <v>390.61</v>
      </c>
      <c r="Y2413" s="14">
        <f ca="1">VLOOKUP($M2413,LAST!$B:$Q,16,0)*100</f>
        <v>378</v>
      </c>
      <c r="Z2413" s="14">
        <f ca="1">VLOOKUP($M2413,LAST!$B:$Q,4,0)</f>
        <v>98.55</v>
      </c>
      <c r="AA2413" s="14">
        <f ca="1">VLOOKUP($M2413,LAST!$B:$Q,5,0)</f>
        <v>99.388800000000003</v>
      </c>
      <c r="AB2413" s="14">
        <f ca="1">VLOOKUP($M2413,LAST!$B:$Q,6,0)</f>
        <v>101.25</v>
      </c>
      <c r="AC2413" s="14">
        <f ca="1">VLOOKUP($M2413,LAST!$B:$Q,7,0)</f>
        <v>1157.3800000000001</v>
      </c>
    </row>
    <row r="2414" spans="12:29" ht="16.5" customHeight="1" x14ac:dyDescent="0.25">
      <c r="L2414" s="32">
        <f t="shared" si="385"/>
        <v>2414</v>
      </c>
      <c r="M2414" s="9">
        <f t="shared" ca="1" si="394"/>
        <v>42803</v>
      </c>
      <c r="N2414" s="12">
        <f t="shared" ca="1" si="386"/>
        <v>1.6483180428134458E-2</v>
      </c>
      <c r="O2414" s="12">
        <f t="shared" ca="1" si="387"/>
        <v>2.0745585349901896E-2</v>
      </c>
      <c r="P2414" s="12">
        <f t="shared" ca="1" si="388"/>
        <v>2.1739130434782705E-2</v>
      </c>
      <c r="Q2414" s="12">
        <f t="shared" ca="1" si="389"/>
        <v>-3.0419793145408658E-4</v>
      </c>
      <c r="R2414" s="12">
        <f t="shared" ca="1" si="390"/>
        <v>-2.1625862519869532E-4</v>
      </c>
      <c r="S2414" s="12">
        <f t="shared" ca="1" si="391"/>
        <v>-2.1553835603017601E-3</v>
      </c>
      <c r="T2414" s="12">
        <f t="shared" ca="1" si="392"/>
        <v>1.0745742294229199E-2</v>
      </c>
      <c r="U2414" s="18"/>
      <c r="V2414" s="22">
        <f t="shared" ca="1" si="393"/>
        <v>42803</v>
      </c>
      <c r="W2414" s="14">
        <f ca="1">VLOOKUP($M2414,LAST!$B:$Q,2,0)</f>
        <v>332.39</v>
      </c>
      <c r="X2414" s="14">
        <f ca="1">VLOOKUP($M2414,LAST!$B:$Q,3,0)*100</f>
        <v>390.18</v>
      </c>
      <c r="Y2414" s="14">
        <f ca="1">VLOOKUP($M2414,LAST!$B:$Q,16,0)*100</f>
        <v>376</v>
      </c>
      <c r="Z2414" s="14">
        <f ca="1">VLOOKUP($M2414,LAST!$B:$Q,4,0)</f>
        <v>98.59</v>
      </c>
      <c r="AA2414" s="14">
        <f ca="1">VLOOKUP($M2414,LAST!$B:$Q,5,0)</f>
        <v>99.396500000000003</v>
      </c>
      <c r="AB2414" s="14">
        <f ca="1">VLOOKUP($M2414,LAST!$B:$Q,6,0)</f>
        <v>101.85</v>
      </c>
      <c r="AC2414" s="14">
        <f ca="1">VLOOKUP($M2414,LAST!$B:$Q,7,0)</f>
        <v>1157.8800000000001</v>
      </c>
    </row>
    <row r="2415" spans="12:29" ht="16.5" customHeight="1" x14ac:dyDescent="0.25">
      <c r="L2415" s="32">
        <f t="shared" si="385"/>
        <v>2415</v>
      </c>
      <c r="M2415" s="9">
        <f t="shared" ca="1" si="394"/>
        <v>42802</v>
      </c>
      <c r="N2415" s="12">
        <f t="shared" ca="1" si="386"/>
        <v>1.6632986165086239E-2</v>
      </c>
      <c r="O2415" s="12">
        <f t="shared" ca="1" si="387"/>
        <v>1.4948754712973189E-2</v>
      </c>
      <c r="P2415" s="12">
        <f t="shared" ca="1" si="388"/>
        <v>1.6574585635359185E-2</v>
      </c>
      <c r="Q2415" s="12">
        <f t="shared" ca="1" si="389"/>
        <v>0</v>
      </c>
      <c r="R2415" s="12">
        <f t="shared" ca="1" si="390"/>
        <v>-4.2244086330800457E-5</v>
      </c>
      <c r="S2415" s="12">
        <f t="shared" ca="1" si="391"/>
        <v>2.5537766427659037E-3</v>
      </c>
      <c r="T2415" s="12">
        <f t="shared" ca="1" si="392"/>
        <v>-5.3220262087994019E-4</v>
      </c>
      <c r="U2415" s="18"/>
      <c r="V2415" s="22">
        <f t="shared" ca="1" si="393"/>
        <v>42802</v>
      </c>
      <c r="W2415" s="14">
        <f ca="1">VLOOKUP($M2415,LAST!$B:$Q,2,0)</f>
        <v>327</v>
      </c>
      <c r="X2415" s="14">
        <f ca="1">VLOOKUP($M2415,LAST!$B:$Q,3,0)*100</f>
        <v>382.25</v>
      </c>
      <c r="Y2415" s="14">
        <f ca="1">VLOOKUP($M2415,LAST!$B:$Q,16,0)*100</f>
        <v>368</v>
      </c>
      <c r="Z2415" s="14">
        <f ca="1">VLOOKUP($M2415,LAST!$B:$Q,4,0)</f>
        <v>98.62</v>
      </c>
      <c r="AA2415" s="14">
        <f ca="1">VLOOKUP($M2415,LAST!$B:$Q,5,0)</f>
        <v>99.418000000000006</v>
      </c>
      <c r="AB2415" s="14">
        <f ca="1">VLOOKUP($M2415,LAST!$B:$Q,6,0)</f>
        <v>102.07</v>
      </c>
      <c r="AC2415" s="14">
        <f ca="1">VLOOKUP($M2415,LAST!$B:$Q,7,0)</f>
        <v>1145.57</v>
      </c>
    </row>
    <row r="2416" spans="12:29" ht="16.5" customHeight="1" x14ac:dyDescent="0.25">
      <c r="L2416" s="32">
        <f t="shared" si="385"/>
        <v>2416</v>
      </c>
      <c r="M2416" s="9">
        <f t="shared" ca="1" si="394"/>
        <v>42801</v>
      </c>
      <c r="N2416" s="12">
        <f t="shared" ca="1" si="386"/>
        <v>-7.9573142522284535E-3</v>
      </c>
      <c r="O2416" s="12">
        <f t="shared" ca="1" si="387"/>
        <v>1.0517842768983154E-2</v>
      </c>
      <c r="P2416" s="12">
        <f t="shared" ca="1" si="388"/>
        <v>1.9718309859154903E-2</v>
      </c>
      <c r="Q2416" s="12">
        <f t="shared" ca="1" si="389"/>
        <v>1.0140959334759003E-4</v>
      </c>
      <c r="R2416" s="12">
        <f t="shared" ca="1" si="390"/>
        <v>5.4316775434326559E-5</v>
      </c>
      <c r="S2416" s="12">
        <f t="shared" ca="1" si="391"/>
        <v>1.6725698543880174E-3</v>
      </c>
      <c r="T2416" s="12">
        <f t="shared" ca="1" si="392"/>
        <v>-1.0079025780541429E-2</v>
      </c>
      <c r="U2416" s="18"/>
      <c r="V2416" s="22">
        <f t="shared" ca="1" si="393"/>
        <v>42801</v>
      </c>
      <c r="W2416" s="14">
        <f ca="1">VLOOKUP($M2416,LAST!$B:$Q,2,0)</f>
        <v>321.64999999999998</v>
      </c>
      <c r="X2416" s="14">
        <f ca="1">VLOOKUP($M2416,LAST!$B:$Q,3,0)*100</f>
        <v>376.62</v>
      </c>
      <c r="Y2416" s="14">
        <f ca="1">VLOOKUP($M2416,LAST!$B:$Q,16,0)*100</f>
        <v>362</v>
      </c>
      <c r="Z2416" s="14">
        <f ca="1">VLOOKUP($M2416,LAST!$B:$Q,4,0)</f>
        <v>98.62</v>
      </c>
      <c r="AA2416" s="14">
        <f ca="1">VLOOKUP($M2416,LAST!$B:$Q,5,0)</f>
        <v>99.422200000000004</v>
      </c>
      <c r="AB2416" s="14">
        <f ca="1">VLOOKUP($M2416,LAST!$B:$Q,6,0)</f>
        <v>101.81</v>
      </c>
      <c r="AC2416" s="14">
        <f ca="1">VLOOKUP($M2416,LAST!$B:$Q,7,0)</f>
        <v>1146.18</v>
      </c>
    </row>
    <row r="2417" spans="12:29" ht="16.5" customHeight="1" x14ac:dyDescent="0.25">
      <c r="L2417" s="32">
        <f t="shared" si="385"/>
        <v>2417</v>
      </c>
      <c r="M2417" s="9">
        <f t="shared" ca="1" si="394"/>
        <v>42800</v>
      </c>
      <c r="N2417" s="12">
        <f t="shared" ca="1" si="386"/>
        <v>-4.2076167076167126E-3</v>
      </c>
      <c r="O2417" s="12">
        <f t="shared" ca="1" si="387"/>
        <v>9.1792802794399275E-3</v>
      </c>
      <c r="P2417" s="12">
        <f t="shared" ca="1" si="388"/>
        <v>1.7191977077363862E-2</v>
      </c>
      <c r="Q2417" s="12">
        <f t="shared" ca="1" si="389"/>
        <v>1.6251904520061533E-3</v>
      </c>
      <c r="R2417" s="12">
        <f t="shared" ca="1" si="390"/>
        <v>8.449990141667918E-5</v>
      </c>
      <c r="S2417" s="12">
        <f t="shared" ca="1" si="391"/>
        <v>9.8483356312772941E-4</v>
      </c>
      <c r="T2417" s="12">
        <f t="shared" ca="1" si="392"/>
        <v>1.4097663074499334E-3</v>
      </c>
      <c r="U2417" s="18"/>
      <c r="V2417" s="22">
        <f t="shared" ca="1" si="393"/>
        <v>42800</v>
      </c>
      <c r="W2417" s="14">
        <f ca="1">VLOOKUP($M2417,LAST!$B:$Q,2,0)</f>
        <v>324.23</v>
      </c>
      <c r="X2417" s="14">
        <f ca="1">VLOOKUP($M2417,LAST!$B:$Q,3,0)*100</f>
        <v>372.7</v>
      </c>
      <c r="Y2417" s="14">
        <f ca="1">VLOOKUP($M2417,LAST!$B:$Q,16,0)*100</f>
        <v>355</v>
      </c>
      <c r="Z2417" s="14">
        <f ca="1">VLOOKUP($M2417,LAST!$B:$Q,4,0)</f>
        <v>98.61</v>
      </c>
      <c r="AA2417" s="14">
        <f ca="1">VLOOKUP($M2417,LAST!$B:$Q,5,0)</f>
        <v>99.416799999999995</v>
      </c>
      <c r="AB2417" s="14">
        <f ca="1">VLOOKUP($M2417,LAST!$B:$Q,6,0)</f>
        <v>101.64</v>
      </c>
      <c r="AC2417" s="14">
        <f ca="1">VLOOKUP($M2417,LAST!$B:$Q,7,0)</f>
        <v>1157.8499999999999</v>
      </c>
    </row>
    <row r="2418" spans="12:29" ht="16.5" customHeight="1" x14ac:dyDescent="0.25">
      <c r="L2418" s="32">
        <f t="shared" si="385"/>
        <v>2418</v>
      </c>
      <c r="M2418" s="9">
        <f t="shared" ca="1" si="394"/>
        <v>42797</v>
      </c>
      <c r="N2418" s="12">
        <f t="shared" ca="1" si="386"/>
        <v>-2.5732140669034731E-3</v>
      </c>
      <c r="O2418" s="12">
        <f t="shared" ca="1" si="387"/>
        <v>8.6854395979569787E-3</v>
      </c>
      <c r="P2418" s="12">
        <f t="shared" ca="1" si="388"/>
        <v>1.4534883720930258E-2</v>
      </c>
      <c r="Q2418" s="12">
        <f t="shared" ca="1" si="389"/>
        <v>-1.0156408693873242E-4</v>
      </c>
      <c r="R2418" s="12">
        <f t="shared" ca="1" si="390"/>
        <v>8.9537673730655243E-5</v>
      </c>
      <c r="S2418" s="12">
        <f t="shared" ca="1" si="391"/>
        <v>-6.4579256360077775E-3</v>
      </c>
      <c r="T2418" s="12">
        <f t="shared" ca="1" si="392"/>
        <v>1.2806587245970613E-2</v>
      </c>
      <c r="U2418" s="18"/>
      <c r="V2418" s="22">
        <f t="shared" ca="1" si="393"/>
        <v>42797</v>
      </c>
      <c r="W2418" s="14">
        <f ca="1">VLOOKUP($M2418,LAST!$B:$Q,2,0)</f>
        <v>325.60000000000002</v>
      </c>
      <c r="X2418" s="14">
        <f ca="1">VLOOKUP($M2418,LAST!$B:$Q,3,0)*100</f>
        <v>369.31</v>
      </c>
      <c r="Y2418" s="14">
        <f ca="1">VLOOKUP($M2418,LAST!$B:$Q,16,0)*100</f>
        <v>349</v>
      </c>
      <c r="Z2418" s="14">
        <f ca="1">VLOOKUP($M2418,LAST!$B:$Q,4,0)</f>
        <v>98.45</v>
      </c>
      <c r="AA2418" s="14">
        <f ca="1">VLOOKUP($M2418,LAST!$B:$Q,5,0)</f>
        <v>99.4084</v>
      </c>
      <c r="AB2418" s="14">
        <f ca="1">VLOOKUP($M2418,LAST!$B:$Q,6,0)</f>
        <v>101.54</v>
      </c>
      <c r="AC2418" s="14">
        <f ca="1">VLOOKUP($M2418,LAST!$B:$Q,7,0)</f>
        <v>1156.22</v>
      </c>
    </row>
    <row r="2419" spans="12:29" ht="16.5" customHeight="1" x14ac:dyDescent="0.25">
      <c r="L2419" s="32">
        <f t="shared" si="385"/>
        <v>2419</v>
      </c>
      <c r="M2419" s="9">
        <f t="shared" ca="1" si="394"/>
        <v>42796</v>
      </c>
      <c r="N2419" s="12">
        <f t="shared" ca="1" si="386"/>
        <v>-2.9321930360415305E-3</v>
      </c>
      <c r="O2419" s="12">
        <f t="shared" ca="1" si="387"/>
        <v>-7.965968515457722E-3</v>
      </c>
      <c r="P2419" s="12">
        <f t="shared" ca="1" si="388"/>
        <v>-8.6455331412104153E-3</v>
      </c>
      <c r="Q2419" s="12">
        <f t="shared" ca="1" si="389"/>
        <v>4.0642145905289695E-4</v>
      </c>
      <c r="R2419" s="12">
        <f t="shared" ca="1" si="390"/>
        <v>7.8477377889685229E-5</v>
      </c>
      <c r="S2419" s="12">
        <f t="shared" ca="1" si="391"/>
        <v>4.126547455295837E-3</v>
      </c>
      <c r="T2419" s="12">
        <f t="shared" ca="1" si="392"/>
        <v>9.9526695271376919E-3</v>
      </c>
      <c r="U2419" s="18"/>
      <c r="V2419" s="22">
        <f t="shared" ca="1" si="393"/>
        <v>42796</v>
      </c>
      <c r="W2419" s="14">
        <f ca="1">VLOOKUP($M2419,LAST!$B:$Q,2,0)</f>
        <v>326.44</v>
      </c>
      <c r="X2419" s="14">
        <f ca="1">VLOOKUP($M2419,LAST!$B:$Q,3,0)*100</f>
        <v>366.13</v>
      </c>
      <c r="Y2419" s="14">
        <f ca="1">VLOOKUP($M2419,LAST!$B:$Q,16,0)*100</f>
        <v>344</v>
      </c>
      <c r="Z2419" s="14">
        <f ca="1">VLOOKUP($M2419,LAST!$B:$Q,4,0)</f>
        <v>98.46</v>
      </c>
      <c r="AA2419" s="14">
        <f ca="1">VLOOKUP($M2419,LAST!$B:$Q,5,0)</f>
        <v>99.399500000000003</v>
      </c>
      <c r="AB2419" s="14">
        <f ca="1">VLOOKUP($M2419,LAST!$B:$Q,6,0)</f>
        <v>102.2</v>
      </c>
      <c r="AC2419" s="14">
        <f ca="1">VLOOKUP($M2419,LAST!$B:$Q,7,0)</f>
        <v>1141.5999999999999</v>
      </c>
    </row>
    <row r="2420" spans="12:29" ht="16.5" customHeight="1" x14ac:dyDescent="0.25">
      <c r="L2420" s="32">
        <f t="shared" si="385"/>
        <v>2420</v>
      </c>
      <c r="M2420" s="9">
        <f t="shared" ca="1" si="394"/>
        <v>42795</v>
      </c>
      <c r="N2420" s="12">
        <f t="shared" ca="1" si="386"/>
        <v>-1.9466906259359096E-2</v>
      </c>
      <c r="O2420" s="12">
        <f t="shared" ca="1" si="387"/>
        <v>-3.0523523076518955E-2</v>
      </c>
      <c r="P2420" s="12">
        <f t="shared" ca="1" si="388"/>
        <v>-4.4077134986225897E-2</v>
      </c>
      <c r="Q2420" s="12">
        <f t="shared" ca="1" si="389"/>
        <v>4.0658670461479751E-4</v>
      </c>
      <c r="R2420" s="12">
        <f t="shared" ca="1" si="390"/>
        <v>-1.4988944396043813E-4</v>
      </c>
      <c r="S2420" s="12">
        <f t="shared" ca="1" si="391"/>
        <v>6.5268987341771112E-3</v>
      </c>
      <c r="T2420" s="12">
        <f t="shared" ca="1" si="392"/>
        <v>0</v>
      </c>
      <c r="U2420" s="18"/>
      <c r="V2420" s="22">
        <f t="shared" ca="1" si="393"/>
        <v>42795</v>
      </c>
      <c r="W2420" s="14">
        <f ca="1">VLOOKUP($M2420,LAST!$B:$Q,2,0)</f>
        <v>327.39999999999998</v>
      </c>
      <c r="X2420" s="14">
        <f ca="1">VLOOKUP($M2420,LAST!$B:$Q,3,0)*100</f>
        <v>369.07</v>
      </c>
      <c r="Y2420" s="14">
        <f ca="1">VLOOKUP($M2420,LAST!$B:$Q,16,0)*100</f>
        <v>347</v>
      </c>
      <c r="Z2420" s="14">
        <f ca="1">VLOOKUP($M2420,LAST!$B:$Q,4,0)</f>
        <v>98.42</v>
      </c>
      <c r="AA2420" s="14">
        <f ca="1">VLOOKUP($M2420,LAST!$B:$Q,5,0)</f>
        <v>99.3917</v>
      </c>
      <c r="AB2420" s="14">
        <f ca="1">VLOOKUP($M2420,LAST!$B:$Q,6,0)</f>
        <v>101.78</v>
      </c>
      <c r="AC2420" s="14">
        <f ca="1">VLOOKUP($M2420,LAST!$B:$Q,7,0)</f>
        <v>1130.3499999999999</v>
      </c>
    </row>
    <row r="2421" spans="12:29" ht="16.5" customHeight="1" x14ac:dyDescent="0.25">
      <c r="L2421" s="32">
        <f t="shared" si="385"/>
        <v>2421</v>
      </c>
      <c r="M2421" s="9">
        <f t="shared" ca="1" si="394"/>
        <v>42794</v>
      </c>
      <c r="N2421" s="12">
        <f t="shared" ca="1" si="386"/>
        <v>1.8602976476236321E-3</v>
      </c>
      <c r="O2421" s="12">
        <f t="shared" ca="1" si="387"/>
        <v>-8.2840544976163777E-3</v>
      </c>
      <c r="P2421" s="12">
        <f t="shared" ca="1" si="388"/>
        <v>-1.0899182561307952E-2</v>
      </c>
      <c r="Q2421" s="12">
        <f t="shared" ca="1" si="389"/>
        <v>2.0333468889788264E-4</v>
      </c>
      <c r="R2421" s="12">
        <f t="shared" ca="1" si="390"/>
        <v>4.7282798417258576E-5</v>
      </c>
      <c r="S2421" s="12">
        <f t="shared" ca="1" si="391"/>
        <v>-9.8882626322516209E-5</v>
      </c>
      <c r="T2421" s="12">
        <f t="shared" ca="1" si="392"/>
        <v>-2.9988974641677046E-3</v>
      </c>
      <c r="U2421" s="18"/>
      <c r="V2421" s="22">
        <f t="shared" ca="1" si="393"/>
        <v>42794</v>
      </c>
      <c r="W2421" s="14">
        <f ca="1">VLOOKUP($M2421,LAST!$B:$Q,2,0)</f>
        <v>333.9</v>
      </c>
      <c r="X2421" s="14">
        <f ca="1">VLOOKUP($M2421,LAST!$B:$Q,3,0)*100</f>
        <v>380.69</v>
      </c>
      <c r="Y2421" s="14">
        <f ca="1">VLOOKUP($M2421,LAST!$B:$Q,16,0)*100</f>
        <v>363</v>
      </c>
      <c r="Z2421" s="14">
        <f ca="1">VLOOKUP($M2421,LAST!$B:$Q,4,0)</f>
        <v>98.38</v>
      </c>
      <c r="AA2421" s="14">
        <f ca="1">VLOOKUP($M2421,LAST!$B:$Q,5,0)</f>
        <v>99.406599999999997</v>
      </c>
      <c r="AB2421" s="14">
        <f ca="1">VLOOKUP($M2421,LAST!$B:$Q,6,0)</f>
        <v>101.12</v>
      </c>
      <c r="AC2421" s="14">
        <f ca="1">VLOOKUP($M2421,LAST!$B:$Q,7,0)</f>
        <v>1130.3499999999999</v>
      </c>
    </row>
    <row r="2422" spans="12:29" ht="16.5" customHeight="1" x14ac:dyDescent="0.25">
      <c r="L2422" s="32">
        <f t="shared" si="385"/>
        <v>2422</v>
      </c>
      <c r="M2422" s="9">
        <f t="shared" ca="1" si="394"/>
        <v>42793</v>
      </c>
      <c r="N2422" s="12">
        <f t="shared" ca="1" si="386"/>
        <v>-1.2123188191006995E-2</v>
      </c>
      <c r="O2422" s="12">
        <f t="shared" ca="1" si="387"/>
        <v>-1.6373699584892099E-2</v>
      </c>
      <c r="P2422" s="12">
        <f t="shared" ca="1" si="388"/>
        <v>-2.1333333333333315E-2</v>
      </c>
      <c r="Q2422" s="12">
        <f t="shared" ca="1" si="389"/>
        <v>7.12178248041484E-4</v>
      </c>
      <c r="R2422" s="12">
        <f t="shared" ca="1" si="390"/>
        <v>1.1671159056780844E-4</v>
      </c>
      <c r="S2422" s="12">
        <f t="shared" ca="1" si="391"/>
        <v>3.9568701157377539E-4</v>
      </c>
      <c r="T2422" s="12">
        <f t="shared" ca="1" si="392"/>
        <v>1.855697432951775E-3</v>
      </c>
      <c r="U2422" s="18"/>
      <c r="V2422" s="22">
        <f t="shared" ca="1" si="393"/>
        <v>42793</v>
      </c>
      <c r="W2422" s="14">
        <f ca="1">VLOOKUP($M2422,LAST!$B:$Q,2,0)</f>
        <v>333.28</v>
      </c>
      <c r="X2422" s="14">
        <f ca="1">VLOOKUP($M2422,LAST!$B:$Q,3,0)*100</f>
        <v>383.87</v>
      </c>
      <c r="Y2422" s="14">
        <f ca="1">VLOOKUP($M2422,LAST!$B:$Q,16,0)*100</f>
        <v>367</v>
      </c>
      <c r="Z2422" s="14">
        <f ca="1">VLOOKUP($M2422,LAST!$B:$Q,4,0)</f>
        <v>98.36</v>
      </c>
      <c r="AA2422" s="14">
        <f ca="1">VLOOKUP($M2422,LAST!$B:$Q,5,0)</f>
        <v>99.401899999999998</v>
      </c>
      <c r="AB2422" s="14">
        <f ca="1">VLOOKUP($M2422,LAST!$B:$Q,6,0)</f>
        <v>101.13</v>
      </c>
      <c r="AC2422" s="14">
        <f ca="1">VLOOKUP($M2422,LAST!$B:$Q,7,0)</f>
        <v>1133.75</v>
      </c>
    </row>
    <row r="2423" spans="12:29" ht="16.5" customHeight="1" x14ac:dyDescent="0.25">
      <c r="L2423" s="32">
        <f t="shared" si="385"/>
        <v>2423</v>
      </c>
      <c r="M2423" s="9">
        <f t="shared" ca="1" si="394"/>
        <v>42790</v>
      </c>
      <c r="N2423" s="12">
        <f t="shared" ca="1" si="386"/>
        <v>1.2575784861036166E-2</v>
      </c>
      <c r="O2423" s="12">
        <f t="shared" ca="1" si="387"/>
        <v>1.3899353095528921E-2</v>
      </c>
      <c r="P2423" s="12">
        <f t="shared" ca="1" si="388"/>
        <v>1.6260162601626105E-2</v>
      </c>
      <c r="Q2423" s="12">
        <f t="shared" ca="1" si="389"/>
        <v>1.017501017501754E-4</v>
      </c>
      <c r="R2423" s="12">
        <f t="shared" ca="1" si="390"/>
        <v>1.871760269773759E-4</v>
      </c>
      <c r="S2423" s="12">
        <f t="shared" ca="1" si="391"/>
        <v>3.9584364176148412E-4</v>
      </c>
      <c r="T2423" s="12">
        <f t="shared" ca="1" si="392"/>
        <v>-5.1166184602670084E-3</v>
      </c>
      <c r="U2423" s="18"/>
      <c r="V2423" s="22">
        <f t="shared" ca="1" si="393"/>
        <v>42790</v>
      </c>
      <c r="W2423" s="14">
        <f ca="1">VLOOKUP($M2423,LAST!$B:$Q,2,0)</f>
        <v>337.37</v>
      </c>
      <c r="X2423" s="14">
        <f ca="1">VLOOKUP($M2423,LAST!$B:$Q,3,0)*100</f>
        <v>390.26</v>
      </c>
      <c r="Y2423" s="14">
        <f ca="1">VLOOKUP($M2423,LAST!$B:$Q,16,0)*100</f>
        <v>375</v>
      </c>
      <c r="Z2423" s="14">
        <f ca="1">VLOOKUP($M2423,LAST!$B:$Q,4,0)</f>
        <v>98.29</v>
      </c>
      <c r="AA2423" s="14">
        <f ca="1">VLOOKUP($M2423,LAST!$B:$Q,5,0)</f>
        <v>99.390299999999996</v>
      </c>
      <c r="AB2423" s="14">
        <f ca="1">VLOOKUP($M2423,LAST!$B:$Q,6,0)</f>
        <v>101.09</v>
      </c>
      <c r="AC2423" s="14">
        <f ca="1">VLOOKUP($M2423,LAST!$B:$Q,7,0)</f>
        <v>1131.6500000000001</v>
      </c>
    </row>
    <row r="2424" spans="12:29" ht="16.5" customHeight="1" x14ac:dyDescent="0.25">
      <c r="L2424" s="32">
        <f t="shared" si="385"/>
        <v>2424</v>
      </c>
      <c r="M2424" s="9">
        <f t="shared" ca="1" si="394"/>
        <v>42789</v>
      </c>
      <c r="N2424" s="12">
        <f t="shared" ca="1" si="386"/>
        <v>-1.2589928057554767E-3</v>
      </c>
      <c r="O2424" s="12">
        <f t="shared" ca="1" si="387"/>
        <v>-1.6858595289969136E-3</v>
      </c>
      <c r="P2424" s="12">
        <f t="shared" ca="1" si="388"/>
        <v>-2.7027027027026751E-3</v>
      </c>
      <c r="Q2424" s="12">
        <f t="shared" ca="1" si="389"/>
        <v>3.0534351145039551E-4</v>
      </c>
      <c r="R2424" s="12">
        <f t="shared" ca="1" si="390"/>
        <v>2.0533198861016899E-4</v>
      </c>
      <c r="S2424" s="12">
        <f t="shared" ca="1" si="391"/>
        <v>-1.679509978265159E-3</v>
      </c>
      <c r="T2424" s="12">
        <f t="shared" ca="1" si="392"/>
        <v>-4.4200539159051644E-3</v>
      </c>
      <c r="U2424" s="18"/>
      <c r="V2424" s="22">
        <f t="shared" ca="1" si="393"/>
        <v>42789</v>
      </c>
      <c r="W2424" s="14">
        <f ca="1">VLOOKUP($M2424,LAST!$B:$Q,2,0)</f>
        <v>333.18</v>
      </c>
      <c r="X2424" s="14">
        <f ca="1">VLOOKUP($M2424,LAST!$B:$Q,3,0)*100</f>
        <v>384.90999999999997</v>
      </c>
      <c r="Y2424" s="14">
        <f ca="1">VLOOKUP($M2424,LAST!$B:$Q,16,0)*100</f>
        <v>369</v>
      </c>
      <c r="Z2424" s="14">
        <f ca="1">VLOOKUP($M2424,LAST!$B:$Q,4,0)</f>
        <v>98.28</v>
      </c>
      <c r="AA2424" s="14">
        <f ca="1">VLOOKUP($M2424,LAST!$B:$Q,5,0)</f>
        <v>99.371700000000004</v>
      </c>
      <c r="AB2424" s="14">
        <f ca="1">VLOOKUP($M2424,LAST!$B:$Q,6,0)</f>
        <v>101.05</v>
      </c>
      <c r="AC2424" s="14">
        <f ca="1">VLOOKUP($M2424,LAST!$B:$Q,7,0)</f>
        <v>1137.47</v>
      </c>
    </row>
    <row r="2425" spans="12:29" ht="16.5" customHeight="1" x14ac:dyDescent="0.25">
      <c r="L2425" s="32">
        <f t="shared" si="385"/>
        <v>2425</v>
      </c>
      <c r="M2425" s="9">
        <f t="shared" ca="1" si="394"/>
        <v>42788</v>
      </c>
      <c r="N2425" s="12">
        <f t="shared" ca="1" si="386"/>
        <v>-9.618810117563048E-3</v>
      </c>
      <c r="O2425" s="12">
        <f t="shared" ca="1" si="387"/>
        <v>-4.0554852375170869E-3</v>
      </c>
      <c r="P2425" s="12">
        <f t="shared" ca="1" si="388"/>
        <v>-5.3763440860215006E-3</v>
      </c>
      <c r="Q2425" s="12">
        <f t="shared" ca="1" si="389"/>
        <v>3.0543677458760854E-4</v>
      </c>
      <c r="R2425" s="12">
        <f t="shared" ca="1" si="390"/>
        <v>3.5039494947963767E-4</v>
      </c>
      <c r="S2425" s="12">
        <f t="shared" ca="1" si="391"/>
        <v>-1.4797277300977463E-3</v>
      </c>
      <c r="T2425" s="12">
        <f t="shared" ca="1" si="392"/>
        <v>-3.1497299608248541E-3</v>
      </c>
      <c r="U2425" s="18"/>
      <c r="V2425" s="22">
        <f t="shared" ca="1" si="393"/>
        <v>42788</v>
      </c>
      <c r="W2425" s="14">
        <f ca="1">VLOOKUP($M2425,LAST!$B:$Q,2,0)</f>
        <v>333.6</v>
      </c>
      <c r="X2425" s="14">
        <f ca="1">VLOOKUP($M2425,LAST!$B:$Q,3,0)*100</f>
        <v>385.56</v>
      </c>
      <c r="Y2425" s="14">
        <f ca="1">VLOOKUP($M2425,LAST!$B:$Q,16,0)*100</f>
        <v>370</v>
      </c>
      <c r="Z2425" s="14">
        <f ca="1">VLOOKUP($M2425,LAST!$B:$Q,4,0)</f>
        <v>98.25</v>
      </c>
      <c r="AA2425" s="14">
        <f ca="1">VLOOKUP($M2425,LAST!$B:$Q,5,0)</f>
        <v>99.351299999999995</v>
      </c>
      <c r="AB2425" s="14">
        <f ca="1">VLOOKUP($M2425,LAST!$B:$Q,6,0)</f>
        <v>101.22</v>
      </c>
      <c r="AC2425" s="14">
        <f ca="1">VLOOKUP($M2425,LAST!$B:$Q,7,0)</f>
        <v>1142.52</v>
      </c>
    </row>
    <row r="2426" spans="12:29" ht="16.5" customHeight="1" x14ac:dyDescent="0.25">
      <c r="L2426" s="32">
        <f t="shared" si="385"/>
        <v>2426</v>
      </c>
      <c r="M2426" s="9">
        <f t="shared" ca="1" si="394"/>
        <v>42787</v>
      </c>
      <c r="N2426" s="12">
        <f t="shared" ca="1" si="386"/>
        <v>-9.81833147157396E-3</v>
      </c>
      <c r="O2426" s="12">
        <f t="shared" ca="1" si="387"/>
        <v>-9.4163404211765611E-3</v>
      </c>
      <c r="P2426" s="12">
        <f t="shared" ca="1" si="388"/>
        <v>-1.3262599469496039E-2</v>
      </c>
      <c r="Q2426" s="12">
        <f t="shared" ca="1" si="389"/>
        <v>3.0553009471434578E-4</v>
      </c>
      <c r="R2426" s="12">
        <f t="shared" ca="1" si="390"/>
        <v>2.8200647607734552E-4</v>
      </c>
      <c r="S2426" s="12">
        <f t="shared" ca="1" si="391"/>
        <v>4.1604754829123181E-3</v>
      </c>
      <c r="T2426" s="12">
        <f t="shared" ca="1" si="392"/>
        <v>-1.1503769227416694E-3</v>
      </c>
      <c r="U2426" s="18"/>
      <c r="V2426" s="22">
        <f t="shared" ca="1" si="393"/>
        <v>42787</v>
      </c>
      <c r="W2426" s="14">
        <f ca="1">VLOOKUP($M2426,LAST!$B:$Q,2,0)</f>
        <v>336.84</v>
      </c>
      <c r="X2426" s="14">
        <f ca="1">VLOOKUP($M2426,LAST!$B:$Q,3,0)*100</f>
        <v>387.13</v>
      </c>
      <c r="Y2426" s="14">
        <f ca="1">VLOOKUP($M2426,LAST!$B:$Q,16,0)*100</f>
        <v>372</v>
      </c>
      <c r="Z2426" s="14">
        <f ca="1">VLOOKUP($M2426,LAST!$B:$Q,4,0)</f>
        <v>98.22</v>
      </c>
      <c r="AA2426" s="14">
        <f ca="1">VLOOKUP($M2426,LAST!$B:$Q,5,0)</f>
        <v>99.316500000000005</v>
      </c>
      <c r="AB2426" s="14">
        <f ca="1">VLOOKUP($M2426,LAST!$B:$Q,6,0)</f>
        <v>101.37</v>
      </c>
      <c r="AC2426" s="14">
        <f ca="1">VLOOKUP($M2426,LAST!$B:$Q,7,0)</f>
        <v>1146.1300000000001</v>
      </c>
    </row>
    <row r="2427" spans="12:29" ht="16.5" customHeight="1" x14ac:dyDescent="0.25">
      <c r="L2427" s="32">
        <f t="shared" si="385"/>
        <v>2427</v>
      </c>
      <c r="M2427" s="9">
        <f t="shared" ca="1" si="394"/>
        <v>42786</v>
      </c>
      <c r="N2427" s="12">
        <f t="shared" ca="1" si="386"/>
        <v>0</v>
      </c>
      <c r="O2427" s="12">
        <f t="shared" ca="1" si="387"/>
        <v>4.8640622599971373E-4</v>
      </c>
      <c r="P2427" s="12">
        <f t="shared" ca="1" si="388"/>
        <v>0</v>
      </c>
      <c r="Q2427" s="12">
        <f t="shared" ca="1" si="389"/>
        <v>3.0562347188256567E-4</v>
      </c>
      <c r="R2427" s="12">
        <f t="shared" ca="1" si="390"/>
        <v>1.0838769522387715E-3</v>
      </c>
      <c r="S2427" s="12">
        <f t="shared" ca="1" si="391"/>
        <v>0</v>
      </c>
      <c r="T2427" s="12">
        <f t="shared" ca="1" si="392"/>
        <v>6.1042075430561837E-4</v>
      </c>
      <c r="U2427" s="18"/>
      <c r="V2427" s="22">
        <f t="shared" ca="1" si="393"/>
        <v>42786</v>
      </c>
      <c r="W2427" s="14">
        <f ca="1">VLOOKUP($M2427,LAST!$B:$Q,2,0)</f>
        <v>340.18</v>
      </c>
      <c r="X2427" s="14">
        <f ca="1">VLOOKUP($M2427,LAST!$B:$Q,3,0)*100</f>
        <v>390.81</v>
      </c>
      <c r="Y2427" s="14">
        <f ca="1">VLOOKUP($M2427,LAST!$B:$Q,16,0)*100</f>
        <v>377</v>
      </c>
      <c r="Z2427" s="14">
        <f ca="1">VLOOKUP($M2427,LAST!$B:$Q,4,0)</f>
        <v>98.19</v>
      </c>
      <c r="AA2427" s="14">
        <f ca="1">VLOOKUP($M2427,LAST!$B:$Q,5,0)</f>
        <v>99.288499999999999</v>
      </c>
      <c r="AB2427" s="14">
        <f ca="1">VLOOKUP($M2427,LAST!$B:$Q,6,0)</f>
        <v>100.95</v>
      </c>
      <c r="AC2427" s="14">
        <f ca="1">VLOOKUP($M2427,LAST!$B:$Q,7,0)</f>
        <v>1147.45</v>
      </c>
    </row>
    <row r="2428" spans="12:29" ht="16.5" customHeight="1" x14ac:dyDescent="0.25">
      <c r="L2428" s="32">
        <f t="shared" si="385"/>
        <v>2428</v>
      </c>
      <c r="M2428" s="9">
        <f t="shared" ca="1" si="394"/>
        <v>42783</v>
      </c>
      <c r="N2428" s="12">
        <f t="shared" ca="1" si="386"/>
        <v>8.8674041341676446E-3</v>
      </c>
      <c r="O2428" s="12">
        <f t="shared" ca="1" si="387"/>
        <v>1.6498386593109204E-2</v>
      </c>
      <c r="P2428" s="12">
        <f t="shared" ca="1" si="388"/>
        <v>1.072386058981234E-2</v>
      </c>
      <c r="Q2428" s="12">
        <f t="shared" ca="1" si="389"/>
        <v>-2.0370747606446304E-4</v>
      </c>
      <c r="R2428" s="12">
        <f t="shared" ca="1" si="390"/>
        <v>-2.2680651388318207E-4</v>
      </c>
      <c r="S2428" s="12">
        <f t="shared" ca="1" si="391"/>
        <v>5.0776583034648493E-3</v>
      </c>
      <c r="T2428" s="12">
        <f t="shared" ca="1" si="392"/>
        <v>4.5552100214620861E-3</v>
      </c>
      <c r="U2428" s="18"/>
      <c r="V2428" s="22">
        <f t="shared" ca="1" si="393"/>
        <v>42783</v>
      </c>
      <c r="W2428" s="14">
        <f ca="1">VLOOKUP($M2428,LAST!$B:$Q,2,0)</f>
        <v>340.18</v>
      </c>
      <c r="X2428" s="14">
        <f ca="1">VLOOKUP($M2428,LAST!$B:$Q,3,0)*100</f>
        <v>390.62</v>
      </c>
      <c r="Y2428" s="14">
        <f ca="1">VLOOKUP($M2428,LAST!$B:$Q,16,0)*100</f>
        <v>377</v>
      </c>
      <c r="Z2428" s="14">
        <f ca="1">VLOOKUP($M2428,LAST!$B:$Q,4,0)</f>
        <v>98.16</v>
      </c>
      <c r="AA2428" s="14">
        <f ca="1">VLOOKUP($M2428,LAST!$B:$Q,5,0)</f>
        <v>99.180999999999997</v>
      </c>
      <c r="AB2428" s="14">
        <f ca="1">VLOOKUP($M2428,LAST!$B:$Q,6,0)</f>
        <v>100.95</v>
      </c>
      <c r="AC2428" s="14">
        <f ca="1">VLOOKUP($M2428,LAST!$B:$Q,7,0)</f>
        <v>1146.75</v>
      </c>
    </row>
    <row r="2429" spans="12:29" ht="16.5" customHeight="1" x14ac:dyDescent="0.25">
      <c r="L2429" s="32">
        <f t="shared" si="385"/>
        <v>2429</v>
      </c>
      <c r="M2429" s="9">
        <f t="shared" ca="1" si="394"/>
        <v>42782</v>
      </c>
      <c r="N2429" s="12">
        <f t="shared" ca="1" si="386"/>
        <v>1.2552175610341942E-2</v>
      </c>
      <c r="O2429" s="12">
        <f t="shared" ca="1" si="387"/>
        <v>6.8383682238581933E-3</v>
      </c>
      <c r="P2429" s="12">
        <f t="shared" ca="1" si="388"/>
        <v>1.6348773841961872E-2</v>
      </c>
      <c r="Q2429" s="12">
        <f t="shared" ca="1" si="389"/>
        <v>1.0186411327284262E-4</v>
      </c>
      <c r="R2429" s="12">
        <f t="shared" ca="1" si="390"/>
        <v>3.4385606850517725E-4</v>
      </c>
      <c r="S2429" s="12">
        <f t="shared" ca="1" si="391"/>
        <v>-7.3136983593596883E-3</v>
      </c>
      <c r="T2429" s="12">
        <f t="shared" ca="1" si="392"/>
        <v>-5.5157680925954633E-4</v>
      </c>
      <c r="U2429" s="18"/>
      <c r="V2429" s="22">
        <f t="shared" ca="1" si="393"/>
        <v>42782</v>
      </c>
      <c r="W2429" s="14">
        <f ca="1">VLOOKUP($M2429,LAST!$B:$Q,2,0)</f>
        <v>337.19</v>
      </c>
      <c r="X2429" s="14">
        <f ca="1">VLOOKUP($M2429,LAST!$B:$Q,3,0)*100</f>
        <v>384.28</v>
      </c>
      <c r="Y2429" s="14">
        <f ca="1">VLOOKUP($M2429,LAST!$B:$Q,16,0)*100</f>
        <v>373</v>
      </c>
      <c r="Z2429" s="14">
        <f ca="1">VLOOKUP($M2429,LAST!$B:$Q,4,0)</f>
        <v>98.18</v>
      </c>
      <c r="AA2429" s="14">
        <f ca="1">VLOOKUP($M2429,LAST!$B:$Q,5,0)</f>
        <v>99.203500000000005</v>
      </c>
      <c r="AB2429" s="14">
        <f ca="1">VLOOKUP($M2429,LAST!$B:$Q,6,0)</f>
        <v>100.44</v>
      </c>
      <c r="AC2429" s="14">
        <f ca="1">VLOOKUP($M2429,LAST!$B:$Q,7,0)</f>
        <v>1141.55</v>
      </c>
    </row>
    <row r="2430" spans="12:29" ht="16.5" customHeight="1" x14ac:dyDescent="0.25">
      <c r="L2430" s="32">
        <f t="shared" si="385"/>
        <v>2430</v>
      </c>
      <c r="M2430" s="9">
        <f t="shared" ca="1" si="394"/>
        <v>42781</v>
      </c>
      <c r="N2430" s="12">
        <f t="shared" ca="1" si="386"/>
        <v>7.6555313483417375E-3</v>
      </c>
      <c r="O2430" s="12">
        <f t="shared" ca="1" si="387"/>
        <v>-6.9469740334078267E-3</v>
      </c>
      <c r="P2430" s="12">
        <f t="shared" ca="1" si="388"/>
        <v>-1.0781671159029615E-2</v>
      </c>
      <c r="Q2430" s="12">
        <f t="shared" ca="1" si="389"/>
        <v>3.0568575504386075E-4</v>
      </c>
      <c r="R2430" s="12">
        <f t="shared" ca="1" si="390"/>
        <v>3.18748247388978E-4</v>
      </c>
      <c r="S2430" s="12">
        <f t="shared" ca="1" si="391"/>
        <v>-6.9135802469133534E-4</v>
      </c>
      <c r="T2430" s="12">
        <f t="shared" ca="1" si="392"/>
        <v>4.2025672586600837E-3</v>
      </c>
      <c r="U2430" s="18"/>
      <c r="V2430" s="22">
        <f t="shared" ca="1" si="393"/>
        <v>42781</v>
      </c>
      <c r="W2430" s="14">
        <f ca="1">VLOOKUP($M2430,LAST!$B:$Q,2,0)</f>
        <v>333.01</v>
      </c>
      <c r="X2430" s="14">
        <f ca="1">VLOOKUP($M2430,LAST!$B:$Q,3,0)*100</f>
        <v>381.67</v>
      </c>
      <c r="Y2430" s="14">
        <f ca="1">VLOOKUP($M2430,LAST!$B:$Q,16,0)*100</f>
        <v>367</v>
      </c>
      <c r="Z2430" s="14">
        <f ca="1">VLOOKUP($M2430,LAST!$B:$Q,4,0)</f>
        <v>98.17</v>
      </c>
      <c r="AA2430" s="14">
        <f ca="1">VLOOKUP($M2430,LAST!$B:$Q,5,0)</f>
        <v>99.169399999999996</v>
      </c>
      <c r="AB2430" s="14">
        <f ca="1">VLOOKUP($M2430,LAST!$B:$Q,6,0)</f>
        <v>101.18</v>
      </c>
      <c r="AC2430" s="14">
        <f ca="1">VLOOKUP($M2430,LAST!$B:$Q,7,0)</f>
        <v>1142.18</v>
      </c>
    </row>
    <row r="2431" spans="12:29" ht="16.5" customHeight="1" x14ac:dyDescent="0.25">
      <c r="L2431" s="32">
        <f t="shared" si="385"/>
        <v>2431</v>
      </c>
      <c r="M2431" s="9">
        <f t="shared" ca="1" si="394"/>
        <v>42780</v>
      </c>
      <c r="N2431" s="12">
        <f t="shared" ca="1" si="386"/>
        <v>-7.3290880692058469E-3</v>
      </c>
      <c r="O2431" s="12">
        <f t="shared" ca="1" si="387"/>
        <v>-1.0325737092828802E-2</v>
      </c>
      <c r="P2431" s="12">
        <f t="shared" ca="1" si="388"/>
        <v>-1.0666666666666713E-2</v>
      </c>
      <c r="Q2431" s="12">
        <f t="shared" ca="1" si="389"/>
        <v>1.0190563538170494E-4</v>
      </c>
      <c r="R2431" s="12">
        <f t="shared" ca="1" si="390"/>
        <v>5.8507848121669426E-5</v>
      </c>
      <c r="S2431" s="12">
        <f t="shared" ca="1" si="391"/>
        <v>2.872424722662581E-3</v>
      </c>
      <c r="T2431" s="12">
        <f t="shared" ca="1" si="392"/>
        <v>-1.2613613674442026E-2</v>
      </c>
      <c r="U2431" s="18"/>
      <c r="V2431" s="22">
        <f t="shared" ca="1" si="393"/>
        <v>42780</v>
      </c>
      <c r="W2431" s="14">
        <f ca="1">VLOOKUP($M2431,LAST!$B:$Q,2,0)</f>
        <v>330.48</v>
      </c>
      <c r="X2431" s="14">
        <f ca="1">VLOOKUP($M2431,LAST!$B:$Q,3,0)*100</f>
        <v>384.34</v>
      </c>
      <c r="Y2431" s="14">
        <f ca="1">VLOOKUP($M2431,LAST!$B:$Q,16,0)*100</f>
        <v>371</v>
      </c>
      <c r="Z2431" s="14">
        <f ca="1">VLOOKUP($M2431,LAST!$B:$Q,4,0)</f>
        <v>98.14</v>
      </c>
      <c r="AA2431" s="14">
        <f ca="1">VLOOKUP($M2431,LAST!$B:$Q,5,0)</f>
        <v>99.137799999999999</v>
      </c>
      <c r="AB2431" s="14">
        <f ca="1">VLOOKUP($M2431,LAST!$B:$Q,6,0)</f>
        <v>101.25</v>
      </c>
      <c r="AC2431" s="14">
        <f ca="1">VLOOKUP($M2431,LAST!$B:$Q,7,0)</f>
        <v>1137.4000000000001</v>
      </c>
    </row>
    <row r="2432" spans="12:29" ht="16.5" customHeight="1" x14ac:dyDescent="0.25">
      <c r="L2432" s="32">
        <f t="shared" si="385"/>
        <v>2432</v>
      </c>
      <c r="M2432" s="9">
        <f t="shared" ca="1" si="394"/>
        <v>42779</v>
      </c>
      <c r="N2432" s="12">
        <f t="shared" ca="1" si="386"/>
        <v>-1.0874086398478755E-2</v>
      </c>
      <c r="O2432" s="12">
        <f t="shared" ca="1" si="387"/>
        <v>-1.1102340149219403E-2</v>
      </c>
      <c r="P2432" s="12">
        <f t="shared" ca="1" si="388"/>
        <v>-1.3157894736842146E-2</v>
      </c>
      <c r="Q2432" s="12">
        <f t="shared" ca="1" si="389"/>
        <v>5.0978792822187202E-4</v>
      </c>
      <c r="R2432" s="12">
        <f t="shared" ca="1" si="390"/>
        <v>8.5751612886930673E-5</v>
      </c>
      <c r="S2432" s="12">
        <f t="shared" ca="1" si="391"/>
        <v>1.5873015873015817E-3</v>
      </c>
      <c r="T2432" s="12">
        <f t="shared" ca="1" si="392"/>
        <v>1.1124147221135416E-3</v>
      </c>
      <c r="U2432" s="18"/>
      <c r="V2432" s="22">
        <f t="shared" ca="1" si="393"/>
        <v>42779</v>
      </c>
      <c r="W2432" s="14">
        <f ca="1">VLOOKUP($M2432,LAST!$B:$Q,2,0)</f>
        <v>332.92</v>
      </c>
      <c r="X2432" s="14">
        <f ca="1">VLOOKUP($M2432,LAST!$B:$Q,3,0)*100</f>
        <v>388.35</v>
      </c>
      <c r="Y2432" s="14">
        <f ca="1">VLOOKUP($M2432,LAST!$B:$Q,16,0)*100</f>
        <v>375</v>
      </c>
      <c r="Z2432" s="14">
        <f ca="1">VLOOKUP($M2432,LAST!$B:$Q,4,0)</f>
        <v>98.13</v>
      </c>
      <c r="AA2432" s="14">
        <f ca="1">VLOOKUP($M2432,LAST!$B:$Q,5,0)</f>
        <v>99.132000000000005</v>
      </c>
      <c r="AB2432" s="14">
        <f ca="1">VLOOKUP($M2432,LAST!$B:$Q,6,0)</f>
        <v>100.96</v>
      </c>
      <c r="AC2432" s="14">
        <f ca="1">VLOOKUP($M2432,LAST!$B:$Q,7,0)</f>
        <v>1151.93</v>
      </c>
    </row>
    <row r="2433" spans="12:29" ht="16.5" customHeight="1" x14ac:dyDescent="0.25">
      <c r="L2433" s="32">
        <f t="shared" si="385"/>
        <v>2433</v>
      </c>
      <c r="M2433" s="9">
        <f t="shared" ca="1" si="394"/>
        <v>42776</v>
      </c>
      <c r="N2433" s="12">
        <f t="shared" ca="1" si="386"/>
        <v>-1.0320797435972806E-2</v>
      </c>
      <c r="O2433" s="12">
        <f t="shared" ca="1" si="387"/>
        <v>-6.1748703024168128E-3</v>
      </c>
      <c r="P2433" s="12">
        <f t="shared" ca="1" si="388"/>
        <v>-2.624671916010457E-3</v>
      </c>
      <c r="Q2433" s="12">
        <f t="shared" ca="1" si="389"/>
        <v>-4.0766408479420146E-4</v>
      </c>
      <c r="R2433" s="12">
        <f t="shared" ca="1" si="390"/>
        <v>5.6498372140723063E-5</v>
      </c>
      <c r="S2433" s="12">
        <f t="shared" ca="1" si="391"/>
        <v>1.4903129657226621E-3</v>
      </c>
      <c r="T2433" s="12">
        <f t="shared" ca="1" si="392"/>
        <v>3.9261876717706645E-3</v>
      </c>
      <c r="U2433" s="18"/>
      <c r="V2433" s="22">
        <f t="shared" ca="1" si="393"/>
        <v>42776</v>
      </c>
      <c r="W2433" s="14">
        <f ca="1">VLOOKUP($M2433,LAST!$B:$Q,2,0)</f>
        <v>336.58</v>
      </c>
      <c r="X2433" s="14">
        <f ca="1">VLOOKUP($M2433,LAST!$B:$Q,3,0)*100</f>
        <v>392.71</v>
      </c>
      <c r="Y2433" s="14">
        <f ca="1">VLOOKUP($M2433,LAST!$B:$Q,16,0)*100</f>
        <v>380</v>
      </c>
      <c r="Z2433" s="14">
        <f ca="1">VLOOKUP($M2433,LAST!$B:$Q,4,0)</f>
        <v>98.08</v>
      </c>
      <c r="AA2433" s="14">
        <f ca="1">VLOOKUP($M2433,LAST!$B:$Q,5,0)</f>
        <v>99.123500000000007</v>
      </c>
      <c r="AB2433" s="14">
        <f ca="1">VLOOKUP($M2433,LAST!$B:$Q,6,0)</f>
        <v>100.8</v>
      </c>
      <c r="AC2433" s="14">
        <f ca="1">VLOOKUP($M2433,LAST!$B:$Q,7,0)</f>
        <v>1150.6500000000001</v>
      </c>
    </row>
    <row r="2434" spans="12:29" ht="16.5" customHeight="1" x14ac:dyDescent="0.25">
      <c r="L2434" s="32">
        <f t="shared" si="385"/>
        <v>2434</v>
      </c>
      <c r="M2434" s="9">
        <f t="shared" ca="1" si="394"/>
        <v>42775</v>
      </c>
      <c r="N2434" s="12">
        <f t="shared" ca="1" si="386"/>
        <v>-1.7109332100228358E-2</v>
      </c>
      <c r="O2434" s="12">
        <f t="shared" ca="1" si="387"/>
        <v>-1.2963980616476078E-2</v>
      </c>
      <c r="P2434" s="12">
        <f t="shared" ca="1" si="388"/>
        <v>-1.2953367875647714E-2</v>
      </c>
      <c r="Q2434" s="12">
        <f t="shared" ca="1" si="389"/>
        <v>-1.0190563538159392E-4</v>
      </c>
      <c r="R2434" s="12">
        <f t="shared" ca="1" si="390"/>
        <v>-5.7503964746907776E-5</v>
      </c>
      <c r="S2434" s="12">
        <f t="shared" ca="1" si="391"/>
        <v>3.689668927004508E-3</v>
      </c>
      <c r="T2434" s="12">
        <f t="shared" ca="1" si="392"/>
        <v>-8.0204346726864273E-4</v>
      </c>
      <c r="U2434" s="18"/>
      <c r="V2434" s="22">
        <f t="shared" ca="1" si="393"/>
        <v>42775</v>
      </c>
      <c r="W2434" s="14">
        <f ca="1">VLOOKUP($M2434,LAST!$B:$Q,2,0)</f>
        <v>340.09</v>
      </c>
      <c r="X2434" s="14">
        <f ca="1">VLOOKUP($M2434,LAST!$B:$Q,3,0)*100</f>
        <v>395.15</v>
      </c>
      <c r="Y2434" s="14">
        <f ca="1">VLOOKUP($M2434,LAST!$B:$Q,16,0)*100</f>
        <v>381</v>
      </c>
      <c r="Z2434" s="14">
        <f ca="1">VLOOKUP($M2434,LAST!$B:$Q,4,0)</f>
        <v>98.12</v>
      </c>
      <c r="AA2434" s="14">
        <f ca="1">VLOOKUP($M2434,LAST!$B:$Q,5,0)</f>
        <v>99.117900000000006</v>
      </c>
      <c r="AB2434" s="14">
        <f ca="1">VLOOKUP($M2434,LAST!$B:$Q,6,0)</f>
        <v>100.65</v>
      </c>
      <c r="AC2434" s="14">
        <f ca="1">VLOOKUP($M2434,LAST!$B:$Q,7,0)</f>
        <v>1146.1500000000001</v>
      </c>
    </row>
    <row r="2435" spans="12:29" ht="16.5" customHeight="1" x14ac:dyDescent="0.25">
      <c r="L2435" s="32">
        <f t="shared" si="385"/>
        <v>2435</v>
      </c>
      <c r="M2435" s="9">
        <f t="shared" ca="1" si="394"/>
        <v>42774</v>
      </c>
      <c r="N2435" s="12">
        <f t="shared" ca="1" si="386"/>
        <v>3.3055934120103103E-3</v>
      </c>
      <c r="O2435" s="12">
        <f t="shared" ca="1" si="387"/>
        <v>1.1495995351070043E-2</v>
      </c>
      <c r="P2435" s="12">
        <f t="shared" ca="1" si="388"/>
        <v>1.3123359580052396E-2</v>
      </c>
      <c r="Q2435" s="12">
        <f t="shared" ca="1" si="389"/>
        <v>0</v>
      </c>
      <c r="R2435" s="12">
        <f t="shared" ca="1" si="390"/>
        <v>5.7507271643109092E-5</v>
      </c>
      <c r="S2435" s="12">
        <f t="shared" ca="1" si="391"/>
        <v>1.9948134849379073E-4</v>
      </c>
      <c r="T2435" s="12">
        <f t="shared" ca="1" si="392"/>
        <v>2.5258263559928551E-3</v>
      </c>
      <c r="U2435" s="18"/>
      <c r="V2435" s="22">
        <f t="shared" ca="1" si="393"/>
        <v>42774</v>
      </c>
      <c r="W2435" s="14">
        <f ca="1">VLOOKUP($M2435,LAST!$B:$Q,2,0)</f>
        <v>346.01</v>
      </c>
      <c r="X2435" s="14">
        <f ca="1">VLOOKUP($M2435,LAST!$B:$Q,3,0)*100</f>
        <v>400.34000000000003</v>
      </c>
      <c r="Y2435" s="14">
        <f ca="1">VLOOKUP($M2435,LAST!$B:$Q,16,0)*100</f>
        <v>386</v>
      </c>
      <c r="Z2435" s="14">
        <f ca="1">VLOOKUP($M2435,LAST!$B:$Q,4,0)</f>
        <v>98.13</v>
      </c>
      <c r="AA2435" s="14">
        <f ca="1">VLOOKUP($M2435,LAST!$B:$Q,5,0)</f>
        <v>99.123599999999996</v>
      </c>
      <c r="AB2435" s="14">
        <f ca="1">VLOOKUP($M2435,LAST!$B:$Q,6,0)</f>
        <v>100.28</v>
      </c>
      <c r="AC2435" s="14">
        <f ca="1">VLOOKUP($M2435,LAST!$B:$Q,7,0)</f>
        <v>1147.07</v>
      </c>
    </row>
    <row r="2436" spans="12:29" ht="16.5" customHeight="1" x14ac:dyDescent="0.25">
      <c r="L2436" s="32">
        <f t="shared" si="385"/>
        <v>2436</v>
      </c>
      <c r="M2436" s="9">
        <f t="shared" ca="1" si="394"/>
        <v>42773</v>
      </c>
      <c r="N2436" s="12">
        <f t="shared" ca="1" si="386"/>
        <v>1.212067852321419E-2</v>
      </c>
      <c r="O2436" s="12">
        <f t="shared" ca="1" si="387"/>
        <v>2.3806508800809922E-3</v>
      </c>
      <c r="P2436" s="12">
        <f t="shared" ca="1" si="388"/>
        <v>0</v>
      </c>
      <c r="Q2436" s="12">
        <f t="shared" ca="1" si="389"/>
        <v>-1.0189525168136093E-4</v>
      </c>
      <c r="R2436" s="12">
        <f t="shared" ca="1" si="390"/>
        <v>-2.6325344952793372E-4</v>
      </c>
      <c r="S2436" s="12">
        <f t="shared" ca="1" si="391"/>
        <v>3.5332859559391583E-3</v>
      </c>
      <c r="T2436" s="12">
        <f t="shared" ca="1" si="392"/>
        <v>5.3687383025649016E-3</v>
      </c>
      <c r="U2436" s="18"/>
      <c r="V2436" s="22">
        <f t="shared" ca="1" si="393"/>
        <v>42773</v>
      </c>
      <c r="W2436" s="14">
        <f ca="1">VLOOKUP($M2436,LAST!$B:$Q,2,0)</f>
        <v>344.87</v>
      </c>
      <c r="X2436" s="14">
        <f ca="1">VLOOKUP($M2436,LAST!$B:$Q,3,0)*100</f>
        <v>395.79</v>
      </c>
      <c r="Y2436" s="14">
        <f ca="1">VLOOKUP($M2436,LAST!$B:$Q,16,0)*100</f>
        <v>381</v>
      </c>
      <c r="Z2436" s="14">
        <f ca="1">VLOOKUP($M2436,LAST!$B:$Q,4,0)</f>
        <v>98.13</v>
      </c>
      <c r="AA2436" s="14">
        <f ca="1">VLOOKUP($M2436,LAST!$B:$Q,5,0)</f>
        <v>99.117900000000006</v>
      </c>
      <c r="AB2436" s="14">
        <f ca="1">VLOOKUP($M2436,LAST!$B:$Q,6,0)</f>
        <v>100.26</v>
      </c>
      <c r="AC2436" s="14">
        <f ca="1">VLOOKUP($M2436,LAST!$B:$Q,7,0)</f>
        <v>1144.18</v>
      </c>
    </row>
    <row r="2437" spans="12:29" ht="16.5" customHeight="1" x14ac:dyDescent="0.25">
      <c r="L2437" s="32">
        <f t="shared" si="385"/>
        <v>2437</v>
      </c>
      <c r="M2437" s="9">
        <f t="shared" ca="1" si="394"/>
        <v>42772</v>
      </c>
      <c r="N2437" s="12">
        <f t="shared" ca="1" si="386"/>
        <v>9.0618336886993944E-3</v>
      </c>
      <c r="O2437" s="12">
        <f t="shared" ca="1" si="387"/>
        <v>1.0027370629012822E-2</v>
      </c>
      <c r="P2437" s="12">
        <f t="shared" ca="1" si="388"/>
        <v>1.3297872340425565E-2</v>
      </c>
      <c r="Q2437" s="12">
        <f t="shared" ca="1" si="389"/>
        <v>3.0577922739793983E-4</v>
      </c>
      <c r="R2437" s="12">
        <f t="shared" ca="1" si="390"/>
        <v>4.0967312927731037E-4</v>
      </c>
      <c r="S2437" s="12">
        <f t="shared" ca="1" si="391"/>
        <v>3.9051548043422812E-4</v>
      </c>
      <c r="T2437" s="12">
        <f t="shared" ca="1" si="392"/>
        <v>-8.1314275753879839E-3</v>
      </c>
      <c r="U2437" s="18"/>
      <c r="V2437" s="22">
        <f t="shared" ca="1" si="393"/>
        <v>42772</v>
      </c>
      <c r="W2437" s="14">
        <f ca="1">VLOOKUP($M2437,LAST!$B:$Q,2,0)</f>
        <v>340.74</v>
      </c>
      <c r="X2437" s="14">
        <f ca="1">VLOOKUP($M2437,LAST!$B:$Q,3,0)*100</f>
        <v>394.85</v>
      </c>
      <c r="Y2437" s="14">
        <f ca="1">VLOOKUP($M2437,LAST!$B:$Q,16,0)*100</f>
        <v>381</v>
      </c>
      <c r="Z2437" s="14">
        <f ca="1">VLOOKUP($M2437,LAST!$B:$Q,4,0)</f>
        <v>98.14</v>
      </c>
      <c r="AA2437" s="14">
        <f ca="1">VLOOKUP($M2437,LAST!$B:$Q,5,0)</f>
        <v>99.144000000000005</v>
      </c>
      <c r="AB2437" s="14">
        <f ca="1">VLOOKUP($M2437,LAST!$B:$Q,6,0)</f>
        <v>99.906999999999996</v>
      </c>
      <c r="AC2437" s="14">
        <f ca="1">VLOOKUP($M2437,LAST!$B:$Q,7,0)</f>
        <v>1138.07</v>
      </c>
    </row>
    <row r="2438" spans="12:29" ht="16.5" customHeight="1" x14ac:dyDescent="0.25">
      <c r="L2438" s="32">
        <f t="shared" ref="L2438:L2501" si="395">ROW(M2438)</f>
        <v>2438</v>
      </c>
      <c r="M2438" s="9">
        <f t="shared" ca="1" si="394"/>
        <v>42769</v>
      </c>
      <c r="N2438" s="12">
        <f t="shared" ref="N2438:N2501" ca="1" si="396">W2438/W2439-1</f>
        <v>-1.5194377205517751E-2</v>
      </c>
      <c r="O2438" s="12">
        <f t="shared" ref="O2438:O2501" ca="1" si="397">X2438/X2439-1</f>
        <v>-1.5413675859463516E-2</v>
      </c>
      <c r="P2438" s="12">
        <f t="shared" ref="P2438:P2501" ca="1" si="398">Y2438/Y2439-1</f>
        <v>-1.8276762402088753E-2</v>
      </c>
      <c r="Q2438" s="12">
        <f t="shared" ref="Q2438:Q2501" ca="1" si="399">Z2438/Z2439-1</f>
        <v>-3.0568575504386075E-4</v>
      </c>
      <c r="R2438" s="12">
        <f t="shared" ref="R2438:R2501" ca="1" si="400">AA2438/AA2439-1</f>
        <v>-2.390869903386994E-4</v>
      </c>
      <c r="S2438" s="12">
        <f t="shared" ref="S2438:S2501" ca="1" si="401">AB2438/AB2439-1</f>
        <v>7.8164144703873895E-4</v>
      </c>
      <c r="T2438" s="12">
        <f t="shared" ref="T2438:T2501" ca="1" si="402">AC2438/AC2439-1</f>
        <v>4.0978961226922905E-4</v>
      </c>
      <c r="U2438" s="18"/>
      <c r="V2438" s="22">
        <f t="shared" ref="V2438:V2501" ca="1" si="403">M2438</f>
        <v>42769</v>
      </c>
      <c r="W2438" s="14">
        <f ca="1">VLOOKUP($M2438,LAST!$B:$Q,2,0)</f>
        <v>337.68</v>
      </c>
      <c r="X2438" s="14">
        <f ca="1">VLOOKUP($M2438,LAST!$B:$Q,3,0)*100</f>
        <v>390.93</v>
      </c>
      <c r="Y2438" s="14">
        <f ca="1">VLOOKUP($M2438,LAST!$B:$Q,16,0)*100</f>
        <v>376</v>
      </c>
      <c r="Z2438" s="14">
        <f ca="1">VLOOKUP($M2438,LAST!$B:$Q,4,0)</f>
        <v>98.11</v>
      </c>
      <c r="AA2438" s="14">
        <f ca="1">VLOOKUP($M2438,LAST!$B:$Q,5,0)</f>
        <v>99.103399999999993</v>
      </c>
      <c r="AB2438" s="14">
        <f ca="1">VLOOKUP($M2438,LAST!$B:$Q,6,0)</f>
        <v>99.867999999999995</v>
      </c>
      <c r="AC2438" s="14">
        <f ca="1">VLOOKUP($M2438,LAST!$B:$Q,7,0)</f>
        <v>1147.4000000000001</v>
      </c>
    </row>
    <row r="2439" spans="12:29" ht="16.5" customHeight="1" x14ac:dyDescent="0.25">
      <c r="L2439" s="32">
        <f t="shared" si="395"/>
        <v>2439</v>
      </c>
      <c r="M2439" s="9">
        <f t="shared" ref="M2439:M2502" ca="1" si="404">WORKDAY(M2438,-1)</f>
        <v>42768</v>
      </c>
      <c r="N2439" s="12">
        <f t="shared" ca="1" si="396"/>
        <v>-1.5193290826584049E-2</v>
      </c>
      <c r="O2439" s="12">
        <f t="shared" ca="1" si="397"/>
        <v>-3.4135689365226707E-3</v>
      </c>
      <c r="P2439" s="12">
        <f t="shared" ca="1" si="398"/>
        <v>-2.6041666666666297E-3</v>
      </c>
      <c r="Q2439" s="12">
        <f t="shared" ca="1" si="399"/>
        <v>-2.0374898125508079E-4</v>
      </c>
      <c r="R2439" s="12">
        <f t="shared" ca="1" si="400"/>
        <v>3.2282829872443131E-5</v>
      </c>
      <c r="S2439" s="12">
        <f t="shared" ca="1" si="401"/>
        <v>1.4953683724572286E-3</v>
      </c>
      <c r="T2439" s="12">
        <f t="shared" ca="1" si="402"/>
        <v>-9.7477163233237185E-3</v>
      </c>
      <c r="U2439" s="18"/>
      <c r="V2439" s="22">
        <f t="shared" ca="1" si="403"/>
        <v>42768</v>
      </c>
      <c r="W2439" s="14">
        <f ca="1">VLOOKUP($M2439,LAST!$B:$Q,2,0)</f>
        <v>342.89</v>
      </c>
      <c r="X2439" s="14">
        <f ca="1">VLOOKUP($M2439,LAST!$B:$Q,3,0)*100</f>
        <v>397.05</v>
      </c>
      <c r="Y2439" s="14">
        <f ca="1">VLOOKUP($M2439,LAST!$B:$Q,16,0)*100</f>
        <v>383</v>
      </c>
      <c r="Z2439" s="14">
        <f ca="1">VLOOKUP($M2439,LAST!$B:$Q,4,0)</f>
        <v>98.14</v>
      </c>
      <c r="AA2439" s="14">
        <f ca="1">VLOOKUP($M2439,LAST!$B:$Q,5,0)</f>
        <v>99.127099999999999</v>
      </c>
      <c r="AB2439" s="14">
        <f ca="1">VLOOKUP($M2439,LAST!$B:$Q,6,0)</f>
        <v>99.79</v>
      </c>
      <c r="AC2439" s="14">
        <f ca="1">VLOOKUP($M2439,LAST!$B:$Q,7,0)</f>
        <v>1146.93</v>
      </c>
    </row>
    <row r="2440" spans="12:29" ht="16.5" customHeight="1" x14ac:dyDescent="0.25">
      <c r="L2440" s="32">
        <f t="shared" si="395"/>
        <v>2440</v>
      </c>
      <c r="M2440" s="9">
        <f t="shared" ca="1" si="404"/>
        <v>42767</v>
      </c>
      <c r="N2440" s="12">
        <f t="shared" ca="1" si="396"/>
        <v>-1.028993746446849E-2</v>
      </c>
      <c r="O2440" s="12">
        <f t="shared" ca="1" si="397"/>
        <v>-7.9432270916334202E-3</v>
      </c>
      <c r="P2440" s="12">
        <f t="shared" ca="1" si="398"/>
        <v>-1.0309278350515427E-2</v>
      </c>
      <c r="Q2440" s="12">
        <f t="shared" ca="1" si="399"/>
        <v>-4.0733197556019896E-4</v>
      </c>
      <c r="R2440" s="12">
        <f t="shared" ca="1" si="400"/>
        <v>3.026524460381097E-6</v>
      </c>
      <c r="S2440" s="12">
        <f t="shared" ca="1" si="401"/>
        <v>1.2963260712275382E-3</v>
      </c>
      <c r="T2440" s="12">
        <f t="shared" ca="1" si="402"/>
        <v>-2.9097796143249255E-3</v>
      </c>
      <c r="U2440" s="18"/>
      <c r="V2440" s="22">
        <f t="shared" ca="1" si="403"/>
        <v>42767</v>
      </c>
      <c r="W2440" s="14">
        <f ca="1">VLOOKUP($M2440,LAST!$B:$Q,2,0)</f>
        <v>348.18</v>
      </c>
      <c r="X2440" s="14">
        <f ca="1">VLOOKUP($M2440,LAST!$B:$Q,3,0)*100</f>
        <v>398.41</v>
      </c>
      <c r="Y2440" s="14">
        <f ca="1">VLOOKUP($M2440,LAST!$B:$Q,16,0)*100</f>
        <v>384</v>
      </c>
      <c r="Z2440" s="14">
        <f ca="1">VLOOKUP($M2440,LAST!$B:$Q,4,0)</f>
        <v>98.16</v>
      </c>
      <c r="AA2440" s="14">
        <f ca="1">VLOOKUP($M2440,LAST!$B:$Q,5,0)</f>
        <v>99.123900000000006</v>
      </c>
      <c r="AB2440" s="14">
        <f ca="1">VLOOKUP($M2440,LAST!$B:$Q,6,0)</f>
        <v>99.641000000000005</v>
      </c>
      <c r="AC2440" s="14">
        <f ca="1">VLOOKUP($M2440,LAST!$B:$Q,7,0)</f>
        <v>1158.22</v>
      </c>
    </row>
    <row r="2441" spans="12:29" ht="16.5" customHeight="1" x14ac:dyDescent="0.25">
      <c r="L2441" s="32">
        <f t="shared" si="395"/>
        <v>2441</v>
      </c>
      <c r="M2441" s="9">
        <f t="shared" ca="1" si="404"/>
        <v>42766</v>
      </c>
      <c r="N2441" s="12">
        <f t="shared" ca="1" si="396"/>
        <v>5.6600537419244645E-3</v>
      </c>
      <c r="O2441" s="12">
        <f t="shared" ca="1" si="397"/>
        <v>9.8063867236610758E-3</v>
      </c>
      <c r="P2441" s="12">
        <f t="shared" ca="1" si="398"/>
        <v>1.3054830287206221E-2</v>
      </c>
      <c r="Q2441" s="12">
        <f t="shared" ca="1" si="399"/>
        <v>-4.071661237784463E-4</v>
      </c>
      <c r="R2441" s="12">
        <f t="shared" ca="1" si="400"/>
        <v>9.6858163326940527E-5</v>
      </c>
      <c r="S2441" s="12">
        <f t="shared" ca="1" si="401"/>
        <v>-9.1406950114508723E-3</v>
      </c>
      <c r="T2441" s="12">
        <f t="shared" ca="1" si="402"/>
        <v>1.7852060748750898E-3</v>
      </c>
      <c r="U2441" s="18"/>
      <c r="V2441" s="22">
        <f t="shared" ca="1" si="403"/>
        <v>42766</v>
      </c>
      <c r="W2441" s="14">
        <f ca="1">VLOOKUP($M2441,LAST!$B:$Q,2,0)</f>
        <v>351.8</v>
      </c>
      <c r="X2441" s="14">
        <f ca="1">VLOOKUP($M2441,LAST!$B:$Q,3,0)*100</f>
        <v>401.6</v>
      </c>
      <c r="Y2441" s="14">
        <f ca="1">VLOOKUP($M2441,LAST!$B:$Q,16,0)*100</f>
        <v>388</v>
      </c>
      <c r="Z2441" s="14">
        <f ca="1">VLOOKUP($M2441,LAST!$B:$Q,4,0)</f>
        <v>98.2</v>
      </c>
      <c r="AA2441" s="14">
        <f ca="1">VLOOKUP($M2441,LAST!$B:$Q,5,0)</f>
        <v>99.123599999999996</v>
      </c>
      <c r="AB2441" s="14">
        <f ca="1">VLOOKUP($M2441,LAST!$B:$Q,6,0)</f>
        <v>99.512</v>
      </c>
      <c r="AC2441" s="14">
        <f ca="1">VLOOKUP($M2441,LAST!$B:$Q,7,0)</f>
        <v>1161.5999999999999</v>
      </c>
    </row>
    <row r="2442" spans="12:29" ht="16.5" customHeight="1" x14ac:dyDescent="0.25">
      <c r="L2442" s="32">
        <f t="shared" si="395"/>
        <v>2442</v>
      </c>
      <c r="M2442" s="9">
        <f t="shared" ca="1" si="404"/>
        <v>42765</v>
      </c>
      <c r="N2442" s="12">
        <f t="shared" ca="1" si="396"/>
        <v>4.0469561723255332E-3</v>
      </c>
      <c r="O2442" s="12">
        <f t="shared" ca="1" si="397"/>
        <v>3.1276799677142364E-3</v>
      </c>
      <c r="P2442" s="12">
        <f t="shared" ca="1" si="398"/>
        <v>2.6178010471205049E-3</v>
      </c>
      <c r="Q2442" s="12">
        <f t="shared" ca="1" si="399"/>
        <v>1.018018935150522E-4</v>
      </c>
      <c r="R2442" s="12">
        <f t="shared" ca="1" si="400"/>
        <v>3.7332144086077435E-5</v>
      </c>
      <c r="S2442" s="12">
        <f t="shared" ca="1" si="401"/>
        <v>-9.9472794190780256E-4</v>
      </c>
      <c r="T2442" s="12">
        <f t="shared" ca="1" si="402"/>
        <v>0</v>
      </c>
      <c r="U2442" s="18"/>
      <c r="V2442" s="22">
        <f t="shared" ca="1" si="403"/>
        <v>42765</v>
      </c>
      <c r="W2442" s="14">
        <f ca="1">VLOOKUP($M2442,LAST!$B:$Q,2,0)</f>
        <v>349.82</v>
      </c>
      <c r="X2442" s="14">
        <f ca="1">VLOOKUP($M2442,LAST!$B:$Q,3,0)*100</f>
        <v>397.7</v>
      </c>
      <c r="Y2442" s="14">
        <f ca="1">VLOOKUP($M2442,LAST!$B:$Q,16,0)*100</f>
        <v>383</v>
      </c>
      <c r="Z2442" s="14">
        <f ca="1">VLOOKUP($M2442,LAST!$B:$Q,4,0)</f>
        <v>98.24</v>
      </c>
      <c r="AA2442" s="14">
        <f ca="1">VLOOKUP($M2442,LAST!$B:$Q,5,0)</f>
        <v>99.114000000000004</v>
      </c>
      <c r="AB2442" s="14">
        <f ca="1">VLOOKUP($M2442,LAST!$B:$Q,6,0)</f>
        <v>100.43</v>
      </c>
      <c r="AC2442" s="14">
        <f ca="1">VLOOKUP($M2442,LAST!$B:$Q,7,0)</f>
        <v>1159.53</v>
      </c>
    </row>
    <row r="2443" spans="12:29" ht="16.5" customHeight="1" x14ac:dyDescent="0.25">
      <c r="L2443" s="32">
        <f t="shared" si="395"/>
        <v>2443</v>
      </c>
      <c r="M2443" s="9">
        <f t="shared" ca="1" si="404"/>
        <v>42762</v>
      </c>
      <c r="N2443" s="12">
        <f t="shared" ca="1" si="396"/>
        <v>-5.6508461999484894E-3</v>
      </c>
      <c r="O2443" s="12">
        <f t="shared" ca="1" si="397"/>
        <v>3.1374930418501812E-3</v>
      </c>
      <c r="P2443" s="12">
        <f t="shared" ca="1" si="398"/>
        <v>2.624671916010568E-3</v>
      </c>
      <c r="Q2443" s="12">
        <f t="shared" ca="1" si="399"/>
        <v>0</v>
      </c>
      <c r="R2443" s="12">
        <f t="shared" ca="1" si="400"/>
        <v>2.65431351176737E-4</v>
      </c>
      <c r="S2443" s="12">
        <f t="shared" ca="1" si="401"/>
        <v>1.4943215780036656E-3</v>
      </c>
      <c r="T2443" s="12">
        <f t="shared" ca="1" si="402"/>
        <v>0</v>
      </c>
      <c r="U2443" s="18"/>
      <c r="V2443" s="22">
        <f t="shared" ca="1" si="403"/>
        <v>42762</v>
      </c>
      <c r="W2443" s="14">
        <f ca="1">VLOOKUP($M2443,LAST!$B:$Q,2,0)</f>
        <v>348.41</v>
      </c>
      <c r="X2443" s="14">
        <f ca="1">VLOOKUP($M2443,LAST!$B:$Q,3,0)*100</f>
        <v>396.46</v>
      </c>
      <c r="Y2443" s="14">
        <f ca="1">VLOOKUP($M2443,LAST!$B:$Q,16,0)*100</f>
        <v>382</v>
      </c>
      <c r="Z2443" s="14">
        <f ca="1">VLOOKUP($M2443,LAST!$B:$Q,4,0)</f>
        <v>98.23</v>
      </c>
      <c r="AA2443" s="14">
        <f ca="1">VLOOKUP($M2443,LAST!$B:$Q,5,0)</f>
        <v>99.110299999999995</v>
      </c>
      <c r="AB2443" s="14">
        <f ca="1">VLOOKUP($M2443,LAST!$B:$Q,6,0)</f>
        <v>100.53</v>
      </c>
      <c r="AC2443" s="14">
        <f ca="1">VLOOKUP($M2443,LAST!$B:$Q,7,0)</f>
        <v>1159.53</v>
      </c>
    </row>
    <row r="2444" spans="12:29" ht="16.5" customHeight="1" x14ac:dyDescent="0.25">
      <c r="L2444" s="32">
        <f t="shared" si="395"/>
        <v>2444</v>
      </c>
      <c r="M2444" s="9">
        <f t="shared" ca="1" si="404"/>
        <v>42761</v>
      </c>
      <c r="N2444" s="12">
        <f t="shared" ca="1" si="396"/>
        <v>8.5777611467716675E-3</v>
      </c>
      <c r="O2444" s="12">
        <f t="shared" ca="1" si="397"/>
        <v>5.0630347830482592E-4</v>
      </c>
      <c r="P2444" s="12">
        <f t="shared" ca="1" si="398"/>
        <v>2.6315789473683182E-3</v>
      </c>
      <c r="Q2444" s="12">
        <f t="shared" ca="1" si="399"/>
        <v>1.0181225819594353E-4</v>
      </c>
      <c r="R2444" s="12">
        <f t="shared" ca="1" si="400"/>
        <v>1.423237532287569E-4</v>
      </c>
      <c r="S2444" s="12">
        <f t="shared" ca="1" si="401"/>
        <v>3.4989503149054357E-3</v>
      </c>
      <c r="T2444" s="12">
        <f t="shared" ca="1" si="402"/>
        <v>-5.5659422651412882E-3</v>
      </c>
      <c r="U2444" s="18"/>
      <c r="V2444" s="22">
        <f t="shared" ca="1" si="403"/>
        <v>42761</v>
      </c>
      <c r="W2444" s="14">
        <f ca="1">VLOOKUP($M2444,LAST!$B:$Q,2,0)</f>
        <v>350.39</v>
      </c>
      <c r="X2444" s="14">
        <f ca="1">VLOOKUP($M2444,LAST!$B:$Q,3,0)*100</f>
        <v>395.21999999999997</v>
      </c>
      <c r="Y2444" s="14">
        <f ca="1">VLOOKUP($M2444,LAST!$B:$Q,16,0)*100</f>
        <v>381</v>
      </c>
      <c r="Z2444" s="14">
        <f ca="1">VLOOKUP($M2444,LAST!$B:$Q,4,0)</f>
        <v>98.23</v>
      </c>
      <c r="AA2444" s="14">
        <f ca="1">VLOOKUP($M2444,LAST!$B:$Q,5,0)</f>
        <v>99.084000000000003</v>
      </c>
      <c r="AB2444" s="14">
        <f ca="1">VLOOKUP($M2444,LAST!$B:$Q,6,0)</f>
        <v>100.38</v>
      </c>
      <c r="AC2444" s="14">
        <f ca="1">VLOOKUP($M2444,LAST!$B:$Q,7,0)</f>
        <v>1159.53</v>
      </c>
    </row>
    <row r="2445" spans="12:29" ht="16.5" customHeight="1" x14ac:dyDescent="0.25">
      <c r="L2445" s="32">
        <f t="shared" si="395"/>
        <v>2445</v>
      </c>
      <c r="M2445" s="9">
        <f t="shared" ca="1" si="404"/>
        <v>42760</v>
      </c>
      <c r="N2445" s="12">
        <f t="shared" ca="1" si="396"/>
        <v>-5.2684323550464818E-3</v>
      </c>
      <c r="O2445" s="12">
        <f t="shared" ca="1" si="397"/>
        <v>-1.3756772276733331E-2</v>
      </c>
      <c r="P2445" s="12">
        <f t="shared" ca="1" si="398"/>
        <v>-1.8087855297157618E-2</v>
      </c>
      <c r="Q2445" s="12">
        <f t="shared" ca="1" si="399"/>
        <v>1.0182262498736883E-4</v>
      </c>
      <c r="R2445" s="12">
        <f t="shared" ca="1" si="400"/>
        <v>3.5038047078206347E-4</v>
      </c>
      <c r="S2445" s="12">
        <f t="shared" ca="1" si="401"/>
        <v>-3.1888390632784924E-3</v>
      </c>
      <c r="T2445" s="12">
        <f t="shared" ca="1" si="402"/>
        <v>1.0292477914042308E-4</v>
      </c>
      <c r="U2445" s="18"/>
      <c r="V2445" s="22">
        <f t="shared" ca="1" si="403"/>
        <v>42760</v>
      </c>
      <c r="W2445" s="14">
        <f ca="1">VLOOKUP($M2445,LAST!$B:$Q,2,0)</f>
        <v>347.41</v>
      </c>
      <c r="X2445" s="14">
        <f ca="1">VLOOKUP($M2445,LAST!$B:$Q,3,0)*100</f>
        <v>395.02000000000004</v>
      </c>
      <c r="Y2445" s="14">
        <f ca="1">VLOOKUP($M2445,LAST!$B:$Q,16,0)*100</f>
        <v>380</v>
      </c>
      <c r="Z2445" s="14">
        <f ca="1">VLOOKUP($M2445,LAST!$B:$Q,4,0)</f>
        <v>98.22</v>
      </c>
      <c r="AA2445" s="14">
        <f ca="1">VLOOKUP($M2445,LAST!$B:$Q,5,0)</f>
        <v>99.069900000000004</v>
      </c>
      <c r="AB2445" s="14">
        <f ca="1">VLOOKUP($M2445,LAST!$B:$Q,6,0)</f>
        <v>100.03</v>
      </c>
      <c r="AC2445" s="14">
        <f ca="1">VLOOKUP($M2445,LAST!$B:$Q,7,0)</f>
        <v>1166.02</v>
      </c>
    </row>
    <row r="2446" spans="12:29" ht="16.5" customHeight="1" x14ac:dyDescent="0.25">
      <c r="L2446" s="32">
        <f t="shared" si="395"/>
        <v>2446</v>
      </c>
      <c r="M2446" s="9">
        <f t="shared" ca="1" si="404"/>
        <v>42759</v>
      </c>
      <c r="N2446" s="12">
        <f t="shared" ca="1" si="396"/>
        <v>-1.7497960446732574E-2</v>
      </c>
      <c r="O2446" s="12">
        <f t="shared" ca="1" si="397"/>
        <v>-1.4686346863468702E-2</v>
      </c>
      <c r="P2446" s="12">
        <f t="shared" ca="1" si="398"/>
        <v>-2.0253164556962022E-2</v>
      </c>
      <c r="Q2446" s="12">
        <f t="shared" ca="1" si="399"/>
        <v>1.0183299388999423E-4</v>
      </c>
      <c r="R2446" s="12">
        <f t="shared" ca="1" si="400"/>
        <v>-2.4233220514147114E-5</v>
      </c>
      <c r="S2446" s="12">
        <f t="shared" ca="1" si="401"/>
        <v>1.8969648562299213E-3</v>
      </c>
      <c r="T2446" s="12">
        <f t="shared" ca="1" si="402"/>
        <v>-3.17250722388418E-4</v>
      </c>
      <c r="U2446" s="18"/>
      <c r="V2446" s="22">
        <f t="shared" ca="1" si="403"/>
        <v>42759</v>
      </c>
      <c r="W2446" s="14">
        <f ca="1">VLOOKUP($M2446,LAST!$B:$Q,2,0)</f>
        <v>349.25</v>
      </c>
      <c r="X2446" s="14">
        <f ca="1">VLOOKUP($M2446,LAST!$B:$Q,3,0)*100</f>
        <v>400.53000000000003</v>
      </c>
      <c r="Y2446" s="14">
        <f ca="1">VLOOKUP($M2446,LAST!$B:$Q,16,0)*100</f>
        <v>387</v>
      </c>
      <c r="Z2446" s="14">
        <f ca="1">VLOOKUP($M2446,LAST!$B:$Q,4,0)</f>
        <v>98.21</v>
      </c>
      <c r="AA2446" s="14">
        <f ca="1">VLOOKUP($M2446,LAST!$B:$Q,5,0)</f>
        <v>99.035200000000003</v>
      </c>
      <c r="AB2446" s="14">
        <f ca="1">VLOOKUP($M2446,LAST!$B:$Q,6,0)</f>
        <v>100.35</v>
      </c>
      <c r="AC2446" s="14">
        <f ca="1">VLOOKUP($M2446,LAST!$B:$Q,7,0)</f>
        <v>1165.9000000000001</v>
      </c>
    </row>
    <row r="2447" spans="12:29" ht="16.5" customHeight="1" x14ac:dyDescent="0.25">
      <c r="L2447" s="32">
        <f t="shared" si="395"/>
        <v>2447</v>
      </c>
      <c r="M2447" s="9">
        <f t="shared" ca="1" si="404"/>
        <v>42758</v>
      </c>
      <c r="N2447" s="12">
        <f t="shared" ca="1" si="396"/>
        <v>7.7394114645348289E-3</v>
      </c>
      <c r="O2447" s="12">
        <f t="shared" ca="1" si="397"/>
        <v>1.3412445153570207E-2</v>
      </c>
      <c r="P2447" s="12">
        <f t="shared" ca="1" si="398"/>
        <v>2.067183462532296E-2</v>
      </c>
      <c r="Q2447" s="12">
        <f t="shared" ca="1" si="399"/>
        <v>-3.0540568054571171E-4</v>
      </c>
      <c r="R2447" s="12">
        <f t="shared" ca="1" si="400"/>
        <v>3.4039063107615952E-4</v>
      </c>
      <c r="S2447" s="12">
        <f t="shared" ca="1" si="401"/>
        <v>-5.7573952749652157E-3</v>
      </c>
      <c r="T2447" s="12">
        <f t="shared" ca="1" si="402"/>
        <v>-2.4462634608641842E-3</v>
      </c>
      <c r="U2447" s="18"/>
      <c r="V2447" s="22">
        <f t="shared" ca="1" si="403"/>
        <v>42758</v>
      </c>
      <c r="W2447" s="14">
        <f ca="1">VLOOKUP($M2447,LAST!$B:$Q,2,0)</f>
        <v>355.47</v>
      </c>
      <c r="X2447" s="14">
        <f ca="1">VLOOKUP($M2447,LAST!$B:$Q,3,0)*100</f>
        <v>406.50000000000006</v>
      </c>
      <c r="Y2447" s="14">
        <f ca="1">VLOOKUP($M2447,LAST!$B:$Q,16,0)*100</f>
        <v>395</v>
      </c>
      <c r="Z2447" s="14">
        <f ca="1">VLOOKUP($M2447,LAST!$B:$Q,4,0)</f>
        <v>98.2</v>
      </c>
      <c r="AA2447" s="14">
        <f ca="1">VLOOKUP($M2447,LAST!$B:$Q,5,0)</f>
        <v>99.037599999999998</v>
      </c>
      <c r="AB2447" s="14">
        <f ca="1">VLOOKUP($M2447,LAST!$B:$Q,6,0)</f>
        <v>100.16</v>
      </c>
      <c r="AC2447" s="14">
        <f ca="1">VLOOKUP($M2447,LAST!$B:$Q,7,0)</f>
        <v>1166.27</v>
      </c>
    </row>
    <row r="2448" spans="12:29" ht="16.5" customHeight="1" x14ac:dyDescent="0.25">
      <c r="L2448" s="32">
        <f t="shared" si="395"/>
        <v>2448</v>
      </c>
      <c r="M2448" s="9">
        <f t="shared" ca="1" si="404"/>
        <v>42755</v>
      </c>
      <c r="N2448" s="12">
        <f t="shared" ca="1" si="396"/>
        <v>1.9314889507471289E-3</v>
      </c>
      <c r="O2448" s="12">
        <f t="shared" ca="1" si="397"/>
        <v>-4.2363378105625404E-4</v>
      </c>
      <c r="P2448" s="12">
        <f t="shared" ca="1" si="398"/>
        <v>2.5906735751295429E-3</v>
      </c>
      <c r="Q2448" s="12">
        <f t="shared" ca="1" si="399"/>
        <v>-4.0704182354733831E-4</v>
      </c>
      <c r="R2448" s="12">
        <f t="shared" ca="1" si="400"/>
        <v>-3.2412456076580387E-4</v>
      </c>
      <c r="S2448" s="12">
        <f t="shared" ca="1" si="401"/>
        <v>-4.0533860603065852E-3</v>
      </c>
      <c r="T2448" s="12">
        <f t="shared" ca="1" si="402"/>
        <v>-6.3065743062341584E-3</v>
      </c>
      <c r="U2448" s="18"/>
      <c r="V2448" s="22">
        <f t="shared" ca="1" si="403"/>
        <v>42755</v>
      </c>
      <c r="W2448" s="14">
        <f ca="1">VLOOKUP($M2448,LAST!$B:$Q,2,0)</f>
        <v>352.74</v>
      </c>
      <c r="X2448" s="14">
        <f ca="1">VLOOKUP($M2448,LAST!$B:$Q,3,0)*100</f>
        <v>401.11999999999995</v>
      </c>
      <c r="Y2448" s="14">
        <f ca="1">VLOOKUP($M2448,LAST!$B:$Q,16,0)*100</f>
        <v>387</v>
      </c>
      <c r="Z2448" s="14">
        <f ca="1">VLOOKUP($M2448,LAST!$B:$Q,4,0)</f>
        <v>98.23</v>
      </c>
      <c r="AA2448" s="14">
        <f ca="1">VLOOKUP($M2448,LAST!$B:$Q,5,0)</f>
        <v>99.003900000000002</v>
      </c>
      <c r="AB2448" s="14">
        <f ca="1">VLOOKUP($M2448,LAST!$B:$Q,6,0)</f>
        <v>100.74</v>
      </c>
      <c r="AC2448" s="14">
        <f ca="1">VLOOKUP($M2448,LAST!$B:$Q,7,0)</f>
        <v>1169.1300000000001</v>
      </c>
    </row>
    <row r="2449" spans="12:29" ht="16.5" customHeight="1" x14ac:dyDescent="0.25">
      <c r="L2449" s="32">
        <f t="shared" si="395"/>
        <v>2449</v>
      </c>
      <c r="M2449" s="9">
        <f t="shared" ca="1" si="404"/>
        <v>42754</v>
      </c>
      <c r="N2449" s="12">
        <f t="shared" ca="1" si="396"/>
        <v>8.8257206716717551E-3</v>
      </c>
      <c r="O2449" s="12">
        <f t="shared" ca="1" si="397"/>
        <v>-5.2798572207625183E-3</v>
      </c>
      <c r="P2449" s="12">
        <f t="shared" ca="1" si="398"/>
        <v>-7.7120822622107621E-3</v>
      </c>
      <c r="Q2449" s="12">
        <f t="shared" ca="1" si="399"/>
        <v>2.0356234096685633E-4</v>
      </c>
      <c r="R2449" s="12">
        <f t="shared" ca="1" si="400"/>
        <v>3.080636934311709E-4</v>
      </c>
      <c r="S2449" s="12">
        <f t="shared" ca="1" si="401"/>
        <v>2.1797285247200371E-3</v>
      </c>
      <c r="T2449" s="12">
        <f t="shared" ca="1" si="402"/>
        <v>9.3683244254179066E-3</v>
      </c>
      <c r="U2449" s="18"/>
      <c r="V2449" s="22">
        <f t="shared" ca="1" si="403"/>
        <v>42754</v>
      </c>
      <c r="W2449" s="14">
        <f ca="1">VLOOKUP($M2449,LAST!$B:$Q,2,0)</f>
        <v>352.06</v>
      </c>
      <c r="X2449" s="14">
        <f ca="1">VLOOKUP($M2449,LAST!$B:$Q,3,0)*100</f>
        <v>401.29</v>
      </c>
      <c r="Y2449" s="14">
        <f ca="1">VLOOKUP($M2449,LAST!$B:$Q,16,0)*100</f>
        <v>386</v>
      </c>
      <c r="Z2449" s="14">
        <f ca="1">VLOOKUP($M2449,LAST!$B:$Q,4,0)</f>
        <v>98.27</v>
      </c>
      <c r="AA2449" s="14">
        <f ca="1">VLOOKUP($M2449,LAST!$B:$Q,5,0)</f>
        <v>99.036000000000001</v>
      </c>
      <c r="AB2449" s="14">
        <f ca="1">VLOOKUP($M2449,LAST!$B:$Q,6,0)</f>
        <v>101.15</v>
      </c>
      <c r="AC2449" s="14">
        <f ca="1">VLOOKUP($M2449,LAST!$B:$Q,7,0)</f>
        <v>1176.55</v>
      </c>
    </row>
    <row r="2450" spans="12:29" ht="16.5" customHeight="1" x14ac:dyDescent="0.25">
      <c r="L2450" s="32">
        <f t="shared" si="395"/>
        <v>2450</v>
      </c>
      <c r="M2450" s="9">
        <f t="shared" ca="1" si="404"/>
        <v>42753</v>
      </c>
      <c r="N2450" s="12">
        <f t="shared" ca="1" si="396"/>
        <v>-1.0855701369008819E-2</v>
      </c>
      <c r="O2450" s="12">
        <f t="shared" ca="1" si="397"/>
        <v>-9.4775093301904256E-3</v>
      </c>
      <c r="P2450" s="12">
        <f t="shared" ca="1" si="398"/>
        <v>-1.0178117048346036E-2</v>
      </c>
      <c r="Q2450" s="12">
        <f t="shared" ca="1" si="399"/>
        <v>-2.0352091177366916E-4</v>
      </c>
      <c r="R2450" s="12">
        <f t="shared" ca="1" si="400"/>
        <v>2.2630125748746011E-4</v>
      </c>
      <c r="S2450" s="12">
        <f t="shared" ca="1" si="401"/>
        <v>5.980265125087314E-3</v>
      </c>
      <c r="T2450" s="12">
        <f t="shared" ca="1" si="402"/>
        <v>-7.5521498510002782E-3</v>
      </c>
      <c r="U2450" s="18"/>
      <c r="V2450" s="22">
        <f t="shared" ca="1" si="403"/>
        <v>42753</v>
      </c>
      <c r="W2450" s="14">
        <f ca="1">VLOOKUP($M2450,LAST!$B:$Q,2,0)</f>
        <v>348.98</v>
      </c>
      <c r="X2450" s="14">
        <f ca="1">VLOOKUP($M2450,LAST!$B:$Q,3,0)*100</f>
        <v>403.42</v>
      </c>
      <c r="Y2450" s="14">
        <f ca="1">VLOOKUP($M2450,LAST!$B:$Q,16,0)*100</f>
        <v>389</v>
      </c>
      <c r="Z2450" s="14">
        <f ca="1">VLOOKUP($M2450,LAST!$B:$Q,4,0)</f>
        <v>98.25</v>
      </c>
      <c r="AA2450" s="14">
        <f ca="1">VLOOKUP($M2450,LAST!$B:$Q,5,0)</f>
        <v>99.005499999999998</v>
      </c>
      <c r="AB2450" s="14">
        <f ca="1">VLOOKUP($M2450,LAST!$B:$Q,6,0)</f>
        <v>100.93</v>
      </c>
      <c r="AC2450" s="14">
        <f ca="1">VLOOKUP($M2450,LAST!$B:$Q,7,0)</f>
        <v>1165.6300000000001</v>
      </c>
    </row>
    <row r="2451" spans="12:29" ht="16.5" customHeight="1" x14ac:dyDescent="0.25">
      <c r="L2451" s="32">
        <f t="shared" si="395"/>
        <v>2451</v>
      </c>
      <c r="M2451" s="9">
        <f t="shared" ca="1" si="404"/>
        <v>42752</v>
      </c>
      <c r="N2451" s="12">
        <f t="shared" ca="1" si="396"/>
        <v>-1.70034290248533E-4</v>
      </c>
      <c r="O2451" s="12">
        <f t="shared" ca="1" si="397"/>
        <v>5.7786338716845354E-3</v>
      </c>
      <c r="P2451" s="12">
        <f t="shared" ca="1" si="398"/>
        <v>1.0282776349614497E-2</v>
      </c>
      <c r="Q2451" s="12">
        <f t="shared" ca="1" si="399"/>
        <v>0</v>
      </c>
      <c r="R2451" s="12">
        <f t="shared" ca="1" si="400"/>
        <v>2.9104344126529291E-4</v>
      </c>
      <c r="S2451" s="12">
        <f t="shared" ca="1" si="401"/>
        <v>-8.4008697371023011E-3</v>
      </c>
      <c r="T2451" s="12">
        <f t="shared" ca="1" si="402"/>
        <v>-6.3619904908546188E-3</v>
      </c>
      <c r="U2451" s="18"/>
      <c r="V2451" s="22">
        <f t="shared" ca="1" si="403"/>
        <v>42752</v>
      </c>
      <c r="W2451" s="14">
        <f ca="1">VLOOKUP($M2451,LAST!$B:$Q,2,0)</f>
        <v>352.81</v>
      </c>
      <c r="X2451" s="14">
        <f ca="1">VLOOKUP($M2451,LAST!$B:$Q,3,0)*100</f>
        <v>407.28</v>
      </c>
      <c r="Y2451" s="14">
        <f ca="1">VLOOKUP($M2451,LAST!$B:$Q,16,0)*100</f>
        <v>393</v>
      </c>
      <c r="Z2451" s="14">
        <f ca="1">VLOOKUP($M2451,LAST!$B:$Q,4,0)</f>
        <v>98.27</v>
      </c>
      <c r="AA2451" s="14">
        <f ca="1">VLOOKUP($M2451,LAST!$B:$Q,5,0)</f>
        <v>98.983099999999993</v>
      </c>
      <c r="AB2451" s="14">
        <f ca="1">VLOOKUP($M2451,LAST!$B:$Q,6,0)</f>
        <v>100.33</v>
      </c>
      <c r="AC2451" s="14">
        <f ca="1">VLOOKUP($M2451,LAST!$B:$Q,7,0)</f>
        <v>1174.5</v>
      </c>
    </row>
    <row r="2452" spans="12:29" ht="16.5" customHeight="1" x14ac:dyDescent="0.25">
      <c r="L2452" s="32">
        <f t="shared" si="395"/>
        <v>2452</v>
      </c>
      <c r="M2452" s="9">
        <f t="shared" ca="1" si="404"/>
        <v>42751</v>
      </c>
      <c r="N2452" s="12">
        <f t="shared" ca="1" si="396"/>
        <v>0</v>
      </c>
      <c r="O2452" s="12">
        <f t="shared" ca="1" si="397"/>
        <v>1.2115218197552569E-3</v>
      </c>
      <c r="P2452" s="12">
        <f t="shared" ca="1" si="398"/>
        <v>0</v>
      </c>
      <c r="Q2452" s="12">
        <f t="shared" ca="1" si="399"/>
        <v>-3.0518819938962771E-4</v>
      </c>
      <c r="R2452" s="12">
        <f t="shared" ca="1" si="400"/>
        <v>1.6474964118939894E-4</v>
      </c>
      <c r="S2452" s="12">
        <f t="shared" ca="1" si="401"/>
        <v>0</v>
      </c>
      <c r="T2452" s="12">
        <f t="shared" ca="1" si="402"/>
        <v>6.0772163965681081E-3</v>
      </c>
      <c r="U2452" s="18"/>
      <c r="V2452" s="22">
        <f t="shared" ca="1" si="403"/>
        <v>42751</v>
      </c>
      <c r="W2452" s="14">
        <f ca="1">VLOOKUP($M2452,LAST!$B:$Q,2,0)</f>
        <v>352.87</v>
      </c>
      <c r="X2452" s="14">
        <f ca="1">VLOOKUP($M2452,LAST!$B:$Q,3,0)*100</f>
        <v>404.94000000000005</v>
      </c>
      <c r="Y2452" s="14">
        <f ca="1">VLOOKUP($M2452,LAST!$B:$Q,16,0)*100</f>
        <v>389</v>
      </c>
      <c r="Z2452" s="14">
        <f ca="1">VLOOKUP($M2452,LAST!$B:$Q,4,0)</f>
        <v>98.27</v>
      </c>
      <c r="AA2452" s="14">
        <f ca="1">VLOOKUP($M2452,LAST!$B:$Q,5,0)</f>
        <v>98.954300000000003</v>
      </c>
      <c r="AB2452" s="14">
        <f ca="1">VLOOKUP($M2452,LAST!$B:$Q,6,0)</f>
        <v>101.18</v>
      </c>
      <c r="AC2452" s="14">
        <f ca="1">VLOOKUP($M2452,LAST!$B:$Q,7,0)</f>
        <v>1182.02</v>
      </c>
    </row>
    <row r="2453" spans="12:29" ht="16.5" customHeight="1" x14ac:dyDescent="0.25">
      <c r="L2453" s="32">
        <f t="shared" si="395"/>
        <v>2453</v>
      </c>
      <c r="M2453" s="9">
        <f t="shared" ca="1" si="404"/>
        <v>42748</v>
      </c>
      <c r="N2453" s="12">
        <f t="shared" ca="1" si="396"/>
        <v>-1.0848236811123013E-2</v>
      </c>
      <c r="O2453" s="12">
        <f t="shared" ca="1" si="397"/>
        <v>-6.387421692666706E-3</v>
      </c>
      <c r="P2453" s="12">
        <f t="shared" ca="1" si="398"/>
        <v>-5.1150895140664732E-3</v>
      </c>
      <c r="Q2453" s="12">
        <f t="shared" ca="1" si="399"/>
        <v>2.0350020350012876E-4</v>
      </c>
      <c r="R2453" s="12">
        <f t="shared" ca="1" si="400"/>
        <v>-2.0513691120394029E-4</v>
      </c>
      <c r="S2453" s="12">
        <f t="shared" ca="1" si="401"/>
        <v>-1.6773556980758109E-3</v>
      </c>
      <c r="T2453" s="12">
        <f t="shared" ca="1" si="402"/>
        <v>-8.4396732158530385E-3</v>
      </c>
      <c r="U2453" s="18"/>
      <c r="V2453" s="22">
        <f t="shared" ca="1" si="403"/>
        <v>42748</v>
      </c>
      <c r="W2453" s="14">
        <f ca="1">VLOOKUP($M2453,LAST!$B:$Q,2,0)</f>
        <v>352.87</v>
      </c>
      <c r="X2453" s="14">
        <f ca="1">VLOOKUP($M2453,LAST!$B:$Q,3,0)*100</f>
        <v>404.45000000000005</v>
      </c>
      <c r="Y2453" s="14">
        <f ca="1">VLOOKUP($M2453,LAST!$B:$Q,16,0)*100</f>
        <v>389</v>
      </c>
      <c r="Z2453" s="14">
        <f ca="1">VLOOKUP($M2453,LAST!$B:$Q,4,0)</f>
        <v>98.3</v>
      </c>
      <c r="AA2453" s="14">
        <f ca="1">VLOOKUP($M2453,LAST!$B:$Q,5,0)</f>
        <v>98.938000000000002</v>
      </c>
      <c r="AB2453" s="14">
        <f ca="1">VLOOKUP($M2453,LAST!$B:$Q,6,0)</f>
        <v>101.18</v>
      </c>
      <c r="AC2453" s="14">
        <f ca="1">VLOOKUP($M2453,LAST!$B:$Q,7,0)</f>
        <v>1174.8800000000001</v>
      </c>
    </row>
    <row r="2454" spans="12:29" ht="16.5" customHeight="1" x14ac:dyDescent="0.25">
      <c r="L2454" s="32">
        <f t="shared" si="395"/>
        <v>2454</v>
      </c>
      <c r="M2454" s="9">
        <f t="shared" ca="1" si="404"/>
        <v>42747</v>
      </c>
      <c r="N2454" s="12">
        <f t="shared" ca="1" si="396"/>
        <v>-1.6594993935384217E-2</v>
      </c>
      <c r="O2454" s="12">
        <f t="shared" ca="1" si="397"/>
        <v>-2.7016406326751952E-4</v>
      </c>
      <c r="P2454" s="12">
        <f t="shared" ca="1" si="398"/>
        <v>5.1413881748072487E-3</v>
      </c>
      <c r="Q2454" s="12">
        <f t="shared" ca="1" si="399"/>
        <v>2.0354162426206024E-4</v>
      </c>
      <c r="R2454" s="12">
        <f t="shared" ca="1" si="400"/>
        <v>5.318197030099725E-4</v>
      </c>
      <c r="S2454" s="12">
        <f t="shared" ca="1" si="401"/>
        <v>-4.2247985851837644E-3</v>
      </c>
      <c r="T2454" s="12">
        <f t="shared" ca="1" si="402"/>
        <v>-9.5874952981984674E-3</v>
      </c>
      <c r="U2454" s="18"/>
      <c r="V2454" s="22">
        <f t="shared" ca="1" si="403"/>
        <v>42747</v>
      </c>
      <c r="W2454" s="14">
        <f ca="1">VLOOKUP($M2454,LAST!$B:$Q,2,0)</f>
        <v>356.74</v>
      </c>
      <c r="X2454" s="14">
        <f ca="1">VLOOKUP($M2454,LAST!$B:$Q,3,0)*100</f>
        <v>407.05</v>
      </c>
      <c r="Y2454" s="14">
        <f ca="1">VLOOKUP($M2454,LAST!$B:$Q,16,0)*100</f>
        <v>391</v>
      </c>
      <c r="Z2454" s="14">
        <f ca="1">VLOOKUP($M2454,LAST!$B:$Q,4,0)</f>
        <v>98.28</v>
      </c>
      <c r="AA2454" s="14">
        <f ca="1">VLOOKUP($M2454,LAST!$B:$Q,5,0)</f>
        <v>98.958299999999994</v>
      </c>
      <c r="AB2454" s="14">
        <f ca="1">VLOOKUP($M2454,LAST!$B:$Q,6,0)</f>
        <v>101.35</v>
      </c>
      <c r="AC2454" s="14">
        <f ca="1">VLOOKUP($M2454,LAST!$B:$Q,7,0)</f>
        <v>1184.8800000000001</v>
      </c>
    </row>
    <row r="2455" spans="12:29" ht="16.5" customHeight="1" x14ac:dyDescent="0.25">
      <c r="L2455" s="32">
        <f t="shared" si="395"/>
        <v>2455</v>
      </c>
      <c r="M2455" s="9">
        <f t="shared" ca="1" si="404"/>
        <v>42746</v>
      </c>
      <c r="N2455" s="12">
        <f t="shared" ca="1" si="396"/>
        <v>1.3494258653926616E-2</v>
      </c>
      <c r="O2455" s="12">
        <f t="shared" ca="1" si="397"/>
        <v>5.9791471067847102E-3</v>
      </c>
      <c r="P2455" s="12">
        <f t="shared" ca="1" si="398"/>
        <v>2.5773195876288568E-3</v>
      </c>
      <c r="Q2455" s="12">
        <f t="shared" ca="1" si="399"/>
        <v>1.0178117048353919E-4</v>
      </c>
      <c r="R2455" s="12">
        <f t="shared" ca="1" si="400"/>
        <v>6.9913372171837018E-4</v>
      </c>
      <c r="S2455" s="12">
        <f t="shared" ca="1" si="401"/>
        <v>-2.2546809136360091E-3</v>
      </c>
      <c r="T2455" s="12">
        <f t="shared" ca="1" si="402"/>
        <v>1.0459375784452885E-3</v>
      </c>
      <c r="U2455" s="18"/>
      <c r="V2455" s="22">
        <f t="shared" ca="1" si="403"/>
        <v>42746</v>
      </c>
      <c r="W2455" s="14">
        <f ca="1">VLOOKUP($M2455,LAST!$B:$Q,2,0)</f>
        <v>362.76</v>
      </c>
      <c r="X2455" s="14">
        <f ca="1">VLOOKUP($M2455,LAST!$B:$Q,3,0)*100</f>
        <v>407.16</v>
      </c>
      <c r="Y2455" s="14">
        <f ca="1">VLOOKUP($M2455,LAST!$B:$Q,16,0)*100</f>
        <v>389</v>
      </c>
      <c r="Z2455" s="14">
        <f ca="1">VLOOKUP($M2455,LAST!$B:$Q,4,0)</f>
        <v>98.26</v>
      </c>
      <c r="AA2455" s="14">
        <f ca="1">VLOOKUP($M2455,LAST!$B:$Q,5,0)</f>
        <v>98.905699999999996</v>
      </c>
      <c r="AB2455" s="14">
        <f ca="1">VLOOKUP($M2455,LAST!$B:$Q,6,0)</f>
        <v>101.78</v>
      </c>
      <c r="AC2455" s="14">
        <f ca="1">VLOOKUP($M2455,LAST!$B:$Q,7,0)</f>
        <v>1196.3499999999999</v>
      </c>
    </row>
    <row r="2456" spans="12:29" ht="16.5" customHeight="1" x14ac:dyDescent="0.25">
      <c r="L2456" s="32">
        <f t="shared" si="395"/>
        <v>2456</v>
      </c>
      <c r="M2456" s="9">
        <f t="shared" ca="1" si="404"/>
        <v>42745</v>
      </c>
      <c r="N2456" s="12">
        <f t="shared" ca="1" si="396"/>
        <v>4.5747965197866503E-3</v>
      </c>
      <c r="O2456" s="12">
        <f t="shared" ca="1" si="397"/>
        <v>1.7298045320868205E-4</v>
      </c>
      <c r="P2456" s="12">
        <f t="shared" ca="1" si="398"/>
        <v>0</v>
      </c>
      <c r="Q2456" s="12">
        <f t="shared" ca="1" si="399"/>
        <v>-3.0525030525030417E-4</v>
      </c>
      <c r="R2456" s="12">
        <f t="shared" ca="1" si="400"/>
        <v>5.8413284618485939E-4</v>
      </c>
      <c r="S2456" s="12">
        <f t="shared" ca="1" si="401"/>
        <v>7.8485234965164352E-4</v>
      </c>
      <c r="T2456" s="12">
        <f t="shared" ca="1" si="402"/>
        <v>-1.094081038135597E-2</v>
      </c>
      <c r="U2456" s="18"/>
      <c r="V2456" s="22">
        <f t="shared" ca="1" si="403"/>
        <v>42745</v>
      </c>
      <c r="W2456" s="14">
        <f ca="1">VLOOKUP($M2456,LAST!$B:$Q,2,0)</f>
        <v>357.93</v>
      </c>
      <c r="X2456" s="14">
        <f ca="1">VLOOKUP($M2456,LAST!$B:$Q,3,0)*100</f>
        <v>404.73999999999995</v>
      </c>
      <c r="Y2456" s="14">
        <f ca="1">VLOOKUP($M2456,LAST!$B:$Q,16,0)*100</f>
        <v>388</v>
      </c>
      <c r="Z2456" s="14">
        <f ca="1">VLOOKUP($M2456,LAST!$B:$Q,4,0)</f>
        <v>98.25</v>
      </c>
      <c r="AA2456" s="14">
        <f ca="1">VLOOKUP($M2456,LAST!$B:$Q,5,0)</f>
        <v>98.836600000000004</v>
      </c>
      <c r="AB2456" s="14">
        <f ca="1">VLOOKUP($M2456,LAST!$B:$Q,6,0)</f>
        <v>102.01</v>
      </c>
      <c r="AC2456" s="14">
        <f ca="1">VLOOKUP($M2456,LAST!$B:$Q,7,0)</f>
        <v>1195.0999999999999</v>
      </c>
    </row>
    <row r="2457" spans="12:29" ht="16.5" customHeight="1" x14ac:dyDescent="0.25">
      <c r="L2457" s="32">
        <f t="shared" si="395"/>
        <v>2457</v>
      </c>
      <c r="M2457" s="9">
        <f t="shared" ca="1" si="404"/>
        <v>42744</v>
      </c>
      <c r="N2457" s="12">
        <f t="shared" ca="1" si="396"/>
        <v>1.6750848956995634E-2</v>
      </c>
      <c r="O2457" s="12">
        <f t="shared" ca="1" si="397"/>
        <v>9.303137626577529E-3</v>
      </c>
      <c r="P2457" s="12">
        <f t="shared" ca="1" si="398"/>
        <v>1.3054830287206221E-2</v>
      </c>
      <c r="Q2457" s="12">
        <f t="shared" ca="1" si="399"/>
        <v>5.0900946757614918E-4</v>
      </c>
      <c r="R2457" s="12">
        <f t="shared" ca="1" si="400"/>
        <v>4.0004294131823492E-4</v>
      </c>
      <c r="S2457" s="12">
        <f t="shared" ca="1" si="401"/>
        <v>-2.837018196047647E-3</v>
      </c>
      <c r="T2457" s="12">
        <f t="shared" ca="1" si="402"/>
        <v>1.285855588526208E-2</v>
      </c>
      <c r="U2457" s="18"/>
      <c r="V2457" s="22">
        <f t="shared" ca="1" si="403"/>
        <v>42744</v>
      </c>
      <c r="W2457" s="14">
        <f ca="1">VLOOKUP($M2457,LAST!$B:$Q,2,0)</f>
        <v>356.3</v>
      </c>
      <c r="X2457" s="14">
        <f ca="1">VLOOKUP($M2457,LAST!$B:$Q,3,0)*100</f>
        <v>404.67</v>
      </c>
      <c r="Y2457" s="14">
        <f ca="1">VLOOKUP($M2457,LAST!$B:$Q,16,0)*100</f>
        <v>388</v>
      </c>
      <c r="Z2457" s="14">
        <f ca="1">VLOOKUP($M2457,LAST!$B:$Q,4,0)</f>
        <v>98.28</v>
      </c>
      <c r="AA2457" s="14">
        <f ca="1">VLOOKUP($M2457,LAST!$B:$Q,5,0)</f>
        <v>98.778899999999993</v>
      </c>
      <c r="AB2457" s="14">
        <f ca="1">VLOOKUP($M2457,LAST!$B:$Q,6,0)</f>
        <v>101.93</v>
      </c>
      <c r="AC2457" s="14">
        <f ca="1">VLOOKUP($M2457,LAST!$B:$Q,7,0)</f>
        <v>1208.32</v>
      </c>
    </row>
    <row r="2458" spans="12:29" ht="16.5" customHeight="1" x14ac:dyDescent="0.25">
      <c r="L2458" s="32">
        <f t="shared" si="395"/>
        <v>2458</v>
      </c>
      <c r="M2458" s="9">
        <f t="shared" ca="1" si="404"/>
        <v>42741</v>
      </c>
      <c r="N2458" s="12">
        <f t="shared" ca="1" si="396"/>
        <v>-1.7164493058477115E-2</v>
      </c>
      <c r="O2458" s="12">
        <f t="shared" ca="1" si="397"/>
        <v>-1.6363680969554095E-2</v>
      </c>
      <c r="P2458" s="12">
        <f t="shared" ca="1" si="398"/>
        <v>-2.0460358056266004E-2</v>
      </c>
      <c r="Q2458" s="12">
        <f t="shared" ca="1" si="399"/>
        <v>3.0549898166998268E-4</v>
      </c>
      <c r="R2458" s="12">
        <f t="shared" ca="1" si="400"/>
        <v>2.846685232593682E-4</v>
      </c>
      <c r="S2458" s="12">
        <f t="shared" ca="1" si="401"/>
        <v>6.895193065405758E-3</v>
      </c>
      <c r="T2458" s="12">
        <f t="shared" ca="1" si="402"/>
        <v>5.6902961483018544E-3</v>
      </c>
      <c r="U2458" s="18"/>
      <c r="V2458" s="22">
        <f t="shared" ca="1" si="403"/>
        <v>42741</v>
      </c>
      <c r="W2458" s="14">
        <f ca="1">VLOOKUP($M2458,LAST!$B:$Q,2,0)</f>
        <v>350.43</v>
      </c>
      <c r="X2458" s="14">
        <f ca="1">VLOOKUP($M2458,LAST!$B:$Q,3,0)*100</f>
        <v>400.94000000000005</v>
      </c>
      <c r="Y2458" s="14">
        <f ca="1">VLOOKUP($M2458,LAST!$B:$Q,16,0)*100</f>
        <v>383</v>
      </c>
      <c r="Z2458" s="14">
        <f ca="1">VLOOKUP($M2458,LAST!$B:$Q,4,0)</f>
        <v>98.23</v>
      </c>
      <c r="AA2458" s="14">
        <f ca="1">VLOOKUP($M2458,LAST!$B:$Q,5,0)</f>
        <v>98.739400000000003</v>
      </c>
      <c r="AB2458" s="14">
        <f ca="1">VLOOKUP($M2458,LAST!$B:$Q,6,0)</f>
        <v>102.22</v>
      </c>
      <c r="AC2458" s="14">
        <f ca="1">VLOOKUP($M2458,LAST!$B:$Q,7,0)</f>
        <v>1192.98</v>
      </c>
    </row>
    <row r="2459" spans="12:29" ht="16.5" customHeight="1" x14ac:dyDescent="0.25">
      <c r="L2459" s="32">
        <f t="shared" si="395"/>
        <v>2459</v>
      </c>
      <c r="M2459" s="9">
        <f t="shared" ca="1" si="404"/>
        <v>42740</v>
      </c>
      <c r="N2459" s="12">
        <f t="shared" ca="1" si="396"/>
        <v>-3.4100120188947924E-3</v>
      </c>
      <c r="O2459" s="12">
        <f t="shared" ca="1" si="397"/>
        <v>7.360518180488107E-5</v>
      </c>
      <c r="P2459" s="12">
        <f t="shared" ca="1" si="398"/>
        <v>1.0335917312661591E-2</v>
      </c>
      <c r="Q2459" s="12">
        <f t="shared" ca="1" si="399"/>
        <v>5.0942435048395573E-4</v>
      </c>
      <c r="R2459" s="12">
        <f t="shared" ca="1" si="400"/>
        <v>3.6584673757933395E-4</v>
      </c>
      <c r="S2459" s="12">
        <f t="shared" ca="1" si="401"/>
        <v>-1.1489776046738176E-2</v>
      </c>
      <c r="T2459" s="12">
        <f t="shared" ca="1" si="402"/>
        <v>-1.6678410079993267E-2</v>
      </c>
      <c r="U2459" s="18"/>
      <c r="V2459" s="22">
        <f t="shared" ca="1" si="403"/>
        <v>42740</v>
      </c>
      <c r="W2459" s="14">
        <f ca="1">VLOOKUP($M2459,LAST!$B:$Q,2,0)</f>
        <v>356.55</v>
      </c>
      <c r="X2459" s="14">
        <f ca="1">VLOOKUP($M2459,LAST!$B:$Q,3,0)*100</f>
        <v>407.61</v>
      </c>
      <c r="Y2459" s="14">
        <f ca="1">VLOOKUP($M2459,LAST!$B:$Q,16,0)*100</f>
        <v>391</v>
      </c>
      <c r="Z2459" s="14">
        <f ca="1">VLOOKUP($M2459,LAST!$B:$Q,4,0)</f>
        <v>98.2</v>
      </c>
      <c r="AA2459" s="14">
        <f ca="1">VLOOKUP($M2459,LAST!$B:$Q,5,0)</f>
        <v>98.711299999999994</v>
      </c>
      <c r="AB2459" s="14">
        <f ca="1">VLOOKUP($M2459,LAST!$B:$Q,6,0)</f>
        <v>101.52</v>
      </c>
      <c r="AC2459" s="14">
        <f ca="1">VLOOKUP($M2459,LAST!$B:$Q,7,0)</f>
        <v>1186.23</v>
      </c>
    </row>
    <row r="2460" spans="12:29" ht="16.5" customHeight="1" x14ac:dyDescent="0.25">
      <c r="L2460" s="32">
        <f t="shared" si="395"/>
        <v>2460</v>
      </c>
      <c r="M2460" s="9">
        <f t="shared" ca="1" si="404"/>
        <v>42739</v>
      </c>
      <c r="N2460" s="12">
        <f t="shared" ca="1" si="396"/>
        <v>-1.4597735973779224E-2</v>
      </c>
      <c r="O2460" s="12">
        <f t="shared" ca="1" si="397"/>
        <v>-2.1862775684561742E-2</v>
      </c>
      <c r="P2460" s="12">
        <f t="shared" ca="1" si="398"/>
        <v>-2.7638190954773822E-2</v>
      </c>
      <c r="Q2460" s="12">
        <f t="shared" ca="1" si="399"/>
        <v>3.0574806359551232E-4</v>
      </c>
      <c r="R2460" s="12">
        <f t="shared" ca="1" si="400"/>
        <v>4.4103467749212477E-4</v>
      </c>
      <c r="S2460" s="12">
        <f t="shared" ca="1" si="401"/>
        <v>-4.9413816490648799E-3</v>
      </c>
      <c r="T2460" s="12">
        <f t="shared" ca="1" si="402"/>
        <v>2.6013530360198267E-3</v>
      </c>
      <c r="U2460" s="18"/>
      <c r="V2460" s="22">
        <f t="shared" ca="1" si="403"/>
        <v>42739</v>
      </c>
      <c r="W2460" s="14">
        <f ca="1">VLOOKUP($M2460,LAST!$B:$Q,2,0)</f>
        <v>357.77</v>
      </c>
      <c r="X2460" s="14">
        <f ca="1">VLOOKUP($M2460,LAST!$B:$Q,3,0)*100</f>
        <v>407.58</v>
      </c>
      <c r="Y2460" s="14">
        <f ca="1">VLOOKUP($M2460,LAST!$B:$Q,16,0)*100</f>
        <v>387</v>
      </c>
      <c r="Z2460" s="14">
        <f ca="1">VLOOKUP($M2460,LAST!$B:$Q,4,0)</f>
        <v>98.15</v>
      </c>
      <c r="AA2460" s="14">
        <f ca="1">VLOOKUP($M2460,LAST!$B:$Q,5,0)</f>
        <v>98.675200000000004</v>
      </c>
      <c r="AB2460" s="14">
        <f ca="1">VLOOKUP($M2460,LAST!$B:$Q,6,0)</f>
        <v>102.7</v>
      </c>
      <c r="AC2460" s="14">
        <f ca="1">VLOOKUP($M2460,LAST!$B:$Q,7,0)</f>
        <v>1206.3499999999999</v>
      </c>
    </row>
    <row r="2461" spans="12:29" ht="16.5" customHeight="1" x14ac:dyDescent="0.25">
      <c r="L2461" s="32">
        <f t="shared" si="395"/>
        <v>2461</v>
      </c>
      <c r="M2461" s="9">
        <f t="shared" ca="1" si="404"/>
        <v>42738</v>
      </c>
      <c r="N2461" s="12">
        <f t="shared" ca="1" si="396"/>
        <v>-6.3221851223383974E-3</v>
      </c>
      <c r="O2461" s="12">
        <f t="shared" ca="1" si="397"/>
        <v>-2.0474847202632818E-2</v>
      </c>
      <c r="P2461" s="12">
        <f t="shared" ca="1" si="398"/>
        <v>-2.6894865525672329E-2</v>
      </c>
      <c r="Q2461" s="12">
        <f t="shared" ca="1" si="399"/>
        <v>4.0783034257763084E-4</v>
      </c>
      <c r="R2461" s="12">
        <f t="shared" ca="1" si="400"/>
        <v>1.3891987263980887E-4</v>
      </c>
      <c r="S2461" s="12">
        <f t="shared" ca="1" si="401"/>
        <v>4.1836933255496866E-3</v>
      </c>
      <c r="T2461" s="12">
        <f t="shared" ca="1" si="402"/>
        <v>-3.8992325714238829E-3</v>
      </c>
      <c r="U2461" s="18"/>
      <c r="V2461" s="22">
        <f t="shared" ca="1" si="403"/>
        <v>42738</v>
      </c>
      <c r="W2461" s="14">
        <f ca="1">VLOOKUP($M2461,LAST!$B:$Q,2,0)</f>
        <v>363.07</v>
      </c>
      <c r="X2461" s="14">
        <f ca="1">VLOOKUP($M2461,LAST!$B:$Q,3,0)*100</f>
        <v>416.69</v>
      </c>
      <c r="Y2461" s="14">
        <f ca="1">VLOOKUP($M2461,LAST!$B:$Q,16,0)*100</f>
        <v>398</v>
      </c>
      <c r="Z2461" s="14">
        <f ca="1">VLOOKUP($M2461,LAST!$B:$Q,4,0)</f>
        <v>98.12</v>
      </c>
      <c r="AA2461" s="14">
        <f ca="1">VLOOKUP($M2461,LAST!$B:$Q,5,0)</f>
        <v>98.631699999999995</v>
      </c>
      <c r="AB2461" s="14">
        <f ca="1">VLOOKUP($M2461,LAST!$B:$Q,6,0)</f>
        <v>103.21</v>
      </c>
      <c r="AC2461" s="14">
        <f ca="1">VLOOKUP($M2461,LAST!$B:$Q,7,0)</f>
        <v>1203.22</v>
      </c>
    </row>
    <row r="2462" spans="12:29" ht="16.5" customHeight="1" x14ac:dyDescent="0.25">
      <c r="L2462" s="32">
        <f t="shared" si="395"/>
        <v>2462</v>
      </c>
      <c r="M2462" s="9">
        <f t="shared" ca="1" si="404"/>
        <v>42737</v>
      </c>
      <c r="N2462" s="12">
        <f t="shared" ca="1" si="396"/>
        <v>0</v>
      </c>
      <c r="O2462" s="12">
        <f t="shared" ca="1" si="397"/>
        <v>0</v>
      </c>
      <c r="P2462" s="12">
        <f t="shared" ca="1" si="398"/>
        <v>0</v>
      </c>
      <c r="Q2462" s="12">
        <f t="shared" ca="1" si="399"/>
        <v>2.0395676116669037E-4</v>
      </c>
      <c r="R2462" s="12">
        <f t="shared" ca="1" si="400"/>
        <v>4.5632697348585438E-5</v>
      </c>
      <c r="S2462" s="12">
        <f t="shared" ca="1" si="401"/>
        <v>5.5767537422952707E-3</v>
      </c>
      <c r="T2462" s="12">
        <f t="shared" ca="1" si="402"/>
        <v>9.1073173155153953E-5</v>
      </c>
      <c r="U2462" s="18"/>
      <c r="V2462" s="22">
        <f t="shared" ca="1" si="403"/>
        <v>42737</v>
      </c>
      <c r="W2462" s="14">
        <f ca="1">VLOOKUP($M2462,LAST!$B:$Q,2,0)</f>
        <v>365.38</v>
      </c>
      <c r="X2462" s="14">
        <f ca="1">VLOOKUP($M2462,LAST!$B:$Q,3,0)*100</f>
        <v>425.4</v>
      </c>
      <c r="Y2462" s="14">
        <f ca="1">VLOOKUP($M2462,LAST!$B:$Q,16,0)*100</f>
        <v>409</v>
      </c>
      <c r="Z2462" s="14">
        <f ca="1">VLOOKUP($M2462,LAST!$B:$Q,4,0)</f>
        <v>98.08</v>
      </c>
      <c r="AA2462" s="14">
        <f ca="1">VLOOKUP($M2462,LAST!$B:$Q,5,0)</f>
        <v>98.617999999999995</v>
      </c>
      <c r="AB2462" s="14">
        <f ca="1">VLOOKUP($M2462,LAST!$B:$Q,6,0)</f>
        <v>102.78</v>
      </c>
      <c r="AC2462" s="14">
        <f ca="1">VLOOKUP($M2462,LAST!$B:$Q,7,0)</f>
        <v>1207.93</v>
      </c>
    </row>
    <row r="2463" spans="12:29" ht="16.5" customHeight="1" x14ac:dyDescent="0.25">
      <c r="L2463" s="32">
        <f t="shared" si="395"/>
        <v>2463</v>
      </c>
      <c r="M2463" s="9">
        <f t="shared" ca="1" si="404"/>
        <v>42734</v>
      </c>
      <c r="N2463" s="12">
        <f t="shared" ca="1" si="396"/>
        <v>2.0843618013273169E-3</v>
      </c>
      <c r="O2463" s="12">
        <f t="shared" ca="1" si="397"/>
        <v>8.3436048165355103E-3</v>
      </c>
      <c r="P2463" s="12">
        <f t="shared" ca="1" si="398"/>
        <v>1.2376237623762387E-2</v>
      </c>
      <c r="Q2463" s="12">
        <f t="shared" ca="1" si="399"/>
        <v>0</v>
      </c>
      <c r="R2463" s="12">
        <f t="shared" ca="1" si="400"/>
        <v>-3.1434869991464609E-5</v>
      </c>
      <c r="S2463" s="12">
        <f t="shared" ca="1" si="401"/>
        <v>-4.577327619789795E-3</v>
      </c>
      <c r="T2463" s="12">
        <f t="shared" ca="1" si="402"/>
        <v>0</v>
      </c>
      <c r="U2463" s="18"/>
      <c r="V2463" s="22">
        <f t="shared" ca="1" si="403"/>
        <v>42734</v>
      </c>
      <c r="W2463" s="14">
        <f ca="1">VLOOKUP($M2463,LAST!$B:$Q,2,0)</f>
        <v>365.38</v>
      </c>
      <c r="X2463" s="14">
        <f ca="1">VLOOKUP($M2463,LAST!$B:$Q,3,0)*100</f>
        <v>425.4</v>
      </c>
      <c r="Y2463" s="14">
        <f ca="1">VLOOKUP($M2463,LAST!$B:$Q,16,0)*100</f>
        <v>409</v>
      </c>
      <c r="Z2463" s="14">
        <f ca="1">VLOOKUP($M2463,LAST!$B:$Q,4,0)</f>
        <v>98.06</v>
      </c>
      <c r="AA2463" s="14">
        <f ca="1">VLOOKUP($M2463,LAST!$B:$Q,5,0)</f>
        <v>98.613500000000002</v>
      </c>
      <c r="AB2463" s="14">
        <f ca="1">VLOOKUP($M2463,LAST!$B:$Q,6,0)</f>
        <v>102.21</v>
      </c>
      <c r="AC2463" s="14">
        <f ca="1">VLOOKUP($M2463,LAST!$B:$Q,7,0)</f>
        <v>1207.82</v>
      </c>
    </row>
    <row r="2464" spans="12:29" ht="16.5" customHeight="1" x14ac:dyDescent="0.25">
      <c r="L2464" s="32">
        <f t="shared" si="395"/>
        <v>2464</v>
      </c>
      <c r="M2464" s="9">
        <f t="shared" ca="1" si="404"/>
        <v>42733</v>
      </c>
      <c r="N2464" s="12">
        <f t="shared" ca="1" si="396"/>
        <v>4.0755631436912854E-3</v>
      </c>
      <c r="O2464" s="12">
        <f t="shared" ca="1" si="397"/>
        <v>4.332714374137181E-3</v>
      </c>
      <c r="P2464" s="12">
        <f t="shared" ca="1" si="398"/>
        <v>1.0000000000000009E-2</v>
      </c>
      <c r="Q2464" s="12">
        <f t="shared" ca="1" si="399"/>
        <v>1.0198878123413024E-4</v>
      </c>
      <c r="R2464" s="12">
        <f t="shared" ca="1" si="400"/>
        <v>-2.1294135899130318E-5</v>
      </c>
      <c r="S2464" s="12">
        <f t="shared" ca="1" si="401"/>
        <v>-6.0019361084219236E-3</v>
      </c>
      <c r="T2464" s="12">
        <f t="shared" ca="1" si="402"/>
        <v>-9.1816730497229493E-4</v>
      </c>
      <c r="U2464" s="18"/>
      <c r="V2464" s="22">
        <f t="shared" ca="1" si="403"/>
        <v>42733</v>
      </c>
      <c r="W2464" s="14">
        <f ca="1">VLOOKUP($M2464,LAST!$B:$Q,2,0)</f>
        <v>364.62</v>
      </c>
      <c r="X2464" s="14">
        <f ca="1">VLOOKUP($M2464,LAST!$B:$Q,3,0)*100</f>
        <v>421.88</v>
      </c>
      <c r="Y2464" s="14">
        <f ca="1">VLOOKUP($M2464,LAST!$B:$Q,16,0)*100</f>
        <v>404</v>
      </c>
      <c r="Z2464" s="14">
        <f ca="1">VLOOKUP($M2464,LAST!$B:$Q,4,0)</f>
        <v>98.06</v>
      </c>
      <c r="AA2464" s="14">
        <f ca="1">VLOOKUP($M2464,LAST!$B:$Q,5,0)</f>
        <v>98.616600000000005</v>
      </c>
      <c r="AB2464" s="14">
        <f ca="1">VLOOKUP($M2464,LAST!$B:$Q,6,0)</f>
        <v>102.68</v>
      </c>
      <c r="AC2464" s="14">
        <f ca="1">VLOOKUP($M2464,LAST!$B:$Q,7,0)</f>
        <v>1207.82</v>
      </c>
    </row>
    <row r="2465" spans="12:29" ht="16.5" customHeight="1" x14ac:dyDescent="0.25">
      <c r="L2465" s="32">
        <f t="shared" si="395"/>
        <v>2465</v>
      </c>
      <c r="M2465" s="9">
        <f t="shared" ca="1" si="404"/>
        <v>42732</v>
      </c>
      <c r="N2465" s="12">
        <f t="shared" ca="1" si="396"/>
        <v>1.077184290366584E-2</v>
      </c>
      <c r="O2465" s="12">
        <f t="shared" ca="1" si="397"/>
        <v>7.1449122470508275E-3</v>
      </c>
      <c r="P2465" s="12">
        <f t="shared" ca="1" si="398"/>
        <v>7.5566750629723067E-3</v>
      </c>
      <c r="Q2465" s="12">
        <f t="shared" ca="1" si="399"/>
        <v>2.0401917780277223E-4</v>
      </c>
      <c r="R2465" s="12">
        <f t="shared" ca="1" si="400"/>
        <v>4.7660575577479491E-5</v>
      </c>
      <c r="S2465" s="12">
        <f t="shared" ca="1" si="401"/>
        <v>2.7179188507087115E-3</v>
      </c>
      <c r="T2465" s="12">
        <f t="shared" ca="1" si="402"/>
        <v>1.1842650103519592E-3</v>
      </c>
      <c r="U2465" s="18"/>
      <c r="V2465" s="22">
        <f t="shared" ca="1" si="403"/>
        <v>42732</v>
      </c>
      <c r="W2465" s="14">
        <f ca="1">VLOOKUP($M2465,LAST!$B:$Q,2,0)</f>
        <v>363.14</v>
      </c>
      <c r="X2465" s="14">
        <f ca="1">VLOOKUP($M2465,LAST!$B:$Q,3,0)*100</f>
        <v>420.05999999999995</v>
      </c>
      <c r="Y2465" s="14">
        <f ca="1">VLOOKUP($M2465,LAST!$B:$Q,16,0)*100</f>
        <v>400</v>
      </c>
      <c r="Z2465" s="14">
        <f ca="1">VLOOKUP($M2465,LAST!$B:$Q,4,0)</f>
        <v>98.05</v>
      </c>
      <c r="AA2465" s="14">
        <f ca="1">VLOOKUP($M2465,LAST!$B:$Q,5,0)</f>
        <v>98.618700000000004</v>
      </c>
      <c r="AB2465" s="14">
        <f ca="1">VLOOKUP($M2465,LAST!$B:$Q,6,0)</f>
        <v>103.3</v>
      </c>
      <c r="AC2465" s="14">
        <f ca="1">VLOOKUP($M2465,LAST!$B:$Q,7,0)</f>
        <v>1208.93</v>
      </c>
    </row>
    <row r="2466" spans="12:29" ht="16.5" customHeight="1" x14ac:dyDescent="0.25">
      <c r="L2466" s="32">
        <f t="shared" si="395"/>
        <v>2466</v>
      </c>
      <c r="M2466" s="9">
        <f t="shared" ca="1" si="404"/>
        <v>42731</v>
      </c>
      <c r="N2466" s="12">
        <f t="shared" ca="1" si="396"/>
        <v>-1.1065539926780388E-2</v>
      </c>
      <c r="O2466" s="12">
        <f t="shared" ca="1" si="397"/>
        <v>-1.2314104385715785E-2</v>
      </c>
      <c r="P2466" s="12">
        <f t="shared" ca="1" si="398"/>
        <v>-1.7326732673267342E-2</v>
      </c>
      <c r="Q2466" s="12">
        <f t="shared" ca="1" si="399"/>
        <v>1.020199959191892E-4</v>
      </c>
      <c r="R2466" s="12">
        <f t="shared" ca="1" si="400"/>
        <v>-6.0842917781744887E-6</v>
      </c>
      <c r="S2466" s="12">
        <f t="shared" ca="1" si="401"/>
        <v>4.8557832378359755E-4</v>
      </c>
      <c r="T2466" s="12">
        <f t="shared" ca="1" si="402"/>
        <v>5.094141737002289E-3</v>
      </c>
      <c r="U2466" s="18"/>
      <c r="V2466" s="22">
        <f t="shared" ca="1" si="403"/>
        <v>42731</v>
      </c>
      <c r="W2466" s="14">
        <f ca="1">VLOOKUP($M2466,LAST!$B:$Q,2,0)</f>
        <v>359.27</v>
      </c>
      <c r="X2466" s="14">
        <f ca="1">VLOOKUP($M2466,LAST!$B:$Q,3,0)*100</f>
        <v>417.08</v>
      </c>
      <c r="Y2466" s="14">
        <f ca="1">VLOOKUP($M2466,LAST!$B:$Q,16,0)*100</f>
        <v>397</v>
      </c>
      <c r="Z2466" s="14">
        <f ca="1">VLOOKUP($M2466,LAST!$B:$Q,4,0)</f>
        <v>98.03</v>
      </c>
      <c r="AA2466" s="14">
        <f ca="1">VLOOKUP($M2466,LAST!$B:$Q,5,0)</f>
        <v>98.614000000000004</v>
      </c>
      <c r="AB2466" s="14">
        <f ca="1">VLOOKUP($M2466,LAST!$B:$Q,6,0)</f>
        <v>103.02</v>
      </c>
      <c r="AC2466" s="14">
        <f ca="1">VLOOKUP($M2466,LAST!$B:$Q,7,0)</f>
        <v>1207.5</v>
      </c>
    </row>
    <row r="2467" spans="12:29" ht="16.5" customHeight="1" x14ac:dyDescent="0.25">
      <c r="L2467" s="32">
        <f t="shared" si="395"/>
        <v>2467</v>
      </c>
      <c r="M2467" s="9">
        <f t="shared" ca="1" si="404"/>
        <v>42730</v>
      </c>
      <c r="N2467" s="12">
        <f t="shared" ca="1" si="396"/>
        <v>0</v>
      </c>
      <c r="O2467" s="12">
        <f t="shared" ca="1" si="397"/>
        <v>0</v>
      </c>
      <c r="P2467" s="12">
        <f t="shared" ca="1" si="398"/>
        <v>0</v>
      </c>
      <c r="Q2467" s="12">
        <f t="shared" ca="1" si="399"/>
        <v>2.0408163265295265E-4</v>
      </c>
      <c r="R2467" s="12">
        <f t="shared" ca="1" si="400"/>
        <v>6.10830160804543E-4</v>
      </c>
      <c r="S2467" s="12">
        <f t="shared" ca="1" si="401"/>
        <v>-3.8831181438703233E-4</v>
      </c>
      <c r="T2467" s="12">
        <f t="shared" ca="1" si="402"/>
        <v>-1.2470071827613838E-3</v>
      </c>
      <c r="U2467" s="18"/>
      <c r="V2467" s="22">
        <f t="shared" ca="1" si="403"/>
        <v>42730</v>
      </c>
      <c r="W2467" s="14">
        <f ca="1">VLOOKUP($M2467,LAST!$B:$Q,2,0)</f>
        <v>363.29</v>
      </c>
      <c r="X2467" s="14">
        <f ca="1">VLOOKUP($M2467,LAST!$B:$Q,3,0)*100</f>
        <v>422.28000000000003</v>
      </c>
      <c r="Y2467" s="14">
        <f ca="1">VLOOKUP($M2467,LAST!$B:$Q,16,0)*100</f>
        <v>404</v>
      </c>
      <c r="Z2467" s="14">
        <f ca="1">VLOOKUP($M2467,LAST!$B:$Q,4,0)</f>
        <v>98.02</v>
      </c>
      <c r="AA2467" s="14">
        <f ca="1">VLOOKUP($M2467,LAST!$B:$Q,5,0)</f>
        <v>98.614599999999996</v>
      </c>
      <c r="AB2467" s="14">
        <f ca="1">VLOOKUP($M2467,LAST!$B:$Q,6,0)</f>
        <v>102.97</v>
      </c>
      <c r="AC2467" s="14">
        <f ca="1">VLOOKUP($M2467,LAST!$B:$Q,7,0)</f>
        <v>1201.3800000000001</v>
      </c>
    </row>
    <row r="2468" spans="12:29" ht="16.5" customHeight="1" x14ac:dyDescent="0.25">
      <c r="L2468" s="32">
        <f t="shared" si="395"/>
        <v>2468</v>
      </c>
      <c r="M2468" s="9">
        <f t="shared" ca="1" si="404"/>
        <v>42727</v>
      </c>
      <c r="N2468" s="12">
        <f t="shared" ca="1" si="396"/>
        <v>-6.3270246478863701E-4</v>
      </c>
      <c r="O2468" s="12">
        <f t="shared" ca="1" si="397"/>
        <v>1.5178825538375573E-3</v>
      </c>
      <c r="P2468" s="12">
        <f t="shared" ca="1" si="398"/>
        <v>0</v>
      </c>
      <c r="Q2468" s="12">
        <f t="shared" ca="1" si="399"/>
        <v>-1.0203040506073791E-4</v>
      </c>
      <c r="R2468" s="12">
        <f t="shared" ca="1" si="400"/>
        <v>-1.1160102835272578E-4</v>
      </c>
      <c r="S2468" s="12">
        <f t="shared" ca="1" si="401"/>
        <v>-7.7602095256568138E-4</v>
      </c>
      <c r="T2468" s="12">
        <f t="shared" ca="1" si="402"/>
        <v>3.1105366301129589E-3</v>
      </c>
      <c r="U2468" s="18"/>
      <c r="V2468" s="22">
        <f t="shared" ca="1" si="403"/>
        <v>42727</v>
      </c>
      <c r="W2468" s="14">
        <f ca="1">VLOOKUP($M2468,LAST!$B:$Q,2,0)</f>
        <v>363.29</v>
      </c>
      <c r="X2468" s="14">
        <f ca="1">VLOOKUP($M2468,LAST!$B:$Q,3,0)*100</f>
        <v>422.28000000000003</v>
      </c>
      <c r="Y2468" s="14">
        <f ca="1">VLOOKUP($M2468,LAST!$B:$Q,16,0)*100</f>
        <v>404</v>
      </c>
      <c r="Z2468" s="14">
        <f ca="1">VLOOKUP($M2468,LAST!$B:$Q,4,0)</f>
        <v>98</v>
      </c>
      <c r="AA2468" s="14">
        <f ca="1">VLOOKUP($M2468,LAST!$B:$Q,5,0)</f>
        <v>98.554400000000001</v>
      </c>
      <c r="AB2468" s="14">
        <f ca="1">VLOOKUP($M2468,LAST!$B:$Q,6,0)</f>
        <v>103.01</v>
      </c>
      <c r="AC2468" s="14">
        <f ca="1">VLOOKUP($M2468,LAST!$B:$Q,7,0)</f>
        <v>1202.8800000000001</v>
      </c>
    </row>
    <row r="2469" spans="12:29" ht="16.5" customHeight="1" x14ac:dyDescent="0.25">
      <c r="L2469" s="32">
        <f t="shared" si="395"/>
        <v>2469</v>
      </c>
      <c r="M2469" s="9">
        <f t="shared" ca="1" si="404"/>
        <v>42726</v>
      </c>
      <c r="N2469" s="12">
        <f t="shared" ca="1" si="396"/>
        <v>2.039803737802659E-3</v>
      </c>
      <c r="O2469" s="12">
        <f t="shared" ca="1" si="397"/>
        <v>-1.9646365422397727E-3</v>
      </c>
      <c r="P2469" s="12">
        <f t="shared" ca="1" si="398"/>
        <v>2.4813895781636841E-3</v>
      </c>
      <c r="Q2469" s="12">
        <f t="shared" ca="1" si="399"/>
        <v>0</v>
      </c>
      <c r="R2469" s="12">
        <f t="shared" ca="1" si="400"/>
        <v>1.968623789905255E-4</v>
      </c>
      <c r="S2469" s="12">
        <f t="shared" ca="1" si="401"/>
        <v>6.7947971267723339E-4</v>
      </c>
      <c r="T2469" s="12">
        <f t="shared" ca="1" si="402"/>
        <v>4.3132328308208567E-3</v>
      </c>
      <c r="U2469" s="18"/>
      <c r="V2469" s="22">
        <f t="shared" ca="1" si="403"/>
        <v>42726</v>
      </c>
      <c r="W2469" s="14">
        <f ca="1">VLOOKUP($M2469,LAST!$B:$Q,2,0)</f>
        <v>363.52</v>
      </c>
      <c r="X2469" s="14">
        <f ca="1">VLOOKUP($M2469,LAST!$B:$Q,3,0)*100</f>
        <v>421.64</v>
      </c>
      <c r="Y2469" s="14">
        <f ca="1">VLOOKUP($M2469,LAST!$B:$Q,16,0)*100</f>
        <v>404</v>
      </c>
      <c r="Z2469" s="14">
        <f ca="1">VLOOKUP($M2469,LAST!$B:$Q,4,0)</f>
        <v>98.01</v>
      </c>
      <c r="AA2469" s="14">
        <f ca="1">VLOOKUP($M2469,LAST!$B:$Q,5,0)</f>
        <v>98.565399999999997</v>
      </c>
      <c r="AB2469" s="14">
        <f ca="1">VLOOKUP($M2469,LAST!$B:$Q,6,0)</f>
        <v>103.09</v>
      </c>
      <c r="AC2469" s="14">
        <f ca="1">VLOOKUP($M2469,LAST!$B:$Q,7,0)</f>
        <v>1199.1500000000001</v>
      </c>
    </row>
    <row r="2470" spans="12:29" ht="16.5" customHeight="1" x14ac:dyDescent="0.25">
      <c r="L2470" s="32">
        <f t="shared" si="395"/>
        <v>2470</v>
      </c>
      <c r="M2470" s="9">
        <f t="shared" ca="1" si="404"/>
        <v>42725</v>
      </c>
      <c r="N2470" s="12">
        <f t="shared" ca="1" si="396"/>
        <v>-5.1009214567793171E-3</v>
      </c>
      <c r="O2470" s="12">
        <f t="shared" ca="1" si="397"/>
        <v>-2.455668107010367E-3</v>
      </c>
      <c r="P2470" s="12">
        <f t="shared" ca="1" si="398"/>
        <v>-2.4752475247524774E-3</v>
      </c>
      <c r="Q2470" s="12">
        <f t="shared" ca="1" si="399"/>
        <v>3.0618493570111482E-4</v>
      </c>
      <c r="R2470" s="12">
        <f t="shared" ca="1" si="400"/>
        <v>-2.1711032247984097E-4</v>
      </c>
      <c r="S2470" s="12">
        <f t="shared" ca="1" si="401"/>
        <v>-2.6139994191113347E-3</v>
      </c>
      <c r="T2470" s="12">
        <f t="shared" ca="1" si="402"/>
        <v>4.7761494180642572E-4</v>
      </c>
      <c r="U2470" s="18"/>
      <c r="V2470" s="22">
        <f t="shared" ca="1" si="403"/>
        <v>42725</v>
      </c>
      <c r="W2470" s="14">
        <f ca="1">VLOOKUP($M2470,LAST!$B:$Q,2,0)</f>
        <v>362.78</v>
      </c>
      <c r="X2470" s="14">
        <f ca="1">VLOOKUP($M2470,LAST!$B:$Q,3,0)*100</f>
        <v>422.47</v>
      </c>
      <c r="Y2470" s="14">
        <f ca="1">VLOOKUP($M2470,LAST!$B:$Q,16,0)*100</f>
        <v>403</v>
      </c>
      <c r="Z2470" s="14">
        <f ca="1">VLOOKUP($M2470,LAST!$B:$Q,4,0)</f>
        <v>98.01</v>
      </c>
      <c r="AA2470" s="14">
        <f ca="1">VLOOKUP($M2470,LAST!$B:$Q,5,0)</f>
        <v>98.546000000000006</v>
      </c>
      <c r="AB2470" s="14">
        <f ca="1">VLOOKUP($M2470,LAST!$B:$Q,6,0)</f>
        <v>103.02</v>
      </c>
      <c r="AC2470" s="14">
        <f ca="1">VLOOKUP($M2470,LAST!$B:$Q,7,0)</f>
        <v>1194</v>
      </c>
    </row>
    <row r="2471" spans="12:29" ht="16.5" customHeight="1" x14ac:dyDescent="0.25">
      <c r="L2471" s="32">
        <f t="shared" si="395"/>
        <v>2471</v>
      </c>
      <c r="M2471" s="9">
        <f t="shared" ca="1" si="404"/>
        <v>42724</v>
      </c>
      <c r="N2471" s="12">
        <f t="shared" ca="1" si="396"/>
        <v>-1.0098816375285091E-2</v>
      </c>
      <c r="O2471" s="12">
        <f t="shared" ca="1" si="397"/>
        <v>-6.7077890095457171E-3</v>
      </c>
      <c r="P2471" s="12">
        <f t="shared" ca="1" si="398"/>
        <v>-7.3710073710073765E-3</v>
      </c>
      <c r="Q2471" s="12">
        <f t="shared" ca="1" si="399"/>
        <v>0</v>
      </c>
      <c r="R2471" s="12">
        <f t="shared" ca="1" si="400"/>
        <v>1.724737915931307E-5</v>
      </c>
      <c r="S2471" s="12">
        <f t="shared" ca="1" si="401"/>
        <v>1.4543339150669965E-3</v>
      </c>
      <c r="T2471" s="12">
        <f t="shared" ca="1" si="402"/>
        <v>5.2645765595782379E-3</v>
      </c>
      <c r="U2471" s="18"/>
      <c r="V2471" s="22">
        <f t="shared" ca="1" si="403"/>
        <v>42724</v>
      </c>
      <c r="W2471" s="14">
        <f ca="1">VLOOKUP($M2471,LAST!$B:$Q,2,0)</f>
        <v>364.64</v>
      </c>
      <c r="X2471" s="14">
        <f ca="1">VLOOKUP($M2471,LAST!$B:$Q,3,0)*100</f>
        <v>423.51</v>
      </c>
      <c r="Y2471" s="14">
        <f ca="1">VLOOKUP($M2471,LAST!$B:$Q,16,0)*100</f>
        <v>404</v>
      </c>
      <c r="Z2471" s="14">
        <f ca="1">VLOOKUP($M2471,LAST!$B:$Q,4,0)</f>
        <v>97.98</v>
      </c>
      <c r="AA2471" s="14">
        <f ca="1">VLOOKUP($M2471,LAST!$B:$Q,5,0)</f>
        <v>98.567400000000006</v>
      </c>
      <c r="AB2471" s="14">
        <f ca="1">VLOOKUP($M2471,LAST!$B:$Q,6,0)</f>
        <v>103.29</v>
      </c>
      <c r="AC2471" s="14">
        <f ca="1">VLOOKUP($M2471,LAST!$B:$Q,7,0)</f>
        <v>1193.43</v>
      </c>
    </row>
    <row r="2472" spans="12:29" ht="16.5" customHeight="1" x14ac:dyDescent="0.25">
      <c r="L2472" s="32">
        <f t="shared" si="395"/>
        <v>2472</v>
      </c>
      <c r="M2472" s="9">
        <f t="shared" ca="1" si="404"/>
        <v>42723</v>
      </c>
      <c r="N2472" s="12">
        <f t="shared" ca="1" si="396"/>
        <v>6.8882571616009081E-3</v>
      </c>
      <c r="O2472" s="12">
        <f t="shared" ca="1" si="397"/>
        <v>3.8140082401414421E-3</v>
      </c>
      <c r="P2472" s="12">
        <f t="shared" ca="1" si="398"/>
        <v>4.9382716049382047E-3</v>
      </c>
      <c r="Q2472" s="12">
        <f t="shared" ca="1" si="399"/>
        <v>4.084133142741031E-4</v>
      </c>
      <c r="R2472" s="12">
        <f t="shared" ca="1" si="400"/>
        <v>7.0865893910299071E-4</v>
      </c>
      <c r="S2472" s="12">
        <f t="shared" ca="1" si="401"/>
        <v>1.8455560951917693E-3</v>
      </c>
      <c r="T2472" s="12">
        <f t="shared" ca="1" si="402"/>
        <v>2.8382693314863428E-3</v>
      </c>
      <c r="U2472" s="18"/>
      <c r="V2472" s="22">
        <f t="shared" ca="1" si="403"/>
        <v>42723</v>
      </c>
      <c r="W2472" s="14">
        <f ca="1">VLOOKUP($M2472,LAST!$B:$Q,2,0)</f>
        <v>368.36</v>
      </c>
      <c r="X2472" s="14">
        <f ca="1">VLOOKUP($M2472,LAST!$B:$Q,3,0)*100</f>
        <v>426.37</v>
      </c>
      <c r="Y2472" s="14">
        <f ca="1">VLOOKUP($M2472,LAST!$B:$Q,16,0)*100</f>
        <v>407</v>
      </c>
      <c r="Z2472" s="14">
        <f ca="1">VLOOKUP($M2472,LAST!$B:$Q,4,0)</f>
        <v>97.98</v>
      </c>
      <c r="AA2472" s="14">
        <f ca="1">VLOOKUP($M2472,LAST!$B:$Q,5,0)</f>
        <v>98.565700000000007</v>
      </c>
      <c r="AB2472" s="14">
        <f ca="1">VLOOKUP($M2472,LAST!$B:$Q,6,0)</f>
        <v>103.14</v>
      </c>
      <c r="AC2472" s="14">
        <f ca="1">VLOOKUP($M2472,LAST!$B:$Q,7,0)</f>
        <v>1187.18</v>
      </c>
    </row>
    <row r="2473" spans="12:29" ht="16.5" customHeight="1" x14ac:dyDescent="0.25">
      <c r="L2473" s="32">
        <f t="shared" si="395"/>
        <v>2473</v>
      </c>
      <c r="M2473" s="9">
        <f t="shared" ca="1" si="404"/>
        <v>42720</v>
      </c>
      <c r="N2473" s="12">
        <f t="shared" ca="1" si="396"/>
        <v>-7.9991322975135892E-3</v>
      </c>
      <c r="O2473" s="12">
        <f t="shared" ca="1" si="397"/>
        <v>1.6507487324606274E-3</v>
      </c>
      <c r="P2473" s="12">
        <f t="shared" ca="1" si="398"/>
        <v>4.9627791563275903E-3</v>
      </c>
      <c r="Q2473" s="12">
        <f t="shared" ca="1" si="399"/>
        <v>2.0424836601296015E-4</v>
      </c>
      <c r="R2473" s="12">
        <f t="shared" ca="1" si="400"/>
        <v>-4.7593532962320051E-4</v>
      </c>
      <c r="S2473" s="12">
        <f t="shared" ca="1" si="401"/>
        <v>-6.7947971267712237E-4</v>
      </c>
      <c r="T2473" s="12">
        <f t="shared" ca="1" si="402"/>
        <v>4.7444047427072089E-3</v>
      </c>
      <c r="U2473" s="18"/>
      <c r="V2473" s="22">
        <f t="shared" ca="1" si="403"/>
        <v>42720</v>
      </c>
      <c r="W2473" s="14">
        <f ca="1">VLOOKUP($M2473,LAST!$B:$Q,2,0)</f>
        <v>365.84</v>
      </c>
      <c r="X2473" s="14">
        <f ca="1">VLOOKUP($M2473,LAST!$B:$Q,3,0)*100</f>
        <v>424.74999999999994</v>
      </c>
      <c r="Y2473" s="14">
        <f ca="1">VLOOKUP($M2473,LAST!$B:$Q,16,0)*100</f>
        <v>405</v>
      </c>
      <c r="Z2473" s="14">
        <f ca="1">VLOOKUP($M2473,LAST!$B:$Q,4,0)</f>
        <v>97.94</v>
      </c>
      <c r="AA2473" s="14">
        <f ca="1">VLOOKUP($M2473,LAST!$B:$Q,5,0)</f>
        <v>98.495900000000006</v>
      </c>
      <c r="AB2473" s="14">
        <f ca="1">VLOOKUP($M2473,LAST!$B:$Q,6,0)</f>
        <v>102.95</v>
      </c>
      <c r="AC2473" s="14">
        <f ca="1">VLOOKUP($M2473,LAST!$B:$Q,7,0)</f>
        <v>1183.82</v>
      </c>
    </row>
    <row r="2474" spans="12:29" ht="16.5" customHeight="1" x14ac:dyDescent="0.25">
      <c r="L2474" s="32">
        <f t="shared" si="395"/>
        <v>2474</v>
      </c>
      <c r="M2474" s="9">
        <f t="shared" ca="1" si="404"/>
        <v>42719</v>
      </c>
      <c r="N2474" s="12">
        <f t="shared" ca="1" si="396"/>
        <v>1.4552957359009744E-2</v>
      </c>
      <c r="O2474" s="12">
        <f t="shared" ca="1" si="397"/>
        <v>6.8141887079158359E-3</v>
      </c>
      <c r="P2474" s="12">
        <f t="shared" ca="1" si="398"/>
        <v>4.9875311720697368E-3</v>
      </c>
      <c r="Q2474" s="12">
        <f t="shared" ca="1" si="399"/>
        <v>4.08663669799747E-4</v>
      </c>
      <c r="R2474" s="12">
        <f t="shared" ca="1" si="400"/>
        <v>3.3489108428597092E-5</v>
      </c>
      <c r="S2474" s="12">
        <f t="shared" ca="1" si="401"/>
        <v>1.2382075471698117E-2</v>
      </c>
      <c r="T2474" s="12">
        <f t="shared" ca="1" si="402"/>
        <v>7.3096915395662876E-3</v>
      </c>
      <c r="U2474" s="18"/>
      <c r="V2474" s="22">
        <f t="shared" ca="1" si="403"/>
        <v>42719</v>
      </c>
      <c r="W2474" s="14">
        <f ca="1">VLOOKUP($M2474,LAST!$B:$Q,2,0)</f>
        <v>368.79</v>
      </c>
      <c r="X2474" s="14">
        <f ca="1">VLOOKUP($M2474,LAST!$B:$Q,3,0)*100</f>
        <v>424.05</v>
      </c>
      <c r="Y2474" s="14">
        <f ca="1">VLOOKUP($M2474,LAST!$B:$Q,16,0)*100</f>
        <v>403</v>
      </c>
      <c r="Z2474" s="14">
        <f ca="1">VLOOKUP($M2474,LAST!$B:$Q,4,0)</f>
        <v>97.92</v>
      </c>
      <c r="AA2474" s="14">
        <f ca="1">VLOOKUP($M2474,LAST!$B:$Q,5,0)</f>
        <v>98.5428</v>
      </c>
      <c r="AB2474" s="14">
        <f ca="1">VLOOKUP($M2474,LAST!$B:$Q,6,0)</f>
        <v>103.02</v>
      </c>
      <c r="AC2474" s="14">
        <f ca="1">VLOOKUP($M2474,LAST!$B:$Q,7,0)</f>
        <v>1178.23</v>
      </c>
    </row>
    <row r="2475" spans="12:29" ht="16.5" customHeight="1" x14ac:dyDescent="0.25">
      <c r="L2475" s="32">
        <f t="shared" si="395"/>
        <v>2475</v>
      </c>
      <c r="M2475" s="9">
        <f t="shared" ca="1" si="404"/>
        <v>42718</v>
      </c>
      <c r="N2475" s="12">
        <f t="shared" ca="1" si="396"/>
        <v>-1.5198721248408376E-2</v>
      </c>
      <c r="O2475" s="12">
        <f t="shared" ca="1" si="397"/>
        <v>-1.3676174418060016E-2</v>
      </c>
      <c r="P2475" s="12">
        <f t="shared" ca="1" si="398"/>
        <v>-1.7156862745098089E-2</v>
      </c>
      <c r="Q2475" s="12">
        <f t="shared" ca="1" si="399"/>
        <v>8.1799591002051919E-4</v>
      </c>
      <c r="R2475" s="12">
        <f t="shared" ca="1" si="400"/>
        <v>-9.031095380540588E-5</v>
      </c>
      <c r="S2475" s="12">
        <f t="shared" ca="1" si="401"/>
        <v>6.8269516176908684E-3</v>
      </c>
      <c r="T2475" s="12">
        <f t="shared" ca="1" si="402"/>
        <v>2.6659351774862561E-3</v>
      </c>
      <c r="U2475" s="18"/>
      <c r="V2475" s="22">
        <f t="shared" ca="1" si="403"/>
        <v>42718</v>
      </c>
      <c r="W2475" s="14">
        <f ca="1">VLOOKUP($M2475,LAST!$B:$Q,2,0)</f>
        <v>363.5</v>
      </c>
      <c r="X2475" s="14">
        <f ca="1">VLOOKUP($M2475,LAST!$B:$Q,3,0)*100</f>
        <v>421.18</v>
      </c>
      <c r="Y2475" s="14">
        <f ca="1">VLOOKUP($M2475,LAST!$B:$Q,16,0)*100</f>
        <v>401</v>
      </c>
      <c r="Z2475" s="14">
        <f ca="1">VLOOKUP($M2475,LAST!$B:$Q,4,0)</f>
        <v>97.88</v>
      </c>
      <c r="AA2475" s="14">
        <f ca="1">VLOOKUP($M2475,LAST!$B:$Q,5,0)</f>
        <v>98.539500000000004</v>
      </c>
      <c r="AB2475" s="14">
        <f ca="1">VLOOKUP($M2475,LAST!$B:$Q,6,0)</f>
        <v>101.76</v>
      </c>
      <c r="AC2475" s="14">
        <f ca="1">VLOOKUP($M2475,LAST!$B:$Q,7,0)</f>
        <v>1169.68</v>
      </c>
    </row>
    <row r="2476" spans="12:29" ht="16.5" customHeight="1" x14ac:dyDescent="0.25">
      <c r="L2476" s="32">
        <f t="shared" si="395"/>
        <v>2476</v>
      </c>
      <c r="M2476" s="9">
        <f t="shared" ca="1" si="404"/>
        <v>42717</v>
      </c>
      <c r="N2476" s="12">
        <f t="shared" ca="1" si="396"/>
        <v>-6.9947001694868893E-3</v>
      </c>
      <c r="O2476" s="12">
        <f t="shared" ca="1" si="397"/>
        <v>-1.1436244096675763E-2</v>
      </c>
      <c r="P2476" s="12">
        <f t="shared" ca="1" si="398"/>
        <v>-1.2106537530266359E-2</v>
      </c>
      <c r="Q2476" s="12">
        <f t="shared" ca="1" si="399"/>
        <v>2.0454080589082935E-4</v>
      </c>
      <c r="R2476" s="12">
        <f t="shared" ca="1" si="400"/>
        <v>2.2324554371566663E-5</v>
      </c>
      <c r="S2476" s="12">
        <f t="shared" ca="1" si="401"/>
        <v>3.9592200336535655E-4</v>
      </c>
      <c r="T2476" s="12">
        <f t="shared" ca="1" si="402"/>
        <v>-1.4551430748029892E-3</v>
      </c>
      <c r="U2476" s="18"/>
      <c r="V2476" s="22">
        <f t="shared" ca="1" si="403"/>
        <v>42717</v>
      </c>
      <c r="W2476" s="14">
        <f ca="1">VLOOKUP($M2476,LAST!$B:$Q,2,0)</f>
        <v>369.11</v>
      </c>
      <c r="X2476" s="14">
        <f ca="1">VLOOKUP($M2476,LAST!$B:$Q,3,0)*100</f>
        <v>427.02</v>
      </c>
      <c r="Y2476" s="14">
        <f ca="1">VLOOKUP($M2476,LAST!$B:$Q,16,0)*100</f>
        <v>408</v>
      </c>
      <c r="Z2476" s="14">
        <f ca="1">VLOOKUP($M2476,LAST!$B:$Q,4,0)</f>
        <v>97.8</v>
      </c>
      <c r="AA2476" s="14">
        <f ca="1">VLOOKUP($M2476,LAST!$B:$Q,5,0)</f>
        <v>98.548400000000001</v>
      </c>
      <c r="AB2476" s="14">
        <f ca="1">VLOOKUP($M2476,LAST!$B:$Q,6,0)</f>
        <v>101.07</v>
      </c>
      <c r="AC2476" s="14">
        <f ca="1">VLOOKUP($M2476,LAST!$B:$Q,7,0)</f>
        <v>1166.57</v>
      </c>
    </row>
    <row r="2477" spans="12:29" ht="16.5" customHeight="1" x14ac:dyDescent="0.25">
      <c r="L2477" s="32">
        <f t="shared" si="395"/>
        <v>2477</v>
      </c>
      <c r="M2477" s="9">
        <f t="shared" ca="1" si="404"/>
        <v>42716</v>
      </c>
      <c r="N2477" s="12">
        <f t="shared" ca="1" si="396"/>
        <v>5.0562405364482643E-3</v>
      </c>
      <c r="O2477" s="12">
        <f t="shared" ca="1" si="397"/>
        <v>-7.4448529411764719E-3</v>
      </c>
      <c r="P2477" s="12">
        <f t="shared" ca="1" si="398"/>
        <v>-9.5923261390887804E-3</v>
      </c>
      <c r="Q2477" s="12">
        <f t="shared" ca="1" si="399"/>
        <v>3.2833983172584347E-3</v>
      </c>
      <c r="R2477" s="12">
        <f t="shared" ca="1" si="400"/>
        <v>-2.3338762132452118E-5</v>
      </c>
      <c r="S2477" s="12">
        <f t="shared" ca="1" si="401"/>
        <v>-5.5123535781080868E-3</v>
      </c>
      <c r="T2477" s="12">
        <f t="shared" ca="1" si="402"/>
        <v>1.9897937304342861E-3</v>
      </c>
      <c r="U2477" s="18"/>
      <c r="V2477" s="22">
        <f t="shared" ca="1" si="403"/>
        <v>42716</v>
      </c>
      <c r="W2477" s="14">
        <f ca="1">VLOOKUP($M2477,LAST!$B:$Q,2,0)</f>
        <v>371.71</v>
      </c>
      <c r="X2477" s="14">
        <f ca="1">VLOOKUP($M2477,LAST!$B:$Q,3,0)*100</f>
        <v>431.96000000000004</v>
      </c>
      <c r="Y2477" s="14">
        <f ca="1">VLOOKUP($M2477,LAST!$B:$Q,16,0)*100</f>
        <v>413</v>
      </c>
      <c r="Z2477" s="14">
        <f ca="1">VLOOKUP($M2477,LAST!$B:$Q,4,0)</f>
        <v>97.78</v>
      </c>
      <c r="AA2477" s="14">
        <f ca="1">VLOOKUP($M2477,LAST!$B:$Q,5,0)</f>
        <v>98.546199999999999</v>
      </c>
      <c r="AB2477" s="14">
        <f ca="1">VLOOKUP($M2477,LAST!$B:$Q,6,0)</f>
        <v>101.03</v>
      </c>
      <c r="AC2477" s="14">
        <f ca="1">VLOOKUP($M2477,LAST!$B:$Q,7,0)</f>
        <v>1168.27</v>
      </c>
    </row>
    <row r="2478" spans="12:29" ht="16.5" customHeight="1" x14ac:dyDescent="0.25">
      <c r="L2478" s="32">
        <f t="shared" si="395"/>
        <v>2478</v>
      </c>
      <c r="M2478" s="9">
        <f t="shared" ca="1" si="404"/>
        <v>42713</v>
      </c>
      <c r="N2478" s="12">
        <f t="shared" ca="1" si="396"/>
        <v>-1.1413755312608687E-2</v>
      </c>
      <c r="O2478" s="12">
        <f t="shared" ca="1" si="397"/>
        <v>-1.4871992213142393E-2</v>
      </c>
      <c r="P2478" s="12">
        <f t="shared" ca="1" si="398"/>
        <v>-1.8823529411764683E-2</v>
      </c>
      <c r="Q2478" s="12">
        <f t="shared" ca="1" si="399"/>
        <v>-2.0517029134192732E-4</v>
      </c>
      <c r="R2478" s="12">
        <f t="shared" ca="1" si="400"/>
        <v>-2.1710481597325693E-4</v>
      </c>
      <c r="S2478" s="12">
        <f t="shared" ca="1" si="401"/>
        <v>4.8466864490603889E-3</v>
      </c>
      <c r="T2478" s="12">
        <f t="shared" ca="1" si="402"/>
        <v>6.1701760441836839E-3</v>
      </c>
      <c r="U2478" s="18"/>
      <c r="V2478" s="22">
        <f t="shared" ca="1" si="403"/>
        <v>42713</v>
      </c>
      <c r="W2478" s="14">
        <f ca="1">VLOOKUP($M2478,LAST!$B:$Q,2,0)</f>
        <v>369.84</v>
      </c>
      <c r="X2478" s="14">
        <f ca="1">VLOOKUP($M2478,LAST!$B:$Q,3,0)*100</f>
        <v>435.20000000000005</v>
      </c>
      <c r="Y2478" s="14">
        <f ca="1">VLOOKUP($M2478,LAST!$B:$Q,16,0)*100</f>
        <v>417</v>
      </c>
      <c r="Z2478" s="14">
        <f ca="1">VLOOKUP($M2478,LAST!$B:$Q,4,0)</f>
        <v>97.46</v>
      </c>
      <c r="AA2478" s="14">
        <f ca="1">VLOOKUP($M2478,LAST!$B:$Q,5,0)</f>
        <v>98.548500000000004</v>
      </c>
      <c r="AB2478" s="14">
        <f ca="1">VLOOKUP($M2478,LAST!$B:$Q,6,0)</f>
        <v>101.59</v>
      </c>
      <c r="AC2478" s="14">
        <f ca="1">VLOOKUP($M2478,LAST!$B:$Q,7,0)</f>
        <v>1165.95</v>
      </c>
    </row>
    <row r="2479" spans="12:29" ht="16.5" customHeight="1" x14ac:dyDescent="0.25">
      <c r="L2479" s="32">
        <f t="shared" si="395"/>
        <v>2479</v>
      </c>
      <c r="M2479" s="9">
        <f t="shared" ca="1" si="404"/>
        <v>42712</v>
      </c>
      <c r="N2479" s="12">
        <f t="shared" ca="1" si="396"/>
        <v>-6.5326499721166664E-3</v>
      </c>
      <c r="O2479" s="12">
        <f t="shared" ca="1" si="397"/>
        <v>-9.7507397112884808E-3</v>
      </c>
      <c r="P2479" s="12">
        <f t="shared" ca="1" si="398"/>
        <v>-1.1627906976744207E-2</v>
      </c>
      <c r="Q2479" s="12">
        <f t="shared" ca="1" si="399"/>
        <v>4.1050903119876914E-4</v>
      </c>
      <c r="R2479" s="12">
        <f t="shared" ca="1" si="400"/>
        <v>-1.3188436378985813E-5</v>
      </c>
      <c r="S2479" s="12">
        <f t="shared" ca="1" si="401"/>
        <v>8.6800359173899722E-3</v>
      </c>
      <c r="T2479" s="12">
        <f t="shared" ca="1" si="402"/>
        <v>-7.3923061768158549E-3</v>
      </c>
      <c r="U2479" s="18"/>
      <c r="V2479" s="22">
        <f t="shared" ca="1" si="403"/>
        <v>42712</v>
      </c>
      <c r="W2479" s="14">
        <f ca="1">VLOOKUP($M2479,LAST!$B:$Q,2,0)</f>
        <v>374.11</v>
      </c>
      <c r="X2479" s="14">
        <f ca="1">VLOOKUP($M2479,LAST!$B:$Q,3,0)*100</f>
        <v>441.77</v>
      </c>
      <c r="Y2479" s="14">
        <f ca="1">VLOOKUP($M2479,LAST!$B:$Q,16,0)*100</f>
        <v>425</v>
      </c>
      <c r="Z2479" s="14">
        <f ca="1">VLOOKUP($M2479,LAST!$B:$Q,4,0)</f>
        <v>97.48</v>
      </c>
      <c r="AA2479" s="14">
        <f ca="1">VLOOKUP($M2479,LAST!$B:$Q,5,0)</f>
        <v>98.569900000000004</v>
      </c>
      <c r="AB2479" s="14">
        <f ca="1">VLOOKUP($M2479,LAST!$B:$Q,6,0)</f>
        <v>101.1</v>
      </c>
      <c r="AC2479" s="14">
        <f ca="1">VLOOKUP($M2479,LAST!$B:$Q,7,0)</f>
        <v>1158.8</v>
      </c>
    </row>
    <row r="2480" spans="12:29" ht="16.5" customHeight="1" x14ac:dyDescent="0.25">
      <c r="L2480" s="32">
        <f t="shared" si="395"/>
        <v>2480</v>
      </c>
      <c r="M2480" s="9">
        <f t="shared" ca="1" si="404"/>
        <v>42711</v>
      </c>
      <c r="N2480" s="12">
        <f t="shared" ca="1" si="396"/>
        <v>-1.2508522578276504E-2</v>
      </c>
      <c r="O2480" s="12">
        <f t="shared" ca="1" si="397"/>
        <v>-1.3358103326256199E-2</v>
      </c>
      <c r="P2480" s="12">
        <f t="shared" ca="1" si="398"/>
        <v>-1.6018306636155555E-2</v>
      </c>
      <c r="Q2480" s="12">
        <f t="shared" ca="1" si="399"/>
        <v>1.0273268954179571E-3</v>
      </c>
      <c r="R2480" s="12">
        <f t="shared" ca="1" si="400"/>
        <v>8.1160267180191425E-6</v>
      </c>
      <c r="S2480" s="12">
        <f t="shared" ca="1" si="401"/>
        <v>-2.5873221216040632E-3</v>
      </c>
      <c r="T2480" s="12">
        <f t="shared" ca="1" si="402"/>
        <v>-3.414629982158579E-3</v>
      </c>
      <c r="U2480" s="18"/>
      <c r="V2480" s="22">
        <f t="shared" ca="1" si="403"/>
        <v>42711</v>
      </c>
      <c r="W2480" s="14">
        <f ca="1">VLOOKUP($M2480,LAST!$B:$Q,2,0)</f>
        <v>376.57</v>
      </c>
      <c r="X2480" s="14">
        <f ca="1">VLOOKUP($M2480,LAST!$B:$Q,3,0)*100</f>
        <v>446.12</v>
      </c>
      <c r="Y2480" s="14">
        <f ca="1">VLOOKUP($M2480,LAST!$B:$Q,16,0)*100</f>
        <v>430</v>
      </c>
      <c r="Z2480" s="14">
        <f ca="1">VLOOKUP($M2480,LAST!$B:$Q,4,0)</f>
        <v>97.44</v>
      </c>
      <c r="AA2480" s="14">
        <f ca="1">VLOOKUP($M2480,LAST!$B:$Q,5,0)</f>
        <v>98.571200000000005</v>
      </c>
      <c r="AB2480" s="14">
        <f ca="1">VLOOKUP($M2480,LAST!$B:$Q,6,0)</f>
        <v>100.23</v>
      </c>
      <c r="AC2480" s="14">
        <f ca="1">VLOOKUP($M2480,LAST!$B:$Q,7,0)</f>
        <v>1167.43</v>
      </c>
    </row>
    <row r="2481" spans="12:29" ht="16.5" customHeight="1" x14ac:dyDescent="0.25">
      <c r="L2481" s="32">
        <f t="shared" si="395"/>
        <v>2481</v>
      </c>
      <c r="M2481" s="9">
        <f t="shared" ca="1" si="404"/>
        <v>42710</v>
      </c>
      <c r="N2481" s="12">
        <f t="shared" ca="1" si="396"/>
        <v>-1.6074515571380732E-2</v>
      </c>
      <c r="O2481" s="12">
        <f t="shared" ca="1" si="397"/>
        <v>-1.8025452808061448E-2</v>
      </c>
      <c r="P2481" s="12">
        <f t="shared" ca="1" si="398"/>
        <v>-1.7977528089887618E-2</v>
      </c>
      <c r="Q2481" s="12">
        <f t="shared" ca="1" si="399"/>
        <v>7.1964634522481141E-4</v>
      </c>
      <c r="R2481" s="12">
        <f t="shared" ca="1" si="400"/>
        <v>-3.6103279719279513E-4</v>
      </c>
      <c r="S2481" s="12">
        <f t="shared" ca="1" si="401"/>
        <v>3.9964032370864988E-3</v>
      </c>
      <c r="T2481" s="12">
        <f t="shared" ca="1" si="402"/>
        <v>-2.571416407680216E-3</v>
      </c>
      <c r="U2481" s="18"/>
      <c r="V2481" s="22">
        <f t="shared" ca="1" si="403"/>
        <v>42710</v>
      </c>
      <c r="W2481" s="14">
        <f ca="1">VLOOKUP($M2481,LAST!$B:$Q,2,0)</f>
        <v>381.34</v>
      </c>
      <c r="X2481" s="14">
        <f ca="1">VLOOKUP($M2481,LAST!$B:$Q,3,0)*100</f>
        <v>452.16</v>
      </c>
      <c r="Y2481" s="14">
        <f ca="1">VLOOKUP($M2481,LAST!$B:$Q,16,0)*100</f>
        <v>437</v>
      </c>
      <c r="Z2481" s="14">
        <f ca="1">VLOOKUP($M2481,LAST!$B:$Q,4,0)</f>
        <v>97.34</v>
      </c>
      <c r="AA2481" s="14">
        <f ca="1">VLOOKUP($M2481,LAST!$B:$Q,5,0)</f>
        <v>98.570400000000006</v>
      </c>
      <c r="AB2481" s="14">
        <f ca="1">VLOOKUP($M2481,LAST!$B:$Q,6,0)</f>
        <v>100.49</v>
      </c>
      <c r="AC2481" s="14">
        <f ca="1">VLOOKUP($M2481,LAST!$B:$Q,7,0)</f>
        <v>1171.43</v>
      </c>
    </row>
    <row r="2482" spans="12:29" ht="16.5" customHeight="1" x14ac:dyDescent="0.25">
      <c r="L2482" s="32">
        <f t="shared" si="395"/>
        <v>2482</v>
      </c>
      <c r="M2482" s="9">
        <f t="shared" ca="1" si="404"/>
        <v>42709</v>
      </c>
      <c r="N2482" s="12">
        <f t="shared" ca="1" si="396"/>
        <v>-1.3691309326886336E-2</v>
      </c>
      <c r="O2482" s="12">
        <f t="shared" ca="1" si="397"/>
        <v>-1.1145710297433831E-2</v>
      </c>
      <c r="P2482" s="12">
        <f t="shared" ca="1" si="398"/>
        <v>-1.1111111111111072E-2</v>
      </c>
      <c r="Q2482" s="12">
        <f t="shared" ca="1" si="399"/>
        <v>9.2611648487328502E-4</v>
      </c>
      <c r="R2482" s="12">
        <f t="shared" ca="1" si="400"/>
        <v>6.0580661069975505E-4</v>
      </c>
      <c r="S2482" s="12">
        <f t="shared" ca="1" si="401"/>
        <v>-6.7480400912969252E-3</v>
      </c>
      <c r="T2482" s="12">
        <f t="shared" ca="1" si="402"/>
        <v>1.6631130063966548E-3</v>
      </c>
      <c r="U2482" s="18"/>
      <c r="V2482" s="22">
        <f t="shared" ca="1" si="403"/>
        <v>42709</v>
      </c>
      <c r="W2482" s="14">
        <f ca="1">VLOOKUP($M2482,LAST!$B:$Q,2,0)</f>
        <v>387.57</v>
      </c>
      <c r="X2482" s="14">
        <f ca="1">VLOOKUP($M2482,LAST!$B:$Q,3,0)*100</f>
        <v>460.46</v>
      </c>
      <c r="Y2482" s="14">
        <f ca="1">VLOOKUP($M2482,LAST!$B:$Q,16,0)*100</f>
        <v>445</v>
      </c>
      <c r="Z2482" s="14">
        <f ca="1">VLOOKUP($M2482,LAST!$B:$Q,4,0)</f>
        <v>97.27</v>
      </c>
      <c r="AA2482" s="14">
        <f ca="1">VLOOKUP($M2482,LAST!$B:$Q,5,0)</f>
        <v>98.605999999999995</v>
      </c>
      <c r="AB2482" s="14">
        <f ca="1">VLOOKUP($M2482,LAST!$B:$Q,6,0)</f>
        <v>100.09</v>
      </c>
      <c r="AC2482" s="14">
        <f ca="1">VLOOKUP($M2482,LAST!$B:$Q,7,0)</f>
        <v>1174.45</v>
      </c>
    </row>
    <row r="2483" spans="12:29" ht="16.5" customHeight="1" x14ac:dyDescent="0.25">
      <c r="L2483" s="32">
        <f t="shared" si="395"/>
        <v>2483</v>
      </c>
      <c r="M2483" s="9">
        <f t="shared" ca="1" si="404"/>
        <v>42706</v>
      </c>
      <c r="N2483" s="12">
        <f t="shared" ca="1" si="396"/>
        <v>9.0647629808431329E-3</v>
      </c>
      <c r="O2483" s="12">
        <f t="shared" ca="1" si="397"/>
        <v>6.5714100430167566E-3</v>
      </c>
      <c r="P2483" s="12">
        <f t="shared" ca="1" si="398"/>
        <v>4.4642857142855874E-3</v>
      </c>
      <c r="Q2483" s="12">
        <f t="shared" ca="1" si="399"/>
        <v>5.1477401420796376E-4</v>
      </c>
      <c r="R2483" s="12">
        <f t="shared" ca="1" si="400"/>
        <v>-2.6883683937151126E-4</v>
      </c>
      <c r="S2483" s="12">
        <f t="shared" ca="1" si="401"/>
        <v>-2.6722090261284137E-3</v>
      </c>
      <c r="T2483" s="12">
        <f t="shared" ca="1" si="402"/>
        <v>3.5262500213970593E-3</v>
      </c>
      <c r="U2483" s="18"/>
      <c r="V2483" s="22">
        <f t="shared" ca="1" si="403"/>
        <v>42706</v>
      </c>
      <c r="W2483" s="14">
        <f ca="1">VLOOKUP($M2483,LAST!$B:$Q,2,0)</f>
        <v>392.95</v>
      </c>
      <c r="X2483" s="14">
        <f ca="1">VLOOKUP($M2483,LAST!$B:$Q,3,0)*100</f>
        <v>465.65000000000003</v>
      </c>
      <c r="Y2483" s="14">
        <f ca="1">VLOOKUP($M2483,LAST!$B:$Q,16,0)*100</f>
        <v>450</v>
      </c>
      <c r="Z2483" s="14">
        <f ca="1">VLOOKUP($M2483,LAST!$B:$Q,4,0)</f>
        <v>97.18</v>
      </c>
      <c r="AA2483" s="14">
        <f ca="1">VLOOKUP($M2483,LAST!$B:$Q,5,0)</f>
        <v>98.546300000000002</v>
      </c>
      <c r="AB2483" s="14">
        <f ca="1">VLOOKUP($M2483,LAST!$B:$Q,6,0)</f>
        <v>100.77</v>
      </c>
      <c r="AC2483" s="14">
        <f ca="1">VLOOKUP($M2483,LAST!$B:$Q,7,0)</f>
        <v>1172.5</v>
      </c>
    </row>
    <row r="2484" spans="12:29" ht="16.5" customHeight="1" x14ac:dyDescent="0.25">
      <c r="L2484" s="32">
        <f t="shared" si="395"/>
        <v>2484</v>
      </c>
      <c r="M2484" s="9">
        <f t="shared" ca="1" si="404"/>
        <v>42705</v>
      </c>
      <c r="N2484" s="12">
        <f t="shared" ca="1" si="396"/>
        <v>4.695562435500511E-3</v>
      </c>
      <c r="O2484" s="12">
        <f t="shared" ca="1" si="397"/>
        <v>-7.7218420883292671E-3</v>
      </c>
      <c r="P2484" s="12">
        <f t="shared" ca="1" si="398"/>
        <v>-1.5384615384615219E-2</v>
      </c>
      <c r="Q2484" s="12">
        <f t="shared" ca="1" si="399"/>
        <v>4.1198887630033987E-4</v>
      </c>
      <c r="R2484" s="12">
        <f t="shared" ca="1" si="400"/>
        <v>1.0450221940394577E-4</v>
      </c>
      <c r="S2484" s="12">
        <f t="shared" ca="1" si="401"/>
        <v>-4.5320197044333987E-3</v>
      </c>
      <c r="T2484" s="12">
        <f t="shared" ca="1" si="402"/>
        <v>-2.9947036526822846E-4</v>
      </c>
      <c r="U2484" s="18"/>
      <c r="V2484" s="22">
        <f t="shared" ca="1" si="403"/>
        <v>42705</v>
      </c>
      <c r="W2484" s="14">
        <f ca="1">VLOOKUP($M2484,LAST!$B:$Q,2,0)</f>
        <v>389.42</v>
      </c>
      <c r="X2484" s="14">
        <f ca="1">VLOOKUP($M2484,LAST!$B:$Q,3,0)*100</f>
        <v>462.61</v>
      </c>
      <c r="Y2484" s="14">
        <f ca="1">VLOOKUP($M2484,LAST!$B:$Q,16,0)*100</f>
        <v>448.00000000000006</v>
      </c>
      <c r="Z2484" s="14">
        <f ca="1">VLOOKUP($M2484,LAST!$B:$Q,4,0)</f>
        <v>97.13</v>
      </c>
      <c r="AA2484" s="14">
        <f ca="1">VLOOKUP($M2484,LAST!$B:$Q,5,0)</f>
        <v>98.572800000000001</v>
      </c>
      <c r="AB2484" s="14">
        <f ca="1">VLOOKUP($M2484,LAST!$B:$Q,6,0)</f>
        <v>101.04</v>
      </c>
      <c r="AC2484" s="14">
        <f ca="1">VLOOKUP($M2484,LAST!$B:$Q,7,0)</f>
        <v>1168.3800000000001</v>
      </c>
    </row>
    <row r="2485" spans="12:29" ht="16.5" customHeight="1" x14ac:dyDescent="0.25">
      <c r="L2485" s="32">
        <f t="shared" si="395"/>
        <v>2485</v>
      </c>
      <c r="M2485" s="9">
        <f t="shared" ca="1" si="404"/>
        <v>42704</v>
      </c>
      <c r="N2485" s="12">
        <f t="shared" ca="1" si="396"/>
        <v>-5.2356020942407877E-3</v>
      </c>
      <c r="O2485" s="12">
        <f t="shared" ca="1" si="397"/>
        <v>-1.5790918111000973E-2</v>
      </c>
      <c r="P2485" s="12">
        <f t="shared" ca="1" si="398"/>
        <v>-1.7278617710583144E-2</v>
      </c>
      <c r="Q2485" s="12">
        <f t="shared" ca="1" si="399"/>
        <v>6.18365453983305E-4</v>
      </c>
      <c r="R2485" s="12">
        <f t="shared" ca="1" si="400"/>
        <v>-1.8360610505518959E-4</v>
      </c>
      <c r="S2485" s="12">
        <f t="shared" ca="1" si="401"/>
        <v>5.6474784504110254E-3</v>
      </c>
      <c r="T2485" s="12">
        <f t="shared" ca="1" si="402"/>
        <v>6.8455054977878405E-5</v>
      </c>
      <c r="U2485" s="18"/>
      <c r="V2485" s="22">
        <f t="shared" ca="1" si="403"/>
        <v>42704</v>
      </c>
      <c r="W2485" s="14">
        <f ca="1">VLOOKUP($M2485,LAST!$B:$Q,2,0)</f>
        <v>387.6</v>
      </c>
      <c r="X2485" s="14">
        <f ca="1">VLOOKUP($M2485,LAST!$B:$Q,3,0)*100</f>
        <v>466.21</v>
      </c>
      <c r="Y2485" s="14">
        <f ca="1">VLOOKUP($M2485,LAST!$B:$Q,16,0)*100</f>
        <v>455</v>
      </c>
      <c r="Z2485" s="14">
        <f ca="1">VLOOKUP($M2485,LAST!$B:$Q,4,0)</f>
        <v>97.09</v>
      </c>
      <c r="AA2485" s="14">
        <f ca="1">VLOOKUP($M2485,LAST!$B:$Q,5,0)</f>
        <v>98.5625</v>
      </c>
      <c r="AB2485" s="14">
        <f ca="1">VLOOKUP($M2485,LAST!$B:$Q,6,0)</f>
        <v>101.5</v>
      </c>
      <c r="AC2485" s="14">
        <f ca="1">VLOOKUP($M2485,LAST!$B:$Q,7,0)</f>
        <v>1168.73</v>
      </c>
    </row>
    <row r="2486" spans="12:29" ht="16.5" customHeight="1" x14ac:dyDescent="0.25">
      <c r="L2486" s="32">
        <f t="shared" si="395"/>
        <v>2486</v>
      </c>
      <c r="M2486" s="9">
        <f t="shared" ca="1" si="404"/>
        <v>42703</v>
      </c>
      <c r="N2486" s="12">
        <f t="shared" ca="1" si="396"/>
        <v>8.3329020237046247E-3</v>
      </c>
      <c r="O2486" s="12">
        <f t="shared" ca="1" si="397"/>
        <v>4.7086771162536678E-3</v>
      </c>
      <c r="P2486" s="12">
        <f t="shared" ca="1" si="398"/>
        <v>6.521739130434856E-3</v>
      </c>
      <c r="Q2486" s="12">
        <f t="shared" ca="1" si="399"/>
        <v>-1.030502885408513E-4</v>
      </c>
      <c r="R2486" s="12">
        <f t="shared" ca="1" si="400"/>
        <v>-2.6266016946141502E-4</v>
      </c>
      <c r="S2486" s="12">
        <f t="shared" ca="1" si="401"/>
        <v>-3.9474982729694741E-3</v>
      </c>
      <c r="T2486" s="12">
        <f t="shared" ca="1" si="402"/>
        <v>-1.5208085917141068E-3</v>
      </c>
      <c r="U2486" s="18"/>
      <c r="V2486" s="22">
        <f t="shared" ca="1" si="403"/>
        <v>42703</v>
      </c>
      <c r="W2486" s="14">
        <f ca="1">VLOOKUP($M2486,LAST!$B:$Q,2,0)</f>
        <v>389.64</v>
      </c>
      <c r="X2486" s="14">
        <f ca="1">VLOOKUP($M2486,LAST!$B:$Q,3,0)*100</f>
        <v>473.69000000000005</v>
      </c>
      <c r="Y2486" s="14">
        <f ca="1">VLOOKUP($M2486,LAST!$B:$Q,16,0)*100</f>
        <v>463</v>
      </c>
      <c r="Z2486" s="14">
        <f ca="1">VLOOKUP($M2486,LAST!$B:$Q,4,0)</f>
        <v>97.03</v>
      </c>
      <c r="AA2486" s="14">
        <f ca="1">VLOOKUP($M2486,LAST!$B:$Q,5,0)</f>
        <v>98.580600000000004</v>
      </c>
      <c r="AB2486" s="14">
        <f ca="1">VLOOKUP($M2486,LAST!$B:$Q,6,0)</f>
        <v>100.93</v>
      </c>
      <c r="AC2486" s="14">
        <f ca="1">VLOOKUP($M2486,LAST!$B:$Q,7,0)</f>
        <v>1168.6500000000001</v>
      </c>
    </row>
    <row r="2487" spans="12:29" ht="16.5" customHeight="1" x14ac:dyDescent="0.25">
      <c r="L2487" s="32">
        <f t="shared" si="395"/>
        <v>2487</v>
      </c>
      <c r="M2487" s="9">
        <f t="shared" ca="1" si="404"/>
        <v>42702</v>
      </c>
      <c r="N2487" s="12">
        <f t="shared" ca="1" si="396"/>
        <v>3.8832940689159656E-4</v>
      </c>
      <c r="O2487" s="12">
        <f t="shared" ca="1" si="397"/>
        <v>3.6401566757491288E-3</v>
      </c>
      <c r="P2487" s="12">
        <f t="shared" ca="1" si="398"/>
        <v>2.1786492374726851E-3</v>
      </c>
      <c r="Q2487" s="12">
        <f t="shared" ca="1" si="399"/>
        <v>6.1868426479683158E-4</v>
      </c>
      <c r="R2487" s="12">
        <f t="shared" ca="1" si="400"/>
        <v>7.3022830790803184E-5</v>
      </c>
      <c r="S2487" s="12">
        <f t="shared" ca="1" si="401"/>
        <v>-1.5765100009852429E-3</v>
      </c>
      <c r="T2487" s="12">
        <f t="shared" ca="1" si="402"/>
        <v>-5.9451517287651967E-3</v>
      </c>
      <c r="U2487" s="18"/>
      <c r="V2487" s="22">
        <f t="shared" ca="1" si="403"/>
        <v>42702</v>
      </c>
      <c r="W2487" s="14">
        <f ca="1">VLOOKUP($M2487,LAST!$B:$Q,2,0)</f>
        <v>386.42</v>
      </c>
      <c r="X2487" s="14">
        <f ca="1">VLOOKUP($M2487,LAST!$B:$Q,3,0)*100</f>
        <v>471.46999999999997</v>
      </c>
      <c r="Y2487" s="14">
        <f ca="1">VLOOKUP($M2487,LAST!$B:$Q,16,0)*100</f>
        <v>459.99999999999994</v>
      </c>
      <c r="Z2487" s="14">
        <f ca="1">VLOOKUP($M2487,LAST!$B:$Q,4,0)</f>
        <v>97.04</v>
      </c>
      <c r="AA2487" s="14">
        <f ca="1">VLOOKUP($M2487,LAST!$B:$Q,5,0)</f>
        <v>98.606499999999997</v>
      </c>
      <c r="AB2487" s="14">
        <f ca="1">VLOOKUP($M2487,LAST!$B:$Q,6,0)</f>
        <v>101.33</v>
      </c>
      <c r="AC2487" s="14">
        <f ca="1">VLOOKUP($M2487,LAST!$B:$Q,7,0)</f>
        <v>1170.43</v>
      </c>
    </row>
    <row r="2488" spans="12:29" ht="16.5" customHeight="1" x14ac:dyDescent="0.25">
      <c r="L2488" s="32">
        <f t="shared" si="395"/>
        <v>2488</v>
      </c>
      <c r="M2488" s="9">
        <f t="shared" ca="1" si="404"/>
        <v>42699</v>
      </c>
      <c r="N2488" s="12">
        <f t="shared" ca="1" si="396"/>
        <v>3.9245243788335049E-3</v>
      </c>
      <c r="O2488" s="12">
        <f t="shared" ca="1" si="397"/>
        <v>1.7032873445765873E-4</v>
      </c>
      <c r="P2488" s="12">
        <f t="shared" ca="1" si="398"/>
        <v>-2.1739130434781373E-3</v>
      </c>
      <c r="Q2488" s="12">
        <f t="shared" ca="1" si="399"/>
        <v>-2.0618556701024193E-4</v>
      </c>
      <c r="R2488" s="12">
        <f t="shared" ca="1" si="400"/>
        <v>-1.3588513447060357E-4</v>
      </c>
      <c r="S2488" s="12">
        <f t="shared" ca="1" si="401"/>
        <v>-2.0648967551623043E-3</v>
      </c>
      <c r="T2488" s="12">
        <f t="shared" ca="1" si="402"/>
        <v>-2.4315851902058094E-3</v>
      </c>
      <c r="U2488" s="18"/>
      <c r="V2488" s="22">
        <f t="shared" ca="1" si="403"/>
        <v>42699</v>
      </c>
      <c r="W2488" s="14">
        <f ca="1">VLOOKUP($M2488,LAST!$B:$Q,2,0)</f>
        <v>386.27</v>
      </c>
      <c r="X2488" s="14">
        <f ca="1">VLOOKUP($M2488,LAST!$B:$Q,3,0)*100</f>
        <v>469.76000000000005</v>
      </c>
      <c r="Y2488" s="14">
        <f ca="1">VLOOKUP($M2488,LAST!$B:$Q,16,0)*100</f>
        <v>459</v>
      </c>
      <c r="Z2488" s="14">
        <f ca="1">VLOOKUP($M2488,LAST!$B:$Q,4,0)</f>
        <v>96.98</v>
      </c>
      <c r="AA2488" s="14">
        <f ca="1">VLOOKUP($M2488,LAST!$B:$Q,5,0)</f>
        <v>98.599299999999999</v>
      </c>
      <c r="AB2488" s="14">
        <f ca="1">VLOOKUP($M2488,LAST!$B:$Q,6,0)</f>
        <v>101.49</v>
      </c>
      <c r="AC2488" s="14">
        <f ca="1">VLOOKUP($M2488,LAST!$B:$Q,7,0)</f>
        <v>1177.43</v>
      </c>
    </row>
    <row r="2489" spans="12:29" ht="16.5" customHeight="1" x14ac:dyDescent="0.25">
      <c r="L2489" s="32">
        <f t="shared" si="395"/>
        <v>2489</v>
      </c>
      <c r="M2489" s="9">
        <f t="shared" ca="1" si="404"/>
        <v>42698</v>
      </c>
      <c r="N2489" s="12">
        <f t="shared" ca="1" si="396"/>
        <v>0</v>
      </c>
      <c r="O2489" s="12">
        <f t="shared" ca="1" si="397"/>
        <v>2.5555839509316947E-4</v>
      </c>
      <c r="P2489" s="12">
        <f t="shared" ca="1" si="398"/>
        <v>0</v>
      </c>
      <c r="Q2489" s="12">
        <f t="shared" ca="1" si="399"/>
        <v>0</v>
      </c>
      <c r="R2489" s="12">
        <f t="shared" ca="1" si="400"/>
        <v>-2.4534428798950181E-4</v>
      </c>
      <c r="S2489" s="12">
        <f t="shared" ca="1" si="401"/>
        <v>0</v>
      </c>
      <c r="T2489" s="12">
        <f t="shared" ca="1" si="402"/>
        <v>3.3578441790282909E-3</v>
      </c>
      <c r="U2489" s="18"/>
      <c r="V2489" s="22">
        <f t="shared" ca="1" si="403"/>
        <v>42698</v>
      </c>
      <c r="W2489" s="14">
        <f ca="1">VLOOKUP($M2489,LAST!$B:$Q,2,0)</f>
        <v>384.76</v>
      </c>
      <c r="X2489" s="14">
        <f ca="1">VLOOKUP($M2489,LAST!$B:$Q,3,0)*100</f>
        <v>469.67999999999995</v>
      </c>
      <c r="Y2489" s="14">
        <f ca="1">VLOOKUP($M2489,LAST!$B:$Q,16,0)*100</f>
        <v>459.99999999999994</v>
      </c>
      <c r="Z2489" s="14">
        <f ca="1">VLOOKUP($M2489,LAST!$B:$Q,4,0)</f>
        <v>97</v>
      </c>
      <c r="AA2489" s="14">
        <f ca="1">VLOOKUP($M2489,LAST!$B:$Q,5,0)</f>
        <v>98.612700000000004</v>
      </c>
      <c r="AB2489" s="14">
        <f ca="1">VLOOKUP($M2489,LAST!$B:$Q,6,0)</f>
        <v>101.7</v>
      </c>
      <c r="AC2489" s="14">
        <f ca="1">VLOOKUP($M2489,LAST!$B:$Q,7,0)</f>
        <v>1180.3</v>
      </c>
    </row>
    <row r="2490" spans="12:29" ht="16.5" customHeight="1" x14ac:dyDescent="0.25">
      <c r="L2490" s="32">
        <f t="shared" si="395"/>
        <v>2490</v>
      </c>
      <c r="M2490" s="9">
        <f t="shared" ca="1" si="404"/>
        <v>42697</v>
      </c>
      <c r="N2490" s="12">
        <f t="shared" ca="1" si="396"/>
        <v>2.6580497211652343E-3</v>
      </c>
      <c r="O2490" s="12">
        <f t="shared" ca="1" si="397"/>
        <v>-6.4114771789500757E-3</v>
      </c>
      <c r="P2490" s="12">
        <f t="shared" ca="1" si="398"/>
        <v>-6.4794816414688317E-3</v>
      </c>
      <c r="Q2490" s="12">
        <f t="shared" ca="1" si="399"/>
        <v>0</v>
      </c>
      <c r="R2490" s="12">
        <f t="shared" ca="1" si="400"/>
        <v>1.804924198252067E-4</v>
      </c>
      <c r="S2490" s="12">
        <f t="shared" ca="1" si="401"/>
        <v>6.5320665083135054E-3</v>
      </c>
      <c r="T2490" s="12">
        <f t="shared" ca="1" si="402"/>
        <v>1.2752933174620118E-4</v>
      </c>
      <c r="U2490" s="18"/>
      <c r="V2490" s="22">
        <f t="shared" ca="1" si="403"/>
        <v>42697</v>
      </c>
      <c r="W2490" s="14">
        <f ca="1">VLOOKUP($M2490,LAST!$B:$Q,2,0)</f>
        <v>384.76</v>
      </c>
      <c r="X2490" s="14">
        <f ca="1">VLOOKUP($M2490,LAST!$B:$Q,3,0)*100</f>
        <v>469.56</v>
      </c>
      <c r="Y2490" s="14">
        <f ca="1">VLOOKUP($M2490,LAST!$B:$Q,16,0)*100</f>
        <v>459.99999999999994</v>
      </c>
      <c r="Z2490" s="14">
        <f ca="1">VLOOKUP($M2490,LAST!$B:$Q,4,0)</f>
        <v>97</v>
      </c>
      <c r="AA2490" s="14">
        <f ca="1">VLOOKUP($M2490,LAST!$B:$Q,5,0)</f>
        <v>98.636899999999997</v>
      </c>
      <c r="AB2490" s="14">
        <f ca="1">VLOOKUP($M2490,LAST!$B:$Q,6,0)</f>
        <v>101.7</v>
      </c>
      <c r="AC2490" s="14">
        <f ca="1">VLOOKUP($M2490,LAST!$B:$Q,7,0)</f>
        <v>1176.3499999999999</v>
      </c>
    </row>
    <row r="2491" spans="12:29" ht="16.5" customHeight="1" x14ac:dyDescent="0.25">
      <c r="L2491" s="32">
        <f t="shared" si="395"/>
        <v>2491</v>
      </c>
      <c r="M2491" s="9">
        <f t="shared" ca="1" si="404"/>
        <v>42696</v>
      </c>
      <c r="N2491" s="12">
        <f t="shared" ca="1" si="396"/>
        <v>-2.2360894435777823E-3</v>
      </c>
      <c r="O2491" s="12">
        <f t="shared" ca="1" si="397"/>
        <v>-7.4140972863981913E-3</v>
      </c>
      <c r="P2491" s="12">
        <f t="shared" ca="1" si="398"/>
        <v>-1.279317697228155E-2</v>
      </c>
      <c r="Q2491" s="12">
        <f t="shared" ca="1" si="399"/>
        <v>4.125412541253759E-4</v>
      </c>
      <c r="R2491" s="12">
        <f t="shared" ca="1" si="400"/>
        <v>-5.6346763658765564E-4</v>
      </c>
      <c r="S2491" s="12">
        <f t="shared" ca="1" si="401"/>
        <v>-9.8960910440260008E-5</v>
      </c>
      <c r="T2491" s="12">
        <f t="shared" ca="1" si="402"/>
        <v>-8.7895974313814129E-3</v>
      </c>
      <c r="U2491" s="18"/>
      <c r="V2491" s="22">
        <f t="shared" ca="1" si="403"/>
        <v>42696</v>
      </c>
      <c r="W2491" s="14">
        <f ca="1">VLOOKUP($M2491,LAST!$B:$Q,2,0)</f>
        <v>383.74</v>
      </c>
      <c r="X2491" s="14">
        <f ca="1">VLOOKUP($M2491,LAST!$B:$Q,3,0)*100</f>
        <v>472.59000000000003</v>
      </c>
      <c r="Y2491" s="14">
        <f ca="1">VLOOKUP($M2491,LAST!$B:$Q,16,0)*100</f>
        <v>463</v>
      </c>
      <c r="Z2491" s="14">
        <f ca="1">VLOOKUP($M2491,LAST!$B:$Q,4,0)</f>
        <v>97</v>
      </c>
      <c r="AA2491" s="14">
        <f ca="1">VLOOKUP($M2491,LAST!$B:$Q,5,0)</f>
        <v>98.619100000000003</v>
      </c>
      <c r="AB2491" s="14">
        <f ca="1">VLOOKUP($M2491,LAST!$B:$Q,6,0)</f>
        <v>101.04</v>
      </c>
      <c r="AC2491" s="14">
        <f ca="1">VLOOKUP($M2491,LAST!$B:$Q,7,0)</f>
        <v>1176.2</v>
      </c>
    </row>
    <row r="2492" spans="12:29" ht="16.5" customHeight="1" x14ac:dyDescent="0.25">
      <c r="L2492" s="32">
        <f t="shared" si="395"/>
        <v>2492</v>
      </c>
      <c r="M2492" s="9">
        <f t="shared" ca="1" si="404"/>
        <v>42695</v>
      </c>
      <c r="N2492" s="12">
        <f t="shared" ca="1" si="396"/>
        <v>-2.8002489110142692E-3</v>
      </c>
      <c r="O2492" s="12">
        <f t="shared" ca="1" si="397"/>
        <v>-6.4066445460048138E-3</v>
      </c>
      <c r="P2492" s="12">
        <f t="shared" ca="1" si="398"/>
        <v>-1.0548523206750926E-2</v>
      </c>
      <c r="Q2492" s="12">
        <f t="shared" ca="1" si="399"/>
        <v>1.0324179227749752E-3</v>
      </c>
      <c r="R2492" s="12">
        <f t="shared" ca="1" si="400"/>
        <v>9.3322662089789787E-4</v>
      </c>
      <c r="S2492" s="12">
        <f t="shared" ca="1" si="401"/>
        <v>-1.5808714553897651E-3</v>
      </c>
      <c r="T2492" s="12">
        <f t="shared" ca="1" si="402"/>
        <v>2.9158707888909952E-3</v>
      </c>
      <c r="U2492" s="18"/>
      <c r="V2492" s="22">
        <f t="shared" ca="1" si="403"/>
        <v>42695</v>
      </c>
      <c r="W2492" s="14">
        <f ca="1">VLOOKUP($M2492,LAST!$B:$Q,2,0)</f>
        <v>384.6</v>
      </c>
      <c r="X2492" s="14">
        <f ca="1">VLOOKUP($M2492,LAST!$B:$Q,3,0)*100</f>
        <v>476.11999999999995</v>
      </c>
      <c r="Y2492" s="14">
        <f ca="1">VLOOKUP($M2492,LAST!$B:$Q,16,0)*100</f>
        <v>469.00000000000006</v>
      </c>
      <c r="Z2492" s="14">
        <f ca="1">VLOOKUP($M2492,LAST!$B:$Q,4,0)</f>
        <v>96.96</v>
      </c>
      <c r="AA2492" s="14">
        <f ca="1">VLOOKUP($M2492,LAST!$B:$Q,5,0)</f>
        <v>98.674700000000001</v>
      </c>
      <c r="AB2492" s="14">
        <f ca="1">VLOOKUP($M2492,LAST!$B:$Q,6,0)</f>
        <v>101.05</v>
      </c>
      <c r="AC2492" s="14">
        <f ca="1">VLOOKUP($M2492,LAST!$B:$Q,7,0)</f>
        <v>1186.6300000000001</v>
      </c>
    </row>
    <row r="2493" spans="12:29" ht="16.5" customHeight="1" x14ac:dyDescent="0.25">
      <c r="L2493" s="32">
        <f t="shared" si="395"/>
        <v>2493</v>
      </c>
      <c r="M2493" s="9">
        <f t="shared" ca="1" si="404"/>
        <v>42692</v>
      </c>
      <c r="N2493" s="12">
        <f t="shared" ca="1" si="396"/>
        <v>1.2150636399422599E-2</v>
      </c>
      <c r="O2493" s="12">
        <f t="shared" ca="1" si="397"/>
        <v>2.296067462637108E-4</v>
      </c>
      <c r="P2493" s="12">
        <f t="shared" ca="1" si="398"/>
        <v>-4.2016806722688926E-3</v>
      </c>
      <c r="Q2493" s="12">
        <f t="shared" ca="1" si="399"/>
        <v>0</v>
      </c>
      <c r="R2493" s="12">
        <f t="shared" ca="1" si="400"/>
        <v>-3.0523420894645881E-4</v>
      </c>
      <c r="S2493" s="12">
        <f t="shared" ca="1" si="401"/>
        <v>3.1717712359995431E-3</v>
      </c>
      <c r="T2493" s="12">
        <f t="shared" ca="1" si="402"/>
        <v>6.0626674035968442E-3</v>
      </c>
      <c r="U2493" s="18"/>
      <c r="V2493" s="22">
        <f t="shared" ca="1" si="403"/>
        <v>42692</v>
      </c>
      <c r="W2493" s="14">
        <f ca="1">VLOOKUP($M2493,LAST!$B:$Q,2,0)</f>
        <v>385.68</v>
      </c>
      <c r="X2493" s="14">
        <f ca="1">VLOOKUP($M2493,LAST!$B:$Q,3,0)*100</f>
        <v>479.19</v>
      </c>
      <c r="Y2493" s="14">
        <f ca="1">VLOOKUP($M2493,LAST!$B:$Q,16,0)*100</f>
        <v>474</v>
      </c>
      <c r="Z2493" s="14">
        <f ca="1">VLOOKUP($M2493,LAST!$B:$Q,4,0)</f>
        <v>96.86</v>
      </c>
      <c r="AA2493" s="14">
        <f ca="1">VLOOKUP($M2493,LAST!$B:$Q,5,0)</f>
        <v>98.582700000000003</v>
      </c>
      <c r="AB2493" s="14">
        <f ca="1">VLOOKUP($M2493,LAST!$B:$Q,6,0)</f>
        <v>101.21</v>
      </c>
      <c r="AC2493" s="14">
        <f ca="1">VLOOKUP($M2493,LAST!$B:$Q,7,0)</f>
        <v>1183.18</v>
      </c>
    </row>
    <row r="2494" spans="12:29" ht="16.5" customHeight="1" x14ac:dyDescent="0.25">
      <c r="L2494" s="32">
        <f t="shared" si="395"/>
        <v>2494</v>
      </c>
      <c r="M2494" s="9">
        <f t="shared" ca="1" si="404"/>
        <v>42691</v>
      </c>
      <c r="N2494" s="12">
        <f t="shared" ca="1" si="396"/>
        <v>-1.6721286093979715E-2</v>
      </c>
      <c r="O2494" s="12">
        <f t="shared" ca="1" si="397"/>
        <v>-1.0798868493320346E-2</v>
      </c>
      <c r="P2494" s="12">
        <f t="shared" ca="1" si="398"/>
        <v>-1.4492753623188359E-2</v>
      </c>
      <c r="Q2494" s="12">
        <f t="shared" ca="1" si="399"/>
        <v>1.0325245224573898E-4</v>
      </c>
      <c r="R2494" s="12">
        <f t="shared" ca="1" si="400"/>
        <v>-8.7202169103295368E-5</v>
      </c>
      <c r="S2494" s="12">
        <f t="shared" ca="1" si="401"/>
        <v>4.7804003585301125E-3</v>
      </c>
      <c r="T2494" s="12">
        <f t="shared" ca="1" si="402"/>
        <v>5.7726845121013337E-3</v>
      </c>
      <c r="U2494" s="18"/>
      <c r="V2494" s="22">
        <f t="shared" ca="1" si="403"/>
        <v>42691</v>
      </c>
      <c r="W2494" s="14">
        <f ca="1">VLOOKUP($M2494,LAST!$B:$Q,2,0)</f>
        <v>381.05</v>
      </c>
      <c r="X2494" s="14">
        <f ca="1">VLOOKUP($M2494,LAST!$B:$Q,3,0)*100</f>
        <v>479.08</v>
      </c>
      <c r="Y2494" s="14">
        <f ca="1">VLOOKUP($M2494,LAST!$B:$Q,16,0)*100</f>
        <v>476</v>
      </c>
      <c r="Z2494" s="14">
        <f ca="1">VLOOKUP($M2494,LAST!$B:$Q,4,0)</f>
        <v>96.86</v>
      </c>
      <c r="AA2494" s="14">
        <f ca="1">VLOOKUP($M2494,LAST!$B:$Q,5,0)</f>
        <v>98.612799999999993</v>
      </c>
      <c r="AB2494" s="14">
        <f ca="1">VLOOKUP($M2494,LAST!$B:$Q,6,0)</f>
        <v>100.89</v>
      </c>
      <c r="AC2494" s="14">
        <f ca="1">VLOOKUP($M2494,LAST!$B:$Q,7,0)</f>
        <v>1176.05</v>
      </c>
    </row>
    <row r="2495" spans="12:29" ht="16.5" customHeight="1" x14ac:dyDescent="0.25">
      <c r="L2495" s="32">
        <f t="shared" si="395"/>
        <v>2495</v>
      </c>
      <c r="M2495" s="9">
        <f t="shared" ca="1" si="404"/>
        <v>42690</v>
      </c>
      <c r="N2495" s="12">
        <f t="shared" ca="1" si="396"/>
        <v>2.1982000620668352E-3</v>
      </c>
      <c r="O2495" s="12">
        <f t="shared" ca="1" si="397"/>
        <v>-1.1343480592337363E-3</v>
      </c>
      <c r="P2495" s="12">
        <f t="shared" ca="1" si="398"/>
        <v>-2.0661157024793875E-3</v>
      </c>
      <c r="Q2495" s="12">
        <f t="shared" ca="1" si="399"/>
        <v>-1.0324179227760855E-4</v>
      </c>
      <c r="R2495" s="12">
        <f t="shared" ca="1" si="400"/>
        <v>-4.6640845213330451E-5</v>
      </c>
      <c r="S2495" s="12">
        <f t="shared" ca="1" si="401"/>
        <v>1.7958695001496494E-3</v>
      </c>
      <c r="T2495" s="12">
        <f t="shared" ca="1" si="402"/>
        <v>-1.0252029047416178E-3</v>
      </c>
      <c r="U2495" s="18"/>
      <c r="V2495" s="22">
        <f t="shared" ca="1" si="403"/>
        <v>42690</v>
      </c>
      <c r="W2495" s="14">
        <f ca="1">VLOOKUP($M2495,LAST!$B:$Q,2,0)</f>
        <v>387.53</v>
      </c>
      <c r="X2495" s="14">
        <f ca="1">VLOOKUP($M2495,LAST!$B:$Q,3,0)*100</f>
        <v>484.30999999999995</v>
      </c>
      <c r="Y2495" s="14">
        <f ca="1">VLOOKUP($M2495,LAST!$B:$Q,16,0)*100</f>
        <v>483</v>
      </c>
      <c r="Z2495" s="14">
        <f ca="1">VLOOKUP($M2495,LAST!$B:$Q,4,0)</f>
        <v>96.85</v>
      </c>
      <c r="AA2495" s="14">
        <f ca="1">VLOOKUP($M2495,LAST!$B:$Q,5,0)</f>
        <v>98.621399999999994</v>
      </c>
      <c r="AB2495" s="14">
        <f ca="1">VLOOKUP($M2495,LAST!$B:$Q,6,0)</f>
        <v>100.41</v>
      </c>
      <c r="AC2495" s="14">
        <f ca="1">VLOOKUP($M2495,LAST!$B:$Q,7,0)</f>
        <v>1169.3</v>
      </c>
    </row>
    <row r="2496" spans="12:29" ht="16.5" customHeight="1" x14ac:dyDescent="0.25">
      <c r="L2496" s="32">
        <f t="shared" si="395"/>
        <v>2496</v>
      </c>
      <c r="M2496" s="9">
        <f t="shared" ca="1" si="404"/>
        <v>42689</v>
      </c>
      <c r="N2496" s="12">
        <f t="shared" ca="1" si="396"/>
        <v>-4.978620926917976E-2</v>
      </c>
      <c r="O2496" s="12">
        <f t="shared" ca="1" si="397"/>
        <v>-2.6834995885434476E-2</v>
      </c>
      <c r="P2496" s="12">
        <f t="shared" ca="1" si="398"/>
        <v>-2.8112449799196915E-2</v>
      </c>
      <c r="Q2496" s="12">
        <f t="shared" ca="1" si="399"/>
        <v>2.0652622883110539E-4</v>
      </c>
      <c r="R2496" s="12">
        <f t="shared" ca="1" si="400"/>
        <v>8.1115171375323314E-6</v>
      </c>
      <c r="S2496" s="12">
        <f t="shared" ca="1" si="401"/>
        <v>1.1986814504045817E-3</v>
      </c>
      <c r="T2496" s="12">
        <f t="shared" ca="1" si="402"/>
        <v>-1.1946411809882207E-3</v>
      </c>
      <c r="U2496" s="18"/>
      <c r="V2496" s="22">
        <f t="shared" ca="1" si="403"/>
        <v>42689</v>
      </c>
      <c r="W2496" s="14">
        <f ca="1">VLOOKUP($M2496,LAST!$B:$Q,2,0)</f>
        <v>386.68</v>
      </c>
      <c r="X2496" s="14">
        <f ca="1">VLOOKUP($M2496,LAST!$B:$Q,3,0)*100</f>
        <v>484.86</v>
      </c>
      <c r="Y2496" s="14">
        <f ca="1">VLOOKUP($M2496,LAST!$B:$Q,16,0)*100</f>
        <v>484</v>
      </c>
      <c r="Z2496" s="14">
        <f ca="1">VLOOKUP($M2496,LAST!$B:$Q,4,0)</f>
        <v>96.86</v>
      </c>
      <c r="AA2496" s="14">
        <f ca="1">VLOOKUP($M2496,LAST!$B:$Q,5,0)</f>
        <v>98.626000000000005</v>
      </c>
      <c r="AB2496" s="14">
        <f ca="1">VLOOKUP($M2496,LAST!$B:$Q,6,0)</f>
        <v>100.23</v>
      </c>
      <c r="AC2496" s="14">
        <f ca="1">VLOOKUP($M2496,LAST!$B:$Q,7,0)</f>
        <v>1170.5</v>
      </c>
    </row>
    <row r="2497" spans="12:29" ht="16.5" customHeight="1" x14ac:dyDescent="0.25">
      <c r="L2497" s="32">
        <f t="shared" si="395"/>
        <v>2497</v>
      </c>
      <c r="M2497" s="9">
        <f t="shared" ca="1" si="404"/>
        <v>42688</v>
      </c>
      <c r="N2497" s="12">
        <f t="shared" ca="1" si="396"/>
        <v>8.8831808208915231E-2</v>
      </c>
      <c r="O2497" s="12">
        <f t="shared" ca="1" si="397"/>
        <v>4.1690187961278768E-2</v>
      </c>
      <c r="P2497" s="12">
        <f t="shared" ca="1" si="398"/>
        <v>3.1055900621118182E-2</v>
      </c>
      <c r="Q2497" s="12">
        <f t="shared" ca="1" si="399"/>
        <v>-3.0969340353048658E-4</v>
      </c>
      <c r="R2497" s="12">
        <f t="shared" ca="1" si="400"/>
        <v>-1.0543860431722063E-4</v>
      </c>
      <c r="S2497" s="12">
        <f t="shared" ca="1" si="401"/>
        <v>1.0599636583888516E-2</v>
      </c>
      <c r="T2497" s="12">
        <f t="shared" ca="1" si="402"/>
        <v>7.1070701167896821E-3</v>
      </c>
      <c r="U2497" s="18"/>
      <c r="V2497" s="22">
        <f t="shared" ca="1" si="403"/>
        <v>42688</v>
      </c>
      <c r="W2497" s="14">
        <f ca="1">VLOOKUP($M2497,LAST!$B:$Q,2,0)</f>
        <v>406.94</v>
      </c>
      <c r="X2497" s="14">
        <f ca="1">VLOOKUP($M2497,LAST!$B:$Q,3,0)*100</f>
        <v>498.23</v>
      </c>
      <c r="Y2497" s="14">
        <f ca="1">VLOOKUP($M2497,LAST!$B:$Q,16,0)*100</f>
        <v>498.00000000000006</v>
      </c>
      <c r="Z2497" s="14">
        <f ca="1">VLOOKUP($M2497,LAST!$B:$Q,4,0)</f>
        <v>96.84</v>
      </c>
      <c r="AA2497" s="14">
        <f ca="1">VLOOKUP($M2497,LAST!$B:$Q,5,0)</f>
        <v>98.625200000000007</v>
      </c>
      <c r="AB2497" s="14">
        <f ca="1">VLOOKUP($M2497,LAST!$B:$Q,6,0)</f>
        <v>100.11</v>
      </c>
      <c r="AC2497" s="14">
        <f ca="1">VLOOKUP($M2497,LAST!$B:$Q,7,0)</f>
        <v>1171.9000000000001</v>
      </c>
    </row>
    <row r="2498" spans="12:29" ht="16.5" customHeight="1" x14ac:dyDescent="0.25">
      <c r="L2498" s="32">
        <f t="shared" si="395"/>
        <v>2498</v>
      </c>
      <c r="M2498" s="9">
        <f t="shared" ca="1" si="404"/>
        <v>42685</v>
      </c>
      <c r="N2498" s="12">
        <f t="shared" ca="1" si="396"/>
        <v>0</v>
      </c>
      <c r="O2498" s="12">
        <f t="shared" ca="1" si="397"/>
        <v>2.9987837101035364E-3</v>
      </c>
      <c r="P2498" s="12">
        <f t="shared" ca="1" si="398"/>
        <v>0</v>
      </c>
      <c r="Q2498" s="12">
        <f t="shared" ca="1" si="399"/>
        <v>5.1642222681280714E-4</v>
      </c>
      <c r="R2498" s="12">
        <f t="shared" ca="1" si="400"/>
        <v>8.23910449457399E-4</v>
      </c>
      <c r="S2498" s="12">
        <f t="shared" ca="1" si="401"/>
        <v>2.7838234549779628E-3</v>
      </c>
      <c r="T2498" s="12">
        <f t="shared" ca="1" si="402"/>
        <v>1.204578267146772E-2</v>
      </c>
      <c r="U2498" s="18"/>
      <c r="V2498" s="22">
        <f t="shared" ca="1" si="403"/>
        <v>42685</v>
      </c>
      <c r="W2498" s="14">
        <f ca="1">VLOOKUP($M2498,LAST!$B:$Q,2,0)</f>
        <v>373.74</v>
      </c>
      <c r="X2498" s="14">
        <f ca="1">VLOOKUP($M2498,LAST!$B:$Q,3,0)*100</f>
        <v>478.28999999999996</v>
      </c>
      <c r="Y2498" s="14">
        <f ca="1">VLOOKUP($M2498,LAST!$B:$Q,16,0)*100</f>
        <v>483</v>
      </c>
      <c r="Z2498" s="14">
        <f ca="1">VLOOKUP($M2498,LAST!$B:$Q,4,0)</f>
        <v>96.87</v>
      </c>
      <c r="AA2498" s="14">
        <f ca="1">VLOOKUP($M2498,LAST!$B:$Q,5,0)</f>
        <v>98.635599999999997</v>
      </c>
      <c r="AB2498" s="14">
        <f ca="1">VLOOKUP($M2498,LAST!$B:$Q,6,0)</f>
        <v>99.06</v>
      </c>
      <c r="AC2498" s="14">
        <f ca="1">VLOOKUP($M2498,LAST!$B:$Q,7,0)</f>
        <v>1163.6300000000001</v>
      </c>
    </row>
    <row r="2499" spans="12:29" ht="16.5" customHeight="1" x14ac:dyDescent="0.25">
      <c r="L2499" s="32">
        <f t="shared" si="395"/>
        <v>2499</v>
      </c>
      <c r="M2499" s="9">
        <f t="shared" ca="1" si="404"/>
        <v>42684</v>
      </c>
      <c r="N2499" s="12">
        <f t="shared" ca="1" si="396"/>
        <v>5.6598439443627635E-2</v>
      </c>
      <c r="O2499" s="12">
        <f t="shared" ca="1" si="397"/>
        <v>1.1196403579456282E-2</v>
      </c>
      <c r="P2499" s="12">
        <f t="shared" ca="1" si="398"/>
        <v>8.3507306889352151E-3</v>
      </c>
      <c r="Q2499" s="12">
        <f t="shared" ca="1" si="399"/>
        <v>-1.032737787876048E-4</v>
      </c>
      <c r="R2499" s="12">
        <f t="shared" ca="1" si="400"/>
        <v>6.8537033859317198E-4</v>
      </c>
      <c r="S2499" s="12">
        <f t="shared" ca="1" si="401"/>
        <v>2.8526760334603996E-3</v>
      </c>
      <c r="T2499" s="12">
        <f t="shared" ca="1" si="402"/>
        <v>3.0449875155502681E-4</v>
      </c>
      <c r="U2499" s="18"/>
      <c r="V2499" s="22">
        <f t="shared" ca="1" si="403"/>
        <v>42684</v>
      </c>
      <c r="W2499" s="14">
        <f ca="1">VLOOKUP($M2499,LAST!$B:$Q,2,0)</f>
        <v>373.74</v>
      </c>
      <c r="X2499" s="14">
        <f ca="1">VLOOKUP($M2499,LAST!$B:$Q,3,0)*100</f>
        <v>476.86</v>
      </c>
      <c r="Y2499" s="14">
        <f ca="1">VLOOKUP($M2499,LAST!$B:$Q,16,0)*100</f>
        <v>483</v>
      </c>
      <c r="Z2499" s="14">
        <f ca="1">VLOOKUP($M2499,LAST!$B:$Q,4,0)</f>
        <v>96.82</v>
      </c>
      <c r="AA2499" s="14">
        <f ca="1">VLOOKUP($M2499,LAST!$B:$Q,5,0)</f>
        <v>98.554400000000001</v>
      </c>
      <c r="AB2499" s="14">
        <f ca="1">VLOOKUP($M2499,LAST!$B:$Q,6,0)</f>
        <v>98.784999999999997</v>
      </c>
      <c r="AC2499" s="14">
        <f ca="1">VLOOKUP($M2499,LAST!$B:$Q,7,0)</f>
        <v>1149.78</v>
      </c>
    </row>
    <row r="2500" spans="12:29" ht="16.5" customHeight="1" x14ac:dyDescent="0.25">
      <c r="L2500" s="32">
        <f t="shared" si="395"/>
        <v>2500</v>
      </c>
      <c r="M2500" s="9">
        <f t="shared" ca="1" si="404"/>
        <v>42683</v>
      </c>
      <c r="N2500" s="12">
        <f t="shared" ca="1" si="396"/>
        <v>2.2621875353467935E-4</v>
      </c>
      <c r="O2500" s="12">
        <f t="shared" ca="1" si="397"/>
        <v>-4.7485385053711582E-3</v>
      </c>
      <c r="P2500" s="12">
        <f t="shared" ca="1" si="398"/>
        <v>-1.440329218107006E-2</v>
      </c>
      <c r="Q2500" s="12">
        <f t="shared" ca="1" si="399"/>
        <v>-6.1925895345238402E-4</v>
      </c>
      <c r="R2500" s="12">
        <f t="shared" ca="1" si="400"/>
        <v>-8.430556964592606E-4</v>
      </c>
      <c r="S2500" s="12">
        <f t="shared" ca="1" si="401"/>
        <v>6.5705439347645278E-3</v>
      </c>
      <c r="T2500" s="12">
        <f t="shared" ca="1" si="402"/>
        <v>1.2892139584067763E-2</v>
      </c>
      <c r="U2500" s="18"/>
      <c r="V2500" s="22">
        <f t="shared" ca="1" si="403"/>
        <v>42683</v>
      </c>
      <c r="W2500" s="14">
        <f ca="1">VLOOKUP($M2500,LAST!$B:$Q,2,0)</f>
        <v>353.72</v>
      </c>
      <c r="X2500" s="14">
        <f ca="1">VLOOKUP($M2500,LAST!$B:$Q,3,0)*100</f>
        <v>471.58</v>
      </c>
      <c r="Y2500" s="14">
        <f ca="1">VLOOKUP($M2500,LAST!$B:$Q,16,0)*100</f>
        <v>479</v>
      </c>
      <c r="Z2500" s="14">
        <f ca="1">VLOOKUP($M2500,LAST!$B:$Q,4,0)</f>
        <v>96.83</v>
      </c>
      <c r="AA2500" s="14">
        <f ca="1">VLOOKUP($M2500,LAST!$B:$Q,5,0)</f>
        <v>98.486900000000006</v>
      </c>
      <c r="AB2500" s="14">
        <f ca="1">VLOOKUP($M2500,LAST!$B:$Q,6,0)</f>
        <v>98.504000000000005</v>
      </c>
      <c r="AC2500" s="14">
        <f ca="1">VLOOKUP($M2500,LAST!$B:$Q,7,0)</f>
        <v>1149.43</v>
      </c>
    </row>
    <row r="2501" spans="12:29" ht="16.5" customHeight="1" x14ac:dyDescent="0.25">
      <c r="L2501" s="32">
        <f t="shared" si="395"/>
        <v>2501</v>
      </c>
      <c r="M2501" s="9">
        <f t="shared" ca="1" si="404"/>
        <v>42682</v>
      </c>
      <c r="N2501" s="12">
        <f t="shared" ca="1" si="396"/>
        <v>-2.7526467757459039E-2</v>
      </c>
      <c r="O2501" s="12">
        <f t="shared" ca="1" si="397"/>
        <v>-9.1384358009201083E-3</v>
      </c>
      <c r="P2501" s="12">
        <f t="shared" ca="1" si="398"/>
        <v>-6.1349693251531168E-3</v>
      </c>
      <c r="Q2501" s="12">
        <f t="shared" ca="1" si="399"/>
        <v>0</v>
      </c>
      <c r="R2501" s="12">
        <f t="shared" ca="1" si="400"/>
        <v>-7.0559896836575042E-4</v>
      </c>
      <c r="S2501" s="12">
        <f t="shared" ca="1" si="401"/>
        <v>8.181548562604668E-4</v>
      </c>
      <c r="T2501" s="12">
        <f t="shared" ca="1" si="402"/>
        <v>-7.2870102263086212E-3</v>
      </c>
      <c r="U2501" s="18"/>
      <c r="V2501" s="22">
        <f t="shared" ca="1" si="403"/>
        <v>42682</v>
      </c>
      <c r="W2501" s="14">
        <f ca="1">VLOOKUP($M2501,LAST!$B:$Q,2,0)</f>
        <v>353.64</v>
      </c>
      <c r="X2501" s="14">
        <f ca="1">VLOOKUP($M2501,LAST!$B:$Q,3,0)*100</f>
        <v>473.83</v>
      </c>
      <c r="Y2501" s="14">
        <f ca="1">VLOOKUP($M2501,LAST!$B:$Q,16,0)*100</f>
        <v>486.00000000000006</v>
      </c>
      <c r="Z2501" s="14">
        <f ca="1">VLOOKUP($M2501,LAST!$B:$Q,4,0)</f>
        <v>96.89</v>
      </c>
      <c r="AA2501" s="14">
        <f ca="1">VLOOKUP($M2501,LAST!$B:$Q,5,0)</f>
        <v>98.57</v>
      </c>
      <c r="AB2501" s="14">
        <f ca="1">VLOOKUP($M2501,LAST!$B:$Q,6,0)</f>
        <v>97.861000000000004</v>
      </c>
      <c r="AC2501" s="14">
        <f ca="1">VLOOKUP($M2501,LAST!$B:$Q,7,0)</f>
        <v>1134.8</v>
      </c>
    </row>
    <row r="2502" spans="12:29" ht="16.5" customHeight="1" x14ac:dyDescent="0.25">
      <c r="L2502" s="32">
        <f t="shared" ref="L2502:L2565" si="405">ROW(M2502)</f>
        <v>2502</v>
      </c>
      <c r="M2502" s="9">
        <f t="shared" ca="1" si="404"/>
        <v>42681</v>
      </c>
      <c r="N2502" s="12">
        <f t="shared" ref="N2502:N2565" ca="1" si="406">W2502/W2503-1</f>
        <v>-2.6085326334395642E-2</v>
      </c>
      <c r="O2502" s="12">
        <f t="shared" ref="O2502:O2565" ca="1" si="407">X2502/X2503-1</f>
        <v>-2.0202434126951663E-2</v>
      </c>
      <c r="P2502" s="12">
        <f t="shared" ref="P2502:P2565" ca="1" si="408">Y2502/Y2503-1</f>
        <v>-3.1683168316831822E-2</v>
      </c>
      <c r="Q2502" s="12">
        <f t="shared" ref="Q2502:Q2565" ca="1" si="409">Z2502/Z2503-1</f>
        <v>0</v>
      </c>
      <c r="R2502" s="12">
        <f t="shared" ref="R2502:R2565" ca="1" si="410">AA2502/AA2503-1</f>
        <v>6.8942582994724333E-5</v>
      </c>
      <c r="S2502" s="12">
        <f t="shared" ref="S2502:S2565" ca="1" si="411">AB2502/AB2503-1</f>
        <v>7.3765002833154902E-3</v>
      </c>
      <c r="T2502" s="12">
        <f t="shared" ref="T2502:T2565" ca="1" si="412">AC2502/AC2503-1</f>
        <v>-2.361378345285825E-4</v>
      </c>
      <c r="U2502" s="18"/>
      <c r="V2502" s="22">
        <f t="shared" ref="V2502:V2565" ca="1" si="413">M2502</f>
        <v>42681</v>
      </c>
      <c r="W2502" s="14">
        <f ca="1">VLOOKUP($M2502,LAST!$B:$Q,2,0)</f>
        <v>363.65</v>
      </c>
      <c r="X2502" s="14">
        <f ca="1">VLOOKUP($M2502,LAST!$B:$Q,3,0)*100</f>
        <v>478.2</v>
      </c>
      <c r="Y2502" s="14">
        <f ca="1">VLOOKUP($M2502,LAST!$B:$Q,16,0)*100</f>
        <v>488.99999999999994</v>
      </c>
      <c r="Z2502" s="14">
        <f ca="1">VLOOKUP($M2502,LAST!$B:$Q,4,0)</f>
        <v>96.89</v>
      </c>
      <c r="AA2502" s="14">
        <f ca="1">VLOOKUP($M2502,LAST!$B:$Q,5,0)</f>
        <v>98.639600000000002</v>
      </c>
      <c r="AB2502" s="14">
        <f ca="1">VLOOKUP($M2502,LAST!$B:$Q,6,0)</f>
        <v>97.781000000000006</v>
      </c>
      <c r="AC2502" s="14">
        <f ca="1">VLOOKUP($M2502,LAST!$B:$Q,7,0)</f>
        <v>1143.1300000000001</v>
      </c>
    </row>
    <row r="2503" spans="12:29" ht="16.5" customHeight="1" x14ac:dyDescent="0.25">
      <c r="L2503" s="32">
        <f t="shared" si="405"/>
        <v>2503</v>
      </c>
      <c r="M2503" s="9">
        <f t="shared" ref="M2503:M2566" ca="1" si="414">WORKDAY(M2502,-1)</f>
        <v>42678</v>
      </c>
      <c r="N2503" s="12">
        <f t="shared" ca="1" si="406"/>
        <v>9.6533448704774205E-3</v>
      </c>
      <c r="O2503" s="12">
        <f t="shared" ca="1" si="407"/>
        <v>9.4938672513289468E-3</v>
      </c>
      <c r="P2503" s="12">
        <f t="shared" ca="1" si="408"/>
        <v>1.0000000000000009E-2</v>
      </c>
      <c r="Q2503" s="12">
        <f t="shared" ca="1" si="409"/>
        <v>-4.1266893634583912E-4</v>
      </c>
      <c r="R2503" s="12">
        <f t="shared" ca="1" si="410"/>
        <v>-2.1286559666222615E-4</v>
      </c>
      <c r="S2503" s="12">
        <f t="shared" ca="1" si="411"/>
        <v>-9.4692096297743777E-4</v>
      </c>
      <c r="T2503" s="12">
        <f t="shared" ca="1" si="412"/>
        <v>1.5504147578462302E-3</v>
      </c>
      <c r="U2503" s="18"/>
      <c r="V2503" s="22">
        <f t="shared" ca="1" si="413"/>
        <v>42678</v>
      </c>
      <c r="W2503" s="14">
        <f ca="1">VLOOKUP($M2503,LAST!$B:$Q,2,0)</f>
        <v>373.39</v>
      </c>
      <c r="X2503" s="14">
        <f ca="1">VLOOKUP($M2503,LAST!$B:$Q,3,0)*100</f>
        <v>488.06</v>
      </c>
      <c r="Y2503" s="14">
        <f ca="1">VLOOKUP($M2503,LAST!$B:$Q,16,0)*100</f>
        <v>505</v>
      </c>
      <c r="Z2503" s="14">
        <f ca="1">VLOOKUP($M2503,LAST!$B:$Q,4,0)</f>
        <v>96.89</v>
      </c>
      <c r="AA2503" s="14">
        <f ca="1">VLOOKUP($M2503,LAST!$B:$Q,5,0)</f>
        <v>98.632800000000003</v>
      </c>
      <c r="AB2503" s="14">
        <f ca="1">VLOOKUP($M2503,LAST!$B:$Q,6,0)</f>
        <v>97.064999999999998</v>
      </c>
      <c r="AC2503" s="14">
        <f ca="1">VLOOKUP($M2503,LAST!$B:$Q,7,0)</f>
        <v>1143.4000000000001</v>
      </c>
    </row>
    <row r="2504" spans="12:29" ht="16.5" customHeight="1" x14ac:dyDescent="0.25">
      <c r="L2504" s="32">
        <f t="shared" si="405"/>
        <v>2504</v>
      </c>
      <c r="M2504" s="9">
        <f t="shared" ca="1" si="414"/>
        <v>42677</v>
      </c>
      <c r="N2504" s="12">
        <f t="shared" ca="1" si="406"/>
        <v>-8.0733846525226083E-3</v>
      </c>
      <c r="O2504" s="12">
        <f t="shared" ca="1" si="407"/>
        <v>4.7595397731958755E-4</v>
      </c>
      <c r="P2504" s="12">
        <f t="shared" ca="1" si="408"/>
        <v>2.0040080160319551E-3</v>
      </c>
      <c r="Q2504" s="12">
        <f t="shared" ca="1" si="409"/>
        <v>-9.2764378478649157E-4</v>
      </c>
      <c r="R2504" s="12">
        <f t="shared" ca="1" si="410"/>
        <v>-9.1227280606398509E-6</v>
      </c>
      <c r="S2504" s="12">
        <f t="shared" ca="1" si="411"/>
        <v>-2.4743834575658985E-3</v>
      </c>
      <c r="T2504" s="12">
        <f t="shared" ca="1" si="412"/>
        <v>-6.5007397093376218E-3</v>
      </c>
      <c r="U2504" s="18"/>
      <c r="V2504" s="22">
        <f t="shared" ca="1" si="413"/>
        <v>42677</v>
      </c>
      <c r="W2504" s="14">
        <f ca="1">VLOOKUP($M2504,LAST!$B:$Q,2,0)</f>
        <v>369.82</v>
      </c>
      <c r="X2504" s="14">
        <f ca="1">VLOOKUP($M2504,LAST!$B:$Q,3,0)*100</f>
        <v>483.46999999999997</v>
      </c>
      <c r="Y2504" s="14">
        <f ca="1">VLOOKUP($M2504,LAST!$B:$Q,16,0)*100</f>
        <v>500</v>
      </c>
      <c r="Z2504" s="14">
        <f ca="1">VLOOKUP($M2504,LAST!$B:$Q,4,0)</f>
        <v>96.93</v>
      </c>
      <c r="AA2504" s="14">
        <f ca="1">VLOOKUP($M2504,LAST!$B:$Q,5,0)</f>
        <v>98.653800000000004</v>
      </c>
      <c r="AB2504" s="14">
        <f ca="1">VLOOKUP($M2504,LAST!$B:$Q,6,0)</f>
        <v>97.156999999999996</v>
      </c>
      <c r="AC2504" s="14">
        <f ca="1">VLOOKUP($M2504,LAST!$B:$Q,7,0)</f>
        <v>1141.6300000000001</v>
      </c>
    </row>
    <row r="2505" spans="12:29" ht="16.5" customHeight="1" x14ac:dyDescent="0.25">
      <c r="L2505" s="32">
        <f t="shared" si="405"/>
        <v>2505</v>
      </c>
      <c r="M2505" s="9">
        <f t="shared" ca="1" si="414"/>
        <v>42676</v>
      </c>
      <c r="N2505" s="12">
        <f t="shared" ca="1" si="406"/>
        <v>1.2437202987101159E-2</v>
      </c>
      <c r="O2505" s="12">
        <f t="shared" ca="1" si="407"/>
        <v>1.446415450823979E-2</v>
      </c>
      <c r="P2505" s="12">
        <f t="shared" ca="1" si="408"/>
        <v>1.4227642276422703E-2</v>
      </c>
      <c r="Q2505" s="12">
        <f t="shared" ca="1" si="409"/>
        <v>-1.0296540362438877E-3</v>
      </c>
      <c r="R2505" s="12">
        <f t="shared" ca="1" si="410"/>
        <v>-2.6448914074472807E-4</v>
      </c>
      <c r="S2505" s="12">
        <f t="shared" ca="1" si="411"/>
        <v>-3.0808913090205614E-3</v>
      </c>
      <c r="T2505" s="12">
        <f t="shared" ca="1" si="412"/>
        <v>8.247784504693989E-3</v>
      </c>
      <c r="U2505" s="18"/>
      <c r="V2505" s="22">
        <f t="shared" ca="1" si="413"/>
        <v>42676</v>
      </c>
      <c r="W2505" s="14">
        <f ca="1">VLOOKUP($M2505,LAST!$B:$Q,2,0)</f>
        <v>372.83</v>
      </c>
      <c r="X2505" s="14">
        <f ca="1">VLOOKUP($M2505,LAST!$B:$Q,3,0)*100</f>
        <v>483.24</v>
      </c>
      <c r="Y2505" s="14">
        <f ca="1">VLOOKUP($M2505,LAST!$B:$Q,16,0)*100</f>
        <v>499</v>
      </c>
      <c r="Z2505" s="14">
        <f ca="1">VLOOKUP($M2505,LAST!$B:$Q,4,0)</f>
        <v>97.02</v>
      </c>
      <c r="AA2505" s="14">
        <f ca="1">VLOOKUP($M2505,LAST!$B:$Q,5,0)</f>
        <v>98.654700000000005</v>
      </c>
      <c r="AB2505" s="14">
        <f ca="1">VLOOKUP($M2505,LAST!$B:$Q,6,0)</f>
        <v>97.397999999999996</v>
      </c>
      <c r="AC2505" s="14">
        <f ca="1">VLOOKUP($M2505,LAST!$B:$Q,7,0)</f>
        <v>1149.0999999999999</v>
      </c>
    </row>
    <row r="2506" spans="12:29" ht="16.5" customHeight="1" x14ac:dyDescent="0.25">
      <c r="L2506" s="32">
        <f t="shared" si="405"/>
        <v>2506</v>
      </c>
      <c r="M2506" s="9">
        <f t="shared" ca="1" si="414"/>
        <v>42675</v>
      </c>
      <c r="N2506" s="12">
        <f t="shared" ca="1" si="406"/>
        <v>1.225982022595451E-2</v>
      </c>
      <c r="O2506" s="12">
        <f t="shared" ca="1" si="407"/>
        <v>2.0327292978623124E-2</v>
      </c>
      <c r="P2506" s="12">
        <f t="shared" ca="1" si="408"/>
        <v>3.144654088050336E-2</v>
      </c>
      <c r="Q2506" s="12">
        <f t="shared" ca="1" si="409"/>
        <v>-5.1456210764633248E-4</v>
      </c>
      <c r="R2506" s="12">
        <f t="shared" ca="1" si="410"/>
        <v>7.1954330282730794E-5</v>
      </c>
      <c r="S2506" s="12">
        <f t="shared" ca="1" si="411"/>
        <v>-7.5778353395296039E-3</v>
      </c>
      <c r="T2506" s="12">
        <f t="shared" ca="1" si="412"/>
        <v>-3.7848657814917308E-3</v>
      </c>
      <c r="U2506" s="18"/>
      <c r="V2506" s="22">
        <f t="shared" ca="1" si="413"/>
        <v>42675</v>
      </c>
      <c r="W2506" s="14">
        <f ca="1">VLOOKUP($M2506,LAST!$B:$Q,2,0)</f>
        <v>368.25</v>
      </c>
      <c r="X2506" s="14">
        <f ca="1">VLOOKUP($M2506,LAST!$B:$Q,3,0)*100</f>
        <v>476.34999999999997</v>
      </c>
      <c r="Y2506" s="14">
        <f ca="1">VLOOKUP($M2506,LAST!$B:$Q,16,0)*100</f>
        <v>492</v>
      </c>
      <c r="Z2506" s="14">
        <f ca="1">VLOOKUP($M2506,LAST!$B:$Q,4,0)</f>
        <v>97.12</v>
      </c>
      <c r="AA2506" s="14">
        <f ca="1">VLOOKUP($M2506,LAST!$B:$Q,5,0)</f>
        <v>98.680800000000005</v>
      </c>
      <c r="AB2506" s="14">
        <f ca="1">VLOOKUP($M2506,LAST!$B:$Q,6,0)</f>
        <v>97.698999999999998</v>
      </c>
      <c r="AC2506" s="14">
        <f ca="1">VLOOKUP($M2506,LAST!$B:$Q,7,0)</f>
        <v>1139.7</v>
      </c>
    </row>
    <row r="2507" spans="12:29" ht="16.5" customHeight="1" x14ac:dyDescent="0.25">
      <c r="L2507" s="32">
        <f t="shared" si="405"/>
        <v>2507</v>
      </c>
      <c r="M2507" s="9">
        <f t="shared" ca="1" si="414"/>
        <v>42674</v>
      </c>
      <c r="N2507" s="12">
        <f t="shared" ca="1" si="406"/>
        <v>-1.0994145617448936E-4</v>
      </c>
      <c r="O2507" s="12">
        <f t="shared" ca="1" si="407"/>
        <v>1.3019138133055552E-2</v>
      </c>
      <c r="P2507" s="12">
        <f t="shared" ca="1" si="408"/>
        <v>2.1413276231263323E-2</v>
      </c>
      <c r="Q2507" s="12">
        <f t="shared" ca="1" si="409"/>
        <v>1.0292301358583167E-4</v>
      </c>
      <c r="R2507" s="12">
        <f t="shared" ca="1" si="410"/>
        <v>4.6842919064160604E-4</v>
      </c>
      <c r="S2507" s="12">
        <f t="shared" ca="1" si="411"/>
        <v>9.8629356977264493E-4</v>
      </c>
      <c r="T2507" s="12">
        <f t="shared" ca="1" si="412"/>
        <v>-6.1149790780368196E-4</v>
      </c>
      <c r="U2507" s="18"/>
      <c r="V2507" s="22">
        <f t="shared" ca="1" si="413"/>
        <v>42674</v>
      </c>
      <c r="W2507" s="14">
        <f ca="1">VLOOKUP($M2507,LAST!$B:$Q,2,0)</f>
        <v>363.79</v>
      </c>
      <c r="X2507" s="14">
        <f ca="1">VLOOKUP($M2507,LAST!$B:$Q,3,0)*100</f>
        <v>466.85999999999996</v>
      </c>
      <c r="Y2507" s="14">
        <f ca="1">VLOOKUP($M2507,LAST!$B:$Q,16,0)*100</f>
        <v>476.99999999999994</v>
      </c>
      <c r="Z2507" s="14">
        <f ca="1">VLOOKUP($M2507,LAST!$B:$Q,4,0)</f>
        <v>97.17</v>
      </c>
      <c r="AA2507" s="14">
        <f ca="1">VLOOKUP($M2507,LAST!$B:$Q,5,0)</f>
        <v>98.673699999999997</v>
      </c>
      <c r="AB2507" s="14">
        <f ca="1">VLOOKUP($M2507,LAST!$B:$Q,6,0)</f>
        <v>98.444999999999993</v>
      </c>
      <c r="AC2507" s="14">
        <f ca="1">VLOOKUP($M2507,LAST!$B:$Q,7,0)</f>
        <v>1144.03</v>
      </c>
    </row>
    <row r="2508" spans="12:29" ht="16.5" customHeight="1" x14ac:dyDescent="0.25">
      <c r="L2508" s="32">
        <f t="shared" si="405"/>
        <v>2508</v>
      </c>
      <c r="M2508" s="9">
        <f t="shared" ca="1" si="414"/>
        <v>42671</v>
      </c>
      <c r="N2508" s="12">
        <f t="shared" ca="1" si="406"/>
        <v>9.853447318752151E-3</v>
      </c>
      <c r="O2508" s="12">
        <f t="shared" ca="1" si="407"/>
        <v>1.2767827711240409E-2</v>
      </c>
      <c r="P2508" s="12">
        <f t="shared" ca="1" si="408"/>
        <v>1.5217391304347849E-2</v>
      </c>
      <c r="Q2508" s="12">
        <f t="shared" ca="1" si="409"/>
        <v>-1.0291242152937752E-4</v>
      </c>
      <c r="R2508" s="12">
        <f t="shared" ca="1" si="410"/>
        <v>5.9824622597792754E-5</v>
      </c>
      <c r="S2508" s="12">
        <f t="shared" ca="1" si="411"/>
        <v>-5.4607232424561669E-3</v>
      </c>
      <c r="T2508" s="12">
        <f t="shared" ca="1" si="412"/>
        <v>2.4519891762191381E-3</v>
      </c>
      <c r="U2508" s="18"/>
      <c r="V2508" s="22">
        <f t="shared" ca="1" si="413"/>
        <v>42671</v>
      </c>
      <c r="W2508" s="14">
        <f ca="1">VLOOKUP($M2508,LAST!$B:$Q,2,0)</f>
        <v>363.83</v>
      </c>
      <c r="X2508" s="14">
        <f ca="1">VLOOKUP($M2508,LAST!$B:$Q,3,0)*100</f>
        <v>460.86</v>
      </c>
      <c r="Y2508" s="14">
        <f ca="1">VLOOKUP($M2508,LAST!$B:$Q,16,0)*100</f>
        <v>467</v>
      </c>
      <c r="Z2508" s="14">
        <f ca="1">VLOOKUP($M2508,LAST!$B:$Q,4,0)</f>
        <v>97.16</v>
      </c>
      <c r="AA2508" s="14">
        <f ca="1">VLOOKUP($M2508,LAST!$B:$Q,5,0)</f>
        <v>98.627499999999998</v>
      </c>
      <c r="AB2508" s="14">
        <f ca="1">VLOOKUP($M2508,LAST!$B:$Q,6,0)</f>
        <v>98.347999999999999</v>
      </c>
      <c r="AC2508" s="14">
        <f ca="1">VLOOKUP($M2508,LAST!$B:$Q,7,0)</f>
        <v>1144.73</v>
      </c>
    </row>
    <row r="2509" spans="12:29" ht="16.5" customHeight="1" x14ac:dyDescent="0.25">
      <c r="L2509" s="32">
        <f t="shared" si="405"/>
        <v>2509</v>
      </c>
      <c r="M2509" s="9">
        <f t="shared" ca="1" si="414"/>
        <v>42670</v>
      </c>
      <c r="N2509" s="12">
        <f t="shared" ca="1" si="406"/>
        <v>9.640174868288387E-3</v>
      </c>
      <c r="O2509" s="12">
        <f t="shared" ca="1" si="407"/>
        <v>4.1263956926609335E-3</v>
      </c>
      <c r="P2509" s="12">
        <f t="shared" ca="1" si="408"/>
        <v>6.5645514223193757E-3</v>
      </c>
      <c r="Q2509" s="12">
        <f t="shared" ca="1" si="409"/>
        <v>-1.0290183165262423E-4</v>
      </c>
      <c r="R2509" s="12">
        <f t="shared" ca="1" si="410"/>
        <v>-1.7741443301888538E-4</v>
      </c>
      <c r="S2509" s="12">
        <f t="shared" ca="1" si="411"/>
        <v>2.626002494195312E-3</v>
      </c>
      <c r="T2509" s="12">
        <f t="shared" ca="1" si="412"/>
        <v>6.9751856228286169E-3</v>
      </c>
      <c r="U2509" s="18"/>
      <c r="V2509" s="22">
        <f t="shared" ca="1" si="413"/>
        <v>42670</v>
      </c>
      <c r="W2509" s="14">
        <f ca="1">VLOOKUP($M2509,LAST!$B:$Q,2,0)</f>
        <v>360.28</v>
      </c>
      <c r="X2509" s="14">
        <f ca="1">VLOOKUP($M2509,LAST!$B:$Q,3,0)*100</f>
        <v>455.05000000000007</v>
      </c>
      <c r="Y2509" s="14">
        <f ca="1">VLOOKUP($M2509,LAST!$B:$Q,16,0)*100</f>
        <v>459.99999999999994</v>
      </c>
      <c r="Z2509" s="14">
        <f ca="1">VLOOKUP($M2509,LAST!$B:$Q,4,0)</f>
        <v>97.17</v>
      </c>
      <c r="AA2509" s="14">
        <f ca="1">VLOOKUP($M2509,LAST!$B:$Q,5,0)</f>
        <v>98.621600000000001</v>
      </c>
      <c r="AB2509" s="14">
        <f ca="1">VLOOKUP($M2509,LAST!$B:$Q,6,0)</f>
        <v>98.888000000000005</v>
      </c>
      <c r="AC2509" s="14">
        <f ca="1">VLOOKUP($M2509,LAST!$B:$Q,7,0)</f>
        <v>1141.93</v>
      </c>
    </row>
    <row r="2510" spans="12:29" ht="16.5" customHeight="1" x14ac:dyDescent="0.25">
      <c r="L2510" s="32">
        <f t="shared" si="405"/>
        <v>2510</v>
      </c>
      <c r="M2510" s="9">
        <f t="shared" ca="1" si="414"/>
        <v>42669</v>
      </c>
      <c r="N2510" s="12">
        <f t="shared" ca="1" si="406"/>
        <v>7.9941244597609984E-3</v>
      </c>
      <c r="O2510" s="12">
        <f t="shared" ca="1" si="407"/>
        <v>-6.3149585580846157E-3</v>
      </c>
      <c r="P2510" s="12">
        <f t="shared" ca="1" si="408"/>
        <v>8.8300220750552327E-3</v>
      </c>
      <c r="Q2510" s="12">
        <f t="shared" ca="1" si="409"/>
        <v>0</v>
      </c>
      <c r="R2510" s="12">
        <f t="shared" ca="1" si="410"/>
        <v>2.3424190800680478E-4</v>
      </c>
      <c r="S2510" s="12">
        <f t="shared" ca="1" si="411"/>
        <v>-9.1167860290308766E-4</v>
      </c>
      <c r="T2510" s="12">
        <f t="shared" ca="1" si="412"/>
        <v>5.4702664549144409E-4</v>
      </c>
      <c r="U2510" s="18"/>
      <c r="V2510" s="22">
        <f t="shared" ca="1" si="413"/>
        <v>42669</v>
      </c>
      <c r="W2510" s="14">
        <f ca="1">VLOOKUP($M2510,LAST!$B:$Q,2,0)</f>
        <v>356.84</v>
      </c>
      <c r="X2510" s="14">
        <f ca="1">VLOOKUP($M2510,LAST!$B:$Q,3,0)*100</f>
        <v>453.17999999999995</v>
      </c>
      <c r="Y2510" s="14">
        <f ca="1">VLOOKUP($M2510,LAST!$B:$Q,16,0)*100</f>
        <v>457</v>
      </c>
      <c r="Z2510" s="14">
        <f ca="1">VLOOKUP($M2510,LAST!$B:$Q,4,0)</f>
        <v>97.18</v>
      </c>
      <c r="AA2510" s="14">
        <f ca="1">VLOOKUP($M2510,LAST!$B:$Q,5,0)</f>
        <v>98.639099999999999</v>
      </c>
      <c r="AB2510" s="14">
        <f ca="1">VLOOKUP($M2510,LAST!$B:$Q,6,0)</f>
        <v>98.629000000000005</v>
      </c>
      <c r="AC2510" s="14">
        <f ca="1">VLOOKUP($M2510,LAST!$B:$Q,7,0)</f>
        <v>1134.02</v>
      </c>
    </row>
    <row r="2511" spans="12:29" ht="16.5" customHeight="1" x14ac:dyDescent="0.25">
      <c r="L2511" s="32">
        <f t="shared" si="405"/>
        <v>2511</v>
      </c>
      <c r="M2511" s="9">
        <f t="shared" ca="1" si="414"/>
        <v>42668</v>
      </c>
      <c r="N2511" s="12">
        <f t="shared" ca="1" si="406"/>
        <v>5.5959550051130069E-3</v>
      </c>
      <c r="O2511" s="12">
        <f t="shared" ca="1" si="407"/>
        <v>-3.7572633142557432E-3</v>
      </c>
      <c r="P2511" s="12">
        <f t="shared" ca="1" si="408"/>
        <v>-2.2026431718061845E-3</v>
      </c>
      <c r="Q2511" s="12">
        <f t="shared" ca="1" si="409"/>
        <v>2.0584602717188538E-4</v>
      </c>
      <c r="R2511" s="12">
        <f t="shared" ca="1" si="410"/>
        <v>3.6506565097349508E-5</v>
      </c>
      <c r="S2511" s="12">
        <f t="shared" ca="1" si="411"/>
        <v>-3.7466078010450765E-4</v>
      </c>
      <c r="T2511" s="12">
        <f t="shared" ca="1" si="412"/>
        <v>1.6968925654894385E-3</v>
      </c>
      <c r="U2511" s="18"/>
      <c r="V2511" s="22">
        <f t="shared" ca="1" si="413"/>
        <v>42668</v>
      </c>
      <c r="W2511" s="14">
        <f ca="1">VLOOKUP($M2511,LAST!$B:$Q,2,0)</f>
        <v>354.01</v>
      </c>
      <c r="X2511" s="14">
        <f ca="1">VLOOKUP($M2511,LAST!$B:$Q,3,0)*100</f>
        <v>456.06</v>
      </c>
      <c r="Y2511" s="14">
        <f ca="1">VLOOKUP($M2511,LAST!$B:$Q,16,0)*100</f>
        <v>453</v>
      </c>
      <c r="Z2511" s="14">
        <f ca="1">VLOOKUP($M2511,LAST!$B:$Q,4,0)</f>
        <v>97.18</v>
      </c>
      <c r="AA2511" s="14">
        <f ca="1">VLOOKUP($M2511,LAST!$B:$Q,5,0)</f>
        <v>98.616</v>
      </c>
      <c r="AB2511" s="14">
        <f ca="1">VLOOKUP($M2511,LAST!$B:$Q,6,0)</f>
        <v>98.718999999999994</v>
      </c>
      <c r="AC2511" s="14">
        <f ca="1">VLOOKUP($M2511,LAST!$B:$Q,7,0)</f>
        <v>1133.4000000000001</v>
      </c>
    </row>
    <row r="2512" spans="12:29" ht="16.5" customHeight="1" x14ac:dyDescent="0.25">
      <c r="L2512" s="32">
        <f t="shared" si="405"/>
        <v>2512</v>
      </c>
      <c r="M2512" s="9">
        <f t="shared" ca="1" si="414"/>
        <v>42667</v>
      </c>
      <c r="N2512" s="12">
        <f t="shared" ca="1" si="406"/>
        <v>-1.3561981618471108E-2</v>
      </c>
      <c r="O2512" s="12">
        <f t="shared" ca="1" si="407"/>
        <v>-9.7129383260865509E-3</v>
      </c>
      <c r="P2512" s="12">
        <f t="shared" ca="1" si="408"/>
        <v>-8.733624454148492E-3</v>
      </c>
      <c r="Q2512" s="12">
        <f t="shared" ca="1" si="409"/>
        <v>6.1791967044277918E-4</v>
      </c>
      <c r="R2512" s="12">
        <f t="shared" ca="1" si="410"/>
        <v>2.7996202254287894E-4</v>
      </c>
      <c r="S2512" s="12">
        <f t="shared" ca="1" si="411"/>
        <v>6.1806575814382647E-4</v>
      </c>
      <c r="T2512" s="12">
        <f t="shared" ca="1" si="412"/>
        <v>-3.0574034098418412E-3</v>
      </c>
      <c r="U2512" s="18"/>
      <c r="V2512" s="22">
        <f t="shared" ca="1" si="413"/>
        <v>42667</v>
      </c>
      <c r="W2512" s="14">
        <f ca="1">VLOOKUP($M2512,LAST!$B:$Q,2,0)</f>
        <v>352.04</v>
      </c>
      <c r="X2512" s="14">
        <f ca="1">VLOOKUP($M2512,LAST!$B:$Q,3,0)*100</f>
        <v>457.78</v>
      </c>
      <c r="Y2512" s="14">
        <f ca="1">VLOOKUP($M2512,LAST!$B:$Q,16,0)*100</f>
        <v>454</v>
      </c>
      <c r="Z2512" s="14">
        <f ca="1">VLOOKUP($M2512,LAST!$B:$Q,4,0)</f>
        <v>97.16</v>
      </c>
      <c r="AA2512" s="14">
        <f ca="1">VLOOKUP($M2512,LAST!$B:$Q,5,0)</f>
        <v>98.612399999999994</v>
      </c>
      <c r="AB2512" s="14">
        <f ca="1">VLOOKUP($M2512,LAST!$B:$Q,6,0)</f>
        <v>98.756</v>
      </c>
      <c r="AC2512" s="14">
        <f ca="1">VLOOKUP($M2512,LAST!$B:$Q,7,0)</f>
        <v>1131.48</v>
      </c>
    </row>
    <row r="2513" spans="12:29" ht="16.5" customHeight="1" x14ac:dyDescent="0.25">
      <c r="L2513" s="32">
        <f t="shared" si="405"/>
        <v>2513</v>
      </c>
      <c r="M2513" s="9">
        <f t="shared" ca="1" si="414"/>
        <v>42664</v>
      </c>
      <c r="N2513" s="12">
        <f t="shared" ca="1" si="406"/>
        <v>-5.0411695513363775E-4</v>
      </c>
      <c r="O2513" s="12">
        <f t="shared" ca="1" si="407"/>
        <v>1.0817359698833684E-4</v>
      </c>
      <c r="P2513" s="12">
        <f t="shared" ca="1" si="408"/>
        <v>4.3859649122808264E-3</v>
      </c>
      <c r="Q2513" s="12">
        <f t="shared" ca="1" si="409"/>
        <v>1.0299721907491843E-4</v>
      </c>
      <c r="R2513" s="12">
        <f t="shared" ca="1" si="410"/>
        <v>-4.4206334078211729E-4</v>
      </c>
      <c r="S2513" s="12">
        <f t="shared" ca="1" si="411"/>
        <v>3.86512739663325E-3</v>
      </c>
      <c r="T2513" s="12">
        <f t="shared" ca="1" si="412"/>
        <v>6.6700371641699174E-3</v>
      </c>
      <c r="U2513" s="18"/>
      <c r="V2513" s="22">
        <f t="shared" ca="1" si="413"/>
        <v>42664</v>
      </c>
      <c r="W2513" s="14">
        <f ca="1">VLOOKUP($M2513,LAST!$B:$Q,2,0)</f>
        <v>356.88</v>
      </c>
      <c r="X2513" s="14">
        <f ca="1">VLOOKUP($M2513,LAST!$B:$Q,3,0)*100</f>
        <v>462.27</v>
      </c>
      <c r="Y2513" s="14">
        <f ca="1">VLOOKUP($M2513,LAST!$B:$Q,16,0)*100</f>
        <v>458</v>
      </c>
      <c r="Z2513" s="14">
        <f ca="1">VLOOKUP($M2513,LAST!$B:$Q,4,0)</f>
        <v>97.1</v>
      </c>
      <c r="AA2513" s="14">
        <f ca="1">VLOOKUP($M2513,LAST!$B:$Q,5,0)</f>
        <v>98.584800000000001</v>
      </c>
      <c r="AB2513" s="14">
        <f ca="1">VLOOKUP($M2513,LAST!$B:$Q,6,0)</f>
        <v>98.694999999999993</v>
      </c>
      <c r="AC2513" s="14">
        <f ca="1">VLOOKUP($M2513,LAST!$B:$Q,7,0)</f>
        <v>1134.95</v>
      </c>
    </row>
    <row r="2514" spans="12:29" ht="16.5" customHeight="1" x14ac:dyDescent="0.25">
      <c r="L2514" s="32">
        <f t="shared" si="405"/>
        <v>2514</v>
      </c>
      <c r="M2514" s="9">
        <f t="shared" ca="1" si="414"/>
        <v>42663</v>
      </c>
      <c r="N2514" s="12">
        <f t="shared" ca="1" si="406"/>
        <v>-1.4163836660316398E-2</v>
      </c>
      <c r="O2514" s="12">
        <f t="shared" ca="1" si="407"/>
        <v>-9.429514380009385E-3</v>
      </c>
      <c r="P2514" s="12">
        <f t="shared" ca="1" si="408"/>
        <v>-6.5359477124183885E-3</v>
      </c>
      <c r="Q2514" s="12">
        <f t="shared" ca="1" si="409"/>
        <v>5.1525144270403445E-4</v>
      </c>
      <c r="R2514" s="12">
        <f t="shared" ca="1" si="410"/>
        <v>-3.2231842222096851E-4</v>
      </c>
      <c r="S2514" s="12">
        <f t="shared" ca="1" si="411"/>
        <v>4.0339052287581278E-3</v>
      </c>
      <c r="T2514" s="12">
        <f t="shared" ca="1" si="412"/>
        <v>3.8822157122888612E-3</v>
      </c>
      <c r="U2514" s="18"/>
      <c r="V2514" s="22">
        <f t="shared" ca="1" si="413"/>
        <v>42663</v>
      </c>
      <c r="W2514" s="14">
        <f ca="1">VLOOKUP($M2514,LAST!$B:$Q,2,0)</f>
        <v>357.06</v>
      </c>
      <c r="X2514" s="14">
        <f ca="1">VLOOKUP($M2514,LAST!$B:$Q,3,0)*100</f>
        <v>462.22</v>
      </c>
      <c r="Y2514" s="14">
        <f ca="1">VLOOKUP($M2514,LAST!$B:$Q,16,0)*100</f>
        <v>455.99999999999994</v>
      </c>
      <c r="Z2514" s="14">
        <f ca="1">VLOOKUP($M2514,LAST!$B:$Q,4,0)</f>
        <v>97.09</v>
      </c>
      <c r="AA2514" s="14">
        <f ca="1">VLOOKUP($M2514,LAST!$B:$Q,5,0)</f>
        <v>98.628399999999999</v>
      </c>
      <c r="AB2514" s="14">
        <f ca="1">VLOOKUP($M2514,LAST!$B:$Q,6,0)</f>
        <v>98.314999999999998</v>
      </c>
      <c r="AC2514" s="14">
        <f ca="1">VLOOKUP($M2514,LAST!$B:$Q,7,0)</f>
        <v>1127.43</v>
      </c>
    </row>
    <row r="2515" spans="12:29" ht="16.5" customHeight="1" x14ac:dyDescent="0.25">
      <c r="L2515" s="32">
        <f t="shared" si="405"/>
        <v>2515</v>
      </c>
      <c r="M2515" s="9">
        <f t="shared" ca="1" si="414"/>
        <v>42662</v>
      </c>
      <c r="N2515" s="12">
        <f t="shared" ca="1" si="406"/>
        <v>-9.6792715937987772E-3</v>
      </c>
      <c r="O2515" s="12">
        <f t="shared" ca="1" si="407"/>
        <v>-8.2254670662500473E-3</v>
      </c>
      <c r="P2515" s="12">
        <f t="shared" ca="1" si="408"/>
        <v>-1.2903225806451757E-2</v>
      </c>
      <c r="Q2515" s="12">
        <f t="shared" ca="1" si="409"/>
        <v>5.155170636148565E-4</v>
      </c>
      <c r="R2515" s="12">
        <f t="shared" ca="1" si="410"/>
        <v>5.9804793100637355E-5</v>
      </c>
      <c r="S2515" s="12">
        <f t="shared" ca="1" si="411"/>
        <v>2.553756575924826E-4</v>
      </c>
      <c r="T2515" s="12">
        <f t="shared" ca="1" si="412"/>
        <v>-5.5871363048753953E-3</v>
      </c>
      <c r="U2515" s="18"/>
      <c r="V2515" s="22">
        <f t="shared" ca="1" si="413"/>
        <v>42662</v>
      </c>
      <c r="W2515" s="14">
        <f ca="1">VLOOKUP($M2515,LAST!$B:$Q,2,0)</f>
        <v>362.19</v>
      </c>
      <c r="X2515" s="14">
        <f ca="1">VLOOKUP($M2515,LAST!$B:$Q,3,0)*100</f>
        <v>466.62</v>
      </c>
      <c r="Y2515" s="14">
        <f ca="1">VLOOKUP($M2515,LAST!$B:$Q,16,0)*100</f>
        <v>459</v>
      </c>
      <c r="Z2515" s="14">
        <f ca="1">VLOOKUP($M2515,LAST!$B:$Q,4,0)</f>
        <v>97.04</v>
      </c>
      <c r="AA2515" s="14">
        <f ca="1">VLOOKUP($M2515,LAST!$B:$Q,5,0)</f>
        <v>98.660200000000003</v>
      </c>
      <c r="AB2515" s="14">
        <f ca="1">VLOOKUP($M2515,LAST!$B:$Q,6,0)</f>
        <v>97.92</v>
      </c>
      <c r="AC2515" s="14">
        <f ca="1">VLOOKUP($M2515,LAST!$B:$Q,7,0)</f>
        <v>1123.07</v>
      </c>
    </row>
    <row r="2516" spans="12:29" ht="16.5" customHeight="1" x14ac:dyDescent="0.25">
      <c r="L2516" s="32">
        <f t="shared" si="405"/>
        <v>2516</v>
      </c>
      <c r="M2516" s="9">
        <f t="shared" ca="1" si="414"/>
        <v>42661</v>
      </c>
      <c r="N2516" s="12">
        <f t="shared" ca="1" si="406"/>
        <v>5.4156586760503167E-3</v>
      </c>
      <c r="O2516" s="12">
        <f t="shared" ca="1" si="407"/>
        <v>-1.4875892553534165E-4</v>
      </c>
      <c r="P2516" s="12">
        <f t="shared" ca="1" si="408"/>
        <v>-4.282655246252598E-3</v>
      </c>
      <c r="Q2516" s="12">
        <f t="shared" ca="1" si="409"/>
        <v>2.062493554706446E-4</v>
      </c>
      <c r="R2516" s="12">
        <f t="shared" ca="1" si="410"/>
        <v>1.1252676312212273E-4</v>
      </c>
      <c r="S2516" s="12">
        <f t="shared" ca="1" si="411"/>
        <v>7.1510297482646479E-5</v>
      </c>
      <c r="T2516" s="12">
        <f t="shared" ca="1" si="412"/>
        <v>-7.6444538169546661E-3</v>
      </c>
      <c r="U2516" s="18"/>
      <c r="V2516" s="22">
        <f t="shared" ca="1" si="413"/>
        <v>42661</v>
      </c>
      <c r="W2516" s="14">
        <f ca="1">VLOOKUP($M2516,LAST!$B:$Q,2,0)</f>
        <v>365.73</v>
      </c>
      <c r="X2516" s="14">
        <f ca="1">VLOOKUP($M2516,LAST!$B:$Q,3,0)*100</f>
        <v>470.49</v>
      </c>
      <c r="Y2516" s="14">
        <f ca="1">VLOOKUP($M2516,LAST!$B:$Q,16,0)*100</f>
        <v>465.00000000000006</v>
      </c>
      <c r="Z2516" s="14">
        <f ca="1">VLOOKUP($M2516,LAST!$B:$Q,4,0)</f>
        <v>96.99</v>
      </c>
      <c r="AA2516" s="14">
        <f ca="1">VLOOKUP($M2516,LAST!$B:$Q,5,0)</f>
        <v>98.654300000000006</v>
      </c>
      <c r="AB2516" s="14">
        <f ca="1">VLOOKUP($M2516,LAST!$B:$Q,6,0)</f>
        <v>97.894999999999996</v>
      </c>
      <c r="AC2516" s="14">
        <f ca="1">VLOOKUP($M2516,LAST!$B:$Q,7,0)</f>
        <v>1129.3800000000001</v>
      </c>
    </row>
    <row r="2517" spans="12:29" ht="16.5" customHeight="1" x14ac:dyDescent="0.25">
      <c r="L2517" s="32">
        <f t="shared" si="405"/>
        <v>2517</v>
      </c>
      <c r="M2517" s="9">
        <f t="shared" ca="1" si="414"/>
        <v>42660</v>
      </c>
      <c r="N2517" s="12">
        <f t="shared" ca="1" si="406"/>
        <v>1.7681289167412739E-2</v>
      </c>
      <c r="O2517" s="12">
        <f t="shared" ca="1" si="407"/>
        <v>5.8999572466864603E-3</v>
      </c>
      <c r="P2517" s="12">
        <f t="shared" ca="1" si="408"/>
        <v>4.3010752688170673E-3</v>
      </c>
      <c r="Q2517" s="12">
        <f t="shared" ca="1" si="409"/>
        <v>8.2567860460303066E-4</v>
      </c>
      <c r="R2517" s="12">
        <f t="shared" ca="1" si="410"/>
        <v>3.2552116343897985E-4</v>
      </c>
      <c r="S2517" s="12">
        <f t="shared" ca="1" si="411"/>
        <v>-1.3364755812648177E-3</v>
      </c>
      <c r="T2517" s="12">
        <f t="shared" ca="1" si="412"/>
        <v>4.1291688724192088E-3</v>
      </c>
      <c r="U2517" s="18"/>
      <c r="V2517" s="22">
        <f t="shared" ca="1" si="413"/>
        <v>42660</v>
      </c>
      <c r="W2517" s="14">
        <f ca="1">VLOOKUP($M2517,LAST!$B:$Q,2,0)</f>
        <v>363.76</v>
      </c>
      <c r="X2517" s="14">
        <f ca="1">VLOOKUP($M2517,LAST!$B:$Q,3,0)*100</f>
        <v>470.55999999999995</v>
      </c>
      <c r="Y2517" s="14">
        <f ca="1">VLOOKUP($M2517,LAST!$B:$Q,16,0)*100</f>
        <v>467</v>
      </c>
      <c r="Z2517" s="14">
        <f ca="1">VLOOKUP($M2517,LAST!$B:$Q,4,0)</f>
        <v>96.97</v>
      </c>
      <c r="AA2517" s="14">
        <f ca="1">VLOOKUP($M2517,LAST!$B:$Q,5,0)</f>
        <v>98.643199999999993</v>
      </c>
      <c r="AB2517" s="14">
        <f ca="1">VLOOKUP($M2517,LAST!$B:$Q,6,0)</f>
        <v>97.888000000000005</v>
      </c>
      <c r="AC2517" s="14">
        <f ca="1">VLOOKUP($M2517,LAST!$B:$Q,7,0)</f>
        <v>1138.08</v>
      </c>
    </row>
    <row r="2518" spans="12:29" ht="16.5" customHeight="1" x14ac:dyDescent="0.25">
      <c r="L2518" s="32">
        <f t="shared" si="405"/>
        <v>2518</v>
      </c>
      <c r="M2518" s="9">
        <f t="shared" ca="1" si="414"/>
        <v>42657</v>
      </c>
      <c r="N2518" s="12">
        <f t="shared" ca="1" si="406"/>
        <v>-3.2903909430594958E-3</v>
      </c>
      <c r="O2518" s="12">
        <f t="shared" ca="1" si="407"/>
        <v>-1.1474335946579872E-2</v>
      </c>
      <c r="P2518" s="12">
        <f t="shared" ca="1" si="408"/>
        <v>-1.27388535031846E-2</v>
      </c>
      <c r="Q2518" s="12">
        <f t="shared" ca="1" si="409"/>
        <v>-2.0637705087189762E-4</v>
      </c>
      <c r="R2518" s="12">
        <f t="shared" ca="1" si="410"/>
        <v>2.6366895348628461E-5</v>
      </c>
      <c r="S2518" s="12">
        <f t="shared" ca="1" si="411"/>
        <v>5.1581278969605737E-3</v>
      </c>
      <c r="T2518" s="12">
        <f t="shared" ca="1" si="412"/>
        <v>-1.5416464784390183E-3</v>
      </c>
      <c r="U2518" s="18"/>
      <c r="V2518" s="22">
        <f t="shared" ca="1" si="413"/>
        <v>42657</v>
      </c>
      <c r="W2518" s="14">
        <f ca="1">VLOOKUP($M2518,LAST!$B:$Q,2,0)</f>
        <v>357.44</v>
      </c>
      <c r="X2518" s="14">
        <f ca="1">VLOOKUP($M2518,LAST!$B:$Q,3,0)*100</f>
        <v>467.8</v>
      </c>
      <c r="Y2518" s="14">
        <f ca="1">VLOOKUP($M2518,LAST!$B:$Q,16,0)*100</f>
        <v>465.00000000000006</v>
      </c>
      <c r="Z2518" s="14">
        <f ca="1">VLOOKUP($M2518,LAST!$B:$Q,4,0)</f>
        <v>96.89</v>
      </c>
      <c r="AA2518" s="14">
        <f ca="1">VLOOKUP($M2518,LAST!$B:$Q,5,0)</f>
        <v>98.611099999999993</v>
      </c>
      <c r="AB2518" s="14">
        <f ca="1">VLOOKUP($M2518,LAST!$B:$Q,6,0)</f>
        <v>98.019000000000005</v>
      </c>
      <c r="AC2518" s="14">
        <f ca="1">VLOOKUP($M2518,LAST!$B:$Q,7,0)</f>
        <v>1133.4000000000001</v>
      </c>
    </row>
    <row r="2519" spans="12:29" ht="16.5" customHeight="1" x14ac:dyDescent="0.25">
      <c r="L2519" s="32">
        <f t="shared" si="405"/>
        <v>2519</v>
      </c>
      <c r="M2519" s="9">
        <f t="shared" ca="1" si="414"/>
        <v>42656</v>
      </c>
      <c r="N2519" s="12">
        <f t="shared" ca="1" si="406"/>
        <v>8.4359709802597216E-3</v>
      </c>
      <c r="O2519" s="12">
        <f t="shared" ca="1" si="407"/>
        <v>1.2061849055796658E-2</v>
      </c>
      <c r="P2519" s="12">
        <f t="shared" ca="1" si="408"/>
        <v>1.7278617710583255E-2</v>
      </c>
      <c r="Q2519" s="12">
        <f t="shared" ca="1" si="409"/>
        <v>1.0319917440648751E-4</v>
      </c>
      <c r="R2519" s="12">
        <f t="shared" ca="1" si="410"/>
        <v>2.6367590580278488E-5</v>
      </c>
      <c r="S2519" s="12">
        <f t="shared" ca="1" si="411"/>
        <v>-4.593430373802998E-3</v>
      </c>
      <c r="T2519" s="12">
        <f t="shared" ca="1" si="412"/>
        <v>1.0207532393563978E-2</v>
      </c>
      <c r="U2519" s="18"/>
      <c r="V2519" s="22">
        <f t="shared" ca="1" si="413"/>
        <v>42656</v>
      </c>
      <c r="W2519" s="14">
        <f ca="1">VLOOKUP($M2519,LAST!$B:$Q,2,0)</f>
        <v>358.62</v>
      </c>
      <c r="X2519" s="14">
        <f ca="1">VLOOKUP($M2519,LAST!$B:$Q,3,0)*100</f>
        <v>473.23</v>
      </c>
      <c r="Y2519" s="14">
        <f ca="1">VLOOKUP($M2519,LAST!$B:$Q,16,0)*100</f>
        <v>471</v>
      </c>
      <c r="Z2519" s="14">
        <f ca="1">VLOOKUP($M2519,LAST!$B:$Q,4,0)</f>
        <v>96.91</v>
      </c>
      <c r="AA2519" s="14">
        <f ca="1">VLOOKUP($M2519,LAST!$B:$Q,5,0)</f>
        <v>98.608500000000006</v>
      </c>
      <c r="AB2519" s="14">
        <f ca="1">VLOOKUP($M2519,LAST!$B:$Q,6,0)</f>
        <v>97.516000000000005</v>
      </c>
      <c r="AC2519" s="14">
        <f ca="1">VLOOKUP($M2519,LAST!$B:$Q,7,0)</f>
        <v>1135.1500000000001</v>
      </c>
    </row>
    <row r="2520" spans="12:29" ht="16.5" customHeight="1" x14ac:dyDescent="0.25">
      <c r="L2520" s="32">
        <f t="shared" si="405"/>
        <v>2520</v>
      </c>
      <c r="M2520" s="9">
        <f t="shared" ca="1" si="414"/>
        <v>42655</v>
      </c>
      <c r="N2520" s="12">
        <f t="shared" ca="1" si="406"/>
        <v>3.3858134416793195E-3</v>
      </c>
      <c r="O2520" s="12">
        <f t="shared" ca="1" si="407"/>
        <v>-1.0895107882931132E-3</v>
      </c>
      <c r="P2520" s="12">
        <f t="shared" ca="1" si="408"/>
        <v>-2.1551724137929273E-3</v>
      </c>
      <c r="Q2520" s="12">
        <f t="shared" ca="1" si="409"/>
        <v>1.0320982557554537E-4</v>
      </c>
      <c r="R2520" s="12">
        <f t="shared" ca="1" si="410"/>
        <v>-2.433872199392173E-5</v>
      </c>
      <c r="S2520" s="12">
        <f t="shared" ca="1" si="411"/>
        <v>2.8252635889036704E-3</v>
      </c>
      <c r="T2520" s="12">
        <f t="shared" ca="1" si="412"/>
        <v>2.9006720634041638E-3</v>
      </c>
      <c r="U2520" s="18"/>
      <c r="V2520" s="22">
        <f t="shared" ca="1" si="413"/>
        <v>42655</v>
      </c>
      <c r="W2520" s="14">
        <f ca="1">VLOOKUP($M2520,LAST!$B:$Q,2,0)</f>
        <v>355.62</v>
      </c>
      <c r="X2520" s="14">
        <f ca="1">VLOOKUP($M2520,LAST!$B:$Q,3,0)*100</f>
        <v>467.59000000000003</v>
      </c>
      <c r="Y2520" s="14">
        <f ca="1">VLOOKUP($M2520,LAST!$B:$Q,16,0)*100</f>
        <v>463</v>
      </c>
      <c r="Z2520" s="14">
        <f ca="1">VLOOKUP($M2520,LAST!$B:$Q,4,0)</f>
        <v>96.9</v>
      </c>
      <c r="AA2520" s="14">
        <f ca="1">VLOOKUP($M2520,LAST!$B:$Q,5,0)</f>
        <v>98.605900000000005</v>
      </c>
      <c r="AB2520" s="14">
        <f ca="1">VLOOKUP($M2520,LAST!$B:$Q,6,0)</f>
        <v>97.965999999999994</v>
      </c>
      <c r="AC2520" s="14">
        <f ca="1">VLOOKUP($M2520,LAST!$B:$Q,7,0)</f>
        <v>1123.68</v>
      </c>
    </row>
    <row r="2521" spans="12:29" ht="16.5" customHeight="1" x14ac:dyDescent="0.25">
      <c r="L2521" s="32">
        <f t="shared" si="405"/>
        <v>2521</v>
      </c>
      <c r="M2521" s="9">
        <f t="shared" ca="1" si="414"/>
        <v>42654</v>
      </c>
      <c r="N2521" s="12">
        <f t="shared" ca="1" si="406"/>
        <v>2.7727478497057145E-3</v>
      </c>
      <c r="O2521" s="12">
        <f t="shared" ca="1" si="407"/>
        <v>-2.5782531802006625E-3</v>
      </c>
      <c r="P2521" s="12">
        <f t="shared" ca="1" si="408"/>
        <v>-4.2918454935623185E-3</v>
      </c>
      <c r="Q2521" s="12">
        <f t="shared" ca="1" si="409"/>
        <v>4.1300980898295592E-4</v>
      </c>
      <c r="R2521" s="12">
        <f t="shared" ca="1" si="410"/>
        <v>-1.5209387639636418E-4</v>
      </c>
      <c r="S2521" s="12">
        <f t="shared" ca="1" si="411"/>
        <v>7.8511075116838303E-3</v>
      </c>
      <c r="T2521" s="12">
        <f t="shared" ca="1" si="412"/>
        <v>9.4418667507545351E-3</v>
      </c>
      <c r="U2521" s="18"/>
      <c r="V2521" s="22">
        <f t="shared" ca="1" si="413"/>
        <v>42654</v>
      </c>
      <c r="W2521" s="14">
        <f ca="1">VLOOKUP($M2521,LAST!$B:$Q,2,0)</f>
        <v>354.42</v>
      </c>
      <c r="X2521" s="14">
        <f ca="1">VLOOKUP($M2521,LAST!$B:$Q,3,0)*100</f>
        <v>468.1</v>
      </c>
      <c r="Y2521" s="14">
        <f ca="1">VLOOKUP($M2521,LAST!$B:$Q,16,0)*100</f>
        <v>463.99999999999994</v>
      </c>
      <c r="Z2521" s="14">
        <f ca="1">VLOOKUP($M2521,LAST!$B:$Q,4,0)</f>
        <v>96.89</v>
      </c>
      <c r="AA2521" s="14">
        <f ca="1">VLOOKUP($M2521,LAST!$B:$Q,5,0)</f>
        <v>98.6083</v>
      </c>
      <c r="AB2521" s="14">
        <f ca="1">VLOOKUP($M2521,LAST!$B:$Q,6,0)</f>
        <v>97.69</v>
      </c>
      <c r="AC2521" s="14">
        <f ca="1">VLOOKUP($M2521,LAST!$B:$Q,7,0)</f>
        <v>1120.43</v>
      </c>
    </row>
    <row r="2522" spans="12:29" ht="16.5" customHeight="1" x14ac:dyDescent="0.25">
      <c r="L2522" s="32">
        <f t="shared" si="405"/>
        <v>2522</v>
      </c>
      <c r="M2522" s="9">
        <f t="shared" ca="1" si="414"/>
        <v>42653</v>
      </c>
      <c r="N2522" s="12">
        <f t="shared" ca="1" si="406"/>
        <v>0</v>
      </c>
      <c r="O2522" s="12">
        <f t="shared" ca="1" si="407"/>
        <v>-1.2343314392729843E-3</v>
      </c>
      <c r="P2522" s="12">
        <f t="shared" ca="1" si="408"/>
        <v>0</v>
      </c>
      <c r="Q2522" s="12">
        <f t="shared" ca="1" si="409"/>
        <v>1.6157800860350457E-2</v>
      </c>
      <c r="R2522" s="12">
        <f t="shared" ca="1" si="410"/>
        <v>6.9098332711003962E-4</v>
      </c>
      <c r="S2522" s="12">
        <f t="shared" ca="1" si="411"/>
        <v>3.0735160195380917E-3</v>
      </c>
      <c r="T2522" s="12">
        <f t="shared" ca="1" si="412"/>
        <v>-5.0912937084875987E-3</v>
      </c>
      <c r="U2522" s="18"/>
      <c r="V2522" s="22">
        <f t="shared" ca="1" si="413"/>
        <v>42653</v>
      </c>
      <c r="W2522" s="14">
        <f ca="1">VLOOKUP($M2522,LAST!$B:$Q,2,0)</f>
        <v>353.44</v>
      </c>
      <c r="X2522" s="14">
        <f ca="1">VLOOKUP($M2522,LAST!$B:$Q,3,0)*100</f>
        <v>469.31</v>
      </c>
      <c r="Y2522" s="14">
        <f ca="1">VLOOKUP($M2522,LAST!$B:$Q,16,0)*100</f>
        <v>466</v>
      </c>
      <c r="Z2522" s="14">
        <f ca="1">VLOOKUP($M2522,LAST!$B:$Q,4,0)</f>
        <v>96.85</v>
      </c>
      <c r="AA2522" s="14">
        <f ca="1">VLOOKUP($M2522,LAST!$B:$Q,5,0)</f>
        <v>98.6233</v>
      </c>
      <c r="AB2522" s="14">
        <f ca="1">VLOOKUP($M2522,LAST!$B:$Q,6,0)</f>
        <v>96.929000000000002</v>
      </c>
      <c r="AC2522" s="14">
        <f ca="1">VLOOKUP($M2522,LAST!$B:$Q,7,0)</f>
        <v>1109.95</v>
      </c>
    </row>
    <row r="2523" spans="12:29" ht="16.5" customHeight="1" x14ac:dyDescent="0.25">
      <c r="L2523" s="32">
        <f t="shared" si="405"/>
        <v>2523</v>
      </c>
      <c r="M2523" s="9">
        <f t="shared" ca="1" si="414"/>
        <v>42650</v>
      </c>
      <c r="N2523" s="12">
        <f t="shared" ca="1" si="406"/>
        <v>1.0955064214410282E-2</v>
      </c>
      <c r="O2523" s="12">
        <f t="shared" ca="1" si="407"/>
        <v>5.434898898042162E-3</v>
      </c>
      <c r="P2523" s="12">
        <f t="shared" ca="1" si="408"/>
        <v>2.1505376344084226E-3</v>
      </c>
      <c r="Q2523" s="12">
        <f t="shared" ca="1" si="409"/>
        <v>1.0493179433379574E-4</v>
      </c>
      <c r="R2523" s="12">
        <f t="shared" ca="1" si="410"/>
        <v>-2.7084079328965061E-4</v>
      </c>
      <c r="S2523" s="12">
        <f t="shared" ca="1" si="411"/>
        <v>-1.3744639074044773E-3</v>
      </c>
      <c r="T2523" s="12">
        <f t="shared" ca="1" si="412"/>
        <v>3.4629153249745581E-3</v>
      </c>
      <c r="U2523" s="18"/>
      <c r="V2523" s="22">
        <f t="shared" ca="1" si="413"/>
        <v>42650</v>
      </c>
      <c r="W2523" s="14">
        <f ca="1">VLOOKUP($M2523,LAST!$B:$Q,2,0)</f>
        <v>353.44</v>
      </c>
      <c r="X2523" s="14">
        <f ca="1">VLOOKUP($M2523,LAST!$B:$Q,3,0)*100</f>
        <v>469.89</v>
      </c>
      <c r="Y2523" s="14">
        <f ca="1">VLOOKUP($M2523,LAST!$B:$Q,16,0)*100</f>
        <v>466</v>
      </c>
      <c r="Z2523" s="14">
        <f ca="1">VLOOKUP($M2523,LAST!$B:$Q,4,0)</f>
        <v>95.31</v>
      </c>
      <c r="AA2523" s="14">
        <f ca="1">VLOOKUP($M2523,LAST!$B:$Q,5,0)</f>
        <v>98.555199999999999</v>
      </c>
      <c r="AB2523" s="14">
        <f ca="1">VLOOKUP($M2523,LAST!$B:$Q,6,0)</f>
        <v>96.632000000000005</v>
      </c>
      <c r="AC2523" s="14">
        <f ca="1">VLOOKUP($M2523,LAST!$B:$Q,7,0)</f>
        <v>1115.6300000000001</v>
      </c>
    </row>
    <row r="2524" spans="12:29" ht="16.5" customHeight="1" x14ac:dyDescent="0.25">
      <c r="L2524" s="32">
        <f t="shared" si="405"/>
        <v>2524</v>
      </c>
      <c r="M2524" s="9">
        <f t="shared" ca="1" si="414"/>
        <v>42649</v>
      </c>
      <c r="N2524" s="12">
        <f t="shared" ca="1" si="406"/>
        <v>-3.2785950507469019E-3</v>
      </c>
      <c r="O2524" s="12">
        <f t="shared" ca="1" si="407"/>
        <v>-2.0286141362374499E-3</v>
      </c>
      <c r="P2524" s="12">
        <f t="shared" ca="1" si="408"/>
        <v>0</v>
      </c>
      <c r="Q2524" s="12">
        <f t="shared" ca="1" si="409"/>
        <v>2.099076406381073E-4</v>
      </c>
      <c r="R2524" s="12">
        <f t="shared" ca="1" si="410"/>
        <v>7.100745375465678E-6</v>
      </c>
      <c r="S2524" s="12">
        <f t="shared" ca="1" si="411"/>
        <v>6.6579973992197949E-3</v>
      </c>
      <c r="T2524" s="12">
        <f t="shared" ca="1" si="412"/>
        <v>-1.6074427292401827E-3</v>
      </c>
      <c r="U2524" s="18"/>
      <c r="V2524" s="22">
        <f t="shared" ca="1" si="413"/>
        <v>42649</v>
      </c>
      <c r="W2524" s="14">
        <f ca="1">VLOOKUP($M2524,LAST!$B:$Q,2,0)</f>
        <v>349.61</v>
      </c>
      <c r="X2524" s="14">
        <f ca="1">VLOOKUP($M2524,LAST!$B:$Q,3,0)*100</f>
        <v>467.34999999999997</v>
      </c>
      <c r="Y2524" s="14">
        <f ca="1">VLOOKUP($M2524,LAST!$B:$Q,16,0)*100</f>
        <v>465.00000000000006</v>
      </c>
      <c r="Z2524" s="14">
        <f ca="1">VLOOKUP($M2524,LAST!$B:$Q,4,0)</f>
        <v>95.3</v>
      </c>
      <c r="AA2524" s="14">
        <f ca="1">VLOOKUP($M2524,LAST!$B:$Q,5,0)</f>
        <v>98.581900000000005</v>
      </c>
      <c r="AB2524" s="14">
        <f ca="1">VLOOKUP($M2524,LAST!$B:$Q,6,0)</f>
        <v>96.765000000000001</v>
      </c>
      <c r="AC2524" s="14">
        <f ca="1">VLOOKUP($M2524,LAST!$B:$Q,7,0)</f>
        <v>1111.78</v>
      </c>
    </row>
    <row r="2525" spans="12:29" ht="16.5" customHeight="1" x14ac:dyDescent="0.25">
      <c r="L2525" s="32">
        <f t="shared" si="405"/>
        <v>2525</v>
      </c>
      <c r="M2525" s="9">
        <f t="shared" ca="1" si="414"/>
        <v>42648</v>
      </c>
      <c r="N2525" s="12">
        <f t="shared" ca="1" si="406"/>
        <v>1.5990862364363423E-3</v>
      </c>
      <c r="O2525" s="12">
        <f t="shared" ca="1" si="407"/>
        <v>-6.4707754322690381E-3</v>
      </c>
      <c r="P2525" s="12">
        <f t="shared" ca="1" si="408"/>
        <v>-6.4102564102562765E-3</v>
      </c>
      <c r="Q2525" s="12">
        <f t="shared" ca="1" si="409"/>
        <v>6.3011972274740202E-4</v>
      </c>
      <c r="R2525" s="12">
        <f t="shared" ca="1" si="410"/>
        <v>-2.7888005825049689E-4</v>
      </c>
      <c r="S2525" s="12">
        <f t="shared" ca="1" si="411"/>
        <v>-4.5752789360398172E-4</v>
      </c>
      <c r="T2525" s="12">
        <f t="shared" ca="1" si="412"/>
        <v>5.2266695553269127E-3</v>
      </c>
      <c r="U2525" s="18"/>
      <c r="V2525" s="22">
        <f t="shared" ca="1" si="413"/>
        <v>42648</v>
      </c>
      <c r="W2525" s="14">
        <f ca="1">VLOOKUP($M2525,LAST!$B:$Q,2,0)</f>
        <v>350.76</v>
      </c>
      <c r="X2525" s="14">
        <f ca="1">VLOOKUP($M2525,LAST!$B:$Q,3,0)*100</f>
        <v>468.29999999999995</v>
      </c>
      <c r="Y2525" s="14">
        <f ca="1">VLOOKUP($M2525,LAST!$B:$Q,16,0)*100</f>
        <v>465.00000000000006</v>
      </c>
      <c r="Z2525" s="14">
        <f ca="1">VLOOKUP($M2525,LAST!$B:$Q,4,0)</f>
        <v>95.28</v>
      </c>
      <c r="AA2525" s="14">
        <f ca="1">VLOOKUP($M2525,LAST!$B:$Q,5,0)</f>
        <v>98.581199999999995</v>
      </c>
      <c r="AB2525" s="14">
        <f ca="1">VLOOKUP($M2525,LAST!$B:$Q,6,0)</f>
        <v>96.125</v>
      </c>
      <c r="AC2525" s="14">
        <f ca="1">VLOOKUP($M2525,LAST!$B:$Q,7,0)</f>
        <v>1113.57</v>
      </c>
    </row>
    <row r="2526" spans="12:29" ht="16.5" customHeight="1" x14ac:dyDescent="0.25">
      <c r="L2526" s="32">
        <f t="shared" si="405"/>
        <v>2526</v>
      </c>
      <c r="M2526" s="9">
        <f t="shared" ca="1" si="414"/>
        <v>42647</v>
      </c>
      <c r="N2526" s="12">
        <f t="shared" ca="1" si="406"/>
        <v>-1.5794502838513913E-2</v>
      </c>
      <c r="O2526" s="12">
        <f t="shared" ca="1" si="407"/>
        <v>-9.8521132677926726E-3</v>
      </c>
      <c r="P2526" s="12">
        <f t="shared" ca="1" si="408"/>
        <v>-1.4736842105263159E-2</v>
      </c>
      <c r="Q2526" s="12">
        <f t="shared" ca="1" si="409"/>
        <v>-1.0500892575870946E-4</v>
      </c>
      <c r="R2526" s="12">
        <f t="shared" ca="1" si="410"/>
        <v>-1.216783089148521E-4</v>
      </c>
      <c r="S2526" s="12">
        <f t="shared" ca="1" si="411"/>
        <v>4.953236846230169E-3</v>
      </c>
      <c r="T2526" s="12">
        <f t="shared" ca="1" si="412"/>
        <v>5.9296254256526737E-3</v>
      </c>
      <c r="U2526" s="18"/>
      <c r="V2526" s="22">
        <f t="shared" ca="1" si="413"/>
        <v>42647</v>
      </c>
      <c r="W2526" s="14">
        <f ca="1">VLOOKUP($M2526,LAST!$B:$Q,2,0)</f>
        <v>350.2</v>
      </c>
      <c r="X2526" s="14">
        <f ca="1">VLOOKUP($M2526,LAST!$B:$Q,3,0)*100</f>
        <v>471.34999999999997</v>
      </c>
      <c r="Y2526" s="14">
        <f ca="1">VLOOKUP($M2526,LAST!$B:$Q,16,0)*100</f>
        <v>468</v>
      </c>
      <c r="Z2526" s="14">
        <f ca="1">VLOOKUP($M2526,LAST!$B:$Q,4,0)</f>
        <v>95.22</v>
      </c>
      <c r="AA2526" s="14">
        <f ca="1">VLOOKUP($M2526,LAST!$B:$Q,5,0)</f>
        <v>98.608699999999999</v>
      </c>
      <c r="AB2526" s="14">
        <f ca="1">VLOOKUP($M2526,LAST!$B:$Q,6,0)</f>
        <v>96.168999999999997</v>
      </c>
      <c r="AC2526" s="14">
        <f ca="1">VLOOKUP($M2526,LAST!$B:$Q,7,0)</f>
        <v>1107.78</v>
      </c>
    </row>
    <row r="2527" spans="12:29" ht="16.5" customHeight="1" x14ac:dyDescent="0.25">
      <c r="L2527" s="32">
        <f t="shared" si="405"/>
        <v>2527</v>
      </c>
      <c r="M2527" s="9">
        <f t="shared" ca="1" si="414"/>
        <v>42646</v>
      </c>
      <c r="N2527" s="12">
        <f t="shared" ca="1" si="406"/>
        <v>-1.1583655101530588E-2</v>
      </c>
      <c r="O2527" s="12">
        <f t="shared" ca="1" si="407"/>
        <v>-9.9413501934197956E-3</v>
      </c>
      <c r="P2527" s="12">
        <f t="shared" ca="1" si="408"/>
        <v>-1.041666666666663E-2</v>
      </c>
      <c r="Q2527" s="12">
        <f t="shared" ca="1" si="409"/>
        <v>1.1564339781329203E-3</v>
      </c>
      <c r="R2527" s="12">
        <f t="shared" ca="1" si="410"/>
        <v>4.7588677338374907E-3</v>
      </c>
      <c r="S2527" s="12">
        <f t="shared" ca="1" si="411"/>
        <v>2.4302609387929497E-3</v>
      </c>
      <c r="T2527" s="12">
        <f t="shared" ca="1" si="412"/>
        <v>0</v>
      </c>
      <c r="U2527" s="18"/>
      <c r="V2527" s="22">
        <f t="shared" ca="1" si="413"/>
        <v>42646</v>
      </c>
      <c r="W2527" s="14">
        <f ca="1">VLOOKUP($M2527,LAST!$B:$Q,2,0)</f>
        <v>355.82</v>
      </c>
      <c r="X2527" s="14">
        <f ca="1">VLOOKUP($M2527,LAST!$B:$Q,3,0)*100</f>
        <v>476.03999999999996</v>
      </c>
      <c r="Y2527" s="14">
        <f ca="1">VLOOKUP($M2527,LAST!$B:$Q,16,0)*100</f>
        <v>475</v>
      </c>
      <c r="Z2527" s="14">
        <f ca="1">VLOOKUP($M2527,LAST!$B:$Q,4,0)</f>
        <v>95.23</v>
      </c>
      <c r="AA2527" s="14">
        <f ca="1">VLOOKUP($M2527,LAST!$B:$Q,5,0)</f>
        <v>98.620699999999999</v>
      </c>
      <c r="AB2527" s="14">
        <f ca="1">VLOOKUP($M2527,LAST!$B:$Q,6,0)</f>
        <v>95.694999999999993</v>
      </c>
      <c r="AC2527" s="14">
        <f ca="1">VLOOKUP($M2527,LAST!$B:$Q,7,0)</f>
        <v>1101.25</v>
      </c>
    </row>
    <row r="2528" spans="12:29" ht="16.5" customHeight="1" x14ac:dyDescent="0.25">
      <c r="L2528" s="32">
        <f t="shared" si="405"/>
        <v>2528</v>
      </c>
      <c r="M2528" s="9">
        <f t="shared" ca="1" si="414"/>
        <v>42643</v>
      </c>
      <c r="N2528" s="12">
        <f t="shared" ca="1" si="406"/>
        <v>-8.7835233217687936E-3</v>
      </c>
      <c r="O2528" s="12">
        <f t="shared" ca="1" si="407"/>
        <v>-9.6395468589083322E-3</v>
      </c>
      <c r="P2528" s="12">
        <f t="shared" ca="1" si="408"/>
        <v>-1.4373716632443578E-2</v>
      </c>
      <c r="Q2528" s="12">
        <f t="shared" ca="1" si="409"/>
        <v>1.0514141520356901E-4</v>
      </c>
      <c r="R2528" s="12">
        <f t="shared" ca="1" si="410"/>
        <v>-3.7580010286131227E-4</v>
      </c>
      <c r="S2528" s="12">
        <f t="shared" ca="1" si="411"/>
        <v>-7.5365049458320232E-4</v>
      </c>
      <c r="T2528" s="12">
        <f t="shared" ca="1" si="412"/>
        <v>2.6677106854104959E-3</v>
      </c>
      <c r="U2528" s="18"/>
      <c r="V2528" s="22">
        <f t="shared" ca="1" si="413"/>
        <v>42643</v>
      </c>
      <c r="W2528" s="14">
        <f ca="1">VLOOKUP($M2528,LAST!$B:$Q,2,0)</f>
        <v>359.99</v>
      </c>
      <c r="X2528" s="14">
        <f ca="1">VLOOKUP($M2528,LAST!$B:$Q,3,0)*100</f>
        <v>480.82000000000005</v>
      </c>
      <c r="Y2528" s="14">
        <f ca="1">VLOOKUP($M2528,LAST!$B:$Q,16,0)*100</f>
        <v>480</v>
      </c>
      <c r="Z2528" s="14">
        <f ca="1">VLOOKUP($M2528,LAST!$B:$Q,4,0)</f>
        <v>95.12</v>
      </c>
      <c r="AA2528" s="14">
        <f ca="1">VLOOKUP($M2528,LAST!$B:$Q,5,0)</f>
        <v>98.153599999999997</v>
      </c>
      <c r="AB2528" s="14">
        <f ca="1">VLOOKUP($M2528,LAST!$B:$Q,6,0)</f>
        <v>95.462999999999994</v>
      </c>
      <c r="AC2528" s="14">
        <f ca="1">VLOOKUP($M2528,LAST!$B:$Q,7,0)</f>
        <v>1101.25</v>
      </c>
    </row>
    <row r="2529" spans="12:29" ht="16.5" customHeight="1" x14ac:dyDescent="0.25">
      <c r="L2529" s="32">
        <f t="shared" si="405"/>
        <v>2529</v>
      </c>
      <c r="M2529" s="9">
        <f t="shared" ca="1" si="414"/>
        <v>42642</v>
      </c>
      <c r="N2529" s="12">
        <f t="shared" ca="1" si="406"/>
        <v>-1.6767915555677693E-3</v>
      </c>
      <c r="O2529" s="12">
        <f t="shared" ca="1" si="407"/>
        <v>-6.995009408491959E-3</v>
      </c>
      <c r="P2529" s="12">
        <f t="shared" ca="1" si="408"/>
        <v>-8.1466395112016476E-3</v>
      </c>
      <c r="Q2529" s="12">
        <f t="shared" ca="1" si="409"/>
        <v>3.1552376945720439E-4</v>
      </c>
      <c r="R2529" s="12">
        <f t="shared" ca="1" si="410"/>
        <v>-1.3237817389410989E-4</v>
      </c>
      <c r="S2529" s="12">
        <f t="shared" ca="1" si="411"/>
        <v>1.0897926250379442E-3</v>
      </c>
      <c r="T2529" s="12">
        <f t="shared" ca="1" si="412"/>
        <v>1.3858497447118978E-3</v>
      </c>
      <c r="U2529" s="18"/>
      <c r="V2529" s="22">
        <f t="shared" ca="1" si="413"/>
        <v>42642</v>
      </c>
      <c r="W2529" s="14">
        <f ca="1">VLOOKUP($M2529,LAST!$B:$Q,2,0)</f>
        <v>363.18</v>
      </c>
      <c r="X2529" s="14">
        <f ca="1">VLOOKUP($M2529,LAST!$B:$Q,3,0)*100</f>
        <v>485.50000000000006</v>
      </c>
      <c r="Y2529" s="14">
        <f ca="1">VLOOKUP($M2529,LAST!$B:$Q,16,0)*100</f>
        <v>487</v>
      </c>
      <c r="Z2529" s="14">
        <f ca="1">VLOOKUP($M2529,LAST!$B:$Q,4,0)</f>
        <v>95.11</v>
      </c>
      <c r="AA2529" s="14">
        <f ca="1">VLOOKUP($M2529,LAST!$B:$Q,5,0)</f>
        <v>98.1905</v>
      </c>
      <c r="AB2529" s="14">
        <f ca="1">VLOOKUP($M2529,LAST!$B:$Q,6,0)</f>
        <v>95.534999999999997</v>
      </c>
      <c r="AC2529" s="14">
        <f ca="1">VLOOKUP($M2529,LAST!$B:$Q,7,0)</f>
        <v>1098.32</v>
      </c>
    </row>
    <row r="2530" spans="12:29" ht="16.5" customHeight="1" x14ac:dyDescent="0.25">
      <c r="L2530" s="32">
        <f t="shared" si="405"/>
        <v>2530</v>
      </c>
      <c r="M2530" s="9">
        <f t="shared" ca="1" si="414"/>
        <v>42641</v>
      </c>
      <c r="N2530" s="12">
        <f t="shared" ca="1" si="406"/>
        <v>-3.1785176051513098E-3</v>
      </c>
      <c r="O2530" s="12">
        <f t="shared" ca="1" si="407"/>
        <v>-6.6841388838099203E-3</v>
      </c>
      <c r="P2530" s="12">
        <f t="shared" ca="1" si="408"/>
        <v>-8.0808080808081328E-3</v>
      </c>
      <c r="Q2530" s="12">
        <f t="shared" ca="1" si="409"/>
        <v>2.1039343572470948E-4</v>
      </c>
      <c r="R2530" s="12">
        <f t="shared" ca="1" si="410"/>
        <v>4.0731911721270109E-6</v>
      </c>
      <c r="S2530" s="12">
        <f t="shared" ca="1" si="411"/>
        <v>-4.1913344161037536E-5</v>
      </c>
      <c r="T2530" s="12">
        <f t="shared" ca="1" si="412"/>
        <v>-7.0154978725733841E-4</v>
      </c>
      <c r="U2530" s="18"/>
      <c r="V2530" s="22">
        <f t="shared" ca="1" si="413"/>
        <v>42641</v>
      </c>
      <c r="W2530" s="14">
        <f ca="1">VLOOKUP($M2530,LAST!$B:$Q,2,0)</f>
        <v>363.79</v>
      </c>
      <c r="X2530" s="14">
        <f ca="1">VLOOKUP($M2530,LAST!$B:$Q,3,0)*100</f>
        <v>488.91999999999996</v>
      </c>
      <c r="Y2530" s="14">
        <f ca="1">VLOOKUP($M2530,LAST!$B:$Q,16,0)*100</f>
        <v>491</v>
      </c>
      <c r="Z2530" s="14">
        <f ca="1">VLOOKUP($M2530,LAST!$B:$Q,4,0)</f>
        <v>95.08</v>
      </c>
      <c r="AA2530" s="14">
        <f ca="1">VLOOKUP($M2530,LAST!$B:$Q,5,0)</f>
        <v>98.203500000000005</v>
      </c>
      <c r="AB2530" s="14">
        <f ca="1">VLOOKUP($M2530,LAST!$B:$Q,6,0)</f>
        <v>95.430999999999997</v>
      </c>
      <c r="AC2530" s="14">
        <f ca="1">VLOOKUP($M2530,LAST!$B:$Q,7,0)</f>
        <v>1096.8</v>
      </c>
    </row>
    <row r="2531" spans="12:29" ht="16.5" customHeight="1" x14ac:dyDescent="0.25">
      <c r="L2531" s="32">
        <f t="shared" si="405"/>
        <v>2531</v>
      </c>
      <c r="M2531" s="9">
        <f t="shared" ca="1" si="414"/>
        <v>42640</v>
      </c>
      <c r="N2531" s="12">
        <f t="shared" ca="1" si="406"/>
        <v>-2.8416076941993884E-3</v>
      </c>
      <c r="O2531" s="12">
        <f t="shared" ca="1" si="407"/>
        <v>-4.4698839043727512E-3</v>
      </c>
      <c r="P2531" s="12">
        <f t="shared" ca="1" si="408"/>
        <v>6.0975609756097615E-3</v>
      </c>
      <c r="Q2531" s="12">
        <f t="shared" ca="1" si="409"/>
        <v>3.1568978217411114E-4</v>
      </c>
      <c r="R2531" s="12">
        <f t="shared" ca="1" si="410"/>
        <v>4.7862286961963818E-5</v>
      </c>
      <c r="S2531" s="12">
        <f t="shared" ca="1" si="411"/>
        <v>1.4481043474612321E-3</v>
      </c>
      <c r="T2531" s="12">
        <f t="shared" ca="1" si="412"/>
        <v>-9.3686538201183112E-3</v>
      </c>
      <c r="U2531" s="18"/>
      <c r="V2531" s="22">
        <f t="shared" ca="1" si="413"/>
        <v>42640</v>
      </c>
      <c r="W2531" s="14">
        <f ca="1">VLOOKUP($M2531,LAST!$B:$Q,2,0)</f>
        <v>364.95</v>
      </c>
      <c r="X2531" s="14">
        <f ca="1">VLOOKUP($M2531,LAST!$B:$Q,3,0)*100</f>
        <v>492.21000000000004</v>
      </c>
      <c r="Y2531" s="14">
        <f ca="1">VLOOKUP($M2531,LAST!$B:$Q,16,0)*100</f>
        <v>495</v>
      </c>
      <c r="Z2531" s="14">
        <f ca="1">VLOOKUP($M2531,LAST!$B:$Q,4,0)</f>
        <v>95.06</v>
      </c>
      <c r="AA2531" s="14">
        <f ca="1">VLOOKUP($M2531,LAST!$B:$Q,5,0)</f>
        <v>98.203100000000006</v>
      </c>
      <c r="AB2531" s="14">
        <f ca="1">VLOOKUP($M2531,LAST!$B:$Q,6,0)</f>
        <v>95.435000000000002</v>
      </c>
      <c r="AC2531" s="14">
        <f ca="1">VLOOKUP($M2531,LAST!$B:$Q,7,0)</f>
        <v>1097.57</v>
      </c>
    </row>
    <row r="2532" spans="12:29" ht="16.5" customHeight="1" x14ac:dyDescent="0.25">
      <c r="L2532" s="32">
        <f t="shared" si="405"/>
        <v>2532</v>
      </c>
      <c r="M2532" s="9">
        <f t="shared" ca="1" si="414"/>
        <v>42639</v>
      </c>
      <c r="N2532" s="12">
        <f t="shared" ca="1" si="406"/>
        <v>2.6101827969047919E-2</v>
      </c>
      <c r="O2532" s="12">
        <f t="shared" ca="1" si="407"/>
        <v>1.1435468363234724E-2</v>
      </c>
      <c r="P2532" s="12">
        <f t="shared" ca="1" si="408"/>
        <v>1.0266940451745477E-2</v>
      </c>
      <c r="Q2532" s="12">
        <f t="shared" ca="1" si="409"/>
        <v>2.1050415745715867E-4</v>
      </c>
      <c r="R2532" s="12">
        <f t="shared" ca="1" si="410"/>
        <v>6.276952172885597E-4</v>
      </c>
      <c r="S2532" s="12">
        <f t="shared" ca="1" si="411"/>
        <v>-1.8852707982027761E-3</v>
      </c>
      <c r="T2532" s="12">
        <f t="shared" ca="1" si="412"/>
        <v>4.9888883849606991E-3</v>
      </c>
      <c r="U2532" s="18"/>
      <c r="V2532" s="22">
        <f t="shared" ca="1" si="413"/>
        <v>42639</v>
      </c>
      <c r="W2532" s="14">
        <f ca="1">VLOOKUP($M2532,LAST!$B:$Q,2,0)</f>
        <v>365.99</v>
      </c>
      <c r="X2532" s="14">
        <f ca="1">VLOOKUP($M2532,LAST!$B:$Q,3,0)*100</f>
        <v>494.42</v>
      </c>
      <c r="Y2532" s="14">
        <f ca="1">VLOOKUP($M2532,LAST!$B:$Q,16,0)*100</f>
        <v>492</v>
      </c>
      <c r="Z2532" s="14">
        <f ca="1">VLOOKUP($M2532,LAST!$B:$Q,4,0)</f>
        <v>95.03</v>
      </c>
      <c r="AA2532" s="14">
        <f ca="1">VLOOKUP($M2532,LAST!$B:$Q,5,0)</f>
        <v>98.198400000000007</v>
      </c>
      <c r="AB2532" s="14">
        <f ca="1">VLOOKUP($M2532,LAST!$B:$Q,6,0)</f>
        <v>95.296999999999997</v>
      </c>
      <c r="AC2532" s="14">
        <f ca="1">VLOOKUP($M2532,LAST!$B:$Q,7,0)</f>
        <v>1107.95</v>
      </c>
    </row>
    <row r="2533" spans="12:29" ht="16.5" customHeight="1" x14ac:dyDescent="0.25">
      <c r="L2533" s="32">
        <f t="shared" si="405"/>
        <v>2533</v>
      </c>
      <c r="M2533" s="9">
        <f t="shared" ca="1" si="414"/>
        <v>42636</v>
      </c>
      <c r="N2533" s="12">
        <f t="shared" ca="1" si="406"/>
        <v>1.358340437624328E-2</v>
      </c>
      <c r="O2533" s="12">
        <f t="shared" ca="1" si="407"/>
        <v>1.5776748760398807E-3</v>
      </c>
      <c r="P2533" s="12">
        <f t="shared" ca="1" si="408"/>
        <v>2.057613168724215E-3</v>
      </c>
      <c r="Q2533" s="12">
        <f t="shared" ca="1" si="409"/>
        <v>1.0526315789483043E-4</v>
      </c>
      <c r="R2533" s="12">
        <f t="shared" ca="1" si="410"/>
        <v>1.2535095720234146E-4</v>
      </c>
      <c r="S2533" s="12">
        <f t="shared" ca="1" si="411"/>
        <v>3.038303578912771E-4</v>
      </c>
      <c r="T2533" s="12">
        <f t="shared" ca="1" si="412"/>
        <v>-4.5332970669564876E-4</v>
      </c>
      <c r="U2533" s="18"/>
      <c r="V2533" s="22">
        <f t="shared" ca="1" si="413"/>
        <v>42636</v>
      </c>
      <c r="W2533" s="14">
        <f ca="1">VLOOKUP($M2533,LAST!$B:$Q,2,0)</f>
        <v>356.68</v>
      </c>
      <c r="X2533" s="14">
        <f ca="1">VLOOKUP($M2533,LAST!$B:$Q,3,0)*100</f>
        <v>488.83</v>
      </c>
      <c r="Y2533" s="14">
        <f ca="1">VLOOKUP($M2533,LAST!$B:$Q,16,0)*100</f>
        <v>487</v>
      </c>
      <c r="Z2533" s="14">
        <f ca="1">VLOOKUP($M2533,LAST!$B:$Q,4,0)</f>
        <v>95.01</v>
      </c>
      <c r="AA2533" s="14">
        <f ca="1">VLOOKUP($M2533,LAST!$B:$Q,5,0)</f>
        <v>98.136799999999994</v>
      </c>
      <c r="AB2533" s="14">
        <f ca="1">VLOOKUP($M2533,LAST!$B:$Q,6,0)</f>
        <v>95.477000000000004</v>
      </c>
      <c r="AC2533" s="14">
        <f ca="1">VLOOKUP($M2533,LAST!$B:$Q,7,0)</f>
        <v>1102.45</v>
      </c>
    </row>
    <row r="2534" spans="12:29" ht="16.5" customHeight="1" x14ac:dyDescent="0.25">
      <c r="L2534" s="32">
        <f t="shared" si="405"/>
        <v>2534</v>
      </c>
      <c r="M2534" s="9">
        <f t="shared" ca="1" si="414"/>
        <v>42635</v>
      </c>
      <c r="N2534" s="12">
        <f t="shared" ca="1" si="406"/>
        <v>-1.9422074846044635E-2</v>
      </c>
      <c r="O2534" s="12">
        <f t="shared" ca="1" si="407"/>
        <v>-2.3626142797127381E-2</v>
      </c>
      <c r="P2534" s="12">
        <f t="shared" ca="1" si="408"/>
        <v>-2.2132796780684028E-2</v>
      </c>
      <c r="Q2534" s="12">
        <f t="shared" ca="1" si="409"/>
        <v>6.3197809142612194E-4</v>
      </c>
      <c r="R2534" s="12">
        <f t="shared" ca="1" si="410"/>
        <v>5.8092842554202662E-5</v>
      </c>
      <c r="S2534" s="12">
        <f t="shared" ca="1" si="411"/>
        <v>-2.2161823123563185E-3</v>
      </c>
      <c r="T2534" s="12">
        <f t="shared" ca="1" si="412"/>
        <v>-1.5399035886448864E-2</v>
      </c>
      <c r="U2534" s="18"/>
      <c r="V2534" s="22">
        <f t="shared" ca="1" si="413"/>
        <v>42635</v>
      </c>
      <c r="W2534" s="14">
        <f ca="1">VLOOKUP($M2534,LAST!$B:$Q,2,0)</f>
        <v>351.9</v>
      </c>
      <c r="X2534" s="14">
        <f ca="1">VLOOKUP($M2534,LAST!$B:$Q,3,0)*100</f>
        <v>488.06</v>
      </c>
      <c r="Y2534" s="14">
        <f ca="1">VLOOKUP($M2534,LAST!$B:$Q,16,0)*100</f>
        <v>486.00000000000006</v>
      </c>
      <c r="Z2534" s="14">
        <f ca="1">VLOOKUP($M2534,LAST!$B:$Q,4,0)</f>
        <v>95</v>
      </c>
      <c r="AA2534" s="14">
        <f ca="1">VLOOKUP($M2534,LAST!$B:$Q,5,0)</f>
        <v>98.124499999999998</v>
      </c>
      <c r="AB2534" s="14">
        <f ca="1">VLOOKUP($M2534,LAST!$B:$Q,6,0)</f>
        <v>95.447999999999993</v>
      </c>
      <c r="AC2534" s="14">
        <f ca="1">VLOOKUP($M2534,LAST!$B:$Q,7,0)</f>
        <v>1102.95</v>
      </c>
    </row>
    <row r="2535" spans="12:29" ht="16.5" customHeight="1" x14ac:dyDescent="0.25">
      <c r="L2535" s="32">
        <f t="shared" si="405"/>
        <v>2535</v>
      </c>
      <c r="M2535" s="9">
        <f t="shared" ca="1" si="414"/>
        <v>42634</v>
      </c>
      <c r="N2535" s="12">
        <f t="shared" ca="1" si="406"/>
        <v>-1.9025230298225893E-2</v>
      </c>
      <c r="O2535" s="12">
        <f t="shared" ca="1" si="407"/>
        <v>-3.0713388245148243E-3</v>
      </c>
      <c r="P2535" s="12">
        <f t="shared" ca="1" si="408"/>
        <v>-4.0080160320641323E-3</v>
      </c>
      <c r="Q2535" s="12">
        <f t="shared" ca="1" si="409"/>
        <v>4.2149631190713244E-4</v>
      </c>
      <c r="R2535" s="12">
        <f t="shared" ca="1" si="410"/>
        <v>1.4270453637332814E-4</v>
      </c>
      <c r="S2535" s="12">
        <f t="shared" ca="1" si="411"/>
        <v>-3.7388433539196075E-3</v>
      </c>
      <c r="T2535" s="12">
        <f t="shared" ca="1" si="412"/>
        <v>-2.6780214777311073E-5</v>
      </c>
      <c r="U2535" s="18"/>
      <c r="V2535" s="22">
        <f t="shared" ca="1" si="413"/>
        <v>42634</v>
      </c>
      <c r="W2535" s="14">
        <f ca="1">VLOOKUP($M2535,LAST!$B:$Q,2,0)</f>
        <v>358.87</v>
      </c>
      <c r="X2535" s="14">
        <f ca="1">VLOOKUP($M2535,LAST!$B:$Q,3,0)*100</f>
        <v>499.87000000000006</v>
      </c>
      <c r="Y2535" s="14">
        <f ca="1">VLOOKUP($M2535,LAST!$B:$Q,16,0)*100</f>
        <v>497</v>
      </c>
      <c r="Z2535" s="14">
        <f ca="1">VLOOKUP($M2535,LAST!$B:$Q,4,0)</f>
        <v>94.94</v>
      </c>
      <c r="AA2535" s="14">
        <f ca="1">VLOOKUP($M2535,LAST!$B:$Q,5,0)</f>
        <v>98.118799999999993</v>
      </c>
      <c r="AB2535" s="14">
        <f ca="1">VLOOKUP($M2535,LAST!$B:$Q,6,0)</f>
        <v>95.66</v>
      </c>
      <c r="AC2535" s="14">
        <f ca="1">VLOOKUP($M2535,LAST!$B:$Q,7,0)</f>
        <v>1120.2</v>
      </c>
    </row>
    <row r="2536" spans="12:29" ht="16.5" customHeight="1" x14ac:dyDescent="0.25">
      <c r="L2536" s="32">
        <f t="shared" si="405"/>
        <v>2536</v>
      </c>
      <c r="M2536" s="9">
        <f t="shared" ca="1" si="414"/>
        <v>42633</v>
      </c>
      <c r="N2536" s="12">
        <f t="shared" ca="1" si="406"/>
        <v>-7.4341373416175749E-3</v>
      </c>
      <c r="O2536" s="12">
        <f t="shared" ca="1" si="407"/>
        <v>3.7907505686129994E-4</v>
      </c>
      <c r="P2536" s="12">
        <f t="shared" ca="1" si="408"/>
        <v>0</v>
      </c>
      <c r="Q2536" s="12">
        <f t="shared" ca="1" si="409"/>
        <v>0</v>
      </c>
      <c r="R2536" s="12">
        <f t="shared" ca="1" si="410"/>
        <v>2.3041897510456266E-4</v>
      </c>
      <c r="S2536" s="12">
        <f t="shared" ca="1" si="411"/>
        <v>1.8572427249299306E-3</v>
      </c>
      <c r="T2536" s="12">
        <f t="shared" ca="1" si="412"/>
        <v>1.9498233531596298E-3</v>
      </c>
      <c r="U2536" s="18"/>
      <c r="V2536" s="22">
        <f t="shared" ca="1" si="413"/>
        <v>42633</v>
      </c>
      <c r="W2536" s="14">
        <f ca="1">VLOOKUP($M2536,LAST!$B:$Q,2,0)</f>
        <v>365.83</v>
      </c>
      <c r="X2536" s="14">
        <f ca="1">VLOOKUP($M2536,LAST!$B:$Q,3,0)*100</f>
        <v>501.41</v>
      </c>
      <c r="Y2536" s="14">
        <f ca="1">VLOOKUP($M2536,LAST!$B:$Q,16,0)*100</f>
        <v>499</v>
      </c>
      <c r="Z2536" s="14">
        <f ca="1">VLOOKUP($M2536,LAST!$B:$Q,4,0)</f>
        <v>94.9</v>
      </c>
      <c r="AA2536" s="14">
        <f ca="1">VLOOKUP($M2536,LAST!$B:$Q,5,0)</f>
        <v>98.104799999999997</v>
      </c>
      <c r="AB2536" s="14">
        <f ca="1">VLOOKUP($M2536,LAST!$B:$Q,6,0)</f>
        <v>96.019000000000005</v>
      </c>
      <c r="AC2536" s="14">
        <f ca="1">VLOOKUP($M2536,LAST!$B:$Q,7,0)</f>
        <v>1120.23</v>
      </c>
    </row>
    <row r="2537" spans="12:29" ht="16.5" customHeight="1" x14ac:dyDescent="0.25">
      <c r="L2537" s="32">
        <f t="shared" si="405"/>
        <v>2537</v>
      </c>
      <c r="M2537" s="9">
        <f t="shared" ca="1" si="414"/>
        <v>42632</v>
      </c>
      <c r="N2537" s="12">
        <f t="shared" ca="1" si="406"/>
        <v>-6.4159590241272824E-3</v>
      </c>
      <c r="O2537" s="12">
        <f t="shared" ca="1" si="407"/>
        <v>7.9811644518867908E-5</v>
      </c>
      <c r="P2537" s="12">
        <f t="shared" ca="1" si="408"/>
        <v>-5.9760956175297641E-3</v>
      </c>
      <c r="Q2537" s="12">
        <f t="shared" ca="1" si="409"/>
        <v>5.2714812862419969E-4</v>
      </c>
      <c r="R2537" s="12">
        <f t="shared" ca="1" si="410"/>
        <v>1.4785704161512925E-4</v>
      </c>
      <c r="S2537" s="12">
        <f t="shared" ca="1" si="411"/>
        <v>-2.778124609814081E-3</v>
      </c>
      <c r="T2537" s="12">
        <f t="shared" ca="1" si="412"/>
        <v>-1.0096677924910091E-3</v>
      </c>
      <c r="U2537" s="18"/>
      <c r="V2537" s="22">
        <f t="shared" ca="1" si="413"/>
        <v>42632</v>
      </c>
      <c r="W2537" s="14">
        <f ca="1">VLOOKUP($M2537,LAST!$B:$Q,2,0)</f>
        <v>368.57</v>
      </c>
      <c r="X2537" s="14">
        <f ca="1">VLOOKUP($M2537,LAST!$B:$Q,3,0)*100</f>
        <v>501.22</v>
      </c>
      <c r="Y2537" s="14">
        <f ca="1">VLOOKUP($M2537,LAST!$B:$Q,16,0)*100</f>
        <v>499</v>
      </c>
      <c r="Z2537" s="14">
        <f ca="1">VLOOKUP($M2537,LAST!$B:$Q,4,0)</f>
        <v>94.9</v>
      </c>
      <c r="AA2537" s="14">
        <f ca="1">VLOOKUP($M2537,LAST!$B:$Q,5,0)</f>
        <v>98.0822</v>
      </c>
      <c r="AB2537" s="14">
        <f ca="1">VLOOKUP($M2537,LAST!$B:$Q,6,0)</f>
        <v>95.840999999999994</v>
      </c>
      <c r="AC2537" s="14">
        <f ca="1">VLOOKUP($M2537,LAST!$B:$Q,7,0)</f>
        <v>1118.05</v>
      </c>
    </row>
    <row r="2538" spans="12:29" ht="16.5" customHeight="1" x14ac:dyDescent="0.25">
      <c r="L2538" s="32">
        <f t="shared" si="405"/>
        <v>2538</v>
      </c>
      <c r="M2538" s="9">
        <f t="shared" ca="1" si="414"/>
        <v>42629</v>
      </c>
      <c r="N2538" s="12">
        <f t="shared" ca="1" si="406"/>
        <v>6.5666295823949561E-3</v>
      </c>
      <c r="O2538" s="12">
        <f t="shared" ca="1" si="407"/>
        <v>3.3231902626522647E-3</v>
      </c>
      <c r="P2538" s="12">
        <f t="shared" ca="1" si="408"/>
        <v>3.9999999999997815E-3</v>
      </c>
      <c r="Q2538" s="12">
        <f t="shared" ca="1" si="409"/>
        <v>0</v>
      </c>
      <c r="R2538" s="12">
        <f t="shared" ca="1" si="410"/>
        <v>-1.3560220633968001E-4</v>
      </c>
      <c r="S2538" s="12">
        <f t="shared" ca="1" si="411"/>
        <v>8.6054907228612088E-3</v>
      </c>
      <c r="T2538" s="12">
        <f t="shared" ca="1" si="412"/>
        <v>0</v>
      </c>
      <c r="U2538" s="18"/>
      <c r="V2538" s="22">
        <f t="shared" ca="1" si="413"/>
        <v>42629</v>
      </c>
      <c r="W2538" s="14">
        <f ca="1">VLOOKUP($M2538,LAST!$B:$Q,2,0)</f>
        <v>370.95</v>
      </c>
      <c r="X2538" s="14">
        <f ca="1">VLOOKUP($M2538,LAST!$B:$Q,3,0)*100</f>
        <v>501.18</v>
      </c>
      <c r="Y2538" s="14">
        <f ca="1">VLOOKUP($M2538,LAST!$B:$Q,16,0)*100</f>
        <v>501.99999999999994</v>
      </c>
      <c r="Z2538" s="14">
        <f ca="1">VLOOKUP($M2538,LAST!$B:$Q,4,0)</f>
        <v>94.85</v>
      </c>
      <c r="AA2538" s="14">
        <f ca="1">VLOOKUP($M2538,LAST!$B:$Q,5,0)</f>
        <v>98.067700000000002</v>
      </c>
      <c r="AB2538" s="14">
        <f ca="1">VLOOKUP($M2538,LAST!$B:$Q,6,0)</f>
        <v>96.108000000000004</v>
      </c>
      <c r="AC2538" s="14">
        <f ca="1">VLOOKUP($M2538,LAST!$B:$Q,7,0)</f>
        <v>1119.18</v>
      </c>
    </row>
    <row r="2539" spans="12:29" ht="16.5" customHeight="1" x14ac:dyDescent="0.25">
      <c r="L2539" s="32">
        <f t="shared" si="405"/>
        <v>2539</v>
      </c>
      <c r="M2539" s="9">
        <f t="shared" ca="1" si="414"/>
        <v>42628</v>
      </c>
      <c r="N2539" s="12">
        <f t="shared" ca="1" si="406"/>
        <v>-5.6950696968061099E-4</v>
      </c>
      <c r="O2539" s="12">
        <f t="shared" ca="1" si="407"/>
        <v>4.4035147688656906E-3</v>
      </c>
      <c r="P2539" s="12">
        <f t="shared" ca="1" si="408"/>
        <v>-1.9960079840319889E-3</v>
      </c>
      <c r="Q2539" s="12">
        <f t="shared" ca="1" si="409"/>
        <v>3.1638894747954005E-4</v>
      </c>
      <c r="R2539" s="12">
        <f t="shared" ca="1" si="410"/>
        <v>2.9576143270904076E-4</v>
      </c>
      <c r="S2539" s="12">
        <f t="shared" ca="1" si="411"/>
        <v>-4.0911808826460394E-4</v>
      </c>
      <c r="T2539" s="12">
        <f t="shared" ca="1" si="412"/>
        <v>0</v>
      </c>
      <c r="U2539" s="18"/>
      <c r="V2539" s="22">
        <f t="shared" ca="1" si="413"/>
        <v>42628</v>
      </c>
      <c r="W2539" s="14">
        <f ca="1">VLOOKUP($M2539,LAST!$B:$Q,2,0)</f>
        <v>368.53</v>
      </c>
      <c r="X2539" s="14">
        <f ca="1">VLOOKUP($M2539,LAST!$B:$Q,3,0)*100</f>
        <v>499.52</v>
      </c>
      <c r="Y2539" s="14">
        <f ca="1">VLOOKUP($M2539,LAST!$B:$Q,16,0)*100</f>
        <v>500</v>
      </c>
      <c r="Z2539" s="14">
        <f ca="1">VLOOKUP($M2539,LAST!$B:$Q,4,0)</f>
        <v>94.85</v>
      </c>
      <c r="AA2539" s="14">
        <f ca="1">VLOOKUP($M2539,LAST!$B:$Q,5,0)</f>
        <v>98.081000000000003</v>
      </c>
      <c r="AB2539" s="14">
        <f ca="1">VLOOKUP($M2539,LAST!$B:$Q,6,0)</f>
        <v>95.287999999999997</v>
      </c>
      <c r="AC2539" s="14">
        <f ca="1">VLOOKUP($M2539,LAST!$B:$Q,7,0)</f>
        <v>1119.18</v>
      </c>
    </row>
    <row r="2540" spans="12:29" ht="16.5" customHeight="1" x14ac:dyDescent="0.25">
      <c r="L2540" s="32">
        <f t="shared" si="405"/>
        <v>2540</v>
      </c>
      <c r="M2540" s="9">
        <f t="shared" ca="1" si="414"/>
        <v>42627</v>
      </c>
      <c r="N2540" s="12">
        <f t="shared" ca="1" si="406"/>
        <v>2.8133277568660242E-2</v>
      </c>
      <c r="O2540" s="12">
        <f t="shared" ca="1" si="407"/>
        <v>1.1079938196308037E-2</v>
      </c>
      <c r="P2540" s="12">
        <f t="shared" ca="1" si="408"/>
        <v>6.0240963855420215E-3</v>
      </c>
      <c r="Q2540" s="12">
        <f t="shared" ca="1" si="409"/>
        <v>0</v>
      </c>
      <c r="R2540" s="12">
        <f t="shared" ca="1" si="410"/>
        <v>8.5676168561921173E-5</v>
      </c>
      <c r="S2540" s="12">
        <f t="shared" ca="1" si="411"/>
        <v>-3.1997323099766106E-3</v>
      </c>
      <c r="T2540" s="12">
        <f t="shared" ca="1" si="412"/>
        <v>0</v>
      </c>
      <c r="U2540" s="18"/>
      <c r="V2540" s="22">
        <f t="shared" ca="1" si="413"/>
        <v>42627</v>
      </c>
      <c r="W2540" s="14">
        <f ca="1">VLOOKUP($M2540,LAST!$B:$Q,2,0)</f>
        <v>368.74</v>
      </c>
      <c r="X2540" s="14">
        <f ca="1">VLOOKUP($M2540,LAST!$B:$Q,3,0)*100</f>
        <v>497.33</v>
      </c>
      <c r="Y2540" s="14">
        <f ca="1">VLOOKUP($M2540,LAST!$B:$Q,16,0)*100</f>
        <v>501</v>
      </c>
      <c r="Z2540" s="14">
        <f ca="1">VLOOKUP($M2540,LAST!$B:$Q,4,0)</f>
        <v>94.82</v>
      </c>
      <c r="AA2540" s="14">
        <f ca="1">VLOOKUP($M2540,LAST!$B:$Q,5,0)</f>
        <v>98.052000000000007</v>
      </c>
      <c r="AB2540" s="14">
        <f ca="1">VLOOKUP($M2540,LAST!$B:$Q,6,0)</f>
        <v>95.326999999999998</v>
      </c>
      <c r="AC2540" s="14">
        <f ca="1">VLOOKUP($M2540,LAST!$B:$Q,7,0)</f>
        <v>1119.18</v>
      </c>
    </row>
    <row r="2541" spans="12:29" ht="16.5" customHeight="1" x14ac:dyDescent="0.25">
      <c r="L2541" s="32">
        <f t="shared" si="405"/>
        <v>2541</v>
      </c>
      <c r="M2541" s="9">
        <f t="shared" ca="1" si="414"/>
        <v>42626</v>
      </c>
      <c r="N2541" s="12">
        <f t="shared" ca="1" si="406"/>
        <v>-7.801477301020987E-3</v>
      </c>
      <c r="O2541" s="12">
        <f t="shared" ca="1" si="407"/>
        <v>3.5704813008794467E-3</v>
      </c>
      <c r="P2541" s="12">
        <f t="shared" ca="1" si="408"/>
        <v>1.4256619144602967E-2</v>
      </c>
      <c r="Q2541" s="12">
        <f t="shared" ca="1" si="409"/>
        <v>-2.1088148460579603E-4</v>
      </c>
      <c r="R2541" s="12">
        <f t="shared" ca="1" si="410"/>
        <v>3.4792545620576654E-4</v>
      </c>
      <c r="S2541" s="12">
        <f t="shared" ca="1" si="411"/>
        <v>5.6575003943424296E-3</v>
      </c>
      <c r="T2541" s="12">
        <f t="shared" ca="1" si="412"/>
        <v>5.5073896051391902E-3</v>
      </c>
      <c r="U2541" s="18"/>
      <c r="V2541" s="22">
        <f t="shared" ca="1" si="413"/>
        <v>42626</v>
      </c>
      <c r="W2541" s="14">
        <f ca="1">VLOOKUP($M2541,LAST!$B:$Q,2,0)</f>
        <v>358.65</v>
      </c>
      <c r="X2541" s="14">
        <f ca="1">VLOOKUP($M2541,LAST!$B:$Q,3,0)*100</f>
        <v>491.88</v>
      </c>
      <c r="Y2541" s="14">
        <f ca="1">VLOOKUP($M2541,LAST!$B:$Q,16,0)*100</f>
        <v>498.00000000000006</v>
      </c>
      <c r="Z2541" s="14">
        <f ca="1">VLOOKUP($M2541,LAST!$B:$Q,4,0)</f>
        <v>94.82</v>
      </c>
      <c r="AA2541" s="14">
        <f ca="1">VLOOKUP($M2541,LAST!$B:$Q,5,0)</f>
        <v>98.043599999999998</v>
      </c>
      <c r="AB2541" s="14">
        <f ca="1">VLOOKUP($M2541,LAST!$B:$Q,6,0)</f>
        <v>95.632999999999996</v>
      </c>
      <c r="AC2541" s="14">
        <f ca="1">VLOOKUP($M2541,LAST!$B:$Q,7,0)</f>
        <v>1119.18</v>
      </c>
    </row>
    <row r="2542" spans="12:29" ht="16.5" customHeight="1" x14ac:dyDescent="0.25">
      <c r="L2542" s="32">
        <f t="shared" si="405"/>
        <v>2542</v>
      </c>
      <c r="M2542" s="9">
        <f t="shared" ca="1" si="414"/>
        <v>42625</v>
      </c>
      <c r="N2542" s="12">
        <f t="shared" ca="1" si="406"/>
        <v>2.0726851721119433E-2</v>
      </c>
      <c r="O2542" s="12">
        <f t="shared" ca="1" si="407"/>
        <v>2.716013160927977E-2</v>
      </c>
      <c r="P2542" s="12">
        <f t="shared" ca="1" si="408"/>
        <v>2.5052192066805867E-2</v>
      </c>
      <c r="Q2542" s="12">
        <f t="shared" ca="1" si="409"/>
        <v>1.3726111287089005E-3</v>
      </c>
      <c r="R2542" s="12">
        <f t="shared" ca="1" si="410"/>
        <v>-4.4771522456121815E-4</v>
      </c>
      <c r="S2542" s="12">
        <f t="shared" ca="1" si="411"/>
        <v>-2.5279013174456244E-3</v>
      </c>
      <c r="T2542" s="12">
        <f t="shared" ca="1" si="412"/>
        <v>1.2047645026368459E-2</v>
      </c>
      <c r="U2542" s="18"/>
      <c r="V2542" s="22">
        <f t="shared" ca="1" si="413"/>
        <v>42625</v>
      </c>
      <c r="W2542" s="14">
        <f ca="1">VLOOKUP($M2542,LAST!$B:$Q,2,0)</f>
        <v>361.47</v>
      </c>
      <c r="X2542" s="14">
        <f ca="1">VLOOKUP($M2542,LAST!$B:$Q,3,0)*100</f>
        <v>490.13</v>
      </c>
      <c r="Y2542" s="14">
        <f ca="1">VLOOKUP($M2542,LAST!$B:$Q,16,0)*100</f>
        <v>491</v>
      </c>
      <c r="Z2542" s="14">
        <f ca="1">VLOOKUP($M2542,LAST!$B:$Q,4,0)</f>
        <v>94.84</v>
      </c>
      <c r="AA2542" s="14">
        <f ca="1">VLOOKUP($M2542,LAST!$B:$Q,5,0)</f>
        <v>98.009500000000003</v>
      </c>
      <c r="AB2542" s="14">
        <f ca="1">VLOOKUP($M2542,LAST!$B:$Q,6,0)</f>
        <v>95.094999999999999</v>
      </c>
      <c r="AC2542" s="14">
        <f ca="1">VLOOKUP($M2542,LAST!$B:$Q,7,0)</f>
        <v>1113.05</v>
      </c>
    </row>
    <row r="2543" spans="12:29" ht="16.5" customHeight="1" x14ac:dyDescent="0.25">
      <c r="L2543" s="32">
        <f t="shared" si="405"/>
        <v>2543</v>
      </c>
      <c r="M2543" s="9">
        <f t="shared" ca="1" si="414"/>
        <v>42622</v>
      </c>
      <c r="N2543" s="12">
        <f t="shared" ca="1" si="406"/>
        <v>1.7030442274554858E-2</v>
      </c>
      <c r="O2543" s="12">
        <f t="shared" ca="1" si="407"/>
        <v>2.1274318857950059E-2</v>
      </c>
      <c r="P2543" s="12">
        <f t="shared" ca="1" si="408"/>
        <v>2.5695931477516032E-2</v>
      </c>
      <c r="Q2543" s="12">
        <f t="shared" ca="1" si="409"/>
        <v>-4.2216358839053392E-4</v>
      </c>
      <c r="R2543" s="12">
        <f t="shared" ca="1" si="410"/>
        <v>1.4075944822300457E-4</v>
      </c>
      <c r="S2543" s="12">
        <f t="shared" ca="1" si="411"/>
        <v>3.2517074094731147E-3</v>
      </c>
      <c r="T2543" s="12">
        <f t="shared" ca="1" si="412"/>
        <v>6.6358519060911725E-3</v>
      </c>
      <c r="U2543" s="18"/>
      <c r="V2543" s="22">
        <f t="shared" ca="1" si="413"/>
        <v>42622</v>
      </c>
      <c r="W2543" s="14">
        <f ca="1">VLOOKUP($M2543,LAST!$B:$Q,2,0)</f>
        <v>354.13</v>
      </c>
      <c r="X2543" s="14">
        <f ca="1">VLOOKUP($M2543,LAST!$B:$Q,3,0)*100</f>
        <v>477.17</v>
      </c>
      <c r="Y2543" s="14">
        <f ca="1">VLOOKUP($M2543,LAST!$B:$Q,16,0)*100</f>
        <v>479</v>
      </c>
      <c r="Z2543" s="14">
        <f ca="1">VLOOKUP($M2543,LAST!$B:$Q,4,0)</f>
        <v>94.71</v>
      </c>
      <c r="AA2543" s="14">
        <f ca="1">VLOOKUP($M2543,LAST!$B:$Q,5,0)</f>
        <v>98.053399999999996</v>
      </c>
      <c r="AB2543" s="14">
        <f ca="1">VLOOKUP($M2543,LAST!$B:$Q,6,0)</f>
        <v>95.335999999999999</v>
      </c>
      <c r="AC2543" s="14">
        <f ca="1">VLOOKUP($M2543,LAST!$B:$Q,7,0)</f>
        <v>1099.8</v>
      </c>
    </row>
    <row r="2544" spans="12:29" ht="16.5" customHeight="1" x14ac:dyDescent="0.25">
      <c r="L2544" s="32">
        <f t="shared" si="405"/>
        <v>2544</v>
      </c>
      <c r="M2544" s="9">
        <f t="shared" ca="1" si="414"/>
        <v>42621</v>
      </c>
      <c r="N2544" s="12">
        <f t="shared" ca="1" si="406"/>
        <v>-1.741118040466183E-2</v>
      </c>
      <c r="O2544" s="12">
        <f t="shared" ca="1" si="407"/>
        <v>-2.1200377081805777E-2</v>
      </c>
      <c r="P2544" s="12">
        <f t="shared" ca="1" si="408"/>
        <v>-3.1120331950207469E-2</v>
      </c>
      <c r="Q2544" s="12">
        <f t="shared" ca="1" si="409"/>
        <v>6.3364663639253749E-4</v>
      </c>
      <c r="R2544" s="12">
        <f t="shared" ca="1" si="410"/>
        <v>2.3465413001466651E-4</v>
      </c>
      <c r="S2544" s="12">
        <f t="shared" ca="1" si="411"/>
        <v>7.4771473103329988E-4</v>
      </c>
      <c r="T2544" s="12">
        <f t="shared" ca="1" si="412"/>
        <v>1.0720372372590159E-3</v>
      </c>
      <c r="U2544" s="18"/>
      <c r="V2544" s="22">
        <f t="shared" ca="1" si="413"/>
        <v>42621</v>
      </c>
      <c r="W2544" s="14">
        <f ca="1">VLOOKUP($M2544,LAST!$B:$Q,2,0)</f>
        <v>348.2</v>
      </c>
      <c r="X2544" s="14">
        <f ca="1">VLOOKUP($M2544,LAST!$B:$Q,3,0)*100</f>
        <v>467.23</v>
      </c>
      <c r="Y2544" s="14">
        <f ca="1">VLOOKUP($M2544,LAST!$B:$Q,16,0)*100</f>
        <v>467</v>
      </c>
      <c r="Z2544" s="14">
        <f ca="1">VLOOKUP($M2544,LAST!$B:$Q,4,0)</f>
        <v>94.75</v>
      </c>
      <c r="AA2544" s="14">
        <f ca="1">VLOOKUP($M2544,LAST!$B:$Q,5,0)</f>
        <v>98.039599999999993</v>
      </c>
      <c r="AB2544" s="14">
        <f ca="1">VLOOKUP($M2544,LAST!$B:$Q,6,0)</f>
        <v>95.027000000000001</v>
      </c>
      <c r="AC2544" s="14">
        <f ca="1">VLOOKUP($M2544,LAST!$B:$Q,7,0)</f>
        <v>1092.55</v>
      </c>
    </row>
    <row r="2545" spans="12:29" ht="16.5" customHeight="1" x14ac:dyDescent="0.25">
      <c r="L2545" s="32">
        <f t="shared" si="405"/>
        <v>2545</v>
      </c>
      <c r="M2545" s="9">
        <f t="shared" ca="1" si="414"/>
        <v>42620</v>
      </c>
      <c r="N2545" s="12">
        <f t="shared" ca="1" si="406"/>
        <v>-1.5939574019049774E-2</v>
      </c>
      <c r="O2545" s="12">
        <f t="shared" ca="1" si="407"/>
        <v>-9.2156333672345214E-3</v>
      </c>
      <c r="P2545" s="12">
        <f t="shared" ca="1" si="408"/>
        <v>-4.1322314049586639E-3</v>
      </c>
      <c r="Q2545" s="12">
        <f t="shared" ca="1" si="409"/>
        <v>1.0561892691152153E-4</v>
      </c>
      <c r="R2545" s="12">
        <f t="shared" ca="1" si="410"/>
        <v>3.9192391776943225E-4</v>
      </c>
      <c r="S2545" s="12">
        <f t="shared" ca="1" si="411"/>
        <v>1.4026132900246679E-3</v>
      </c>
      <c r="T2545" s="12">
        <f t="shared" ca="1" si="412"/>
        <v>-1.2549197014250058E-2</v>
      </c>
      <c r="U2545" s="18"/>
      <c r="V2545" s="22">
        <f t="shared" ca="1" si="413"/>
        <v>42620</v>
      </c>
      <c r="W2545" s="14">
        <f ca="1">VLOOKUP($M2545,LAST!$B:$Q,2,0)</f>
        <v>354.37</v>
      </c>
      <c r="X2545" s="14">
        <f ca="1">VLOOKUP($M2545,LAST!$B:$Q,3,0)*100</f>
        <v>477.35</v>
      </c>
      <c r="Y2545" s="14">
        <f ca="1">VLOOKUP($M2545,LAST!$B:$Q,16,0)*100</f>
        <v>482</v>
      </c>
      <c r="Z2545" s="14">
        <f ca="1">VLOOKUP($M2545,LAST!$B:$Q,4,0)</f>
        <v>94.69</v>
      </c>
      <c r="AA2545" s="14">
        <f ca="1">VLOOKUP($M2545,LAST!$B:$Q,5,0)</f>
        <v>98.016599999999997</v>
      </c>
      <c r="AB2545" s="14">
        <f ca="1">VLOOKUP($M2545,LAST!$B:$Q,6,0)</f>
        <v>94.956000000000003</v>
      </c>
      <c r="AC2545" s="14">
        <f ca="1">VLOOKUP($M2545,LAST!$B:$Q,7,0)</f>
        <v>1091.3800000000001</v>
      </c>
    </row>
    <row r="2546" spans="12:29" ht="16.5" customHeight="1" x14ac:dyDescent="0.25">
      <c r="L2546" s="32">
        <f t="shared" si="405"/>
        <v>2546</v>
      </c>
      <c r="M2546" s="9">
        <f t="shared" ca="1" si="414"/>
        <v>42619</v>
      </c>
      <c r="N2546" s="12">
        <f t="shared" ca="1" si="406"/>
        <v>-4.4411136092370462E-4</v>
      </c>
      <c r="O2546" s="12">
        <f t="shared" ca="1" si="407"/>
        <v>-3.6191421599039986E-3</v>
      </c>
      <c r="P2546" s="12">
        <f t="shared" ca="1" si="408"/>
        <v>-8.1967213114754189E-3</v>
      </c>
      <c r="Q2546" s="12">
        <f t="shared" ca="1" si="409"/>
        <v>5.2837366585656298E-4</v>
      </c>
      <c r="R2546" s="12">
        <f t="shared" ca="1" si="410"/>
        <v>3.4407240835365727E-4</v>
      </c>
      <c r="S2546" s="12">
        <f t="shared" ca="1" si="411"/>
        <v>-1.0652727348608115E-2</v>
      </c>
      <c r="T2546" s="12">
        <f t="shared" ca="1" si="412"/>
        <v>9.0485454463218318E-5</v>
      </c>
      <c r="U2546" s="18"/>
      <c r="V2546" s="22">
        <f t="shared" ca="1" si="413"/>
        <v>42619</v>
      </c>
      <c r="W2546" s="14">
        <f ca="1">VLOOKUP($M2546,LAST!$B:$Q,2,0)</f>
        <v>360.11</v>
      </c>
      <c r="X2546" s="14">
        <f ca="1">VLOOKUP($M2546,LAST!$B:$Q,3,0)*100</f>
        <v>481.78999999999996</v>
      </c>
      <c r="Y2546" s="14">
        <f ca="1">VLOOKUP($M2546,LAST!$B:$Q,16,0)*100</f>
        <v>484</v>
      </c>
      <c r="Z2546" s="14">
        <f ca="1">VLOOKUP($M2546,LAST!$B:$Q,4,0)</f>
        <v>94.68</v>
      </c>
      <c r="AA2546" s="14">
        <f ca="1">VLOOKUP($M2546,LAST!$B:$Q,5,0)</f>
        <v>97.978200000000001</v>
      </c>
      <c r="AB2546" s="14">
        <f ca="1">VLOOKUP($M2546,LAST!$B:$Q,6,0)</f>
        <v>94.822999999999993</v>
      </c>
      <c r="AC2546" s="14">
        <f ca="1">VLOOKUP($M2546,LAST!$B:$Q,7,0)</f>
        <v>1105.25</v>
      </c>
    </row>
    <row r="2547" spans="12:29" ht="16.5" customHeight="1" x14ac:dyDescent="0.25">
      <c r="L2547" s="32">
        <f t="shared" si="405"/>
        <v>2547</v>
      </c>
      <c r="M2547" s="9">
        <f t="shared" ca="1" si="414"/>
        <v>42618</v>
      </c>
      <c r="N2547" s="12">
        <f t="shared" ca="1" si="406"/>
        <v>0</v>
      </c>
      <c r="O2547" s="12">
        <f t="shared" ca="1" si="407"/>
        <v>-1.280568407138194E-3</v>
      </c>
      <c r="P2547" s="12">
        <f t="shared" ca="1" si="408"/>
        <v>0</v>
      </c>
      <c r="Q2547" s="12">
        <f t="shared" ca="1" si="409"/>
        <v>1.1637748624628852E-3</v>
      </c>
      <c r="R2547" s="12">
        <f t="shared" ca="1" si="410"/>
        <v>3.4419083492331914E-4</v>
      </c>
      <c r="S2547" s="12">
        <f t="shared" ca="1" si="411"/>
        <v>0</v>
      </c>
      <c r="T2547" s="12">
        <f t="shared" ca="1" si="412"/>
        <v>-1.0741619299109328E-2</v>
      </c>
      <c r="U2547" s="18"/>
      <c r="V2547" s="22">
        <f t="shared" ca="1" si="413"/>
        <v>42618</v>
      </c>
      <c r="W2547" s="14">
        <f ca="1">VLOOKUP($M2547,LAST!$B:$Q,2,0)</f>
        <v>360.27</v>
      </c>
      <c r="X2547" s="14">
        <f ca="1">VLOOKUP($M2547,LAST!$B:$Q,3,0)*100</f>
        <v>483.53999999999996</v>
      </c>
      <c r="Y2547" s="14">
        <f ca="1">VLOOKUP($M2547,LAST!$B:$Q,16,0)*100</f>
        <v>488</v>
      </c>
      <c r="Z2547" s="14">
        <f ca="1">VLOOKUP($M2547,LAST!$B:$Q,4,0)</f>
        <v>94.63</v>
      </c>
      <c r="AA2547" s="14">
        <f ca="1">VLOOKUP($M2547,LAST!$B:$Q,5,0)</f>
        <v>97.944500000000005</v>
      </c>
      <c r="AB2547" s="14">
        <f ca="1">VLOOKUP($M2547,LAST!$B:$Q,6,0)</f>
        <v>95.843999999999994</v>
      </c>
      <c r="AC2547" s="14">
        <f ca="1">VLOOKUP($M2547,LAST!$B:$Q,7,0)</f>
        <v>1105.1500000000001</v>
      </c>
    </row>
    <row r="2548" spans="12:29" ht="16.5" customHeight="1" x14ac:dyDescent="0.25">
      <c r="L2548" s="32">
        <f t="shared" si="405"/>
        <v>2548</v>
      </c>
      <c r="M2548" s="9">
        <f t="shared" ca="1" si="414"/>
        <v>42615</v>
      </c>
      <c r="N2548" s="12">
        <f t="shared" ca="1" si="406"/>
        <v>-1.5413626301549632E-2</v>
      </c>
      <c r="O2548" s="12">
        <f t="shared" ca="1" si="407"/>
        <v>-6.525218533262378E-3</v>
      </c>
      <c r="P2548" s="12">
        <f t="shared" ca="1" si="408"/>
        <v>-2.0449897750509649E-3</v>
      </c>
      <c r="Q2548" s="12">
        <f t="shared" ca="1" si="409"/>
        <v>2.1164021164010727E-4</v>
      </c>
      <c r="R2548" s="12">
        <f t="shared" ca="1" si="410"/>
        <v>7.451100238249353E-4</v>
      </c>
      <c r="S2548" s="12">
        <f t="shared" ca="1" si="411"/>
        <v>1.9968009367190565E-3</v>
      </c>
      <c r="T2548" s="12">
        <f t="shared" ca="1" si="412"/>
        <v>-4.3226381461675123E-3</v>
      </c>
      <c r="U2548" s="18"/>
      <c r="V2548" s="22">
        <f t="shared" ca="1" si="413"/>
        <v>42615</v>
      </c>
      <c r="W2548" s="14">
        <f ca="1">VLOOKUP($M2548,LAST!$B:$Q,2,0)</f>
        <v>360.27</v>
      </c>
      <c r="X2548" s="14">
        <f ca="1">VLOOKUP($M2548,LAST!$B:$Q,3,0)*100</f>
        <v>484.15999999999997</v>
      </c>
      <c r="Y2548" s="14">
        <f ca="1">VLOOKUP($M2548,LAST!$B:$Q,16,0)*100</f>
        <v>488</v>
      </c>
      <c r="Z2548" s="14">
        <f ca="1">VLOOKUP($M2548,LAST!$B:$Q,4,0)</f>
        <v>94.52</v>
      </c>
      <c r="AA2548" s="14">
        <f ca="1">VLOOKUP($M2548,LAST!$B:$Q,5,0)</f>
        <v>97.910799999999995</v>
      </c>
      <c r="AB2548" s="14">
        <f ca="1">VLOOKUP($M2548,LAST!$B:$Q,6,0)</f>
        <v>95.843999999999994</v>
      </c>
      <c r="AC2548" s="14">
        <f ca="1">VLOOKUP($M2548,LAST!$B:$Q,7,0)</f>
        <v>1117.1500000000001</v>
      </c>
    </row>
    <row r="2549" spans="12:29" ht="16.5" customHeight="1" x14ac:dyDescent="0.25">
      <c r="L2549" s="32">
        <f t="shared" si="405"/>
        <v>2549</v>
      </c>
      <c r="M2549" s="9">
        <f t="shared" ca="1" si="414"/>
        <v>42614</v>
      </c>
      <c r="N2549" s="12">
        <f t="shared" ca="1" si="406"/>
        <v>1.3011821378145827E-2</v>
      </c>
      <c r="O2549" s="12">
        <f t="shared" ca="1" si="407"/>
        <v>1.0475936158413912E-3</v>
      </c>
      <c r="P2549" s="12">
        <f t="shared" ca="1" si="408"/>
        <v>-2.0408163265308588E-3</v>
      </c>
      <c r="Q2549" s="12">
        <f t="shared" ca="1" si="409"/>
        <v>2.116850127009684E-4</v>
      </c>
      <c r="R2549" s="12">
        <f t="shared" ca="1" si="410"/>
        <v>2.6581632705235947E-4</v>
      </c>
      <c r="S2549" s="12">
        <f t="shared" ca="1" si="411"/>
        <v>-3.8428693424423788E-3</v>
      </c>
      <c r="T2549" s="12">
        <f t="shared" ca="1" si="412"/>
        <v>6.4585575888052027E-3</v>
      </c>
      <c r="U2549" s="18"/>
      <c r="V2549" s="22">
        <f t="shared" ca="1" si="413"/>
        <v>42614</v>
      </c>
      <c r="W2549" s="14">
        <f ca="1">VLOOKUP($M2549,LAST!$B:$Q,2,0)</f>
        <v>365.91</v>
      </c>
      <c r="X2549" s="14">
        <f ca="1">VLOOKUP($M2549,LAST!$B:$Q,3,0)*100</f>
        <v>487.34000000000003</v>
      </c>
      <c r="Y2549" s="14">
        <f ca="1">VLOOKUP($M2549,LAST!$B:$Q,16,0)*100</f>
        <v>488.99999999999994</v>
      </c>
      <c r="Z2549" s="14">
        <f ca="1">VLOOKUP($M2549,LAST!$B:$Q,4,0)</f>
        <v>94.5</v>
      </c>
      <c r="AA2549" s="14">
        <f ca="1">VLOOKUP($M2549,LAST!$B:$Q,5,0)</f>
        <v>97.837900000000005</v>
      </c>
      <c r="AB2549" s="14">
        <f ca="1">VLOOKUP($M2549,LAST!$B:$Q,6,0)</f>
        <v>95.653000000000006</v>
      </c>
      <c r="AC2549" s="14">
        <f ca="1">VLOOKUP($M2549,LAST!$B:$Q,7,0)</f>
        <v>1122</v>
      </c>
    </row>
    <row r="2550" spans="12:29" ht="16.5" customHeight="1" x14ac:dyDescent="0.25">
      <c r="L2550" s="32">
        <f t="shared" si="405"/>
        <v>2550</v>
      </c>
      <c r="M2550" s="9">
        <f t="shared" ca="1" si="414"/>
        <v>42613</v>
      </c>
      <c r="N2550" s="12">
        <f t="shared" ca="1" si="406"/>
        <v>6.3522135235281052E-3</v>
      </c>
      <c r="O2550" s="12">
        <f t="shared" ca="1" si="407"/>
        <v>3.3180825192695718E-3</v>
      </c>
      <c r="P2550" s="12">
        <f t="shared" ca="1" si="408"/>
        <v>2.044989775051409E-3</v>
      </c>
      <c r="Q2550" s="12">
        <f t="shared" ca="1" si="409"/>
        <v>3.1762837480142636E-4</v>
      </c>
      <c r="R2550" s="12">
        <f t="shared" ca="1" si="410"/>
        <v>5.0121262769398101E-4</v>
      </c>
      <c r="S2550" s="12">
        <f t="shared" ca="1" si="411"/>
        <v>-3.3314593874278486E-4</v>
      </c>
      <c r="T2550" s="12">
        <f t="shared" ca="1" si="412"/>
        <v>-4.5362003071759416E-3</v>
      </c>
      <c r="U2550" s="18"/>
      <c r="V2550" s="22">
        <f t="shared" ca="1" si="413"/>
        <v>42613</v>
      </c>
      <c r="W2550" s="14">
        <f ca="1">VLOOKUP($M2550,LAST!$B:$Q,2,0)</f>
        <v>361.21</v>
      </c>
      <c r="X2550" s="14">
        <f ca="1">VLOOKUP($M2550,LAST!$B:$Q,3,0)*100</f>
        <v>486.83</v>
      </c>
      <c r="Y2550" s="14">
        <f ca="1">VLOOKUP($M2550,LAST!$B:$Q,16,0)*100</f>
        <v>490.00000000000006</v>
      </c>
      <c r="Z2550" s="14">
        <f ca="1">VLOOKUP($M2550,LAST!$B:$Q,4,0)</f>
        <v>94.48</v>
      </c>
      <c r="AA2550" s="14">
        <f ca="1">VLOOKUP($M2550,LAST!$B:$Q,5,0)</f>
        <v>97.811899999999994</v>
      </c>
      <c r="AB2550" s="14">
        <f ca="1">VLOOKUP($M2550,LAST!$B:$Q,6,0)</f>
        <v>96.022000000000006</v>
      </c>
      <c r="AC2550" s="14">
        <f ca="1">VLOOKUP($M2550,LAST!$B:$Q,7,0)</f>
        <v>1114.8</v>
      </c>
    </row>
    <row r="2551" spans="12:29" ht="16.5" customHeight="1" x14ac:dyDescent="0.25">
      <c r="L2551" s="32">
        <f t="shared" si="405"/>
        <v>2551</v>
      </c>
      <c r="M2551" s="9">
        <f t="shared" ca="1" si="414"/>
        <v>42612</v>
      </c>
      <c r="N2551" s="12">
        <f t="shared" ca="1" si="406"/>
        <v>8.6442473927839103E-4</v>
      </c>
      <c r="O2551" s="12">
        <f t="shared" ca="1" si="407"/>
        <v>-1.1733465077502503E-3</v>
      </c>
      <c r="P2551" s="12">
        <f t="shared" ca="1" si="408"/>
        <v>0</v>
      </c>
      <c r="Q2551" s="12">
        <f t="shared" ca="1" si="409"/>
        <v>5.2966101694917889E-4</v>
      </c>
      <c r="R2551" s="12">
        <f t="shared" ca="1" si="410"/>
        <v>2.4759895517334485E-4</v>
      </c>
      <c r="S2551" s="12">
        <f t="shared" ca="1" si="411"/>
        <v>4.9591964846202874E-3</v>
      </c>
      <c r="T2551" s="12">
        <f t="shared" ca="1" si="412"/>
        <v>-4.5068669718653087E-3</v>
      </c>
      <c r="U2551" s="18"/>
      <c r="V2551" s="22">
        <f t="shared" ca="1" si="413"/>
        <v>42612</v>
      </c>
      <c r="W2551" s="14">
        <f ca="1">VLOOKUP($M2551,LAST!$B:$Q,2,0)</f>
        <v>358.93</v>
      </c>
      <c r="X2551" s="14">
        <f ca="1">VLOOKUP($M2551,LAST!$B:$Q,3,0)*100</f>
        <v>485.21999999999997</v>
      </c>
      <c r="Y2551" s="14">
        <f ca="1">VLOOKUP($M2551,LAST!$B:$Q,16,0)*100</f>
        <v>488.99999999999994</v>
      </c>
      <c r="Z2551" s="14">
        <f ca="1">VLOOKUP($M2551,LAST!$B:$Q,4,0)</f>
        <v>94.45</v>
      </c>
      <c r="AA2551" s="14">
        <f ca="1">VLOOKUP($M2551,LAST!$B:$Q,5,0)</f>
        <v>97.762900000000002</v>
      </c>
      <c r="AB2551" s="14">
        <f ca="1">VLOOKUP($M2551,LAST!$B:$Q,6,0)</f>
        <v>96.054000000000002</v>
      </c>
      <c r="AC2551" s="14">
        <f ca="1">VLOOKUP($M2551,LAST!$B:$Q,7,0)</f>
        <v>1119.8800000000001</v>
      </c>
    </row>
    <row r="2552" spans="12:29" ht="16.5" customHeight="1" x14ac:dyDescent="0.25">
      <c r="L2552" s="32">
        <f t="shared" si="405"/>
        <v>2552</v>
      </c>
      <c r="M2552" s="9">
        <f t="shared" ca="1" si="414"/>
        <v>42611</v>
      </c>
      <c r="N2552" s="12">
        <f t="shared" ca="1" si="406"/>
        <v>1.2507411276433622E-2</v>
      </c>
      <c r="O2552" s="12">
        <f t="shared" ca="1" si="407"/>
        <v>6.9438686676062122E-3</v>
      </c>
      <c r="P2552" s="12">
        <f t="shared" ca="1" si="408"/>
        <v>6.1728395061726449E-3</v>
      </c>
      <c r="Q2552" s="12">
        <f t="shared" ca="1" si="409"/>
        <v>5.2994170641240679E-4</v>
      </c>
      <c r="R2552" s="12">
        <f t="shared" ca="1" si="410"/>
        <v>2.783705091007338E-4</v>
      </c>
      <c r="S2552" s="12">
        <f t="shared" ca="1" si="411"/>
        <v>1.4649561559543223E-4</v>
      </c>
      <c r="T2552" s="12">
        <f t="shared" ca="1" si="412"/>
        <v>1.0101463589835769E-2</v>
      </c>
      <c r="U2552" s="18"/>
      <c r="V2552" s="22">
        <f t="shared" ca="1" si="413"/>
        <v>42611</v>
      </c>
      <c r="W2552" s="14">
        <f ca="1">VLOOKUP($M2552,LAST!$B:$Q,2,0)</f>
        <v>358.62</v>
      </c>
      <c r="X2552" s="14">
        <f ca="1">VLOOKUP($M2552,LAST!$B:$Q,3,0)*100</f>
        <v>485.78999999999996</v>
      </c>
      <c r="Y2552" s="14">
        <f ca="1">VLOOKUP($M2552,LAST!$B:$Q,16,0)*100</f>
        <v>488.99999999999994</v>
      </c>
      <c r="Z2552" s="14">
        <f ca="1">VLOOKUP($M2552,LAST!$B:$Q,4,0)</f>
        <v>94.4</v>
      </c>
      <c r="AA2552" s="14">
        <f ca="1">VLOOKUP($M2552,LAST!$B:$Q,5,0)</f>
        <v>97.738699999999994</v>
      </c>
      <c r="AB2552" s="14">
        <f ca="1">VLOOKUP($M2552,LAST!$B:$Q,6,0)</f>
        <v>95.58</v>
      </c>
      <c r="AC2552" s="14">
        <f ca="1">VLOOKUP($M2552,LAST!$B:$Q,7,0)</f>
        <v>1124.95</v>
      </c>
    </row>
    <row r="2553" spans="12:29" ht="16.5" customHeight="1" x14ac:dyDescent="0.25">
      <c r="L2553" s="32">
        <f t="shared" si="405"/>
        <v>2553</v>
      </c>
      <c r="M2553" s="9">
        <f t="shared" ca="1" si="414"/>
        <v>42608</v>
      </c>
      <c r="N2553" s="12">
        <f t="shared" ca="1" si="406"/>
        <v>-2.1601613215104565E-2</v>
      </c>
      <c r="O2553" s="12">
        <f t="shared" ca="1" si="407"/>
        <v>-1.0541859797366548E-2</v>
      </c>
      <c r="P2553" s="12">
        <f t="shared" ca="1" si="408"/>
        <v>-1.0183299389001976E-2</v>
      </c>
      <c r="Q2553" s="12">
        <f t="shared" ca="1" si="409"/>
        <v>-4.2377370484170118E-4</v>
      </c>
      <c r="R2553" s="12">
        <f t="shared" ca="1" si="410"/>
        <v>-1.0234199420144918E-6</v>
      </c>
      <c r="S2553" s="12">
        <f t="shared" ca="1" si="411"/>
        <v>8.3780019415016227E-3</v>
      </c>
      <c r="T2553" s="12">
        <f t="shared" ca="1" si="412"/>
        <v>-1.9267822736029894E-3</v>
      </c>
      <c r="U2553" s="18"/>
      <c r="V2553" s="22">
        <f t="shared" ca="1" si="413"/>
        <v>42608</v>
      </c>
      <c r="W2553" s="14">
        <f ca="1">VLOOKUP($M2553,LAST!$B:$Q,2,0)</f>
        <v>354.19</v>
      </c>
      <c r="X2553" s="14">
        <f ca="1">VLOOKUP($M2553,LAST!$B:$Q,3,0)*100</f>
        <v>482.44</v>
      </c>
      <c r="Y2553" s="14">
        <f ca="1">VLOOKUP($M2553,LAST!$B:$Q,16,0)*100</f>
        <v>486.00000000000006</v>
      </c>
      <c r="Z2553" s="14">
        <f ca="1">VLOOKUP($M2553,LAST!$B:$Q,4,0)</f>
        <v>94.35</v>
      </c>
      <c r="AA2553" s="14">
        <f ca="1">VLOOKUP($M2553,LAST!$B:$Q,5,0)</f>
        <v>97.711500000000001</v>
      </c>
      <c r="AB2553" s="14">
        <f ca="1">VLOOKUP($M2553,LAST!$B:$Q,6,0)</f>
        <v>95.566000000000003</v>
      </c>
      <c r="AC2553" s="14">
        <f ca="1">VLOOKUP($M2553,LAST!$B:$Q,7,0)</f>
        <v>1113.7</v>
      </c>
    </row>
    <row r="2554" spans="12:29" ht="16.5" customHeight="1" x14ac:dyDescent="0.25">
      <c r="L2554" s="32">
        <f t="shared" si="405"/>
        <v>2554</v>
      </c>
      <c r="M2554" s="9">
        <f t="shared" ca="1" si="414"/>
        <v>42607</v>
      </c>
      <c r="N2554" s="12">
        <f t="shared" ca="1" si="406"/>
        <v>3.5923510555990745E-4</v>
      </c>
      <c r="O2554" s="12">
        <f t="shared" ca="1" si="407"/>
        <v>-5.5679060186413221E-3</v>
      </c>
      <c r="P2554" s="12">
        <f t="shared" ca="1" si="408"/>
        <v>-8.0808080808081328E-3</v>
      </c>
      <c r="Q2554" s="12">
        <f t="shared" ca="1" si="409"/>
        <v>2.1193175797384889E-4</v>
      </c>
      <c r="R2554" s="12">
        <f t="shared" ca="1" si="410"/>
        <v>4.7079533707972132E-5</v>
      </c>
      <c r="S2554" s="12">
        <f t="shared" ca="1" si="411"/>
        <v>-1.4770113729867251E-4</v>
      </c>
      <c r="T2554" s="12">
        <f t="shared" ca="1" si="412"/>
        <v>-5.4812834224600149E-3</v>
      </c>
      <c r="U2554" s="18"/>
      <c r="V2554" s="22">
        <f t="shared" ca="1" si="413"/>
        <v>42607</v>
      </c>
      <c r="W2554" s="14">
        <f ca="1">VLOOKUP($M2554,LAST!$B:$Q,2,0)</f>
        <v>362.01</v>
      </c>
      <c r="X2554" s="14">
        <f ca="1">VLOOKUP($M2554,LAST!$B:$Q,3,0)*100</f>
        <v>487.58</v>
      </c>
      <c r="Y2554" s="14">
        <f ca="1">VLOOKUP($M2554,LAST!$B:$Q,16,0)*100</f>
        <v>491</v>
      </c>
      <c r="Z2554" s="14">
        <f ca="1">VLOOKUP($M2554,LAST!$B:$Q,4,0)</f>
        <v>94.39</v>
      </c>
      <c r="AA2554" s="14">
        <f ca="1">VLOOKUP($M2554,LAST!$B:$Q,5,0)</f>
        <v>97.711600000000004</v>
      </c>
      <c r="AB2554" s="14">
        <f ca="1">VLOOKUP($M2554,LAST!$B:$Q,6,0)</f>
        <v>94.772000000000006</v>
      </c>
      <c r="AC2554" s="14">
        <f ca="1">VLOOKUP($M2554,LAST!$B:$Q,7,0)</f>
        <v>1115.8499999999999</v>
      </c>
    </row>
    <row r="2555" spans="12:29" ht="16.5" customHeight="1" x14ac:dyDescent="0.25">
      <c r="L2555" s="32">
        <f t="shared" si="405"/>
        <v>2555</v>
      </c>
      <c r="M2555" s="9">
        <f t="shared" ca="1" si="414"/>
        <v>42606</v>
      </c>
      <c r="N2555" s="12">
        <f t="shared" ca="1" si="406"/>
        <v>5.6132940588005109E-3</v>
      </c>
      <c r="O2555" s="12">
        <f t="shared" ca="1" si="407"/>
        <v>-5.0962165688184236E-4</v>
      </c>
      <c r="P2555" s="12">
        <f t="shared" ca="1" si="408"/>
        <v>0</v>
      </c>
      <c r="Q2555" s="12">
        <f t="shared" ca="1" si="409"/>
        <v>3.1799872800508666E-4</v>
      </c>
      <c r="R2555" s="12">
        <f t="shared" ca="1" si="410"/>
        <v>1.8732975257118589E-4</v>
      </c>
      <c r="S2555" s="12">
        <f t="shared" ca="1" si="411"/>
        <v>2.6126783655422425E-3</v>
      </c>
      <c r="T2555" s="12">
        <f t="shared" ca="1" si="412"/>
        <v>5.4844606946982122E-3</v>
      </c>
      <c r="U2555" s="18"/>
      <c r="V2555" s="22">
        <f t="shared" ca="1" si="413"/>
        <v>42606</v>
      </c>
      <c r="W2555" s="14">
        <f ca="1">VLOOKUP($M2555,LAST!$B:$Q,2,0)</f>
        <v>361.88</v>
      </c>
      <c r="X2555" s="14">
        <f ca="1">VLOOKUP($M2555,LAST!$B:$Q,3,0)*100</f>
        <v>490.31</v>
      </c>
      <c r="Y2555" s="14">
        <f ca="1">VLOOKUP($M2555,LAST!$B:$Q,16,0)*100</f>
        <v>495</v>
      </c>
      <c r="Z2555" s="14">
        <f ca="1">VLOOKUP($M2555,LAST!$B:$Q,4,0)</f>
        <v>94.37</v>
      </c>
      <c r="AA2555" s="14">
        <f ca="1">VLOOKUP($M2555,LAST!$B:$Q,5,0)</f>
        <v>97.706999999999994</v>
      </c>
      <c r="AB2555" s="14">
        <f ca="1">VLOOKUP($M2555,LAST!$B:$Q,6,0)</f>
        <v>94.786000000000001</v>
      </c>
      <c r="AC2555" s="14">
        <f ca="1">VLOOKUP($M2555,LAST!$B:$Q,7,0)</f>
        <v>1122</v>
      </c>
    </row>
    <row r="2556" spans="12:29" ht="16.5" customHeight="1" x14ac:dyDescent="0.25">
      <c r="L2556" s="32">
        <f t="shared" si="405"/>
        <v>2556</v>
      </c>
      <c r="M2556" s="9">
        <f t="shared" ca="1" si="414"/>
        <v>42605</v>
      </c>
      <c r="N2556" s="12">
        <f t="shared" ca="1" si="406"/>
        <v>-8.13097764670212E-3</v>
      </c>
      <c r="O2556" s="12">
        <f t="shared" ca="1" si="407"/>
        <v>-3.7570317418412769E-3</v>
      </c>
      <c r="P2556" s="12">
        <f t="shared" ca="1" si="408"/>
        <v>-4.0241448692153181E-3</v>
      </c>
      <c r="Q2556" s="12">
        <f t="shared" ca="1" si="409"/>
        <v>2.1204410517405847E-4</v>
      </c>
      <c r="R2556" s="12">
        <f t="shared" ca="1" si="410"/>
        <v>6.4494729859143618E-5</v>
      </c>
      <c r="S2556" s="12">
        <f t="shared" ca="1" si="411"/>
        <v>2.1159766819356385E-4</v>
      </c>
      <c r="T2556" s="12">
        <f t="shared" ca="1" si="412"/>
        <v>-9.2075471698112032E-3</v>
      </c>
      <c r="U2556" s="18"/>
      <c r="V2556" s="22">
        <f t="shared" ca="1" si="413"/>
        <v>42605</v>
      </c>
      <c r="W2556" s="14">
        <f ca="1">VLOOKUP($M2556,LAST!$B:$Q,2,0)</f>
        <v>359.86</v>
      </c>
      <c r="X2556" s="14">
        <f ca="1">VLOOKUP($M2556,LAST!$B:$Q,3,0)*100</f>
        <v>490.55999999999995</v>
      </c>
      <c r="Y2556" s="14">
        <f ca="1">VLOOKUP($M2556,LAST!$B:$Q,16,0)*100</f>
        <v>495</v>
      </c>
      <c r="Z2556" s="14">
        <f ca="1">VLOOKUP($M2556,LAST!$B:$Q,4,0)</f>
        <v>94.34</v>
      </c>
      <c r="AA2556" s="14">
        <f ca="1">VLOOKUP($M2556,LAST!$B:$Q,5,0)</f>
        <v>97.688699999999997</v>
      </c>
      <c r="AB2556" s="14">
        <f ca="1">VLOOKUP($M2556,LAST!$B:$Q,6,0)</f>
        <v>94.539000000000001</v>
      </c>
      <c r="AC2556" s="14">
        <f ca="1">VLOOKUP($M2556,LAST!$B:$Q,7,0)</f>
        <v>1115.8800000000001</v>
      </c>
    </row>
    <row r="2557" spans="12:29" ht="16.5" customHeight="1" x14ac:dyDescent="0.25">
      <c r="L2557" s="32">
        <f t="shared" si="405"/>
        <v>2557</v>
      </c>
      <c r="M2557" s="9">
        <f t="shared" ca="1" si="414"/>
        <v>42604</v>
      </c>
      <c r="N2557" s="12">
        <f t="shared" ca="1" si="406"/>
        <v>1.681567220649649E-2</v>
      </c>
      <c r="O2557" s="12">
        <f t="shared" ca="1" si="407"/>
        <v>4.9388763035982386E-3</v>
      </c>
      <c r="P2557" s="12">
        <f t="shared" ca="1" si="408"/>
        <v>4.0404040404040664E-3</v>
      </c>
      <c r="Q2557" s="12">
        <f t="shared" ca="1" si="409"/>
        <v>1.4865151836906954E-3</v>
      </c>
      <c r="R2557" s="12">
        <f t="shared" ca="1" si="410"/>
        <v>4.127318031874605E-4</v>
      </c>
      <c r="S2557" s="12">
        <f t="shared" ca="1" si="411"/>
        <v>8.4646231655716164E-5</v>
      </c>
      <c r="T2557" s="12">
        <f t="shared" ca="1" si="412"/>
        <v>7.7848865822558455E-3</v>
      </c>
      <c r="U2557" s="18"/>
      <c r="V2557" s="22">
        <f t="shared" ca="1" si="413"/>
        <v>42604</v>
      </c>
      <c r="W2557" s="14">
        <f ca="1">VLOOKUP($M2557,LAST!$B:$Q,2,0)</f>
        <v>362.81</v>
      </c>
      <c r="X2557" s="14">
        <f ca="1">VLOOKUP($M2557,LAST!$B:$Q,3,0)*100</f>
        <v>492.41</v>
      </c>
      <c r="Y2557" s="14">
        <f ca="1">VLOOKUP($M2557,LAST!$B:$Q,16,0)*100</f>
        <v>497</v>
      </c>
      <c r="Z2557" s="14">
        <f ca="1">VLOOKUP($M2557,LAST!$B:$Q,4,0)</f>
        <v>94.32</v>
      </c>
      <c r="AA2557" s="14">
        <f ca="1">VLOOKUP($M2557,LAST!$B:$Q,5,0)</f>
        <v>97.682400000000001</v>
      </c>
      <c r="AB2557" s="14">
        <f ca="1">VLOOKUP($M2557,LAST!$B:$Q,6,0)</f>
        <v>94.519000000000005</v>
      </c>
      <c r="AC2557" s="14">
        <f ca="1">VLOOKUP($M2557,LAST!$B:$Q,7,0)</f>
        <v>1126.25</v>
      </c>
    </row>
    <row r="2558" spans="12:29" ht="16.5" customHeight="1" x14ac:dyDescent="0.25">
      <c r="L2558" s="32">
        <f t="shared" si="405"/>
        <v>2558</v>
      </c>
      <c r="M2558" s="9">
        <f t="shared" ca="1" si="414"/>
        <v>42601</v>
      </c>
      <c r="N2558" s="12">
        <f t="shared" ca="1" si="406"/>
        <v>-7.9793149466191871E-3</v>
      </c>
      <c r="O2558" s="12">
        <f t="shared" ca="1" si="407"/>
        <v>-7.5347876283649029E-3</v>
      </c>
      <c r="P2558" s="12">
        <f t="shared" ca="1" si="408"/>
        <v>-1.0000000000000009E-2</v>
      </c>
      <c r="Q2558" s="12">
        <f t="shared" ca="1" si="409"/>
        <v>-5.3061657646180649E-4</v>
      </c>
      <c r="R2558" s="12">
        <f t="shared" ca="1" si="410"/>
        <v>-7.4757243772149984E-5</v>
      </c>
      <c r="S2558" s="12">
        <f t="shared" ca="1" si="411"/>
        <v>3.7596779846427175E-3</v>
      </c>
      <c r="T2558" s="12">
        <f t="shared" ca="1" si="412"/>
        <v>9.347904624277481E-3</v>
      </c>
      <c r="U2558" s="18"/>
      <c r="V2558" s="22">
        <f t="shared" ca="1" si="413"/>
        <v>42601</v>
      </c>
      <c r="W2558" s="14">
        <f ca="1">VLOOKUP($M2558,LAST!$B:$Q,2,0)</f>
        <v>356.81</v>
      </c>
      <c r="X2558" s="14">
        <f ca="1">VLOOKUP($M2558,LAST!$B:$Q,3,0)*100</f>
        <v>489.98999999999995</v>
      </c>
      <c r="Y2558" s="14">
        <f ca="1">VLOOKUP($M2558,LAST!$B:$Q,16,0)*100</f>
        <v>495</v>
      </c>
      <c r="Z2558" s="14">
        <f ca="1">VLOOKUP($M2558,LAST!$B:$Q,4,0)</f>
        <v>94.18</v>
      </c>
      <c r="AA2558" s="14">
        <f ca="1">VLOOKUP($M2558,LAST!$B:$Q,5,0)</f>
        <v>97.642099999999999</v>
      </c>
      <c r="AB2558" s="14">
        <f ca="1">VLOOKUP($M2558,LAST!$B:$Q,6,0)</f>
        <v>94.510999999999996</v>
      </c>
      <c r="AC2558" s="14">
        <f ca="1">VLOOKUP($M2558,LAST!$B:$Q,7,0)</f>
        <v>1117.55</v>
      </c>
    </row>
    <row r="2559" spans="12:29" ht="16.5" customHeight="1" x14ac:dyDescent="0.25">
      <c r="L2559" s="32">
        <f t="shared" si="405"/>
        <v>2559</v>
      </c>
      <c r="M2559" s="9">
        <f t="shared" ca="1" si="414"/>
        <v>42600</v>
      </c>
      <c r="N2559" s="12">
        <f t="shared" ca="1" si="406"/>
        <v>-2.5789634230887204E-3</v>
      </c>
      <c r="O2559" s="12">
        <f t="shared" ca="1" si="407"/>
        <v>2.7215305562888759E-3</v>
      </c>
      <c r="P2559" s="12">
        <f t="shared" ca="1" si="408"/>
        <v>6.0362173038228661E-3</v>
      </c>
      <c r="Q2559" s="12">
        <f t="shared" ca="1" si="409"/>
        <v>0</v>
      </c>
      <c r="R2559" s="12">
        <f t="shared" ca="1" si="410"/>
        <v>3.0723098854545938E-5</v>
      </c>
      <c r="S2559" s="12">
        <f t="shared" ca="1" si="411"/>
        <v>-5.9228446546591984E-3</v>
      </c>
      <c r="T2559" s="12">
        <f t="shared" ca="1" si="412"/>
        <v>-1.4880281372592341E-3</v>
      </c>
      <c r="U2559" s="18"/>
      <c r="V2559" s="22">
        <f t="shared" ca="1" si="413"/>
        <v>42600</v>
      </c>
      <c r="W2559" s="14">
        <f ca="1">VLOOKUP($M2559,LAST!$B:$Q,2,0)</f>
        <v>359.68</v>
      </c>
      <c r="X2559" s="14">
        <f ca="1">VLOOKUP($M2559,LAST!$B:$Q,3,0)*100</f>
        <v>493.71</v>
      </c>
      <c r="Y2559" s="14">
        <f ca="1">VLOOKUP($M2559,LAST!$B:$Q,16,0)*100</f>
        <v>500</v>
      </c>
      <c r="Z2559" s="14">
        <f ca="1">VLOOKUP($M2559,LAST!$B:$Q,4,0)</f>
        <v>94.23</v>
      </c>
      <c r="AA2559" s="14">
        <f ca="1">VLOOKUP($M2559,LAST!$B:$Q,5,0)</f>
        <v>97.6494</v>
      </c>
      <c r="AB2559" s="14">
        <f ca="1">VLOOKUP($M2559,LAST!$B:$Q,6,0)</f>
        <v>94.156999999999996</v>
      </c>
      <c r="AC2559" s="14">
        <f ca="1">VLOOKUP($M2559,LAST!$B:$Q,7,0)</f>
        <v>1107.2</v>
      </c>
    </row>
    <row r="2560" spans="12:29" ht="16.5" customHeight="1" x14ac:dyDescent="0.25">
      <c r="L2560" s="32">
        <f t="shared" si="405"/>
        <v>2560</v>
      </c>
      <c r="M2560" s="9">
        <f t="shared" ca="1" si="414"/>
        <v>42599</v>
      </c>
      <c r="N2560" s="12">
        <f t="shared" ca="1" si="406"/>
        <v>9.5747361348301752E-3</v>
      </c>
      <c r="O2560" s="12">
        <f t="shared" ca="1" si="407"/>
        <v>-1.4601796832222069E-3</v>
      </c>
      <c r="P2560" s="12">
        <f t="shared" ca="1" si="408"/>
        <v>-4.0080160320641323E-3</v>
      </c>
      <c r="Q2560" s="12">
        <f t="shared" ca="1" si="409"/>
        <v>1.061345786457224E-4</v>
      </c>
      <c r="R2560" s="12">
        <f t="shared" ca="1" si="410"/>
        <v>2.1203433112382264E-4</v>
      </c>
      <c r="S2560" s="12">
        <f t="shared" ca="1" si="411"/>
        <v>-7.7011530630533009E-4</v>
      </c>
      <c r="T2560" s="12">
        <f t="shared" ca="1" si="412"/>
        <v>1.5105048748111916E-2</v>
      </c>
      <c r="U2560" s="18"/>
      <c r="V2560" s="22">
        <f t="shared" ca="1" si="413"/>
        <v>42599</v>
      </c>
      <c r="W2560" s="14">
        <f ca="1">VLOOKUP($M2560,LAST!$B:$Q,2,0)</f>
        <v>360.61</v>
      </c>
      <c r="X2560" s="14">
        <f ca="1">VLOOKUP($M2560,LAST!$B:$Q,3,0)*100</f>
        <v>492.37</v>
      </c>
      <c r="Y2560" s="14">
        <f ca="1">VLOOKUP($M2560,LAST!$B:$Q,16,0)*100</f>
        <v>497</v>
      </c>
      <c r="Z2560" s="14">
        <f ca="1">VLOOKUP($M2560,LAST!$B:$Q,4,0)</f>
        <v>94.23</v>
      </c>
      <c r="AA2560" s="14">
        <f ca="1">VLOOKUP($M2560,LAST!$B:$Q,5,0)</f>
        <v>97.6464</v>
      </c>
      <c r="AB2560" s="14">
        <f ca="1">VLOOKUP($M2560,LAST!$B:$Q,6,0)</f>
        <v>94.718000000000004</v>
      </c>
      <c r="AC2560" s="14">
        <f ca="1">VLOOKUP($M2560,LAST!$B:$Q,7,0)</f>
        <v>1108.8499999999999</v>
      </c>
    </row>
    <row r="2561" spans="12:29" ht="16.5" customHeight="1" x14ac:dyDescent="0.25">
      <c r="L2561" s="32">
        <f t="shared" si="405"/>
        <v>2561</v>
      </c>
      <c r="M2561" s="9">
        <f t="shared" ca="1" si="414"/>
        <v>42598</v>
      </c>
      <c r="N2561" s="12">
        <f t="shared" ca="1" si="406"/>
        <v>-1.0745838757027726E-2</v>
      </c>
      <c r="O2561" s="12">
        <f t="shared" ca="1" si="407"/>
        <v>-1.1348370927318219E-2</v>
      </c>
      <c r="P2561" s="12">
        <f t="shared" ca="1" si="408"/>
        <v>-1.383399209486158E-2</v>
      </c>
      <c r="Q2561" s="12">
        <f t="shared" ca="1" si="409"/>
        <v>1.0614584439028185E-4</v>
      </c>
      <c r="R2561" s="12">
        <f t="shared" ca="1" si="410"/>
        <v>3.3506501490876417E-4</v>
      </c>
      <c r="S2561" s="12">
        <f t="shared" ca="1" si="411"/>
        <v>-8.76303213460361E-3</v>
      </c>
      <c r="T2561" s="12">
        <f t="shared" ca="1" si="412"/>
        <v>-9.8350253807107935E-3</v>
      </c>
      <c r="U2561" s="18"/>
      <c r="V2561" s="22">
        <f t="shared" ca="1" si="413"/>
        <v>42598</v>
      </c>
      <c r="W2561" s="14">
        <f ca="1">VLOOKUP($M2561,LAST!$B:$Q,2,0)</f>
        <v>357.19</v>
      </c>
      <c r="X2561" s="14">
        <f ca="1">VLOOKUP($M2561,LAST!$B:$Q,3,0)*100</f>
        <v>493.09000000000003</v>
      </c>
      <c r="Y2561" s="14">
        <f ca="1">VLOOKUP($M2561,LAST!$B:$Q,16,0)*100</f>
        <v>499</v>
      </c>
      <c r="Z2561" s="14">
        <f ca="1">VLOOKUP($M2561,LAST!$B:$Q,4,0)</f>
        <v>94.22</v>
      </c>
      <c r="AA2561" s="14">
        <f ca="1">VLOOKUP($M2561,LAST!$B:$Q,5,0)</f>
        <v>97.625699999999995</v>
      </c>
      <c r="AB2561" s="14">
        <f ca="1">VLOOKUP($M2561,LAST!$B:$Q,6,0)</f>
        <v>94.790999999999997</v>
      </c>
      <c r="AC2561" s="14">
        <f ca="1">VLOOKUP($M2561,LAST!$B:$Q,7,0)</f>
        <v>1092.3499999999999</v>
      </c>
    </row>
    <row r="2562" spans="12:29" ht="16.5" customHeight="1" x14ac:dyDescent="0.25">
      <c r="L2562" s="32">
        <f t="shared" si="405"/>
        <v>2562</v>
      </c>
      <c r="M2562" s="9">
        <f t="shared" ca="1" si="414"/>
        <v>42597</v>
      </c>
      <c r="N2562" s="12">
        <f t="shared" ca="1" si="406"/>
        <v>-1.8351367516720174E-2</v>
      </c>
      <c r="O2562" s="12">
        <f t="shared" ca="1" si="407"/>
        <v>-1.2728136505799958E-2</v>
      </c>
      <c r="P2562" s="12">
        <f t="shared" ca="1" si="408"/>
        <v>-1.1718750000000111E-2</v>
      </c>
      <c r="Q2562" s="12">
        <f t="shared" ca="1" si="409"/>
        <v>6.3728093467863012E-4</v>
      </c>
      <c r="R2562" s="12">
        <f t="shared" ca="1" si="410"/>
        <v>2.8391241558223257E-4</v>
      </c>
      <c r="S2562" s="12">
        <f t="shared" ca="1" si="411"/>
        <v>-9.7156348592786212E-4</v>
      </c>
      <c r="T2562" s="12">
        <f t="shared" ca="1" si="412"/>
        <v>0</v>
      </c>
      <c r="U2562" s="18"/>
      <c r="V2562" s="22">
        <f t="shared" ca="1" si="413"/>
        <v>42597</v>
      </c>
      <c r="W2562" s="14">
        <f ca="1">VLOOKUP($M2562,LAST!$B:$Q,2,0)</f>
        <v>361.07</v>
      </c>
      <c r="X2562" s="14">
        <f ca="1">VLOOKUP($M2562,LAST!$B:$Q,3,0)*100</f>
        <v>498.75</v>
      </c>
      <c r="Y2562" s="14">
        <f ca="1">VLOOKUP($M2562,LAST!$B:$Q,16,0)*100</f>
        <v>505.99999999999994</v>
      </c>
      <c r="Z2562" s="14">
        <f ca="1">VLOOKUP($M2562,LAST!$B:$Q,4,0)</f>
        <v>94.21</v>
      </c>
      <c r="AA2562" s="14">
        <f ca="1">VLOOKUP($M2562,LAST!$B:$Q,5,0)</f>
        <v>97.593000000000004</v>
      </c>
      <c r="AB2562" s="14">
        <f ca="1">VLOOKUP($M2562,LAST!$B:$Q,6,0)</f>
        <v>95.629000000000005</v>
      </c>
      <c r="AC2562" s="14">
        <f ca="1">VLOOKUP($M2562,LAST!$B:$Q,7,0)</f>
        <v>1103.2</v>
      </c>
    </row>
    <row r="2563" spans="12:29" ht="16.5" customHeight="1" x14ac:dyDescent="0.25">
      <c r="L2563" s="32">
        <f t="shared" si="405"/>
        <v>2563</v>
      </c>
      <c r="M2563" s="9">
        <f t="shared" ca="1" si="414"/>
        <v>42594</v>
      </c>
      <c r="N2563" s="12">
        <f t="shared" ca="1" si="406"/>
        <v>5.8796182350204784E-3</v>
      </c>
      <c r="O2563" s="12">
        <f t="shared" ca="1" si="407"/>
        <v>3.5758274067303475E-3</v>
      </c>
      <c r="P2563" s="12">
        <f t="shared" ca="1" si="408"/>
        <v>5.893909626718985E-3</v>
      </c>
      <c r="Q2563" s="12">
        <f t="shared" ca="1" si="409"/>
        <v>-4.2467353222197524E-4</v>
      </c>
      <c r="R2563" s="12">
        <f t="shared" ca="1" si="410"/>
        <v>6.5601395669689921E-5</v>
      </c>
      <c r="S2563" s="12">
        <f t="shared" ca="1" si="411"/>
        <v>-1.408347851487135E-3</v>
      </c>
      <c r="T2563" s="12">
        <f t="shared" ca="1" si="412"/>
        <v>3.1644418579275246E-3</v>
      </c>
      <c r="U2563" s="18"/>
      <c r="V2563" s="22">
        <f t="shared" ca="1" si="413"/>
        <v>42594</v>
      </c>
      <c r="W2563" s="14">
        <f ca="1">VLOOKUP($M2563,LAST!$B:$Q,2,0)</f>
        <v>367.82</v>
      </c>
      <c r="X2563" s="14">
        <f ca="1">VLOOKUP($M2563,LAST!$B:$Q,3,0)*100</f>
        <v>505.18</v>
      </c>
      <c r="Y2563" s="14">
        <f ca="1">VLOOKUP($M2563,LAST!$B:$Q,16,0)*100</f>
        <v>512</v>
      </c>
      <c r="Z2563" s="14">
        <f ca="1">VLOOKUP($M2563,LAST!$B:$Q,4,0)</f>
        <v>94.15</v>
      </c>
      <c r="AA2563" s="14">
        <f ca="1">VLOOKUP($M2563,LAST!$B:$Q,5,0)</f>
        <v>97.565299999999993</v>
      </c>
      <c r="AB2563" s="14">
        <f ca="1">VLOOKUP($M2563,LAST!$B:$Q,6,0)</f>
        <v>95.721999999999994</v>
      </c>
      <c r="AC2563" s="14">
        <f ca="1">VLOOKUP($M2563,LAST!$B:$Q,7,0)</f>
        <v>1103.2</v>
      </c>
    </row>
    <row r="2564" spans="12:29" ht="16.5" customHeight="1" x14ac:dyDescent="0.25">
      <c r="L2564" s="32">
        <f t="shared" si="405"/>
        <v>2564</v>
      </c>
      <c r="M2564" s="9">
        <f t="shared" ca="1" si="414"/>
        <v>42593</v>
      </c>
      <c r="N2564" s="12">
        <f t="shared" ca="1" si="406"/>
        <v>-1.60109789569991E-2</v>
      </c>
      <c r="O2564" s="12">
        <f t="shared" ca="1" si="407"/>
        <v>-1.3521987928196255E-2</v>
      </c>
      <c r="P2564" s="12">
        <f t="shared" ca="1" si="408"/>
        <v>-1.5473887814313358E-2</v>
      </c>
      <c r="Q2564" s="12">
        <f t="shared" ca="1" si="409"/>
        <v>2.1238186258898395E-4</v>
      </c>
      <c r="R2564" s="12">
        <f t="shared" ca="1" si="410"/>
        <v>-7.5845860712187019E-5</v>
      </c>
      <c r="S2564" s="12">
        <f t="shared" ca="1" si="411"/>
        <v>2.1641400940930478E-3</v>
      </c>
      <c r="T2564" s="12">
        <f t="shared" ca="1" si="412"/>
        <v>4.8794751366070255E-3</v>
      </c>
      <c r="U2564" s="18"/>
      <c r="V2564" s="22">
        <f t="shared" ca="1" si="413"/>
        <v>42593</v>
      </c>
      <c r="W2564" s="14">
        <f ca="1">VLOOKUP($M2564,LAST!$B:$Q,2,0)</f>
        <v>365.67</v>
      </c>
      <c r="X2564" s="14">
        <f ca="1">VLOOKUP($M2564,LAST!$B:$Q,3,0)*100</f>
        <v>503.38000000000005</v>
      </c>
      <c r="Y2564" s="14">
        <f ca="1">VLOOKUP($M2564,LAST!$B:$Q,16,0)*100</f>
        <v>509</v>
      </c>
      <c r="Z2564" s="14">
        <f ca="1">VLOOKUP($M2564,LAST!$B:$Q,4,0)</f>
        <v>94.19</v>
      </c>
      <c r="AA2564" s="14">
        <f ca="1">VLOOKUP($M2564,LAST!$B:$Q,5,0)</f>
        <v>97.558899999999994</v>
      </c>
      <c r="AB2564" s="14">
        <f ca="1">VLOOKUP($M2564,LAST!$B:$Q,6,0)</f>
        <v>95.856999999999999</v>
      </c>
      <c r="AC2564" s="14">
        <f ca="1">VLOOKUP($M2564,LAST!$B:$Q,7,0)</f>
        <v>1099.72</v>
      </c>
    </row>
    <row r="2565" spans="12:29" ht="16.5" customHeight="1" x14ac:dyDescent="0.25">
      <c r="L2565" s="32">
        <f t="shared" si="405"/>
        <v>2565</v>
      </c>
      <c r="M2565" s="9">
        <f t="shared" ca="1" si="414"/>
        <v>42592</v>
      </c>
      <c r="N2565" s="12">
        <f t="shared" ca="1" si="406"/>
        <v>-1.0483589150829253E-3</v>
      </c>
      <c r="O2565" s="12">
        <f t="shared" ca="1" si="407"/>
        <v>-2.1705547625099353E-3</v>
      </c>
      <c r="P2565" s="12">
        <f t="shared" ca="1" si="408"/>
        <v>-3.8535645472062008E-3</v>
      </c>
      <c r="Q2565" s="12">
        <f t="shared" ca="1" si="409"/>
        <v>3.1867431485022024E-4</v>
      </c>
      <c r="R2565" s="12">
        <f t="shared" ca="1" si="410"/>
        <v>-1.5781647583512637E-4</v>
      </c>
      <c r="S2565" s="12">
        <f t="shared" ca="1" si="411"/>
        <v>-5.5415198111932185E-3</v>
      </c>
      <c r="T2565" s="12">
        <f t="shared" ca="1" si="412"/>
        <v>-1.0729943502824746E-2</v>
      </c>
      <c r="U2565" s="18"/>
      <c r="V2565" s="22">
        <f t="shared" ca="1" si="413"/>
        <v>42592</v>
      </c>
      <c r="W2565" s="14">
        <f ca="1">VLOOKUP($M2565,LAST!$B:$Q,2,0)</f>
        <v>371.62</v>
      </c>
      <c r="X2565" s="14">
        <f ca="1">VLOOKUP($M2565,LAST!$B:$Q,3,0)*100</f>
        <v>510.28000000000003</v>
      </c>
      <c r="Y2565" s="14">
        <f ca="1">VLOOKUP($M2565,LAST!$B:$Q,16,0)*100</f>
        <v>517</v>
      </c>
      <c r="Z2565" s="14">
        <f ca="1">VLOOKUP($M2565,LAST!$B:$Q,4,0)</f>
        <v>94.17</v>
      </c>
      <c r="AA2565" s="14">
        <f ca="1">VLOOKUP($M2565,LAST!$B:$Q,5,0)</f>
        <v>97.566299999999998</v>
      </c>
      <c r="AB2565" s="14">
        <f ca="1">VLOOKUP($M2565,LAST!$B:$Q,6,0)</f>
        <v>95.65</v>
      </c>
      <c r="AC2565" s="14">
        <f ca="1">VLOOKUP($M2565,LAST!$B:$Q,7,0)</f>
        <v>1094.3800000000001</v>
      </c>
    </row>
    <row r="2566" spans="12:29" ht="16.5" customHeight="1" x14ac:dyDescent="0.25">
      <c r="L2566" s="32">
        <f t="shared" ref="L2566:L2629" si="415">ROW(M2566)</f>
        <v>2566</v>
      </c>
      <c r="M2566" s="9">
        <f t="shared" ca="1" si="414"/>
        <v>42591</v>
      </c>
      <c r="N2566" s="12">
        <f t="shared" ref="N2566:N2629" ca="1" si="416">W2566/W2567-1</f>
        <v>2.4521692266235018E-3</v>
      </c>
      <c r="O2566" s="12">
        <f t="shared" ref="O2566:O2629" ca="1" si="417">X2566/X2567-1</f>
        <v>-5.4261153681589569E-3</v>
      </c>
      <c r="P2566" s="12">
        <f t="shared" ref="P2566:P2629" ca="1" si="418">Y2566/Y2567-1</f>
        <v>-7.6481835564053968E-3</v>
      </c>
      <c r="Q2566" s="12">
        <f t="shared" ref="Q2566:Q2629" ca="1" si="419">Z2566/Z2567-1</f>
        <v>5.3140610054192017E-4</v>
      </c>
      <c r="R2566" s="12">
        <f t="shared" ref="R2566:R2629" ca="1" si="420">AA2566/AA2567-1</f>
        <v>2.6645050015927652E-5</v>
      </c>
      <c r="S2566" s="12">
        <f t="shared" ref="S2566:S2629" ca="1" si="421">AB2566/AB2567-1</f>
        <v>-2.2613873300068033E-3</v>
      </c>
      <c r="T2566" s="12">
        <f t="shared" ref="T2566:T2629" ca="1" si="422">AC2566/AC2567-1</f>
        <v>-1.8496796896146916E-3</v>
      </c>
      <c r="U2566" s="18"/>
      <c r="V2566" s="22">
        <f t="shared" ref="V2566:V2629" ca="1" si="423">M2566</f>
        <v>42591</v>
      </c>
      <c r="W2566" s="14">
        <f ca="1">VLOOKUP($M2566,LAST!$B:$Q,2,0)</f>
        <v>372.01</v>
      </c>
      <c r="X2566" s="14">
        <f ca="1">VLOOKUP($M2566,LAST!$B:$Q,3,0)*100</f>
        <v>511.39</v>
      </c>
      <c r="Y2566" s="14">
        <f ca="1">VLOOKUP($M2566,LAST!$B:$Q,16,0)*100</f>
        <v>519</v>
      </c>
      <c r="Z2566" s="14">
        <f ca="1">VLOOKUP($M2566,LAST!$B:$Q,4,0)</f>
        <v>94.14</v>
      </c>
      <c r="AA2566" s="14">
        <f ca="1">VLOOKUP($M2566,LAST!$B:$Q,5,0)</f>
        <v>97.581699999999998</v>
      </c>
      <c r="AB2566" s="14">
        <f ca="1">VLOOKUP($M2566,LAST!$B:$Q,6,0)</f>
        <v>96.183000000000007</v>
      </c>
      <c r="AC2566" s="14">
        <f ca="1">VLOOKUP($M2566,LAST!$B:$Q,7,0)</f>
        <v>1106.25</v>
      </c>
    </row>
    <row r="2567" spans="12:29" ht="16.5" customHeight="1" x14ac:dyDescent="0.25">
      <c r="L2567" s="32">
        <f t="shared" si="415"/>
        <v>2567</v>
      </c>
      <c r="M2567" s="9">
        <f t="shared" ref="M2567:M2630" ca="1" si="424">WORKDAY(M2566,-1)</f>
        <v>42590</v>
      </c>
      <c r="N2567" s="12">
        <f t="shared" ca="1" si="416"/>
        <v>-1.1006582629320638E-2</v>
      </c>
      <c r="O2567" s="12">
        <f t="shared" ca="1" si="417"/>
        <v>-9.7640828117477874E-3</v>
      </c>
      <c r="P2567" s="12">
        <f t="shared" ca="1" si="418"/>
        <v>-9.4696969696970168E-3</v>
      </c>
      <c r="Q2567" s="12">
        <f t="shared" ca="1" si="419"/>
        <v>8.509733007127096E-4</v>
      </c>
      <c r="R2567" s="12">
        <f t="shared" ca="1" si="420"/>
        <v>3.7919393617524833E-5</v>
      </c>
      <c r="S2567" s="12">
        <f t="shared" ca="1" si="421"/>
        <v>2.1519013659894171E-3</v>
      </c>
      <c r="T2567" s="12">
        <f t="shared" ca="1" si="422"/>
        <v>-2.1787669259579756E-3</v>
      </c>
      <c r="U2567" s="18"/>
      <c r="V2567" s="22">
        <f t="shared" ca="1" si="423"/>
        <v>42590</v>
      </c>
      <c r="W2567" s="14">
        <f ca="1">VLOOKUP($M2567,LAST!$B:$Q,2,0)</f>
        <v>371.1</v>
      </c>
      <c r="X2567" s="14">
        <f ca="1">VLOOKUP($M2567,LAST!$B:$Q,3,0)*100</f>
        <v>514.17999999999995</v>
      </c>
      <c r="Y2567" s="14">
        <f ca="1">VLOOKUP($M2567,LAST!$B:$Q,16,0)*100</f>
        <v>523</v>
      </c>
      <c r="Z2567" s="14">
        <f ca="1">VLOOKUP($M2567,LAST!$B:$Q,4,0)</f>
        <v>94.09</v>
      </c>
      <c r="AA2567" s="14">
        <f ca="1">VLOOKUP($M2567,LAST!$B:$Q,5,0)</f>
        <v>97.579099999999997</v>
      </c>
      <c r="AB2567" s="14">
        <f ca="1">VLOOKUP($M2567,LAST!$B:$Q,6,0)</f>
        <v>96.400999999999996</v>
      </c>
      <c r="AC2567" s="14">
        <f ca="1">VLOOKUP($M2567,LAST!$B:$Q,7,0)</f>
        <v>1108.3</v>
      </c>
    </row>
    <row r="2568" spans="12:29" ht="16.5" customHeight="1" x14ac:dyDescent="0.25">
      <c r="L2568" s="32">
        <f t="shared" si="415"/>
        <v>2568</v>
      </c>
      <c r="M2568" s="9">
        <f t="shared" ca="1" si="424"/>
        <v>42587</v>
      </c>
      <c r="N2568" s="12">
        <f t="shared" ca="1" si="416"/>
        <v>-2.7725235146270011E-2</v>
      </c>
      <c r="O2568" s="12">
        <f t="shared" ca="1" si="417"/>
        <v>-2.3580736756990461E-2</v>
      </c>
      <c r="P2568" s="12">
        <f t="shared" ca="1" si="418"/>
        <v>-2.7624309392265234E-2</v>
      </c>
      <c r="Q2568" s="12">
        <f t="shared" ca="1" si="419"/>
        <v>-2.1269807508239591E-4</v>
      </c>
      <c r="R2568" s="12">
        <f t="shared" ca="1" si="420"/>
        <v>2.6037929267053173E-4</v>
      </c>
      <c r="S2568" s="12">
        <f t="shared" ca="1" si="421"/>
        <v>4.5531443848034758E-3</v>
      </c>
      <c r="T2568" s="12">
        <f t="shared" ca="1" si="422"/>
        <v>-2.9890938467752592E-3</v>
      </c>
      <c r="U2568" s="18"/>
      <c r="V2568" s="22">
        <f t="shared" ca="1" si="423"/>
        <v>42587</v>
      </c>
      <c r="W2568" s="14">
        <f ca="1">VLOOKUP($M2568,LAST!$B:$Q,2,0)</f>
        <v>375.23</v>
      </c>
      <c r="X2568" s="14">
        <f ca="1">VLOOKUP($M2568,LAST!$B:$Q,3,0)*100</f>
        <v>519.25</v>
      </c>
      <c r="Y2568" s="14">
        <f ca="1">VLOOKUP($M2568,LAST!$B:$Q,16,0)*100</f>
        <v>528</v>
      </c>
      <c r="Z2568" s="14">
        <f ca="1">VLOOKUP($M2568,LAST!$B:$Q,4,0)</f>
        <v>94.01</v>
      </c>
      <c r="AA2568" s="14">
        <f ca="1">VLOOKUP($M2568,LAST!$B:$Q,5,0)</f>
        <v>97.575400000000002</v>
      </c>
      <c r="AB2568" s="14">
        <f ca="1">VLOOKUP($M2568,LAST!$B:$Q,6,0)</f>
        <v>96.194000000000003</v>
      </c>
      <c r="AC2568" s="14">
        <f ca="1">VLOOKUP($M2568,LAST!$B:$Q,7,0)</f>
        <v>1110.72</v>
      </c>
    </row>
    <row r="2569" spans="12:29" ht="16.5" customHeight="1" x14ac:dyDescent="0.25">
      <c r="L2569" s="32">
        <f t="shared" si="415"/>
        <v>2569</v>
      </c>
      <c r="M2569" s="9">
        <f t="shared" ca="1" si="424"/>
        <v>42586</v>
      </c>
      <c r="N2569" s="12">
        <f t="shared" ca="1" si="416"/>
        <v>-7.8155127644805589E-3</v>
      </c>
      <c r="O2569" s="12">
        <f t="shared" ca="1" si="417"/>
        <v>-4.2504587499533342E-3</v>
      </c>
      <c r="P2569" s="12">
        <f t="shared" ca="1" si="418"/>
        <v>-3.669724770642202E-3</v>
      </c>
      <c r="Q2569" s="12">
        <f t="shared" ca="1" si="419"/>
        <v>-1.0633772862611579E-4</v>
      </c>
      <c r="R2569" s="12">
        <f t="shared" ca="1" si="420"/>
        <v>2.0502348543338655E-6</v>
      </c>
      <c r="S2569" s="12">
        <f t="shared" ca="1" si="421"/>
        <v>2.0405387022173205E-3</v>
      </c>
      <c r="T2569" s="12">
        <f t="shared" ca="1" si="422"/>
        <v>-3.0426417289365348E-3</v>
      </c>
      <c r="U2569" s="18"/>
      <c r="V2569" s="22">
        <f t="shared" ca="1" si="423"/>
        <v>42586</v>
      </c>
      <c r="W2569" s="14">
        <f ca="1">VLOOKUP($M2569,LAST!$B:$Q,2,0)</f>
        <v>385.93</v>
      </c>
      <c r="X2569" s="14">
        <f ca="1">VLOOKUP($M2569,LAST!$B:$Q,3,0)*100</f>
        <v>531.79</v>
      </c>
      <c r="Y2569" s="14">
        <f ca="1">VLOOKUP($M2569,LAST!$B:$Q,16,0)*100</f>
        <v>543</v>
      </c>
      <c r="Z2569" s="14">
        <f ca="1">VLOOKUP($M2569,LAST!$B:$Q,4,0)</f>
        <v>94.03</v>
      </c>
      <c r="AA2569" s="14">
        <f ca="1">VLOOKUP($M2569,LAST!$B:$Q,5,0)</f>
        <v>97.55</v>
      </c>
      <c r="AB2569" s="14">
        <f ca="1">VLOOKUP($M2569,LAST!$B:$Q,6,0)</f>
        <v>95.757999999999996</v>
      </c>
      <c r="AC2569" s="14">
        <f ca="1">VLOOKUP($M2569,LAST!$B:$Q,7,0)</f>
        <v>1114.05</v>
      </c>
    </row>
    <row r="2570" spans="12:29" ht="16.5" customHeight="1" x14ac:dyDescent="0.25">
      <c r="L2570" s="32">
        <f t="shared" si="415"/>
        <v>2570</v>
      </c>
      <c r="M2570" s="9">
        <f t="shared" ca="1" si="424"/>
        <v>42585</v>
      </c>
      <c r="N2570" s="12">
        <f t="shared" ca="1" si="416"/>
        <v>5.0125313283209127E-3</v>
      </c>
      <c r="O2570" s="12">
        <f t="shared" ca="1" si="417"/>
        <v>2.5342118601117125E-3</v>
      </c>
      <c r="P2570" s="12">
        <f t="shared" ca="1" si="418"/>
        <v>0</v>
      </c>
      <c r="Q2570" s="12">
        <f t="shared" ca="1" si="419"/>
        <v>0</v>
      </c>
      <c r="R2570" s="12">
        <f t="shared" ca="1" si="420"/>
        <v>5.8568487691901261E-4</v>
      </c>
      <c r="S2570" s="12">
        <f t="shared" ca="1" si="421"/>
        <v>5.2490953462931422E-3</v>
      </c>
      <c r="T2570" s="12">
        <f t="shared" ca="1" si="422"/>
        <v>6.3943801504031672E-3</v>
      </c>
      <c r="U2570" s="18"/>
      <c r="V2570" s="22">
        <f t="shared" ca="1" si="423"/>
        <v>42585</v>
      </c>
      <c r="W2570" s="14">
        <f ca="1">VLOOKUP($M2570,LAST!$B:$Q,2,0)</f>
        <v>388.97</v>
      </c>
      <c r="X2570" s="14">
        <f ca="1">VLOOKUP($M2570,LAST!$B:$Q,3,0)*100</f>
        <v>534.06000000000006</v>
      </c>
      <c r="Y2570" s="14">
        <f ca="1">VLOOKUP($M2570,LAST!$B:$Q,16,0)*100</f>
        <v>545</v>
      </c>
      <c r="Z2570" s="14">
        <f ca="1">VLOOKUP($M2570,LAST!$B:$Q,4,0)</f>
        <v>94.04</v>
      </c>
      <c r="AA2570" s="14">
        <f ca="1">VLOOKUP($M2570,LAST!$B:$Q,5,0)</f>
        <v>97.549800000000005</v>
      </c>
      <c r="AB2570" s="14">
        <f ca="1">VLOOKUP($M2570,LAST!$B:$Q,6,0)</f>
        <v>95.563000000000002</v>
      </c>
      <c r="AC2570" s="14">
        <f ca="1">VLOOKUP($M2570,LAST!$B:$Q,7,0)</f>
        <v>1117.45</v>
      </c>
    </row>
    <row r="2571" spans="12:29" ht="16.5" customHeight="1" x14ac:dyDescent="0.25">
      <c r="L2571" s="32">
        <f t="shared" si="415"/>
        <v>2571</v>
      </c>
      <c r="M2571" s="9">
        <f t="shared" ca="1" si="424"/>
        <v>42584</v>
      </c>
      <c r="N2571" s="12">
        <f t="shared" ca="1" si="416"/>
        <v>2.5838457960780659E-5</v>
      </c>
      <c r="O2571" s="12">
        <f t="shared" ca="1" si="417"/>
        <v>5.0563175669300353E-3</v>
      </c>
      <c r="P2571" s="12">
        <f t="shared" ca="1" si="418"/>
        <v>7.3937153419594281E-3</v>
      </c>
      <c r="Q2571" s="12">
        <f t="shared" ca="1" si="419"/>
        <v>0</v>
      </c>
      <c r="R2571" s="12">
        <f t="shared" ca="1" si="420"/>
        <v>2.0621179695634595E-4</v>
      </c>
      <c r="S2571" s="12">
        <f t="shared" ca="1" si="421"/>
        <v>-6.7806880987953955E-3</v>
      </c>
      <c r="T2571" s="12">
        <f t="shared" ca="1" si="422"/>
        <v>1.9581656409606296E-3</v>
      </c>
      <c r="U2571" s="18"/>
      <c r="V2571" s="22">
        <f t="shared" ca="1" si="423"/>
        <v>42584</v>
      </c>
      <c r="W2571" s="14">
        <f ca="1">VLOOKUP($M2571,LAST!$B:$Q,2,0)</f>
        <v>387.03</v>
      </c>
      <c r="X2571" s="14">
        <f ca="1">VLOOKUP($M2571,LAST!$B:$Q,3,0)*100</f>
        <v>532.70999999999992</v>
      </c>
      <c r="Y2571" s="14">
        <f ca="1">VLOOKUP($M2571,LAST!$B:$Q,16,0)*100</f>
        <v>545</v>
      </c>
      <c r="Z2571" s="14">
        <f ca="1">VLOOKUP($M2571,LAST!$B:$Q,4,0)</f>
        <v>94.04</v>
      </c>
      <c r="AA2571" s="14">
        <f ca="1">VLOOKUP($M2571,LAST!$B:$Q,5,0)</f>
        <v>97.492699999999999</v>
      </c>
      <c r="AB2571" s="14">
        <f ca="1">VLOOKUP($M2571,LAST!$B:$Q,6,0)</f>
        <v>95.063999999999993</v>
      </c>
      <c r="AC2571" s="14">
        <f ca="1">VLOOKUP($M2571,LAST!$B:$Q,7,0)</f>
        <v>1110.3499999999999</v>
      </c>
    </row>
    <row r="2572" spans="12:29" ht="16.5" customHeight="1" x14ac:dyDescent="0.25">
      <c r="L2572" s="32">
        <f t="shared" si="415"/>
        <v>2572</v>
      </c>
      <c r="M2572" s="9">
        <f t="shared" ca="1" si="424"/>
        <v>42583</v>
      </c>
      <c r="N2572" s="12">
        <f t="shared" ca="1" si="416"/>
        <v>-1.2981051235622765E-2</v>
      </c>
      <c r="O2572" s="12">
        <f t="shared" ca="1" si="417"/>
        <v>6.6077631777661239E-4</v>
      </c>
      <c r="P2572" s="12">
        <f t="shared" ca="1" si="418"/>
        <v>1.8518518518517713E-3</v>
      </c>
      <c r="Q2572" s="12">
        <f t="shared" ca="1" si="419"/>
        <v>0</v>
      </c>
      <c r="R2572" s="12">
        <f t="shared" ca="1" si="420"/>
        <v>1.9906991253249018E-4</v>
      </c>
      <c r="S2572" s="12">
        <f t="shared" ca="1" si="421"/>
        <v>1.9156285983459309E-3</v>
      </c>
      <c r="T2572" s="12">
        <f t="shared" ca="1" si="422"/>
        <v>-1.0889162605544622E-2</v>
      </c>
      <c r="U2572" s="18"/>
      <c r="V2572" s="22">
        <f t="shared" ca="1" si="423"/>
        <v>42583</v>
      </c>
      <c r="W2572" s="14">
        <f ca="1">VLOOKUP($M2572,LAST!$B:$Q,2,0)</f>
        <v>387.02</v>
      </c>
      <c r="X2572" s="14">
        <f ca="1">VLOOKUP($M2572,LAST!$B:$Q,3,0)*100</f>
        <v>530.03</v>
      </c>
      <c r="Y2572" s="14">
        <f ca="1">VLOOKUP($M2572,LAST!$B:$Q,16,0)*100</f>
        <v>541</v>
      </c>
      <c r="Z2572" s="14">
        <f ca="1">VLOOKUP($M2572,LAST!$B:$Q,4,0)</f>
        <v>94.04</v>
      </c>
      <c r="AA2572" s="14">
        <f ca="1">VLOOKUP($M2572,LAST!$B:$Q,5,0)</f>
        <v>97.4726</v>
      </c>
      <c r="AB2572" s="14">
        <f ca="1">VLOOKUP($M2572,LAST!$B:$Q,6,0)</f>
        <v>95.712999999999994</v>
      </c>
      <c r="AC2572" s="14">
        <f ca="1">VLOOKUP($M2572,LAST!$B:$Q,7,0)</f>
        <v>1108.18</v>
      </c>
    </row>
    <row r="2573" spans="12:29" ht="16.5" customHeight="1" x14ac:dyDescent="0.25">
      <c r="L2573" s="32">
        <f t="shared" si="415"/>
        <v>2573</v>
      </c>
      <c r="M2573" s="9">
        <f t="shared" ca="1" si="424"/>
        <v>42580</v>
      </c>
      <c r="N2573" s="12">
        <f t="shared" ca="1" si="416"/>
        <v>8.9026116042711934E-3</v>
      </c>
      <c r="O2573" s="12">
        <f t="shared" ca="1" si="417"/>
        <v>9.683568433092038E-3</v>
      </c>
      <c r="P2573" s="12">
        <f t="shared" ca="1" si="418"/>
        <v>1.3133208255159401E-2</v>
      </c>
      <c r="Q2573" s="12">
        <f t="shared" ca="1" si="419"/>
        <v>-2.1263023601947317E-4</v>
      </c>
      <c r="R2573" s="12">
        <f t="shared" ca="1" si="420"/>
        <v>3.99325355722846E-4</v>
      </c>
      <c r="S2573" s="12">
        <f t="shared" ca="1" si="421"/>
        <v>-1.249754494051003E-2</v>
      </c>
      <c r="T2573" s="12">
        <f t="shared" ca="1" si="422"/>
        <v>-3.6195473342522932E-3</v>
      </c>
      <c r="U2573" s="18"/>
      <c r="V2573" s="22">
        <f t="shared" ca="1" si="423"/>
        <v>42580</v>
      </c>
      <c r="W2573" s="14">
        <f ca="1">VLOOKUP($M2573,LAST!$B:$Q,2,0)</f>
        <v>392.11</v>
      </c>
      <c r="X2573" s="14">
        <f ca="1">VLOOKUP($M2573,LAST!$B:$Q,3,0)*100</f>
        <v>529.68000000000006</v>
      </c>
      <c r="Y2573" s="14">
        <f ca="1">VLOOKUP($M2573,LAST!$B:$Q,16,0)*100</f>
        <v>540</v>
      </c>
      <c r="Z2573" s="14">
        <f ca="1">VLOOKUP($M2573,LAST!$B:$Q,4,0)</f>
        <v>94.04</v>
      </c>
      <c r="AA2573" s="14">
        <f ca="1">VLOOKUP($M2573,LAST!$B:$Q,5,0)</f>
        <v>97.453199999999995</v>
      </c>
      <c r="AB2573" s="14">
        <f ca="1">VLOOKUP($M2573,LAST!$B:$Q,6,0)</f>
        <v>95.53</v>
      </c>
      <c r="AC2573" s="14">
        <f ca="1">VLOOKUP($M2573,LAST!$B:$Q,7,0)</f>
        <v>1120.3800000000001</v>
      </c>
    </row>
    <row r="2574" spans="12:29" ht="16.5" customHeight="1" x14ac:dyDescent="0.25">
      <c r="L2574" s="32">
        <f t="shared" si="415"/>
        <v>2574</v>
      </c>
      <c r="M2574" s="9">
        <f t="shared" ca="1" si="424"/>
        <v>42579</v>
      </c>
      <c r="N2574" s="12">
        <f t="shared" ca="1" si="416"/>
        <v>8.7558909119000994E-4</v>
      </c>
      <c r="O2574" s="12">
        <f t="shared" ca="1" si="417"/>
        <v>2.1586719391750719E-3</v>
      </c>
      <c r="P2574" s="12">
        <f t="shared" ca="1" si="418"/>
        <v>5.6603773584906758E-3</v>
      </c>
      <c r="Q2574" s="12">
        <f t="shared" ca="1" si="419"/>
        <v>-5.3129316756983513E-4</v>
      </c>
      <c r="R2574" s="12">
        <f t="shared" ca="1" si="420"/>
        <v>3.8715666802913162E-4</v>
      </c>
      <c r="S2574" s="12">
        <f t="shared" ca="1" si="421"/>
        <v>-3.2353456358895638E-3</v>
      </c>
      <c r="T2574" s="12">
        <f t="shared" ca="1" si="422"/>
        <v>-8.5788851857729886E-3</v>
      </c>
      <c r="U2574" s="18"/>
      <c r="V2574" s="22">
        <f t="shared" ca="1" si="423"/>
        <v>42579</v>
      </c>
      <c r="W2574" s="14">
        <f ca="1">VLOOKUP($M2574,LAST!$B:$Q,2,0)</f>
        <v>388.65</v>
      </c>
      <c r="X2574" s="14">
        <f ca="1">VLOOKUP($M2574,LAST!$B:$Q,3,0)*100</f>
        <v>524.6</v>
      </c>
      <c r="Y2574" s="14">
        <f ca="1">VLOOKUP($M2574,LAST!$B:$Q,16,0)*100</f>
        <v>533</v>
      </c>
      <c r="Z2574" s="14">
        <f ca="1">VLOOKUP($M2574,LAST!$B:$Q,4,0)</f>
        <v>94.06</v>
      </c>
      <c r="AA2574" s="14">
        <f ca="1">VLOOKUP($M2574,LAST!$B:$Q,5,0)</f>
        <v>97.414299999999997</v>
      </c>
      <c r="AB2574" s="14">
        <f ca="1">VLOOKUP($M2574,LAST!$B:$Q,6,0)</f>
        <v>96.739000000000004</v>
      </c>
      <c r="AC2574" s="14">
        <f ca="1">VLOOKUP($M2574,LAST!$B:$Q,7,0)</f>
        <v>1124.45</v>
      </c>
    </row>
    <row r="2575" spans="12:29" ht="16.5" customHeight="1" x14ac:dyDescent="0.25">
      <c r="L2575" s="32">
        <f t="shared" si="415"/>
        <v>2575</v>
      </c>
      <c r="M2575" s="9">
        <f t="shared" ca="1" si="424"/>
        <v>42578</v>
      </c>
      <c r="N2575" s="12">
        <f t="shared" ca="1" si="416"/>
        <v>1.0040317336454718E-2</v>
      </c>
      <c r="O2575" s="12">
        <f t="shared" ca="1" si="417"/>
        <v>1.0774488791056136E-2</v>
      </c>
      <c r="P2575" s="12">
        <f t="shared" ca="1" si="418"/>
        <v>1.7274472168905985E-2</v>
      </c>
      <c r="Q2575" s="12">
        <f t="shared" ca="1" si="419"/>
        <v>2.1256244021672366E-4</v>
      </c>
      <c r="R2575" s="12">
        <f t="shared" ca="1" si="420"/>
        <v>3.2667384390316911E-4</v>
      </c>
      <c r="S2575" s="12">
        <f t="shared" ca="1" si="421"/>
        <v>-1.0601506854955867E-3</v>
      </c>
      <c r="T2575" s="12">
        <f t="shared" ca="1" si="422"/>
        <v>-6.7844398431649022E-4</v>
      </c>
      <c r="U2575" s="18"/>
      <c r="V2575" s="22">
        <f t="shared" ca="1" si="423"/>
        <v>42578</v>
      </c>
      <c r="W2575" s="14">
        <f ca="1">VLOOKUP($M2575,LAST!$B:$Q,2,0)</f>
        <v>388.31</v>
      </c>
      <c r="X2575" s="14">
        <f ca="1">VLOOKUP($M2575,LAST!$B:$Q,3,0)*100</f>
        <v>523.47</v>
      </c>
      <c r="Y2575" s="14">
        <f ca="1">VLOOKUP($M2575,LAST!$B:$Q,16,0)*100</f>
        <v>530</v>
      </c>
      <c r="Z2575" s="14">
        <f ca="1">VLOOKUP($M2575,LAST!$B:$Q,4,0)</f>
        <v>94.11</v>
      </c>
      <c r="AA2575" s="14">
        <f ca="1">VLOOKUP($M2575,LAST!$B:$Q,5,0)</f>
        <v>97.376599999999996</v>
      </c>
      <c r="AB2575" s="14">
        <f ca="1">VLOOKUP($M2575,LAST!$B:$Q,6,0)</f>
        <v>97.052999999999997</v>
      </c>
      <c r="AC2575" s="14">
        <f ca="1">VLOOKUP($M2575,LAST!$B:$Q,7,0)</f>
        <v>1134.18</v>
      </c>
    </row>
    <row r="2576" spans="12:29" ht="16.5" customHeight="1" x14ac:dyDescent="0.25">
      <c r="L2576" s="32">
        <f t="shared" si="415"/>
        <v>2576</v>
      </c>
      <c r="M2576" s="9">
        <f t="shared" ca="1" si="424"/>
        <v>42577</v>
      </c>
      <c r="N2576" s="12">
        <f t="shared" ca="1" si="416"/>
        <v>1.6633171144488923E-2</v>
      </c>
      <c r="O2576" s="12">
        <f t="shared" ca="1" si="417"/>
        <v>9.3944296099945923E-3</v>
      </c>
      <c r="P2576" s="12">
        <f t="shared" ca="1" si="418"/>
        <v>7.7369439071566237E-3</v>
      </c>
      <c r="Q2576" s="12">
        <f t="shared" ca="1" si="419"/>
        <v>0</v>
      </c>
      <c r="R2576" s="12">
        <f t="shared" ca="1" si="420"/>
        <v>2.5996845442066707E-4</v>
      </c>
      <c r="S2576" s="12">
        <f t="shared" ca="1" si="421"/>
        <v>-1.336266266471986E-3</v>
      </c>
      <c r="T2576" s="12">
        <f t="shared" ca="1" si="422"/>
        <v>-1.6010274725757334E-3</v>
      </c>
      <c r="U2576" s="18"/>
      <c r="V2576" s="22">
        <f t="shared" ca="1" si="423"/>
        <v>42577</v>
      </c>
      <c r="W2576" s="14">
        <f ca="1">VLOOKUP($M2576,LAST!$B:$Q,2,0)</f>
        <v>384.45</v>
      </c>
      <c r="X2576" s="14">
        <f ca="1">VLOOKUP($M2576,LAST!$B:$Q,3,0)*100</f>
        <v>517.89</v>
      </c>
      <c r="Y2576" s="14">
        <f ca="1">VLOOKUP($M2576,LAST!$B:$Q,16,0)*100</f>
        <v>521</v>
      </c>
      <c r="Z2576" s="14">
        <f ca="1">VLOOKUP($M2576,LAST!$B:$Q,4,0)</f>
        <v>94.09</v>
      </c>
      <c r="AA2576" s="14">
        <f ca="1">VLOOKUP($M2576,LAST!$B:$Q,5,0)</f>
        <v>97.344800000000006</v>
      </c>
      <c r="AB2576" s="14">
        <f ca="1">VLOOKUP($M2576,LAST!$B:$Q,6,0)</f>
        <v>97.156000000000006</v>
      </c>
      <c r="AC2576" s="14">
        <f ca="1">VLOOKUP($M2576,LAST!$B:$Q,7,0)</f>
        <v>1134.95</v>
      </c>
    </row>
    <row r="2577" spans="12:29" ht="16.5" customHeight="1" x14ac:dyDescent="0.25">
      <c r="L2577" s="32">
        <f t="shared" si="415"/>
        <v>2577</v>
      </c>
      <c r="M2577" s="9">
        <f t="shared" ca="1" si="424"/>
        <v>42576</v>
      </c>
      <c r="N2577" s="12">
        <f t="shared" ca="1" si="416"/>
        <v>2.5982289622992205E-3</v>
      </c>
      <c r="O2577" s="12">
        <f t="shared" ca="1" si="417"/>
        <v>-3.53473557458861E-3</v>
      </c>
      <c r="P2577" s="12">
        <f t="shared" ca="1" si="418"/>
        <v>-5.7692307692307487E-3</v>
      </c>
      <c r="Q2577" s="12">
        <f t="shared" ca="1" si="419"/>
        <v>6.3809422524729875E-4</v>
      </c>
      <c r="R2577" s="12">
        <f t="shared" ca="1" si="420"/>
        <v>4.5540898399609731E-4</v>
      </c>
      <c r="S2577" s="12">
        <f t="shared" ca="1" si="421"/>
        <v>-1.8570387926170051E-3</v>
      </c>
      <c r="T2577" s="12">
        <f t="shared" ca="1" si="422"/>
        <v>2.0450438538497373E-3</v>
      </c>
      <c r="U2577" s="18"/>
      <c r="V2577" s="22">
        <f t="shared" ca="1" si="423"/>
        <v>42576</v>
      </c>
      <c r="W2577" s="14">
        <f ca="1">VLOOKUP($M2577,LAST!$B:$Q,2,0)</f>
        <v>378.16</v>
      </c>
      <c r="X2577" s="14">
        <f ca="1">VLOOKUP($M2577,LAST!$B:$Q,3,0)*100</f>
        <v>513.07000000000005</v>
      </c>
      <c r="Y2577" s="14">
        <f ca="1">VLOOKUP($M2577,LAST!$B:$Q,16,0)*100</f>
        <v>517</v>
      </c>
      <c r="Z2577" s="14">
        <f ca="1">VLOOKUP($M2577,LAST!$B:$Q,4,0)</f>
        <v>94.09</v>
      </c>
      <c r="AA2577" s="14">
        <f ca="1">VLOOKUP($M2577,LAST!$B:$Q,5,0)</f>
        <v>97.319500000000005</v>
      </c>
      <c r="AB2577" s="14">
        <f ca="1">VLOOKUP($M2577,LAST!$B:$Q,6,0)</f>
        <v>97.286000000000001</v>
      </c>
      <c r="AC2577" s="14">
        <f ca="1">VLOOKUP($M2577,LAST!$B:$Q,7,0)</f>
        <v>1136.77</v>
      </c>
    </row>
    <row r="2578" spans="12:29" ht="16.5" customHeight="1" x14ac:dyDescent="0.25">
      <c r="L2578" s="32">
        <f t="shared" si="415"/>
        <v>2578</v>
      </c>
      <c r="M2578" s="9">
        <f t="shared" ca="1" si="424"/>
        <v>42573</v>
      </c>
      <c r="N2578" s="12">
        <f t="shared" ca="1" si="416"/>
        <v>-3.9611281292911693E-3</v>
      </c>
      <c r="O2578" s="12">
        <f t="shared" ca="1" si="417"/>
        <v>-3.0978334527290707E-3</v>
      </c>
      <c r="P2578" s="12">
        <f t="shared" ca="1" si="418"/>
        <v>-1.9193857965451588E-3</v>
      </c>
      <c r="Q2578" s="12">
        <f t="shared" ca="1" si="419"/>
        <v>0</v>
      </c>
      <c r="R2578" s="12">
        <f t="shared" ca="1" si="420"/>
        <v>2.0153081159324238E-4</v>
      </c>
      <c r="S2578" s="12">
        <f t="shared" ca="1" si="421"/>
        <v>4.8144329896906424E-3</v>
      </c>
      <c r="T2578" s="12">
        <f t="shared" ca="1" si="422"/>
        <v>-1.4787040215469283E-3</v>
      </c>
      <c r="U2578" s="18"/>
      <c r="V2578" s="22">
        <f t="shared" ca="1" si="423"/>
        <v>42573</v>
      </c>
      <c r="W2578" s="14">
        <f ca="1">VLOOKUP($M2578,LAST!$B:$Q,2,0)</f>
        <v>377.18</v>
      </c>
      <c r="X2578" s="14">
        <f ca="1">VLOOKUP($M2578,LAST!$B:$Q,3,0)*100</f>
        <v>514.89</v>
      </c>
      <c r="Y2578" s="14">
        <f ca="1">VLOOKUP($M2578,LAST!$B:$Q,16,0)*100</f>
        <v>520</v>
      </c>
      <c r="Z2578" s="14">
        <f ca="1">VLOOKUP($M2578,LAST!$B:$Q,4,0)</f>
        <v>94.03</v>
      </c>
      <c r="AA2578" s="14">
        <f ca="1">VLOOKUP($M2578,LAST!$B:$Q,5,0)</f>
        <v>97.275199999999998</v>
      </c>
      <c r="AB2578" s="14">
        <f ca="1">VLOOKUP($M2578,LAST!$B:$Q,6,0)</f>
        <v>97.466999999999999</v>
      </c>
      <c r="AC2578" s="14">
        <f ca="1">VLOOKUP($M2578,LAST!$B:$Q,7,0)</f>
        <v>1134.45</v>
      </c>
    </row>
    <row r="2579" spans="12:29" ht="16.5" customHeight="1" x14ac:dyDescent="0.25">
      <c r="L2579" s="32">
        <f t="shared" si="415"/>
        <v>2579</v>
      </c>
      <c r="M2579" s="9">
        <f t="shared" ca="1" si="424"/>
        <v>42572</v>
      </c>
      <c r="N2579" s="12">
        <f t="shared" ca="1" si="416"/>
        <v>8.5224246298072348E-3</v>
      </c>
      <c r="O2579" s="12">
        <f t="shared" ca="1" si="417"/>
        <v>7.9445047279480541E-4</v>
      </c>
      <c r="P2579" s="12">
        <f t="shared" ca="1" si="418"/>
        <v>0</v>
      </c>
      <c r="Q2579" s="12">
        <f t="shared" ca="1" si="419"/>
        <v>4.2557718906266473E-4</v>
      </c>
      <c r="R2579" s="12">
        <f t="shared" ca="1" si="420"/>
        <v>5.6584012855886989E-4</v>
      </c>
      <c r="S2579" s="12">
        <f t="shared" ca="1" si="421"/>
        <v>-2.0678799600826192E-3</v>
      </c>
      <c r="T2579" s="12">
        <f t="shared" ca="1" si="422"/>
        <v>-3.7879784295672403E-3</v>
      </c>
      <c r="U2579" s="18"/>
      <c r="V2579" s="22">
        <f t="shared" ca="1" si="423"/>
        <v>42572</v>
      </c>
      <c r="W2579" s="14">
        <f ca="1">VLOOKUP($M2579,LAST!$B:$Q,2,0)</f>
        <v>378.68</v>
      </c>
      <c r="X2579" s="14">
        <f ca="1">VLOOKUP($M2579,LAST!$B:$Q,3,0)*100</f>
        <v>516.49</v>
      </c>
      <c r="Y2579" s="14">
        <f ca="1">VLOOKUP($M2579,LAST!$B:$Q,16,0)*100</f>
        <v>521</v>
      </c>
      <c r="Z2579" s="14">
        <f ca="1">VLOOKUP($M2579,LAST!$B:$Q,4,0)</f>
        <v>94.03</v>
      </c>
      <c r="AA2579" s="14">
        <f ca="1">VLOOKUP($M2579,LAST!$B:$Q,5,0)</f>
        <v>97.255600000000001</v>
      </c>
      <c r="AB2579" s="14">
        <f ca="1">VLOOKUP($M2579,LAST!$B:$Q,6,0)</f>
        <v>97</v>
      </c>
      <c r="AC2579" s="14">
        <f ca="1">VLOOKUP($M2579,LAST!$B:$Q,7,0)</f>
        <v>1136.1300000000001</v>
      </c>
    </row>
    <row r="2580" spans="12:29" ht="16.5" customHeight="1" x14ac:dyDescent="0.25">
      <c r="L2580" s="32">
        <f t="shared" si="415"/>
        <v>2580</v>
      </c>
      <c r="M2580" s="9">
        <f t="shared" ca="1" si="424"/>
        <v>42571</v>
      </c>
      <c r="N2580" s="12">
        <f t="shared" ca="1" si="416"/>
        <v>-8.3456581449397049E-3</v>
      </c>
      <c r="O2580" s="12">
        <f t="shared" ca="1" si="417"/>
        <v>-7.1374978356643082E-3</v>
      </c>
      <c r="P2580" s="12">
        <f t="shared" ca="1" si="418"/>
        <v>-7.6190476190476364E-3</v>
      </c>
      <c r="Q2580" s="12">
        <f t="shared" ca="1" si="419"/>
        <v>6.3877355477459652E-4</v>
      </c>
      <c r="R2580" s="12">
        <f t="shared" ca="1" si="420"/>
        <v>3.0358820678166865E-4</v>
      </c>
      <c r="S2580" s="12">
        <f t="shared" ca="1" si="421"/>
        <v>1.421757003183366E-3</v>
      </c>
      <c r="T2580" s="12">
        <f t="shared" ca="1" si="422"/>
        <v>4.3150896041566078E-3</v>
      </c>
      <c r="U2580" s="18"/>
      <c r="V2580" s="22">
        <f t="shared" ca="1" si="423"/>
        <v>42571</v>
      </c>
      <c r="W2580" s="14">
        <f ca="1">VLOOKUP($M2580,LAST!$B:$Q,2,0)</f>
        <v>375.48</v>
      </c>
      <c r="X2580" s="14">
        <f ca="1">VLOOKUP($M2580,LAST!$B:$Q,3,0)*100</f>
        <v>516.08000000000004</v>
      </c>
      <c r="Y2580" s="14">
        <f ca="1">VLOOKUP($M2580,LAST!$B:$Q,16,0)*100</f>
        <v>521</v>
      </c>
      <c r="Z2580" s="14">
        <f ca="1">VLOOKUP($M2580,LAST!$B:$Q,4,0)</f>
        <v>93.99</v>
      </c>
      <c r="AA2580" s="14">
        <f ca="1">VLOOKUP($M2580,LAST!$B:$Q,5,0)</f>
        <v>97.200599999999994</v>
      </c>
      <c r="AB2580" s="14">
        <f ca="1">VLOOKUP($M2580,LAST!$B:$Q,6,0)</f>
        <v>97.200999999999993</v>
      </c>
      <c r="AC2580" s="14">
        <f ca="1">VLOOKUP($M2580,LAST!$B:$Q,7,0)</f>
        <v>1140.45</v>
      </c>
    </row>
    <row r="2581" spans="12:29" ht="16.5" customHeight="1" x14ac:dyDescent="0.25">
      <c r="L2581" s="32">
        <f t="shared" si="415"/>
        <v>2581</v>
      </c>
      <c r="M2581" s="9">
        <f t="shared" ca="1" si="424"/>
        <v>42570</v>
      </c>
      <c r="N2581" s="12">
        <f t="shared" ca="1" si="416"/>
        <v>6.673224682955281E-3</v>
      </c>
      <c r="O2581" s="12">
        <f t="shared" ca="1" si="417"/>
        <v>1.3485137452078355E-3</v>
      </c>
      <c r="P2581" s="12">
        <f t="shared" ca="1" si="418"/>
        <v>3.8240917782026429E-3</v>
      </c>
      <c r="Q2581" s="12">
        <f t="shared" ca="1" si="419"/>
        <v>8.5242408098040734E-4</v>
      </c>
      <c r="R2581" s="12">
        <f t="shared" ca="1" si="420"/>
        <v>2.4807765551160266E-4</v>
      </c>
      <c r="S2581" s="12">
        <f t="shared" ca="1" si="421"/>
        <v>5.1883763799425164E-3</v>
      </c>
      <c r="T2581" s="12">
        <f t="shared" ca="1" si="422"/>
        <v>-8.095242285323101E-4</v>
      </c>
      <c r="U2581" s="18"/>
      <c r="V2581" s="22">
        <f t="shared" ca="1" si="423"/>
        <v>42570</v>
      </c>
      <c r="W2581" s="14">
        <f ca="1">VLOOKUP($M2581,LAST!$B:$Q,2,0)</f>
        <v>378.64</v>
      </c>
      <c r="X2581" s="14">
        <f ca="1">VLOOKUP($M2581,LAST!$B:$Q,3,0)*100</f>
        <v>519.79</v>
      </c>
      <c r="Y2581" s="14">
        <f ca="1">VLOOKUP($M2581,LAST!$B:$Q,16,0)*100</f>
        <v>525</v>
      </c>
      <c r="Z2581" s="14">
        <f ca="1">VLOOKUP($M2581,LAST!$B:$Q,4,0)</f>
        <v>93.93</v>
      </c>
      <c r="AA2581" s="14">
        <f ca="1">VLOOKUP($M2581,LAST!$B:$Q,5,0)</f>
        <v>97.171099999999996</v>
      </c>
      <c r="AB2581" s="14">
        <f ca="1">VLOOKUP($M2581,LAST!$B:$Q,6,0)</f>
        <v>97.063000000000002</v>
      </c>
      <c r="AC2581" s="14">
        <f ca="1">VLOOKUP($M2581,LAST!$B:$Q,7,0)</f>
        <v>1135.55</v>
      </c>
    </row>
    <row r="2582" spans="12:29" ht="16.5" customHeight="1" x14ac:dyDescent="0.25">
      <c r="L2582" s="32">
        <f t="shared" si="415"/>
        <v>2582</v>
      </c>
      <c r="M2582" s="9">
        <f t="shared" ca="1" si="424"/>
        <v>42569</v>
      </c>
      <c r="N2582" s="12">
        <f t="shared" ca="1" si="416"/>
        <v>8.1751903077087462E-3</v>
      </c>
      <c r="O2582" s="12">
        <f t="shared" ca="1" si="417"/>
        <v>3.3438997989794217E-3</v>
      </c>
      <c r="P2582" s="12">
        <f t="shared" ca="1" si="418"/>
        <v>5.7692307692307487E-3</v>
      </c>
      <c r="Q2582" s="12">
        <f t="shared" ca="1" si="419"/>
        <v>8.5315132771679458E-4</v>
      </c>
      <c r="R2582" s="12">
        <f t="shared" ca="1" si="420"/>
        <v>2.357808206203682E-4</v>
      </c>
      <c r="S2582" s="12">
        <f t="shared" ca="1" si="421"/>
        <v>-1.8637399047427561E-4</v>
      </c>
      <c r="T2582" s="12">
        <f t="shared" ca="1" si="422"/>
        <v>2.823687206049863E-3</v>
      </c>
      <c r="U2582" s="18"/>
      <c r="V2582" s="22">
        <f t="shared" ca="1" si="423"/>
        <v>42569</v>
      </c>
      <c r="W2582" s="14">
        <f ca="1">VLOOKUP($M2582,LAST!$B:$Q,2,0)</f>
        <v>376.13</v>
      </c>
      <c r="X2582" s="14">
        <f ca="1">VLOOKUP($M2582,LAST!$B:$Q,3,0)*100</f>
        <v>519.09</v>
      </c>
      <c r="Y2582" s="14">
        <f ca="1">VLOOKUP($M2582,LAST!$B:$Q,16,0)*100</f>
        <v>523</v>
      </c>
      <c r="Z2582" s="14">
        <f ca="1">VLOOKUP($M2582,LAST!$B:$Q,4,0)</f>
        <v>93.85</v>
      </c>
      <c r="AA2582" s="14">
        <f ca="1">VLOOKUP($M2582,LAST!$B:$Q,5,0)</f>
        <v>97.147000000000006</v>
      </c>
      <c r="AB2582" s="14">
        <f ca="1">VLOOKUP($M2582,LAST!$B:$Q,6,0)</f>
        <v>96.561999999999998</v>
      </c>
      <c r="AC2582" s="14">
        <f ca="1">VLOOKUP($M2582,LAST!$B:$Q,7,0)</f>
        <v>1136.47</v>
      </c>
    </row>
    <row r="2583" spans="12:29" ht="16.5" customHeight="1" x14ac:dyDescent="0.25">
      <c r="L2583" s="32">
        <f t="shared" si="415"/>
        <v>2583</v>
      </c>
      <c r="M2583" s="9">
        <f t="shared" ca="1" si="424"/>
        <v>42566</v>
      </c>
      <c r="N2583" s="12">
        <f t="shared" ca="1" si="416"/>
        <v>-1.1053677932405637E-2</v>
      </c>
      <c r="O2583" s="12">
        <f t="shared" ca="1" si="417"/>
        <v>-7.8244860386622594E-3</v>
      </c>
      <c r="P2583" s="12">
        <f t="shared" ca="1" si="418"/>
        <v>-9.52380952380949E-3</v>
      </c>
      <c r="Q2583" s="12">
        <f t="shared" ca="1" si="419"/>
        <v>5.3350405463081785E-4</v>
      </c>
      <c r="R2583" s="12">
        <f t="shared" ca="1" si="420"/>
        <v>3.7491875901896066E-4</v>
      </c>
      <c r="S2583" s="12">
        <f t="shared" ca="1" si="421"/>
        <v>5.2353841189878292E-3</v>
      </c>
      <c r="T2583" s="12">
        <f t="shared" ca="1" si="422"/>
        <v>-4.4013775169553515E-3</v>
      </c>
      <c r="U2583" s="18"/>
      <c r="V2583" s="22">
        <f t="shared" ca="1" si="423"/>
        <v>42566</v>
      </c>
      <c r="W2583" s="14">
        <f ca="1">VLOOKUP($M2583,LAST!$B:$Q,2,0)</f>
        <v>373.08</v>
      </c>
      <c r="X2583" s="14">
        <f ca="1">VLOOKUP($M2583,LAST!$B:$Q,3,0)*100</f>
        <v>517.36</v>
      </c>
      <c r="Y2583" s="14">
        <f ca="1">VLOOKUP($M2583,LAST!$B:$Q,16,0)*100</f>
        <v>520</v>
      </c>
      <c r="Z2583" s="14">
        <f ca="1">VLOOKUP($M2583,LAST!$B:$Q,4,0)</f>
        <v>93.77</v>
      </c>
      <c r="AA2583" s="14">
        <f ca="1">VLOOKUP($M2583,LAST!$B:$Q,5,0)</f>
        <v>97.124099999999999</v>
      </c>
      <c r="AB2583" s="14">
        <f ca="1">VLOOKUP($M2583,LAST!$B:$Q,6,0)</f>
        <v>96.58</v>
      </c>
      <c r="AC2583" s="14">
        <f ca="1">VLOOKUP($M2583,LAST!$B:$Q,7,0)</f>
        <v>1133.27</v>
      </c>
    </row>
    <row r="2584" spans="12:29" ht="16.5" customHeight="1" x14ac:dyDescent="0.25">
      <c r="L2584" s="32">
        <f t="shared" si="415"/>
        <v>2584</v>
      </c>
      <c r="M2584" s="9">
        <f t="shared" ca="1" si="424"/>
        <v>42565</v>
      </c>
      <c r="N2584" s="12">
        <f t="shared" ca="1" si="416"/>
        <v>-1.2331134150172729E-2</v>
      </c>
      <c r="O2584" s="12">
        <f t="shared" ca="1" si="417"/>
        <v>-1.2648640460501293E-2</v>
      </c>
      <c r="P2584" s="12">
        <f t="shared" ca="1" si="418"/>
        <v>-1.3157894736842146E-2</v>
      </c>
      <c r="Q2584" s="12">
        <f t="shared" ca="1" si="419"/>
        <v>7.4746396155900285E-4</v>
      </c>
      <c r="R2584" s="12">
        <f t="shared" ca="1" si="420"/>
        <v>3.204315832203708E-4</v>
      </c>
      <c r="S2584" s="12">
        <f t="shared" ca="1" si="421"/>
        <v>-1.4446661677890438E-3</v>
      </c>
      <c r="T2584" s="12">
        <f t="shared" ca="1" si="422"/>
        <v>-7.0830425680391551E-3</v>
      </c>
      <c r="U2584" s="18"/>
      <c r="V2584" s="22">
        <f t="shared" ca="1" si="423"/>
        <v>42565</v>
      </c>
      <c r="W2584" s="14">
        <f ca="1">VLOOKUP($M2584,LAST!$B:$Q,2,0)</f>
        <v>377.25</v>
      </c>
      <c r="X2584" s="14">
        <f ca="1">VLOOKUP($M2584,LAST!$B:$Q,3,0)*100</f>
        <v>521.44000000000005</v>
      </c>
      <c r="Y2584" s="14">
        <f ca="1">VLOOKUP($M2584,LAST!$B:$Q,16,0)*100</f>
        <v>525</v>
      </c>
      <c r="Z2584" s="14">
        <f ca="1">VLOOKUP($M2584,LAST!$B:$Q,4,0)</f>
        <v>93.72</v>
      </c>
      <c r="AA2584" s="14">
        <f ca="1">VLOOKUP($M2584,LAST!$B:$Q,5,0)</f>
        <v>97.087699999999998</v>
      </c>
      <c r="AB2584" s="14">
        <f ca="1">VLOOKUP($M2584,LAST!$B:$Q,6,0)</f>
        <v>96.076999999999998</v>
      </c>
      <c r="AC2584" s="14">
        <f ca="1">VLOOKUP($M2584,LAST!$B:$Q,7,0)</f>
        <v>1138.28</v>
      </c>
    </row>
    <row r="2585" spans="12:29" ht="16.5" customHeight="1" x14ac:dyDescent="0.25">
      <c r="L2585" s="32">
        <f t="shared" si="415"/>
        <v>2585</v>
      </c>
      <c r="M2585" s="9">
        <f t="shared" ca="1" si="424"/>
        <v>42564</v>
      </c>
      <c r="N2585" s="12">
        <f t="shared" ca="1" si="416"/>
        <v>9.6481721339640725E-3</v>
      </c>
      <c r="O2585" s="12">
        <f t="shared" ca="1" si="417"/>
        <v>5.9428571428572496E-3</v>
      </c>
      <c r="P2585" s="12">
        <f t="shared" ca="1" si="418"/>
        <v>1.3333333333333419E-2</v>
      </c>
      <c r="Q2585" s="12">
        <f t="shared" ca="1" si="419"/>
        <v>1.4971660784943719E-3</v>
      </c>
      <c r="R2585" s="12">
        <f t="shared" ca="1" si="420"/>
        <v>8.1771713586586969E-4</v>
      </c>
      <c r="S2585" s="12">
        <f t="shared" ca="1" si="421"/>
        <v>-2.3330326313498739E-3</v>
      </c>
      <c r="T2585" s="12">
        <f t="shared" ca="1" si="422"/>
        <v>-1.4372196332911313E-3</v>
      </c>
      <c r="U2585" s="18"/>
      <c r="V2585" s="22">
        <f t="shared" ca="1" si="423"/>
        <v>42564</v>
      </c>
      <c r="W2585" s="14">
        <f ca="1">VLOOKUP($M2585,LAST!$B:$Q,2,0)</f>
        <v>381.96</v>
      </c>
      <c r="X2585" s="14">
        <f ca="1">VLOOKUP($M2585,LAST!$B:$Q,3,0)*100</f>
        <v>528.12</v>
      </c>
      <c r="Y2585" s="14">
        <f ca="1">VLOOKUP($M2585,LAST!$B:$Q,16,0)*100</f>
        <v>532</v>
      </c>
      <c r="Z2585" s="14">
        <f ca="1">VLOOKUP($M2585,LAST!$B:$Q,4,0)</f>
        <v>93.65</v>
      </c>
      <c r="AA2585" s="14">
        <f ca="1">VLOOKUP($M2585,LAST!$B:$Q,5,0)</f>
        <v>97.056600000000003</v>
      </c>
      <c r="AB2585" s="14">
        <f ca="1">VLOOKUP($M2585,LAST!$B:$Q,6,0)</f>
        <v>96.215999999999994</v>
      </c>
      <c r="AC2585" s="14">
        <f ca="1">VLOOKUP($M2585,LAST!$B:$Q,7,0)</f>
        <v>1146.4000000000001</v>
      </c>
    </row>
    <row r="2586" spans="12:29" ht="16.5" customHeight="1" x14ac:dyDescent="0.25">
      <c r="L2586" s="32">
        <f t="shared" si="415"/>
        <v>2586</v>
      </c>
      <c r="M2586" s="9">
        <f t="shared" ca="1" si="424"/>
        <v>42563</v>
      </c>
      <c r="N2586" s="12">
        <f t="shared" ca="1" si="416"/>
        <v>-1.4740734953251566E-2</v>
      </c>
      <c r="O2586" s="12">
        <f t="shared" ca="1" si="417"/>
        <v>-2.8011774943069279E-2</v>
      </c>
      <c r="P2586" s="12">
        <f t="shared" ca="1" si="418"/>
        <v>-3.3149171270718258E-2</v>
      </c>
      <c r="Q2586" s="12">
        <f t="shared" ca="1" si="419"/>
        <v>1.0705491917355481E-3</v>
      </c>
      <c r="R2586" s="12">
        <f t="shared" ca="1" si="420"/>
        <v>1.340251426211303E-3</v>
      </c>
      <c r="S2586" s="12">
        <f t="shared" ca="1" si="421"/>
        <v>-1.3461598202358926E-3</v>
      </c>
      <c r="T2586" s="12">
        <f t="shared" ca="1" si="422"/>
        <v>7.1476512992152408E-4</v>
      </c>
      <c r="U2586" s="18"/>
      <c r="V2586" s="22">
        <f t="shared" ca="1" si="423"/>
        <v>42563</v>
      </c>
      <c r="W2586" s="14">
        <f ca="1">VLOOKUP($M2586,LAST!$B:$Q,2,0)</f>
        <v>378.31</v>
      </c>
      <c r="X2586" s="14">
        <f ca="1">VLOOKUP($M2586,LAST!$B:$Q,3,0)*100</f>
        <v>525</v>
      </c>
      <c r="Y2586" s="14">
        <f ca="1">VLOOKUP($M2586,LAST!$B:$Q,16,0)*100</f>
        <v>525</v>
      </c>
      <c r="Z2586" s="14">
        <f ca="1">VLOOKUP($M2586,LAST!$B:$Q,4,0)</f>
        <v>93.51</v>
      </c>
      <c r="AA2586" s="14">
        <f ca="1">VLOOKUP($M2586,LAST!$B:$Q,5,0)</f>
        <v>96.9773</v>
      </c>
      <c r="AB2586" s="14">
        <f ca="1">VLOOKUP($M2586,LAST!$B:$Q,6,0)</f>
        <v>96.441000000000003</v>
      </c>
      <c r="AC2586" s="14">
        <f ca="1">VLOOKUP($M2586,LAST!$B:$Q,7,0)</f>
        <v>1148.05</v>
      </c>
    </row>
    <row r="2587" spans="12:29" ht="16.5" customHeight="1" x14ac:dyDescent="0.25">
      <c r="L2587" s="32">
        <f t="shared" si="415"/>
        <v>2587</v>
      </c>
      <c r="M2587" s="9">
        <f t="shared" ca="1" si="424"/>
        <v>42562</v>
      </c>
      <c r="N2587" s="12">
        <f t="shared" ca="1" si="416"/>
        <v>-3.1650358115605681E-2</v>
      </c>
      <c r="O2587" s="12">
        <f t="shared" ca="1" si="417"/>
        <v>-3.1382816562953941E-2</v>
      </c>
      <c r="P2587" s="12">
        <f t="shared" ca="1" si="418"/>
        <v>-3.7234042553191515E-2</v>
      </c>
      <c r="Q2587" s="12">
        <f t="shared" ca="1" si="419"/>
        <v>9.6442348906999875E-4</v>
      </c>
      <c r="R2587" s="12">
        <f t="shared" ca="1" si="420"/>
        <v>-4.4070504550508538E-4</v>
      </c>
      <c r="S2587" s="12">
        <f t="shared" ca="1" si="421"/>
        <v>2.7932960893852776E-3</v>
      </c>
      <c r="T2587" s="12">
        <f t="shared" ca="1" si="422"/>
        <v>-1.2515386005835905E-2</v>
      </c>
      <c r="U2587" s="18"/>
      <c r="V2587" s="22">
        <f t="shared" ca="1" si="423"/>
        <v>42562</v>
      </c>
      <c r="W2587" s="14">
        <f ca="1">VLOOKUP($M2587,LAST!$B:$Q,2,0)</f>
        <v>383.97</v>
      </c>
      <c r="X2587" s="14">
        <f ca="1">VLOOKUP($M2587,LAST!$B:$Q,3,0)*100</f>
        <v>540.13</v>
      </c>
      <c r="Y2587" s="14">
        <f ca="1">VLOOKUP($M2587,LAST!$B:$Q,16,0)*100</f>
        <v>543</v>
      </c>
      <c r="Z2587" s="14">
        <f ca="1">VLOOKUP($M2587,LAST!$B:$Q,4,0)</f>
        <v>93.41</v>
      </c>
      <c r="AA2587" s="14">
        <f ca="1">VLOOKUP($M2587,LAST!$B:$Q,5,0)</f>
        <v>96.847499999999997</v>
      </c>
      <c r="AB2587" s="14">
        <f ca="1">VLOOKUP($M2587,LAST!$B:$Q,6,0)</f>
        <v>96.570999999999998</v>
      </c>
      <c r="AC2587" s="14">
        <f ca="1">VLOOKUP($M2587,LAST!$B:$Q,7,0)</f>
        <v>1147.23</v>
      </c>
    </row>
    <row r="2588" spans="12:29" ht="16.5" customHeight="1" x14ac:dyDescent="0.25">
      <c r="L2588" s="32">
        <f t="shared" si="415"/>
        <v>2588</v>
      </c>
      <c r="M2588" s="9">
        <f t="shared" ca="1" si="424"/>
        <v>42559</v>
      </c>
      <c r="N2588" s="12">
        <f t="shared" ca="1" si="416"/>
        <v>-1.1295349707019176E-2</v>
      </c>
      <c r="O2588" s="12">
        <f t="shared" ca="1" si="417"/>
        <v>-1.4735763379684519E-2</v>
      </c>
      <c r="P2588" s="12">
        <f t="shared" ca="1" si="418"/>
        <v>-2.2530329289428108E-2</v>
      </c>
      <c r="Q2588" s="12">
        <f t="shared" ca="1" si="419"/>
        <v>3.2157787544195848E-4</v>
      </c>
      <c r="R2588" s="12">
        <f t="shared" ca="1" si="420"/>
        <v>1.0011023490261728E-3</v>
      </c>
      <c r="S2588" s="12">
        <f t="shared" ca="1" si="421"/>
        <v>-2.6991113694874169E-4</v>
      </c>
      <c r="T2588" s="12">
        <f t="shared" ca="1" si="422"/>
        <v>6.2535186869343562E-3</v>
      </c>
      <c r="U2588" s="18"/>
      <c r="V2588" s="22">
        <f t="shared" ca="1" si="423"/>
        <v>42559</v>
      </c>
      <c r="W2588" s="14">
        <f ca="1">VLOOKUP($M2588,LAST!$B:$Q,2,0)</f>
        <v>396.52</v>
      </c>
      <c r="X2588" s="14">
        <f ca="1">VLOOKUP($M2588,LAST!$B:$Q,3,0)*100</f>
        <v>557.63</v>
      </c>
      <c r="Y2588" s="14">
        <f ca="1">VLOOKUP($M2588,LAST!$B:$Q,16,0)*100</f>
        <v>564</v>
      </c>
      <c r="Z2588" s="14">
        <f ca="1">VLOOKUP($M2588,LAST!$B:$Q,4,0)</f>
        <v>93.32</v>
      </c>
      <c r="AA2588" s="14">
        <f ca="1">VLOOKUP($M2588,LAST!$B:$Q,5,0)</f>
        <v>96.890199999999993</v>
      </c>
      <c r="AB2588" s="14">
        <f ca="1">VLOOKUP($M2588,LAST!$B:$Q,6,0)</f>
        <v>96.302000000000007</v>
      </c>
      <c r="AC2588" s="14">
        <f ca="1">VLOOKUP($M2588,LAST!$B:$Q,7,0)</f>
        <v>1161.77</v>
      </c>
    </row>
    <row r="2589" spans="12:29" ht="16.5" customHeight="1" x14ac:dyDescent="0.25">
      <c r="L2589" s="32">
        <f t="shared" si="415"/>
        <v>2589</v>
      </c>
      <c r="M2589" s="9">
        <f t="shared" ca="1" si="424"/>
        <v>42558</v>
      </c>
      <c r="N2589" s="12">
        <f t="shared" ca="1" si="416"/>
        <v>-5.2089792881060415E-3</v>
      </c>
      <c r="O2589" s="12">
        <f t="shared" ca="1" si="417"/>
        <v>-1.090508729312667E-2</v>
      </c>
      <c r="P2589" s="12">
        <f t="shared" ca="1" si="418"/>
        <v>-1.3675213675213627E-2</v>
      </c>
      <c r="Q2589" s="12">
        <f t="shared" ca="1" si="419"/>
        <v>7.5091182149766844E-4</v>
      </c>
      <c r="R2589" s="12">
        <f t="shared" ca="1" si="420"/>
        <v>5.0959232613911887E-4</v>
      </c>
      <c r="S2589" s="12">
        <f t="shared" ca="1" si="421"/>
        <v>2.8630027172498185E-3</v>
      </c>
      <c r="T2589" s="12">
        <f t="shared" ca="1" si="422"/>
        <v>-9.5225839660276757E-3</v>
      </c>
      <c r="U2589" s="18"/>
      <c r="V2589" s="22">
        <f t="shared" ca="1" si="423"/>
        <v>42558</v>
      </c>
      <c r="W2589" s="14">
        <f ca="1">VLOOKUP($M2589,LAST!$B:$Q,2,0)</f>
        <v>401.05</v>
      </c>
      <c r="X2589" s="14">
        <f ca="1">VLOOKUP($M2589,LAST!$B:$Q,3,0)*100</f>
        <v>565.97</v>
      </c>
      <c r="Y2589" s="14">
        <f ca="1">VLOOKUP($M2589,LAST!$B:$Q,16,0)*100</f>
        <v>577</v>
      </c>
      <c r="Z2589" s="14">
        <f ca="1">VLOOKUP($M2589,LAST!$B:$Q,4,0)</f>
        <v>93.29</v>
      </c>
      <c r="AA2589" s="14">
        <f ca="1">VLOOKUP($M2589,LAST!$B:$Q,5,0)</f>
        <v>96.793300000000002</v>
      </c>
      <c r="AB2589" s="14">
        <f ca="1">VLOOKUP($M2589,LAST!$B:$Q,6,0)</f>
        <v>96.328000000000003</v>
      </c>
      <c r="AC2589" s="14">
        <f ca="1">VLOOKUP($M2589,LAST!$B:$Q,7,0)</f>
        <v>1154.55</v>
      </c>
    </row>
    <row r="2590" spans="12:29" ht="16.5" customHeight="1" x14ac:dyDescent="0.25">
      <c r="L2590" s="32">
        <f t="shared" si="415"/>
        <v>2590</v>
      </c>
      <c r="M2590" s="9">
        <f t="shared" ca="1" si="424"/>
        <v>42557</v>
      </c>
      <c r="N2590" s="12">
        <f t="shared" ca="1" si="416"/>
        <v>-2.4743288383025641E-3</v>
      </c>
      <c r="O2590" s="12">
        <f t="shared" ca="1" si="417"/>
        <v>-3.7779866987011079E-3</v>
      </c>
      <c r="P2590" s="12">
        <f t="shared" ca="1" si="418"/>
        <v>-8.4745762711864181E-3</v>
      </c>
      <c r="Q2590" s="12">
        <f t="shared" ca="1" si="419"/>
        <v>2.1459227467812703E-4</v>
      </c>
      <c r="R2590" s="12">
        <f t="shared" ca="1" si="420"/>
        <v>2.5124147407407094E-4</v>
      </c>
      <c r="S2590" s="12">
        <f t="shared" ca="1" si="421"/>
        <v>-1.1750514734937267E-3</v>
      </c>
      <c r="T2590" s="12">
        <f t="shared" ca="1" si="422"/>
        <v>8.8713865328025054E-3</v>
      </c>
      <c r="U2590" s="18"/>
      <c r="V2590" s="22">
        <f t="shared" ca="1" si="423"/>
        <v>42557</v>
      </c>
      <c r="W2590" s="14">
        <f ca="1">VLOOKUP($M2590,LAST!$B:$Q,2,0)</f>
        <v>403.15</v>
      </c>
      <c r="X2590" s="14">
        <f ca="1">VLOOKUP($M2590,LAST!$B:$Q,3,0)*100</f>
        <v>572.21</v>
      </c>
      <c r="Y2590" s="14">
        <f ca="1">VLOOKUP($M2590,LAST!$B:$Q,16,0)*100</f>
        <v>585</v>
      </c>
      <c r="Z2590" s="14">
        <f ca="1">VLOOKUP($M2590,LAST!$B:$Q,4,0)</f>
        <v>93.22</v>
      </c>
      <c r="AA2590" s="14">
        <f ca="1">VLOOKUP($M2590,LAST!$B:$Q,5,0)</f>
        <v>96.744</v>
      </c>
      <c r="AB2590" s="14">
        <f ca="1">VLOOKUP($M2590,LAST!$B:$Q,6,0)</f>
        <v>96.052999999999997</v>
      </c>
      <c r="AC2590" s="14">
        <f ca="1">VLOOKUP($M2590,LAST!$B:$Q,7,0)</f>
        <v>1165.6500000000001</v>
      </c>
    </row>
    <row r="2591" spans="12:29" ht="16.5" customHeight="1" x14ac:dyDescent="0.25">
      <c r="L2591" s="32">
        <f t="shared" si="415"/>
        <v>2591</v>
      </c>
      <c r="M2591" s="9">
        <f t="shared" ca="1" si="424"/>
        <v>42556</v>
      </c>
      <c r="N2591" s="12">
        <f t="shared" ca="1" si="416"/>
        <v>6.7506974890394478E-3</v>
      </c>
      <c r="O2591" s="12">
        <f t="shared" ca="1" si="417"/>
        <v>8.9232390655191729E-3</v>
      </c>
      <c r="P2591" s="12">
        <f t="shared" ca="1" si="418"/>
        <v>8.5470085470085166E-3</v>
      </c>
      <c r="Q2591" s="12">
        <f t="shared" ca="1" si="419"/>
        <v>3.2199205752925231E-4</v>
      </c>
      <c r="R2591" s="12">
        <f t="shared" ca="1" si="420"/>
        <v>3.7648694241920744E-4</v>
      </c>
      <c r="S2591" s="12">
        <f t="shared" ca="1" si="421"/>
        <v>5.4051793536784576E-3</v>
      </c>
      <c r="T2591" s="12">
        <f t="shared" ca="1" si="422"/>
        <v>7.560628918751533E-3</v>
      </c>
      <c r="U2591" s="18"/>
      <c r="V2591" s="22">
        <f t="shared" ca="1" si="423"/>
        <v>42556</v>
      </c>
      <c r="W2591" s="14">
        <f ca="1">VLOOKUP($M2591,LAST!$B:$Q,2,0)</f>
        <v>404.15</v>
      </c>
      <c r="X2591" s="14">
        <f ca="1">VLOOKUP($M2591,LAST!$B:$Q,3,0)*100</f>
        <v>574.38</v>
      </c>
      <c r="Y2591" s="14">
        <f ca="1">VLOOKUP($M2591,LAST!$B:$Q,16,0)*100</f>
        <v>590</v>
      </c>
      <c r="Z2591" s="14">
        <f ca="1">VLOOKUP($M2591,LAST!$B:$Q,4,0)</f>
        <v>93.2</v>
      </c>
      <c r="AA2591" s="14">
        <f ca="1">VLOOKUP($M2591,LAST!$B:$Q,5,0)</f>
        <v>96.719700000000003</v>
      </c>
      <c r="AB2591" s="14">
        <f ca="1">VLOOKUP($M2591,LAST!$B:$Q,6,0)</f>
        <v>96.165999999999997</v>
      </c>
      <c r="AC2591" s="14">
        <f ca="1">VLOOKUP($M2591,LAST!$B:$Q,7,0)</f>
        <v>1155.4000000000001</v>
      </c>
    </row>
    <row r="2592" spans="12:29" ht="16.5" customHeight="1" x14ac:dyDescent="0.25">
      <c r="L2592" s="32">
        <f t="shared" si="415"/>
        <v>2592</v>
      </c>
      <c r="M2592" s="9">
        <f t="shared" ca="1" si="424"/>
        <v>42555</v>
      </c>
      <c r="N2592" s="12">
        <f t="shared" ca="1" si="416"/>
        <v>0</v>
      </c>
      <c r="O2592" s="12">
        <f t="shared" ca="1" si="417"/>
        <v>-1.0528162835585775E-3</v>
      </c>
      <c r="P2592" s="12">
        <f t="shared" ca="1" si="418"/>
        <v>0</v>
      </c>
      <c r="Q2592" s="12">
        <f t="shared" ca="1" si="419"/>
        <v>-1.0731916720330137E-4</v>
      </c>
      <c r="R2592" s="12">
        <f t="shared" ca="1" si="420"/>
        <v>2.0323939341178043E-3</v>
      </c>
      <c r="S2592" s="12">
        <f t="shared" ca="1" si="421"/>
        <v>0</v>
      </c>
      <c r="T2592" s="12">
        <f t="shared" ca="1" si="422"/>
        <v>1.467184839090141E-3</v>
      </c>
      <c r="U2592" s="18"/>
      <c r="V2592" s="22">
        <f t="shared" ca="1" si="423"/>
        <v>42555</v>
      </c>
      <c r="W2592" s="14">
        <f ca="1">VLOOKUP($M2592,LAST!$B:$Q,2,0)</f>
        <v>401.44</v>
      </c>
      <c r="X2592" s="14">
        <f ca="1">VLOOKUP($M2592,LAST!$B:$Q,3,0)*100</f>
        <v>569.29999999999995</v>
      </c>
      <c r="Y2592" s="14">
        <f ca="1">VLOOKUP($M2592,LAST!$B:$Q,16,0)*100</f>
        <v>585</v>
      </c>
      <c r="Z2592" s="14">
        <f ca="1">VLOOKUP($M2592,LAST!$B:$Q,4,0)</f>
        <v>93.17</v>
      </c>
      <c r="AA2592" s="14">
        <f ca="1">VLOOKUP($M2592,LAST!$B:$Q,5,0)</f>
        <v>96.683300000000003</v>
      </c>
      <c r="AB2592" s="14">
        <f ca="1">VLOOKUP($M2592,LAST!$B:$Q,6,0)</f>
        <v>95.649000000000001</v>
      </c>
      <c r="AC2592" s="14">
        <f ca="1">VLOOKUP($M2592,LAST!$B:$Q,7,0)</f>
        <v>1146.73</v>
      </c>
    </row>
    <row r="2593" spans="12:29" ht="16.5" customHeight="1" x14ac:dyDescent="0.25">
      <c r="L2593" s="32">
        <f t="shared" si="415"/>
        <v>2593</v>
      </c>
      <c r="M2593" s="9">
        <f t="shared" ca="1" si="424"/>
        <v>42552</v>
      </c>
      <c r="N2593" s="12">
        <f t="shared" ca="1" si="416"/>
        <v>-1.2593467138921732E-2</v>
      </c>
      <c r="O2593" s="12">
        <f t="shared" ca="1" si="417"/>
        <v>-1.4406032201719099E-2</v>
      </c>
      <c r="P2593" s="12">
        <f t="shared" ca="1" si="418"/>
        <v>-1.5151515151515138E-2</v>
      </c>
      <c r="Q2593" s="12">
        <f t="shared" ca="1" si="419"/>
        <v>-2.14592274678016E-4</v>
      </c>
      <c r="R2593" s="12">
        <f t="shared" ca="1" si="420"/>
        <v>1.4304461126068979E-4</v>
      </c>
      <c r="S2593" s="12">
        <f t="shared" ca="1" si="421"/>
        <v>-5.1381795866574098E-3</v>
      </c>
      <c r="T2593" s="12">
        <f t="shared" ca="1" si="422"/>
        <v>-5.8344982071073526E-3</v>
      </c>
      <c r="U2593" s="18"/>
      <c r="V2593" s="22">
        <f t="shared" ca="1" si="423"/>
        <v>42552</v>
      </c>
      <c r="W2593" s="14">
        <f ca="1">VLOOKUP($M2593,LAST!$B:$Q,2,0)</f>
        <v>401.44</v>
      </c>
      <c r="X2593" s="14">
        <f ca="1">VLOOKUP($M2593,LAST!$B:$Q,3,0)*100</f>
        <v>569.9</v>
      </c>
      <c r="Y2593" s="14">
        <f ca="1">VLOOKUP($M2593,LAST!$B:$Q,16,0)*100</f>
        <v>585</v>
      </c>
      <c r="Z2593" s="14">
        <f ca="1">VLOOKUP($M2593,LAST!$B:$Q,4,0)</f>
        <v>93.18</v>
      </c>
      <c r="AA2593" s="14">
        <f ca="1">VLOOKUP($M2593,LAST!$B:$Q,5,0)</f>
        <v>96.487200000000001</v>
      </c>
      <c r="AB2593" s="14">
        <f ca="1">VLOOKUP($M2593,LAST!$B:$Q,6,0)</f>
        <v>95.649000000000001</v>
      </c>
      <c r="AC2593" s="14">
        <f ca="1">VLOOKUP($M2593,LAST!$B:$Q,7,0)</f>
        <v>1145.05</v>
      </c>
    </row>
    <row r="2594" spans="12:29" ht="16.5" customHeight="1" x14ac:dyDescent="0.25">
      <c r="L2594" s="32">
        <f t="shared" si="415"/>
        <v>2594</v>
      </c>
      <c r="M2594" s="9">
        <f t="shared" ca="1" si="424"/>
        <v>42551</v>
      </c>
      <c r="N2594" s="12">
        <f t="shared" ca="1" si="416"/>
        <v>-4.7978067169293093E-3</v>
      </c>
      <c r="O2594" s="12">
        <f t="shared" ca="1" si="417"/>
        <v>-1.0083544477162198E-2</v>
      </c>
      <c r="P2594" s="12">
        <f t="shared" ca="1" si="418"/>
        <v>-1.3289036544850474E-2</v>
      </c>
      <c r="Q2594" s="12">
        <f t="shared" ca="1" si="419"/>
        <v>9.665986467619625E-4</v>
      </c>
      <c r="R2594" s="12">
        <f t="shared" ca="1" si="420"/>
        <v>5.0298211354116162E-4</v>
      </c>
      <c r="S2594" s="12">
        <f t="shared" ca="1" si="421"/>
        <v>3.9052302937274685E-3</v>
      </c>
      <c r="T2594" s="12">
        <f t="shared" ca="1" si="422"/>
        <v>-7.1804154814240073E-3</v>
      </c>
      <c r="U2594" s="18"/>
      <c r="V2594" s="22">
        <f t="shared" ca="1" si="423"/>
        <v>42551</v>
      </c>
      <c r="W2594" s="14">
        <f ca="1">VLOOKUP($M2594,LAST!$B:$Q,2,0)</f>
        <v>406.56</v>
      </c>
      <c r="X2594" s="14">
        <f ca="1">VLOOKUP($M2594,LAST!$B:$Q,3,0)*100</f>
        <v>578.23</v>
      </c>
      <c r="Y2594" s="14">
        <f ca="1">VLOOKUP($M2594,LAST!$B:$Q,16,0)*100</f>
        <v>594</v>
      </c>
      <c r="Z2594" s="14">
        <f ca="1">VLOOKUP($M2594,LAST!$B:$Q,4,0)</f>
        <v>93.2</v>
      </c>
      <c r="AA2594" s="14">
        <f ca="1">VLOOKUP($M2594,LAST!$B:$Q,5,0)</f>
        <v>96.473399999999998</v>
      </c>
      <c r="AB2594" s="14">
        <f ca="1">VLOOKUP($M2594,LAST!$B:$Q,6,0)</f>
        <v>96.143000000000001</v>
      </c>
      <c r="AC2594" s="14">
        <f ca="1">VLOOKUP($M2594,LAST!$B:$Q,7,0)</f>
        <v>1151.77</v>
      </c>
    </row>
    <row r="2595" spans="12:29" ht="16.5" customHeight="1" x14ac:dyDescent="0.25">
      <c r="L2595" s="32">
        <f t="shared" si="415"/>
        <v>2595</v>
      </c>
      <c r="M2595" s="9">
        <f t="shared" ca="1" si="424"/>
        <v>42550</v>
      </c>
      <c r="N2595" s="12">
        <f t="shared" ca="1" si="416"/>
        <v>-3.6918289405441174E-2</v>
      </c>
      <c r="O2595" s="12">
        <f t="shared" ca="1" si="417"/>
        <v>-2.4401650159504351E-2</v>
      </c>
      <c r="P2595" s="12">
        <f t="shared" ca="1" si="418"/>
        <v>-2.2727272727272707E-2</v>
      </c>
      <c r="Q2595" s="12">
        <f t="shared" ca="1" si="419"/>
        <v>1.3981501398150353E-3</v>
      </c>
      <c r="R2595" s="12">
        <f t="shared" ca="1" si="420"/>
        <v>8.0853581325834867E-4</v>
      </c>
      <c r="S2595" s="12">
        <f t="shared" ca="1" si="421"/>
        <v>-4.9457114655306889E-3</v>
      </c>
      <c r="T2595" s="12">
        <f t="shared" ca="1" si="422"/>
        <v>-9.5197438633939369E-3</v>
      </c>
      <c r="U2595" s="18"/>
      <c r="V2595" s="22">
        <f t="shared" ca="1" si="423"/>
        <v>42550</v>
      </c>
      <c r="W2595" s="14">
        <f ca="1">VLOOKUP($M2595,LAST!$B:$Q,2,0)</f>
        <v>408.52</v>
      </c>
      <c r="X2595" s="14">
        <f ca="1">VLOOKUP($M2595,LAST!$B:$Q,3,0)*100</f>
        <v>584.12</v>
      </c>
      <c r="Y2595" s="14">
        <f ca="1">VLOOKUP($M2595,LAST!$B:$Q,16,0)*100</f>
        <v>602</v>
      </c>
      <c r="Z2595" s="14">
        <f ca="1">VLOOKUP($M2595,LAST!$B:$Q,4,0)</f>
        <v>93.11</v>
      </c>
      <c r="AA2595" s="14">
        <f ca="1">VLOOKUP($M2595,LAST!$B:$Q,5,0)</f>
        <v>96.424899999999994</v>
      </c>
      <c r="AB2595" s="14">
        <f ca="1">VLOOKUP($M2595,LAST!$B:$Q,6,0)</f>
        <v>95.769000000000005</v>
      </c>
      <c r="AC2595" s="14">
        <f ca="1">VLOOKUP($M2595,LAST!$B:$Q,7,0)</f>
        <v>1160.0999999999999</v>
      </c>
    </row>
    <row r="2596" spans="12:29" ht="16.5" customHeight="1" x14ac:dyDescent="0.25">
      <c r="L2596" s="32">
        <f t="shared" si="415"/>
        <v>2596</v>
      </c>
      <c r="M2596" s="9">
        <f t="shared" ca="1" si="424"/>
        <v>42549</v>
      </c>
      <c r="N2596" s="12">
        <f t="shared" ca="1" si="416"/>
        <v>-1.755604965721691E-2</v>
      </c>
      <c r="O2596" s="12">
        <f t="shared" ca="1" si="417"/>
        <v>-4.8863995213324074E-3</v>
      </c>
      <c r="P2596" s="12">
        <f t="shared" ca="1" si="418"/>
        <v>0</v>
      </c>
      <c r="Q2596" s="12">
        <f t="shared" ca="1" si="419"/>
        <v>-1.0753844499400422E-4</v>
      </c>
      <c r="R2596" s="12">
        <f t="shared" ca="1" si="420"/>
        <v>-1.6599797735298294E-3</v>
      </c>
      <c r="S2596" s="12">
        <f t="shared" ca="1" si="421"/>
        <v>-3.0970334769637731E-3</v>
      </c>
      <c r="T2596" s="12">
        <f t="shared" ca="1" si="422"/>
        <v>-9.3629474254008915E-3</v>
      </c>
      <c r="U2596" s="18"/>
      <c r="V2596" s="22">
        <f t="shared" ca="1" si="423"/>
        <v>42549</v>
      </c>
      <c r="W2596" s="14">
        <f ca="1">VLOOKUP($M2596,LAST!$B:$Q,2,0)</f>
        <v>424.18</v>
      </c>
      <c r="X2596" s="14">
        <f ca="1">VLOOKUP($M2596,LAST!$B:$Q,3,0)*100</f>
        <v>598.73</v>
      </c>
      <c r="Y2596" s="14">
        <f ca="1">VLOOKUP($M2596,LAST!$B:$Q,16,0)*100</f>
        <v>616</v>
      </c>
      <c r="Z2596" s="14">
        <f ca="1">VLOOKUP($M2596,LAST!$B:$Q,4,0)</f>
        <v>92.98</v>
      </c>
      <c r="AA2596" s="14">
        <f ca="1">VLOOKUP($M2596,LAST!$B:$Q,5,0)</f>
        <v>96.346999999999994</v>
      </c>
      <c r="AB2596" s="14">
        <f ca="1">VLOOKUP($M2596,LAST!$B:$Q,6,0)</f>
        <v>96.245000000000005</v>
      </c>
      <c r="AC2596" s="14">
        <f ca="1">VLOOKUP($M2596,LAST!$B:$Q,7,0)</f>
        <v>1171.25</v>
      </c>
    </row>
    <row r="2597" spans="12:29" ht="16.5" customHeight="1" x14ac:dyDescent="0.25">
      <c r="L2597" s="32">
        <f t="shared" si="415"/>
        <v>2597</v>
      </c>
      <c r="M2597" s="9">
        <f t="shared" ca="1" si="424"/>
        <v>42548</v>
      </c>
      <c r="N2597" s="12">
        <f t="shared" ca="1" si="416"/>
        <v>2.6045627376425795E-2</v>
      </c>
      <c r="O2597" s="12">
        <f t="shared" ca="1" si="417"/>
        <v>3.9530745175279547E-2</v>
      </c>
      <c r="P2597" s="12">
        <f t="shared" ca="1" si="418"/>
        <v>4.9403747870528036E-2</v>
      </c>
      <c r="Q2597" s="12">
        <f t="shared" ca="1" si="419"/>
        <v>-1.5032749919468014E-3</v>
      </c>
      <c r="R2597" s="12">
        <f t="shared" ca="1" si="420"/>
        <v>-3.9621802208871237E-3</v>
      </c>
      <c r="S2597" s="12">
        <f t="shared" ca="1" si="421"/>
        <v>1.148269214650921E-2</v>
      </c>
      <c r="T2597" s="12">
        <f t="shared" ca="1" si="422"/>
        <v>2.5438388223721908E-3</v>
      </c>
      <c r="U2597" s="18"/>
      <c r="V2597" s="22">
        <f t="shared" ca="1" si="423"/>
        <v>42548</v>
      </c>
      <c r="W2597" s="14">
        <f ca="1">VLOOKUP($M2597,LAST!$B:$Q,2,0)</f>
        <v>431.76</v>
      </c>
      <c r="X2597" s="14">
        <f ca="1">VLOOKUP($M2597,LAST!$B:$Q,3,0)*100</f>
        <v>601.67000000000007</v>
      </c>
      <c r="Y2597" s="14">
        <f ca="1">VLOOKUP($M2597,LAST!$B:$Q,16,0)*100</f>
        <v>616</v>
      </c>
      <c r="Z2597" s="14">
        <f ca="1">VLOOKUP($M2597,LAST!$B:$Q,4,0)</f>
        <v>92.99</v>
      </c>
      <c r="AA2597" s="14">
        <f ca="1">VLOOKUP($M2597,LAST!$B:$Q,5,0)</f>
        <v>96.507199999999997</v>
      </c>
      <c r="AB2597" s="14">
        <f ca="1">VLOOKUP($M2597,LAST!$B:$Q,6,0)</f>
        <v>96.543999999999997</v>
      </c>
      <c r="AC2597" s="14">
        <f ca="1">VLOOKUP($M2597,LAST!$B:$Q,7,0)</f>
        <v>1182.32</v>
      </c>
    </row>
    <row r="2598" spans="12:29" ht="16.5" customHeight="1" x14ac:dyDescent="0.25">
      <c r="L2598" s="32">
        <f t="shared" si="415"/>
        <v>2598</v>
      </c>
      <c r="M2598" s="9">
        <f t="shared" ca="1" si="424"/>
        <v>42545</v>
      </c>
      <c r="N2598" s="12">
        <f t="shared" ca="1" si="416"/>
        <v>4.9795429597844665E-2</v>
      </c>
      <c r="O2598" s="12">
        <f t="shared" ca="1" si="417"/>
        <v>6.5381854326577837E-2</v>
      </c>
      <c r="P2598" s="12">
        <f t="shared" ca="1" si="418"/>
        <v>5.3859964093357249E-2</v>
      </c>
      <c r="Q2598" s="12">
        <f t="shared" ca="1" si="419"/>
        <v>-4.1702309666381554E-3</v>
      </c>
      <c r="R2598" s="12">
        <f t="shared" ca="1" si="420"/>
        <v>-3.8891984529565438E-3</v>
      </c>
      <c r="S2598" s="12">
        <f t="shared" ca="1" si="421"/>
        <v>2.0517700392391536E-2</v>
      </c>
      <c r="T2598" s="12">
        <f t="shared" ca="1" si="422"/>
        <v>2.5228201338781231E-2</v>
      </c>
      <c r="U2598" s="18"/>
      <c r="V2598" s="22">
        <f t="shared" ca="1" si="423"/>
        <v>42545</v>
      </c>
      <c r="W2598" s="14">
        <f ca="1">VLOOKUP($M2598,LAST!$B:$Q,2,0)</f>
        <v>420.8</v>
      </c>
      <c r="X2598" s="14">
        <f ca="1">VLOOKUP($M2598,LAST!$B:$Q,3,0)*100</f>
        <v>578.79</v>
      </c>
      <c r="Y2598" s="14">
        <f ca="1">VLOOKUP($M2598,LAST!$B:$Q,16,0)*100</f>
        <v>587</v>
      </c>
      <c r="Z2598" s="14">
        <f ca="1">VLOOKUP($M2598,LAST!$B:$Q,4,0)</f>
        <v>93.13</v>
      </c>
      <c r="AA2598" s="14">
        <f ca="1">VLOOKUP($M2598,LAST!$B:$Q,5,0)</f>
        <v>96.891099999999994</v>
      </c>
      <c r="AB2598" s="14">
        <f ca="1">VLOOKUP($M2598,LAST!$B:$Q,6,0)</f>
        <v>95.447999999999993</v>
      </c>
      <c r="AC2598" s="14">
        <f ca="1">VLOOKUP($M2598,LAST!$B:$Q,7,0)</f>
        <v>1179.32</v>
      </c>
    </row>
    <row r="2599" spans="12:29" ht="16.5" customHeight="1" x14ac:dyDescent="0.25">
      <c r="L2599" s="32">
        <f t="shared" si="415"/>
        <v>2599</v>
      </c>
      <c r="M2599" s="9">
        <f t="shared" ca="1" si="424"/>
        <v>42544</v>
      </c>
      <c r="N2599" s="12">
        <f t="shared" ca="1" si="416"/>
        <v>-2.6992911933197417E-2</v>
      </c>
      <c r="O2599" s="12">
        <f t="shared" ca="1" si="417"/>
        <v>-1.9403631637846974E-2</v>
      </c>
      <c r="P2599" s="12">
        <f t="shared" ca="1" si="418"/>
        <v>-1.9366197183098621E-2</v>
      </c>
      <c r="Q2599" s="12">
        <f t="shared" ca="1" si="419"/>
        <v>2.1390374331553552E-4</v>
      </c>
      <c r="R2599" s="12">
        <f t="shared" ca="1" si="420"/>
        <v>3.1871264764893326E-5</v>
      </c>
      <c r="S2599" s="12">
        <f t="shared" ca="1" si="421"/>
        <v>-1.9953903282257102E-3</v>
      </c>
      <c r="T2599" s="12">
        <f t="shared" ca="1" si="422"/>
        <v>-3.6810878697327576E-3</v>
      </c>
      <c r="U2599" s="18"/>
      <c r="V2599" s="22">
        <f t="shared" ca="1" si="423"/>
        <v>42544</v>
      </c>
      <c r="W2599" s="14">
        <f ca="1">VLOOKUP($M2599,LAST!$B:$Q,2,0)</f>
        <v>400.84</v>
      </c>
      <c r="X2599" s="14">
        <f ca="1">VLOOKUP($M2599,LAST!$B:$Q,3,0)*100</f>
        <v>543.27</v>
      </c>
      <c r="Y2599" s="14">
        <f ca="1">VLOOKUP($M2599,LAST!$B:$Q,16,0)*100</f>
        <v>557</v>
      </c>
      <c r="Z2599" s="14">
        <f ca="1">VLOOKUP($M2599,LAST!$B:$Q,4,0)</f>
        <v>93.52</v>
      </c>
      <c r="AA2599" s="14">
        <f ca="1">VLOOKUP($M2599,LAST!$B:$Q,5,0)</f>
        <v>97.269400000000005</v>
      </c>
      <c r="AB2599" s="14">
        <f ca="1">VLOOKUP($M2599,LAST!$B:$Q,6,0)</f>
        <v>93.528999999999996</v>
      </c>
      <c r="AC2599" s="14">
        <f ca="1">VLOOKUP($M2599,LAST!$B:$Q,7,0)</f>
        <v>1150.3</v>
      </c>
    </row>
    <row r="2600" spans="12:29" ht="16.5" customHeight="1" x14ac:dyDescent="0.25">
      <c r="L2600" s="32">
        <f t="shared" si="415"/>
        <v>2600</v>
      </c>
      <c r="M2600" s="9">
        <f t="shared" ca="1" si="424"/>
        <v>42543</v>
      </c>
      <c r="N2600" s="12">
        <f t="shared" ca="1" si="416"/>
        <v>-5.3840025109249678E-3</v>
      </c>
      <c r="O2600" s="12">
        <f t="shared" ca="1" si="417"/>
        <v>-4.0627022362839105E-3</v>
      </c>
      <c r="P2600" s="12">
        <f t="shared" ca="1" si="418"/>
        <v>-1.7574692442882123E-3</v>
      </c>
      <c r="Q2600" s="12">
        <f t="shared" ca="1" si="419"/>
        <v>1.0696331158421835E-4</v>
      </c>
      <c r="R2600" s="12">
        <f t="shared" ca="1" si="420"/>
        <v>-7.1962193119889939E-5</v>
      </c>
      <c r="S2600" s="12">
        <f t="shared" ca="1" si="421"/>
        <v>-3.201548656094122E-3</v>
      </c>
      <c r="T2600" s="12">
        <f t="shared" ca="1" si="422"/>
        <v>-2.2900103698583196E-3</v>
      </c>
      <c r="U2600" s="18"/>
      <c r="V2600" s="22">
        <f t="shared" ca="1" si="423"/>
        <v>42543</v>
      </c>
      <c r="W2600" s="14">
        <f ca="1">VLOOKUP($M2600,LAST!$B:$Q,2,0)</f>
        <v>411.96</v>
      </c>
      <c r="X2600" s="14">
        <f ca="1">VLOOKUP($M2600,LAST!$B:$Q,3,0)*100</f>
        <v>554.02</v>
      </c>
      <c r="Y2600" s="14">
        <f ca="1">VLOOKUP($M2600,LAST!$B:$Q,16,0)*100</f>
        <v>568</v>
      </c>
      <c r="Z2600" s="14">
        <f ca="1">VLOOKUP($M2600,LAST!$B:$Q,4,0)</f>
        <v>93.5</v>
      </c>
      <c r="AA2600" s="14">
        <f ca="1">VLOOKUP($M2600,LAST!$B:$Q,5,0)</f>
        <v>97.266300000000001</v>
      </c>
      <c r="AB2600" s="14">
        <f ca="1">VLOOKUP($M2600,LAST!$B:$Q,6,0)</f>
        <v>93.715999999999994</v>
      </c>
      <c r="AC2600" s="14">
        <f ca="1">VLOOKUP($M2600,LAST!$B:$Q,7,0)</f>
        <v>1154.55</v>
      </c>
    </row>
    <row r="2601" spans="12:29" ht="16.5" customHeight="1" x14ac:dyDescent="0.25">
      <c r="L2601" s="32">
        <f t="shared" si="415"/>
        <v>2601</v>
      </c>
      <c r="M2601" s="9">
        <f t="shared" ca="1" si="424"/>
        <v>42542</v>
      </c>
      <c r="N2601" s="12">
        <f t="shared" ca="1" si="416"/>
        <v>-9.7071129707112513E-3</v>
      </c>
      <c r="O2601" s="12">
        <f t="shared" ca="1" si="417"/>
        <v>-1.1444412851862484E-2</v>
      </c>
      <c r="P2601" s="12">
        <f t="shared" ca="1" si="418"/>
        <v>-5.2447552447552059E-3</v>
      </c>
      <c r="Q2601" s="12">
        <f t="shared" ca="1" si="419"/>
        <v>0</v>
      </c>
      <c r="R2601" s="12">
        <f t="shared" ca="1" si="420"/>
        <v>1.0692669044409797E-4</v>
      </c>
      <c r="S2601" s="12">
        <f t="shared" ca="1" si="421"/>
        <v>4.3370971360201516E-3</v>
      </c>
      <c r="T2601" s="12">
        <f t="shared" ca="1" si="422"/>
        <v>-3.0755446815475818E-3</v>
      </c>
      <c r="U2601" s="18"/>
      <c r="V2601" s="22">
        <f t="shared" ca="1" si="423"/>
        <v>42542</v>
      </c>
      <c r="W2601" s="14">
        <f ca="1">VLOOKUP($M2601,LAST!$B:$Q,2,0)</f>
        <v>414.19</v>
      </c>
      <c r="X2601" s="14">
        <f ca="1">VLOOKUP($M2601,LAST!$B:$Q,3,0)*100</f>
        <v>556.28</v>
      </c>
      <c r="Y2601" s="14">
        <f ca="1">VLOOKUP($M2601,LAST!$B:$Q,16,0)*100</f>
        <v>569</v>
      </c>
      <c r="Z2601" s="14">
        <f ca="1">VLOOKUP($M2601,LAST!$B:$Q,4,0)</f>
        <v>93.49</v>
      </c>
      <c r="AA2601" s="14">
        <f ca="1">VLOOKUP($M2601,LAST!$B:$Q,5,0)</f>
        <v>97.273300000000006</v>
      </c>
      <c r="AB2601" s="14">
        <f ca="1">VLOOKUP($M2601,LAST!$B:$Q,6,0)</f>
        <v>94.016999999999996</v>
      </c>
      <c r="AC2601" s="14">
        <f ca="1">VLOOKUP($M2601,LAST!$B:$Q,7,0)</f>
        <v>1157.2</v>
      </c>
    </row>
    <row r="2602" spans="12:29" ht="16.5" customHeight="1" x14ac:dyDescent="0.25">
      <c r="L2602" s="32">
        <f t="shared" si="415"/>
        <v>2602</v>
      </c>
      <c r="M2602" s="9">
        <f t="shared" ca="1" si="424"/>
        <v>42541</v>
      </c>
      <c r="N2602" s="12">
        <f t="shared" ca="1" si="416"/>
        <v>-2.4899167696360691E-2</v>
      </c>
      <c r="O2602" s="12">
        <f t="shared" ca="1" si="417"/>
        <v>-2.855367192625069E-2</v>
      </c>
      <c r="P2602" s="12">
        <f t="shared" ca="1" si="418"/>
        <v>-3.050847457627115E-2</v>
      </c>
      <c r="Q2602" s="12">
        <f t="shared" ca="1" si="419"/>
        <v>1.8216888126876274E-3</v>
      </c>
      <c r="R2602" s="12">
        <f t="shared" ca="1" si="420"/>
        <v>-3.7011715235846232E-5</v>
      </c>
      <c r="S2602" s="12">
        <f t="shared" ca="1" si="421"/>
        <v>-6.3159459057808842E-3</v>
      </c>
      <c r="T2602" s="12">
        <f t="shared" ca="1" si="422"/>
        <v>-1.0805743747070662E-2</v>
      </c>
      <c r="U2602" s="18"/>
      <c r="V2602" s="22">
        <f t="shared" ca="1" si="423"/>
        <v>42541</v>
      </c>
      <c r="W2602" s="14">
        <f ca="1">VLOOKUP($M2602,LAST!$B:$Q,2,0)</f>
        <v>418.25</v>
      </c>
      <c r="X2602" s="14">
        <f ca="1">VLOOKUP($M2602,LAST!$B:$Q,3,0)*100</f>
        <v>562.72</v>
      </c>
      <c r="Y2602" s="14">
        <f ca="1">VLOOKUP($M2602,LAST!$B:$Q,16,0)*100</f>
        <v>572</v>
      </c>
      <c r="Z2602" s="14">
        <f ca="1">VLOOKUP($M2602,LAST!$B:$Q,4,0)</f>
        <v>93.49</v>
      </c>
      <c r="AA2602" s="14">
        <f ca="1">VLOOKUP($M2602,LAST!$B:$Q,5,0)</f>
        <v>97.262900000000002</v>
      </c>
      <c r="AB2602" s="14">
        <f ca="1">VLOOKUP($M2602,LAST!$B:$Q,6,0)</f>
        <v>93.611000000000004</v>
      </c>
      <c r="AC2602" s="14">
        <f ca="1">VLOOKUP($M2602,LAST!$B:$Q,7,0)</f>
        <v>1160.77</v>
      </c>
    </row>
    <row r="2603" spans="12:29" ht="16.5" customHeight="1" x14ac:dyDescent="0.25">
      <c r="L2603" s="32">
        <f t="shared" si="415"/>
        <v>2603</v>
      </c>
      <c r="M2603" s="9">
        <f t="shared" ca="1" si="424"/>
        <v>42538</v>
      </c>
      <c r="N2603" s="12">
        <f t="shared" ca="1" si="416"/>
        <v>-1.3160013804210169E-2</v>
      </c>
      <c r="O2603" s="12">
        <f t="shared" ca="1" si="417"/>
        <v>-1.2479116233079957E-2</v>
      </c>
      <c r="P2603" s="12">
        <f t="shared" ca="1" si="418"/>
        <v>-1.3377926421404673E-2</v>
      </c>
      <c r="Q2603" s="12">
        <f t="shared" ca="1" si="419"/>
        <v>-6.4253587491969189E-4</v>
      </c>
      <c r="R2603" s="12">
        <f t="shared" ca="1" si="420"/>
        <v>-4.7270391779064003E-4</v>
      </c>
      <c r="S2603" s="12">
        <f t="shared" ca="1" si="421"/>
        <v>-3.8384671509691382E-3</v>
      </c>
      <c r="T2603" s="12">
        <f t="shared" ca="1" si="422"/>
        <v>1.7928031758229768E-3</v>
      </c>
      <c r="U2603" s="18"/>
      <c r="V2603" s="22">
        <f t="shared" ca="1" si="423"/>
        <v>42538</v>
      </c>
      <c r="W2603" s="14">
        <f ca="1">VLOOKUP($M2603,LAST!$B:$Q,2,0)</f>
        <v>428.93</v>
      </c>
      <c r="X2603" s="14">
        <f ca="1">VLOOKUP($M2603,LAST!$B:$Q,3,0)*100</f>
        <v>579.26</v>
      </c>
      <c r="Y2603" s="14">
        <f ca="1">VLOOKUP($M2603,LAST!$B:$Q,16,0)*100</f>
        <v>590</v>
      </c>
      <c r="Z2603" s="14">
        <f ca="1">VLOOKUP($M2603,LAST!$B:$Q,4,0)</f>
        <v>93.32</v>
      </c>
      <c r="AA2603" s="14">
        <f ca="1">VLOOKUP($M2603,LAST!$B:$Q,5,0)</f>
        <v>97.266499999999994</v>
      </c>
      <c r="AB2603" s="14">
        <f ca="1">VLOOKUP($M2603,LAST!$B:$Q,6,0)</f>
        <v>94.206000000000003</v>
      </c>
      <c r="AC2603" s="14">
        <f ca="1">VLOOKUP($M2603,LAST!$B:$Q,7,0)</f>
        <v>1173.45</v>
      </c>
    </row>
    <row r="2604" spans="12:29" ht="16.5" customHeight="1" x14ac:dyDescent="0.25">
      <c r="L2604" s="32">
        <f t="shared" si="415"/>
        <v>2604</v>
      </c>
      <c r="M2604" s="9">
        <f t="shared" ca="1" si="424"/>
        <v>42537</v>
      </c>
      <c r="N2604" s="12">
        <f t="shared" ca="1" si="416"/>
        <v>7.3234605668728303E-3</v>
      </c>
      <c r="O2604" s="12">
        <f t="shared" ca="1" si="417"/>
        <v>1.619804930443669E-2</v>
      </c>
      <c r="P2604" s="12">
        <f t="shared" ca="1" si="418"/>
        <v>1.8739352640545048E-2</v>
      </c>
      <c r="Q2604" s="12">
        <f t="shared" ca="1" si="419"/>
        <v>-1.0697475395807787E-3</v>
      </c>
      <c r="R2604" s="12">
        <f t="shared" ca="1" si="420"/>
        <v>-6.2029579071798402E-4</v>
      </c>
      <c r="S2604" s="12">
        <f t="shared" ca="1" si="421"/>
        <v>-4.3335799598342994E-4</v>
      </c>
      <c r="T2604" s="12">
        <f t="shared" ca="1" si="422"/>
        <v>-1.6194331983806487E-3</v>
      </c>
      <c r="U2604" s="18"/>
      <c r="V2604" s="22">
        <f t="shared" ca="1" si="423"/>
        <v>42537</v>
      </c>
      <c r="W2604" s="14">
        <f ca="1">VLOOKUP($M2604,LAST!$B:$Q,2,0)</f>
        <v>434.65</v>
      </c>
      <c r="X2604" s="14">
        <f ca="1">VLOOKUP($M2604,LAST!$B:$Q,3,0)*100</f>
        <v>586.58000000000004</v>
      </c>
      <c r="Y2604" s="14">
        <f ca="1">VLOOKUP($M2604,LAST!$B:$Q,16,0)*100</f>
        <v>598</v>
      </c>
      <c r="Z2604" s="14">
        <f ca="1">VLOOKUP($M2604,LAST!$B:$Q,4,0)</f>
        <v>93.38</v>
      </c>
      <c r="AA2604" s="14">
        <f ca="1">VLOOKUP($M2604,LAST!$B:$Q,5,0)</f>
        <v>97.3125</v>
      </c>
      <c r="AB2604" s="14">
        <f ca="1">VLOOKUP($M2604,LAST!$B:$Q,6,0)</f>
        <v>94.569000000000003</v>
      </c>
      <c r="AC2604" s="14">
        <f ca="1">VLOOKUP($M2604,LAST!$B:$Q,7,0)</f>
        <v>1171.3499999999999</v>
      </c>
    </row>
    <row r="2605" spans="12:29" ht="16.5" customHeight="1" x14ac:dyDescent="0.25">
      <c r="L2605" s="32">
        <f t="shared" si="415"/>
        <v>2605</v>
      </c>
      <c r="M2605" s="9">
        <f t="shared" ca="1" si="424"/>
        <v>42536</v>
      </c>
      <c r="N2605" s="12">
        <f t="shared" ca="1" si="416"/>
        <v>-1.3885995973060838E-3</v>
      </c>
      <c r="O2605" s="12">
        <f t="shared" ca="1" si="417"/>
        <v>2.3790504636542753E-3</v>
      </c>
      <c r="P2605" s="12">
        <f t="shared" ca="1" si="418"/>
        <v>6.8610634648369473E-3</v>
      </c>
      <c r="Q2605" s="12">
        <f t="shared" ca="1" si="419"/>
        <v>-7.482629609834035E-4</v>
      </c>
      <c r="R2605" s="12">
        <f t="shared" ca="1" si="420"/>
        <v>-4.0651867060170765E-4</v>
      </c>
      <c r="S2605" s="12">
        <f t="shared" ca="1" si="421"/>
        <v>-3.3499072981627576E-3</v>
      </c>
      <c r="T2605" s="12">
        <f t="shared" ca="1" si="422"/>
        <v>1.7046955839816746E-5</v>
      </c>
      <c r="U2605" s="18"/>
      <c r="V2605" s="22">
        <f t="shared" ca="1" si="423"/>
        <v>42536</v>
      </c>
      <c r="W2605" s="14">
        <f ca="1">VLOOKUP($M2605,LAST!$B:$Q,2,0)</f>
        <v>431.49</v>
      </c>
      <c r="X2605" s="14">
        <f ca="1">VLOOKUP($M2605,LAST!$B:$Q,3,0)*100</f>
        <v>577.23</v>
      </c>
      <c r="Y2605" s="14">
        <f ca="1">VLOOKUP($M2605,LAST!$B:$Q,16,0)*100</f>
        <v>587</v>
      </c>
      <c r="Z2605" s="14">
        <f ca="1">VLOOKUP($M2605,LAST!$B:$Q,4,0)</f>
        <v>93.48</v>
      </c>
      <c r="AA2605" s="14">
        <f ca="1">VLOOKUP($M2605,LAST!$B:$Q,5,0)</f>
        <v>97.372900000000001</v>
      </c>
      <c r="AB2605" s="14">
        <f ca="1">VLOOKUP($M2605,LAST!$B:$Q,6,0)</f>
        <v>94.61</v>
      </c>
      <c r="AC2605" s="14">
        <f ca="1">VLOOKUP($M2605,LAST!$B:$Q,7,0)</f>
        <v>1173.25</v>
      </c>
    </row>
    <row r="2606" spans="12:29" ht="16.5" customHeight="1" x14ac:dyDescent="0.25">
      <c r="L2606" s="32">
        <f t="shared" si="415"/>
        <v>2606</v>
      </c>
      <c r="M2606" s="9">
        <f t="shared" ca="1" si="424"/>
        <v>42535</v>
      </c>
      <c r="N2606" s="12">
        <f t="shared" ca="1" si="416"/>
        <v>1.8767830617970827E-2</v>
      </c>
      <c r="O2606" s="12">
        <f t="shared" ca="1" si="417"/>
        <v>2.3096329460256637E-2</v>
      </c>
      <c r="P2606" s="12">
        <f t="shared" ca="1" si="418"/>
        <v>2.1015761821365997E-2</v>
      </c>
      <c r="Q2606" s="12">
        <f t="shared" ca="1" si="419"/>
        <v>-9.6112772319523199E-4</v>
      </c>
      <c r="R2606" s="12">
        <f t="shared" ca="1" si="420"/>
        <v>-9.230532550448256E-4</v>
      </c>
      <c r="S2606" s="12">
        <f t="shared" ca="1" si="421"/>
        <v>5.9981772323605131E-3</v>
      </c>
      <c r="T2606" s="12">
        <f t="shared" ca="1" si="422"/>
        <v>-3.1526925698699415E-4</v>
      </c>
      <c r="U2606" s="18"/>
      <c r="V2606" s="22">
        <f t="shared" ca="1" si="423"/>
        <v>42535</v>
      </c>
      <c r="W2606" s="14">
        <f ca="1">VLOOKUP($M2606,LAST!$B:$Q,2,0)</f>
        <v>432.09</v>
      </c>
      <c r="X2606" s="14">
        <f ca="1">VLOOKUP($M2606,LAST!$B:$Q,3,0)*100</f>
        <v>575.86</v>
      </c>
      <c r="Y2606" s="14">
        <f ca="1">VLOOKUP($M2606,LAST!$B:$Q,16,0)*100</f>
        <v>583</v>
      </c>
      <c r="Z2606" s="14">
        <f ca="1">VLOOKUP($M2606,LAST!$B:$Q,4,0)</f>
        <v>93.55</v>
      </c>
      <c r="AA2606" s="14">
        <f ca="1">VLOOKUP($M2606,LAST!$B:$Q,5,0)</f>
        <v>97.412499999999994</v>
      </c>
      <c r="AB2606" s="14">
        <f ca="1">VLOOKUP($M2606,LAST!$B:$Q,6,0)</f>
        <v>94.927999999999997</v>
      </c>
      <c r="AC2606" s="14">
        <f ca="1">VLOOKUP($M2606,LAST!$B:$Q,7,0)</f>
        <v>1173.23</v>
      </c>
    </row>
    <row r="2607" spans="12:29" ht="16.5" customHeight="1" x14ac:dyDescent="0.25">
      <c r="L2607" s="32">
        <f t="shared" si="415"/>
        <v>2607</v>
      </c>
      <c r="M2607" s="9">
        <f t="shared" ca="1" si="424"/>
        <v>42534</v>
      </c>
      <c r="N2607" s="12">
        <f t="shared" ca="1" si="416"/>
        <v>1.4713622661371328E-2</v>
      </c>
      <c r="O2607" s="12">
        <f t="shared" ca="1" si="417"/>
        <v>1.6708513213272935E-2</v>
      </c>
      <c r="P2607" s="12">
        <f t="shared" ca="1" si="418"/>
        <v>1.2411347517730542E-2</v>
      </c>
      <c r="Q2607" s="12">
        <f t="shared" ca="1" si="419"/>
        <v>2.1362956633197427E-4</v>
      </c>
      <c r="R2607" s="12">
        <f t="shared" ca="1" si="420"/>
        <v>1.9387876524867842E-4</v>
      </c>
      <c r="S2607" s="12">
        <f t="shared" ca="1" si="421"/>
        <v>-2.2099798035338791E-3</v>
      </c>
      <c r="T2607" s="12">
        <f t="shared" ca="1" si="422"/>
        <v>6.9930069930068672E-3</v>
      </c>
      <c r="U2607" s="18"/>
      <c r="V2607" s="22">
        <f t="shared" ca="1" si="423"/>
        <v>42534</v>
      </c>
      <c r="W2607" s="14">
        <f ca="1">VLOOKUP($M2607,LAST!$B:$Q,2,0)</f>
        <v>424.13</v>
      </c>
      <c r="X2607" s="14">
        <f ca="1">VLOOKUP($M2607,LAST!$B:$Q,3,0)*100</f>
        <v>562.86</v>
      </c>
      <c r="Y2607" s="14">
        <f ca="1">VLOOKUP($M2607,LAST!$B:$Q,16,0)*100</f>
        <v>571</v>
      </c>
      <c r="Z2607" s="14">
        <f ca="1">VLOOKUP($M2607,LAST!$B:$Q,4,0)</f>
        <v>93.64</v>
      </c>
      <c r="AA2607" s="14">
        <f ca="1">VLOOKUP($M2607,LAST!$B:$Q,5,0)</f>
        <v>97.502499999999998</v>
      </c>
      <c r="AB2607" s="14">
        <f ca="1">VLOOKUP($M2607,LAST!$B:$Q,6,0)</f>
        <v>94.361999999999995</v>
      </c>
      <c r="AC2607" s="14">
        <f ca="1">VLOOKUP($M2607,LAST!$B:$Q,7,0)</f>
        <v>1173.5999999999999</v>
      </c>
    </row>
    <row r="2608" spans="12:29" ht="16.5" customHeight="1" x14ac:dyDescent="0.25">
      <c r="L2608" s="32">
        <f t="shared" si="415"/>
        <v>2608</v>
      </c>
      <c r="M2608" s="9">
        <f t="shared" ca="1" si="424"/>
        <v>42531</v>
      </c>
      <c r="N2608" s="12">
        <f t="shared" ca="1" si="416"/>
        <v>1.958775460422002E-2</v>
      </c>
      <c r="O2608" s="12">
        <f t="shared" ca="1" si="417"/>
        <v>1.4997341547036358E-2</v>
      </c>
      <c r="P2608" s="12">
        <f t="shared" ca="1" si="418"/>
        <v>1.6216216216216273E-2</v>
      </c>
      <c r="Q2608" s="12">
        <f t="shared" ca="1" si="419"/>
        <v>-2.1358393848780466E-4</v>
      </c>
      <c r="R2608" s="12">
        <f t="shared" ca="1" si="420"/>
        <v>-3.2824956814780926E-5</v>
      </c>
      <c r="S2608" s="12">
        <f t="shared" ca="1" si="421"/>
        <v>6.5777569635880884E-3</v>
      </c>
      <c r="T2608" s="12">
        <f t="shared" ca="1" si="422"/>
        <v>8.2619603771951766E-3</v>
      </c>
      <c r="U2608" s="18"/>
      <c r="V2608" s="22">
        <f t="shared" ca="1" si="423"/>
        <v>42531</v>
      </c>
      <c r="W2608" s="14">
        <f ca="1">VLOOKUP($M2608,LAST!$B:$Q,2,0)</f>
        <v>417.98</v>
      </c>
      <c r="X2608" s="14">
        <f ca="1">VLOOKUP($M2608,LAST!$B:$Q,3,0)*100</f>
        <v>553.61</v>
      </c>
      <c r="Y2608" s="14">
        <f ca="1">VLOOKUP($M2608,LAST!$B:$Q,16,0)*100</f>
        <v>564</v>
      </c>
      <c r="Z2608" s="14">
        <f ca="1">VLOOKUP($M2608,LAST!$B:$Q,4,0)</f>
        <v>93.62</v>
      </c>
      <c r="AA2608" s="14">
        <f ca="1">VLOOKUP($M2608,LAST!$B:$Q,5,0)</f>
        <v>97.483599999999996</v>
      </c>
      <c r="AB2608" s="14">
        <f ca="1">VLOOKUP($M2608,LAST!$B:$Q,6,0)</f>
        <v>94.570999999999998</v>
      </c>
      <c r="AC2608" s="14">
        <f ca="1">VLOOKUP($M2608,LAST!$B:$Q,7,0)</f>
        <v>1165.45</v>
      </c>
    </row>
    <row r="2609" spans="12:29" ht="16.5" customHeight="1" x14ac:dyDescent="0.25">
      <c r="L2609" s="32">
        <f t="shared" si="415"/>
        <v>2609</v>
      </c>
      <c r="M2609" s="9">
        <f t="shared" ca="1" si="424"/>
        <v>42530</v>
      </c>
      <c r="N2609" s="12">
        <f t="shared" ca="1" si="416"/>
        <v>1.0301402272223203E-2</v>
      </c>
      <c r="O2609" s="12">
        <f t="shared" ca="1" si="417"/>
        <v>4.1792473672579433E-3</v>
      </c>
      <c r="P2609" s="12">
        <f t="shared" ca="1" si="418"/>
        <v>3.6166365280290158E-3</v>
      </c>
      <c r="Q2609" s="12">
        <f t="shared" ca="1" si="419"/>
        <v>5.3424511165722777E-4</v>
      </c>
      <c r="R2609" s="12">
        <f t="shared" ca="1" si="420"/>
        <v>5.0265741640354022E-5</v>
      </c>
      <c r="S2609" s="12">
        <f t="shared" ca="1" si="421"/>
        <v>3.8786195106315091E-3</v>
      </c>
      <c r="T2609" s="12">
        <f t="shared" ca="1" si="422"/>
        <v>-7.348173762696808E-4</v>
      </c>
      <c r="U2609" s="18"/>
      <c r="V2609" s="22">
        <f t="shared" ca="1" si="423"/>
        <v>42530</v>
      </c>
      <c r="W2609" s="14">
        <f ca="1">VLOOKUP($M2609,LAST!$B:$Q,2,0)</f>
        <v>409.95</v>
      </c>
      <c r="X2609" s="14">
        <f ca="1">VLOOKUP($M2609,LAST!$B:$Q,3,0)*100</f>
        <v>545.42999999999995</v>
      </c>
      <c r="Y2609" s="14">
        <f ca="1">VLOOKUP($M2609,LAST!$B:$Q,16,0)*100</f>
        <v>555</v>
      </c>
      <c r="Z2609" s="14">
        <f ca="1">VLOOKUP($M2609,LAST!$B:$Q,4,0)</f>
        <v>93.64</v>
      </c>
      <c r="AA2609" s="14">
        <f ca="1">VLOOKUP($M2609,LAST!$B:$Q,5,0)</f>
        <v>97.486800000000002</v>
      </c>
      <c r="AB2609" s="14">
        <f ca="1">VLOOKUP($M2609,LAST!$B:$Q,6,0)</f>
        <v>93.953000000000003</v>
      </c>
      <c r="AC2609" s="14">
        <f ca="1">VLOOKUP($M2609,LAST!$B:$Q,7,0)</f>
        <v>1155.9000000000001</v>
      </c>
    </row>
    <row r="2610" spans="12:29" ht="16.5" customHeight="1" x14ac:dyDescent="0.25">
      <c r="L2610" s="32">
        <f t="shared" si="415"/>
        <v>2610</v>
      </c>
      <c r="M2610" s="9">
        <f t="shared" ca="1" si="424"/>
        <v>42529</v>
      </c>
      <c r="N2610" s="12">
        <f t="shared" ca="1" si="416"/>
        <v>-6.9260890846795098E-3</v>
      </c>
      <c r="O2610" s="12">
        <f t="shared" ca="1" si="417"/>
        <v>-1.2902991313197276E-2</v>
      </c>
      <c r="P2610" s="12">
        <f t="shared" ca="1" si="418"/>
        <v>-1.4260249554367221E-2</v>
      </c>
      <c r="Q2610" s="12">
        <f t="shared" ca="1" si="419"/>
        <v>4.2757883484778603E-4</v>
      </c>
      <c r="R2610" s="12">
        <f t="shared" ca="1" si="420"/>
        <v>-8.6162418209911884E-5</v>
      </c>
      <c r="S2610" s="12">
        <f t="shared" ca="1" si="421"/>
        <v>-2.5365562518651075E-3</v>
      </c>
      <c r="T2610" s="12">
        <f t="shared" ca="1" si="422"/>
        <v>-5.0746140282974528E-3</v>
      </c>
      <c r="U2610" s="18"/>
      <c r="V2610" s="22">
        <f t="shared" ca="1" si="423"/>
        <v>42529</v>
      </c>
      <c r="W2610" s="14">
        <f ca="1">VLOOKUP($M2610,LAST!$B:$Q,2,0)</f>
        <v>405.77</v>
      </c>
      <c r="X2610" s="14">
        <f ca="1">VLOOKUP($M2610,LAST!$B:$Q,3,0)*100</f>
        <v>543.16000000000008</v>
      </c>
      <c r="Y2610" s="14">
        <f ca="1">VLOOKUP($M2610,LAST!$B:$Q,16,0)*100</f>
        <v>553</v>
      </c>
      <c r="Z2610" s="14">
        <f ca="1">VLOOKUP($M2610,LAST!$B:$Q,4,0)</f>
        <v>93.59</v>
      </c>
      <c r="AA2610" s="14">
        <f ca="1">VLOOKUP($M2610,LAST!$B:$Q,5,0)</f>
        <v>97.481899999999996</v>
      </c>
      <c r="AB2610" s="14">
        <f ca="1">VLOOKUP($M2610,LAST!$B:$Q,6,0)</f>
        <v>93.59</v>
      </c>
      <c r="AC2610" s="14">
        <f ca="1">VLOOKUP($M2610,LAST!$B:$Q,7,0)</f>
        <v>1156.75</v>
      </c>
    </row>
    <row r="2611" spans="12:29" ht="16.5" customHeight="1" x14ac:dyDescent="0.25">
      <c r="L2611" s="32">
        <f t="shared" si="415"/>
        <v>2611</v>
      </c>
      <c r="M2611" s="9">
        <f t="shared" ca="1" si="424"/>
        <v>42528</v>
      </c>
      <c r="N2611" s="12">
        <f t="shared" ca="1" si="416"/>
        <v>-9.7906165180301485E-3</v>
      </c>
      <c r="O2611" s="12">
        <f t="shared" ca="1" si="417"/>
        <v>-1.0999676480103582E-2</v>
      </c>
      <c r="P2611" s="12">
        <f t="shared" ca="1" si="418"/>
        <v>-1.4059753954305809E-2</v>
      </c>
      <c r="Q2611" s="12">
        <f t="shared" ca="1" si="419"/>
        <v>3.2078699743376404E-4</v>
      </c>
      <c r="R2611" s="12">
        <f t="shared" ca="1" si="420"/>
        <v>-6.8720063181371138E-5</v>
      </c>
      <c r="S2611" s="12">
        <f t="shared" ca="1" si="421"/>
        <v>-7.8805563246786559E-4</v>
      </c>
      <c r="T2611" s="12">
        <f t="shared" ca="1" si="422"/>
        <v>-1.7741731086047374E-2</v>
      </c>
      <c r="U2611" s="18"/>
      <c r="V2611" s="22">
        <f t="shared" ca="1" si="423"/>
        <v>42528</v>
      </c>
      <c r="W2611" s="14">
        <f ca="1">VLOOKUP($M2611,LAST!$B:$Q,2,0)</f>
        <v>408.6</v>
      </c>
      <c r="X2611" s="14">
        <f ca="1">VLOOKUP($M2611,LAST!$B:$Q,3,0)*100</f>
        <v>550.26</v>
      </c>
      <c r="Y2611" s="14">
        <f ca="1">VLOOKUP($M2611,LAST!$B:$Q,16,0)*100</f>
        <v>561</v>
      </c>
      <c r="Z2611" s="14">
        <f ca="1">VLOOKUP($M2611,LAST!$B:$Q,4,0)</f>
        <v>93.55</v>
      </c>
      <c r="AA2611" s="14">
        <f ca="1">VLOOKUP($M2611,LAST!$B:$Q,5,0)</f>
        <v>97.490300000000005</v>
      </c>
      <c r="AB2611" s="14">
        <f ca="1">VLOOKUP($M2611,LAST!$B:$Q,6,0)</f>
        <v>93.828000000000003</v>
      </c>
      <c r="AC2611" s="14">
        <f ca="1">VLOOKUP($M2611,LAST!$B:$Q,7,0)</f>
        <v>1162.6500000000001</v>
      </c>
    </row>
    <row r="2612" spans="12:29" ht="16.5" customHeight="1" x14ac:dyDescent="0.25">
      <c r="L2612" s="32">
        <f t="shared" si="415"/>
        <v>2612</v>
      </c>
      <c r="M2612" s="9">
        <f t="shared" ca="1" si="424"/>
        <v>42527</v>
      </c>
      <c r="N2612" s="12">
        <f t="shared" ca="1" si="416"/>
        <v>-1.6235546549052349E-2</v>
      </c>
      <c r="O2612" s="12">
        <f t="shared" ca="1" si="417"/>
        <v>-1.3860333215171994E-2</v>
      </c>
      <c r="P2612" s="12">
        <f t="shared" ca="1" si="418"/>
        <v>-1.557093425605538E-2</v>
      </c>
      <c r="Q2612" s="12">
        <f t="shared" ca="1" si="419"/>
        <v>1.1776041109088364E-3</v>
      </c>
      <c r="R2612" s="12">
        <f t="shared" ca="1" si="420"/>
        <v>2.1954212131025663E-4</v>
      </c>
      <c r="S2612" s="12">
        <f t="shared" ca="1" si="421"/>
        <v>-1.350647140775707E-3</v>
      </c>
      <c r="T2612" s="12">
        <f t="shared" ca="1" si="422"/>
        <v>0</v>
      </c>
      <c r="U2612" s="18"/>
      <c r="V2612" s="22">
        <f t="shared" ca="1" si="423"/>
        <v>42527</v>
      </c>
      <c r="W2612" s="14">
        <f ca="1">VLOOKUP($M2612,LAST!$B:$Q,2,0)</f>
        <v>412.64</v>
      </c>
      <c r="X2612" s="14">
        <f ca="1">VLOOKUP($M2612,LAST!$B:$Q,3,0)*100</f>
        <v>556.38</v>
      </c>
      <c r="Y2612" s="14">
        <f ca="1">VLOOKUP($M2612,LAST!$B:$Q,16,0)*100</f>
        <v>569</v>
      </c>
      <c r="Z2612" s="14">
        <f ca="1">VLOOKUP($M2612,LAST!$B:$Q,4,0)</f>
        <v>93.52</v>
      </c>
      <c r="AA2612" s="14">
        <f ca="1">VLOOKUP($M2612,LAST!$B:$Q,5,0)</f>
        <v>97.497</v>
      </c>
      <c r="AB2612" s="14">
        <f ca="1">VLOOKUP($M2612,LAST!$B:$Q,6,0)</f>
        <v>93.902000000000001</v>
      </c>
      <c r="AC2612" s="14">
        <f ca="1">VLOOKUP($M2612,LAST!$B:$Q,7,0)</f>
        <v>1183.6500000000001</v>
      </c>
    </row>
    <row r="2613" spans="12:29" ht="16.5" customHeight="1" x14ac:dyDescent="0.25">
      <c r="L2613" s="32">
        <f t="shared" si="415"/>
        <v>2613</v>
      </c>
      <c r="M2613" s="9">
        <f t="shared" ca="1" si="424"/>
        <v>42524</v>
      </c>
      <c r="N2613" s="12">
        <f t="shared" ref="N2613:T2613" ca="1" si="425">W2613/W2614-1</f>
        <v>2.2939616239336935E-3</v>
      </c>
      <c r="O2613" s="12">
        <f t="shared" ca="1" si="425"/>
        <v>9.5732307417017992E-3</v>
      </c>
      <c r="P2613" s="12">
        <f t="shared" ca="1" si="425"/>
        <v>1.5817223198594021E-2</v>
      </c>
      <c r="Q2613" s="12">
        <f t="shared" ca="1" si="425"/>
        <v>-3.2106164383560731E-4</v>
      </c>
      <c r="R2613" s="12">
        <f t="shared" ca="1" si="425"/>
        <v>3.8985634819521664E-5</v>
      </c>
      <c r="S2613" s="12">
        <f t="shared" ca="1" si="425"/>
        <v>-1.6062534008622453E-2</v>
      </c>
      <c r="T2613" s="12">
        <f t="shared" ca="1" si="425"/>
        <v>-2.460874621808995E-3</v>
      </c>
      <c r="U2613" s="18"/>
      <c r="V2613" s="22">
        <f t="shared" ca="1" si="423"/>
        <v>42524</v>
      </c>
      <c r="W2613" s="14">
        <f ca="1">VLOOKUP($M2613,LAST!$B:$Q,2,0)</f>
        <v>419.45</v>
      </c>
      <c r="X2613" s="14">
        <f ca="1">VLOOKUP($M2613,LAST!$B:$Q,3,0)*100</f>
        <v>564.20000000000005</v>
      </c>
      <c r="Y2613" s="14">
        <f ca="1">VLOOKUP($M2613,LAST!$B:$Q,16,0)*100</f>
        <v>578</v>
      </c>
      <c r="Z2613" s="14">
        <f ca="1">VLOOKUP($M2613,LAST!$B:$Q,4,0)</f>
        <v>93.41</v>
      </c>
      <c r="AA2613" s="14">
        <f ca="1">VLOOKUP($M2613,LAST!$B:$Q,5,0)</f>
        <v>97.4756</v>
      </c>
      <c r="AB2613" s="14">
        <f ca="1">VLOOKUP($M2613,LAST!$B:$Q,6,0)</f>
        <v>94.028999999999996</v>
      </c>
      <c r="AC2613" s="14">
        <f ca="1">VLOOKUP($M2613,LAST!$B:$Q,7,0)</f>
        <v>1183.6500000000001</v>
      </c>
    </row>
    <row r="2614" spans="12:29" ht="16.5" customHeight="1" x14ac:dyDescent="0.25">
      <c r="L2614" s="32">
        <f t="shared" si="415"/>
        <v>2614</v>
      </c>
      <c r="M2614" s="9">
        <f ca="1">WORKDAY(M2613,-1)</f>
        <v>42523</v>
      </c>
      <c r="N2614" s="12">
        <f t="shared" ca="1" si="416"/>
        <v>-2.6278069756335842E-4</v>
      </c>
      <c r="O2614" s="12">
        <f t="shared" ca="1" si="417"/>
        <v>-1.804022434179986E-3</v>
      </c>
      <c r="P2614" s="12">
        <f t="shared" ca="1" si="418"/>
        <v>0</v>
      </c>
      <c r="Q2614" s="12">
        <f t="shared" ca="1" si="419"/>
        <v>2.1408691928925805E-4</v>
      </c>
      <c r="R2614" s="12">
        <f t="shared" ca="1" si="420"/>
        <v>1.1594440824747032E-4</v>
      </c>
      <c r="S2614" s="12">
        <f t="shared" ca="1" si="421"/>
        <v>1.1418993242888753E-3</v>
      </c>
      <c r="T2614" s="12">
        <f t="shared" ca="1" si="422"/>
        <v>-5.4064475029756975E-3</v>
      </c>
      <c r="U2614" s="18"/>
      <c r="V2614" s="22">
        <f t="shared" ca="1" si="423"/>
        <v>42523</v>
      </c>
      <c r="W2614" s="14">
        <f ca="1">VLOOKUP($M2614,LAST!$B:$Q,2,0)</f>
        <v>418.49</v>
      </c>
      <c r="X2614" s="14">
        <f ca="1">VLOOKUP($M2614,LAST!$B:$Q,3,0)*100</f>
        <v>558.85</v>
      </c>
      <c r="Y2614" s="14">
        <f ca="1">VLOOKUP($M2614,LAST!$B:$Q,16,0)*100</f>
        <v>569</v>
      </c>
      <c r="Z2614" s="14">
        <f ca="1">VLOOKUP($M2614,LAST!$B:$Q,4,0)</f>
        <v>93.44</v>
      </c>
      <c r="AA2614" s="14">
        <f ca="1">VLOOKUP($M2614,LAST!$B:$Q,5,0)</f>
        <v>97.471800000000002</v>
      </c>
      <c r="AB2614" s="14">
        <f ca="1">VLOOKUP($M2614,LAST!$B:$Q,6,0)</f>
        <v>95.563999999999993</v>
      </c>
      <c r="AC2614" s="14">
        <f ca="1">VLOOKUP($M2614,LAST!$B:$Q,7,0)</f>
        <v>1186.57</v>
      </c>
    </row>
    <row r="2615" spans="12:29" ht="16.5" customHeight="1" x14ac:dyDescent="0.25">
      <c r="L2615" s="32">
        <f t="shared" si="415"/>
        <v>2615</v>
      </c>
      <c r="M2615" s="9">
        <f t="shared" ca="1" si="424"/>
        <v>42522</v>
      </c>
      <c r="N2615" s="12">
        <f t="shared" ca="1" si="416"/>
        <v>-6.0548498159799236E-3</v>
      </c>
      <c r="O2615" s="12">
        <f t="shared" ca="1" si="417"/>
        <v>3.8010542546706994E-3</v>
      </c>
      <c r="P2615" s="12">
        <f t="shared" ca="1" si="418"/>
        <v>5.300353356890497E-3</v>
      </c>
      <c r="Q2615" s="12">
        <f t="shared" ca="1" si="419"/>
        <v>1.070549191735104E-4</v>
      </c>
      <c r="R2615" s="12">
        <f t="shared" ca="1" si="420"/>
        <v>9.1327387133688376E-5</v>
      </c>
      <c r="S2615" s="12">
        <f t="shared" ca="1" si="421"/>
        <v>-4.5468292123349574E-3</v>
      </c>
      <c r="T2615" s="12">
        <f t="shared" ca="1" si="422"/>
        <v>1.0824599531773504E-3</v>
      </c>
      <c r="U2615" s="18"/>
      <c r="V2615" s="22">
        <f t="shared" ca="1" si="423"/>
        <v>42522</v>
      </c>
      <c r="W2615" s="14">
        <f ca="1">VLOOKUP($M2615,LAST!$B:$Q,2,0)</f>
        <v>418.6</v>
      </c>
      <c r="X2615" s="14">
        <f ca="1">VLOOKUP($M2615,LAST!$B:$Q,3,0)*100</f>
        <v>559.86</v>
      </c>
      <c r="Y2615" s="14">
        <f ca="1">VLOOKUP($M2615,LAST!$B:$Q,16,0)*100</f>
        <v>569</v>
      </c>
      <c r="Z2615" s="14">
        <f ca="1">VLOOKUP($M2615,LAST!$B:$Q,4,0)</f>
        <v>93.42</v>
      </c>
      <c r="AA2615" s="14">
        <f ca="1">VLOOKUP($M2615,LAST!$B:$Q,5,0)</f>
        <v>97.460499999999996</v>
      </c>
      <c r="AB2615" s="14">
        <f ca="1">VLOOKUP($M2615,LAST!$B:$Q,6,0)</f>
        <v>95.454999999999998</v>
      </c>
      <c r="AC2615" s="14">
        <f ca="1">VLOOKUP($M2615,LAST!$B:$Q,7,0)</f>
        <v>1193.02</v>
      </c>
    </row>
    <row r="2616" spans="12:29" ht="16.5" customHeight="1" x14ac:dyDescent="0.25">
      <c r="L2616" s="32">
        <f t="shared" si="415"/>
        <v>2616</v>
      </c>
      <c r="M2616" s="9">
        <f t="shared" ca="1" si="424"/>
        <v>42521</v>
      </c>
      <c r="N2616" s="12">
        <f t="shared" ca="1" si="416"/>
        <v>9.2017924324840905E-3</v>
      </c>
      <c r="O2616" s="12">
        <f t="shared" ca="1" si="417"/>
        <v>-2.0576499847911878E-3</v>
      </c>
      <c r="P2616" s="12">
        <f t="shared" ca="1" si="418"/>
        <v>-1.7636684303351524E-3</v>
      </c>
      <c r="Q2616" s="12">
        <f t="shared" ca="1" si="419"/>
        <v>3.2126793745979043E-4</v>
      </c>
      <c r="R2616" s="12">
        <f t="shared" ca="1" si="420"/>
        <v>7.4914592233632504E-5</v>
      </c>
      <c r="S2616" s="12">
        <f t="shared" ca="1" si="421"/>
        <v>3.8734937867066499E-3</v>
      </c>
      <c r="T2616" s="12">
        <f t="shared" ca="1" si="422"/>
        <v>-1.6782043213758868E-5</v>
      </c>
      <c r="U2616" s="18"/>
      <c r="V2616" s="22">
        <f t="shared" ca="1" si="423"/>
        <v>42521</v>
      </c>
      <c r="W2616" s="14">
        <f ca="1">VLOOKUP($M2616,LAST!$B:$Q,2,0)</f>
        <v>421.15</v>
      </c>
      <c r="X2616" s="14">
        <f ca="1">VLOOKUP($M2616,LAST!$B:$Q,3,0)*100</f>
        <v>557.74</v>
      </c>
      <c r="Y2616" s="14">
        <f ca="1">VLOOKUP($M2616,LAST!$B:$Q,16,0)*100</f>
        <v>566</v>
      </c>
      <c r="Z2616" s="14">
        <f ca="1">VLOOKUP($M2616,LAST!$B:$Q,4,0)</f>
        <v>93.41</v>
      </c>
      <c r="AA2616" s="14">
        <f ca="1">VLOOKUP($M2616,LAST!$B:$Q,5,0)</f>
        <v>97.451599999999999</v>
      </c>
      <c r="AB2616" s="14">
        <f ca="1">VLOOKUP($M2616,LAST!$B:$Q,6,0)</f>
        <v>95.891000000000005</v>
      </c>
      <c r="AC2616" s="14">
        <f ca="1">VLOOKUP($M2616,LAST!$B:$Q,7,0)</f>
        <v>1191.73</v>
      </c>
    </row>
    <row r="2617" spans="12:29" ht="16.5" customHeight="1" x14ac:dyDescent="0.25">
      <c r="L2617" s="32">
        <f t="shared" si="415"/>
        <v>2617</v>
      </c>
      <c r="M2617" s="9">
        <f t="shared" ca="1" si="424"/>
        <v>42520</v>
      </c>
      <c r="N2617" s="12">
        <f t="shared" ca="1" si="416"/>
        <v>0</v>
      </c>
      <c r="O2617" s="12">
        <f t="shared" ca="1" si="417"/>
        <v>0</v>
      </c>
      <c r="P2617" s="12">
        <f t="shared" ca="1" si="418"/>
        <v>0</v>
      </c>
      <c r="Q2617" s="12">
        <f t="shared" ca="1" si="419"/>
        <v>2.1422450728358911E-4</v>
      </c>
      <c r="R2617" s="12">
        <f t="shared" ca="1" si="420"/>
        <v>6.9788325849806654E-5</v>
      </c>
      <c r="S2617" s="12">
        <f t="shared" ca="1" si="421"/>
        <v>0</v>
      </c>
      <c r="T2617" s="12">
        <f t="shared" ca="1" si="422"/>
        <v>1.0557110150088977E-2</v>
      </c>
      <c r="U2617" s="18"/>
      <c r="V2617" s="22">
        <f t="shared" ca="1" si="423"/>
        <v>42520</v>
      </c>
      <c r="W2617" s="14">
        <f ca="1">VLOOKUP($M2617,LAST!$B:$Q,2,0)</f>
        <v>417.31</v>
      </c>
      <c r="X2617" s="14">
        <f ca="1">VLOOKUP($M2617,LAST!$B:$Q,3,0)*100</f>
        <v>558.89</v>
      </c>
      <c r="Y2617" s="14">
        <f ca="1">VLOOKUP($M2617,LAST!$B:$Q,16,0)*100</f>
        <v>567</v>
      </c>
      <c r="Z2617" s="14">
        <f ca="1">VLOOKUP($M2617,LAST!$B:$Q,4,0)</f>
        <v>93.38</v>
      </c>
      <c r="AA2617" s="14">
        <f ca="1">VLOOKUP($M2617,LAST!$B:$Q,5,0)</f>
        <v>97.444299999999998</v>
      </c>
      <c r="AB2617" s="14">
        <f ca="1">VLOOKUP($M2617,LAST!$B:$Q,6,0)</f>
        <v>95.521000000000001</v>
      </c>
      <c r="AC2617" s="14">
        <f ca="1">VLOOKUP($M2617,LAST!$B:$Q,7,0)</f>
        <v>1191.75</v>
      </c>
    </row>
    <row r="2618" spans="12:29" ht="16.5" customHeight="1" x14ac:dyDescent="0.25">
      <c r="L2618" s="32">
        <f t="shared" si="415"/>
        <v>2618</v>
      </c>
      <c r="M2618" s="9">
        <f t="shared" ca="1" si="424"/>
        <v>42517</v>
      </c>
      <c r="N2618" s="12">
        <f t="shared" ca="1" si="416"/>
        <v>-7.1139662146085803E-3</v>
      </c>
      <c r="O2618" s="12">
        <f t="shared" ca="1" si="417"/>
        <v>-1.6434147299976276E-3</v>
      </c>
      <c r="P2618" s="12">
        <f t="shared" ca="1" si="418"/>
        <v>0</v>
      </c>
      <c r="Q2618" s="12">
        <f t="shared" ca="1" si="419"/>
        <v>2.1427040925647844E-4</v>
      </c>
      <c r="R2618" s="12">
        <f t="shared" ca="1" si="420"/>
        <v>6.397932943911222E-4</v>
      </c>
      <c r="S2618" s="12">
        <f t="shared" ca="1" si="421"/>
        <v>3.7092299932750539E-3</v>
      </c>
      <c r="T2618" s="12">
        <f t="shared" ca="1" si="422"/>
        <v>-9.7420475242504523E-4</v>
      </c>
      <c r="U2618" s="18"/>
      <c r="V2618" s="22">
        <f t="shared" ca="1" si="423"/>
        <v>42517</v>
      </c>
      <c r="W2618" s="14">
        <f ca="1">VLOOKUP($M2618,LAST!$B:$Q,2,0)</f>
        <v>417.31</v>
      </c>
      <c r="X2618" s="14">
        <f ca="1">VLOOKUP($M2618,LAST!$B:$Q,3,0)*100</f>
        <v>558.89</v>
      </c>
      <c r="Y2618" s="14">
        <f ca="1">VLOOKUP($M2618,LAST!$B:$Q,16,0)*100</f>
        <v>567</v>
      </c>
      <c r="Z2618" s="14">
        <f ca="1">VLOOKUP($M2618,LAST!$B:$Q,4,0)</f>
        <v>93.36</v>
      </c>
      <c r="AA2618" s="14">
        <f ca="1">VLOOKUP($M2618,LAST!$B:$Q,5,0)</f>
        <v>97.4375</v>
      </c>
      <c r="AB2618" s="14">
        <f ca="1">VLOOKUP($M2618,LAST!$B:$Q,6,0)</f>
        <v>95.521000000000001</v>
      </c>
      <c r="AC2618" s="14">
        <f ca="1">VLOOKUP($M2618,LAST!$B:$Q,7,0)</f>
        <v>1179.3</v>
      </c>
    </row>
    <row r="2619" spans="12:29" ht="16.5" customHeight="1" x14ac:dyDescent="0.25">
      <c r="L2619" s="32">
        <f t="shared" si="415"/>
        <v>2619</v>
      </c>
      <c r="M2619" s="9">
        <f t="shared" ca="1" si="424"/>
        <v>42516</v>
      </c>
      <c r="N2619" s="12">
        <f t="shared" ca="1" si="416"/>
        <v>1.0749585167015407E-2</v>
      </c>
      <c r="O2619" s="12">
        <f t="shared" ca="1" si="417"/>
        <v>6.4542806803062902E-3</v>
      </c>
      <c r="P2619" s="12">
        <f t="shared" ca="1" si="418"/>
        <v>7.1047957371226378E-3</v>
      </c>
      <c r="Q2619" s="12">
        <f t="shared" ca="1" si="419"/>
        <v>3.2150894866567192E-4</v>
      </c>
      <c r="R2619" s="12">
        <f t="shared" ca="1" si="420"/>
        <v>2.085154419553259E-4</v>
      </c>
      <c r="S2619" s="12">
        <f t="shared" ca="1" si="421"/>
        <v>-1.9506260880507442E-3</v>
      </c>
      <c r="T2619" s="12">
        <f t="shared" ca="1" si="422"/>
        <v>-1.885548077248278E-3</v>
      </c>
      <c r="U2619" s="18"/>
      <c r="V2619" s="22">
        <f t="shared" ca="1" si="423"/>
        <v>42516</v>
      </c>
      <c r="W2619" s="14">
        <f ca="1">VLOOKUP($M2619,LAST!$B:$Q,2,0)</f>
        <v>420.3</v>
      </c>
      <c r="X2619" s="14">
        <f ca="1">VLOOKUP($M2619,LAST!$B:$Q,3,0)*100</f>
        <v>559.80999999999995</v>
      </c>
      <c r="Y2619" s="14">
        <f ca="1">VLOOKUP($M2619,LAST!$B:$Q,16,0)*100</f>
        <v>567</v>
      </c>
      <c r="Z2619" s="14">
        <f ca="1">VLOOKUP($M2619,LAST!$B:$Q,4,0)</f>
        <v>93.34</v>
      </c>
      <c r="AA2619" s="14">
        <f ca="1">VLOOKUP($M2619,LAST!$B:$Q,5,0)</f>
        <v>97.375200000000007</v>
      </c>
      <c r="AB2619" s="14">
        <f ca="1">VLOOKUP($M2619,LAST!$B:$Q,6,0)</f>
        <v>95.168000000000006</v>
      </c>
      <c r="AC2619" s="14">
        <f ca="1">VLOOKUP($M2619,LAST!$B:$Q,7,0)</f>
        <v>1180.45</v>
      </c>
    </row>
    <row r="2620" spans="12:29" ht="16.5" customHeight="1" x14ac:dyDescent="0.25">
      <c r="L2620" s="32">
        <f t="shared" si="415"/>
        <v>2620</v>
      </c>
      <c r="M2620" s="9">
        <f t="shared" ca="1" si="424"/>
        <v>42515</v>
      </c>
      <c r="N2620" s="12">
        <f t="shared" ca="1" si="416"/>
        <v>-8.7012491656337509E-3</v>
      </c>
      <c r="O2620" s="12">
        <f t="shared" ca="1" si="417"/>
        <v>-1.1726662165523427E-2</v>
      </c>
      <c r="P2620" s="12">
        <f t="shared" ca="1" si="418"/>
        <v>-1.4010507880910628E-2</v>
      </c>
      <c r="Q2620" s="12">
        <f t="shared" ca="1" si="419"/>
        <v>6.4343163538871373E-4</v>
      </c>
      <c r="R2620" s="12">
        <f t="shared" ca="1" si="420"/>
        <v>2.6096918200546604E-4</v>
      </c>
      <c r="S2620" s="12">
        <f t="shared" ca="1" si="421"/>
        <v>-2.2705632461730296E-3</v>
      </c>
      <c r="T2620" s="12">
        <f t="shared" ca="1" si="422"/>
        <v>-8.4011067326233979E-3</v>
      </c>
      <c r="U2620" s="18"/>
      <c r="V2620" s="22">
        <f t="shared" ca="1" si="423"/>
        <v>42515</v>
      </c>
      <c r="W2620" s="14">
        <f ca="1">VLOOKUP($M2620,LAST!$B:$Q,2,0)</f>
        <v>415.83</v>
      </c>
      <c r="X2620" s="14">
        <f ca="1">VLOOKUP($M2620,LAST!$B:$Q,3,0)*100</f>
        <v>556.22</v>
      </c>
      <c r="Y2620" s="14">
        <f ca="1">VLOOKUP($M2620,LAST!$B:$Q,16,0)*100</f>
        <v>563</v>
      </c>
      <c r="Z2620" s="14">
        <f ca="1">VLOOKUP($M2620,LAST!$B:$Q,4,0)</f>
        <v>93.31</v>
      </c>
      <c r="AA2620" s="14">
        <f ca="1">VLOOKUP($M2620,LAST!$B:$Q,5,0)</f>
        <v>97.354900000000001</v>
      </c>
      <c r="AB2620" s="14">
        <f ca="1">VLOOKUP($M2620,LAST!$B:$Q,6,0)</f>
        <v>95.353999999999999</v>
      </c>
      <c r="AC2620" s="14">
        <f ca="1">VLOOKUP($M2620,LAST!$B:$Q,7,0)</f>
        <v>1182.68</v>
      </c>
    </row>
    <row r="2621" spans="12:29" ht="16.5" customHeight="1" x14ac:dyDescent="0.25">
      <c r="L2621" s="32">
        <f t="shared" si="415"/>
        <v>2621</v>
      </c>
      <c r="M2621" s="9">
        <f t="shared" ca="1" si="424"/>
        <v>42514</v>
      </c>
      <c r="N2621" s="12">
        <f t="shared" ca="1" si="416"/>
        <v>-5.9951185990853029E-3</v>
      </c>
      <c r="O2621" s="12">
        <f t="shared" ca="1" si="417"/>
        <v>-1.0635118744177219E-2</v>
      </c>
      <c r="P2621" s="12">
        <f t="shared" ca="1" si="418"/>
        <v>-1.3816925734024155E-2</v>
      </c>
      <c r="Q2621" s="12">
        <f t="shared" ca="1" si="419"/>
        <v>4.2913850445236434E-4</v>
      </c>
      <c r="R2621" s="12">
        <f t="shared" ca="1" si="420"/>
        <v>2.3431068980861447E-4</v>
      </c>
      <c r="S2621" s="12">
        <f t="shared" ca="1" si="421"/>
        <v>3.5702659848158014E-3</v>
      </c>
      <c r="T2621" s="12">
        <f t="shared" ca="1" si="422"/>
        <v>8.2847239834304975E-3</v>
      </c>
      <c r="U2621" s="18"/>
      <c r="V2621" s="22">
        <f t="shared" ca="1" si="423"/>
        <v>42514</v>
      </c>
      <c r="W2621" s="14">
        <f ca="1">VLOOKUP($M2621,LAST!$B:$Q,2,0)</f>
        <v>419.48</v>
      </c>
      <c r="X2621" s="14">
        <f ca="1">VLOOKUP($M2621,LAST!$B:$Q,3,0)*100</f>
        <v>562.81999999999994</v>
      </c>
      <c r="Y2621" s="14">
        <f ca="1">VLOOKUP($M2621,LAST!$B:$Q,16,0)*100</f>
        <v>571</v>
      </c>
      <c r="Z2621" s="14">
        <f ca="1">VLOOKUP($M2621,LAST!$B:$Q,4,0)</f>
        <v>93.25</v>
      </c>
      <c r="AA2621" s="14">
        <f ca="1">VLOOKUP($M2621,LAST!$B:$Q,5,0)</f>
        <v>97.329499999999996</v>
      </c>
      <c r="AB2621" s="14">
        <f ca="1">VLOOKUP($M2621,LAST!$B:$Q,6,0)</f>
        <v>95.570999999999998</v>
      </c>
      <c r="AC2621" s="14">
        <f ca="1">VLOOKUP($M2621,LAST!$B:$Q,7,0)</f>
        <v>1192.7</v>
      </c>
    </row>
    <row r="2622" spans="12:29" ht="16.5" customHeight="1" x14ac:dyDescent="0.25">
      <c r="L2622" s="32">
        <f t="shared" si="415"/>
        <v>2622</v>
      </c>
      <c r="M2622" s="9">
        <f t="shared" ca="1" si="424"/>
        <v>42513</v>
      </c>
      <c r="N2622" s="12">
        <f t="shared" ca="1" si="416"/>
        <v>4.8574898207014439E-3</v>
      </c>
      <c r="O2622" s="12">
        <f t="shared" ca="1" si="417"/>
        <v>-1.9824561403508634E-3</v>
      </c>
      <c r="P2622" s="12">
        <f t="shared" ca="1" si="418"/>
        <v>-3.4423407917383297E-3</v>
      </c>
      <c r="Q2622" s="12">
        <f t="shared" ca="1" si="419"/>
        <v>6.4412238325273208E-4</v>
      </c>
      <c r="R2622" s="12">
        <f t="shared" ca="1" si="420"/>
        <v>1.5623153101773646E-4</v>
      </c>
      <c r="S2622" s="12">
        <f t="shared" ca="1" si="421"/>
        <v>-1.0804120250907934E-3</v>
      </c>
      <c r="T2622" s="12">
        <f t="shared" ca="1" si="422"/>
        <v>-6.091669117338161E-3</v>
      </c>
      <c r="U2622" s="18"/>
      <c r="V2622" s="22">
        <f t="shared" ca="1" si="423"/>
        <v>42513</v>
      </c>
      <c r="W2622" s="14">
        <f ca="1">VLOOKUP($M2622,LAST!$B:$Q,2,0)</f>
        <v>422.01</v>
      </c>
      <c r="X2622" s="14">
        <f ca="1">VLOOKUP($M2622,LAST!$B:$Q,3,0)*100</f>
        <v>568.87</v>
      </c>
      <c r="Y2622" s="14">
        <f ca="1">VLOOKUP($M2622,LAST!$B:$Q,16,0)*100</f>
        <v>579</v>
      </c>
      <c r="Z2622" s="14">
        <f ca="1">VLOOKUP($M2622,LAST!$B:$Q,4,0)</f>
        <v>93.21</v>
      </c>
      <c r="AA2622" s="14">
        <f ca="1">VLOOKUP($M2622,LAST!$B:$Q,5,0)</f>
        <v>97.306700000000006</v>
      </c>
      <c r="AB2622" s="14">
        <f ca="1">VLOOKUP($M2622,LAST!$B:$Q,6,0)</f>
        <v>95.230999999999995</v>
      </c>
      <c r="AC2622" s="14">
        <f ca="1">VLOOKUP($M2622,LAST!$B:$Q,7,0)</f>
        <v>1182.9000000000001</v>
      </c>
    </row>
    <row r="2623" spans="12:29" ht="16.5" customHeight="1" x14ac:dyDescent="0.25">
      <c r="L2623" s="32">
        <f t="shared" si="415"/>
        <v>2623</v>
      </c>
      <c r="M2623" s="9">
        <f t="shared" ca="1" si="424"/>
        <v>42510</v>
      </c>
      <c r="N2623" s="12">
        <f t="shared" ca="1" si="416"/>
        <v>-4.6689102716025443E-3</v>
      </c>
      <c r="O2623" s="12">
        <f t="shared" ca="1" si="417"/>
        <v>-8.471480508636775E-3</v>
      </c>
      <c r="P2623" s="12">
        <f t="shared" ca="1" si="418"/>
        <v>-1.1904761904761862E-2</v>
      </c>
      <c r="Q2623" s="12">
        <f t="shared" ca="1" si="419"/>
        <v>3.2216494845371813E-4</v>
      </c>
      <c r="R2623" s="12">
        <f t="shared" ca="1" si="420"/>
        <v>1.562559431227406E-4</v>
      </c>
      <c r="S2623" s="12">
        <f t="shared" ca="1" si="421"/>
        <v>4.9324671781048046E-4</v>
      </c>
      <c r="T2623" s="12">
        <f t="shared" ca="1" si="422"/>
        <v>-1.3844604799462257E-3</v>
      </c>
      <c r="U2623" s="18"/>
      <c r="V2623" s="22">
        <f t="shared" ca="1" si="423"/>
        <v>42510</v>
      </c>
      <c r="W2623" s="14">
        <f ca="1">VLOOKUP($M2623,LAST!$B:$Q,2,0)</f>
        <v>419.97</v>
      </c>
      <c r="X2623" s="14">
        <f ca="1">VLOOKUP($M2623,LAST!$B:$Q,3,0)*100</f>
        <v>570</v>
      </c>
      <c r="Y2623" s="14">
        <f ca="1">VLOOKUP($M2623,LAST!$B:$Q,16,0)*100</f>
        <v>581</v>
      </c>
      <c r="Z2623" s="14">
        <f ca="1">VLOOKUP($M2623,LAST!$B:$Q,4,0)</f>
        <v>93.15</v>
      </c>
      <c r="AA2623" s="14">
        <f ca="1">VLOOKUP($M2623,LAST!$B:$Q,5,0)</f>
        <v>97.291499999999999</v>
      </c>
      <c r="AB2623" s="14">
        <f ca="1">VLOOKUP($M2623,LAST!$B:$Q,6,0)</f>
        <v>95.334000000000003</v>
      </c>
      <c r="AC2623" s="14">
        <f ca="1">VLOOKUP($M2623,LAST!$B:$Q,7,0)</f>
        <v>1190.1500000000001</v>
      </c>
    </row>
    <row r="2624" spans="12:29" ht="16.5" customHeight="1" x14ac:dyDescent="0.25">
      <c r="L2624" s="32">
        <f t="shared" si="415"/>
        <v>2624</v>
      </c>
      <c r="M2624" s="9">
        <f t="shared" ca="1" si="424"/>
        <v>42509</v>
      </c>
      <c r="N2624" s="12">
        <f t="shared" ca="1" si="416"/>
        <v>3.6733089265092556E-2</v>
      </c>
      <c r="O2624" s="12">
        <f t="shared" ca="1" si="417"/>
        <v>1.7162977511191446E-2</v>
      </c>
      <c r="P2624" s="12">
        <f t="shared" ca="1" si="418"/>
        <v>1.906412478336228E-2</v>
      </c>
      <c r="Q2624" s="12">
        <f t="shared" ca="1" si="419"/>
        <v>1.0739984964036609E-4</v>
      </c>
      <c r="R2624" s="12">
        <f t="shared" ca="1" si="420"/>
        <v>1.7067706357321022E-4</v>
      </c>
      <c r="S2624" s="12">
        <f t="shared" ca="1" si="421"/>
        <v>2.1771140092554653E-3</v>
      </c>
      <c r="T2624" s="12">
        <f t="shared" ca="1" si="422"/>
        <v>7.566470812021775E-3</v>
      </c>
      <c r="U2624" s="18"/>
      <c r="V2624" s="22">
        <f t="shared" ca="1" si="423"/>
        <v>42509</v>
      </c>
      <c r="W2624" s="14">
        <f ca="1">VLOOKUP($M2624,LAST!$B:$Q,2,0)</f>
        <v>421.94</v>
      </c>
      <c r="X2624" s="14">
        <f ca="1">VLOOKUP($M2624,LAST!$B:$Q,3,0)*100</f>
        <v>574.87</v>
      </c>
      <c r="Y2624" s="14">
        <f ca="1">VLOOKUP($M2624,LAST!$B:$Q,16,0)*100</f>
        <v>588</v>
      </c>
      <c r="Z2624" s="14">
        <f ca="1">VLOOKUP($M2624,LAST!$B:$Q,4,0)</f>
        <v>93.12</v>
      </c>
      <c r="AA2624" s="14">
        <f ca="1">VLOOKUP($M2624,LAST!$B:$Q,5,0)</f>
        <v>97.276300000000006</v>
      </c>
      <c r="AB2624" s="14">
        <f ca="1">VLOOKUP($M2624,LAST!$B:$Q,6,0)</f>
        <v>95.287000000000006</v>
      </c>
      <c r="AC2624" s="14">
        <f ca="1">VLOOKUP($M2624,LAST!$B:$Q,7,0)</f>
        <v>1191.8</v>
      </c>
    </row>
    <row r="2625" spans="12:29" ht="16.5" customHeight="1" x14ac:dyDescent="0.25">
      <c r="L2625" s="32">
        <f t="shared" si="415"/>
        <v>2625</v>
      </c>
      <c r="M2625" s="9">
        <f t="shared" ca="1" si="424"/>
        <v>42508</v>
      </c>
      <c r="N2625" s="12">
        <f t="shared" ca="1" si="416"/>
        <v>-1.2807140951318297E-2</v>
      </c>
      <c r="O2625" s="12">
        <f t="shared" ca="1" si="417"/>
        <v>-1.1906010699674896E-2</v>
      </c>
      <c r="P2625" s="12">
        <f t="shared" ca="1" si="418"/>
        <v>-1.7035775127768327E-2</v>
      </c>
      <c r="Q2625" s="12">
        <f t="shared" ca="1" si="419"/>
        <v>3.223033949291132E-4</v>
      </c>
      <c r="R2625" s="12">
        <f t="shared" ca="1" si="420"/>
        <v>3.0846203912027192E-5</v>
      </c>
      <c r="S2625" s="12">
        <f t="shared" ca="1" si="421"/>
        <v>5.6267715869187107E-3</v>
      </c>
      <c r="T2625" s="12">
        <f t="shared" ca="1" si="422"/>
        <v>7.7529286474973258E-3</v>
      </c>
      <c r="U2625" s="18"/>
      <c r="V2625" s="22">
        <f t="shared" ca="1" si="423"/>
        <v>42508</v>
      </c>
      <c r="W2625" s="14">
        <f ca="1">VLOOKUP($M2625,LAST!$B:$Q,2,0)</f>
        <v>406.99</v>
      </c>
      <c r="X2625" s="14">
        <f ca="1">VLOOKUP($M2625,LAST!$B:$Q,3,0)*100</f>
        <v>565.16999999999996</v>
      </c>
      <c r="Y2625" s="14">
        <f ca="1">VLOOKUP($M2625,LAST!$B:$Q,16,0)*100</f>
        <v>577</v>
      </c>
      <c r="Z2625" s="14">
        <f ca="1">VLOOKUP($M2625,LAST!$B:$Q,4,0)</f>
        <v>93.11</v>
      </c>
      <c r="AA2625" s="14">
        <f ca="1">VLOOKUP($M2625,LAST!$B:$Q,5,0)</f>
        <v>97.259699999999995</v>
      </c>
      <c r="AB2625" s="14">
        <f ca="1">VLOOKUP($M2625,LAST!$B:$Q,6,0)</f>
        <v>95.08</v>
      </c>
      <c r="AC2625" s="14">
        <f ca="1">VLOOKUP($M2625,LAST!$B:$Q,7,0)</f>
        <v>1182.8499999999999</v>
      </c>
    </row>
    <row r="2626" spans="12:29" ht="16.5" customHeight="1" x14ac:dyDescent="0.25">
      <c r="L2626" s="32">
        <f t="shared" si="415"/>
        <v>2626</v>
      </c>
      <c r="M2626" s="9">
        <f t="shared" ca="1" si="424"/>
        <v>42507</v>
      </c>
      <c r="N2626" s="12">
        <f t="shared" ca="1" si="416"/>
        <v>-1.9125550767443711E-3</v>
      </c>
      <c r="O2626" s="12">
        <f t="shared" ca="1" si="417"/>
        <v>-7.3238458868446488E-3</v>
      </c>
      <c r="P2626" s="12">
        <f t="shared" ca="1" si="418"/>
        <v>-6.7681895093062439E-3</v>
      </c>
      <c r="Q2626" s="12">
        <f t="shared" ca="1" si="419"/>
        <v>4.2992261392948983E-4</v>
      </c>
      <c r="R2626" s="12">
        <f t="shared" ca="1" si="420"/>
        <v>1.2031466913464683E-4</v>
      </c>
      <c r="S2626" s="12">
        <f t="shared" ca="1" si="421"/>
        <v>-2.5377490166222927E-4</v>
      </c>
      <c r="T2626" s="12">
        <f t="shared" ca="1" si="422"/>
        <v>-4.9593082400812838E-3</v>
      </c>
      <c r="U2626" s="18"/>
      <c r="V2626" s="22">
        <f t="shared" ca="1" si="423"/>
        <v>42507</v>
      </c>
      <c r="W2626" s="14">
        <f ca="1">VLOOKUP($M2626,LAST!$B:$Q,2,0)</f>
        <v>412.27</v>
      </c>
      <c r="X2626" s="14">
        <f ca="1">VLOOKUP($M2626,LAST!$B:$Q,3,0)*100</f>
        <v>571.98</v>
      </c>
      <c r="Y2626" s="14">
        <f ca="1">VLOOKUP($M2626,LAST!$B:$Q,16,0)*100</f>
        <v>587</v>
      </c>
      <c r="Z2626" s="14">
        <f ca="1">VLOOKUP($M2626,LAST!$B:$Q,4,0)</f>
        <v>93.08</v>
      </c>
      <c r="AA2626" s="14">
        <f ca="1">VLOOKUP($M2626,LAST!$B:$Q,5,0)</f>
        <v>97.256699999999995</v>
      </c>
      <c r="AB2626" s="14">
        <f ca="1">VLOOKUP($M2626,LAST!$B:$Q,6,0)</f>
        <v>94.548000000000002</v>
      </c>
      <c r="AC2626" s="14">
        <f ca="1">VLOOKUP($M2626,LAST!$B:$Q,7,0)</f>
        <v>1173.75</v>
      </c>
    </row>
    <row r="2627" spans="12:29" ht="16.5" customHeight="1" x14ac:dyDescent="0.25">
      <c r="L2627" s="32">
        <f t="shared" si="415"/>
        <v>2627</v>
      </c>
      <c r="M2627" s="9">
        <f t="shared" ca="1" si="424"/>
        <v>42506</v>
      </c>
      <c r="N2627" s="12">
        <f t="shared" ca="1" si="416"/>
        <v>-8.3069240372610764E-3</v>
      </c>
      <c r="O2627" s="12">
        <f t="shared" ca="1" si="417"/>
        <v>-1.1731613611416059E-2</v>
      </c>
      <c r="P2627" s="12">
        <f t="shared" ca="1" si="418"/>
        <v>-1.3355592654423987E-2</v>
      </c>
      <c r="Q2627" s="12">
        <f t="shared" ca="1" si="419"/>
        <v>3.2254596279979175E-4</v>
      </c>
      <c r="R2627" s="12">
        <f t="shared" ca="1" si="420"/>
        <v>1.4707288952986453E-4</v>
      </c>
      <c r="S2627" s="12">
        <f t="shared" ca="1" si="421"/>
        <v>-3.8051750380518889E-4</v>
      </c>
      <c r="T2627" s="12">
        <f t="shared" ca="1" si="422"/>
        <v>6.9571898075033722E-3</v>
      </c>
      <c r="U2627" s="18"/>
      <c r="V2627" s="22">
        <f t="shared" ca="1" si="423"/>
        <v>42506</v>
      </c>
      <c r="W2627" s="14">
        <f ca="1">VLOOKUP($M2627,LAST!$B:$Q,2,0)</f>
        <v>413.06</v>
      </c>
      <c r="X2627" s="14">
        <f ca="1">VLOOKUP($M2627,LAST!$B:$Q,3,0)*100</f>
        <v>576.19999999999993</v>
      </c>
      <c r="Y2627" s="14">
        <f ca="1">VLOOKUP($M2627,LAST!$B:$Q,16,0)*100</f>
        <v>591</v>
      </c>
      <c r="Z2627" s="14">
        <f ca="1">VLOOKUP($M2627,LAST!$B:$Q,4,0)</f>
        <v>93.04</v>
      </c>
      <c r="AA2627" s="14">
        <f ca="1">VLOOKUP($M2627,LAST!$B:$Q,5,0)</f>
        <v>97.245000000000005</v>
      </c>
      <c r="AB2627" s="14">
        <f ca="1">VLOOKUP($M2627,LAST!$B:$Q,6,0)</f>
        <v>94.572000000000003</v>
      </c>
      <c r="AC2627" s="14">
        <f ca="1">VLOOKUP($M2627,LAST!$B:$Q,7,0)</f>
        <v>1179.5999999999999</v>
      </c>
    </row>
    <row r="2628" spans="12:29" ht="16.5" customHeight="1" x14ac:dyDescent="0.25">
      <c r="L2628" s="32">
        <f t="shared" si="415"/>
        <v>2628</v>
      </c>
      <c r="M2628" s="9">
        <f t="shared" ca="1" si="424"/>
        <v>42503</v>
      </c>
      <c r="N2628" s="12">
        <f t="shared" ca="1" si="416"/>
        <v>6.1355621044494324E-3</v>
      </c>
      <c r="O2628" s="12">
        <f t="shared" ca="1" si="417"/>
        <v>4.0296194248319317E-3</v>
      </c>
      <c r="P2628" s="12">
        <f t="shared" ca="1" si="418"/>
        <v>6.7226890756302282E-3</v>
      </c>
      <c r="Q2628" s="12">
        <f t="shared" ca="1" si="419"/>
        <v>-6.4467605028462049E-4</v>
      </c>
      <c r="R2628" s="12">
        <f t="shared" ca="1" si="420"/>
        <v>-2.3443886338281317E-4</v>
      </c>
      <c r="S2628" s="12">
        <f t="shared" ca="1" si="421"/>
        <v>4.8645778013807206E-3</v>
      </c>
      <c r="T2628" s="12">
        <f t="shared" ca="1" si="422"/>
        <v>7.7422684846659706E-3</v>
      </c>
      <c r="U2628" s="18"/>
      <c r="V2628" s="22">
        <f t="shared" ca="1" si="423"/>
        <v>42503</v>
      </c>
      <c r="W2628" s="14">
        <f ca="1">VLOOKUP($M2628,LAST!$B:$Q,2,0)</f>
        <v>416.52</v>
      </c>
      <c r="X2628" s="14">
        <f ca="1">VLOOKUP($M2628,LAST!$B:$Q,3,0)*100</f>
        <v>583.04</v>
      </c>
      <c r="Y2628" s="14">
        <f ca="1">VLOOKUP($M2628,LAST!$B:$Q,16,0)*100</f>
        <v>599</v>
      </c>
      <c r="Z2628" s="14">
        <f ca="1">VLOOKUP($M2628,LAST!$B:$Q,4,0)</f>
        <v>93.01</v>
      </c>
      <c r="AA2628" s="14">
        <f ca="1">VLOOKUP($M2628,LAST!$B:$Q,5,0)</f>
        <v>97.230699999999999</v>
      </c>
      <c r="AB2628" s="14">
        <f ca="1">VLOOKUP($M2628,LAST!$B:$Q,6,0)</f>
        <v>94.608000000000004</v>
      </c>
      <c r="AC2628" s="14">
        <f ca="1">VLOOKUP($M2628,LAST!$B:$Q,7,0)</f>
        <v>1171.45</v>
      </c>
    </row>
    <row r="2629" spans="12:29" ht="16.5" customHeight="1" x14ac:dyDescent="0.25">
      <c r="L2629" s="32">
        <f t="shared" si="415"/>
        <v>2629</v>
      </c>
      <c r="M2629" s="9">
        <f t="shared" ca="1" si="424"/>
        <v>42502</v>
      </c>
      <c r="N2629" s="12">
        <f t="shared" ca="1" si="416"/>
        <v>-1.058770105877016E-2</v>
      </c>
      <c r="O2629" s="12">
        <f t="shared" ca="1" si="417"/>
        <v>-1.0007330753362798E-2</v>
      </c>
      <c r="P2629" s="12">
        <f t="shared" ca="1" si="418"/>
        <v>-8.3333333333333037E-3</v>
      </c>
      <c r="Q2629" s="12">
        <f t="shared" ca="1" si="419"/>
        <v>5.3751881315844408E-4</v>
      </c>
      <c r="R2629" s="12">
        <f t="shared" ca="1" si="420"/>
        <v>4.5571818305267797E-4</v>
      </c>
      <c r="S2629" s="12">
        <f t="shared" ca="1" si="421"/>
        <v>3.485286123871667E-3</v>
      </c>
      <c r="T2629" s="12">
        <f t="shared" ca="1" si="422"/>
        <v>-4.4789668402301919E-3</v>
      </c>
      <c r="U2629" s="18"/>
      <c r="V2629" s="22">
        <f t="shared" ca="1" si="423"/>
        <v>42502</v>
      </c>
      <c r="W2629" s="14">
        <f ca="1">VLOOKUP($M2629,LAST!$B:$Q,2,0)</f>
        <v>413.98</v>
      </c>
      <c r="X2629" s="14">
        <f ca="1">VLOOKUP($M2629,LAST!$B:$Q,3,0)*100</f>
        <v>580.70000000000005</v>
      </c>
      <c r="Y2629" s="14">
        <f ca="1">VLOOKUP($M2629,LAST!$B:$Q,16,0)*100</f>
        <v>595</v>
      </c>
      <c r="Z2629" s="14">
        <f ca="1">VLOOKUP($M2629,LAST!$B:$Q,4,0)</f>
        <v>93.07</v>
      </c>
      <c r="AA2629" s="14">
        <f ca="1">VLOOKUP($M2629,LAST!$B:$Q,5,0)</f>
        <v>97.253500000000003</v>
      </c>
      <c r="AB2629" s="14">
        <f ca="1">VLOOKUP($M2629,LAST!$B:$Q,6,0)</f>
        <v>94.15</v>
      </c>
      <c r="AC2629" s="14">
        <f ca="1">VLOOKUP($M2629,LAST!$B:$Q,7,0)</f>
        <v>1162.45</v>
      </c>
    </row>
    <row r="2630" spans="12:29" ht="16.5" customHeight="1" x14ac:dyDescent="0.25">
      <c r="L2630" s="32">
        <f t="shared" ref="L2630:L2691" si="426">ROW(M2630)</f>
        <v>2630</v>
      </c>
      <c r="M2630" s="9">
        <f t="shared" ca="1" si="424"/>
        <v>42501</v>
      </c>
      <c r="N2630" s="12">
        <f t="shared" ref="N2630:N2690" ca="1" si="427">W2630/W2631-1</f>
        <v>-7.8017548019918559E-3</v>
      </c>
      <c r="O2630" s="12">
        <f t="shared" ref="O2630:O2690" ca="1" si="428">X2630/X2631-1</f>
        <v>-5.4932944507553039E-3</v>
      </c>
      <c r="P2630" s="12">
        <f t="shared" ref="P2630:P2690" ca="1" si="429">Y2630/Y2631-1</f>
        <v>-6.6225165562914245E-3</v>
      </c>
      <c r="Q2630" s="12">
        <f t="shared" ref="Q2630:Q2690" ca="1" si="430">Z2630/Z2631-1</f>
        <v>1.0751532093311589E-4</v>
      </c>
      <c r="R2630" s="12">
        <f t="shared" ref="R2630:R2690" ca="1" si="431">AA2630/AA2631-1</f>
        <v>1.8623104378878708E-4</v>
      </c>
      <c r="S2630" s="12">
        <f t="shared" ref="S2630:S2690" ca="1" si="432">AB2630/AB2631-1</f>
        <v>-4.9528051755224345E-3</v>
      </c>
      <c r="T2630" s="12">
        <f t="shared" ref="T2630:T2690" ca="1" si="433">AC2630/AC2631-1</f>
        <v>-4.365620736698439E-3</v>
      </c>
      <c r="U2630" s="18"/>
      <c r="V2630" s="22">
        <f t="shared" ref="V2630:V2691" ca="1" si="434">M2630</f>
        <v>42501</v>
      </c>
      <c r="W2630" s="14">
        <f ca="1">VLOOKUP($M2630,LAST!$B:$Q,2,0)</f>
        <v>418.41</v>
      </c>
      <c r="X2630" s="14">
        <f ca="1">VLOOKUP($M2630,LAST!$B:$Q,3,0)*100</f>
        <v>586.57000000000005</v>
      </c>
      <c r="Y2630" s="14">
        <f ca="1">VLOOKUP($M2630,LAST!$B:$Q,16,0)*100</f>
        <v>600</v>
      </c>
      <c r="Z2630" s="14">
        <f ca="1">VLOOKUP($M2630,LAST!$B:$Q,4,0)</f>
        <v>93.02</v>
      </c>
      <c r="AA2630" s="14">
        <f ca="1">VLOOKUP($M2630,LAST!$B:$Q,5,0)</f>
        <v>97.209199999999996</v>
      </c>
      <c r="AB2630" s="14">
        <f ca="1">VLOOKUP($M2630,LAST!$B:$Q,6,0)</f>
        <v>93.822999999999993</v>
      </c>
      <c r="AC2630" s="14">
        <f ca="1">VLOOKUP($M2630,LAST!$B:$Q,7,0)</f>
        <v>1167.68</v>
      </c>
    </row>
    <row r="2631" spans="12:29" ht="16.5" customHeight="1" x14ac:dyDescent="0.25">
      <c r="L2631" s="32">
        <f t="shared" si="426"/>
        <v>2631</v>
      </c>
      <c r="M2631" s="9">
        <f t="shared" ref="M2631:M2691" ca="1" si="435">WORKDAY(M2630,-1)</f>
        <v>42500</v>
      </c>
      <c r="N2631" s="12">
        <f t="shared" ca="1" si="427"/>
        <v>-4.508864285545755E-3</v>
      </c>
      <c r="O2631" s="12">
        <f t="shared" ca="1" si="428"/>
        <v>-7.1708721194470026E-3</v>
      </c>
      <c r="P2631" s="12">
        <f t="shared" ca="1" si="429"/>
        <v>-1.1456628477905073E-2</v>
      </c>
      <c r="Q2631" s="12">
        <f t="shared" ca="1" si="430"/>
        <v>-4.2987641053193748E-4</v>
      </c>
      <c r="R2631" s="12">
        <f t="shared" ca="1" si="431"/>
        <v>1.9141217937179711E-4</v>
      </c>
      <c r="S2631" s="12">
        <f t="shared" ca="1" si="432"/>
        <v>1.7210606833248931E-3</v>
      </c>
      <c r="T2631" s="12">
        <f t="shared" ca="1" si="433"/>
        <v>6.0044604563389559E-3</v>
      </c>
      <c r="U2631" s="18"/>
      <c r="V2631" s="22">
        <f t="shared" ca="1" si="434"/>
        <v>42500</v>
      </c>
      <c r="W2631" s="14">
        <f ca="1">VLOOKUP($M2631,LAST!$B:$Q,2,0)</f>
        <v>421.7</v>
      </c>
      <c r="X2631" s="14">
        <f ca="1">VLOOKUP($M2631,LAST!$B:$Q,3,0)*100</f>
        <v>589.81000000000006</v>
      </c>
      <c r="Y2631" s="14">
        <f ca="1">VLOOKUP($M2631,LAST!$B:$Q,16,0)*100</f>
        <v>604</v>
      </c>
      <c r="Z2631" s="14">
        <f ca="1">VLOOKUP($M2631,LAST!$B:$Q,4,0)</f>
        <v>93.01</v>
      </c>
      <c r="AA2631" s="14">
        <f ca="1">VLOOKUP($M2631,LAST!$B:$Q,5,0)</f>
        <v>97.191100000000006</v>
      </c>
      <c r="AB2631" s="14">
        <f ca="1">VLOOKUP($M2631,LAST!$B:$Q,6,0)</f>
        <v>94.29</v>
      </c>
      <c r="AC2631" s="14">
        <f ca="1">VLOOKUP($M2631,LAST!$B:$Q,7,0)</f>
        <v>1172.8</v>
      </c>
    </row>
    <row r="2632" spans="12:29" ht="16.5" customHeight="1" x14ac:dyDescent="0.25">
      <c r="L2632" s="32">
        <f t="shared" si="426"/>
        <v>2632</v>
      </c>
      <c r="M2632" s="9">
        <f t="shared" ca="1" si="435"/>
        <v>42499</v>
      </c>
      <c r="N2632" s="12">
        <f t="shared" ca="1" si="427"/>
        <v>2.2950974824911263E-3</v>
      </c>
      <c r="O2632" s="12">
        <f t="shared" ca="1" si="428"/>
        <v>4.6506121896774388E-3</v>
      </c>
      <c r="P2632" s="12">
        <f t="shared" ca="1" si="429"/>
        <v>4.9342105263157077E-3</v>
      </c>
      <c r="Q2632" s="12">
        <f t="shared" ca="1" si="430"/>
        <v>1.0758472296932275E-3</v>
      </c>
      <c r="R2632" s="12">
        <f t="shared" ca="1" si="431"/>
        <v>3.417772209599601E-4</v>
      </c>
      <c r="S2632" s="12">
        <f t="shared" ca="1" si="432"/>
        <v>2.5562372188139282E-3</v>
      </c>
      <c r="T2632" s="12">
        <f t="shared" ca="1" si="433"/>
        <v>9.8752598752598342E-3</v>
      </c>
      <c r="U2632" s="18"/>
      <c r="V2632" s="22">
        <f t="shared" ca="1" si="434"/>
        <v>42499</v>
      </c>
      <c r="W2632" s="14">
        <f ca="1">VLOOKUP($M2632,LAST!$B:$Q,2,0)</f>
        <v>423.61</v>
      </c>
      <c r="X2632" s="14">
        <f ca="1">VLOOKUP($M2632,LAST!$B:$Q,3,0)*100</f>
        <v>594.06999999999994</v>
      </c>
      <c r="Y2632" s="14">
        <f ca="1">VLOOKUP($M2632,LAST!$B:$Q,16,0)*100</f>
        <v>611</v>
      </c>
      <c r="Z2632" s="14">
        <f ca="1">VLOOKUP($M2632,LAST!$B:$Q,4,0)</f>
        <v>93.05</v>
      </c>
      <c r="AA2632" s="14">
        <f ca="1">VLOOKUP($M2632,LAST!$B:$Q,5,0)</f>
        <v>97.172499999999999</v>
      </c>
      <c r="AB2632" s="14">
        <f ca="1">VLOOKUP($M2632,LAST!$B:$Q,6,0)</f>
        <v>94.128</v>
      </c>
      <c r="AC2632" s="14">
        <f ca="1">VLOOKUP($M2632,LAST!$B:$Q,7,0)</f>
        <v>1165.8</v>
      </c>
    </row>
    <row r="2633" spans="12:29" ht="16.5" customHeight="1" x14ac:dyDescent="0.25">
      <c r="L2633" s="32">
        <f t="shared" si="426"/>
        <v>2633</v>
      </c>
      <c r="M2633" s="9">
        <f t="shared" ca="1" si="435"/>
        <v>42496</v>
      </c>
      <c r="N2633" s="12">
        <f t="shared" ca="1" si="427"/>
        <v>-8.0037554277667677E-3</v>
      </c>
      <c r="O2633" s="12">
        <f t="shared" ca="1" si="428"/>
        <v>6.9820510200604424E-3</v>
      </c>
      <c r="P2633" s="12">
        <f t="shared" ca="1" si="429"/>
        <v>1.3333333333333419E-2</v>
      </c>
      <c r="Q2633" s="12">
        <f t="shared" ca="1" si="430"/>
        <v>-6.4509192559947248E-4</v>
      </c>
      <c r="R2633" s="12">
        <f t="shared" ca="1" si="431"/>
        <v>-5.3708400425966918E-4</v>
      </c>
      <c r="S2633" s="12">
        <f t="shared" ca="1" si="432"/>
        <v>1.1516314779271841E-3</v>
      </c>
      <c r="T2633" s="12">
        <f t="shared" ca="1" si="433"/>
        <v>-4.3310667417362225E-5</v>
      </c>
      <c r="U2633" s="18"/>
      <c r="V2633" s="22">
        <f t="shared" ca="1" si="434"/>
        <v>42496</v>
      </c>
      <c r="W2633" s="14">
        <f ca="1">VLOOKUP($M2633,LAST!$B:$Q,2,0)</f>
        <v>422.64</v>
      </c>
      <c r="X2633" s="14">
        <f ca="1">VLOOKUP($M2633,LAST!$B:$Q,3,0)*100</f>
        <v>591.31999999999994</v>
      </c>
      <c r="Y2633" s="14">
        <f ca="1">VLOOKUP($M2633,LAST!$B:$Q,16,0)*100</f>
        <v>608</v>
      </c>
      <c r="Z2633" s="14">
        <f ca="1">VLOOKUP($M2633,LAST!$B:$Q,4,0)</f>
        <v>92.95</v>
      </c>
      <c r="AA2633" s="14">
        <f ca="1">VLOOKUP($M2633,LAST!$B:$Q,5,0)</f>
        <v>97.139300000000006</v>
      </c>
      <c r="AB2633" s="14">
        <f ca="1">VLOOKUP($M2633,LAST!$B:$Q,6,0)</f>
        <v>93.888000000000005</v>
      </c>
      <c r="AC2633" s="14">
        <f ca="1">VLOOKUP($M2633,LAST!$B:$Q,7,0)</f>
        <v>1154.4000000000001</v>
      </c>
    </row>
    <row r="2634" spans="12:29" ht="16.5" customHeight="1" x14ac:dyDescent="0.25">
      <c r="L2634" s="32">
        <f t="shared" si="426"/>
        <v>2634</v>
      </c>
      <c r="M2634" s="9">
        <f t="shared" ca="1" si="435"/>
        <v>42495</v>
      </c>
      <c r="N2634" s="12">
        <f t="shared" ca="1" si="427"/>
        <v>4.6927321605434447E-3</v>
      </c>
      <c r="O2634" s="12">
        <f t="shared" ca="1" si="428"/>
        <v>5.2210829039491813E-3</v>
      </c>
      <c r="P2634" s="12">
        <f t="shared" ca="1" si="429"/>
        <v>3.3444816053511683E-3</v>
      </c>
      <c r="Q2634" s="12">
        <f t="shared" ca="1" si="430"/>
        <v>4.3024631601595864E-4</v>
      </c>
      <c r="R2634" s="12">
        <f t="shared" ca="1" si="431"/>
        <v>1.6156285824253658E-4</v>
      </c>
      <c r="S2634" s="12">
        <f t="shared" ca="1" si="432"/>
        <v>6.4499511692548417E-3</v>
      </c>
      <c r="T2634" s="12">
        <f t="shared" ca="1" si="433"/>
        <v>0</v>
      </c>
      <c r="U2634" s="18"/>
      <c r="V2634" s="22">
        <f t="shared" ca="1" si="434"/>
        <v>42495</v>
      </c>
      <c r="W2634" s="14">
        <f ca="1">VLOOKUP($M2634,LAST!$B:$Q,2,0)</f>
        <v>426.05</v>
      </c>
      <c r="X2634" s="14">
        <f ca="1">VLOOKUP($M2634,LAST!$B:$Q,3,0)*100</f>
        <v>587.22</v>
      </c>
      <c r="Y2634" s="14">
        <f ca="1">VLOOKUP($M2634,LAST!$B:$Q,16,0)*100</f>
        <v>600</v>
      </c>
      <c r="Z2634" s="14">
        <f ca="1">VLOOKUP($M2634,LAST!$B:$Q,4,0)</f>
        <v>93.01</v>
      </c>
      <c r="AA2634" s="14">
        <f ca="1">VLOOKUP($M2634,LAST!$B:$Q,5,0)</f>
        <v>97.191500000000005</v>
      </c>
      <c r="AB2634" s="14">
        <f ca="1">VLOOKUP($M2634,LAST!$B:$Q,6,0)</f>
        <v>93.78</v>
      </c>
      <c r="AC2634" s="14">
        <f ca="1">VLOOKUP($M2634,LAST!$B:$Q,7,0)</f>
        <v>1154.45</v>
      </c>
    </row>
    <row r="2635" spans="12:29" ht="16.5" customHeight="1" x14ac:dyDescent="0.25">
      <c r="L2635" s="32">
        <f t="shared" si="426"/>
        <v>2635</v>
      </c>
      <c r="M2635" s="9">
        <f t="shared" ca="1" si="435"/>
        <v>42494</v>
      </c>
      <c r="N2635" s="12">
        <f t="shared" ca="1" si="427"/>
        <v>1.5396403515073098E-2</v>
      </c>
      <c r="O2635" s="12">
        <f t="shared" ca="1" si="428"/>
        <v>1.0814645625692121E-2</v>
      </c>
      <c r="P2635" s="12">
        <f t="shared" ca="1" si="429"/>
        <v>1.1844331641285955E-2</v>
      </c>
      <c r="Q2635" s="12">
        <f t="shared" ca="1" si="430"/>
        <v>1.0757314974196852E-4</v>
      </c>
      <c r="R2635" s="12">
        <f t="shared" ca="1" si="431"/>
        <v>-6.9971373476307441E-5</v>
      </c>
      <c r="S2635" s="12">
        <f t="shared" ca="1" si="432"/>
        <v>2.5284042003788088E-3</v>
      </c>
      <c r="T2635" s="12">
        <f t="shared" ca="1" si="433"/>
        <v>1.2453409340057009E-2</v>
      </c>
      <c r="U2635" s="18"/>
      <c r="V2635" s="22">
        <f t="shared" ca="1" si="434"/>
        <v>42494</v>
      </c>
      <c r="W2635" s="14">
        <f ca="1">VLOOKUP($M2635,LAST!$B:$Q,2,0)</f>
        <v>424.06</v>
      </c>
      <c r="X2635" s="14">
        <f ca="1">VLOOKUP($M2635,LAST!$B:$Q,3,0)*100</f>
        <v>584.17000000000007</v>
      </c>
      <c r="Y2635" s="14">
        <f ca="1">VLOOKUP($M2635,LAST!$B:$Q,16,0)*100</f>
        <v>598</v>
      </c>
      <c r="Z2635" s="14">
        <f ca="1">VLOOKUP($M2635,LAST!$B:$Q,4,0)</f>
        <v>92.97</v>
      </c>
      <c r="AA2635" s="14">
        <f ca="1">VLOOKUP($M2635,LAST!$B:$Q,5,0)</f>
        <v>97.175799999999995</v>
      </c>
      <c r="AB2635" s="14">
        <f ca="1">VLOOKUP($M2635,LAST!$B:$Q,6,0)</f>
        <v>93.179000000000002</v>
      </c>
      <c r="AC2635" s="14">
        <f ca="1">VLOOKUP($M2635,LAST!$B:$Q,7,0)</f>
        <v>1154.45</v>
      </c>
    </row>
    <row r="2636" spans="12:29" ht="16.5" customHeight="1" x14ac:dyDescent="0.25">
      <c r="L2636" s="32">
        <f t="shared" si="426"/>
        <v>2636</v>
      </c>
      <c r="M2636" s="9">
        <f t="shared" ca="1" si="435"/>
        <v>42493</v>
      </c>
      <c r="N2636" s="12">
        <f t="shared" ca="1" si="427"/>
        <v>2.6496251689811956E-2</v>
      </c>
      <c r="O2636" s="12">
        <f t="shared" ca="1" si="428"/>
        <v>2.3338173318695477E-2</v>
      </c>
      <c r="P2636" s="12">
        <f t="shared" ca="1" si="429"/>
        <v>2.7826086956521667E-2</v>
      </c>
      <c r="Q2636" s="12">
        <f t="shared" ca="1" si="430"/>
        <v>-2.1510002151015062E-4</v>
      </c>
      <c r="R2636" s="12">
        <f t="shared" ca="1" si="431"/>
        <v>1.3893305587875382E-4</v>
      </c>
      <c r="S2636" s="12">
        <f t="shared" ca="1" si="432"/>
        <v>3.4331613153972818E-3</v>
      </c>
      <c r="T2636" s="12">
        <f t="shared" ca="1" si="433"/>
        <v>2.2854129125828848E-3</v>
      </c>
      <c r="U2636" s="18"/>
      <c r="V2636" s="22">
        <f t="shared" ca="1" si="434"/>
        <v>42493</v>
      </c>
      <c r="W2636" s="14">
        <f ca="1">VLOOKUP($M2636,LAST!$B:$Q,2,0)</f>
        <v>417.63</v>
      </c>
      <c r="X2636" s="14">
        <f ca="1">VLOOKUP($M2636,LAST!$B:$Q,3,0)*100</f>
        <v>577.92000000000007</v>
      </c>
      <c r="Y2636" s="14">
        <f ca="1">VLOOKUP($M2636,LAST!$B:$Q,16,0)*100</f>
        <v>591</v>
      </c>
      <c r="Z2636" s="14">
        <f ca="1">VLOOKUP($M2636,LAST!$B:$Q,4,0)</f>
        <v>92.96</v>
      </c>
      <c r="AA2636" s="14">
        <f ca="1">VLOOKUP($M2636,LAST!$B:$Q,5,0)</f>
        <v>97.182599999999994</v>
      </c>
      <c r="AB2636" s="14">
        <f ca="1">VLOOKUP($M2636,LAST!$B:$Q,6,0)</f>
        <v>92.944000000000003</v>
      </c>
      <c r="AC2636" s="14">
        <f ca="1">VLOOKUP($M2636,LAST!$B:$Q,7,0)</f>
        <v>1140.25</v>
      </c>
    </row>
    <row r="2637" spans="12:29" ht="16.5" customHeight="1" x14ac:dyDescent="0.25">
      <c r="L2637" s="32">
        <f t="shared" si="426"/>
        <v>2637</v>
      </c>
      <c r="M2637" s="9">
        <f t="shared" ca="1" si="435"/>
        <v>42492</v>
      </c>
      <c r="N2637" s="12">
        <f t="shared" ca="1" si="427"/>
        <v>-7.8523178969444052E-3</v>
      </c>
      <c r="O2637" s="12">
        <f t="shared" ca="1" si="428"/>
        <v>-3.8804811796663286E-3</v>
      </c>
      <c r="P2637" s="12">
        <f t="shared" ca="1" si="429"/>
        <v>-3.4662045060658286E-3</v>
      </c>
      <c r="Q2637" s="12">
        <f t="shared" ca="1" si="430"/>
        <v>8.6114101184064928E-4</v>
      </c>
      <c r="R2637" s="12">
        <f t="shared" ca="1" si="431"/>
        <v>1.1733501307653604E-4</v>
      </c>
      <c r="S2637" s="12">
        <f t="shared" ca="1" si="432"/>
        <v>-4.8989063406457145E-3</v>
      </c>
      <c r="T2637" s="12">
        <f t="shared" ca="1" si="433"/>
        <v>-1.5797095089735702E-3</v>
      </c>
      <c r="U2637" s="18"/>
      <c r="V2637" s="22">
        <f t="shared" ca="1" si="434"/>
        <v>42492</v>
      </c>
      <c r="W2637" s="14">
        <f ca="1">VLOOKUP($M2637,LAST!$B:$Q,2,0)</f>
        <v>406.85</v>
      </c>
      <c r="X2637" s="14">
        <f ca="1">VLOOKUP($M2637,LAST!$B:$Q,3,0)*100</f>
        <v>564.74</v>
      </c>
      <c r="Y2637" s="14">
        <f ca="1">VLOOKUP($M2637,LAST!$B:$Q,16,0)*100</f>
        <v>575</v>
      </c>
      <c r="Z2637" s="14">
        <f ca="1">VLOOKUP($M2637,LAST!$B:$Q,4,0)</f>
        <v>92.98</v>
      </c>
      <c r="AA2637" s="14">
        <f ca="1">VLOOKUP($M2637,LAST!$B:$Q,5,0)</f>
        <v>97.1691</v>
      </c>
      <c r="AB2637" s="14">
        <f ca="1">VLOOKUP($M2637,LAST!$B:$Q,6,0)</f>
        <v>92.626000000000005</v>
      </c>
      <c r="AC2637" s="14">
        <f ca="1">VLOOKUP($M2637,LAST!$B:$Q,7,0)</f>
        <v>1137.6500000000001</v>
      </c>
    </row>
    <row r="2638" spans="12:29" ht="16.5" customHeight="1" x14ac:dyDescent="0.25">
      <c r="L2638" s="32">
        <f t="shared" si="426"/>
        <v>2638</v>
      </c>
      <c r="M2638" s="9">
        <f t="shared" ca="1" si="435"/>
        <v>42489</v>
      </c>
      <c r="N2638" s="12">
        <f t="shared" ca="1" si="427"/>
        <v>2.640651360668933E-3</v>
      </c>
      <c r="O2638" s="12">
        <f t="shared" ca="1" si="428"/>
        <v>-3.1824175824174405E-3</v>
      </c>
      <c r="P2638" s="12">
        <f t="shared" ca="1" si="429"/>
        <v>-8.5910652920961894E-3</v>
      </c>
      <c r="Q2638" s="12">
        <f t="shared" ca="1" si="430"/>
        <v>3.230321955420834E-4</v>
      </c>
      <c r="R2638" s="12">
        <f t="shared" ca="1" si="431"/>
        <v>-4.6603499891972877E-4</v>
      </c>
      <c r="S2638" s="12">
        <f t="shared" ca="1" si="432"/>
        <v>-7.2418169601433657E-3</v>
      </c>
      <c r="T2638" s="12">
        <f t="shared" ca="1" si="433"/>
        <v>1.1861875054917093E-3</v>
      </c>
      <c r="U2638" s="18"/>
      <c r="V2638" s="22">
        <f t="shared" ca="1" si="434"/>
        <v>42489</v>
      </c>
      <c r="W2638" s="14">
        <f ca="1">VLOOKUP($M2638,LAST!$B:$Q,2,0)</f>
        <v>410.07</v>
      </c>
      <c r="X2638" s="14">
        <f ca="1">VLOOKUP($M2638,LAST!$B:$Q,3,0)*100</f>
        <v>566.94000000000005</v>
      </c>
      <c r="Y2638" s="14">
        <f ca="1">VLOOKUP($M2638,LAST!$B:$Q,16,0)*100</f>
        <v>577</v>
      </c>
      <c r="Z2638" s="14">
        <f ca="1">VLOOKUP($M2638,LAST!$B:$Q,4,0)</f>
        <v>92.9</v>
      </c>
      <c r="AA2638" s="14">
        <f ca="1">VLOOKUP($M2638,LAST!$B:$Q,5,0)</f>
        <v>97.157700000000006</v>
      </c>
      <c r="AB2638" s="14">
        <f ca="1">VLOOKUP($M2638,LAST!$B:$Q,6,0)</f>
        <v>93.081999999999994</v>
      </c>
      <c r="AC2638" s="14">
        <f ca="1">VLOOKUP($M2638,LAST!$B:$Q,7,0)</f>
        <v>1139.45</v>
      </c>
    </row>
    <row r="2639" spans="12:29" ht="16.5" customHeight="1" x14ac:dyDescent="0.25">
      <c r="L2639" s="32">
        <f t="shared" si="426"/>
        <v>2639</v>
      </c>
      <c r="M2639" s="9">
        <f t="shared" ca="1" si="435"/>
        <v>42488</v>
      </c>
      <c r="N2639" s="12">
        <f t="shared" ca="1" si="427"/>
        <v>-8.3408093494653501E-3</v>
      </c>
      <c r="O2639" s="12">
        <f t="shared" ca="1" si="428"/>
        <v>-1.124009905337231E-3</v>
      </c>
      <c r="P2639" s="12">
        <f t="shared" ca="1" si="429"/>
        <v>-8.5178875638841633E-3</v>
      </c>
      <c r="Q2639" s="12">
        <f t="shared" ca="1" si="430"/>
        <v>4.3089518474648258E-4</v>
      </c>
      <c r="R2639" s="12">
        <f t="shared" ca="1" si="431"/>
        <v>-5.4522093277942218E-5</v>
      </c>
      <c r="S2639" s="12">
        <f t="shared" ca="1" si="432"/>
        <v>-6.6322692743704392E-3</v>
      </c>
      <c r="T2639" s="12">
        <f t="shared" ca="1" si="433"/>
        <v>-8.8826961595401821E-3</v>
      </c>
      <c r="U2639" s="18"/>
      <c r="V2639" s="22">
        <f t="shared" ca="1" si="434"/>
        <v>42488</v>
      </c>
      <c r="W2639" s="14">
        <f ca="1">VLOOKUP($M2639,LAST!$B:$Q,2,0)</f>
        <v>408.99</v>
      </c>
      <c r="X2639" s="14">
        <f ca="1">VLOOKUP($M2639,LAST!$B:$Q,3,0)*100</f>
        <v>568.75</v>
      </c>
      <c r="Y2639" s="14">
        <f ca="1">VLOOKUP($M2639,LAST!$B:$Q,16,0)*100</f>
        <v>582</v>
      </c>
      <c r="Z2639" s="14">
        <f ca="1">VLOOKUP($M2639,LAST!$B:$Q,4,0)</f>
        <v>92.87</v>
      </c>
      <c r="AA2639" s="14">
        <f ca="1">VLOOKUP($M2639,LAST!$B:$Q,5,0)</f>
        <v>97.203000000000003</v>
      </c>
      <c r="AB2639" s="14">
        <f ca="1">VLOOKUP($M2639,LAST!$B:$Q,6,0)</f>
        <v>93.760999999999996</v>
      </c>
      <c r="AC2639" s="14">
        <f ca="1">VLOOKUP($M2639,LAST!$B:$Q,7,0)</f>
        <v>1138.0999999999999</v>
      </c>
    </row>
    <row r="2640" spans="12:29" ht="16.5" customHeight="1" x14ac:dyDescent="0.25">
      <c r="L2640" s="32">
        <f t="shared" si="426"/>
        <v>2640</v>
      </c>
      <c r="M2640" s="9">
        <f t="shared" ca="1" si="435"/>
        <v>42487</v>
      </c>
      <c r="N2640" s="12">
        <f t="shared" ca="1" si="427"/>
        <v>1.0585381392271609E-2</v>
      </c>
      <c r="O2640" s="12">
        <f t="shared" ca="1" si="428"/>
        <v>1.7417311752288001E-3</v>
      </c>
      <c r="P2640" s="12">
        <f t="shared" ca="1" si="429"/>
        <v>1.7064846416381396E-3</v>
      </c>
      <c r="Q2640" s="12">
        <f t="shared" ca="1" si="430"/>
        <v>6.4676080629522126E-4</v>
      </c>
      <c r="R2640" s="12">
        <f t="shared" ca="1" si="431"/>
        <v>1.5227355738800519E-4</v>
      </c>
      <c r="S2640" s="12">
        <f t="shared" ca="1" si="432"/>
        <v>-1.966734691719596E-3</v>
      </c>
      <c r="T2640" s="12">
        <f t="shared" ca="1" si="433"/>
        <v>-2.3024458056388752E-3</v>
      </c>
      <c r="U2640" s="18"/>
      <c r="V2640" s="22">
        <f t="shared" ca="1" si="434"/>
        <v>42487</v>
      </c>
      <c r="W2640" s="14">
        <f ca="1">VLOOKUP($M2640,LAST!$B:$Q,2,0)</f>
        <v>412.43</v>
      </c>
      <c r="X2640" s="14">
        <f ca="1">VLOOKUP($M2640,LAST!$B:$Q,3,0)*100</f>
        <v>569.39</v>
      </c>
      <c r="Y2640" s="14">
        <f ca="1">VLOOKUP($M2640,LAST!$B:$Q,16,0)*100</f>
        <v>587</v>
      </c>
      <c r="Z2640" s="14">
        <f ca="1">VLOOKUP($M2640,LAST!$B:$Q,4,0)</f>
        <v>92.83</v>
      </c>
      <c r="AA2640" s="14">
        <f ca="1">VLOOKUP($M2640,LAST!$B:$Q,5,0)</f>
        <v>97.208299999999994</v>
      </c>
      <c r="AB2640" s="14">
        <f ca="1">VLOOKUP($M2640,LAST!$B:$Q,6,0)</f>
        <v>94.387</v>
      </c>
      <c r="AC2640" s="14">
        <f ca="1">VLOOKUP($M2640,LAST!$B:$Q,7,0)</f>
        <v>1148.3</v>
      </c>
    </row>
    <row r="2641" spans="12:29" ht="16.5" customHeight="1" x14ac:dyDescent="0.25">
      <c r="L2641" s="32">
        <f t="shared" si="426"/>
        <v>2641</v>
      </c>
      <c r="M2641" s="9">
        <f t="shared" ca="1" si="435"/>
        <v>42486</v>
      </c>
      <c r="N2641" s="12">
        <f t="shared" ca="1" si="427"/>
        <v>6.1295542588135632E-4</v>
      </c>
      <c r="O2641" s="12">
        <f t="shared" ca="1" si="428"/>
        <v>-7.109542858141138E-3</v>
      </c>
      <c r="P2641" s="12">
        <f t="shared" ca="1" si="429"/>
        <v>-8.4602368866327771E-3</v>
      </c>
      <c r="Q2641" s="12">
        <f t="shared" ca="1" si="430"/>
        <v>5.392579810181708E-4</v>
      </c>
      <c r="R2641" s="12">
        <f t="shared" ca="1" si="431"/>
        <v>1.306842503867589E-4</v>
      </c>
      <c r="S2641" s="12">
        <f t="shared" ca="1" si="432"/>
        <v>-2.8362961557116817E-3</v>
      </c>
      <c r="T2641" s="12">
        <f t="shared" ca="1" si="433"/>
        <v>2.6133542401671761E-3</v>
      </c>
      <c r="U2641" s="18"/>
      <c r="V2641" s="22">
        <f t="shared" ca="1" si="434"/>
        <v>42486</v>
      </c>
      <c r="W2641" s="14">
        <f ca="1">VLOOKUP($M2641,LAST!$B:$Q,2,0)</f>
        <v>408.11</v>
      </c>
      <c r="X2641" s="14">
        <f ca="1">VLOOKUP($M2641,LAST!$B:$Q,3,0)*100</f>
        <v>568.4</v>
      </c>
      <c r="Y2641" s="14">
        <f ca="1">VLOOKUP($M2641,LAST!$B:$Q,16,0)*100</f>
        <v>586</v>
      </c>
      <c r="Z2641" s="14">
        <f ca="1">VLOOKUP($M2641,LAST!$B:$Q,4,0)</f>
        <v>92.77</v>
      </c>
      <c r="AA2641" s="14">
        <f ca="1">VLOOKUP($M2641,LAST!$B:$Q,5,0)</f>
        <v>97.1935</v>
      </c>
      <c r="AB2641" s="14">
        <f ca="1">VLOOKUP($M2641,LAST!$B:$Q,6,0)</f>
        <v>94.572999999999993</v>
      </c>
      <c r="AC2641" s="14">
        <f ca="1">VLOOKUP($M2641,LAST!$B:$Q,7,0)</f>
        <v>1150.95</v>
      </c>
    </row>
    <row r="2642" spans="12:29" ht="16.5" customHeight="1" x14ac:dyDescent="0.25">
      <c r="L2642" s="32">
        <f t="shared" si="426"/>
        <v>2642</v>
      </c>
      <c r="M2642" s="9">
        <f t="shared" ca="1" si="435"/>
        <v>42485</v>
      </c>
      <c r="N2642" s="12">
        <f t="shared" ca="1" si="427"/>
        <v>6.1921795978783223E-3</v>
      </c>
      <c r="O2642" s="12">
        <f t="shared" ca="1" si="428"/>
        <v>6.2398931308444983E-3</v>
      </c>
      <c r="P2642" s="12">
        <f t="shared" ca="1" si="429"/>
        <v>6.8143100511073307E-3</v>
      </c>
      <c r="Q2642" s="12">
        <f t="shared" ca="1" si="430"/>
        <v>7.5553157042618224E-4</v>
      </c>
      <c r="R2642" s="12">
        <f t="shared" ca="1" si="431"/>
        <v>3.4895606550500169E-4</v>
      </c>
      <c r="S2642" s="12">
        <f t="shared" ca="1" si="432"/>
        <v>-2.8806930484881477E-3</v>
      </c>
      <c r="T2642" s="12">
        <f t="shared" ca="1" si="433"/>
        <v>4.1989240257183091E-3</v>
      </c>
      <c r="U2642" s="18"/>
      <c r="V2642" s="22">
        <f t="shared" ca="1" si="434"/>
        <v>42485</v>
      </c>
      <c r="W2642" s="14">
        <f ca="1">VLOOKUP($M2642,LAST!$B:$Q,2,0)</f>
        <v>407.86</v>
      </c>
      <c r="X2642" s="14">
        <f ca="1">VLOOKUP($M2642,LAST!$B:$Q,3,0)*100</f>
        <v>572.47</v>
      </c>
      <c r="Y2642" s="14">
        <f ca="1">VLOOKUP($M2642,LAST!$B:$Q,16,0)*100</f>
        <v>591</v>
      </c>
      <c r="Z2642" s="14">
        <f ca="1">VLOOKUP($M2642,LAST!$B:$Q,4,0)</f>
        <v>92.72</v>
      </c>
      <c r="AA2642" s="14">
        <f ca="1">VLOOKUP($M2642,LAST!$B:$Q,5,0)</f>
        <v>97.180800000000005</v>
      </c>
      <c r="AB2642" s="14">
        <f ca="1">VLOOKUP($M2642,LAST!$B:$Q,6,0)</f>
        <v>94.841999999999999</v>
      </c>
      <c r="AC2642" s="14">
        <f ca="1">VLOOKUP($M2642,LAST!$B:$Q,7,0)</f>
        <v>1147.95</v>
      </c>
    </row>
    <row r="2643" spans="12:29" ht="16.5" customHeight="1" x14ac:dyDescent="0.25">
      <c r="L2643" s="32">
        <f t="shared" si="426"/>
        <v>2643</v>
      </c>
      <c r="M2643" s="9">
        <f t="shared" ca="1" si="435"/>
        <v>42482</v>
      </c>
      <c r="N2643" s="12">
        <f t="shared" ca="1" si="427"/>
        <v>6.7305781839857026E-3</v>
      </c>
      <c r="O2643" s="12">
        <f t="shared" ca="1" si="428"/>
        <v>-1.2814886333716302E-3</v>
      </c>
      <c r="P2643" s="12">
        <f t="shared" ca="1" si="429"/>
        <v>1.7064846416381396E-3</v>
      </c>
      <c r="Q2643" s="12">
        <f t="shared" ca="1" si="430"/>
        <v>5.399568034558655E-4</v>
      </c>
      <c r="R2643" s="12">
        <f t="shared" ca="1" si="431"/>
        <v>1.7090444485390321E-4</v>
      </c>
      <c r="S2643" s="12">
        <f t="shared" ca="1" si="432"/>
        <v>5.4651740504656487E-3</v>
      </c>
      <c r="T2643" s="12">
        <f t="shared" ca="1" si="433"/>
        <v>9.0030451476235118E-3</v>
      </c>
      <c r="U2643" s="18"/>
      <c r="V2643" s="22">
        <f t="shared" ca="1" si="434"/>
        <v>42482</v>
      </c>
      <c r="W2643" s="14">
        <f ca="1">VLOOKUP($M2643,LAST!$B:$Q,2,0)</f>
        <v>405.35</v>
      </c>
      <c r="X2643" s="14">
        <f ca="1">VLOOKUP($M2643,LAST!$B:$Q,3,0)*100</f>
        <v>568.91999999999996</v>
      </c>
      <c r="Y2643" s="14">
        <f ca="1">VLOOKUP($M2643,LAST!$B:$Q,16,0)*100</f>
        <v>587</v>
      </c>
      <c r="Z2643" s="14">
        <f ca="1">VLOOKUP($M2643,LAST!$B:$Q,4,0)</f>
        <v>92.65</v>
      </c>
      <c r="AA2643" s="14">
        <f ca="1">VLOOKUP($M2643,LAST!$B:$Q,5,0)</f>
        <v>97.146900000000002</v>
      </c>
      <c r="AB2643" s="14">
        <f ca="1">VLOOKUP($M2643,LAST!$B:$Q,6,0)</f>
        <v>95.116</v>
      </c>
      <c r="AC2643" s="14">
        <f ca="1">VLOOKUP($M2643,LAST!$B:$Q,7,0)</f>
        <v>1143.1500000000001</v>
      </c>
    </row>
    <row r="2644" spans="12:29" ht="16.5" customHeight="1" x14ac:dyDescent="0.25">
      <c r="L2644" s="32">
        <f t="shared" si="426"/>
        <v>2644</v>
      </c>
      <c r="M2644" s="9">
        <f t="shared" ca="1" si="435"/>
        <v>42481</v>
      </c>
      <c r="N2644" s="12">
        <f t="shared" ca="1" si="427"/>
        <v>1.5422118302572674E-3</v>
      </c>
      <c r="O2644" s="12">
        <f t="shared" ca="1" si="428"/>
        <v>-8.131355341969404E-3</v>
      </c>
      <c r="P2644" s="12">
        <f t="shared" ca="1" si="429"/>
        <v>-5.0933786078098953E-3</v>
      </c>
      <c r="Q2644" s="12">
        <f t="shared" ca="1" si="430"/>
        <v>2.1645021645020357E-3</v>
      </c>
      <c r="R2644" s="12">
        <f t="shared" ca="1" si="431"/>
        <v>5.593555564713526E-4</v>
      </c>
      <c r="S2644" s="12">
        <f t="shared" ca="1" si="432"/>
        <v>1.1323709943698024E-3</v>
      </c>
      <c r="T2644" s="12">
        <f t="shared" ca="1" si="433"/>
        <v>-2.0259854657563858E-3</v>
      </c>
      <c r="U2644" s="18"/>
      <c r="V2644" s="22">
        <f t="shared" ca="1" si="434"/>
        <v>42481</v>
      </c>
      <c r="W2644" s="14">
        <f ca="1">VLOOKUP($M2644,LAST!$B:$Q,2,0)</f>
        <v>402.64</v>
      </c>
      <c r="X2644" s="14">
        <f ca="1">VLOOKUP($M2644,LAST!$B:$Q,3,0)*100</f>
        <v>569.65000000000009</v>
      </c>
      <c r="Y2644" s="14">
        <f ca="1">VLOOKUP($M2644,LAST!$B:$Q,16,0)*100</f>
        <v>586</v>
      </c>
      <c r="Z2644" s="14">
        <f ca="1">VLOOKUP($M2644,LAST!$B:$Q,4,0)</f>
        <v>92.6</v>
      </c>
      <c r="AA2644" s="14">
        <f ca="1">VLOOKUP($M2644,LAST!$B:$Q,5,0)</f>
        <v>97.130300000000005</v>
      </c>
      <c r="AB2644" s="14">
        <f ca="1">VLOOKUP($M2644,LAST!$B:$Q,6,0)</f>
        <v>94.599000000000004</v>
      </c>
      <c r="AC2644" s="14">
        <f ca="1">VLOOKUP($M2644,LAST!$B:$Q,7,0)</f>
        <v>1132.95</v>
      </c>
    </row>
    <row r="2645" spans="12:29" ht="16.5" customHeight="1" x14ac:dyDescent="0.25">
      <c r="L2645" s="32">
        <f t="shared" si="426"/>
        <v>2645</v>
      </c>
      <c r="M2645" s="9">
        <f t="shared" ca="1" si="435"/>
        <v>42480</v>
      </c>
      <c r="N2645" s="12">
        <f t="shared" ca="1" si="427"/>
        <v>-2.2158441368910098E-2</v>
      </c>
      <c r="O2645" s="12">
        <f t="shared" ca="1" si="428"/>
        <v>-1.7786290874264754E-2</v>
      </c>
      <c r="P2645" s="12">
        <f t="shared" ca="1" si="429"/>
        <v>-2.3217247097844118E-2</v>
      </c>
      <c r="Q2645" s="12">
        <f t="shared" ca="1" si="430"/>
        <v>1.3003901170351995E-3</v>
      </c>
      <c r="R2645" s="12">
        <f t="shared" ca="1" si="431"/>
        <v>7.1954163754472944E-4</v>
      </c>
      <c r="S2645" s="12">
        <f t="shared" ca="1" si="432"/>
        <v>5.4907635992169634E-3</v>
      </c>
      <c r="T2645" s="12">
        <f t="shared" ca="1" si="433"/>
        <v>-8.8008800880090554E-4</v>
      </c>
      <c r="U2645" s="18"/>
      <c r="V2645" s="22">
        <f t="shared" ca="1" si="434"/>
        <v>42480</v>
      </c>
      <c r="W2645" s="14">
        <f ca="1">VLOOKUP($M2645,LAST!$B:$Q,2,0)</f>
        <v>402.02</v>
      </c>
      <c r="X2645" s="14">
        <f ca="1">VLOOKUP($M2645,LAST!$B:$Q,3,0)*100</f>
        <v>574.31999999999994</v>
      </c>
      <c r="Y2645" s="14">
        <f ca="1">VLOOKUP($M2645,LAST!$B:$Q,16,0)*100</f>
        <v>589</v>
      </c>
      <c r="Z2645" s="14">
        <f ca="1">VLOOKUP($M2645,LAST!$B:$Q,4,0)</f>
        <v>92.4</v>
      </c>
      <c r="AA2645" s="14">
        <f ca="1">VLOOKUP($M2645,LAST!$B:$Q,5,0)</f>
        <v>97.075999999999993</v>
      </c>
      <c r="AB2645" s="14">
        <f ca="1">VLOOKUP($M2645,LAST!$B:$Q,6,0)</f>
        <v>94.492000000000004</v>
      </c>
      <c r="AC2645" s="14">
        <f ca="1">VLOOKUP($M2645,LAST!$B:$Q,7,0)</f>
        <v>1135.25</v>
      </c>
    </row>
    <row r="2646" spans="12:29" ht="16.5" customHeight="1" x14ac:dyDescent="0.25">
      <c r="L2646" s="32">
        <f t="shared" si="426"/>
        <v>2646</v>
      </c>
      <c r="M2646" s="9">
        <f t="shared" ca="1" si="435"/>
        <v>42479</v>
      </c>
      <c r="N2646" s="12">
        <f t="shared" ca="1" si="427"/>
        <v>-1.971864568431092E-2</v>
      </c>
      <c r="O2646" s="12">
        <f t="shared" ca="1" si="428"/>
        <v>-2.0749945571167716E-2</v>
      </c>
      <c r="P2646" s="12">
        <f t="shared" ca="1" si="429"/>
        <v>-2.2690437601296631E-2</v>
      </c>
      <c r="Q2646" s="12">
        <f t="shared" ca="1" si="430"/>
        <v>1.1934468916132701E-3</v>
      </c>
      <c r="R2646" s="12">
        <f t="shared" ca="1" si="431"/>
        <v>4.2180037601080578E-4</v>
      </c>
      <c r="S2646" s="12">
        <f t="shared" ca="1" si="432"/>
        <v>-5.4397290718594116E-3</v>
      </c>
      <c r="T2646" s="12">
        <f t="shared" ca="1" si="433"/>
        <v>-1.2342996218870916E-2</v>
      </c>
      <c r="U2646" s="18"/>
      <c r="V2646" s="22">
        <f t="shared" ca="1" si="434"/>
        <v>42479</v>
      </c>
      <c r="W2646" s="14">
        <f ca="1">VLOOKUP($M2646,LAST!$B:$Q,2,0)</f>
        <v>411.13</v>
      </c>
      <c r="X2646" s="14">
        <f ca="1">VLOOKUP($M2646,LAST!$B:$Q,3,0)*100</f>
        <v>584.72</v>
      </c>
      <c r="Y2646" s="14">
        <f ca="1">VLOOKUP($M2646,LAST!$B:$Q,16,0)*100</f>
        <v>603</v>
      </c>
      <c r="Z2646" s="14">
        <f ca="1">VLOOKUP($M2646,LAST!$B:$Q,4,0)</f>
        <v>92.28</v>
      </c>
      <c r="AA2646" s="14">
        <f ca="1">VLOOKUP($M2646,LAST!$B:$Q,5,0)</f>
        <v>97.006200000000007</v>
      </c>
      <c r="AB2646" s="14">
        <f ca="1">VLOOKUP($M2646,LAST!$B:$Q,6,0)</f>
        <v>93.975999999999999</v>
      </c>
      <c r="AC2646" s="14">
        <f ca="1">VLOOKUP($M2646,LAST!$B:$Q,7,0)</f>
        <v>1136.25</v>
      </c>
    </row>
    <row r="2647" spans="12:29" ht="16.5" customHeight="1" x14ac:dyDescent="0.25">
      <c r="L2647" s="32">
        <f t="shared" si="426"/>
        <v>2647</v>
      </c>
      <c r="M2647" s="9">
        <f t="shared" ca="1" si="435"/>
        <v>42478</v>
      </c>
      <c r="N2647" s="12">
        <f t="shared" ca="1" si="427"/>
        <v>-8.3382966051226415E-4</v>
      </c>
      <c r="O2647" s="12">
        <f t="shared" ca="1" si="428"/>
        <v>1.475940492762895E-3</v>
      </c>
      <c r="P2647" s="12">
        <f t="shared" ca="1" si="429"/>
        <v>1.6233766233766378E-3</v>
      </c>
      <c r="Q2647" s="12">
        <f t="shared" ca="1" si="430"/>
        <v>4.3416910886806548E-4</v>
      </c>
      <c r="R2647" s="12">
        <f t="shared" ca="1" si="431"/>
        <v>1.2018721947280042E-3</v>
      </c>
      <c r="S2647" s="12">
        <f t="shared" ca="1" si="432"/>
        <v>-2.1753822759145169E-3</v>
      </c>
      <c r="T2647" s="12">
        <f t="shared" ca="1" si="433"/>
        <v>3.7516904419141461E-3</v>
      </c>
      <c r="U2647" s="18"/>
      <c r="V2647" s="22">
        <f t="shared" ca="1" si="434"/>
        <v>42478</v>
      </c>
      <c r="W2647" s="14">
        <f ca="1">VLOOKUP($M2647,LAST!$B:$Q,2,0)</f>
        <v>419.4</v>
      </c>
      <c r="X2647" s="14">
        <f ca="1">VLOOKUP($M2647,LAST!$B:$Q,3,0)*100</f>
        <v>597.11</v>
      </c>
      <c r="Y2647" s="14">
        <f ca="1">VLOOKUP($M2647,LAST!$B:$Q,16,0)*100</f>
        <v>617</v>
      </c>
      <c r="Z2647" s="14">
        <f ca="1">VLOOKUP($M2647,LAST!$B:$Q,4,0)</f>
        <v>92.17</v>
      </c>
      <c r="AA2647" s="14">
        <f ca="1">VLOOKUP($M2647,LAST!$B:$Q,5,0)</f>
        <v>96.965299999999999</v>
      </c>
      <c r="AB2647" s="14">
        <f ca="1">VLOOKUP($M2647,LAST!$B:$Q,6,0)</f>
        <v>94.49</v>
      </c>
      <c r="AC2647" s="14">
        <f ca="1">VLOOKUP($M2647,LAST!$B:$Q,7,0)</f>
        <v>1150.45</v>
      </c>
    </row>
    <row r="2648" spans="12:29" ht="16.5" customHeight="1" x14ac:dyDescent="0.25">
      <c r="L2648" s="32">
        <f t="shared" si="426"/>
        <v>2648</v>
      </c>
      <c r="M2648" s="9">
        <f t="shared" ca="1" si="435"/>
        <v>42475</v>
      </c>
      <c r="N2648" s="12">
        <f t="shared" ca="1" si="427"/>
        <v>9.6454514841006755E-3</v>
      </c>
      <c r="O2648" s="12">
        <f t="shared" ca="1" si="428"/>
        <v>5.0740028994302744E-3</v>
      </c>
      <c r="P2648" s="12">
        <f t="shared" ca="1" si="429"/>
        <v>6.5359477124182774E-3</v>
      </c>
      <c r="Q2648" s="12">
        <f t="shared" ca="1" si="430"/>
        <v>3.2573289902271263E-4</v>
      </c>
      <c r="R2648" s="12">
        <f t="shared" ca="1" si="431"/>
        <v>7.8478913438706499E-5</v>
      </c>
      <c r="S2648" s="12">
        <f t="shared" ca="1" si="432"/>
        <v>-2.170660260057744E-3</v>
      </c>
      <c r="T2648" s="12">
        <f t="shared" ca="1" si="433"/>
        <v>-8.9494163424124196E-3</v>
      </c>
      <c r="U2648" s="18"/>
      <c r="V2648" s="22">
        <f t="shared" ca="1" si="434"/>
        <v>42475</v>
      </c>
      <c r="W2648" s="14">
        <f ca="1">VLOOKUP($M2648,LAST!$B:$Q,2,0)</f>
        <v>419.75</v>
      </c>
      <c r="X2648" s="14">
        <f ca="1">VLOOKUP($M2648,LAST!$B:$Q,3,0)*100</f>
        <v>596.23</v>
      </c>
      <c r="Y2648" s="14">
        <f ca="1">VLOOKUP($M2648,LAST!$B:$Q,16,0)*100</f>
        <v>616</v>
      </c>
      <c r="Z2648" s="14">
        <f ca="1">VLOOKUP($M2648,LAST!$B:$Q,4,0)</f>
        <v>92.13</v>
      </c>
      <c r="AA2648" s="14">
        <f ca="1">VLOOKUP($M2648,LAST!$B:$Q,5,0)</f>
        <v>96.8489</v>
      </c>
      <c r="AB2648" s="14">
        <f ca="1">VLOOKUP($M2648,LAST!$B:$Q,6,0)</f>
        <v>94.695999999999998</v>
      </c>
      <c r="AC2648" s="14">
        <f ca="1">VLOOKUP($M2648,LAST!$B:$Q,7,0)</f>
        <v>1146.1500000000001</v>
      </c>
    </row>
    <row r="2649" spans="12:29" ht="16.5" customHeight="1" x14ac:dyDescent="0.25">
      <c r="L2649" s="32">
        <f t="shared" si="426"/>
        <v>2649</v>
      </c>
      <c r="M2649" s="9">
        <f t="shared" ca="1" si="435"/>
        <v>42474</v>
      </c>
      <c r="N2649" s="12">
        <f t="shared" ca="1" si="427"/>
        <v>-1.2142093382440322E-2</v>
      </c>
      <c r="O2649" s="12">
        <f t="shared" ca="1" si="428"/>
        <v>-1.4977417640807622E-2</v>
      </c>
      <c r="P2649" s="12">
        <f t="shared" ca="1" si="429"/>
        <v>-1.6077170418006381E-2</v>
      </c>
      <c r="Q2649" s="12">
        <f t="shared" ca="1" si="430"/>
        <v>9.7815454841843064E-4</v>
      </c>
      <c r="R2649" s="12">
        <f t="shared" ca="1" si="431"/>
        <v>6.9646877928875028E-4</v>
      </c>
      <c r="S2649" s="12">
        <f t="shared" ca="1" si="432"/>
        <v>1.6676517774212307E-3</v>
      </c>
      <c r="T2649" s="12">
        <f t="shared" ca="1" si="433"/>
        <v>9.2944102631236092E-3</v>
      </c>
      <c r="U2649" s="18"/>
      <c r="V2649" s="22">
        <f t="shared" ca="1" si="434"/>
        <v>42474</v>
      </c>
      <c r="W2649" s="14">
        <f ca="1">VLOOKUP($M2649,LAST!$B:$Q,2,0)</f>
        <v>415.74</v>
      </c>
      <c r="X2649" s="14">
        <f ca="1">VLOOKUP($M2649,LAST!$B:$Q,3,0)*100</f>
        <v>593.22</v>
      </c>
      <c r="Y2649" s="14">
        <f ca="1">VLOOKUP($M2649,LAST!$B:$Q,16,0)*100</f>
        <v>612</v>
      </c>
      <c r="Z2649" s="14">
        <f ca="1">VLOOKUP($M2649,LAST!$B:$Q,4,0)</f>
        <v>92.1</v>
      </c>
      <c r="AA2649" s="14">
        <f ca="1">VLOOKUP($M2649,LAST!$B:$Q,5,0)</f>
        <v>96.841300000000004</v>
      </c>
      <c r="AB2649" s="14">
        <f ca="1">VLOOKUP($M2649,LAST!$B:$Q,6,0)</f>
        <v>94.902000000000001</v>
      </c>
      <c r="AC2649" s="14">
        <f ca="1">VLOOKUP($M2649,LAST!$B:$Q,7,0)</f>
        <v>1156.5</v>
      </c>
    </row>
    <row r="2650" spans="12:29" ht="16.5" customHeight="1" x14ac:dyDescent="0.25">
      <c r="L2650" s="32">
        <f t="shared" si="426"/>
        <v>2650</v>
      </c>
      <c r="M2650" s="9">
        <f t="shared" ca="1" si="435"/>
        <v>42473</v>
      </c>
      <c r="N2650" s="12">
        <f t="shared" ca="1" si="427"/>
        <v>-1.4633575275111221E-2</v>
      </c>
      <c r="O2650" s="12">
        <f t="shared" ca="1" si="428"/>
        <v>-2.0604641329625362E-2</v>
      </c>
      <c r="P2650" s="12">
        <f t="shared" ca="1" si="429"/>
        <v>-2.5078369905956133E-2</v>
      </c>
      <c r="Q2650" s="12">
        <f t="shared" ca="1" si="430"/>
        <v>1.1969532100108982E-3</v>
      </c>
      <c r="R2650" s="12">
        <f t="shared" ca="1" si="431"/>
        <v>4.3005283653974047E-4</v>
      </c>
      <c r="S2650" s="12">
        <f t="shared" ca="1" si="432"/>
        <v>8.354707904511427E-3</v>
      </c>
      <c r="T2650" s="12">
        <f t="shared" ca="1" si="433"/>
        <v>-4.3633824941213817E-5</v>
      </c>
      <c r="U2650" s="18"/>
      <c r="V2650" s="22">
        <f t="shared" ca="1" si="434"/>
        <v>42473</v>
      </c>
      <c r="W2650" s="14">
        <f ca="1">VLOOKUP($M2650,LAST!$B:$Q,2,0)</f>
        <v>420.85</v>
      </c>
      <c r="X2650" s="14">
        <f ca="1">VLOOKUP($M2650,LAST!$B:$Q,3,0)*100</f>
        <v>602.24</v>
      </c>
      <c r="Y2650" s="14">
        <f ca="1">VLOOKUP($M2650,LAST!$B:$Q,16,0)*100</f>
        <v>622</v>
      </c>
      <c r="Z2650" s="14">
        <f ca="1">VLOOKUP($M2650,LAST!$B:$Q,4,0)</f>
        <v>92.01</v>
      </c>
      <c r="AA2650" s="14">
        <f ca="1">VLOOKUP($M2650,LAST!$B:$Q,5,0)</f>
        <v>96.773899999999998</v>
      </c>
      <c r="AB2650" s="14">
        <f ca="1">VLOOKUP($M2650,LAST!$B:$Q,6,0)</f>
        <v>94.744</v>
      </c>
      <c r="AC2650" s="14">
        <f ca="1">VLOOKUP($M2650,LAST!$B:$Q,7,0)</f>
        <v>1145.8499999999999</v>
      </c>
    </row>
    <row r="2651" spans="12:29" ht="16.5" customHeight="1" x14ac:dyDescent="0.25">
      <c r="L2651" s="32">
        <f t="shared" si="426"/>
        <v>2651</v>
      </c>
      <c r="M2651" s="9">
        <f t="shared" ca="1" si="435"/>
        <v>42472</v>
      </c>
      <c r="N2651" s="12">
        <f t="shared" ca="1" si="427"/>
        <v>-2.2788633139614656E-2</v>
      </c>
      <c r="O2651" s="12">
        <f t="shared" ca="1" si="428"/>
        <v>-1.5340517862575953E-2</v>
      </c>
      <c r="P2651" s="12">
        <f t="shared" ca="1" si="429"/>
        <v>-1.5432098765432056E-2</v>
      </c>
      <c r="Q2651" s="12">
        <f t="shared" ca="1" si="430"/>
        <v>7.6227812261797645E-4</v>
      </c>
      <c r="R2651" s="12">
        <f t="shared" ca="1" si="431"/>
        <v>5.0784417561677841E-4</v>
      </c>
      <c r="S2651" s="12">
        <f t="shared" ca="1" si="432"/>
        <v>9.5795635976614335E-5</v>
      </c>
      <c r="T2651" s="12">
        <f t="shared" ca="1" si="433"/>
        <v>-5.2333187963360395E-4</v>
      </c>
      <c r="U2651" s="18"/>
      <c r="V2651" s="22">
        <f t="shared" ca="1" si="434"/>
        <v>42472</v>
      </c>
      <c r="W2651" s="14">
        <f ca="1">VLOOKUP($M2651,LAST!$B:$Q,2,0)</f>
        <v>427.1</v>
      </c>
      <c r="X2651" s="14">
        <f ca="1">VLOOKUP($M2651,LAST!$B:$Q,3,0)*100</f>
        <v>614.91</v>
      </c>
      <c r="Y2651" s="14">
        <f ca="1">VLOOKUP($M2651,LAST!$B:$Q,16,0)*100</f>
        <v>638</v>
      </c>
      <c r="Z2651" s="14">
        <f ca="1">VLOOKUP($M2651,LAST!$B:$Q,4,0)</f>
        <v>91.9</v>
      </c>
      <c r="AA2651" s="14">
        <f ca="1">VLOOKUP($M2651,LAST!$B:$Q,5,0)</f>
        <v>96.732299999999995</v>
      </c>
      <c r="AB2651" s="14">
        <f ca="1">VLOOKUP($M2651,LAST!$B:$Q,6,0)</f>
        <v>93.959000000000003</v>
      </c>
      <c r="AC2651" s="14">
        <f ca="1">VLOOKUP($M2651,LAST!$B:$Q,7,0)</f>
        <v>1145.9000000000001</v>
      </c>
    </row>
    <row r="2652" spans="12:29" ht="16.5" customHeight="1" x14ac:dyDescent="0.25">
      <c r="L2652" s="32">
        <f t="shared" si="426"/>
        <v>2652</v>
      </c>
      <c r="M2652" s="9">
        <f t="shared" ca="1" si="435"/>
        <v>42471</v>
      </c>
      <c r="N2652" s="12">
        <f t="shared" ca="1" si="427"/>
        <v>-1.2204493061519606E-2</v>
      </c>
      <c r="O2652" s="12">
        <f t="shared" ca="1" si="428"/>
        <v>-6.1430731280337492E-3</v>
      </c>
      <c r="P2652" s="12">
        <f t="shared" ca="1" si="429"/>
        <v>-4.6082949308755561E-3</v>
      </c>
      <c r="Q2652" s="12">
        <f t="shared" ca="1" si="430"/>
        <v>9.8103335513410883E-4</v>
      </c>
      <c r="R2652" s="12">
        <f t="shared" ca="1" si="431"/>
        <v>8.20877832054423E-4</v>
      </c>
      <c r="S2652" s="12">
        <f t="shared" ca="1" si="432"/>
        <v>-3.0243540085954645E-3</v>
      </c>
      <c r="T2652" s="12">
        <f t="shared" ca="1" si="433"/>
        <v>-6.3269197434563385E-3</v>
      </c>
      <c r="U2652" s="18"/>
      <c r="V2652" s="22">
        <f t="shared" ca="1" si="434"/>
        <v>42471</v>
      </c>
      <c r="W2652" s="14">
        <f ca="1">VLOOKUP($M2652,LAST!$B:$Q,2,0)</f>
        <v>437.06</v>
      </c>
      <c r="X2652" s="14">
        <f ca="1">VLOOKUP($M2652,LAST!$B:$Q,3,0)*100</f>
        <v>624.49</v>
      </c>
      <c r="Y2652" s="14">
        <f ca="1">VLOOKUP($M2652,LAST!$B:$Q,16,0)*100</f>
        <v>648</v>
      </c>
      <c r="Z2652" s="14">
        <f ca="1">VLOOKUP($M2652,LAST!$B:$Q,4,0)</f>
        <v>91.83</v>
      </c>
      <c r="AA2652" s="14">
        <f ca="1">VLOOKUP($M2652,LAST!$B:$Q,5,0)</f>
        <v>96.683199999999999</v>
      </c>
      <c r="AB2652" s="14">
        <f ca="1">VLOOKUP($M2652,LAST!$B:$Q,6,0)</f>
        <v>93.95</v>
      </c>
      <c r="AC2652" s="14">
        <f ca="1">VLOOKUP($M2652,LAST!$B:$Q,7,0)</f>
        <v>1146.5</v>
      </c>
    </row>
    <row r="2653" spans="12:29" ht="16.5" customHeight="1" x14ac:dyDescent="0.25">
      <c r="L2653" s="32">
        <f t="shared" si="426"/>
        <v>2653</v>
      </c>
      <c r="M2653" s="9">
        <f t="shared" ca="1" si="435"/>
        <v>42468</v>
      </c>
      <c r="N2653" s="12">
        <f t="shared" ca="1" si="427"/>
        <v>-8.003945922919975E-3</v>
      </c>
      <c r="O2653" s="12">
        <f t="shared" ca="1" si="428"/>
        <v>-1.0004726642508288E-2</v>
      </c>
      <c r="P2653" s="12">
        <f t="shared" ca="1" si="429"/>
        <v>-1.3636363636363669E-2</v>
      </c>
      <c r="Q2653" s="12">
        <f t="shared" ca="1" si="430"/>
        <v>7.6360859605095754E-4</v>
      </c>
      <c r="R2653" s="12">
        <f t="shared" ca="1" si="431"/>
        <v>4.7121741868116906E-4</v>
      </c>
      <c r="S2653" s="12">
        <f t="shared" ca="1" si="432"/>
        <v>-2.614254567007479E-3</v>
      </c>
      <c r="T2653" s="12">
        <f t="shared" ca="1" si="433"/>
        <v>2.1714583514287344E-3</v>
      </c>
      <c r="U2653" s="18"/>
      <c r="V2653" s="22">
        <f t="shared" ca="1" si="434"/>
        <v>42468</v>
      </c>
      <c r="W2653" s="14">
        <f ca="1">VLOOKUP($M2653,LAST!$B:$Q,2,0)</f>
        <v>442.46</v>
      </c>
      <c r="X2653" s="14">
        <f ca="1">VLOOKUP($M2653,LAST!$B:$Q,3,0)*100</f>
        <v>628.35</v>
      </c>
      <c r="Y2653" s="14">
        <f ca="1">VLOOKUP($M2653,LAST!$B:$Q,16,0)*100</f>
        <v>651</v>
      </c>
      <c r="Z2653" s="14">
        <f ca="1">VLOOKUP($M2653,LAST!$B:$Q,4,0)</f>
        <v>91.74</v>
      </c>
      <c r="AA2653" s="14">
        <f ca="1">VLOOKUP($M2653,LAST!$B:$Q,5,0)</f>
        <v>96.603899999999996</v>
      </c>
      <c r="AB2653" s="14">
        <f ca="1">VLOOKUP($M2653,LAST!$B:$Q,6,0)</f>
        <v>94.234999999999999</v>
      </c>
      <c r="AC2653" s="14">
        <f ca="1">VLOOKUP($M2653,LAST!$B:$Q,7,0)</f>
        <v>1153.8</v>
      </c>
    </row>
    <row r="2654" spans="12:29" ht="16.5" customHeight="1" x14ac:dyDescent="0.25">
      <c r="L2654" s="32">
        <f t="shared" si="426"/>
        <v>2654</v>
      </c>
      <c r="M2654" s="9">
        <f t="shared" ca="1" si="435"/>
        <v>42467</v>
      </c>
      <c r="N2654" s="12">
        <f t="shared" ca="1" si="427"/>
        <v>1.9823486372781973E-2</v>
      </c>
      <c r="O2654" s="12">
        <f t="shared" ca="1" si="428"/>
        <v>9.5916776687292593E-3</v>
      </c>
      <c r="P2654" s="12">
        <f t="shared" ca="1" si="429"/>
        <v>1.0719754977029039E-2</v>
      </c>
      <c r="Q2654" s="12">
        <f t="shared" ca="1" si="430"/>
        <v>6.5495033293316851E-4</v>
      </c>
      <c r="R2654" s="12">
        <f t="shared" ca="1" si="431"/>
        <v>4.5796369860595654E-4</v>
      </c>
      <c r="S2654" s="12">
        <f t="shared" ca="1" si="432"/>
        <v>5.506724557873266E-4</v>
      </c>
      <c r="T2654" s="12">
        <f t="shared" ca="1" si="433"/>
        <v>-4.1949574017213775E-3</v>
      </c>
      <c r="U2654" s="18"/>
      <c r="V2654" s="22">
        <f t="shared" ca="1" si="434"/>
        <v>42467</v>
      </c>
      <c r="W2654" s="14">
        <f ca="1">VLOOKUP($M2654,LAST!$B:$Q,2,0)</f>
        <v>446.03</v>
      </c>
      <c r="X2654" s="14">
        <f ca="1">VLOOKUP($M2654,LAST!$B:$Q,3,0)*100</f>
        <v>634.70000000000005</v>
      </c>
      <c r="Y2654" s="14">
        <f ca="1">VLOOKUP($M2654,LAST!$B:$Q,16,0)*100</f>
        <v>660</v>
      </c>
      <c r="Z2654" s="14">
        <f ca="1">VLOOKUP($M2654,LAST!$B:$Q,4,0)</f>
        <v>91.67</v>
      </c>
      <c r="AA2654" s="14">
        <f ca="1">VLOOKUP($M2654,LAST!$B:$Q,5,0)</f>
        <v>96.558400000000006</v>
      </c>
      <c r="AB2654" s="14">
        <f ca="1">VLOOKUP($M2654,LAST!$B:$Q,6,0)</f>
        <v>94.481999999999999</v>
      </c>
      <c r="AC2654" s="14">
        <f ca="1">VLOOKUP($M2654,LAST!$B:$Q,7,0)</f>
        <v>1151.3</v>
      </c>
    </row>
    <row r="2655" spans="12:29" ht="16.5" customHeight="1" x14ac:dyDescent="0.25">
      <c r="L2655" s="32">
        <f t="shared" si="426"/>
        <v>2655</v>
      </c>
      <c r="M2655" s="9">
        <f t="shared" ca="1" si="435"/>
        <v>42466</v>
      </c>
      <c r="N2655" s="12">
        <f t="shared" ca="1" si="427"/>
        <v>-1.1280660110772001E-2</v>
      </c>
      <c r="O2655" s="12">
        <f t="shared" ca="1" si="428"/>
        <v>-1.0108803476672756E-2</v>
      </c>
      <c r="P2655" s="12">
        <f t="shared" ca="1" si="429"/>
        <v>-1.5082956259426794E-2</v>
      </c>
      <c r="Q2655" s="12">
        <f t="shared" ca="1" si="430"/>
        <v>3.2758244158115346E-4</v>
      </c>
      <c r="R2655" s="12">
        <f t="shared" ca="1" si="431"/>
        <v>1.1087680757682072E-4</v>
      </c>
      <c r="S2655" s="12">
        <f t="shared" ca="1" si="432"/>
        <v>-2.124039691010271E-3</v>
      </c>
      <c r="T2655" s="12">
        <f t="shared" ca="1" si="433"/>
        <v>8.6568843873080503E-4</v>
      </c>
      <c r="U2655" s="18"/>
      <c r="V2655" s="22">
        <f t="shared" ca="1" si="434"/>
        <v>42466</v>
      </c>
      <c r="W2655" s="14">
        <f ca="1">VLOOKUP($M2655,LAST!$B:$Q,2,0)</f>
        <v>437.36</v>
      </c>
      <c r="X2655" s="14">
        <f ca="1">VLOOKUP($M2655,LAST!$B:$Q,3,0)*100</f>
        <v>628.66999999999996</v>
      </c>
      <c r="Y2655" s="14">
        <f ca="1">VLOOKUP($M2655,LAST!$B:$Q,16,0)*100</f>
        <v>653</v>
      </c>
      <c r="Z2655" s="14">
        <f ca="1">VLOOKUP($M2655,LAST!$B:$Q,4,0)</f>
        <v>91.61</v>
      </c>
      <c r="AA2655" s="14">
        <f ca="1">VLOOKUP($M2655,LAST!$B:$Q,5,0)</f>
        <v>96.514200000000002</v>
      </c>
      <c r="AB2655" s="14">
        <f ca="1">VLOOKUP($M2655,LAST!$B:$Q,6,0)</f>
        <v>94.43</v>
      </c>
      <c r="AC2655" s="14">
        <f ca="1">VLOOKUP($M2655,LAST!$B:$Q,7,0)</f>
        <v>1156.1500000000001</v>
      </c>
    </row>
    <row r="2656" spans="12:29" ht="16.5" customHeight="1" x14ac:dyDescent="0.25">
      <c r="L2656" s="32">
        <f t="shared" si="426"/>
        <v>2656</v>
      </c>
      <c r="M2656" s="9">
        <f t="shared" ca="1" si="435"/>
        <v>42465</v>
      </c>
      <c r="N2656" s="12">
        <f t="shared" ca="1" si="427"/>
        <v>2.1051173741430729E-2</v>
      </c>
      <c r="O2656" s="12">
        <f t="shared" ca="1" si="428"/>
        <v>1.2079488773087288E-2</v>
      </c>
      <c r="P2656" s="12">
        <f t="shared" ca="1" si="429"/>
        <v>1.2213740458015376E-2</v>
      </c>
      <c r="Q2656" s="12">
        <f t="shared" ca="1" si="430"/>
        <v>1.092060718577148E-4</v>
      </c>
      <c r="R2656" s="12">
        <f t="shared" ca="1" si="431"/>
        <v>2.58088322177219E-4</v>
      </c>
      <c r="S2656" s="12">
        <f t="shared" ca="1" si="432"/>
        <v>1.2802878002327045E-3</v>
      </c>
      <c r="T2656" s="12">
        <f t="shared" ca="1" si="433"/>
        <v>7.852375343541329E-3</v>
      </c>
      <c r="U2656" s="18"/>
      <c r="V2656" s="22">
        <f t="shared" ca="1" si="434"/>
        <v>42465</v>
      </c>
      <c r="W2656" s="14">
        <f ca="1">VLOOKUP($M2656,LAST!$B:$Q,2,0)</f>
        <v>442.35</v>
      </c>
      <c r="X2656" s="14">
        <f ca="1">VLOOKUP($M2656,LAST!$B:$Q,3,0)*100</f>
        <v>635.09</v>
      </c>
      <c r="Y2656" s="14">
        <f ca="1">VLOOKUP($M2656,LAST!$B:$Q,16,0)*100</f>
        <v>663</v>
      </c>
      <c r="Z2656" s="14">
        <f ca="1">VLOOKUP($M2656,LAST!$B:$Q,4,0)</f>
        <v>91.58</v>
      </c>
      <c r="AA2656" s="14">
        <f ca="1">VLOOKUP($M2656,LAST!$B:$Q,5,0)</f>
        <v>96.503500000000003</v>
      </c>
      <c r="AB2656" s="14">
        <f ca="1">VLOOKUP($M2656,LAST!$B:$Q,6,0)</f>
        <v>94.631</v>
      </c>
      <c r="AC2656" s="14">
        <f ca="1">VLOOKUP($M2656,LAST!$B:$Q,7,0)</f>
        <v>1155.1500000000001</v>
      </c>
    </row>
    <row r="2657" spans="12:29" ht="16.5" customHeight="1" x14ac:dyDescent="0.25">
      <c r="L2657" s="32">
        <f t="shared" si="426"/>
        <v>2657</v>
      </c>
      <c r="M2657" s="9">
        <f t="shared" ca="1" si="435"/>
        <v>42464</v>
      </c>
      <c r="N2657" s="12">
        <f t="shared" ca="1" si="427"/>
        <v>3.9627363737486654E-3</v>
      </c>
      <c r="O2657" s="12">
        <f t="shared" ca="1" si="428"/>
        <v>-1.5933461863248954E-4</v>
      </c>
      <c r="P2657" s="12">
        <f t="shared" ca="1" si="429"/>
        <v>-1.5243902439023849E-3</v>
      </c>
      <c r="Q2657" s="12">
        <f t="shared" ca="1" si="430"/>
        <v>4.3701518627758951E-4</v>
      </c>
      <c r="R2657" s="12">
        <f t="shared" ca="1" si="431"/>
        <v>3.4838508994772255E-4</v>
      </c>
      <c r="S2657" s="12">
        <f t="shared" ca="1" si="432"/>
        <v>-1.1519885012523101E-3</v>
      </c>
      <c r="T2657" s="12">
        <f t="shared" ca="1" si="433"/>
        <v>-6.8454573025430454E-3</v>
      </c>
      <c r="U2657" s="18"/>
      <c r="V2657" s="22">
        <f t="shared" ca="1" si="434"/>
        <v>42464</v>
      </c>
      <c r="W2657" s="14">
        <f ca="1">VLOOKUP($M2657,LAST!$B:$Q,2,0)</f>
        <v>433.23</v>
      </c>
      <c r="X2657" s="14">
        <f ca="1">VLOOKUP($M2657,LAST!$B:$Q,3,0)*100</f>
        <v>627.51</v>
      </c>
      <c r="Y2657" s="14">
        <f ca="1">VLOOKUP($M2657,LAST!$B:$Q,16,0)*100</f>
        <v>655</v>
      </c>
      <c r="Z2657" s="14">
        <f ca="1">VLOOKUP($M2657,LAST!$B:$Q,4,0)</f>
        <v>91.57</v>
      </c>
      <c r="AA2657" s="14">
        <f ca="1">VLOOKUP($M2657,LAST!$B:$Q,5,0)</f>
        <v>96.4786</v>
      </c>
      <c r="AB2657" s="14">
        <f ca="1">VLOOKUP($M2657,LAST!$B:$Q,6,0)</f>
        <v>94.51</v>
      </c>
      <c r="AC2657" s="14">
        <f ca="1">VLOOKUP($M2657,LAST!$B:$Q,7,0)</f>
        <v>1146.1500000000001</v>
      </c>
    </row>
    <row r="2658" spans="12:29" ht="16.5" customHeight="1" x14ac:dyDescent="0.25">
      <c r="L2658" s="32">
        <f t="shared" si="426"/>
        <v>2658</v>
      </c>
      <c r="M2658" s="9">
        <f t="shared" ca="1" si="435"/>
        <v>42461</v>
      </c>
      <c r="N2658" s="12">
        <f t="shared" ca="1" si="427"/>
        <v>-5.2329468175846827E-3</v>
      </c>
      <c r="O2658" s="12">
        <f t="shared" ca="1" si="428"/>
        <v>-7.4487601214575649E-3</v>
      </c>
      <c r="P2658" s="12">
        <f t="shared" ca="1" si="429"/>
        <v>0</v>
      </c>
      <c r="Q2658" s="12">
        <f t="shared" ca="1" si="430"/>
        <v>2.1855534914205776E-4</v>
      </c>
      <c r="R2658" s="12">
        <f t="shared" ca="1" si="431"/>
        <v>2.1882541569029357E-4</v>
      </c>
      <c r="S2658" s="12">
        <f t="shared" ca="1" si="432"/>
        <v>3.4888884190054092E-4</v>
      </c>
      <c r="T2658" s="12">
        <f t="shared" ca="1" si="433"/>
        <v>9.2260603410581066E-3</v>
      </c>
      <c r="U2658" s="18"/>
      <c r="V2658" s="22">
        <f t="shared" ca="1" si="434"/>
        <v>42461</v>
      </c>
      <c r="W2658" s="14">
        <f ca="1">VLOOKUP($M2658,LAST!$B:$Q,2,0)</f>
        <v>431.52</v>
      </c>
      <c r="X2658" s="14">
        <f ca="1">VLOOKUP($M2658,LAST!$B:$Q,3,0)*100</f>
        <v>627.6099999999999</v>
      </c>
      <c r="Y2658" s="14">
        <f ca="1">VLOOKUP($M2658,LAST!$B:$Q,16,0)*100</f>
        <v>656</v>
      </c>
      <c r="Z2658" s="14">
        <f ca="1">VLOOKUP($M2658,LAST!$B:$Q,4,0)</f>
        <v>91.53</v>
      </c>
      <c r="AA2658" s="14">
        <f ca="1">VLOOKUP($M2658,LAST!$B:$Q,5,0)</f>
        <v>96.444999999999993</v>
      </c>
      <c r="AB2658" s="14">
        <f ca="1">VLOOKUP($M2658,LAST!$B:$Q,6,0)</f>
        <v>94.619</v>
      </c>
      <c r="AC2658" s="14">
        <f ca="1">VLOOKUP($M2658,LAST!$B:$Q,7,0)</f>
        <v>1154.05</v>
      </c>
    </row>
    <row r="2659" spans="12:29" ht="16.5" customHeight="1" x14ac:dyDescent="0.25">
      <c r="L2659" s="32">
        <f t="shared" si="426"/>
        <v>2659</v>
      </c>
      <c r="M2659" s="9">
        <f t="shared" ca="1" si="435"/>
        <v>42460</v>
      </c>
      <c r="N2659" s="12">
        <f t="shared" ca="1" si="427"/>
        <v>-8.6612733671556086E-3</v>
      </c>
      <c r="O2659" s="12">
        <f t="shared" ca="1" si="428"/>
        <v>-1.4213069707211812E-3</v>
      </c>
      <c r="P2659" s="12">
        <f t="shared" ca="1" si="429"/>
        <v>0</v>
      </c>
      <c r="Q2659" s="12">
        <f t="shared" ca="1" si="430"/>
        <v>3.2794053344997742E-4</v>
      </c>
      <c r="R2659" s="12">
        <f t="shared" ca="1" si="431"/>
        <v>4.700213532879971E-4</v>
      </c>
      <c r="S2659" s="12">
        <f t="shared" ca="1" si="432"/>
        <v>-2.6887105787580801E-3</v>
      </c>
      <c r="T2659" s="12">
        <f t="shared" ca="1" si="433"/>
        <v>-6.60238033185645E-3</v>
      </c>
      <c r="U2659" s="18"/>
      <c r="V2659" s="22">
        <f t="shared" ca="1" si="434"/>
        <v>42460</v>
      </c>
      <c r="W2659" s="14">
        <f ca="1">VLOOKUP($M2659,LAST!$B:$Q,2,0)</f>
        <v>433.79</v>
      </c>
      <c r="X2659" s="14">
        <f ca="1">VLOOKUP($M2659,LAST!$B:$Q,3,0)*100</f>
        <v>632.31999999999994</v>
      </c>
      <c r="Y2659" s="14">
        <f ca="1">VLOOKUP($M2659,LAST!$B:$Q,16,0)*100</f>
        <v>656</v>
      </c>
      <c r="Z2659" s="14">
        <f ca="1">VLOOKUP($M2659,LAST!$B:$Q,4,0)</f>
        <v>91.51</v>
      </c>
      <c r="AA2659" s="14">
        <f ca="1">VLOOKUP($M2659,LAST!$B:$Q,5,0)</f>
        <v>96.423900000000003</v>
      </c>
      <c r="AB2659" s="14">
        <f ca="1">VLOOKUP($M2659,LAST!$B:$Q,6,0)</f>
        <v>94.585999999999999</v>
      </c>
      <c r="AC2659" s="14">
        <f ca="1">VLOOKUP($M2659,LAST!$B:$Q,7,0)</f>
        <v>1143.5</v>
      </c>
    </row>
    <row r="2660" spans="12:29" ht="16.5" customHeight="1" x14ac:dyDescent="0.25">
      <c r="L2660" s="32">
        <f t="shared" si="426"/>
        <v>2660</v>
      </c>
      <c r="M2660" s="9">
        <f t="shared" ca="1" si="435"/>
        <v>42459</v>
      </c>
      <c r="N2660" s="12">
        <f t="shared" ca="1" si="427"/>
        <v>-1.8878923766816214E-2</v>
      </c>
      <c r="O2660" s="12">
        <f t="shared" ca="1" si="428"/>
        <v>-1.4351534773675456E-2</v>
      </c>
      <c r="P2660" s="12">
        <f t="shared" ca="1" si="429"/>
        <v>-1.7964071856287456E-2</v>
      </c>
      <c r="Q2660" s="12">
        <f t="shared" ca="1" si="430"/>
        <v>3.2804811372333376E-4</v>
      </c>
      <c r="R2660" s="12">
        <f t="shared" ca="1" si="431"/>
        <v>-3.5276296403874419E-5</v>
      </c>
      <c r="S2660" s="12">
        <f t="shared" ca="1" si="432"/>
        <v>-3.3522488440521636E-3</v>
      </c>
      <c r="T2660" s="12">
        <f t="shared" ca="1" si="433"/>
        <v>-1.0912527925760473E-2</v>
      </c>
      <c r="U2660" s="18"/>
      <c r="V2660" s="22">
        <f t="shared" ca="1" si="434"/>
        <v>42459</v>
      </c>
      <c r="W2660" s="14">
        <f ca="1">VLOOKUP($M2660,LAST!$B:$Q,2,0)</f>
        <v>437.58</v>
      </c>
      <c r="X2660" s="14">
        <f ca="1">VLOOKUP($M2660,LAST!$B:$Q,3,0)*100</f>
        <v>633.22</v>
      </c>
      <c r="Y2660" s="14">
        <f ca="1">VLOOKUP($M2660,LAST!$B:$Q,16,0)*100</f>
        <v>656</v>
      </c>
      <c r="Z2660" s="14">
        <f ca="1">VLOOKUP($M2660,LAST!$B:$Q,4,0)</f>
        <v>91.48</v>
      </c>
      <c r="AA2660" s="14">
        <f ca="1">VLOOKUP($M2660,LAST!$B:$Q,5,0)</f>
        <v>96.378600000000006</v>
      </c>
      <c r="AB2660" s="14">
        <f ca="1">VLOOKUP($M2660,LAST!$B:$Q,6,0)</f>
        <v>94.840999999999994</v>
      </c>
      <c r="AC2660" s="14">
        <f ca="1">VLOOKUP($M2660,LAST!$B:$Q,7,0)</f>
        <v>1151.0999999999999</v>
      </c>
    </row>
    <row r="2661" spans="12:29" ht="16.5" customHeight="1" x14ac:dyDescent="0.25">
      <c r="L2661" s="32">
        <f t="shared" si="426"/>
        <v>2661</v>
      </c>
      <c r="M2661" s="9">
        <f t="shared" ca="1" si="435"/>
        <v>42458</v>
      </c>
      <c r="N2661" s="12">
        <f t="shared" ca="1" si="427"/>
        <v>2.2560528246514888E-2</v>
      </c>
      <c r="O2661" s="12">
        <f t="shared" ca="1" si="428"/>
        <v>1.2625506360039784E-2</v>
      </c>
      <c r="P2661" s="12">
        <f t="shared" ca="1" si="429"/>
        <v>1.8292682926829285E-2</v>
      </c>
      <c r="Q2661" s="12">
        <f t="shared" ca="1" si="430"/>
        <v>-2.186509238001344E-4</v>
      </c>
      <c r="R2661" s="12">
        <f t="shared" ca="1" si="431"/>
        <v>5.2630868679237608E-4</v>
      </c>
      <c r="S2661" s="12">
        <f t="shared" ca="1" si="432"/>
        <v>-8.1610956505425714E-3</v>
      </c>
      <c r="T2661" s="12">
        <f t="shared" ca="1" si="433"/>
        <v>-1.9295913554306932E-3</v>
      </c>
      <c r="U2661" s="18"/>
      <c r="V2661" s="22">
        <f t="shared" ca="1" si="434"/>
        <v>42458</v>
      </c>
      <c r="W2661" s="14">
        <f ca="1">VLOOKUP($M2661,LAST!$B:$Q,2,0)</f>
        <v>446</v>
      </c>
      <c r="X2661" s="14">
        <f ca="1">VLOOKUP($M2661,LAST!$B:$Q,3,0)*100</f>
        <v>642.44000000000005</v>
      </c>
      <c r="Y2661" s="14">
        <f ca="1">VLOOKUP($M2661,LAST!$B:$Q,16,0)*100</f>
        <v>668</v>
      </c>
      <c r="Z2661" s="14">
        <f ca="1">VLOOKUP($M2661,LAST!$B:$Q,4,0)</f>
        <v>91.45</v>
      </c>
      <c r="AA2661" s="14">
        <f ca="1">VLOOKUP($M2661,LAST!$B:$Q,5,0)</f>
        <v>96.382000000000005</v>
      </c>
      <c r="AB2661" s="14">
        <f ca="1">VLOOKUP($M2661,LAST!$B:$Q,6,0)</f>
        <v>95.16</v>
      </c>
      <c r="AC2661" s="14">
        <f ca="1">VLOOKUP($M2661,LAST!$B:$Q,7,0)</f>
        <v>1163.8</v>
      </c>
    </row>
    <row r="2662" spans="12:29" ht="16.5" customHeight="1" x14ac:dyDescent="0.25">
      <c r="L2662" s="32">
        <f t="shared" si="426"/>
        <v>2662</v>
      </c>
      <c r="M2662" s="9">
        <f t="shared" ca="1" si="435"/>
        <v>42457</v>
      </c>
      <c r="N2662" s="12">
        <f t="shared" ca="1" si="427"/>
        <v>-2.3559550767400239E-3</v>
      </c>
      <c r="O2662" s="12">
        <f t="shared" ca="1" si="428"/>
        <v>5.0376237623761533E-3</v>
      </c>
      <c r="P2662" s="12">
        <f t="shared" ca="1" si="429"/>
        <v>7.6804915514592231E-3</v>
      </c>
      <c r="Q2662" s="12">
        <f t="shared" ca="1" si="430"/>
        <v>1.0933741526364393E-4</v>
      </c>
      <c r="R2662" s="12">
        <f t="shared" ca="1" si="431"/>
        <v>2.0761727002049923E-6</v>
      </c>
      <c r="S2662" s="12">
        <f t="shared" ca="1" si="432"/>
        <v>-3.4277523293134715E-3</v>
      </c>
      <c r="T2662" s="12">
        <f t="shared" ca="1" si="433"/>
        <v>-2.6088444102300157E-3</v>
      </c>
      <c r="U2662" s="18"/>
      <c r="V2662" s="22">
        <f t="shared" ca="1" si="434"/>
        <v>42457</v>
      </c>
      <c r="W2662" s="14">
        <f ca="1">VLOOKUP($M2662,LAST!$B:$Q,2,0)</f>
        <v>436.16</v>
      </c>
      <c r="X2662" s="14">
        <f ca="1">VLOOKUP($M2662,LAST!$B:$Q,3,0)*100</f>
        <v>634.42999999999995</v>
      </c>
      <c r="Y2662" s="14">
        <f ca="1">VLOOKUP($M2662,LAST!$B:$Q,16,0)*100</f>
        <v>656</v>
      </c>
      <c r="Z2662" s="14">
        <f ca="1">VLOOKUP($M2662,LAST!$B:$Q,4,0)</f>
        <v>91.47</v>
      </c>
      <c r="AA2662" s="14">
        <f ca="1">VLOOKUP($M2662,LAST!$B:$Q,5,0)</f>
        <v>96.331299999999999</v>
      </c>
      <c r="AB2662" s="14">
        <f ca="1">VLOOKUP($M2662,LAST!$B:$Q,6,0)</f>
        <v>95.942999999999998</v>
      </c>
      <c r="AC2662" s="14">
        <f ca="1">VLOOKUP($M2662,LAST!$B:$Q,7,0)</f>
        <v>1166.05</v>
      </c>
    </row>
    <row r="2663" spans="12:29" ht="16.5" customHeight="1" x14ac:dyDescent="0.25">
      <c r="L2663" s="32">
        <f t="shared" si="426"/>
        <v>2663</v>
      </c>
      <c r="M2663" s="9">
        <f t="shared" ca="1" si="435"/>
        <v>42454</v>
      </c>
      <c r="N2663" s="12">
        <f t="shared" ca="1" si="427"/>
        <v>0</v>
      </c>
      <c r="O2663" s="12">
        <f t="shared" ca="1" si="428"/>
        <v>0</v>
      </c>
      <c r="P2663" s="12">
        <f t="shared" ca="1" si="429"/>
        <v>0</v>
      </c>
      <c r="Q2663" s="12">
        <f t="shared" ca="1" si="430"/>
        <v>3.2811987312686419E-4</v>
      </c>
      <c r="R2663" s="12">
        <f t="shared" ca="1" si="431"/>
        <v>1.0174281285668663E-4</v>
      </c>
      <c r="S2663" s="12">
        <f t="shared" ca="1" si="432"/>
        <v>1.3625678683613085E-3</v>
      </c>
      <c r="T2663" s="12">
        <f t="shared" ca="1" si="433"/>
        <v>2.4437299035369175E-3</v>
      </c>
      <c r="U2663" s="18"/>
      <c r="V2663" s="22">
        <f t="shared" ca="1" si="434"/>
        <v>42454</v>
      </c>
      <c r="W2663" s="14">
        <f ca="1">VLOOKUP($M2663,LAST!$B:$Q,2,0)</f>
        <v>437.19</v>
      </c>
      <c r="X2663" s="14">
        <f ca="1">VLOOKUP($M2663,LAST!$B:$Q,3,0)*100</f>
        <v>631.25</v>
      </c>
      <c r="Y2663" s="14">
        <f ca="1">VLOOKUP($M2663,LAST!$B:$Q,16,0)*100</f>
        <v>651</v>
      </c>
      <c r="Z2663" s="14">
        <f ca="1">VLOOKUP($M2663,LAST!$B:$Q,4,0)</f>
        <v>91.46</v>
      </c>
      <c r="AA2663" s="14">
        <f ca="1">VLOOKUP($M2663,LAST!$B:$Q,5,0)</f>
        <v>96.331100000000006</v>
      </c>
      <c r="AB2663" s="14">
        <f ca="1">VLOOKUP($M2663,LAST!$B:$Q,6,0)</f>
        <v>96.272999999999996</v>
      </c>
      <c r="AC2663" s="14">
        <f ca="1">VLOOKUP($M2663,LAST!$B:$Q,7,0)</f>
        <v>1169.0999999999999</v>
      </c>
    </row>
    <row r="2664" spans="12:29" ht="16.5" customHeight="1" x14ac:dyDescent="0.25">
      <c r="L2664" s="32">
        <f t="shared" si="426"/>
        <v>2664</v>
      </c>
      <c r="M2664" s="9">
        <f t="shared" ca="1" si="435"/>
        <v>42453</v>
      </c>
      <c r="N2664" s="12">
        <f t="shared" ca="1" si="427"/>
        <v>7.5127324683703645E-3</v>
      </c>
      <c r="O2664" s="12">
        <f t="shared" ca="1" si="428"/>
        <v>1.6080224060779802E-2</v>
      </c>
      <c r="P2664" s="12">
        <f t="shared" ca="1" si="429"/>
        <v>2.0376175548589393E-2</v>
      </c>
      <c r="Q2664" s="12">
        <f t="shared" ca="1" si="430"/>
        <v>-2.1869874248214849E-4</v>
      </c>
      <c r="R2664" s="12">
        <f t="shared" ca="1" si="431"/>
        <v>3.3752627512240174E-4</v>
      </c>
      <c r="S2664" s="12">
        <f t="shared" ca="1" si="432"/>
        <v>9.9952106282397146E-4</v>
      </c>
      <c r="T2664" s="12">
        <f t="shared" ca="1" si="433"/>
        <v>4.4354491430540488E-3</v>
      </c>
      <c r="U2664" s="18"/>
      <c r="V2664" s="22">
        <f t="shared" ca="1" si="434"/>
        <v>42453</v>
      </c>
      <c r="W2664" s="14">
        <f ca="1">VLOOKUP($M2664,LAST!$B:$Q,2,0)</f>
        <v>437.19</v>
      </c>
      <c r="X2664" s="14">
        <f ca="1">VLOOKUP($M2664,LAST!$B:$Q,3,0)*100</f>
        <v>631.25</v>
      </c>
      <c r="Y2664" s="14">
        <f ca="1">VLOOKUP($M2664,LAST!$B:$Q,16,0)*100</f>
        <v>651</v>
      </c>
      <c r="Z2664" s="14">
        <f ca="1">VLOOKUP($M2664,LAST!$B:$Q,4,0)</f>
        <v>91.43</v>
      </c>
      <c r="AA2664" s="14">
        <f ca="1">VLOOKUP($M2664,LAST!$B:$Q,5,0)</f>
        <v>96.321299999999994</v>
      </c>
      <c r="AB2664" s="14">
        <f ca="1">VLOOKUP($M2664,LAST!$B:$Q,6,0)</f>
        <v>96.141999999999996</v>
      </c>
      <c r="AC2664" s="14">
        <f ca="1">VLOOKUP($M2664,LAST!$B:$Q,7,0)</f>
        <v>1166.25</v>
      </c>
    </row>
    <row r="2665" spans="12:29" ht="16.5" customHeight="1" x14ac:dyDescent="0.25">
      <c r="L2665" s="32">
        <f t="shared" si="426"/>
        <v>2665</v>
      </c>
      <c r="M2665" s="9">
        <f t="shared" ca="1" si="435"/>
        <v>42452</v>
      </c>
      <c r="N2665" s="12">
        <f t="shared" ca="1" si="427"/>
        <v>2.5742246596066609E-2</v>
      </c>
      <c r="O2665" s="12">
        <f t="shared" ca="1" si="428"/>
        <v>1.3342467540941039E-2</v>
      </c>
      <c r="P2665" s="12">
        <f t="shared" ca="1" si="429"/>
        <v>1.5923566878980999E-2</v>
      </c>
      <c r="Q2665" s="12">
        <f t="shared" ca="1" si="430"/>
        <v>4.3758888524236816E-4</v>
      </c>
      <c r="R2665" s="12">
        <f t="shared" ca="1" si="431"/>
        <v>3.2724790743143828E-4</v>
      </c>
      <c r="S2665" s="12">
        <f t="shared" ca="1" si="432"/>
        <v>4.161090665774525E-3</v>
      </c>
      <c r="T2665" s="12">
        <f t="shared" ca="1" si="433"/>
        <v>6.2397088135885959E-3</v>
      </c>
      <c r="U2665" s="18"/>
      <c r="V2665" s="22">
        <f t="shared" ca="1" si="434"/>
        <v>42452</v>
      </c>
      <c r="W2665" s="14">
        <f ca="1">VLOOKUP($M2665,LAST!$B:$Q,2,0)</f>
        <v>433.93</v>
      </c>
      <c r="X2665" s="14">
        <f ca="1">VLOOKUP($M2665,LAST!$B:$Q,3,0)*100</f>
        <v>621.26</v>
      </c>
      <c r="Y2665" s="14">
        <f ca="1">VLOOKUP($M2665,LAST!$B:$Q,16,0)*100</f>
        <v>638</v>
      </c>
      <c r="Z2665" s="14">
        <f ca="1">VLOOKUP($M2665,LAST!$B:$Q,4,0)</f>
        <v>91.45</v>
      </c>
      <c r="AA2665" s="14">
        <f ca="1">VLOOKUP($M2665,LAST!$B:$Q,5,0)</f>
        <v>96.288799999999995</v>
      </c>
      <c r="AB2665" s="14">
        <f ca="1">VLOOKUP($M2665,LAST!$B:$Q,6,0)</f>
        <v>96.046000000000006</v>
      </c>
      <c r="AC2665" s="14">
        <f ca="1">VLOOKUP($M2665,LAST!$B:$Q,7,0)</f>
        <v>1161.0999999999999</v>
      </c>
    </row>
    <row r="2666" spans="12:29" ht="16.5" customHeight="1" x14ac:dyDescent="0.25">
      <c r="L2666" s="32">
        <f t="shared" si="426"/>
        <v>2666</v>
      </c>
      <c r="M2666" s="9">
        <f t="shared" ca="1" si="435"/>
        <v>42451</v>
      </c>
      <c r="N2666" s="12">
        <f t="shared" ca="1" si="427"/>
        <v>-2.1270058847155937E-4</v>
      </c>
      <c r="O2666" s="12">
        <f t="shared" ca="1" si="428"/>
        <v>7.0186893005796946E-4</v>
      </c>
      <c r="P2666" s="12">
        <f t="shared" ca="1" si="429"/>
        <v>6.4102564102563875E-3</v>
      </c>
      <c r="Q2666" s="12">
        <f t="shared" ca="1" si="430"/>
        <v>7.6636741843660872E-4</v>
      </c>
      <c r="R2666" s="12">
        <f t="shared" ca="1" si="431"/>
        <v>7.215044719761643E-4</v>
      </c>
      <c r="S2666" s="12">
        <f t="shared" ca="1" si="432"/>
        <v>3.7780203173536364E-3</v>
      </c>
      <c r="T2666" s="12">
        <f t="shared" ca="1" si="433"/>
        <v>-8.2509669101846761E-3</v>
      </c>
      <c r="U2666" s="18"/>
      <c r="V2666" s="22">
        <f t="shared" ca="1" si="434"/>
        <v>42451</v>
      </c>
      <c r="W2666" s="14">
        <f ca="1">VLOOKUP($M2666,LAST!$B:$Q,2,0)</f>
        <v>423.04</v>
      </c>
      <c r="X2666" s="14">
        <f ca="1">VLOOKUP($M2666,LAST!$B:$Q,3,0)*100</f>
        <v>613.07999999999993</v>
      </c>
      <c r="Y2666" s="14">
        <f ca="1">VLOOKUP($M2666,LAST!$B:$Q,16,0)*100</f>
        <v>628</v>
      </c>
      <c r="Z2666" s="14">
        <f ca="1">VLOOKUP($M2666,LAST!$B:$Q,4,0)</f>
        <v>91.41</v>
      </c>
      <c r="AA2666" s="14">
        <f ca="1">VLOOKUP($M2666,LAST!$B:$Q,5,0)</f>
        <v>96.257300000000001</v>
      </c>
      <c r="AB2666" s="14">
        <f ca="1">VLOOKUP($M2666,LAST!$B:$Q,6,0)</f>
        <v>95.647999999999996</v>
      </c>
      <c r="AC2666" s="14">
        <f ca="1">VLOOKUP($M2666,LAST!$B:$Q,7,0)</f>
        <v>1153.9000000000001</v>
      </c>
    </row>
    <row r="2667" spans="12:29" ht="16.5" customHeight="1" x14ac:dyDescent="0.25">
      <c r="L2667" s="32">
        <f t="shared" si="426"/>
        <v>2667</v>
      </c>
      <c r="M2667" s="9">
        <f t="shared" ca="1" si="435"/>
        <v>42450</v>
      </c>
      <c r="N2667" s="12">
        <f t="shared" ca="1" si="427"/>
        <v>-1.1424699780384073E-2</v>
      </c>
      <c r="O2667" s="12">
        <f t="shared" ca="1" si="428"/>
        <v>-7.6614078849330802E-3</v>
      </c>
      <c r="P2667" s="12">
        <f t="shared" ca="1" si="429"/>
        <v>-7.9491255961844365E-3</v>
      </c>
      <c r="Q2667" s="12">
        <f t="shared" ca="1" si="430"/>
        <v>9.8630136986299632E-4</v>
      </c>
      <c r="R2667" s="12">
        <f t="shared" ca="1" si="431"/>
        <v>5.388194445166139E-4</v>
      </c>
      <c r="S2667" s="12">
        <f t="shared" ca="1" si="432"/>
        <v>2.1243926550700287E-3</v>
      </c>
      <c r="T2667" s="12">
        <f t="shared" ca="1" si="433"/>
        <v>9.4631796283550784E-4</v>
      </c>
      <c r="U2667" s="18"/>
      <c r="V2667" s="22">
        <f t="shared" ca="1" si="434"/>
        <v>42450</v>
      </c>
      <c r="W2667" s="14">
        <f ca="1">VLOOKUP($M2667,LAST!$B:$Q,2,0)</f>
        <v>423.13</v>
      </c>
      <c r="X2667" s="14">
        <f ca="1">VLOOKUP($M2667,LAST!$B:$Q,3,0)*100</f>
        <v>612.65</v>
      </c>
      <c r="Y2667" s="14">
        <f ca="1">VLOOKUP($M2667,LAST!$B:$Q,16,0)*100</f>
        <v>624</v>
      </c>
      <c r="Z2667" s="14">
        <f ca="1">VLOOKUP($M2667,LAST!$B:$Q,4,0)</f>
        <v>91.34</v>
      </c>
      <c r="AA2667" s="14">
        <f ca="1">VLOOKUP($M2667,LAST!$B:$Q,5,0)</f>
        <v>96.187899999999999</v>
      </c>
      <c r="AB2667" s="14">
        <f ca="1">VLOOKUP($M2667,LAST!$B:$Q,6,0)</f>
        <v>95.287999999999997</v>
      </c>
      <c r="AC2667" s="14">
        <f ca="1">VLOOKUP($M2667,LAST!$B:$Q,7,0)</f>
        <v>1163.5</v>
      </c>
    </row>
    <row r="2668" spans="12:29" ht="16.5" customHeight="1" x14ac:dyDescent="0.25">
      <c r="L2668" s="32">
        <f t="shared" si="426"/>
        <v>2668</v>
      </c>
      <c r="M2668" s="9">
        <f t="shared" ca="1" si="435"/>
        <v>42447</v>
      </c>
      <c r="N2668" s="12">
        <f t="shared" ca="1" si="427"/>
        <v>-1.3778801843318034E-2</v>
      </c>
      <c r="O2668" s="12">
        <f t="shared" ca="1" si="428"/>
        <v>-1.4006228539487298E-2</v>
      </c>
      <c r="P2668" s="12">
        <f t="shared" ca="1" si="429"/>
        <v>-1.8720748829953227E-2</v>
      </c>
      <c r="Q2668" s="12">
        <f t="shared" ca="1" si="430"/>
        <v>1.9765015921819895E-3</v>
      </c>
      <c r="R2668" s="12">
        <f t="shared" ca="1" si="431"/>
        <v>1.7478279596305768E-4</v>
      </c>
      <c r="S2668" s="12">
        <f t="shared" ca="1" si="432"/>
        <v>3.4402701561839777E-3</v>
      </c>
      <c r="T2668" s="12">
        <f t="shared" ca="1" si="433"/>
        <v>-9.2478158960153101E-3</v>
      </c>
      <c r="U2668" s="18"/>
      <c r="V2668" s="22">
        <f t="shared" ca="1" si="434"/>
        <v>42447</v>
      </c>
      <c r="W2668" s="14">
        <f ca="1">VLOOKUP($M2668,LAST!$B:$Q,2,0)</f>
        <v>428.02</v>
      </c>
      <c r="X2668" s="14">
        <f ca="1">VLOOKUP($M2668,LAST!$B:$Q,3,0)*100</f>
        <v>617.38</v>
      </c>
      <c r="Y2668" s="14">
        <f ca="1">VLOOKUP($M2668,LAST!$B:$Q,16,0)*100</f>
        <v>629</v>
      </c>
      <c r="Z2668" s="14">
        <f ca="1">VLOOKUP($M2668,LAST!$B:$Q,4,0)</f>
        <v>91.25</v>
      </c>
      <c r="AA2668" s="14">
        <f ca="1">VLOOKUP($M2668,LAST!$B:$Q,5,0)</f>
        <v>96.136099999999999</v>
      </c>
      <c r="AB2668" s="14">
        <f ca="1">VLOOKUP($M2668,LAST!$B:$Q,6,0)</f>
        <v>95.085999999999999</v>
      </c>
      <c r="AC2668" s="14">
        <f ca="1">VLOOKUP($M2668,LAST!$B:$Q,7,0)</f>
        <v>1162.4000000000001</v>
      </c>
    </row>
    <row r="2669" spans="12:29" ht="16.5" customHeight="1" x14ac:dyDescent="0.25">
      <c r="L2669" s="32">
        <f t="shared" si="426"/>
        <v>2669</v>
      </c>
      <c r="M2669" s="9">
        <f t="shared" ca="1" si="435"/>
        <v>42446</v>
      </c>
      <c r="N2669" s="12">
        <f t="shared" ca="1" si="427"/>
        <v>-2.8169644856464671E-2</v>
      </c>
      <c r="O2669" s="12">
        <f t="shared" ca="1" si="428"/>
        <v>-1.5997988465104473E-2</v>
      </c>
      <c r="P2669" s="12">
        <f t="shared" ca="1" si="429"/>
        <v>-1.8376722817764146E-2</v>
      </c>
      <c r="Q2669" s="12">
        <f t="shared" ca="1" si="430"/>
        <v>1.5396458814471714E-3</v>
      </c>
      <c r="R2669" s="12">
        <f t="shared" ca="1" si="431"/>
        <v>2.9138954306984211E-4</v>
      </c>
      <c r="S2669" s="12">
        <f t="shared" ca="1" si="432"/>
        <v>-1.1784336218583769E-2</v>
      </c>
      <c r="T2669" s="12">
        <f t="shared" ca="1" si="433"/>
        <v>-1.6760946993505166E-2</v>
      </c>
      <c r="U2669" s="18"/>
      <c r="V2669" s="22">
        <f t="shared" ca="1" si="434"/>
        <v>42446</v>
      </c>
      <c r="W2669" s="14">
        <f ca="1">VLOOKUP($M2669,LAST!$B:$Q,2,0)</f>
        <v>434</v>
      </c>
      <c r="X2669" s="14">
        <f ca="1">VLOOKUP($M2669,LAST!$B:$Q,3,0)*100</f>
        <v>626.15</v>
      </c>
      <c r="Y2669" s="14">
        <f ca="1">VLOOKUP($M2669,LAST!$B:$Q,16,0)*100</f>
        <v>641</v>
      </c>
      <c r="Z2669" s="14">
        <f ca="1">VLOOKUP($M2669,LAST!$B:$Q,4,0)</f>
        <v>91.07</v>
      </c>
      <c r="AA2669" s="14">
        <f ca="1">VLOOKUP($M2669,LAST!$B:$Q,5,0)</f>
        <v>96.119299999999996</v>
      </c>
      <c r="AB2669" s="14">
        <f ca="1">VLOOKUP($M2669,LAST!$B:$Q,6,0)</f>
        <v>94.76</v>
      </c>
      <c r="AC2669" s="14">
        <f ca="1">VLOOKUP($M2669,LAST!$B:$Q,7,0)</f>
        <v>1173.25</v>
      </c>
    </row>
    <row r="2670" spans="12:29" ht="16.5" customHeight="1" x14ac:dyDescent="0.25">
      <c r="L2670" s="32">
        <f t="shared" si="426"/>
        <v>2670</v>
      </c>
      <c r="M2670" s="9">
        <f t="shared" ca="1" si="435"/>
        <v>42445</v>
      </c>
      <c r="N2670" s="12">
        <f t="shared" ca="1" si="427"/>
        <v>3.4152698512559532E-3</v>
      </c>
      <c r="O2670" s="12">
        <f t="shared" ca="1" si="428"/>
        <v>8.7506539211490431E-3</v>
      </c>
      <c r="P2670" s="12">
        <f t="shared" ca="1" si="429"/>
        <v>1.0835913312693402E-2</v>
      </c>
      <c r="Q2670" s="12">
        <f t="shared" ca="1" si="430"/>
        <v>-1.0996261271156715E-4</v>
      </c>
      <c r="R2670" s="12">
        <f t="shared" ca="1" si="431"/>
        <v>3.6853540490500158E-4</v>
      </c>
      <c r="S2670" s="12">
        <f t="shared" ca="1" si="432"/>
        <v>-7.6888847495161228E-3</v>
      </c>
      <c r="T2670" s="12">
        <f t="shared" ca="1" si="433"/>
        <v>4.7151938702478802E-3</v>
      </c>
      <c r="U2670" s="18"/>
      <c r="V2670" s="22">
        <f t="shared" ca="1" si="434"/>
        <v>42445</v>
      </c>
      <c r="W2670" s="14">
        <f ca="1">VLOOKUP($M2670,LAST!$B:$Q,2,0)</f>
        <v>446.58</v>
      </c>
      <c r="X2670" s="14">
        <f ca="1">VLOOKUP($M2670,LAST!$B:$Q,3,0)*100</f>
        <v>636.32999999999993</v>
      </c>
      <c r="Y2670" s="14">
        <f ca="1">VLOOKUP($M2670,LAST!$B:$Q,16,0)*100</f>
        <v>653</v>
      </c>
      <c r="Z2670" s="14">
        <f ca="1">VLOOKUP($M2670,LAST!$B:$Q,4,0)</f>
        <v>90.93</v>
      </c>
      <c r="AA2670" s="14">
        <f ca="1">VLOOKUP($M2670,LAST!$B:$Q,5,0)</f>
        <v>96.091300000000004</v>
      </c>
      <c r="AB2670" s="14">
        <f ca="1">VLOOKUP($M2670,LAST!$B:$Q,6,0)</f>
        <v>95.89</v>
      </c>
      <c r="AC2670" s="14">
        <f ca="1">VLOOKUP($M2670,LAST!$B:$Q,7,0)</f>
        <v>1193.25</v>
      </c>
    </row>
    <row r="2671" spans="12:29" ht="16.5" customHeight="1" x14ac:dyDescent="0.25">
      <c r="L2671" s="32">
        <f t="shared" si="426"/>
        <v>2671</v>
      </c>
      <c r="M2671" s="9">
        <f t="shared" ca="1" si="435"/>
        <v>42444</v>
      </c>
      <c r="N2671" s="12">
        <f t="shared" ca="1" si="427"/>
        <v>1.223617176128089E-2</v>
      </c>
      <c r="O2671" s="12">
        <f t="shared" ca="1" si="428"/>
        <v>1.418029228765727E-2</v>
      </c>
      <c r="P2671" s="12">
        <f t="shared" ca="1" si="429"/>
        <v>1.2539184952978122E-2</v>
      </c>
      <c r="Q2671" s="12">
        <f t="shared" ca="1" si="430"/>
        <v>9.9064391854719602E-4</v>
      </c>
      <c r="R2671" s="12">
        <f t="shared" ca="1" si="431"/>
        <v>1.1600444423136569E-3</v>
      </c>
      <c r="S2671" s="12">
        <f t="shared" ca="1" si="432"/>
        <v>9.3144560357583117E-5</v>
      </c>
      <c r="T2671" s="12">
        <f t="shared" ca="1" si="433"/>
        <v>1.1801896733403261E-3</v>
      </c>
      <c r="U2671" s="18"/>
      <c r="V2671" s="22">
        <f t="shared" ca="1" si="434"/>
        <v>42444</v>
      </c>
      <c r="W2671" s="14">
        <f ca="1">VLOOKUP($M2671,LAST!$B:$Q,2,0)</f>
        <v>445.06</v>
      </c>
      <c r="X2671" s="14">
        <f ca="1">VLOOKUP($M2671,LAST!$B:$Q,3,0)*100</f>
        <v>630.80999999999995</v>
      </c>
      <c r="Y2671" s="14">
        <f ca="1">VLOOKUP($M2671,LAST!$B:$Q,16,0)*100</f>
        <v>646</v>
      </c>
      <c r="Z2671" s="14">
        <f ca="1">VLOOKUP($M2671,LAST!$B:$Q,4,0)</f>
        <v>90.94</v>
      </c>
      <c r="AA2671" s="14">
        <f ca="1">VLOOKUP($M2671,LAST!$B:$Q,5,0)</f>
        <v>96.055899999999994</v>
      </c>
      <c r="AB2671" s="14">
        <f ca="1">VLOOKUP($M2671,LAST!$B:$Q,6,0)</f>
        <v>96.632999999999996</v>
      </c>
      <c r="AC2671" s="14">
        <f ca="1">VLOOKUP($M2671,LAST!$B:$Q,7,0)</f>
        <v>1187.6500000000001</v>
      </c>
    </row>
    <row r="2672" spans="12:29" ht="16.5" customHeight="1" x14ac:dyDescent="0.25">
      <c r="L2672" s="32">
        <f t="shared" si="426"/>
        <v>2672</v>
      </c>
      <c r="M2672" s="9">
        <f t="shared" ca="1" si="435"/>
        <v>42443</v>
      </c>
      <c r="N2672" s="12">
        <f t="shared" ca="1" si="427"/>
        <v>5.1896390114536395E-3</v>
      </c>
      <c r="O2672" s="12">
        <f t="shared" ca="1" si="428"/>
        <v>-5.6909919271040943E-3</v>
      </c>
      <c r="P2672" s="12">
        <f t="shared" ca="1" si="429"/>
        <v>-6.230529595015577E-3</v>
      </c>
      <c r="Q2672" s="12">
        <f t="shared" ca="1" si="430"/>
        <v>1.3226055328996456E-3</v>
      </c>
      <c r="R2672" s="12">
        <f t="shared" ca="1" si="431"/>
        <v>2.9510057776156451E-3</v>
      </c>
      <c r="S2672" s="12">
        <f t="shared" ca="1" si="432"/>
        <v>4.6999126564903904E-3</v>
      </c>
      <c r="T2672" s="12">
        <f t="shared" ca="1" si="433"/>
        <v>-5.7830113564933949E-3</v>
      </c>
      <c r="U2672" s="18"/>
      <c r="V2672" s="22">
        <f t="shared" ca="1" si="434"/>
        <v>42443</v>
      </c>
      <c r="W2672" s="14">
        <f ca="1">VLOOKUP($M2672,LAST!$B:$Q,2,0)</f>
        <v>439.68</v>
      </c>
      <c r="X2672" s="14">
        <f ca="1">VLOOKUP($M2672,LAST!$B:$Q,3,0)*100</f>
        <v>621.99</v>
      </c>
      <c r="Y2672" s="14">
        <f ca="1">VLOOKUP($M2672,LAST!$B:$Q,16,0)*100</f>
        <v>638</v>
      </c>
      <c r="Z2672" s="14">
        <f ca="1">VLOOKUP($M2672,LAST!$B:$Q,4,0)</f>
        <v>90.85</v>
      </c>
      <c r="AA2672" s="14">
        <f ca="1">VLOOKUP($M2672,LAST!$B:$Q,5,0)</f>
        <v>95.944599999999994</v>
      </c>
      <c r="AB2672" s="14">
        <f ca="1">VLOOKUP($M2672,LAST!$B:$Q,6,0)</f>
        <v>96.623999999999995</v>
      </c>
      <c r="AC2672" s="14">
        <f ca="1">VLOOKUP($M2672,LAST!$B:$Q,7,0)</f>
        <v>1186.25</v>
      </c>
    </row>
    <row r="2673" spans="12:29" ht="16.5" customHeight="1" x14ac:dyDescent="0.25">
      <c r="L2673" s="32">
        <f t="shared" si="426"/>
        <v>2673</v>
      </c>
      <c r="M2673" s="9">
        <f t="shared" ca="1" si="435"/>
        <v>42440</v>
      </c>
      <c r="N2673" s="12">
        <f t="shared" ca="1" si="427"/>
        <v>-2.0840795128939882E-2</v>
      </c>
      <c r="O2673" s="12">
        <f t="shared" ca="1" si="428"/>
        <v>-3.4138282432140565E-2</v>
      </c>
      <c r="P2673" s="12">
        <f t="shared" ca="1" si="429"/>
        <v>-3.6036036036036001E-2</v>
      </c>
      <c r="Q2673" s="12">
        <f t="shared" ca="1" si="430"/>
        <v>2.4306706441277193E-3</v>
      </c>
      <c r="R2673" s="12">
        <f t="shared" ca="1" si="431"/>
        <v>9.6180886975938407E-5</v>
      </c>
      <c r="S2673" s="12">
        <f t="shared" ca="1" si="432"/>
        <v>1.1034080736160856E-3</v>
      </c>
      <c r="T2673" s="12">
        <f t="shared" ca="1" si="433"/>
        <v>-8.5999169090152927E-3</v>
      </c>
      <c r="U2673" s="18"/>
      <c r="V2673" s="22">
        <f t="shared" ca="1" si="434"/>
        <v>42440</v>
      </c>
      <c r="W2673" s="14">
        <f ca="1">VLOOKUP($M2673,LAST!$B:$Q,2,0)</f>
        <v>437.41</v>
      </c>
      <c r="X2673" s="14">
        <f ca="1">VLOOKUP($M2673,LAST!$B:$Q,3,0)*100</f>
        <v>625.54999999999995</v>
      </c>
      <c r="Y2673" s="14">
        <f ca="1">VLOOKUP($M2673,LAST!$B:$Q,16,0)*100</f>
        <v>642</v>
      </c>
      <c r="Z2673" s="14">
        <f ca="1">VLOOKUP($M2673,LAST!$B:$Q,4,0)</f>
        <v>90.73</v>
      </c>
      <c r="AA2673" s="14">
        <f ca="1">VLOOKUP($M2673,LAST!$B:$Q,5,0)</f>
        <v>95.662300000000002</v>
      </c>
      <c r="AB2673" s="14">
        <f ca="1">VLOOKUP($M2673,LAST!$B:$Q,6,0)</f>
        <v>96.171999999999997</v>
      </c>
      <c r="AC2673" s="14">
        <f ca="1">VLOOKUP($M2673,LAST!$B:$Q,7,0)</f>
        <v>1193.1500000000001</v>
      </c>
    </row>
    <row r="2674" spans="12:29" ht="16.5" customHeight="1" x14ac:dyDescent="0.25">
      <c r="L2674" s="32">
        <f t="shared" si="426"/>
        <v>2674</v>
      </c>
      <c r="M2674" s="9">
        <f t="shared" ca="1" si="435"/>
        <v>42439</v>
      </c>
      <c r="N2674" s="12">
        <f t="shared" ca="1" si="427"/>
        <v>-9.0505767524400316E-3</v>
      </c>
      <c r="O2674" s="12">
        <f t="shared" ca="1" si="428"/>
        <v>-1.72377166095109E-2</v>
      </c>
      <c r="P2674" s="12">
        <f t="shared" ca="1" si="429"/>
        <v>-1.4792899408283988E-2</v>
      </c>
      <c r="Q2674" s="12">
        <f t="shared" ca="1" si="430"/>
        <v>1.21681415929209E-3</v>
      </c>
      <c r="R2674" s="12">
        <f t="shared" ca="1" si="431"/>
        <v>1.2278119825237521E-3</v>
      </c>
      <c r="S2674" s="12">
        <f t="shared" ca="1" si="432"/>
        <v>-1.1392053348152298E-2</v>
      </c>
      <c r="T2674" s="12">
        <f t="shared" ca="1" si="433"/>
        <v>-1.0483042137718446E-2</v>
      </c>
      <c r="U2674" s="18"/>
      <c r="V2674" s="22">
        <f t="shared" ca="1" si="434"/>
        <v>42439</v>
      </c>
      <c r="W2674" s="14">
        <f ca="1">VLOOKUP($M2674,LAST!$B:$Q,2,0)</f>
        <v>446.72</v>
      </c>
      <c r="X2674" s="14">
        <f ca="1">VLOOKUP($M2674,LAST!$B:$Q,3,0)*100</f>
        <v>647.66000000000008</v>
      </c>
      <c r="Y2674" s="14">
        <f ca="1">VLOOKUP($M2674,LAST!$B:$Q,16,0)*100</f>
        <v>666</v>
      </c>
      <c r="Z2674" s="14">
        <f ca="1">VLOOKUP($M2674,LAST!$B:$Q,4,0)</f>
        <v>90.51</v>
      </c>
      <c r="AA2674" s="14">
        <f ca="1">VLOOKUP($M2674,LAST!$B:$Q,5,0)</f>
        <v>95.653099999999995</v>
      </c>
      <c r="AB2674" s="14">
        <f ca="1">VLOOKUP($M2674,LAST!$B:$Q,6,0)</f>
        <v>96.066000000000003</v>
      </c>
      <c r="AC2674" s="14">
        <f ca="1">VLOOKUP($M2674,LAST!$B:$Q,7,0)</f>
        <v>1203.5</v>
      </c>
    </row>
    <row r="2675" spans="12:29" ht="16.5" customHeight="1" x14ac:dyDescent="0.25">
      <c r="L2675" s="32">
        <f t="shared" si="426"/>
        <v>2675</v>
      </c>
      <c r="M2675" s="9">
        <f t="shared" ca="1" si="435"/>
        <v>42438</v>
      </c>
      <c r="N2675" s="12">
        <f t="shared" ca="1" si="427"/>
        <v>-1.839956450734892E-2</v>
      </c>
      <c r="O2675" s="12">
        <f t="shared" ca="1" si="428"/>
        <v>-1.2427255092144485E-3</v>
      </c>
      <c r="P2675" s="12">
        <f t="shared" ca="1" si="429"/>
        <v>4.4576523031203408E-3</v>
      </c>
      <c r="Q2675" s="12">
        <f t="shared" ca="1" si="430"/>
        <v>9.9656737902775738E-4</v>
      </c>
      <c r="R2675" s="12">
        <f t="shared" ca="1" si="431"/>
        <v>4.5762947929728348E-4</v>
      </c>
      <c r="S2675" s="12">
        <f t="shared" ca="1" si="432"/>
        <v>-3.7033607999259477E-4</v>
      </c>
      <c r="T2675" s="12">
        <f t="shared" ca="1" si="433"/>
        <v>7.9559109932456629E-3</v>
      </c>
      <c r="U2675" s="18"/>
      <c r="V2675" s="22">
        <f t="shared" ca="1" si="434"/>
        <v>42438</v>
      </c>
      <c r="W2675" s="14">
        <f ca="1">VLOOKUP($M2675,LAST!$B:$Q,2,0)</f>
        <v>450.8</v>
      </c>
      <c r="X2675" s="14">
        <f ca="1">VLOOKUP($M2675,LAST!$B:$Q,3,0)*100</f>
        <v>659.02</v>
      </c>
      <c r="Y2675" s="14">
        <f ca="1">VLOOKUP($M2675,LAST!$B:$Q,16,0)*100</f>
        <v>676</v>
      </c>
      <c r="Z2675" s="14">
        <f ca="1">VLOOKUP($M2675,LAST!$B:$Q,4,0)</f>
        <v>90.4</v>
      </c>
      <c r="AA2675" s="14">
        <f ca="1">VLOOKUP($M2675,LAST!$B:$Q,5,0)</f>
        <v>95.535799999999995</v>
      </c>
      <c r="AB2675" s="14">
        <f ca="1">VLOOKUP($M2675,LAST!$B:$Q,6,0)</f>
        <v>97.173000000000002</v>
      </c>
      <c r="AC2675" s="14">
        <f ca="1">VLOOKUP($M2675,LAST!$B:$Q,7,0)</f>
        <v>1216.25</v>
      </c>
    </row>
    <row r="2676" spans="12:29" ht="16.5" customHeight="1" x14ac:dyDescent="0.25">
      <c r="L2676" s="32">
        <f t="shared" si="426"/>
        <v>2676</v>
      </c>
      <c r="M2676" s="9">
        <f t="shared" ca="1" si="435"/>
        <v>42437</v>
      </c>
      <c r="N2676" s="12">
        <f t="shared" ca="1" si="427"/>
        <v>1.845075732375312E-2</v>
      </c>
      <c r="O2676" s="12">
        <f t="shared" ca="1" si="428"/>
        <v>1.2972259322372226E-2</v>
      </c>
      <c r="P2676" s="12">
        <f t="shared" ca="1" si="429"/>
        <v>1.3554216867469826E-2</v>
      </c>
      <c r="Q2676" s="12">
        <f t="shared" ca="1" si="430"/>
        <v>1.3305244483867718E-3</v>
      </c>
      <c r="R2676" s="12">
        <f t="shared" ca="1" si="431"/>
        <v>3.3521858870866339E-4</v>
      </c>
      <c r="S2676" s="12">
        <f t="shared" ca="1" si="432"/>
        <v>1.4216398306394762E-3</v>
      </c>
      <c r="T2676" s="12">
        <f t="shared" ca="1" si="433"/>
        <v>4.2863087806908062E-3</v>
      </c>
      <c r="U2676" s="18"/>
      <c r="V2676" s="22">
        <f t="shared" ca="1" si="434"/>
        <v>42437</v>
      </c>
      <c r="W2676" s="14">
        <f ca="1">VLOOKUP($M2676,LAST!$B:$Q,2,0)</f>
        <v>459.25</v>
      </c>
      <c r="X2676" s="14">
        <f ca="1">VLOOKUP($M2676,LAST!$B:$Q,3,0)*100</f>
        <v>659.84</v>
      </c>
      <c r="Y2676" s="14">
        <f ca="1">VLOOKUP($M2676,LAST!$B:$Q,16,0)*100</f>
        <v>673</v>
      </c>
      <c r="Z2676" s="14">
        <f ca="1">VLOOKUP($M2676,LAST!$B:$Q,4,0)</f>
        <v>90.31</v>
      </c>
      <c r="AA2676" s="14">
        <f ca="1">VLOOKUP($M2676,LAST!$B:$Q,5,0)</f>
        <v>95.492099999999994</v>
      </c>
      <c r="AB2676" s="14">
        <f ca="1">VLOOKUP($M2676,LAST!$B:$Q,6,0)</f>
        <v>97.209000000000003</v>
      </c>
      <c r="AC2676" s="14">
        <f ca="1">VLOOKUP($M2676,LAST!$B:$Q,7,0)</f>
        <v>1206.6500000000001</v>
      </c>
    </row>
    <row r="2677" spans="12:29" ht="16.5" customHeight="1" x14ac:dyDescent="0.25">
      <c r="L2677" s="32">
        <f t="shared" si="426"/>
        <v>2677</v>
      </c>
      <c r="M2677" s="9">
        <f t="shared" ca="1" si="435"/>
        <v>42436</v>
      </c>
      <c r="N2677" s="12">
        <f t="shared" ca="1" si="427"/>
        <v>-3.5356771926722264E-3</v>
      </c>
      <c r="O2677" s="12">
        <f t="shared" ca="1" si="428"/>
        <v>-6.633726781956284E-3</v>
      </c>
      <c r="P2677" s="12">
        <f t="shared" ca="1" si="429"/>
        <v>-7.4738415545589909E-3</v>
      </c>
      <c r="Q2677" s="12">
        <f t="shared" ca="1" si="430"/>
        <v>2.1111111111111747E-3</v>
      </c>
      <c r="R2677" s="12">
        <f t="shared" ca="1" si="431"/>
        <v>-1.5292009296707931E-4</v>
      </c>
      <c r="S2677" s="12">
        <f t="shared" ca="1" si="432"/>
        <v>-2.7635093486747531E-3</v>
      </c>
      <c r="T2677" s="12">
        <f t="shared" ca="1" si="433"/>
        <v>-1.4958863126401933E-3</v>
      </c>
      <c r="U2677" s="18"/>
      <c r="V2677" s="22">
        <f t="shared" ca="1" si="434"/>
        <v>42436</v>
      </c>
      <c r="W2677" s="14">
        <f ca="1">VLOOKUP($M2677,LAST!$B:$Q,2,0)</f>
        <v>450.93</v>
      </c>
      <c r="X2677" s="14">
        <f ca="1">VLOOKUP($M2677,LAST!$B:$Q,3,0)*100</f>
        <v>651.39</v>
      </c>
      <c r="Y2677" s="14">
        <f ca="1">VLOOKUP($M2677,LAST!$B:$Q,16,0)*100</f>
        <v>664</v>
      </c>
      <c r="Z2677" s="14">
        <f ca="1">VLOOKUP($M2677,LAST!$B:$Q,4,0)</f>
        <v>90.19</v>
      </c>
      <c r="AA2677" s="14">
        <f ca="1">VLOOKUP($M2677,LAST!$B:$Q,5,0)</f>
        <v>95.460099999999997</v>
      </c>
      <c r="AB2677" s="14">
        <f ca="1">VLOOKUP($M2677,LAST!$B:$Q,6,0)</f>
        <v>97.070999999999998</v>
      </c>
      <c r="AC2677" s="14">
        <f ca="1">VLOOKUP($M2677,LAST!$B:$Q,7,0)</f>
        <v>1201.5</v>
      </c>
    </row>
    <row r="2678" spans="12:29" ht="16.5" customHeight="1" x14ac:dyDescent="0.25">
      <c r="L2678" s="32">
        <f t="shared" si="426"/>
        <v>2678</v>
      </c>
      <c r="M2678" s="9">
        <f t="shared" ca="1" si="435"/>
        <v>42433</v>
      </c>
      <c r="N2678" s="12">
        <f t="shared" ca="1" si="427"/>
        <v>-2.032819535850372E-2</v>
      </c>
      <c r="O2678" s="12">
        <f t="shared" ca="1" si="428"/>
        <v>-2.3905924382256583E-2</v>
      </c>
      <c r="P2678" s="12">
        <f t="shared" ca="1" si="429"/>
        <v>-2.7616279069767491E-2</v>
      </c>
      <c r="Q2678" s="12">
        <f t="shared" ca="1" si="430"/>
        <v>1.7809439002671734E-3</v>
      </c>
      <c r="R2678" s="12">
        <f t="shared" ca="1" si="431"/>
        <v>2.7134966599895449E-4</v>
      </c>
      <c r="S2678" s="12">
        <f t="shared" ca="1" si="432"/>
        <v>-2.5821788671201995E-3</v>
      </c>
      <c r="T2678" s="12">
        <f t="shared" ca="1" si="433"/>
        <v>-9.3442555468654653E-3</v>
      </c>
      <c r="U2678" s="18"/>
      <c r="V2678" s="22">
        <f t="shared" ca="1" si="434"/>
        <v>42433</v>
      </c>
      <c r="W2678" s="14">
        <f ca="1">VLOOKUP($M2678,LAST!$B:$Q,2,0)</f>
        <v>452.53</v>
      </c>
      <c r="X2678" s="14">
        <f ca="1">VLOOKUP($M2678,LAST!$B:$Q,3,0)*100</f>
        <v>655.74</v>
      </c>
      <c r="Y2678" s="14">
        <f ca="1">VLOOKUP($M2678,LAST!$B:$Q,16,0)*100</f>
        <v>669</v>
      </c>
      <c r="Z2678" s="14">
        <f ca="1">VLOOKUP($M2678,LAST!$B:$Q,4,0)</f>
        <v>90</v>
      </c>
      <c r="AA2678" s="14">
        <f ca="1">VLOOKUP($M2678,LAST!$B:$Q,5,0)</f>
        <v>95.474699999999999</v>
      </c>
      <c r="AB2678" s="14">
        <f ca="1">VLOOKUP($M2678,LAST!$B:$Q,6,0)</f>
        <v>97.34</v>
      </c>
      <c r="AC2678" s="14">
        <f ca="1">VLOOKUP($M2678,LAST!$B:$Q,7,0)</f>
        <v>1203.3</v>
      </c>
    </row>
    <row r="2679" spans="12:29" ht="16.5" customHeight="1" x14ac:dyDescent="0.25">
      <c r="L2679" s="32">
        <f t="shared" si="426"/>
        <v>2679</v>
      </c>
      <c r="M2679" s="9">
        <f t="shared" ca="1" si="435"/>
        <v>42432</v>
      </c>
      <c r="N2679" s="12">
        <f t="shared" ca="1" si="427"/>
        <v>-4.8688008962040064E-3</v>
      </c>
      <c r="O2679" s="12">
        <f t="shared" ca="1" si="428"/>
        <v>-4.6670123712868605E-3</v>
      </c>
      <c r="P2679" s="12">
        <f t="shared" ca="1" si="429"/>
        <v>-2.8985507246376274E-3</v>
      </c>
      <c r="Q2679" s="12">
        <f t="shared" ca="1" si="430"/>
        <v>1.4491138111694113E-3</v>
      </c>
      <c r="R2679" s="12">
        <f t="shared" ca="1" si="431"/>
        <v>1.1002277020344398E-3</v>
      </c>
      <c r="S2679" s="12">
        <f t="shared" ca="1" si="432"/>
        <v>-6.3331093326817189E-3</v>
      </c>
      <c r="T2679" s="12">
        <f t="shared" ca="1" si="433"/>
        <v>-1.0468431771894049E-2</v>
      </c>
      <c r="U2679" s="18"/>
      <c r="V2679" s="22">
        <f t="shared" ca="1" si="434"/>
        <v>42432</v>
      </c>
      <c r="W2679" s="14">
        <f ca="1">VLOOKUP($M2679,LAST!$B:$Q,2,0)</f>
        <v>461.92</v>
      </c>
      <c r="X2679" s="14">
        <f ca="1">VLOOKUP($M2679,LAST!$B:$Q,3,0)*100</f>
        <v>671.8</v>
      </c>
      <c r="Y2679" s="14">
        <f ca="1">VLOOKUP($M2679,LAST!$B:$Q,16,0)*100</f>
        <v>688</v>
      </c>
      <c r="Z2679" s="14">
        <f ca="1">VLOOKUP($M2679,LAST!$B:$Q,4,0)</f>
        <v>89.84</v>
      </c>
      <c r="AA2679" s="14">
        <f ca="1">VLOOKUP($M2679,LAST!$B:$Q,5,0)</f>
        <v>95.448800000000006</v>
      </c>
      <c r="AB2679" s="14">
        <f ca="1">VLOOKUP($M2679,LAST!$B:$Q,6,0)</f>
        <v>97.591999999999999</v>
      </c>
      <c r="AC2679" s="14">
        <f ca="1">VLOOKUP($M2679,LAST!$B:$Q,7,0)</f>
        <v>1214.6500000000001</v>
      </c>
    </row>
    <row r="2680" spans="12:29" ht="16.5" customHeight="1" x14ac:dyDescent="0.25">
      <c r="L2680" s="32">
        <f t="shared" si="426"/>
        <v>2680</v>
      </c>
      <c r="M2680" s="9">
        <f t="shared" ca="1" si="435"/>
        <v>42431</v>
      </c>
      <c r="N2680" s="12">
        <f t="shared" ca="1" si="427"/>
        <v>-1.0509262219948412E-2</v>
      </c>
      <c r="O2680" s="12">
        <f t="shared" ca="1" si="428"/>
        <v>-1.7668718799574989E-2</v>
      </c>
      <c r="P2680" s="12">
        <f t="shared" ca="1" si="429"/>
        <v>-1.849217638691325E-2</v>
      </c>
      <c r="Q2680" s="12">
        <f t="shared" ca="1" si="430"/>
        <v>2.3463687150837576E-3</v>
      </c>
      <c r="R2680" s="12">
        <f t="shared" ca="1" si="431"/>
        <v>1.0352216854796481E-3</v>
      </c>
      <c r="S2680" s="12">
        <f t="shared" ca="1" si="432"/>
        <v>-1.4031234748658195E-3</v>
      </c>
      <c r="T2680" s="12">
        <f t="shared" ca="1" si="433"/>
        <v>-7.4391525834883732E-3</v>
      </c>
      <c r="U2680" s="18"/>
      <c r="V2680" s="22">
        <f t="shared" ca="1" si="434"/>
        <v>42431</v>
      </c>
      <c r="W2680" s="14">
        <f ca="1">VLOOKUP($M2680,LAST!$B:$Q,2,0)</f>
        <v>464.18</v>
      </c>
      <c r="X2680" s="14">
        <f ca="1">VLOOKUP($M2680,LAST!$B:$Q,3,0)*100</f>
        <v>674.95</v>
      </c>
      <c r="Y2680" s="14">
        <f ca="1">VLOOKUP($M2680,LAST!$B:$Q,16,0)*100</f>
        <v>690</v>
      </c>
      <c r="Z2680" s="14">
        <f ca="1">VLOOKUP($M2680,LAST!$B:$Q,4,0)</f>
        <v>89.71</v>
      </c>
      <c r="AA2680" s="14">
        <f ca="1">VLOOKUP($M2680,LAST!$B:$Q,5,0)</f>
        <v>95.343900000000005</v>
      </c>
      <c r="AB2680" s="14">
        <f ca="1">VLOOKUP($M2680,LAST!$B:$Q,6,0)</f>
        <v>98.213999999999999</v>
      </c>
      <c r="AC2680" s="14">
        <f ca="1">VLOOKUP($M2680,LAST!$B:$Q,7,0)</f>
        <v>1227.5</v>
      </c>
    </row>
    <row r="2681" spans="12:29" ht="16.5" customHeight="1" x14ac:dyDescent="0.25">
      <c r="L2681" s="32">
        <f t="shared" si="426"/>
        <v>2681</v>
      </c>
      <c r="M2681" s="9">
        <f t="shared" ca="1" si="435"/>
        <v>42430</v>
      </c>
      <c r="N2681" s="12">
        <f t="shared" ca="1" si="427"/>
        <v>-2.9240129128383363E-2</v>
      </c>
      <c r="O2681" s="12">
        <f t="shared" ca="1" si="428"/>
        <v>-2.7913754562689297E-2</v>
      </c>
      <c r="P2681" s="12">
        <f t="shared" ca="1" si="429"/>
        <v>-3.1680440771349905E-2</v>
      </c>
      <c r="Q2681" s="12">
        <f t="shared" ca="1" si="430"/>
        <v>6.7084078711987516E-4</v>
      </c>
      <c r="R2681" s="12">
        <f t="shared" ca="1" si="431"/>
        <v>4.1998586747693523E-5</v>
      </c>
      <c r="S2681" s="12">
        <f t="shared" ca="1" si="432"/>
        <v>1.4356843938052588E-3</v>
      </c>
      <c r="T2681" s="12">
        <f t="shared" ca="1" si="433"/>
        <v>0</v>
      </c>
      <c r="U2681" s="18"/>
      <c r="V2681" s="22">
        <f t="shared" ca="1" si="434"/>
        <v>42430</v>
      </c>
      <c r="W2681" s="14">
        <f ca="1">VLOOKUP($M2681,LAST!$B:$Q,2,0)</f>
        <v>469.11</v>
      </c>
      <c r="X2681" s="14">
        <f ca="1">VLOOKUP($M2681,LAST!$B:$Q,3,0)*100</f>
        <v>687.09</v>
      </c>
      <c r="Y2681" s="14">
        <f ca="1">VLOOKUP($M2681,LAST!$B:$Q,16,0)*100</f>
        <v>703</v>
      </c>
      <c r="Z2681" s="14">
        <f ca="1">VLOOKUP($M2681,LAST!$B:$Q,4,0)</f>
        <v>89.5</v>
      </c>
      <c r="AA2681" s="14">
        <f ca="1">VLOOKUP($M2681,LAST!$B:$Q,5,0)</f>
        <v>95.2453</v>
      </c>
      <c r="AB2681" s="14">
        <f ca="1">VLOOKUP($M2681,LAST!$B:$Q,6,0)</f>
        <v>98.352000000000004</v>
      </c>
      <c r="AC2681" s="14">
        <f ca="1">VLOOKUP($M2681,LAST!$B:$Q,7,0)</f>
        <v>1236.7</v>
      </c>
    </row>
    <row r="2682" spans="12:29" ht="16.5" customHeight="1" x14ac:dyDescent="0.25">
      <c r="L2682" s="32">
        <f t="shared" si="426"/>
        <v>2682</v>
      </c>
      <c r="M2682" s="9">
        <f t="shared" ca="1" si="435"/>
        <v>42429</v>
      </c>
      <c r="N2682" s="12">
        <f t="shared" ca="1" si="427"/>
        <v>-5.1058222844437839E-3</v>
      </c>
      <c r="O2682" s="12">
        <f t="shared" ca="1" si="428"/>
        <v>-1.319334887682011E-2</v>
      </c>
      <c r="P2682" s="12">
        <f t="shared" ca="1" si="429"/>
        <v>-2.1563342318059342E-2</v>
      </c>
      <c r="Q2682" s="12">
        <f t="shared" ca="1" si="430"/>
        <v>1.119319453771972E-3</v>
      </c>
      <c r="R2682" s="12">
        <f t="shared" ca="1" si="431"/>
        <v>9.9530619065735237E-4</v>
      </c>
      <c r="S2682" s="12">
        <f t="shared" ca="1" si="432"/>
        <v>6.4188776134010972E-4</v>
      </c>
      <c r="T2682" s="12">
        <f t="shared" ca="1" si="433"/>
        <v>-1.1307648816734073E-3</v>
      </c>
      <c r="U2682" s="18"/>
      <c r="V2682" s="22">
        <f t="shared" ca="1" si="434"/>
        <v>42429</v>
      </c>
      <c r="W2682" s="14">
        <f ca="1">VLOOKUP($M2682,LAST!$B:$Q,2,0)</f>
        <v>483.24</v>
      </c>
      <c r="X2682" s="14">
        <f ca="1">VLOOKUP($M2682,LAST!$B:$Q,3,0)*100</f>
        <v>706.82</v>
      </c>
      <c r="Y2682" s="14">
        <f ca="1">VLOOKUP($M2682,LAST!$B:$Q,16,0)*100</f>
        <v>726</v>
      </c>
      <c r="Z2682" s="14">
        <f ca="1">VLOOKUP($M2682,LAST!$B:$Q,4,0)</f>
        <v>89.44</v>
      </c>
      <c r="AA2682" s="14">
        <f ca="1">VLOOKUP($M2682,LAST!$B:$Q,5,0)</f>
        <v>95.241299999999995</v>
      </c>
      <c r="AB2682" s="14">
        <f ca="1">VLOOKUP($M2682,LAST!$B:$Q,6,0)</f>
        <v>98.210999999999999</v>
      </c>
      <c r="AC2682" s="14">
        <f ca="1">VLOOKUP($M2682,LAST!$B:$Q,7,0)</f>
        <v>1236.7</v>
      </c>
    </row>
    <row r="2683" spans="12:29" ht="16.5" customHeight="1" x14ac:dyDescent="0.25">
      <c r="L2683" s="32">
        <f t="shared" si="426"/>
        <v>2683</v>
      </c>
      <c r="M2683" s="9">
        <f t="shared" ca="1" si="435"/>
        <v>42426</v>
      </c>
      <c r="N2683" s="12">
        <f t="shared" ca="1" si="427"/>
        <v>-2.1317751360064419E-2</v>
      </c>
      <c r="O2683" s="12">
        <f t="shared" ca="1" si="428"/>
        <v>-2.5960073977371656E-2</v>
      </c>
      <c r="P2683" s="12">
        <f t="shared" ca="1" si="429"/>
        <v>-3.385416666666663E-2</v>
      </c>
      <c r="Q2683" s="12">
        <f t="shared" ca="1" si="430"/>
        <v>8.9625812233928848E-4</v>
      </c>
      <c r="R2683" s="12">
        <f t="shared" ca="1" si="431"/>
        <v>1.9969583171741689E-5</v>
      </c>
      <c r="S2683" s="12">
        <f t="shared" ca="1" si="432"/>
        <v>8.850103302599388E-3</v>
      </c>
      <c r="T2683" s="12">
        <f t="shared" ca="1" si="433"/>
        <v>-4.440318088242412E-4</v>
      </c>
      <c r="U2683" s="18"/>
      <c r="V2683" s="22">
        <f t="shared" ca="1" si="434"/>
        <v>42426</v>
      </c>
      <c r="W2683" s="14">
        <f ca="1">VLOOKUP($M2683,LAST!$B:$Q,2,0)</f>
        <v>485.72</v>
      </c>
      <c r="X2683" s="14">
        <f ca="1">VLOOKUP($M2683,LAST!$B:$Q,3,0)*100</f>
        <v>716.27</v>
      </c>
      <c r="Y2683" s="14">
        <f ca="1">VLOOKUP($M2683,LAST!$B:$Q,16,0)*100</f>
        <v>742</v>
      </c>
      <c r="Z2683" s="14">
        <f ca="1">VLOOKUP($M2683,LAST!$B:$Q,4,0)</f>
        <v>89.34</v>
      </c>
      <c r="AA2683" s="14">
        <f ca="1">VLOOKUP($M2683,LAST!$B:$Q,5,0)</f>
        <v>95.146600000000007</v>
      </c>
      <c r="AB2683" s="14">
        <f ca="1">VLOOKUP($M2683,LAST!$B:$Q,6,0)</f>
        <v>98.147999999999996</v>
      </c>
      <c r="AC2683" s="14">
        <f ca="1">VLOOKUP($M2683,LAST!$B:$Q,7,0)</f>
        <v>1238.0999999999999</v>
      </c>
    </row>
    <row r="2684" spans="12:29" ht="16.5" customHeight="1" x14ac:dyDescent="0.25">
      <c r="L2684" s="32">
        <f t="shared" si="426"/>
        <v>2684</v>
      </c>
      <c r="M2684" s="9">
        <f t="shared" ca="1" si="435"/>
        <v>42425</v>
      </c>
      <c r="N2684" s="12">
        <f t="shared" ca="1" si="427"/>
        <v>-3.2535347043701757E-3</v>
      </c>
      <c r="O2684" s="12">
        <f t="shared" ca="1" si="428"/>
        <v>-6.0016220600160874E-3</v>
      </c>
      <c r="P2684" s="12">
        <f t="shared" ca="1" si="429"/>
        <v>-1.2853470437018011E-2</v>
      </c>
      <c r="Q2684" s="12">
        <f t="shared" ca="1" si="430"/>
        <v>1.1204481792725929E-4</v>
      </c>
      <c r="R2684" s="12">
        <f t="shared" ca="1" si="431"/>
        <v>-3.750772217809839E-4</v>
      </c>
      <c r="S2684" s="12">
        <f t="shared" ca="1" si="432"/>
        <v>-1.7546019823923009E-3</v>
      </c>
      <c r="T2684" s="12">
        <f t="shared" ca="1" si="433"/>
        <v>3.5242647654543102E-3</v>
      </c>
      <c r="U2684" s="18"/>
      <c r="V2684" s="22">
        <f t="shared" ca="1" si="434"/>
        <v>42425</v>
      </c>
      <c r="W2684" s="14">
        <f ca="1">VLOOKUP($M2684,LAST!$B:$Q,2,0)</f>
        <v>496.3</v>
      </c>
      <c r="X2684" s="14">
        <f ca="1">VLOOKUP($M2684,LAST!$B:$Q,3,0)*100</f>
        <v>735.36</v>
      </c>
      <c r="Y2684" s="14">
        <f ca="1">VLOOKUP($M2684,LAST!$B:$Q,16,0)*100</f>
        <v>768</v>
      </c>
      <c r="Z2684" s="14">
        <f ca="1">VLOOKUP($M2684,LAST!$B:$Q,4,0)</f>
        <v>89.26</v>
      </c>
      <c r="AA2684" s="14">
        <f ca="1">VLOOKUP($M2684,LAST!$B:$Q,5,0)</f>
        <v>95.1447</v>
      </c>
      <c r="AB2684" s="14">
        <f ca="1">VLOOKUP($M2684,LAST!$B:$Q,6,0)</f>
        <v>97.287000000000006</v>
      </c>
      <c r="AC2684" s="14">
        <f ca="1">VLOOKUP($M2684,LAST!$B:$Q,7,0)</f>
        <v>1238.6500000000001</v>
      </c>
    </row>
    <row r="2685" spans="12:29" ht="16.5" customHeight="1" x14ac:dyDescent="0.25">
      <c r="L2685" s="32">
        <f t="shared" si="426"/>
        <v>2685</v>
      </c>
      <c r="M2685" s="9">
        <f t="shared" ca="1" si="435"/>
        <v>42424</v>
      </c>
      <c r="N2685" s="12">
        <f t="shared" ca="1" si="427"/>
        <v>1.629418036249497E-3</v>
      </c>
      <c r="O2685" s="12">
        <f t="shared" ca="1" si="428"/>
        <v>8.4927137151191712E-3</v>
      </c>
      <c r="P2685" s="12">
        <f t="shared" ca="1" si="429"/>
        <v>1.0389610389610393E-2</v>
      </c>
      <c r="Q2685" s="12">
        <f t="shared" ca="1" si="430"/>
        <v>-4.4797849703226422E-4</v>
      </c>
      <c r="R2685" s="12">
        <f t="shared" ca="1" si="431"/>
        <v>-3.9068407521292148E-4</v>
      </c>
      <c r="S2685" s="12">
        <f t="shared" ca="1" si="432"/>
        <v>-2.3594341461408153E-4</v>
      </c>
      <c r="T2685" s="12">
        <f t="shared" ca="1" si="433"/>
        <v>2.5178687459388449E-3</v>
      </c>
      <c r="U2685" s="18"/>
      <c r="V2685" s="22">
        <f t="shared" ca="1" si="434"/>
        <v>42424</v>
      </c>
      <c r="W2685" s="14">
        <f ca="1">VLOOKUP($M2685,LAST!$B:$Q,2,0)</f>
        <v>497.92</v>
      </c>
      <c r="X2685" s="14">
        <f ca="1">VLOOKUP($M2685,LAST!$B:$Q,3,0)*100</f>
        <v>739.8</v>
      </c>
      <c r="Y2685" s="14">
        <f ca="1">VLOOKUP($M2685,LAST!$B:$Q,16,0)*100</f>
        <v>778</v>
      </c>
      <c r="Z2685" s="14">
        <f ca="1">VLOOKUP($M2685,LAST!$B:$Q,4,0)</f>
        <v>89.25</v>
      </c>
      <c r="AA2685" s="14">
        <f ca="1">VLOOKUP($M2685,LAST!$B:$Q,5,0)</f>
        <v>95.180400000000006</v>
      </c>
      <c r="AB2685" s="14">
        <f ca="1">VLOOKUP($M2685,LAST!$B:$Q,6,0)</f>
        <v>97.457999999999998</v>
      </c>
      <c r="AC2685" s="14">
        <f ca="1">VLOOKUP($M2685,LAST!$B:$Q,7,0)</f>
        <v>1234.3</v>
      </c>
    </row>
    <row r="2686" spans="12:29" ht="16.5" customHeight="1" x14ac:dyDescent="0.25">
      <c r="L2686" s="32">
        <f t="shared" si="426"/>
        <v>2686</v>
      </c>
      <c r="M2686" s="9">
        <f t="shared" ca="1" si="435"/>
        <v>42423</v>
      </c>
      <c r="N2686" s="12">
        <f t="shared" ca="1" si="427"/>
        <v>5.4813915857605533E-3</v>
      </c>
      <c r="O2686" s="12">
        <f t="shared" ca="1" si="428"/>
        <v>4.36413228775967E-4</v>
      </c>
      <c r="P2686" s="12">
        <f t="shared" ca="1" si="429"/>
        <v>1.3003901170351995E-3</v>
      </c>
      <c r="Q2686" s="12">
        <f t="shared" ca="1" si="430"/>
        <v>-3.3587102552601333E-4</v>
      </c>
      <c r="R2686" s="12">
        <f t="shared" ca="1" si="431"/>
        <v>-2.4989132877084597E-4</v>
      </c>
      <c r="S2686" s="12">
        <f t="shared" ca="1" si="432"/>
        <v>1.0474537631315339E-3</v>
      </c>
      <c r="T2686" s="12">
        <f t="shared" ca="1" si="433"/>
        <v>-2.6327514277613151E-3</v>
      </c>
      <c r="U2686" s="18"/>
      <c r="V2686" s="22">
        <f t="shared" ca="1" si="434"/>
        <v>42423</v>
      </c>
      <c r="W2686" s="14">
        <f ca="1">VLOOKUP($M2686,LAST!$B:$Q,2,0)</f>
        <v>497.11</v>
      </c>
      <c r="X2686" s="14">
        <f ca="1">VLOOKUP($M2686,LAST!$B:$Q,3,0)*100</f>
        <v>733.57</v>
      </c>
      <c r="Y2686" s="14">
        <f ca="1">VLOOKUP($M2686,LAST!$B:$Q,16,0)*100</f>
        <v>770</v>
      </c>
      <c r="Z2686" s="14">
        <f ca="1">VLOOKUP($M2686,LAST!$B:$Q,4,0)</f>
        <v>89.29</v>
      </c>
      <c r="AA2686" s="14">
        <f ca="1">VLOOKUP($M2686,LAST!$B:$Q,5,0)</f>
        <v>95.217600000000004</v>
      </c>
      <c r="AB2686" s="14">
        <f ca="1">VLOOKUP($M2686,LAST!$B:$Q,6,0)</f>
        <v>97.480999999999995</v>
      </c>
      <c r="AC2686" s="14">
        <f ca="1">VLOOKUP($M2686,LAST!$B:$Q,7,0)</f>
        <v>1231.2</v>
      </c>
    </row>
    <row r="2687" spans="12:29" ht="16.5" customHeight="1" x14ac:dyDescent="0.25">
      <c r="L2687" s="32">
        <f t="shared" si="426"/>
        <v>2687</v>
      </c>
      <c r="M2687" s="9">
        <f t="shared" ca="1" si="435"/>
        <v>42422</v>
      </c>
      <c r="N2687" s="12">
        <f t="shared" ca="1" si="427"/>
        <v>-1.376421304608022E-2</v>
      </c>
      <c r="O2687" s="12">
        <f t="shared" ca="1" si="428"/>
        <v>-1.2723845428840641E-2</v>
      </c>
      <c r="P2687" s="12">
        <f t="shared" ca="1" si="429"/>
        <v>-1.5364916773367487E-2</v>
      </c>
      <c r="Q2687" s="12">
        <f t="shared" ca="1" si="430"/>
        <v>6.721935917541888E-4</v>
      </c>
      <c r="R2687" s="12">
        <f t="shared" ca="1" si="431"/>
        <v>3.4135464226547896E-4</v>
      </c>
      <c r="S2687" s="12">
        <f t="shared" ca="1" si="432"/>
        <v>8.06418219461702E-3</v>
      </c>
      <c r="T2687" s="12">
        <f t="shared" ca="1" si="433"/>
        <v>6.0792737294312893E-4</v>
      </c>
      <c r="U2687" s="18"/>
      <c r="V2687" s="22">
        <f t="shared" ca="1" si="434"/>
        <v>42422</v>
      </c>
      <c r="W2687" s="14">
        <f ca="1">VLOOKUP($M2687,LAST!$B:$Q,2,0)</f>
        <v>494.4</v>
      </c>
      <c r="X2687" s="14">
        <f ca="1">VLOOKUP($M2687,LAST!$B:$Q,3,0)*100</f>
        <v>733.25</v>
      </c>
      <c r="Y2687" s="14">
        <f ca="1">VLOOKUP($M2687,LAST!$B:$Q,16,0)*100</f>
        <v>769</v>
      </c>
      <c r="Z2687" s="14">
        <f ca="1">VLOOKUP($M2687,LAST!$B:$Q,4,0)</f>
        <v>89.32</v>
      </c>
      <c r="AA2687" s="14">
        <f ca="1">VLOOKUP($M2687,LAST!$B:$Q,5,0)</f>
        <v>95.241399999999999</v>
      </c>
      <c r="AB2687" s="14">
        <f ca="1">VLOOKUP($M2687,LAST!$B:$Q,6,0)</f>
        <v>97.379000000000005</v>
      </c>
      <c r="AC2687" s="14">
        <f ca="1">VLOOKUP($M2687,LAST!$B:$Q,7,0)</f>
        <v>1234.45</v>
      </c>
    </row>
    <row r="2688" spans="12:29" ht="16.5" customHeight="1" x14ac:dyDescent="0.25">
      <c r="L2688" s="32">
        <f t="shared" si="426"/>
        <v>2688</v>
      </c>
      <c r="M2688" s="9">
        <f t="shared" ca="1" si="435"/>
        <v>42419</v>
      </c>
      <c r="N2688" s="12">
        <f t="shared" ca="1" si="427"/>
        <v>-1.573423091477566E-3</v>
      </c>
      <c r="O2688" s="12">
        <f t="shared" ca="1" si="428"/>
        <v>2.9167904502118702E-3</v>
      </c>
      <c r="P2688" s="12">
        <f t="shared" ca="1" si="429"/>
        <v>5.1480051480050637E-3</v>
      </c>
      <c r="Q2688" s="12">
        <f t="shared" ca="1" si="430"/>
        <v>-3.359838727741149E-4</v>
      </c>
      <c r="R2688" s="12">
        <f t="shared" ca="1" si="431"/>
        <v>-3.5709671964645473E-5</v>
      </c>
      <c r="S2688" s="12">
        <f t="shared" ca="1" si="432"/>
        <v>-3.6203855555899667E-3</v>
      </c>
      <c r="T2688" s="12">
        <f t="shared" ca="1" si="433"/>
        <v>5.1737483195504197E-3</v>
      </c>
      <c r="U2688" s="18"/>
      <c r="V2688" s="22">
        <f t="shared" ca="1" si="434"/>
        <v>42419</v>
      </c>
      <c r="W2688" s="14">
        <f ca="1">VLOOKUP($M2688,LAST!$B:$Q,2,0)</f>
        <v>501.3</v>
      </c>
      <c r="X2688" s="14">
        <f ca="1">VLOOKUP($M2688,LAST!$B:$Q,3,0)*100</f>
        <v>742.69999999999993</v>
      </c>
      <c r="Y2688" s="14">
        <f ca="1">VLOOKUP($M2688,LAST!$B:$Q,16,0)*100</f>
        <v>781</v>
      </c>
      <c r="Z2688" s="14">
        <f ca="1">VLOOKUP($M2688,LAST!$B:$Q,4,0)</f>
        <v>89.26</v>
      </c>
      <c r="AA2688" s="14">
        <f ca="1">VLOOKUP($M2688,LAST!$B:$Q,5,0)</f>
        <v>95.2089</v>
      </c>
      <c r="AB2688" s="14">
        <f ca="1">VLOOKUP($M2688,LAST!$B:$Q,6,0)</f>
        <v>96.6</v>
      </c>
      <c r="AC2688" s="14">
        <f ca="1">VLOOKUP($M2688,LAST!$B:$Q,7,0)</f>
        <v>1233.7</v>
      </c>
    </row>
    <row r="2689" spans="12:29" ht="16.5" customHeight="1" x14ac:dyDescent="0.25">
      <c r="L2689" s="32">
        <f t="shared" si="426"/>
        <v>2689</v>
      </c>
      <c r="M2689" s="9">
        <f t="shared" ca="1" si="435"/>
        <v>42418</v>
      </c>
      <c r="N2689" s="12">
        <f t="shared" ca="1" si="427"/>
        <v>1.33620517729649E-3</v>
      </c>
      <c r="O2689" s="12">
        <f t="shared" ca="1" si="428"/>
        <v>-9.4700516305075144E-3</v>
      </c>
      <c r="P2689" s="12">
        <f t="shared" ca="1" si="429"/>
        <v>-6.3938618925831747E-3</v>
      </c>
      <c r="Q2689" s="12">
        <f t="shared" ca="1" si="430"/>
        <v>3.3609679587720542E-4</v>
      </c>
      <c r="R2689" s="12">
        <f t="shared" ca="1" si="431"/>
        <v>-1.9006535728094409E-4</v>
      </c>
      <c r="S2689" s="12">
        <f t="shared" ca="1" si="432"/>
        <v>1.7047920153741014E-3</v>
      </c>
      <c r="T2689" s="12">
        <f t="shared" ca="1" si="433"/>
        <v>4.0739835410974479E-5</v>
      </c>
      <c r="U2689" s="18"/>
      <c r="V2689" s="22">
        <f t="shared" ca="1" si="434"/>
        <v>42418</v>
      </c>
      <c r="W2689" s="14">
        <f ca="1">VLOOKUP($M2689,LAST!$B:$Q,2,0)</f>
        <v>502.09</v>
      </c>
      <c r="X2689" s="14">
        <f ca="1">VLOOKUP($M2689,LAST!$B:$Q,3,0)*100</f>
        <v>740.54</v>
      </c>
      <c r="Y2689" s="14">
        <f ca="1">VLOOKUP($M2689,LAST!$B:$Q,16,0)*100</f>
        <v>777</v>
      </c>
      <c r="Z2689" s="14">
        <f ca="1">VLOOKUP($M2689,LAST!$B:$Q,4,0)</f>
        <v>89.29</v>
      </c>
      <c r="AA2689" s="14">
        <f ca="1">VLOOKUP($M2689,LAST!$B:$Q,5,0)</f>
        <v>95.212299999999999</v>
      </c>
      <c r="AB2689" s="14">
        <f ca="1">VLOOKUP($M2689,LAST!$B:$Q,6,0)</f>
        <v>96.950999999999993</v>
      </c>
      <c r="AC2689" s="14">
        <f ca="1">VLOOKUP($M2689,LAST!$B:$Q,7,0)</f>
        <v>1227.3499999999999</v>
      </c>
    </row>
    <row r="2690" spans="12:29" ht="16.5" customHeight="1" x14ac:dyDescent="0.25">
      <c r="L2690" s="32">
        <f t="shared" si="426"/>
        <v>2690</v>
      </c>
      <c r="M2690" s="9">
        <f t="shared" ca="1" si="435"/>
        <v>42417</v>
      </c>
      <c r="N2690" s="12">
        <f t="shared" ca="1" si="427"/>
        <v>-2.8970912893605427E-2</v>
      </c>
      <c r="O2690" s="12">
        <f t="shared" ca="1" si="428"/>
        <v>-2.4236808102429008E-2</v>
      </c>
      <c r="P2690" s="12">
        <f t="shared" ca="1" si="429"/>
        <v>-2.9776674937965208E-2</v>
      </c>
      <c r="Q2690" s="12">
        <f t="shared" ca="1" si="430"/>
        <v>-3.359838727741149E-4</v>
      </c>
      <c r="R2690" s="12">
        <f t="shared" ca="1" si="431"/>
        <v>-1.0898490889427181E-3</v>
      </c>
      <c r="S2690" s="12">
        <f t="shared" ca="1" si="432"/>
        <v>-8.4651278027825239E-4</v>
      </c>
      <c r="T2690" s="12">
        <f t="shared" ca="1" si="433"/>
        <v>8.7950024658884907E-3</v>
      </c>
      <c r="U2690" s="18"/>
      <c r="V2690" s="22">
        <f t="shared" ca="1" si="434"/>
        <v>42417</v>
      </c>
      <c r="W2690" s="14">
        <f ca="1">VLOOKUP($M2690,LAST!$B:$Q,2,0)</f>
        <v>501.42</v>
      </c>
      <c r="X2690" s="14">
        <f ca="1">VLOOKUP($M2690,LAST!$B:$Q,3,0)*100</f>
        <v>747.62</v>
      </c>
      <c r="Y2690" s="14">
        <f ca="1">VLOOKUP($M2690,LAST!$B:$Q,16,0)*100</f>
        <v>782</v>
      </c>
      <c r="Z2690" s="14">
        <f ca="1">VLOOKUP($M2690,LAST!$B:$Q,4,0)</f>
        <v>89.26</v>
      </c>
      <c r="AA2690" s="14">
        <f ca="1">VLOOKUP($M2690,LAST!$B:$Q,5,0)</f>
        <v>95.230400000000003</v>
      </c>
      <c r="AB2690" s="14">
        <f ca="1">VLOOKUP($M2690,LAST!$B:$Q,6,0)</f>
        <v>96.786000000000001</v>
      </c>
      <c r="AC2690" s="14">
        <f ca="1">VLOOKUP($M2690,LAST!$B:$Q,7,0)</f>
        <v>1227.3</v>
      </c>
    </row>
    <row r="2691" spans="12:29" ht="16.5" customHeight="1" x14ac:dyDescent="0.25">
      <c r="L2691" s="32">
        <f t="shared" si="426"/>
        <v>2691</v>
      </c>
      <c r="M2691" s="9">
        <f t="shared" ca="1" si="435"/>
        <v>42416</v>
      </c>
      <c r="N2691" s="12"/>
      <c r="O2691" s="12"/>
      <c r="P2691" s="12"/>
      <c r="Q2691" s="12"/>
      <c r="R2691" s="12"/>
      <c r="S2691" s="12"/>
      <c r="T2691" s="12"/>
      <c r="U2691" s="18"/>
      <c r="V2691" s="22">
        <f t="shared" ca="1" si="434"/>
        <v>42416</v>
      </c>
      <c r="W2691" s="14">
        <f ca="1">VLOOKUP($M2691,LAST!$B:$Q,2,0)</f>
        <v>516.38</v>
      </c>
      <c r="X2691" s="14">
        <f ca="1">VLOOKUP($M2691,LAST!$B:$Q,3,0)*100</f>
        <v>766.19</v>
      </c>
      <c r="Y2691" s="14">
        <f ca="1">VLOOKUP($M2691,LAST!$B:$Q,16,0)*100</f>
        <v>806</v>
      </c>
      <c r="Z2691" s="14">
        <f ca="1">VLOOKUP($M2691,LAST!$B:$Q,4,0)</f>
        <v>89.29</v>
      </c>
      <c r="AA2691" s="14">
        <f ca="1">VLOOKUP($M2691,LAST!$B:$Q,5,0)</f>
        <v>95.334299999999999</v>
      </c>
      <c r="AB2691" s="14">
        <f ca="1">VLOOKUP($M2691,LAST!$B:$Q,6,0)</f>
        <v>96.867999999999995</v>
      </c>
      <c r="AC2691" s="14">
        <f ca="1">VLOOKUP($M2691,LAST!$B:$Q,7,0)</f>
        <v>1216.5999999999999</v>
      </c>
    </row>
    <row r="2692" spans="12:29" ht="16.5" customHeight="1" x14ac:dyDescent="0.25">
      <c r="M2692" s="9"/>
      <c r="N2692" s="12"/>
      <c r="O2692" s="12"/>
      <c r="P2692" s="12"/>
      <c r="Q2692" s="12"/>
      <c r="R2692" s="12"/>
      <c r="S2692" s="12"/>
      <c r="T2692" s="12"/>
      <c r="U2692" s="18"/>
      <c r="V2692" s="22"/>
      <c r="W2692" s="14"/>
      <c r="X2692" s="14"/>
      <c r="Y2692" s="14"/>
      <c r="Z2692" s="14"/>
      <c r="AA2692" s="14"/>
      <c r="AB2692" s="14"/>
      <c r="AC2692" s="14"/>
    </row>
    <row r="2693" spans="12:29" ht="16.5" customHeight="1" x14ac:dyDescent="0.25">
      <c r="M2693" s="9"/>
      <c r="N2693" s="12"/>
      <c r="O2693" s="12"/>
      <c r="P2693" s="12"/>
      <c r="Q2693" s="12"/>
      <c r="R2693" s="12"/>
      <c r="S2693" s="12"/>
      <c r="T2693" s="12"/>
      <c r="U2693" s="18"/>
      <c r="V2693" s="22"/>
      <c r="W2693" s="14"/>
      <c r="X2693" s="14"/>
      <c r="Y2693" s="14"/>
      <c r="Z2693" s="14"/>
      <c r="AA2693" s="14"/>
      <c r="AB2693" s="14"/>
      <c r="AC2693" s="14"/>
    </row>
    <row r="2694" spans="12:29" ht="16.5" customHeight="1" x14ac:dyDescent="0.25">
      <c r="M2694" s="9"/>
      <c r="N2694" s="12"/>
      <c r="O2694" s="12"/>
      <c r="P2694" s="12"/>
      <c r="Q2694" s="12"/>
      <c r="R2694" s="12"/>
      <c r="S2694" s="12"/>
      <c r="T2694" s="12"/>
      <c r="U2694" s="18"/>
      <c r="V2694" s="22"/>
      <c r="W2694" s="14"/>
      <c r="X2694" s="14"/>
      <c r="Y2694" s="14"/>
      <c r="Z2694" s="14"/>
      <c r="AA2694" s="14"/>
      <c r="AB2694" s="14"/>
      <c r="AC2694" s="14"/>
    </row>
    <row r="2695" spans="12:29" ht="16.5" customHeight="1" x14ac:dyDescent="0.25">
      <c r="M2695" s="9"/>
      <c r="N2695" s="12"/>
      <c r="O2695" s="12"/>
      <c r="P2695" s="12"/>
      <c r="Q2695" s="12"/>
      <c r="R2695" s="12"/>
      <c r="S2695" s="12"/>
      <c r="T2695" s="12"/>
      <c r="U2695" s="18"/>
      <c r="V2695" s="22"/>
      <c r="W2695" s="14"/>
      <c r="X2695" s="14"/>
      <c r="Y2695" s="14"/>
      <c r="Z2695" s="14"/>
      <c r="AA2695" s="14"/>
      <c r="AB2695" s="14"/>
      <c r="AC2695" s="14"/>
    </row>
    <row r="2696" spans="12:29" ht="16.5" customHeight="1" x14ac:dyDescent="0.25">
      <c r="M2696" s="9"/>
      <c r="N2696" s="12"/>
      <c r="O2696" s="12"/>
      <c r="P2696" s="12"/>
      <c r="Q2696" s="12"/>
      <c r="R2696" s="12"/>
      <c r="S2696" s="12"/>
      <c r="T2696" s="12"/>
      <c r="U2696" s="18"/>
      <c r="V2696" s="22"/>
      <c r="W2696" s="14"/>
      <c r="X2696" s="14"/>
      <c r="Y2696" s="14"/>
      <c r="Z2696" s="14"/>
      <c r="AA2696" s="14"/>
      <c r="AB2696" s="14"/>
      <c r="AC2696" s="14"/>
    </row>
    <row r="2697" spans="12:29" ht="16.5" customHeight="1" x14ac:dyDescent="0.25">
      <c r="M2697" s="9"/>
      <c r="N2697" s="12"/>
      <c r="O2697" s="12"/>
      <c r="P2697" s="12"/>
      <c r="Q2697" s="12"/>
      <c r="R2697" s="12"/>
      <c r="S2697" s="12"/>
      <c r="T2697" s="12"/>
      <c r="U2697" s="18"/>
      <c r="V2697" s="22"/>
      <c r="W2697" s="14"/>
      <c r="X2697" s="14"/>
      <c r="Y2697" s="14"/>
      <c r="Z2697" s="14"/>
      <c r="AA2697" s="14"/>
      <c r="AB2697" s="14"/>
      <c r="AC2697" s="14"/>
    </row>
    <row r="2698" spans="12:29" ht="16.5" customHeight="1" x14ac:dyDescent="0.25">
      <c r="M2698" s="9"/>
      <c r="N2698" s="12"/>
      <c r="O2698" s="12"/>
      <c r="P2698" s="12"/>
      <c r="Q2698" s="12"/>
      <c r="R2698" s="12"/>
      <c r="S2698" s="12"/>
      <c r="T2698" s="12"/>
      <c r="U2698" s="18"/>
      <c r="V2698" s="22"/>
      <c r="W2698" s="14"/>
      <c r="X2698" s="14"/>
      <c r="Y2698" s="14"/>
      <c r="Z2698" s="14"/>
      <c r="AA2698" s="14"/>
      <c r="AB2698" s="14"/>
      <c r="AC2698" s="14"/>
    </row>
    <row r="2699" spans="12:29" ht="16.5" customHeight="1" x14ac:dyDescent="0.25">
      <c r="M2699" s="9"/>
      <c r="N2699" s="12"/>
      <c r="O2699" s="12"/>
      <c r="P2699" s="12"/>
      <c r="Q2699" s="12"/>
      <c r="R2699" s="12"/>
      <c r="S2699" s="12"/>
      <c r="T2699" s="12"/>
      <c r="U2699" s="18"/>
      <c r="V2699" s="22"/>
      <c r="W2699" s="14"/>
      <c r="X2699" s="14"/>
      <c r="Y2699" s="14"/>
      <c r="Z2699" s="14"/>
      <c r="AA2699" s="14"/>
      <c r="AB2699" s="14"/>
      <c r="AC2699" s="14"/>
    </row>
    <row r="2700" spans="12:29" ht="16.5" customHeight="1" x14ac:dyDescent="0.25">
      <c r="M2700" s="9"/>
      <c r="N2700" s="12"/>
      <c r="O2700" s="12"/>
      <c r="P2700" s="12"/>
      <c r="Q2700" s="12"/>
      <c r="R2700" s="12"/>
      <c r="S2700" s="12"/>
      <c r="T2700" s="12"/>
      <c r="U2700" s="18"/>
      <c r="V2700" s="22"/>
      <c r="W2700" s="14"/>
      <c r="X2700" s="14"/>
      <c r="Y2700" s="14"/>
      <c r="Z2700" s="14"/>
      <c r="AA2700" s="14"/>
      <c r="AB2700" s="14"/>
      <c r="AC2700" s="14"/>
    </row>
    <row r="2701" spans="12:29" ht="16.5" customHeight="1" x14ac:dyDescent="0.25">
      <c r="M2701" s="9"/>
      <c r="N2701" s="12"/>
      <c r="O2701" s="12"/>
      <c r="P2701" s="12"/>
      <c r="Q2701" s="12"/>
      <c r="R2701" s="12"/>
      <c r="S2701" s="12"/>
      <c r="T2701" s="12"/>
      <c r="U2701" s="18"/>
      <c r="V2701" s="22"/>
      <c r="W2701" s="14"/>
      <c r="X2701" s="14"/>
      <c r="Y2701" s="14"/>
      <c r="Z2701" s="14"/>
      <c r="AA2701" s="14"/>
      <c r="AB2701" s="14"/>
      <c r="AC2701" s="14"/>
    </row>
    <row r="2702" spans="12:29" ht="16.5" customHeight="1" x14ac:dyDescent="0.25">
      <c r="M2702" s="9"/>
      <c r="N2702" s="12"/>
      <c r="O2702" s="12"/>
      <c r="P2702" s="12"/>
      <c r="Q2702" s="12"/>
      <c r="R2702" s="12"/>
      <c r="S2702" s="12"/>
      <c r="T2702" s="12"/>
      <c r="U2702" s="18"/>
      <c r="V2702" s="22"/>
      <c r="W2702" s="14"/>
      <c r="X2702" s="14"/>
      <c r="Y2702" s="14"/>
      <c r="Z2702" s="14"/>
      <c r="AA2702" s="14"/>
      <c r="AB2702" s="14"/>
      <c r="AC2702" s="14"/>
    </row>
    <row r="2703" spans="12:29" ht="16.5" customHeight="1" x14ac:dyDescent="0.25">
      <c r="M2703" s="9"/>
      <c r="N2703" s="12"/>
      <c r="O2703" s="12"/>
      <c r="P2703" s="12"/>
      <c r="Q2703" s="12"/>
      <c r="R2703" s="12"/>
      <c r="S2703" s="12"/>
      <c r="T2703" s="12"/>
      <c r="U2703" s="18"/>
      <c r="V2703" s="22"/>
      <c r="W2703" s="14"/>
      <c r="X2703" s="14"/>
      <c r="Y2703" s="14"/>
      <c r="Z2703" s="14"/>
      <c r="AA2703" s="14"/>
      <c r="AB2703" s="14"/>
      <c r="AC2703" s="14"/>
    </row>
    <row r="2704" spans="12:29" ht="16.5" customHeight="1" x14ac:dyDescent="0.25">
      <c r="M2704" s="9"/>
      <c r="N2704" s="12"/>
      <c r="O2704" s="12"/>
      <c r="P2704" s="12"/>
      <c r="Q2704" s="12"/>
      <c r="R2704" s="12"/>
      <c r="S2704" s="12"/>
      <c r="T2704" s="12"/>
      <c r="U2704" s="18"/>
      <c r="V2704" s="22"/>
      <c r="W2704" s="14"/>
      <c r="X2704" s="14"/>
      <c r="Y2704" s="14"/>
      <c r="Z2704" s="14"/>
      <c r="AA2704" s="14"/>
      <c r="AB2704" s="14"/>
      <c r="AC2704" s="14"/>
    </row>
    <row r="2705" spans="13:29" ht="16.5" customHeight="1" x14ac:dyDescent="0.25">
      <c r="M2705" s="9"/>
      <c r="N2705" s="12"/>
      <c r="O2705" s="12"/>
      <c r="P2705" s="12"/>
      <c r="Q2705" s="12"/>
      <c r="R2705" s="12"/>
      <c r="S2705" s="12"/>
      <c r="T2705" s="12"/>
      <c r="U2705" s="18"/>
      <c r="V2705" s="22"/>
      <c r="W2705" s="14"/>
      <c r="X2705" s="14"/>
      <c r="Y2705" s="14"/>
      <c r="Z2705" s="14"/>
      <c r="AA2705" s="14"/>
      <c r="AB2705" s="14"/>
      <c r="AC2705" s="14"/>
    </row>
    <row r="2706" spans="13:29" ht="16.5" customHeight="1" x14ac:dyDescent="0.25">
      <c r="M2706" s="9"/>
      <c r="N2706" s="12"/>
      <c r="O2706" s="12"/>
      <c r="P2706" s="12"/>
      <c r="Q2706" s="12"/>
      <c r="R2706" s="12"/>
      <c r="S2706" s="12"/>
      <c r="T2706" s="12"/>
      <c r="U2706" s="18"/>
      <c r="V2706" s="22"/>
      <c r="W2706" s="14"/>
      <c r="X2706" s="14"/>
      <c r="Y2706" s="14"/>
      <c r="Z2706" s="14"/>
      <c r="AA2706" s="14"/>
      <c r="AB2706" s="14"/>
      <c r="AC2706" s="14"/>
    </row>
    <row r="2707" spans="13:29" ht="16.5" customHeight="1" x14ac:dyDescent="0.25">
      <c r="M2707" s="9"/>
      <c r="N2707" s="12"/>
      <c r="O2707" s="12"/>
      <c r="P2707" s="12"/>
      <c r="Q2707" s="12"/>
      <c r="R2707" s="12"/>
      <c r="S2707" s="12"/>
      <c r="T2707" s="12"/>
      <c r="U2707" s="18"/>
      <c r="V2707" s="22"/>
      <c r="W2707" s="14"/>
      <c r="X2707" s="14"/>
      <c r="Y2707" s="14"/>
      <c r="Z2707" s="14"/>
      <c r="AA2707" s="14"/>
      <c r="AB2707" s="14"/>
      <c r="AC2707" s="14"/>
    </row>
    <row r="2708" spans="13:29" ht="16.5" customHeight="1" x14ac:dyDescent="0.25">
      <c r="M2708" s="9"/>
      <c r="N2708" s="12"/>
      <c r="O2708" s="12"/>
      <c r="P2708" s="12"/>
      <c r="Q2708" s="12"/>
      <c r="R2708" s="12"/>
      <c r="S2708" s="12"/>
      <c r="T2708" s="12"/>
      <c r="U2708" s="18"/>
      <c r="V2708" s="22"/>
      <c r="W2708" s="14"/>
      <c r="X2708" s="14"/>
      <c r="Y2708" s="14"/>
      <c r="Z2708" s="14"/>
      <c r="AA2708" s="14"/>
      <c r="AB2708" s="14"/>
      <c r="AC2708" s="14"/>
    </row>
    <row r="2709" spans="13:29" ht="16.5" customHeight="1" x14ac:dyDescent="0.25">
      <c r="M2709" s="9"/>
      <c r="N2709" s="12"/>
      <c r="O2709" s="12"/>
      <c r="P2709" s="12"/>
      <c r="Q2709" s="12"/>
      <c r="R2709" s="12"/>
      <c r="S2709" s="12"/>
      <c r="T2709" s="12"/>
      <c r="U2709" s="18"/>
      <c r="V2709" s="22"/>
      <c r="W2709" s="14"/>
      <c r="X2709" s="14"/>
      <c r="Y2709" s="14"/>
      <c r="Z2709" s="14"/>
      <c r="AA2709" s="14"/>
      <c r="AB2709" s="14"/>
      <c r="AC2709" s="14"/>
    </row>
    <row r="2710" spans="13:29" ht="16.5" customHeight="1" x14ac:dyDescent="0.25">
      <c r="M2710" s="9"/>
      <c r="N2710" s="12"/>
      <c r="O2710" s="12"/>
      <c r="P2710" s="12"/>
      <c r="Q2710" s="12"/>
      <c r="R2710" s="12"/>
      <c r="S2710" s="12"/>
      <c r="T2710" s="12"/>
      <c r="U2710" s="18"/>
      <c r="V2710" s="22"/>
      <c r="W2710" s="14"/>
      <c r="X2710" s="14"/>
      <c r="Y2710" s="14"/>
      <c r="Z2710" s="14"/>
      <c r="AA2710" s="14"/>
      <c r="AB2710" s="14"/>
      <c r="AC2710" s="14"/>
    </row>
    <row r="2711" spans="13:29" ht="16.5" customHeight="1" x14ac:dyDescent="0.25">
      <c r="M2711" s="9"/>
      <c r="N2711" s="12"/>
      <c r="O2711" s="12"/>
      <c r="P2711" s="12"/>
      <c r="Q2711" s="12"/>
      <c r="R2711" s="12"/>
      <c r="S2711" s="12"/>
      <c r="T2711" s="12"/>
      <c r="U2711" s="18"/>
      <c r="V2711" s="22"/>
      <c r="W2711" s="14"/>
      <c r="X2711" s="14"/>
      <c r="Y2711" s="14"/>
      <c r="Z2711" s="14"/>
      <c r="AA2711" s="14"/>
      <c r="AB2711" s="14"/>
      <c r="AC2711" s="14"/>
    </row>
    <row r="2712" spans="13:29" ht="16.5" customHeight="1" x14ac:dyDescent="0.25">
      <c r="M2712" s="9"/>
      <c r="N2712" s="12"/>
      <c r="O2712" s="12"/>
      <c r="P2712" s="12"/>
      <c r="Q2712" s="12"/>
      <c r="R2712" s="12"/>
      <c r="S2712" s="12"/>
      <c r="T2712" s="12"/>
      <c r="U2712" s="18"/>
      <c r="V2712" s="22"/>
      <c r="W2712" s="14"/>
      <c r="X2712" s="14"/>
      <c r="Y2712" s="14"/>
      <c r="Z2712" s="14"/>
      <c r="AA2712" s="14"/>
      <c r="AB2712" s="14"/>
      <c r="AC2712" s="14"/>
    </row>
    <row r="2713" spans="13:29" ht="16.5" customHeight="1" x14ac:dyDescent="0.25">
      <c r="M2713" s="9"/>
      <c r="N2713" s="12"/>
      <c r="O2713" s="12"/>
      <c r="P2713" s="12"/>
      <c r="Q2713" s="12"/>
      <c r="R2713" s="12"/>
      <c r="S2713" s="12"/>
      <c r="T2713" s="12"/>
      <c r="U2713" s="18"/>
      <c r="V2713" s="22"/>
      <c r="W2713" s="14"/>
      <c r="X2713" s="14"/>
      <c r="Y2713" s="14"/>
      <c r="Z2713" s="14"/>
      <c r="AA2713" s="14"/>
      <c r="AB2713" s="14"/>
      <c r="AC2713" s="14"/>
    </row>
    <row r="2714" spans="13:29" ht="16.5" customHeight="1" x14ac:dyDescent="0.25">
      <c r="M2714" s="9"/>
      <c r="N2714" s="12"/>
      <c r="O2714" s="12"/>
      <c r="P2714" s="12"/>
      <c r="Q2714" s="12"/>
      <c r="R2714" s="12"/>
      <c r="S2714" s="12"/>
      <c r="T2714" s="12"/>
      <c r="U2714" s="18"/>
      <c r="V2714" s="22"/>
      <c r="W2714" s="14"/>
      <c r="X2714" s="14"/>
      <c r="Y2714" s="14"/>
      <c r="Z2714" s="14"/>
      <c r="AA2714" s="14"/>
      <c r="AB2714" s="14"/>
      <c r="AC2714" s="14"/>
    </row>
    <row r="2715" spans="13:29" ht="16.5" customHeight="1" x14ac:dyDescent="0.25">
      <c r="M2715" s="9"/>
      <c r="N2715" s="12"/>
      <c r="O2715" s="12"/>
      <c r="P2715" s="12"/>
      <c r="Q2715" s="12"/>
      <c r="R2715" s="12"/>
      <c r="S2715" s="12"/>
      <c r="T2715" s="12"/>
      <c r="U2715" s="18"/>
      <c r="V2715" s="22"/>
      <c r="W2715" s="14"/>
      <c r="X2715" s="14"/>
      <c r="Y2715" s="14"/>
      <c r="Z2715" s="14"/>
      <c r="AA2715" s="14"/>
      <c r="AB2715" s="14"/>
      <c r="AC2715" s="14"/>
    </row>
    <row r="2716" spans="13:29" ht="16.5" customHeight="1" x14ac:dyDescent="0.25">
      <c r="M2716" s="9"/>
      <c r="N2716" s="12"/>
      <c r="O2716" s="12"/>
      <c r="P2716" s="12"/>
      <c r="Q2716" s="12"/>
      <c r="R2716" s="12"/>
      <c r="S2716" s="12"/>
      <c r="T2716" s="12"/>
      <c r="U2716" s="18"/>
      <c r="V2716" s="22"/>
      <c r="W2716" s="14"/>
      <c r="X2716" s="14"/>
      <c r="Y2716" s="14"/>
      <c r="Z2716" s="14"/>
      <c r="AA2716" s="14"/>
      <c r="AB2716" s="14"/>
      <c r="AC2716" s="14"/>
    </row>
    <row r="2717" spans="13:29" ht="16.5" customHeight="1" x14ac:dyDescent="0.25">
      <c r="M2717" s="9"/>
      <c r="N2717" s="12"/>
      <c r="O2717" s="12"/>
      <c r="P2717" s="12"/>
      <c r="Q2717" s="12"/>
      <c r="R2717" s="12"/>
      <c r="S2717" s="12"/>
      <c r="T2717" s="12"/>
      <c r="U2717" s="18"/>
      <c r="V2717" s="22"/>
      <c r="W2717" s="14"/>
      <c r="X2717" s="14"/>
      <c r="Y2717" s="14"/>
      <c r="Z2717" s="14"/>
      <c r="AA2717" s="14"/>
      <c r="AB2717" s="14"/>
      <c r="AC2717" s="14"/>
    </row>
    <row r="2718" spans="13:29" ht="16.5" customHeight="1" x14ac:dyDescent="0.25">
      <c r="M2718" s="9"/>
      <c r="N2718" s="12"/>
      <c r="O2718" s="12"/>
      <c r="P2718" s="12"/>
      <c r="Q2718" s="12"/>
      <c r="R2718" s="12"/>
      <c r="S2718" s="12"/>
      <c r="T2718" s="12"/>
      <c r="U2718" s="18"/>
      <c r="V2718" s="22"/>
      <c r="W2718" s="14"/>
      <c r="X2718" s="14"/>
      <c r="Y2718" s="14"/>
      <c r="Z2718" s="14"/>
      <c r="AA2718" s="14"/>
      <c r="AB2718" s="14"/>
      <c r="AC2718" s="14"/>
    </row>
    <row r="2719" spans="13:29" ht="16.5" customHeight="1" x14ac:dyDescent="0.25">
      <c r="M2719" s="9"/>
      <c r="N2719" s="12"/>
      <c r="O2719" s="12"/>
      <c r="P2719" s="12"/>
      <c r="Q2719" s="12"/>
      <c r="R2719" s="12"/>
      <c r="S2719" s="12"/>
      <c r="T2719" s="12"/>
      <c r="U2719" s="18"/>
      <c r="V2719" s="22"/>
      <c r="W2719" s="14"/>
      <c r="X2719" s="14"/>
      <c r="Y2719" s="14"/>
      <c r="Z2719" s="14"/>
      <c r="AA2719" s="14"/>
      <c r="AB2719" s="14"/>
      <c r="AC2719" s="14"/>
    </row>
    <row r="2720" spans="13:29" ht="16.5" customHeight="1" x14ac:dyDescent="0.25">
      <c r="M2720" s="9"/>
      <c r="N2720" s="12"/>
      <c r="O2720" s="12"/>
      <c r="P2720" s="12"/>
      <c r="Q2720" s="12"/>
      <c r="R2720" s="12"/>
      <c r="S2720" s="12"/>
      <c r="T2720" s="12"/>
      <c r="U2720" s="18"/>
      <c r="V2720" s="22"/>
      <c r="W2720" s="14"/>
      <c r="X2720" s="14"/>
      <c r="Y2720" s="14"/>
      <c r="Z2720" s="14"/>
      <c r="AA2720" s="14"/>
      <c r="AB2720" s="14"/>
      <c r="AC2720" s="14"/>
    </row>
    <row r="2721" spans="13:29" ht="16.5" customHeight="1" x14ac:dyDescent="0.25">
      <c r="M2721" s="9"/>
      <c r="N2721" s="12"/>
      <c r="O2721" s="12"/>
      <c r="P2721" s="12"/>
      <c r="Q2721" s="12"/>
      <c r="R2721" s="12"/>
      <c r="S2721" s="12"/>
      <c r="T2721" s="12"/>
      <c r="U2721" s="18"/>
      <c r="V2721" s="22"/>
      <c r="W2721" s="14"/>
      <c r="X2721" s="14"/>
      <c r="Y2721" s="14"/>
      <c r="Z2721" s="14"/>
      <c r="AA2721" s="14"/>
      <c r="AB2721" s="14"/>
      <c r="AC2721" s="14"/>
    </row>
    <row r="2722" spans="13:29" ht="16.5" customHeight="1" x14ac:dyDescent="0.25">
      <c r="M2722" s="9"/>
      <c r="N2722" s="12"/>
      <c r="O2722" s="12"/>
      <c r="P2722" s="12"/>
      <c r="Q2722" s="12"/>
      <c r="R2722" s="12"/>
      <c r="S2722" s="12"/>
      <c r="T2722" s="12"/>
      <c r="U2722" s="18"/>
      <c r="V2722" s="22"/>
      <c r="W2722" s="14"/>
      <c r="X2722" s="14"/>
      <c r="Y2722" s="14"/>
      <c r="Z2722" s="14"/>
      <c r="AA2722" s="14"/>
      <c r="AB2722" s="14"/>
      <c r="AC2722" s="14"/>
    </row>
    <row r="2723" spans="13:29" ht="16.5" customHeight="1" x14ac:dyDescent="0.25">
      <c r="M2723" s="9"/>
      <c r="N2723" s="12"/>
      <c r="O2723" s="12"/>
      <c r="P2723" s="12"/>
      <c r="Q2723" s="12"/>
      <c r="R2723" s="12"/>
      <c r="S2723" s="12"/>
      <c r="T2723" s="12"/>
      <c r="U2723" s="18"/>
      <c r="V2723" s="22"/>
      <c r="W2723" s="14"/>
      <c r="X2723" s="14"/>
      <c r="Y2723" s="14"/>
      <c r="Z2723" s="14"/>
      <c r="AA2723" s="14"/>
      <c r="AB2723" s="14"/>
      <c r="AC2723" s="14"/>
    </row>
    <row r="2724" spans="13:29" ht="16.5" customHeight="1" x14ac:dyDescent="0.25">
      <c r="M2724" s="9"/>
      <c r="N2724" s="12"/>
      <c r="O2724" s="12"/>
      <c r="P2724" s="12"/>
      <c r="Q2724" s="12"/>
      <c r="R2724" s="12"/>
      <c r="S2724" s="12"/>
      <c r="T2724" s="12"/>
      <c r="U2724" s="18"/>
      <c r="V2724" s="22"/>
      <c r="W2724" s="14"/>
      <c r="X2724" s="14"/>
      <c r="Y2724" s="14"/>
      <c r="Z2724" s="14"/>
      <c r="AA2724" s="14"/>
      <c r="AB2724" s="14"/>
      <c r="AC2724" s="14"/>
    </row>
    <row r="2725" spans="13:29" ht="16.5" customHeight="1" x14ac:dyDescent="0.25">
      <c r="M2725" s="9"/>
      <c r="N2725" s="12"/>
      <c r="O2725" s="12"/>
      <c r="P2725" s="12"/>
      <c r="Q2725" s="12"/>
      <c r="R2725" s="12"/>
      <c r="S2725" s="12"/>
      <c r="T2725" s="12"/>
      <c r="U2725" s="18"/>
      <c r="V2725" s="22"/>
      <c r="W2725" s="14"/>
      <c r="X2725" s="14"/>
      <c r="Y2725" s="14"/>
      <c r="Z2725" s="14"/>
      <c r="AA2725" s="14"/>
      <c r="AB2725" s="14"/>
      <c r="AC2725" s="14"/>
    </row>
    <row r="2726" spans="13:29" ht="16.5" customHeight="1" x14ac:dyDescent="0.25">
      <c r="M2726" s="9"/>
      <c r="N2726" s="12"/>
      <c r="O2726" s="12"/>
      <c r="P2726" s="12"/>
      <c r="Q2726" s="12"/>
      <c r="R2726" s="12"/>
      <c r="S2726" s="12"/>
      <c r="T2726" s="12"/>
      <c r="U2726" s="18"/>
      <c r="V2726" s="22"/>
      <c r="W2726" s="14"/>
      <c r="X2726" s="14"/>
      <c r="Y2726" s="14"/>
      <c r="Z2726" s="14"/>
      <c r="AA2726" s="14"/>
      <c r="AB2726" s="14"/>
      <c r="AC2726" s="14"/>
    </row>
    <row r="2727" spans="13:29" ht="16.5" customHeight="1" x14ac:dyDescent="0.25">
      <c r="M2727" s="9"/>
      <c r="N2727" s="12"/>
      <c r="O2727" s="12"/>
      <c r="P2727" s="12"/>
      <c r="Q2727" s="12"/>
      <c r="R2727" s="12"/>
      <c r="S2727" s="12"/>
      <c r="T2727" s="12"/>
      <c r="U2727" s="18"/>
      <c r="V2727" s="22"/>
      <c r="W2727" s="14"/>
      <c r="X2727" s="14"/>
      <c r="Y2727" s="14"/>
      <c r="Z2727" s="14"/>
      <c r="AA2727" s="14"/>
      <c r="AB2727" s="14"/>
      <c r="AC2727" s="14"/>
    </row>
    <row r="2728" spans="13:29" ht="16.5" customHeight="1" x14ac:dyDescent="0.25">
      <c r="M2728" s="9"/>
      <c r="N2728" s="12"/>
      <c r="O2728" s="12"/>
      <c r="P2728" s="12"/>
      <c r="Q2728" s="12"/>
      <c r="R2728" s="12"/>
      <c r="S2728" s="12"/>
      <c r="T2728" s="12"/>
      <c r="U2728" s="18"/>
      <c r="V2728" s="22"/>
      <c r="W2728" s="14"/>
      <c r="X2728" s="14"/>
      <c r="Y2728" s="14"/>
      <c r="Z2728" s="14"/>
      <c r="AA2728" s="14"/>
      <c r="AB2728" s="14"/>
      <c r="AC2728" s="14"/>
    </row>
    <row r="2729" spans="13:29" ht="16.5" customHeight="1" x14ac:dyDescent="0.25">
      <c r="M2729" s="9"/>
      <c r="N2729" s="12"/>
      <c r="O2729" s="12"/>
      <c r="P2729" s="12"/>
      <c r="Q2729" s="12"/>
      <c r="R2729" s="12"/>
      <c r="S2729" s="12"/>
      <c r="T2729" s="12"/>
      <c r="U2729" s="18"/>
      <c r="V2729" s="22"/>
      <c r="W2729" s="14"/>
      <c r="X2729" s="14"/>
      <c r="Y2729" s="14"/>
      <c r="Z2729" s="14"/>
      <c r="AA2729" s="14"/>
      <c r="AB2729" s="14"/>
      <c r="AC2729" s="14"/>
    </row>
    <row r="2730" spans="13:29" ht="16.5" customHeight="1" x14ac:dyDescent="0.25">
      <c r="M2730" s="9"/>
      <c r="N2730" s="12"/>
      <c r="O2730" s="12"/>
      <c r="P2730" s="12"/>
      <c r="Q2730" s="12"/>
      <c r="R2730" s="12"/>
      <c r="S2730" s="12"/>
      <c r="T2730" s="12"/>
      <c r="U2730" s="18"/>
      <c r="V2730" s="22"/>
      <c r="W2730" s="14"/>
      <c r="X2730" s="14"/>
      <c r="Y2730" s="14"/>
      <c r="Z2730" s="14"/>
      <c r="AA2730" s="14"/>
      <c r="AB2730" s="14"/>
      <c r="AC2730" s="14"/>
    </row>
    <row r="2731" spans="13:29" ht="16.5" customHeight="1" x14ac:dyDescent="0.25">
      <c r="M2731" s="9"/>
      <c r="N2731" s="12"/>
      <c r="O2731" s="12"/>
      <c r="P2731" s="12"/>
      <c r="Q2731" s="12"/>
      <c r="R2731" s="12"/>
      <c r="S2731" s="12"/>
      <c r="T2731" s="12"/>
      <c r="U2731" s="18"/>
      <c r="V2731" s="22"/>
      <c r="W2731" s="14"/>
      <c r="X2731" s="14"/>
      <c r="Y2731" s="14"/>
      <c r="Z2731" s="14"/>
      <c r="AA2731" s="14"/>
      <c r="AB2731" s="14"/>
      <c r="AC2731" s="14"/>
    </row>
    <row r="2732" spans="13:29" ht="16.5" customHeight="1" x14ac:dyDescent="0.25">
      <c r="M2732" s="9"/>
      <c r="N2732" s="12"/>
      <c r="O2732" s="12"/>
      <c r="P2732" s="12"/>
      <c r="Q2732" s="12"/>
      <c r="R2732" s="12"/>
      <c r="S2732" s="12"/>
      <c r="T2732" s="12"/>
      <c r="U2732" s="18"/>
      <c r="V2732" s="22"/>
      <c r="W2732" s="14"/>
      <c r="X2732" s="14"/>
      <c r="Y2732" s="14"/>
      <c r="Z2732" s="14"/>
      <c r="AA2732" s="14"/>
      <c r="AB2732" s="14"/>
      <c r="AC2732" s="14"/>
    </row>
    <row r="2733" spans="13:29" ht="16.5" customHeight="1" x14ac:dyDescent="0.25">
      <c r="M2733" s="9"/>
      <c r="N2733" s="12"/>
      <c r="O2733" s="12"/>
      <c r="P2733" s="12"/>
      <c r="Q2733" s="12"/>
      <c r="R2733" s="12"/>
      <c r="S2733" s="12"/>
      <c r="T2733" s="12"/>
      <c r="U2733" s="18"/>
      <c r="V2733" s="22"/>
      <c r="W2733" s="14"/>
      <c r="X2733" s="14"/>
      <c r="Y2733" s="14"/>
      <c r="Z2733" s="14"/>
      <c r="AA2733" s="14"/>
      <c r="AB2733" s="14"/>
      <c r="AC2733" s="14"/>
    </row>
    <row r="2734" spans="13:29" ht="16.5" customHeight="1" x14ac:dyDescent="0.25">
      <c r="M2734" s="9"/>
      <c r="N2734" s="12"/>
      <c r="O2734" s="12"/>
      <c r="P2734" s="12"/>
      <c r="Q2734" s="12"/>
      <c r="R2734" s="12"/>
      <c r="S2734" s="12"/>
      <c r="T2734" s="12"/>
      <c r="U2734" s="18"/>
      <c r="V2734" s="22"/>
      <c r="W2734" s="14"/>
      <c r="X2734" s="14"/>
      <c r="Y2734" s="14"/>
      <c r="Z2734" s="14"/>
      <c r="AA2734" s="14"/>
      <c r="AB2734" s="14"/>
      <c r="AC2734" s="14"/>
    </row>
    <row r="2735" spans="13:29" ht="16.5" customHeight="1" x14ac:dyDescent="0.25">
      <c r="M2735" s="9"/>
      <c r="N2735" s="12"/>
      <c r="O2735" s="12"/>
      <c r="P2735" s="12"/>
      <c r="Q2735" s="12"/>
      <c r="R2735" s="12"/>
      <c r="S2735" s="12"/>
      <c r="T2735" s="12"/>
      <c r="U2735" s="18"/>
      <c r="V2735" s="22"/>
      <c r="W2735" s="14"/>
      <c r="X2735" s="14"/>
      <c r="Y2735" s="14"/>
      <c r="Z2735" s="14"/>
      <c r="AA2735" s="14"/>
      <c r="AB2735" s="14"/>
      <c r="AC2735" s="14"/>
    </row>
    <row r="2736" spans="13:29" ht="16.5" customHeight="1" x14ac:dyDescent="0.25">
      <c r="M2736" s="9"/>
      <c r="N2736" s="12"/>
      <c r="O2736" s="12"/>
      <c r="P2736" s="12"/>
      <c r="Q2736" s="12"/>
      <c r="R2736" s="12"/>
      <c r="S2736" s="12"/>
      <c r="T2736" s="12"/>
      <c r="U2736" s="18"/>
      <c r="V2736" s="22"/>
      <c r="W2736" s="14"/>
      <c r="X2736" s="14"/>
      <c r="Y2736" s="14"/>
      <c r="Z2736" s="14"/>
      <c r="AA2736" s="14"/>
      <c r="AB2736" s="14"/>
      <c r="AC2736" s="14"/>
    </row>
    <row r="2737" spans="13:29" ht="16.5" customHeight="1" x14ac:dyDescent="0.25">
      <c r="M2737" s="9"/>
      <c r="N2737" s="12"/>
      <c r="O2737" s="12"/>
      <c r="P2737" s="12"/>
      <c r="Q2737" s="12"/>
      <c r="R2737" s="12"/>
      <c r="S2737" s="12"/>
      <c r="T2737" s="12"/>
      <c r="U2737" s="18"/>
      <c r="V2737" s="22"/>
      <c r="W2737" s="14"/>
      <c r="X2737" s="14"/>
      <c r="Y2737" s="14"/>
      <c r="Z2737" s="14"/>
      <c r="AA2737" s="14"/>
      <c r="AB2737" s="14"/>
      <c r="AC2737" s="14"/>
    </row>
    <row r="2738" spans="13:29" ht="16.5" customHeight="1" x14ac:dyDescent="0.25">
      <c r="M2738" s="9"/>
      <c r="N2738" s="12"/>
      <c r="O2738" s="12"/>
      <c r="P2738" s="12"/>
      <c r="Q2738" s="12"/>
      <c r="R2738" s="12"/>
      <c r="S2738" s="12"/>
      <c r="T2738" s="12"/>
      <c r="U2738" s="18"/>
      <c r="V2738" s="22"/>
      <c r="W2738" s="14"/>
      <c r="X2738" s="14"/>
      <c r="Y2738" s="14"/>
      <c r="Z2738" s="14"/>
      <c r="AA2738" s="14"/>
      <c r="AB2738" s="14"/>
      <c r="AC2738" s="14"/>
    </row>
    <row r="2739" spans="13:29" ht="16.5" customHeight="1" x14ac:dyDescent="0.25">
      <c r="M2739" s="9"/>
      <c r="N2739" s="12"/>
      <c r="O2739" s="12"/>
      <c r="P2739" s="12"/>
      <c r="Q2739" s="12"/>
      <c r="R2739" s="12"/>
      <c r="S2739" s="12"/>
      <c r="T2739" s="12"/>
      <c r="U2739" s="18"/>
      <c r="V2739" s="22"/>
      <c r="W2739" s="14"/>
      <c r="X2739" s="14"/>
      <c r="Y2739" s="14"/>
      <c r="Z2739" s="14"/>
      <c r="AA2739" s="14"/>
      <c r="AB2739" s="14"/>
      <c r="AC2739" s="14"/>
    </row>
    <row r="2740" spans="13:29" ht="16.5" customHeight="1" x14ac:dyDescent="0.25">
      <c r="M2740" s="9"/>
      <c r="N2740" s="12"/>
      <c r="O2740" s="12"/>
      <c r="P2740" s="12"/>
      <c r="Q2740" s="12"/>
      <c r="R2740" s="12"/>
      <c r="S2740" s="12"/>
      <c r="T2740" s="12"/>
      <c r="U2740" s="18"/>
      <c r="V2740" s="22"/>
      <c r="W2740" s="14"/>
      <c r="X2740" s="14"/>
      <c r="Y2740" s="14"/>
      <c r="Z2740" s="14"/>
      <c r="AA2740" s="14"/>
      <c r="AB2740" s="14"/>
      <c r="AC2740" s="14"/>
    </row>
    <row r="2741" spans="13:29" ht="16.5" customHeight="1" x14ac:dyDescent="0.25">
      <c r="M2741" s="9"/>
      <c r="N2741" s="12"/>
      <c r="O2741" s="12"/>
      <c r="P2741" s="12"/>
      <c r="Q2741" s="12"/>
      <c r="R2741" s="12"/>
      <c r="S2741" s="12"/>
      <c r="T2741" s="12"/>
      <c r="U2741" s="18"/>
      <c r="V2741" s="22"/>
      <c r="W2741" s="14"/>
      <c r="X2741" s="14"/>
      <c r="Y2741" s="14"/>
      <c r="Z2741" s="14"/>
      <c r="AA2741" s="14"/>
      <c r="AB2741" s="14"/>
      <c r="AC2741" s="14"/>
    </row>
    <row r="2742" spans="13:29" ht="16.5" customHeight="1" x14ac:dyDescent="0.25">
      <c r="M2742" s="9"/>
      <c r="N2742" s="12"/>
      <c r="O2742" s="12"/>
      <c r="P2742" s="12"/>
      <c r="Q2742" s="12"/>
      <c r="R2742" s="12"/>
      <c r="S2742" s="12"/>
      <c r="T2742" s="12"/>
      <c r="U2742" s="18"/>
      <c r="V2742" s="22"/>
      <c r="W2742" s="14"/>
      <c r="X2742" s="14"/>
      <c r="Y2742" s="14"/>
      <c r="Z2742" s="14"/>
      <c r="AA2742" s="14"/>
      <c r="AB2742" s="14"/>
      <c r="AC2742" s="14"/>
    </row>
    <row r="2743" spans="13:29" ht="16.5" customHeight="1" x14ac:dyDescent="0.25">
      <c r="M2743" s="9"/>
      <c r="N2743" s="12"/>
      <c r="O2743" s="12"/>
      <c r="P2743" s="12"/>
      <c r="Q2743" s="12"/>
      <c r="R2743" s="12"/>
      <c r="S2743" s="12"/>
      <c r="T2743" s="12"/>
      <c r="U2743" s="18"/>
      <c r="V2743" s="22"/>
      <c r="W2743" s="14"/>
      <c r="X2743" s="14"/>
      <c r="Y2743" s="14"/>
      <c r="Z2743" s="14"/>
      <c r="AA2743" s="14"/>
      <c r="AB2743" s="14"/>
      <c r="AC2743" s="14"/>
    </row>
    <row r="2744" spans="13:29" ht="16.5" customHeight="1" x14ac:dyDescent="0.25">
      <c r="M2744" s="9"/>
      <c r="N2744" s="12"/>
      <c r="O2744" s="12"/>
      <c r="P2744" s="12"/>
      <c r="Q2744" s="12"/>
      <c r="R2744" s="12"/>
      <c r="S2744" s="12"/>
      <c r="T2744" s="12"/>
      <c r="U2744" s="18"/>
      <c r="V2744" s="22"/>
      <c r="W2744" s="14"/>
      <c r="X2744" s="14"/>
      <c r="Y2744" s="14"/>
      <c r="Z2744" s="14"/>
      <c r="AA2744" s="14"/>
      <c r="AB2744" s="14"/>
      <c r="AC2744" s="14"/>
    </row>
    <row r="2745" spans="13:29" ht="16.5" customHeight="1" x14ac:dyDescent="0.25">
      <c r="M2745" s="9"/>
      <c r="N2745" s="12"/>
      <c r="O2745" s="12"/>
      <c r="P2745" s="12"/>
      <c r="Q2745" s="12"/>
      <c r="R2745" s="12"/>
      <c r="S2745" s="12"/>
      <c r="T2745" s="12"/>
      <c r="U2745" s="18"/>
      <c r="V2745" s="22"/>
      <c r="W2745" s="14"/>
      <c r="X2745" s="14"/>
      <c r="Y2745" s="14"/>
      <c r="Z2745" s="14"/>
      <c r="AA2745" s="14"/>
      <c r="AB2745" s="14"/>
      <c r="AC2745" s="14"/>
    </row>
    <row r="2746" spans="13:29" ht="16.5" customHeight="1" x14ac:dyDescent="0.25">
      <c r="M2746" s="9"/>
      <c r="N2746" s="12"/>
      <c r="O2746" s="12"/>
      <c r="P2746" s="12"/>
      <c r="Q2746" s="12"/>
      <c r="R2746" s="12"/>
      <c r="S2746" s="12"/>
      <c r="T2746" s="12"/>
      <c r="U2746" s="18"/>
      <c r="V2746" s="22"/>
      <c r="W2746" s="14"/>
      <c r="X2746" s="14"/>
      <c r="Y2746" s="14"/>
      <c r="Z2746" s="14"/>
      <c r="AA2746" s="14"/>
      <c r="AB2746" s="14"/>
      <c r="AC2746" s="14"/>
    </row>
    <row r="2747" spans="13:29" ht="16.5" customHeight="1" x14ac:dyDescent="0.25">
      <c r="M2747" s="9"/>
      <c r="N2747" s="12"/>
      <c r="O2747" s="12"/>
      <c r="P2747" s="12"/>
      <c r="Q2747" s="12"/>
      <c r="R2747" s="12"/>
      <c r="S2747" s="12"/>
      <c r="T2747" s="12"/>
      <c r="U2747" s="18"/>
      <c r="V2747" s="22"/>
      <c r="W2747" s="14"/>
      <c r="X2747" s="14"/>
      <c r="Y2747" s="14"/>
      <c r="Z2747" s="14"/>
      <c r="AA2747" s="14"/>
      <c r="AB2747" s="14"/>
      <c r="AC2747" s="14"/>
    </row>
    <row r="2748" spans="13:29" ht="16.5" customHeight="1" x14ac:dyDescent="0.25">
      <c r="M2748" s="9"/>
      <c r="N2748" s="12"/>
      <c r="O2748" s="12"/>
      <c r="P2748" s="12"/>
      <c r="Q2748" s="12"/>
      <c r="R2748" s="12"/>
      <c r="S2748" s="12"/>
      <c r="T2748" s="12"/>
      <c r="U2748" s="18"/>
      <c r="V2748" s="22"/>
      <c r="W2748" s="14"/>
      <c r="X2748" s="14"/>
      <c r="Y2748" s="14"/>
      <c r="Z2748" s="14"/>
      <c r="AA2748" s="14"/>
      <c r="AB2748" s="14"/>
      <c r="AC2748" s="14"/>
    </row>
    <row r="2749" spans="13:29" ht="16.5" customHeight="1" x14ac:dyDescent="0.25">
      <c r="M2749" s="9"/>
      <c r="N2749" s="12"/>
      <c r="O2749" s="12"/>
      <c r="P2749" s="12"/>
      <c r="Q2749" s="12"/>
      <c r="R2749" s="12"/>
      <c r="S2749" s="12"/>
      <c r="T2749" s="12"/>
      <c r="U2749" s="18"/>
      <c r="V2749" s="22"/>
      <c r="W2749" s="14"/>
      <c r="X2749" s="14"/>
      <c r="Y2749" s="14"/>
      <c r="Z2749" s="14"/>
      <c r="AA2749" s="14"/>
      <c r="AB2749" s="14"/>
      <c r="AC2749" s="14"/>
    </row>
    <row r="2750" spans="13:29" ht="16.5" customHeight="1" x14ac:dyDescent="0.25">
      <c r="M2750" s="9"/>
      <c r="N2750" s="12"/>
      <c r="O2750" s="12"/>
      <c r="P2750" s="12"/>
      <c r="Q2750" s="12"/>
      <c r="R2750" s="12"/>
      <c r="S2750" s="12"/>
      <c r="T2750" s="12"/>
      <c r="U2750" s="18"/>
      <c r="V2750" s="22"/>
      <c r="W2750" s="14"/>
      <c r="X2750" s="14"/>
      <c r="Y2750" s="14"/>
      <c r="Z2750" s="14"/>
      <c r="AA2750" s="14"/>
      <c r="AB2750" s="14"/>
      <c r="AC2750" s="14"/>
    </row>
    <row r="2751" spans="13:29" ht="16.5" customHeight="1" x14ac:dyDescent="0.25">
      <c r="M2751" s="9"/>
      <c r="N2751" s="12"/>
      <c r="O2751" s="12"/>
      <c r="P2751" s="12"/>
      <c r="Q2751" s="12"/>
      <c r="R2751" s="12"/>
      <c r="S2751" s="12"/>
      <c r="T2751" s="12"/>
      <c r="U2751" s="18"/>
      <c r="V2751" s="22"/>
      <c r="W2751" s="14"/>
      <c r="X2751" s="14"/>
      <c r="Y2751" s="14"/>
      <c r="Z2751" s="14"/>
      <c r="AA2751" s="14"/>
      <c r="AB2751" s="14"/>
      <c r="AC2751" s="14"/>
    </row>
    <row r="2752" spans="13:29" ht="16.5" customHeight="1" x14ac:dyDescent="0.25">
      <c r="M2752" s="9"/>
      <c r="N2752" s="12"/>
      <c r="O2752" s="12"/>
      <c r="P2752" s="12"/>
      <c r="Q2752" s="12"/>
      <c r="R2752" s="12"/>
      <c r="S2752" s="12"/>
      <c r="T2752" s="12"/>
      <c r="U2752" s="18"/>
      <c r="V2752" s="22"/>
      <c r="W2752" s="14"/>
      <c r="X2752" s="14"/>
      <c r="Y2752" s="14"/>
      <c r="Z2752" s="14"/>
      <c r="AA2752" s="14"/>
      <c r="AB2752" s="14"/>
      <c r="AC2752" s="14"/>
    </row>
    <row r="2753" spans="13:29" ht="16.5" customHeight="1" x14ac:dyDescent="0.25">
      <c r="M2753" s="9"/>
      <c r="N2753" s="12"/>
      <c r="O2753" s="12"/>
      <c r="P2753" s="12"/>
      <c r="Q2753" s="12"/>
      <c r="R2753" s="12"/>
      <c r="S2753" s="12"/>
      <c r="T2753" s="12"/>
      <c r="U2753" s="18"/>
      <c r="V2753" s="22"/>
      <c r="W2753" s="14"/>
      <c r="X2753" s="14"/>
      <c r="Y2753" s="14"/>
      <c r="Z2753" s="14"/>
      <c r="AA2753" s="14"/>
      <c r="AB2753" s="14"/>
      <c r="AC2753" s="14"/>
    </row>
    <row r="2754" spans="13:29" ht="16.5" customHeight="1" x14ac:dyDescent="0.25">
      <c r="M2754" s="9"/>
      <c r="N2754" s="12"/>
      <c r="O2754" s="12"/>
      <c r="P2754" s="12"/>
      <c r="Q2754" s="12"/>
      <c r="R2754" s="12"/>
      <c r="S2754" s="12"/>
      <c r="T2754" s="12"/>
      <c r="U2754" s="18"/>
      <c r="V2754" s="22"/>
      <c r="W2754" s="14"/>
      <c r="X2754" s="14"/>
      <c r="Y2754" s="14"/>
      <c r="Z2754" s="14"/>
      <c r="AA2754" s="14"/>
      <c r="AB2754" s="14"/>
      <c r="AC2754" s="14"/>
    </row>
    <row r="2755" spans="13:29" ht="16.5" customHeight="1" x14ac:dyDescent="0.25">
      <c r="M2755" s="9"/>
      <c r="N2755" s="12"/>
      <c r="O2755" s="12"/>
      <c r="P2755" s="12"/>
      <c r="Q2755" s="12"/>
      <c r="R2755" s="12"/>
      <c r="S2755" s="12"/>
      <c r="T2755" s="12"/>
      <c r="U2755" s="18"/>
      <c r="V2755" s="22"/>
      <c r="W2755" s="14"/>
      <c r="X2755" s="14"/>
      <c r="Y2755" s="14"/>
      <c r="Z2755" s="14"/>
      <c r="AA2755" s="14"/>
      <c r="AB2755" s="14"/>
      <c r="AC2755" s="14"/>
    </row>
    <row r="2756" spans="13:29" ht="16.5" customHeight="1" x14ac:dyDescent="0.25">
      <c r="M2756" s="9"/>
      <c r="N2756" s="12"/>
      <c r="O2756" s="12"/>
      <c r="P2756" s="12"/>
      <c r="Q2756" s="12"/>
      <c r="R2756" s="12"/>
      <c r="S2756" s="12"/>
      <c r="T2756" s="12"/>
      <c r="U2756" s="18"/>
      <c r="V2756" s="22"/>
      <c r="W2756" s="14"/>
      <c r="X2756" s="14"/>
      <c r="Y2756" s="14"/>
      <c r="Z2756" s="14"/>
      <c r="AA2756" s="14"/>
      <c r="AB2756" s="14"/>
      <c r="AC2756" s="14"/>
    </row>
    <row r="2757" spans="13:29" ht="16.5" customHeight="1" x14ac:dyDescent="0.25">
      <c r="M2757" s="9"/>
      <c r="N2757" s="12"/>
      <c r="O2757" s="12"/>
      <c r="P2757" s="12"/>
      <c r="Q2757" s="12"/>
      <c r="R2757" s="12"/>
      <c r="S2757" s="12"/>
      <c r="T2757" s="12"/>
      <c r="U2757" s="18"/>
      <c r="V2757" s="22"/>
      <c r="W2757" s="14"/>
      <c r="X2757" s="14"/>
      <c r="Y2757" s="14"/>
      <c r="Z2757" s="14"/>
      <c r="AA2757" s="14"/>
      <c r="AB2757" s="14"/>
      <c r="AC2757" s="14"/>
    </row>
    <row r="2758" spans="13:29" ht="16.5" customHeight="1" x14ac:dyDescent="0.25">
      <c r="M2758" s="9"/>
      <c r="N2758" s="12"/>
      <c r="O2758" s="12"/>
      <c r="P2758" s="12"/>
      <c r="Q2758" s="12"/>
      <c r="R2758" s="12"/>
      <c r="S2758" s="12"/>
      <c r="T2758" s="12"/>
      <c r="U2758" s="18"/>
      <c r="V2758" s="22"/>
      <c r="W2758" s="14"/>
      <c r="X2758" s="14"/>
      <c r="Y2758" s="14"/>
      <c r="Z2758" s="14"/>
      <c r="AA2758" s="14"/>
      <c r="AB2758" s="14"/>
      <c r="AC2758" s="14"/>
    </row>
    <row r="2759" spans="13:29" ht="16.5" customHeight="1" x14ac:dyDescent="0.25">
      <c r="M2759" s="9"/>
      <c r="N2759" s="12"/>
      <c r="O2759" s="12"/>
      <c r="P2759" s="12"/>
      <c r="Q2759" s="12"/>
      <c r="R2759" s="12"/>
      <c r="S2759" s="12"/>
      <c r="T2759" s="12"/>
      <c r="U2759" s="18"/>
      <c r="V2759" s="22"/>
      <c r="W2759" s="14"/>
      <c r="X2759" s="14"/>
      <c r="Y2759" s="14"/>
      <c r="Z2759" s="14"/>
      <c r="AA2759" s="14"/>
      <c r="AB2759" s="14"/>
      <c r="AC2759" s="14"/>
    </row>
    <row r="2760" spans="13:29" ht="16.5" customHeight="1" x14ac:dyDescent="0.25">
      <c r="M2760" s="9"/>
      <c r="N2760" s="12"/>
      <c r="O2760" s="12"/>
      <c r="P2760" s="12"/>
      <c r="Q2760" s="12"/>
      <c r="R2760" s="12"/>
      <c r="S2760" s="12"/>
      <c r="T2760" s="12"/>
      <c r="U2760" s="18"/>
      <c r="V2760" s="22"/>
      <c r="W2760" s="14"/>
      <c r="X2760" s="14"/>
      <c r="Y2760" s="14"/>
      <c r="Z2760" s="14"/>
      <c r="AA2760" s="14"/>
      <c r="AB2760" s="14"/>
      <c r="AC2760" s="14"/>
    </row>
    <row r="2761" spans="13:29" ht="16.5" customHeight="1" x14ac:dyDescent="0.25">
      <c r="M2761" s="9"/>
      <c r="N2761" s="12"/>
      <c r="O2761" s="12"/>
      <c r="P2761" s="12"/>
      <c r="Q2761" s="12"/>
      <c r="R2761" s="12"/>
      <c r="S2761" s="12"/>
      <c r="T2761" s="12"/>
      <c r="U2761" s="18"/>
      <c r="V2761" s="22"/>
      <c r="W2761" s="14"/>
      <c r="X2761" s="14"/>
      <c r="Y2761" s="14"/>
      <c r="Z2761" s="14"/>
      <c r="AA2761" s="14"/>
      <c r="AB2761" s="14"/>
      <c r="AC2761" s="14"/>
    </row>
    <row r="2762" spans="13:29" ht="16.5" customHeight="1" x14ac:dyDescent="0.25">
      <c r="M2762" s="9"/>
      <c r="N2762" s="12"/>
      <c r="O2762" s="12"/>
      <c r="P2762" s="12"/>
      <c r="Q2762" s="12"/>
      <c r="R2762" s="12"/>
      <c r="S2762" s="12"/>
      <c r="T2762" s="12"/>
      <c r="U2762" s="18"/>
      <c r="V2762" s="22"/>
      <c r="W2762" s="14"/>
      <c r="X2762" s="14"/>
      <c r="Y2762" s="14"/>
      <c r="Z2762" s="14"/>
      <c r="AA2762" s="14"/>
      <c r="AB2762" s="14"/>
      <c r="AC2762" s="14"/>
    </row>
    <row r="2763" spans="13:29" ht="16.5" customHeight="1" x14ac:dyDescent="0.25">
      <c r="M2763" s="9"/>
      <c r="N2763" s="12"/>
      <c r="O2763" s="12"/>
      <c r="P2763" s="12"/>
      <c r="Q2763" s="12"/>
      <c r="R2763" s="12"/>
      <c r="S2763" s="12"/>
      <c r="T2763" s="12"/>
      <c r="U2763" s="18"/>
      <c r="V2763" s="22"/>
      <c r="W2763" s="14"/>
      <c r="X2763" s="14"/>
      <c r="Y2763" s="14"/>
      <c r="Z2763" s="14"/>
      <c r="AA2763" s="14"/>
      <c r="AB2763" s="14"/>
      <c r="AC2763" s="14"/>
    </row>
    <row r="2764" spans="13:29" ht="16.5" customHeight="1" x14ac:dyDescent="0.25">
      <c r="M2764" s="9"/>
      <c r="N2764" s="12"/>
      <c r="O2764" s="12"/>
      <c r="P2764" s="12"/>
      <c r="Q2764" s="12"/>
      <c r="R2764" s="12"/>
      <c r="S2764" s="12"/>
      <c r="T2764" s="12"/>
      <c r="U2764" s="18"/>
      <c r="V2764" s="22"/>
      <c r="W2764" s="14"/>
      <c r="X2764" s="14"/>
      <c r="Y2764" s="14"/>
      <c r="Z2764" s="14"/>
      <c r="AA2764" s="14"/>
      <c r="AB2764" s="14"/>
      <c r="AC2764" s="14"/>
    </row>
    <row r="2765" spans="13:29" ht="16.5" customHeight="1" x14ac:dyDescent="0.25">
      <c r="M2765" s="9"/>
      <c r="N2765" s="12"/>
      <c r="O2765" s="12"/>
      <c r="P2765" s="12"/>
      <c r="Q2765" s="12"/>
      <c r="R2765" s="12"/>
      <c r="S2765" s="12"/>
      <c r="T2765" s="12"/>
      <c r="U2765" s="18"/>
      <c r="V2765" s="22"/>
      <c r="W2765" s="14"/>
      <c r="X2765" s="14"/>
      <c r="Y2765" s="14"/>
      <c r="Z2765" s="14"/>
      <c r="AA2765" s="14"/>
      <c r="AB2765" s="14"/>
      <c r="AC2765" s="14"/>
    </row>
    <row r="2766" spans="13:29" ht="16.5" customHeight="1" x14ac:dyDescent="0.25">
      <c r="M2766" s="9"/>
      <c r="N2766" s="12"/>
      <c r="O2766" s="12"/>
      <c r="P2766" s="12"/>
      <c r="Q2766" s="12"/>
      <c r="R2766" s="12"/>
      <c r="S2766" s="12"/>
      <c r="T2766" s="12"/>
      <c r="U2766" s="18"/>
      <c r="V2766" s="22"/>
      <c r="W2766" s="14"/>
      <c r="X2766" s="14"/>
      <c r="Y2766" s="14"/>
      <c r="Z2766" s="14"/>
      <c r="AA2766" s="14"/>
      <c r="AB2766" s="14"/>
      <c r="AC2766" s="14"/>
    </row>
    <row r="2767" spans="13:29" ht="16.5" customHeight="1" x14ac:dyDescent="0.25">
      <c r="M2767" s="9"/>
      <c r="N2767" s="12"/>
      <c r="O2767" s="12"/>
      <c r="P2767" s="12"/>
      <c r="Q2767" s="12"/>
      <c r="R2767" s="12"/>
      <c r="S2767" s="12"/>
      <c r="T2767" s="12"/>
      <c r="U2767" s="18"/>
      <c r="V2767" s="22"/>
      <c r="W2767" s="14"/>
      <c r="X2767" s="14"/>
      <c r="Y2767" s="14"/>
      <c r="Z2767" s="14"/>
      <c r="AA2767" s="14"/>
      <c r="AB2767" s="14"/>
      <c r="AC2767" s="14"/>
    </row>
    <row r="2768" spans="13:29" ht="16.5" customHeight="1" x14ac:dyDescent="0.25">
      <c r="M2768" s="9"/>
      <c r="N2768" s="12"/>
      <c r="O2768" s="12"/>
      <c r="P2768" s="12"/>
      <c r="Q2768" s="12"/>
      <c r="R2768" s="12"/>
      <c r="S2768" s="12"/>
      <c r="T2768" s="12"/>
      <c r="U2768" s="18"/>
      <c r="V2768" s="22"/>
      <c r="W2768" s="14"/>
      <c r="X2768" s="14"/>
      <c r="Y2768" s="14"/>
      <c r="Z2768" s="14"/>
      <c r="AA2768" s="14"/>
      <c r="AB2768" s="14"/>
      <c r="AC2768" s="14"/>
    </row>
    <row r="2769" spans="13:29" ht="16.5" customHeight="1" x14ac:dyDescent="0.25">
      <c r="M2769" s="9"/>
      <c r="N2769" s="12"/>
      <c r="O2769" s="12"/>
      <c r="P2769" s="12"/>
      <c r="Q2769" s="12"/>
      <c r="R2769" s="12"/>
      <c r="S2769" s="12"/>
      <c r="T2769" s="12"/>
      <c r="U2769" s="18"/>
      <c r="V2769" s="22"/>
      <c r="W2769" s="14"/>
      <c r="X2769" s="14"/>
      <c r="Y2769" s="14"/>
      <c r="Z2769" s="14"/>
      <c r="AA2769" s="14"/>
      <c r="AB2769" s="14"/>
      <c r="AC2769" s="14"/>
    </row>
    <row r="2770" spans="13:29" ht="16.5" customHeight="1" x14ac:dyDescent="0.25">
      <c r="M2770" s="9"/>
      <c r="N2770" s="12"/>
      <c r="O2770" s="12"/>
      <c r="P2770" s="12"/>
      <c r="Q2770" s="12"/>
      <c r="R2770" s="12"/>
      <c r="S2770" s="12"/>
      <c r="T2770" s="12"/>
      <c r="U2770" s="18"/>
      <c r="V2770" s="22"/>
      <c r="W2770" s="14"/>
      <c r="X2770" s="14"/>
      <c r="Y2770" s="14"/>
      <c r="Z2770" s="14"/>
      <c r="AA2770" s="14"/>
      <c r="AB2770" s="14"/>
      <c r="AC2770" s="14"/>
    </row>
    <row r="2771" spans="13:29" ht="16.5" customHeight="1" x14ac:dyDescent="0.25">
      <c r="M2771" s="9"/>
      <c r="N2771" s="12"/>
      <c r="O2771" s="12"/>
      <c r="P2771" s="12"/>
      <c r="Q2771" s="12"/>
      <c r="R2771" s="12"/>
      <c r="S2771" s="12"/>
      <c r="T2771" s="12"/>
      <c r="U2771" s="18"/>
      <c r="V2771" s="22"/>
      <c r="W2771" s="14"/>
      <c r="X2771" s="14"/>
      <c r="Y2771" s="14"/>
      <c r="Z2771" s="14"/>
      <c r="AA2771" s="14"/>
      <c r="AB2771" s="14"/>
      <c r="AC2771" s="14"/>
    </row>
    <row r="2772" spans="13:29" ht="16.5" customHeight="1" x14ac:dyDescent="0.25">
      <c r="M2772" s="9"/>
      <c r="N2772" s="12"/>
      <c r="O2772" s="12"/>
      <c r="P2772" s="12"/>
      <c r="Q2772" s="12"/>
      <c r="R2772" s="12"/>
      <c r="S2772" s="12"/>
      <c r="T2772" s="12"/>
      <c r="U2772" s="18"/>
      <c r="V2772" s="22"/>
      <c r="W2772" s="14"/>
      <c r="X2772" s="14"/>
      <c r="Y2772" s="14"/>
      <c r="Z2772" s="14"/>
      <c r="AA2772" s="14"/>
      <c r="AB2772" s="14"/>
      <c r="AC2772" s="14"/>
    </row>
    <row r="2773" spans="13:29" ht="16.5" customHeight="1" x14ac:dyDescent="0.25">
      <c r="M2773" s="9"/>
      <c r="N2773" s="12"/>
      <c r="O2773" s="12"/>
      <c r="P2773" s="12"/>
      <c r="Q2773" s="12"/>
      <c r="R2773" s="12"/>
      <c r="S2773" s="12"/>
      <c r="T2773" s="12"/>
      <c r="U2773" s="18"/>
      <c r="V2773" s="22"/>
      <c r="W2773" s="14"/>
      <c r="X2773" s="14"/>
      <c r="Y2773" s="14"/>
      <c r="Z2773" s="14"/>
      <c r="AA2773" s="14"/>
      <c r="AB2773" s="14"/>
      <c r="AC2773" s="14"/>
    </row>
    <row r="2774" spans="13:29" ht="16.5" customHeight="1" x14ac:dyDescent="0.25">
      <c r="M2774" s="9"/>
      <c r="N2774" s="12"/>
      <c r="O2774" s="12"/>
      <c r="P2774" s="12"/>
      <c r="Q2774" s="12"/>
      <c r="R2774" s="12"/>
      <c r="S2774" s="12"/>
      <c r="T2774" s="12"/>
      <c r="U2774" s="18"/>
      <c r="V2774" s="22"/>
      <c r="W2774" s="14"/>
      <c r="X2774" s="14"/>
      <c r="Y2774" s="14"/>
      <c r="Z2774" s="14"/>
      <c r="AA2774" s="14"/>
      <c r="AB2774" s="14"/>
      <c r="AC2774" s="14"/>
    </row>
    <row r="2775" spans="13:29" ht="16.5" customHeight="1" x14ac:dyDescent="0.25">
      <c r="M2775" s="9"/>
      <c r="N2775" s="12"/>
      <c r="O2775" s="12"/>
      <c r="P2775" s="12"/>
      <c r="Q2775" s="12"/>
      <c r="R2775" s="12"/>
      <c r="S2775" s="12"/>
      <c r="T2775" s="12"/>
      <c r="U2775" s="18"/>
      <c r="V2775" s="22"/>
      <c r="W2775" s="14"/>
      <c r="X2775" s="14"/>
      <c r="Y2775" s="14"/>
      <c r="Z2775" s="14"/>
      <c r="AA2775" s="14"/>
      <c r="AB2775" s="14"/>
      <c r="AC2775" s="14"/>
    </row>
    <row r="2776" spans="13:29" ht="16.5" customHeight="1" x14ac:dyDescent="0.25">
      <c r="M2776" s="9"/>
      <c r="N2776" s="12"/>
      <c r="O2776" s="12"/>
      <c r="P2776" s="12"/>
      <c r="Q2776" s="12"/>
      <c r="R2776" s="12"/>
      <c r="S2776" s="12"/>
      <c r="T2776" s="12"/>
      <c r="U2776" s="18"/>
      <c r="V2776" s="22"/>
      <c r="W2776" s="14"/>
      <c r="X2776" s="14"/>
      <c r="Y2776" s="14"/>
      <c r="Z2776" s="14"/>
      <c r="AA2776" s="14"/>
      <c r="AB2776" s="14"/>
      <c r="AC2776" s="14"/>
    </row>
    <row r="2777" spans="13:29" ht="16.5" customHeight="1" x14ac:dyDescent="0.25">
      <c r="M2777" s="9"/>
      <c r="N2777" s="12"/>
      <c r="O2777" s="12"/>
      <c r="P2777" s="12"/>
      <c r="Q2777" s="12"/>
      <c r="R2777" s="12"/>
      <c r="S2777" s="12"/>
      <c r="T2777" s="12"/>
      <c r="U2777" s="18"/>
      <c r="V2777" s="22"/>
      <c r="W2777" s="14"/>
      <c r="X2777" s="14"/>
      <c r="Y2777" s="14"/>
      <c r="Z2777" s="14"/>
      <c r="AA2777" s="14"/>
      <c r="AB2777" s="14"/>
      <c r="AC2777" s="14"/>
    </row>
    <row r="2778" spans="13:29" ht="16.5" customHeight="1" x14ac:dyDescent="0.25">
      <c r="M2778" s="9"/>
      <c r="N2778" s="12"/>
      <c r="O2778" s="12"/>
      <c r="P2778" s="12"/>
      <c r="Q2778" s="12"/>
      <c r="R2778" s="12"/>
      <c r="S2778" s="12"/>
      <c r="T2778" s="12"/>
      <c r="U2778" s="18"/>
      <c r="V2778" s="22"/>
      <c r="W2778" s="14"/>
      <c r="X2778" s="14"/>
      <c r="Y2778" s="14"/>
      <c r="Z2778" s="14"/>
      <c r="AA2778" s="14"/>
      <c r="AB2778" s="14"/>
      <c r="AC2778" s="14"/>
    </row>
    <row r="2779" spans="13:29" ht="16.5" customHeight="1" x14ac:dyDescent="0.25">
      <c r="M2779" s="9"/>
      <c r="N2779" s="12"/>
      <c r="O2779" s="12"/>
      <c r="P2779" s="12"/>
      <c r="Q2779" s="12"/>
      <c r="R2779" s="12"/>
      <c r="S2779" s="12"/>
      <c r="T2779" s="12"/>
      <c r="U2779" s="18"/>
      <c r="V2779" s="22"/>
      <c r="W2779" s="14"/>
      <c r="X2779" s="14"/>
      <c r="Y2779" s="14"/>
      <c r="Z2779" s="14"/>
      <c r="AA2779" s="14"/>
      <c r="AB2779" s="14"/>
      <c r="AC2779" s="14"/>
    </row>
    <row r="2780" spans="13:29" ht="16.5" customHeight="1" x14ac:dyDescent="0.25">
      <c r="M2780" s="9"/>
      <c r="N2780" s="12"/>
      <c r="O2780" s="12"/>
      <c r="P2780" s="12"/>
      <c r="Q2780" s="12"/>
      <c r="R2780" s="12"/>
      <c r="S2780" s="12"/>
      <c r="T2780" s="12"/>
      <c r="U2780" s="18"/>
      <c r="V2780" s="22"/>
      <c r="W2780" s="14"/>
      <c r="X2780" s="14"/>
      <c r="Y2780" s="14"/>
      <c r="Z2780" s="14"/>
      <c r="AA2780" s="14"/>
      <c r="AB2780" s="14"/>
      <c r="AC2780" s="14"/>
    </row>
    <row r="2781" spans="13:29" ht="16.5" customHeight="1" x14ac:dyDescent="0.25">
      <c r="M2781" s="9"/>
      <c r="N2781" s="12"/>
      <c r="O2781" s="12"/>
      <c r="P2781" s="12"/>
      <c r="Q2781" s="12"/>
      <c r="R2781" s="12"/>
      <c r="S2781" s="12"/>
      <c r="T2781" s="12"/>
      <c r="U2781" s="18"/>
      <c r="V2781" s="22"/>
      <c r="W2781" s="14"/>
      <c r="X2781" s="14"/>
      <c r="Y2781" s="14"/>
      <c r="Z2781" s="14"/>
      <c r="AA2781" s="14"/>
      <c r="AB2781" s="14"/>
      <c r="AC2781" s="14"/>
    </row>
    <row r="2782" spans="13:29" ht="16.5" customHeight="1" x14ac:dyDescent="0.25">
      <c r="M2782" s="9"/>
      <c r="N2782" s="12"/>
      <c r="O2782" s="12"/>
      <c r="P2782" s="12"/>
      <c r="Q2782" s="12"/>
      <c r="R2782" s="12"/>
      <c r="S2782" s="12"/>
      <c r="T2782" s="12"/>
      <c r="U2782" s="18"/>
      <c r="V2782" s="22"/>
      <c r="W2782" s="14"/>
      <c r="X2782" s="14"/>
      <c r="Y2782" s="14"/>
      <c r="Z2782" s="14"/>
      <c r="AA2782" s="14"/>
      <c r="AB2782" s="14"/>
      <c r="AC2782" s="14"/>
    </row>
    <row r="2783" spans="13:29" ht="16.5" customHeight="1" x14ac:dyDescent="0.25">
      <c r="M2783" s="9"/>
      <c r="N2783" s="12"/>
      <c r="O2783" s="12"/>
      <c r="P2783" s="12"/>
      <c r="Q2783" s="12"/>
      <c r="R2783" s="12"/>
      <c r="S2783" s="12"/>
      <c r="T2783" s="12"/>
      <c r="U2783" s="18"/>
      <c r="V2783" s="22"/>
      <c r="W2783" s="14"/>
      <c r="X2783" s="14"/>
      <c r="Y2783" s="14"/>
      <c r="Z2783" s="14"/>
      <c r="AA2783" s="14"/>
      <c r="AB2783" s="14"/>
      <c r="AC2783" s="14"/>
    </row>
    <row r="2784" spans="13:29" ht="16.5" customHeight="1" x14ac:dyDescent="0.25">
      <c r="M2784" s="9"/>
      <c r="N2784" s="12"/>
      <c r="O2784" s="12"/>
      <c r="P2784" s="12"/>
      <c r="Q2784" s="12"/>
      <c r="R2784" s="12"/>
      <c r="S2784" s="12"/>
      <c r="T2784" s="12"/>
      <c r="U2784" s="18"/>
      <c r="V2784" s="22"/>
      <c r="W2784" s="14"/>
      <c r="X2784" s="14"/>
      <c r="Y2784" s="14"/>
      <c r="Z2784" s="14"/>
      <c r="AA2784" s="14"/>
      <c r="AB2784" s="14"/>
      <c r="AC2784" s="14"/>
    </row>
    <row r="2785" spans="13:29" ht="16.5" customHeight="1" x14ac:dyDescent="0.25">
      <c r="M2785" s="9"/>
      <c r="N2785" s="12"/>
      <c r="O2785" s="12"/>
      <c r="P2785" s="12"/>
      <c r="Q2785" s="12"/>
      <c r="R2785" s="12"/>
      <c r="S2785" s="12"/>
      <c r="T2785" s="12"/>
      <c r="U2785" s="18"/>
      <c r="V2785" s="22"/>
      <c r="W2785" s="14"/>
      <c r="X2785" s="14"/>
      <c r="Y2785" s="14"/>
      <c r="Z2785" s="14"/>
      <c r="AA2785" s="14"/>
      <c r="AB2785" s="14"/>
      <c r="AC2785" s="14"/>
    </row>
    <row r="2786" spans="13:29" ht="16.5" customHeight="1" x14ac:dyDescent="0.25">
      <c r="M2786" s="9"/>
      <c r="N2786" s="12"/>
      <c r="O2786" s="12"/>
      <c r="P2786" s="12"/>
      <c r="Q2786" s="12"/>
      <c r="R2786" s="12"/>
      <c r="S2786" s="12"/>
      <c r="T2786" s="12"/>
      <c r="U2786" s="18"/>
      <c r="V2786" s="22"/>
      <c r="W2786" s="14"/>
      <c r="X2786" s="14"/>
      <c r="Y2786" s="14"/>
      <c r="Z2786" s="14"/>
      <c r="AA2786" s="14"/>
      <c r="AB2786" s="14"/>
      <c r="AC2786" s="14"/>
    </row>
    <row r="2787" spans="13:29" ht="16.5" customHeight="1" x14ac:dyDescent="0.25">
      <c r="M2787" s="9"/>
      <c r="N2787" s="12"/>
      <c r="O2787" s="12"/>
      <c r="P2787" s="12"/>
      <c r="Q2787" s="12"/>
      <c r="R2787" s="12"/>
      <c r="S2787" s="12"/>
      <c r="T2787" s="12"/>
      <c r="U2787" s="18"/>
      <c r="V2787" s="22"/>
      <c r="W2787" s="14"/>
      <c r="X2787" s="14"/>
      <c r="Y2787" s="14"/>
      <c r="Z2787" s="14"/>
      <c r="AA2787" s="14"/>
      <c r="AB2787" s="14"/>
      <c r="AC2787" s="14"/>
    </row>
    <row r="2788" spans="13:29" ht="16.5" customHeight="1" x14ac:dyDescent="0.25">
      <c r="M2788" s="9"/>
      <c r="N2788" s="12"/>
      <c r="O2788" s="12"/>
      <c r="P2788" s="12"/>
      <c r="Q2788" s="12"/>
      <c r="R2788" s="12"/>
      <c r="S2788" s="12"/>
      <c r="T2788" s="12"/>
      <c r="U2788" s="18"/>
      <c r="V2788" s="22"/>
      <c r="W2788" s="14"/>
      <c r="X2788" s="14"/>
      <c r="Y2788" s="14"/>
      <c r="Z2788" s="14"/>
      <c r="AA2788" s="14"/>
      <c r="AB2788" s="14"/>
      <c r="AC2788" s="14"/>
    </row>
    <row r="2789" spans="13:29" ht="16.5" customHeight="1" x14ac:dyDescent="0.25">
      <c r="M2789" s="9"/>
      <c r="N2789" s="12"/>
      <c r="O2789" s="12"/>
      <c r="P2789" s="12"/>
      <c r="Q2789" s="12"/>
      <c r="R2789" s="12"/>
      <c r="S2789" s="12"/>
      <c r="T2789" s="12"/>
      <c r="U2789" s="18"/>
      <c r="V2789" s="22"/>
      <c r="W2789" s="14"/>
      <c r="X2789" s="14"/>
      <c r="Y2789" s="14"/>
      <c r="Z2789" s="14"/>
      <c r="AA2789" s="14"/>
      <c r="AB2789" s="14"/>
      <c r="AC2789" s="14"/>
    </row>
    <row r="2790" spans="13:29" ht="16.5" customHeight="1" x14ac:dyDescent="0.25">
      <c r="M2790" s="9"/>
      <c r="N2790" s="12"/>
      <c r="O2790" s="12"/>
      <c r="P2790" s="12"/>
      <c r="Q2790" s="12"/>
      <c r="R2790" s="12"/>
      <c r="S2790" s="12"/>
      <c r="T2790" s="12"/>
      <c r="U2790" s="18"/>
      <c r="V2790" s="22"/>
      <c r="W2790" s="14"/>
      <c r="X2790" s="14"/>
      <c r="Y2790" s="14"/>
      <c r="Z2790" s="14"/>
      <c r="AA2790" s="14"/>
      <c r="AB2790" s="14"/>
      <c r="AC2790" s="14"/>
    </row>
    <row r="2791" spans="13:29" ht="16.5" customHeight="1" x14ac:dyDescent="0.25">
      <c r="M2791" s="9"/>
      <c r="N2791" s="12"/>
      <c r="O2791" s="12"/>
      <c r="P2791" s="12"/>
      <c r="Q2791" s="12"/>
      <c r="R2791" s="12"/>
      <c r="S2791" s="12"/>
      <c r="T2791" s="12"/>
      <c r="U2791" s="18"/>
      <c r="V2791" s="22"/>
      <c r="W2791" s="14"/>
      <c r="X2791" s="14"/>
      <c r="Y2791" s="14"/>
      <c r="Z2791" s="14"/>
      <c r="AA2791" s="14"/>
      <c r="AB2791" s="14"/>
      <c r="AC2791" s="14"/>
    </row>
    <row r="2792" spans="13:29" ht="16.5" customHeight="1" x14ac:dyDescent="0.25">
      <c r="M2792" s="9"/>
      <c r="N2792" s="12"/>
      <c r="O2792" s="12"/>
      <c r="P2792" s="12"/>
      <c r="Q2792" s="12"/>
      <c r="R2792" s="12"/>
      <c r="S2792" s="12"/>
      <c r="T2792" s="12"/>
      <c r="U2792" s="18"/>
      <c r="V2792" s="22"/>
      <c r="W2792" s="14"/>
      <c r="X2792" s="14"/>
      <c r="Y2792" s="14"/>
      <c r="Z2792" s="14"/>
      <c r="AA2792" s="14"/>
      <c r="AB2792" s="14"/>
      <c r="AC2792" s="14"/>
    </row>
    <row r="2793" spans="13:29" ht="16.5" customHeight="1" x14ac:dyDescent="0.25">
      <c r="M2793" s="9"/>
      <c r="N2793" s="12"/>
      <c r="O2793" s="12"/>
      <c r="P2793" s="12"/>
      <c r="Q2793" s="12"/>
      <c r="R2793" s="12"/>
      <c r="S2793" s="12"/>
      <c r="T2793" s="12"/>
      <c r="U2793" s="18"/>
      <c r="V2793" s="22"/>
      <c r="W2793" s="14"/>
      <c r="X2793" s="14"/>
      <c r="Y2793" s="14"/>
      <c r="Z2793" s="14"/>
      <c r="AA2793" s="14"/>
      <c r="AB2793" s="14"/>
      <c r="AC2793" s="14"/>
    </row>
    <row r="2794" spans="13:29" ht="16.5" customHeight="1" x14ac:dyDescent="0.25">
      <c r="M2794" s="9"/>
      <c r="N2794" s="12"/>
      <c r="O2794" s="12"/>
      <c r="P2794" s="12"/>
      <c r="Q2794" s="12"/>
      <c r="R2794" s="12"/>
      <c r="S2794" s="12"/>
      <c r="T2794" s="12"/>
      <c r="U2794" s="18"/>
      <c r="V2794" s="22"/>
      <c r="W2794" s="14"/>
      <c r="X2794" s="14"/>
      <c r="Y2794" s="14"/>
      <c r="Z2794" s="14"/>
      <c r="AA2794" s="14"/>
      <c r="AB2794" s="14"/>
      <c r="AC2794" s="14"/>
    </row>
    <row r="2795" spans="13:29" ht="16.5" customHeight="1" x14ac:dyDescent="0.25">
      <c r="M2795" s="9"/>
      <c r="N2795" s="12"/>
      <c r="O2795" s="12"/>
      <c r="P2795" s="12"/>
      <c r="Q2795" s="12"/>
      <c r="R2795" s="12"/>
      <c r="S2795" s="12"/>
      <c r="T2795" s="12"/>
      <c r="U2795" s="18"/>
      <c r="V2795" s="22"/>
      <c r="W2795" s="14"/>
      <c r="X2795" s="14"/>
      <c r="Y2795" s="14"/>
      <c r="Z2795" s="14"/>
      <c r="AA2795" s="14"/>
      <c r="AB2795" s="14"/>
      <c r="AC2795" s="14"/>
    </row>
    <row r="2796" spans="13:29" ht="16.5" customHeight="1" x14ac:dyDescent="0.25">
      <c r="M2796" s="9"/>
      <c r="N2796" s="12"/>
      <c r="O2796" s="12"/>
      <c r="P2796" s="12"/>
      <c r="Q2796" s="12"/>
      <c r="R2796" s="12"/>
      <c r="S2796" s="12"/>
      <c r="T2796" s="12"/>
      <c r="U2796" s="18"/>
      <c r="V2796" s="22"/>
      <c r="W2796" s="14"/>
      <c r="X2796" s="14"/>
      <c r="Y2796" s="14"/>
      <c r="Z2796" s="14"/>
      <c r="AA2796" s="14"/>
      <c r="AB2796" s="14"/>
      <c r="AC2796" s="14"/>
    </row>
    <row r="2797" spans="13:29" ht="16.5" customHeight="1" x14ac:dyDescent="0.25">
      <c r="M2797" s="9"/>
      <c r="N2797" s="12"/>
      <c r="O2797" s="12"/>
      <c r="P2797" s="12"/>
      <c r="Q2797" s="12"/>
      <c r="R2797" s="12"/>
      <c r="S2797" s="12"/>
      <c r="T2797" s="12"/>
      <c r="U2797" s="18"/>
      <c r="V2797" s="22"/>
      <c r="W2797" s="14"/>
      <c r="X2797" s="14"/>
      <c r="Y2797" s="14"/>
      <c r="Z2797" s="14"/>
      <c r="AA2797" s="14"/>
      <c r="AB2797" s="14"/>
      <c r="AC2797" s="14"/>
    </row>
    <row r="2798" spans="13:29" ht="16.5" customHeight="1" x14ac:dyDescent="0.25">
      <c r="M2798" s="9"/>
      <c r="N2798" s="12"/>
      <c r="O2798" s="12"/>
      <c r="P2798" s="12"/>
      <c r="Q2798" s="12"/>
      <c r="R2798" s="12"/>
      <c r="S2798" s="12"/>
      <c r="T2798" s="12"/>
      <c r="U2798" s="18"/>
      <c r="V2798" s="22"/>
      <c r="W2798" s="14"/>
      <c r="X2798" s="14"/>
      <c r="Y2798" s="14"/>
      <c r="Z2798" s="14"/>
      <c r="AA2798" s="14"/>
      <c r="AB2798" s="14"/>
      <c r="AC2798" s="14"/>
    </row>
    <row r="2799" spans="13:29" ht="16.5" customHeight="1" x14ac:dyDescent="0.25">
      <c r="M2799" s="9"/>
      <c r="N2799" s="12"/>
      <c r="O2799" s="12"/>
      <c r="P2799" s="12"/>
      <c r="Q2799" s="12"/>
      <c r="R2799" s="12"/>
      <c r="S2799" s="12"/>
      <c r="T2799" s="12"/>
      <c r="U2799" s="18"/>
      <c r="V2799" s="22"/>
      <c r="W2799" s="14"/>
      <c r="X2799" s="14"/>
      <c r="Y2799" s="14"/>
      <c r="Z2799" s="14"/>
      <c r="AA2799" s="14"/>
      <c r="AB2799" s="14"/>
      <c r="AC2799" s="14"/>
    </row>
    <row r="2800" spans="13:29" ht="16.5" customHeight="1" x14ac:dyDescent="0.25">
      <c r="M2800" s="9"/>
      <c r="N2800" s="12"/>
      <c r="O2800" s="12"/>
      <c r="P2800" s="12"/>
      <c r="Q2800" s="12"/>
      <c r="R2800" s="12"/>
      <c r="S2800" s="12"/>
      <c r="T2800" s="12"/>
      <c r="U2800" s="18"/>
      <c r="V2800" s="22"/>
      <c r="W2800" s="14"/>
      <c r="X2800" s="14"/>
      <c r="Y2800" s="14"/>
      <c r="Z2800" s="14"/>
      <c r="AA2800" s="14"/>
      <c r="AB2800" s="14"/>
      <c r="AC2800" s="14"/>
    </row>
    <row r="2801" spans="13:29" ht="16.5" customHeight="1" x14ac:dyDescent="0.25">
      <c r="M2801" s="9"/>
      <c r="N2801" s="12"/>
      <c r="O2801" s="12"/>
      <c r="P2801" s="12"/>
      <c r="Q2801" s="12"/>
      <c r="R2801" s="12"/>
      <c r="S2801" s="12"/>
      <c r="T2801" s="12"/>
      <c r="U2801" s="18"/>
      <c r="V2801" s="22"/>
      <c r="W2801" s="14"/>
      <c r="X2801" s="14"/>
      <c r="Y2801" s="14"/>
      <c r="Z2801" s="14"/>
      <c r="AA2801" s="14"/>
      <c r="AB2801" s="14"/>
      <c r="AC2801" s="14"/>
    </row>
    <row r="2802" spans="13:29" ht="16.5" customHeight="1" x14ac:dyDescent="0.25">
      <c r="M2802" s="9"/>
      <c r="N2802" s="12"/>
      <c r="O2802" s="12"/>
      <c r="P2802" s="12"/>
      <c r="Q2802" s="12"/>
      <c r="R2802" s="12"/>
      <c r="S2802" s="12"/>
      <c r="T2802" s="12"/>
      <c r="U2802" s="18"/>
      <c r="V2802" s="22"/>
      <c r="W2802" s="14"/>
      <c r="X2802" s="14"/>
      <c r="Y2802" s="14"/>
      <c r="Z2802" s="14"/>
      <c r="AA2802" s="14"/>
      <c r="AB2802" s="14"/>
      <c r="AC2802" s="14"/>
    </row>
    <row r="2803" spans="13:29" ht="16.5" customHeight="1" x14ac:dyDescent="0.25">
      <c r="M2803" s="9"/>
      <c r="N2803" s="12"/>
      <c r="O2803" s="12"/>
      <c r="P2803" s="12"/>
      <c r="Q2803" s="12"/>
      <c r="R2803" s="12"/>
      <c r="S2803" s="12"/>
      <c r="T2803" s="12"/>
      <c r="U2803" s="18"/>
      <c r="V2803" s="22"/>
      <c r="W2803" s="14"/>
      <c r="X2803" s="14"/>
      <c r="Y2803" s="14"/>
      <c r="Z2803" s="14"/>
      <c r="AA2803" s="14"/>
      <c r="AB2803" s="14"/>
      <c r="AC2803" s="14"/>
    </row>
    <row r="2804" spans="13:29" ht="16.5" customHeight="1" x14ac:dyDescent="0.25">
      <c r="M2804" s="9"/>
      <c r="N2804" s="12"/>
      <c r="O2804" s="12"/>
      <c r="P2804" s="12"/>
      <c r="Q2804" s="12"/>
      <c r="R2804" s="12"/>
      <c r="S2804" s="12"/>
      <c r="T2804" s="12"/>
      <c r="U2804" s="18"/>
      <c r="V2804" s="22"/>
      <c r="W2804" s="14"/>
      <c r="X2804" s="14"/>
      <c r="Y2804" s="14"/>
      <c r="Z2804" s="14"/>
      <c r="AA2804" s="14"/>
      <c r="AB2804" s="14"/>
      <c r="AC2804" s="14"/>
    </row>
    <row r="2805" spans="13:29" ht="16.5" customHeight="1" x14ac:dyDescent="0.25">
      <c r="M2805" s="9"/>
      <c r="N2805" s="12"/>
      <c r="O2805" s="12"/>
      <c r="P2805" s="12"/>
      <c r="Q2805" s="12"/>
      <c r="R2805" s="12"/>
      <c r="S2805" s="12"/>
      <c r="T2805" s="12"/>
      <c r="U2805" s="18"/>
      <c r="V2805" s="22"/>
      <c r="W2805" s="14"/>
      <c r="X2805" s="14"/>
      <c r="Y2805" s="14"/>
      <c r="Z2805" s="14"/>
      <c r="AA2805" s="14"/>
      <c r="AB2805" s="14"/>
      <c r="AC2805" s="14"/>
    </row>
    <row r="2806" spans="13:29" ht="16.5" customHeight="1" x14ac:dyDescent="0.25">
      <c r="M2806" s="9"/>
      <c r="N2806" s="12"/>
      <c r="O2806" s="12"/>
      <c r="P2806" s="12"/>
      <c r="Q2806" s="12"/>
      <c r="R2806" s="12"/>
      <c r="S2806" s="12"/>
      <c r="T2806" s="12"/>
      <c r="U2806" s="18"/>
      <c r="V2806" s="22"/>
      <c r="W2806" s="14"/>
      <c r="X2806" s="14"/>
      <c r="Y2806" s="14"/>
      <c r="Z2806" s="14"/>
      <c r="AA2806" s="14"/>
      <c r="AB2806" s="14"/>
      <c r="AC2806" s="14"/>
    </row>
    <row r="2807" spans="13:29" ht="16.5" customHeight="1" x14ac:dyDescent="0.25">
      <c r="M2807" s="9"/>
      <c r="N2807" s="12"/>
      <c r="O2807" s="12"/>
      <c r="P2807" s="12"/>
      <c r="Q2807" s="12"/>
      <c r="R2807" s="12"/>
      <c r="S2807" s="12"/>
      <c r="T2807" s="12"/>
      <c r="U2807" s="18"/>
      <c r="V2807" s="22"/>
      <c r="W2807" s="14"/>
      <c r="X2807" s="14"/>
      <c r="Y2807" s="14"/>
      <c r="Z2807" s="14"/>
      <c r="AA2807" s="14"/>
      <c r="AB2807" s="14"/>
      <c r="AC2807" s="14"/>
    </row>
    <row r="2808" spans="13:29" ht="16.5" customHeight="1" x14ac:dyDescent="0.25">
      <c r="M2808" s="9"/>
      <c r="N2808" s="12"/>
      <c r="O2808" s="12"/>
      <c r="P2808" s="12"/>
      <c r="Q2808" s="12"/>
      <c r="R2808" s="12"/>
      <c r="S2808" s="12"/>
      <c r="T2808" s="12"/>
      <c r="U2808" s="18"/>
      <c r="V2808" s="22"/>
      <c r="W2808" s="14"/>
      <c r="X2808" s="14"/>
      <c r="Y2808" s="14"/>
      <c r="Z2808" s="14"/>
      <c r="AA2808" s="14"/>
      <c r="AB2808" s="14"/>
      <c r="AC2808" s="14"/>
    </row>
    <row r="2809" spans="13:29" ht="16.5" customHeight="1" x14ac:dyDescent="0.25">
      <c r="M2809" s="9"/>
      <c r="N2809" s="12"/>
      <c r="O2809" s="12"/>
      <c r="P2809" s="12"/>
      <c r="Q2809" s="12"/>
      <c r="R2809" s="12"/>
      <c r="S2809" s="12"/>
      <c r="T2809" s="12"/>
      <c r="U2809" s="18"/>
      <c r="V2809" s="22"/>
      <c r="W2809" s="14"/>
      <c r="X2809" s="14"/>
      <c r="Y2809" s="14"/>
      <c r="Z2809" s="14"/>
      <c r="AA2809" s="14"/>
      <c r="AB2809" s="14"/>
      <c r="AC2809" s="14"/>
    </row>
    <row r="2810" spans="13:29" ht="16.5" customHeight="1" x14ac:dyDescent="0.25">
      <c r="M2810" s="9"/>
      <c r="N2810" s="12"/>
      <c r="O2810" s="12"/>
      <c r="P2810" s="12"/>
      <c r="Q2810" s="12"/>
      <c r="R2810" s="12"/>
      <c r="S2810" s="12"/>
      <c r="T2810" s="12"/>
      <c r="U2810" s="18"/>
      <c r="V2810" s="22"/>
      <c r="W2810" s="14"/>
      <c r="X2810" s="14"/>
      <c r="Y2810" s="14"/>
      <c r="Z2810" s="14"/>
      <c r="AA2810" s="14"/>
      <c r="AB2810" s="14"/>
      <c r="AC2810" s="14"/>
    </row>
    <row r="2811" spans="13:29" ht="16.5" customHeight="1" x14ac:dyDescent="0.25">
      <c r="M2811" s="9"/>
      <c r="N2811" s="12"/>
      <c r="O2811" s="12"/>
      <c r="P2811" s="12"/>
      <c r="Q2811" s="12"/>
      <c r="R2811" s="12"/>
      <c r="S2811" s="12"/>
      <c r="T2811" s="12"/>
      <c r="U2811" s="18"/>
      <c r="V2811" s="22"/>
      <c r="W2811" s="14"/>
      <c r="X2811" s="14"/>
      <c r="Y2811" s="14"/>
      <c r="Z2811" s="14"/>
      <c r="AA2811" s="14"/>
      <c r="AB2811" s="14"/>
      <c r="AC2811" s="14"/>
    </row>
    <row r="2812" spans="13:29" ht="16.5" customHeight="1" x14ac:dyDescent="0.25">
      <c r="M2812" s="9"/>
      <c r="N2812" s="12"/>
      <c r="O2812" s="12"/>
      <c r="P2812" s="12"/>
      <c r="Q2812" s="12"/>
      <c r="R2812" s="12"/>
      <c r="S2812" s="12"/>
      <c r="T2812" s="12"/>
      <c r="U2812" s="18"/>
      <c r="V2812" s="22"/>
      <c r="W2812" s="14"/>
      <c r="X2812" s="14"/>
      <c r="Y2812" s="14"/>
      <c r="Z2812" s="14"/>
      <c r="AA2812" s="14"/>
      <c r="AB2812" s="14"/>
      <c r="AC2812" s="14"/>
    </row>
    <row r="2813" spans="13:29" ht="16.5" customHeight="1" x14ac:dyDescent="0.25">
      <c r="M2813" s="9"/>
      <c r="N2813" s="12"/>
      <c r="O2813" s="12"/>
      <c r="P2813" s="12"/>
      <c r="Q2813" s="12"/>
      <c r="R2813" s="12"/>
      <c r="S2813" s="12"/>
      <c r="T2813" s="12"/>
      <c r="U2813" s="18"/>
      <c r="V2813" s="22"/>
      <c r="W2813" s="14"/>
      <c r="X2813" s="14"/>
      <c r="Y2813" s="14"/>
      <c r="Z2813" s="14"/>
      <c r="AA2813" s="14"/>
      <c r="AB2813" s="14"/>
      <c r="AC2813" s="14"/>
    </row>
    <row r="2814" spans="13:29" ht="16.5" customHeight="1" x14ac:dyDescent="0.25">
      <c r="M2814" s="9"/>
      <c r="N2814" s="12"/>
      <c r="O2814" s="12"/>
      <c r="P2814" s="12"/>
      <c r="Q2814" s="12"/>
      <c r="R2814" s="12"/>
      <c r="S2814" s="12"/>
      <c r="T2814" s="12"/>
      <c r="U2814" s="18"/>
      <c r="V2814" s="22"/>
      <c r="W2814" s="14"/>
      <c r="X2814" s="14"/>
      <c r="Y2814" s="14"/>
      <c r="Z2814" s="14"/>
      <c r="AA2814" s="14"/>
      <c r="AB2814" s="14"/>
      <c r="AC2814" s="14"/>
    </row>
    <row r="2815" spans="13:29" ht="16.5" customHeight="1" x14ac:dyDescent="0.25">
      <c r="M2815" s="9"/>
      <c r="N2815" s="12"/>
      <c r="O2815" s="12"/>
      <c r="P2815" s="12"/>
      <c r="Q2815" s="12"/>
      <c r="R2815" s="12"/>
      <c r="S2815" s="12"/>
      <c r="T2815" s="12"/>
      <c r="U2815" s="18"/>
      <c r="V2815" s="22"/>
      <c r="W2815" s="14"/>
      <c r="X2815" s="14"/>
      <c r="Y2815" s="14"/>
      <c r="Z2815" s="14"/>
      <c r="AA2815" s="14"/>
      <c r="AB2815" s="14"/>
      <c r="AC2815" s="14"/>
    </row>
    <row r="2816" spans="13:29" ht="16.5" customHeight="1" x14ac:dyDescent="0.25">
      <c r="M2816" s="9"/>
      <c r="N2816" s="12"/>
      <c r="O2816" s="12"/>
      <c r="P2816" s="12"/>
      <c r="Q2816" s="12"/>
      <c r="R2816" s="12"/>
      <c r="S2816" s="12"/>
      <c r="T2816" s="12"/>
      <c r="U2816" s="18"/>
      <c r="V2816" s="22"/>
      <c r="W2816" s="14"/>
      <c r="X2816" s="14"/>
      <c r="Y2816" s="14"/>
      <c r="Z2816" s="14"/>
      <c r="AA2816" s="14"/>
      <c r="AB2816" s="14"/>
      <c r="AC2816" s="14"/>
    </row>
    <row r="2817" spans="13:29" ht="16.5" customHeight="1" x14ac:dyDescent="0.25">
      <c r="M2817" s="9"/>
      <c r="N2817" s="12"/>
      <c r="O2817" s="12"/>
      <c r="P2817" s="12"/>
      <c r="Q2817" s="12"/>
      <c r="R2817" s="12"/>
      <c r="S2817" s="12"/>
      <c r="T2817" s="12"/>
      <c r="U2817" s="18"/>
      <c r="V2817" s="22"/>
      <c r="W2817" s="14"/>
      <c r="X2817" s="14"/>
      <c r="Y2817" s="14"/>
      <c r="Z2817" s="14"/>
      <c r="AA2817" s="14"/>
      <c r="AB2817" s="14"/>
      <c r="AC2817" s="14"/>
    </row>
    <row r="2818" spans="13:29" ht="16.5" customHeight="1" x14ac:dyDescent="0.25">
      <c r="M2818" s="9"/>
      <c r="N2818" s="12"/>
      <c r="O2818" s="12"/>
      <c r="P2818" s="12"/>
      <c r="Q2818" s="12"/>
      <c r="R2818" s="12"/>
      <c r="S2818" s="12"/>
      <c r="T2818" s="12"/>
      <c r="U2818" s="18"/>
      <c r="V2818" s="22"/>
      <c r="W2818" s="14"/>
      <c r="X2818" s="14"/>
      <c r="Y2818" s="14"/>
      <c r="Z2818" s="14"/>
      <c r="AA2818" s="14"/>
      <c r="AB2818" s="14"/>
      <c r="AC2818" s="14"/>
    </row>
    <row r="2819" spans="13:29" ht="16.5" customHeight="1" x14ac:dyDescent="0.25">
      <c r="M2819" s="9"/>
      <c r="N2819" s="12"/>
      <c r="O2819" s="12"/>
      <c r="P2819" s="12"/>
      <c r="Q2819" s="12"/>
      <c r="R2819" s="12"/>
      <c r="S2819" s="12"/>
      <c r="T2819" s="12"/>
      <c r="U2819" s="18"/>
      <c r="V2819" s="22"/>
      <c r="W2819" s="14"/>
      <c r="X2819" s="14"/>
      <c r="Y2819" s="14"/>
      <c r="Z2819" s="14"/>
      <c r="AA2819" s="14"/>
      <c r="AB2819" s="14"/>
      <c r="AC2819" s="14"/>
    </row>
    <row r="2820" spans="13:29" ht="16.5" customHeight="1" x14ac:dyDescent="0.25">
      <c r="M2820" s="9"/>
      <c r="N2820" s="12"/>
      <c r="O2820" s="12"/>
      <c r="P2820" s="12"/>
      <c r="Q2820" s="12"/>
      <c r="R2820" s="12"/>
      <c r="S2820" s="12"/>
      <c r="T2820" s="12"/>
      <c r="U2820" s="18"/>
      <c r="V2820" s="22"/>
      <c r="W2820" s="14"/>
      <c r="X2820" s="14"/>
      <c r="Y2820" s="14"/>
      <c r="Z2820" s="14"/>
      <c r="AA2820" s="14"/>
      <c r="AB2820" s="14"/>
      <c r="AC2820" s="14"/>
    </row>
    <row r="2821" spans="13:29" ht="16.5" customHeight="1" x14ac:dyDescent="0.25">
      <c r="M2821" s="9"/>
      <c r="N2821" s="12"/>
      <c r="O2821" s="12"/>
      <c r="P2821" s="12"/>
      <c r="Q2821" s="12"/>
      <c r="R2821" s="12"/>
      <c r="S2821" s="12"/>
      <c r="T2821" s="12"/>
      <c r="U2821" s="18"/>
      <c r="V2821" s="22"/>
      <c r="W2821" s="14"/>
      <c r="X2821" s="14"/>
      <c r="Y2821" s="14"/>
      <c r="Z2821" s="14"/>
      <c r="AA2821" s="14"/>
      <c r="AB2821" s="14"/>
      <c r="AC2821" s="14"/>
    </row>
    <row r="2822" spans="13:29" ht="16.5" customHeight="1" x14ac:dyDescent="0.25">
      <c r="M2822" s="9"/>
      <c r="N2822" s="12"/>
      <c r="O2822" s="12"/>
      <c r="P2822" s="12"/>
      <c r="Q2822" s="12"/>
      <c r="R2822" s="12"/>
      <c r="S2822" s="12"/>
      <c r="T2822" s="12"/>
      <c r="U2822" s="18"/>
      <c r="V2822" s="22"/>
      <c r="W2822" s="14"/>
      <c r="X2822" s="14"/>
      <c r="Y2822" s="14"/>
      <c r="Z2822" s="14"/>
      <c r="AA2822" s="14"/>
      <c r="AB2822" s="14"/>
      <c r="AC2822" s="14"/>
    </row>
    <row r="2823" spans="13:29" ht="16.5" customHeight="1" x14ac:dyDescent="0.25">
      <c r="M2823" s="9"/>
      <c r="N2823" s="12"/>
      <c r="O2823" s="12"/>
      <c r="P2823" s="12"/>
      <c r="Q2823" s="12"/>
      <c r="R2823" s="12"/>
      <c r="S2823" s="12"/>
      <c r="T2823" s="12"/>
      <c r="U2823" s="18"/>
      <c r="V2823" s="22"/>
      <c r="W2823" s="14"/>
      <c r="X2823" s="14"/>
      <c r="Y2823" s="14"/>
      <c r="Z2823" s="14"/>
      <c r="AA2823" s="14"/>
      <c r="AB2823" s="14"/>
      <c r="AC2823" s="14"/>
    </row>
    <row r="2824" spans="13:29" ht="16.5" customHeight="1" x14ac:dyDescent="0.25">
      <c r="M2824" s="9"/>
      <c r="N2824" s="12"/>
      <c r="O2824" s="12"/>
      <c r="P2824" s="12"/>
      <c r="Q2824" s="12"/>
      <c r="R2824" s="12"/>
      <c r="S2824" s="12"/>
      <c r="T2824" s="12"/>
      <c r="U2824" s="18"/>
      <c r="V2824" s="22"/>
      <c r="W2824" s="14"/>
      <c r="X2824" s="14"/>
      <c r="Y2824" s="14"/>
      <c r="Z2824" s="14"/>
      <c r="AA2824" s="14"/>
      <c r="AB2824" s="14"/>
      <c r="AC2824" s="14"/>
    </row>
    <row r="2825" spans="13:29" ht="16.5" customHeight="1" x14ac:dyDescent="0.25">
      <c r="M2825" s="9"/>
      <c r="N2825" s="12"/>
      <c r="O2825" s="12"/>
      <c r="P2825" s="12"/>
      <c r="Q2825" s="12"/>
      <c r="R2825" s="12"/>
      <c r="S2825" s="12"/>
      <c r="T2825" s="12"/>
      <c r="U2825" s="18"/>
      <c r="V2825" s="22"/>
      <c r="W2825" s="14"/>
      <c r="X2825" s="14"/>
      <c r="Y2825" s="14"/>
      <c r="Z2825" s="14"/>
      <c r="AA2825" s="14"/>
      <c r="AB2825" s="14"/>
      <c r="AC2825" s="14"/>
    </row>
    <row r="2826" spans="13:29" ht="16.5" customHeight="1" x14ac:dyDescent="0.25">
      <c r="M2826" s="9"/>
      <c r="N2826" s="12"/>
      <c r="O2826" s="12"/>
      <c r="P2826" s="12"/>
      <c r="Q2826" s="12"/>
      <c r="R2826" s="12"/>
      <c r="S2826" s="12"/>
      <c r="T2826" s="12"/>
      <c r="U2826" s="18"/>
      <c r="V2826" s="22"/>
      <c r="W2826" s="14"/>
      <c r="X2826" s="14"/>
      <c r="Y2826" s="14"/>
      <c r="Z2826" s="14"/>
      <c r="AA2826" s="14"/>
      <c r="AB2826" s="14"/>
      <c r="AC2826" s="14"/>
    </row>
    <row r="2827" spans="13:29" ht="16.5" customHeight="1" x14ac:dyDescent="0.25">
      <c r="M2827" s="9"/>
      <c r="N2827" s="12"/>
      <c r="O2827" s="12"/>
      <c r="P2827" s="12"/>
      <c r="Q2827" s="12"/>
      <c r="R2827" s="12"/>
      <c r="S2827" s="12"/>
      <c r="T2827" s="12"/>
      <c r="U2827" s="18"/>
      <c r="V2827" s="22"/>
      <c r="W2827" s="14"/>
      <c r="X2827" s="14"/>
      <c r="Y2827" s="14"/>
      <c r="Z2827" s="14"/>
      <c r="AA2827" s="14"/>
      <c r="AB2827" s="14"/>
      <c r="AC2827" s="14"/>
    </row>
    <row r="2828" spans="13:29" ht="16.5" customHeight="1" x14ac:dyDescent="0.25">
      <c r="M2828" s="9"/>
      <c r="N2828" s="12"/>
      <c r="O2828" s="12"/>
      <c r="P2828" s="12"/>
      <c r="Q2828" s="12"/>
      <c r="R2828" s="12"/>
      <c r="S2828" s="12"/>
      <c r="T2828" s="12"/>
      <c r="U2828" s="18"/>
      <c r="V2828" s="22"/>
      <c r="W2828" s="14"/>
      <c r="X2828" s="14"/>
      <c r="Y2828" s="14"/>
      <c r="Z2828" s="14"/>
      <c r="AA2828" s="14"/>
      <c r="AB2828" s="14"/>
      <c r="AC2828" s="14"/>
    </row>
    <row r="2829" spans="13:29" ht="16.5" customHeight="1" x14ac:dyDescent="0.25">
      <c r="M2829" s="9"/>
      <c r="N2829" s="12"/>
      <c r="O2829" s="12"/>
      <c r="P2829" s="12"/>
      <c r="Q2829" s="12"/>
      <c r="R2829" s="12"/>
      <c r="S2829" s="12"/>
      <c r="T2829" s="12"/>
      <c r="U2829" s="18"/>
      <c r="V2829" s="22"/>
      <c r="W2829" s="14"/>
      <c r="X2829" s="14"/>
      <c r="Y2829" s="14"/>
      <c r="Z2829" s="14"/>
      <c r="AA2829" s="14"/>
      <c r="AB2829" s="14"/>
      <c r="AC2829" s="14"/>
    </row>
    <row r="2830" spans="13:29" ht="16.5" customHeight="1" x14ac:dyDescent="0.25">
      <c r="M2830" s="9"/>
      <c r="N2830" s="12"/>
      <c r="O2830" s="12"/>
      <c r="P2830" s="12"/>
      <c r="Q2830" s="12"/>
      <c r="R2830" s="12"/>
      <c r="S2830" s="12"/>
      <c r="T2830" s="12"/>
      <c r="U2830" s="18"/>
      <c r="V2830" s="22"/>
      <c r="W2830" s="14"/>
      <c r="X2830" s="14"/>
      <c r="Y2830" s="14"/>
      <c r="Z2830" s="14"/>
      <c r="AA2830" s="14"/>
      <c r="AB2830" s="14"/>
      <c r="AC2830" s="14"/>
    </row>
    <row r="2831" spans="13:29" ht="16.5" customHeight="1" x14ac:dyDescent="0.25">
      <c r="M2831" s="9"/>
      <c r="N2831" s="12"/>
      <c r="O2831" s="12"/>
      <c r="P2831" s="12"/>
      <c r="Q2831" s="12"/>
      <c r="R2831" s="12"/>
      <c r="S2831" s="12"/>
      <c r="T2831" s="12"/>
      <c r="U2831" s="18"/>
      <c r="V2831" s="22"/>
      <c r="W2831" s="14"/>
      <c r="X2831" s="14"/>
      <c r="Y2831" s="14"/>
      <c r="Z2831" s="14"/>
      <c r="AA2831" s="14"/>
      <c r="AB2831" s="14"/>
      <c r="AC2831" s="14"/>
    </row>
    <row r="2832" spans="13:29" ht="16.5" customHeight="1" x14ac:dyDescent="0.25">
      <c r="M2832" s="9"/>
      <c r="N2832" s="12"/>
      <c r="O2832" s="12"/>
      <c r="P2832" s="12"/>
      <c r="Q2832" s="12"/>
      <c r="R2832" s="12"/>
      <c r="S2832" s="12"/>
      <c r="T2832" s="12"/>
      <c r="U2832" s="18"/>
      <c r="V2832" s="22"/>
      <c r="W2832" s="14"/>
      <c r="X2832" s="14"/>
      <c r="Y2832" s="14"/>
      <c r="Z2832" s="14"/>
      <c r="AA2832" s="14"/>
      <c r="AB2832" s="14"/>
      <c r="AC2832" s="14"/>
    </row>
    <row r="2833" spans="13:29" ht="16.5" customHeight="1" x14ac:dyDescent="0.25">
      <c r="M2833" s="9"/>
      <c r="N2833" s="12"/>
      <c r="O2833" s="12"/>
      <c r="P2833" s="12"/>
      <c r="Q2833" s="12"/>
      <c r="R2833" s="12"/>
      <c r="S2833" s="12"/>
      <c r="T2833" s="12"/>
      <c r="U2833" s="18"/>
      <c r="V2833" s="22"/>
      <c r="W2833" s="14"/>
      <c r="X2833" s="14"/>
      <c r="Y2833" s="14"/>
      <c r="Z2833" s="14"/>
      <c r="AA2833" s="14"/>
      <c r="AB2833" s="14"/>
      <c r="AC2833" s="14"/>
    </row>
    <row r="2834" spans="13:29" ht="16.5" customHeight="1" x14ac:dyDescent="0.25">
      <c r="M2834" s="9"/>
      <c r="N2834" s="12"/>
      <c r="O2834" s="12"/>
      <c r="P2834" s="12"/>
      <c r="Q2834" s="12"/>
      <c r="R2834" s="12"/>
      <c r="S2834" s="12"/>
      <c r="T2834" s="12"/>
      <c r="U2834" s="18"/>
      <c r="V2834" s="22"/>
      <c r="W2834" s="14"/>
      <c r="X2834" s="14"/>
      <c r="Y2834" s="14"/>
      <c r="Z2834" s="14"/>
      <c r="AA2834" s="14"/>
      <c r="AB2834" s="14"/>
      <c r="AC2834" s="14"/>
    </row>
    <row r="2835" spans="13:29" ht="16.5" customHeight="1" x14ac:dyDescent="0.25">
      <c r="M2835" s="9"/>
      <c r="N2835" s="12"/>
      <c r="O2835" s="12"/>
      <c r="P2835" s="12"/>
      <c r="Q2835" s="12"/>
      <c r="R2835" s="12"/>
      <c r="S2835" s="12"/>
      <c r="T2835" s="12"/>
      <c r="U2835" s="18"/>
      <c r="V2835" s="22"/>
      <c r="W2835" s="14"/>
      <c r="X2835" s="14"/>
      <c r="Y2835" s="14"/>
      <c r="Z2835" s="14"/>
      <c r="AA2835" s="14"/>
      <c r="AB2835" s="14"/>
      <c r="AC2835" s="14"/>
    </row>
    <row r="2836" spans="13:29" ht="16.5" customHeight="1" x14ac:dyDescent="0.25">
      <c r="M2836" s="9"/>
      <c r="N2836" s="12"/>
      <c r="O2836" s="12"/>
      <c r="P2836" s="12"/>
      <c r="Q2836" s="12"/>
      <c r="R2836" s="12"/>
      <c r="S2836" s="12"/>
      <c r="T2836" s="12"/>
      <c r="U2836" s="18"/>
      <c r="V2836" s="22"/>
      <c r="W2836" s="14"/>
      <c r="X2836" s="14"/>
      <c r="Y2836" s="14"/>
      <c r="Z2836" s="14"/>
      <c r="AA2836" s="14"/>
      <c r="AB2836" s="14"/>
      <c r="AC2836" s="14"/>
    </row>
    <row r="2837" spans="13:29" ht="16.5" customHeight="1" x14ac:dyDescent="0.25">
      <c r="M2837" s="9"/>
      <c r="N2837" s="12"/>
      <c r="O2837" s="12"/>
      <c r="P2837" s="12"/>
      <c r="Q2837" s="12"/>
      <c r="R2837" s="12"/>
      <c r="S2837" s="12"/>
      <c r="T2837" s="12"/>
      <c r="U2837" s="18"/>
      <c r="V2837" s="22"/>
      <c r="W2837" s="14"/>
      <c r="X2837" s="14"/>
      <c r="Y2837" s="14"/>
      <c r="Z2837" s="14"/>
      <c r="AA2837" s="14"/>
      <c r="AB2837" s="14"/>
      <c r="AC2837" s="14"/>
    </row>
    <row r="2838" spans="13:29" ht="16.5" customHeight="1" x14ac:dyDescent="0.25">
      <c r="M2838" s="9"/>
      <c r="N2838" s="12"/>
      <c r="O2838" s="12"/>
      <c r="P2838" s="12"/>
      <c r="Q2838" s="12"/>
      <c r="R2838" s="12"/>
      <c r="S2838" s="12"/>
      <c r="T2838" s="12"/>
      <c r="U2838" s="18"/>
      <c r="V2838" s="22"/>
      <c r="W2838" s="14"/>
      <c r="X2838" s="14"/>
      <c r="Y2838" s="14"/>
      <c r="Z2838" s="14"/>
      <c r="AA2838" s="14"/>
      <c r="AB2838" s="14"/>
      <c r="AC2838" s="14"/>
    </row>
    <row r="2839" spans="13:29" ht="16.5" customHeight="1" x14ac:dyDescent="0.25">
      <c r="M2839" s="9"/>
      <c r="N2839" s="12"/>
      <c r="O2839" s="12"/>
      <c r="P2839" s="12"/>
      <c r="Q2839" s="12"/>
      <c r="R2839" s="12"/>
      <c r="S2839" s="12"/>
      <c r="T2839" s="12"/>
      <c r="U2839" s="18"/>
      <c r="V2839" s="22"/>
      <c r="W2839" s="14"/>
      <c r="X2839" s="14"/>
      <c r="Y2839" s="14"/>
      <c r="Z2839" s="14"/>
      <c r="AA2839" s="14"/>
      <c r="AB2839" s="14"/>
      <c r="AC2839" s="14"/>
    </row>
    <row r="2840" spans="13:29" ht="16.5" customHeight="1" x14ac:dyDescent="0.25">
      <c r="M2840" s="9"/>
      <c r="N2840" s="12"/>
      <c r="O2840" s="12"/>
      <c r="P2840" s="12"/>
      <c r="Q2840" s="12"/>
      <c r="R2840" s="12"/>
      <c r="S2840" s="12"/>
      <c r="T2840" s="12"/>
      <c r="U2840" s="18"/>
      <c r="V2840" s="22"/>
      <c r="W2840" s="14"/>
      <c r="X2840" s="14"/>
      <c r="Y2840" s="14"/>
      <c r="Z2840" s="14"/>
      <c r="AA2840" s="14"/>
      <c r="AB2840" s="14"/>
      <c r="AC2840" s="14"/>
    </row>
    <row r="2841" spans="13:29" ht="16.5" customHeight="1" x14ac:dyDescent="0.25">
      <c r="M2841" s="9"/>
      <c r="N2841" s="12"/>
      <c r="O2841" s="12"/>
      <c r="P2841" s="12"/>
      <c r="Q2841" s="12"/>
      <c r="R2841" s="12"/>
      <c r="S2841" s="12"/>
      <c r="T2841" s="12"/>
      <c r="U2841" s="18"/>
      <c r="V2841" s="22"/>
      <c r="W2841" s="14"/>
      <c r="X2841" s="14"/>
      <c r="Y2841" s="14"/>
      <c r="Z2841" s="14"/>
      <c r="AA2841" s="14"/>
      <c r="AB2841" s="14"/>
      <c r="AC2841" s="14"/>
    </row>
    <row r="2842" spans="13:29" ht="16.5" customHeight="1" x14ac:dyDescent="0.25">
      <c r="M2842" s="9"/>
      <c r="N2842" s="12"/>
      <c r="O2842" s="12"/>
      <c r="P2842" s="12"/>
      <c r="Q2842" s="12"/>
      <c r="R2842" s="12"/>
      <c r="S2842" s="12"/>
      <c r="T2842" s="12"/>
      <c r="U2842" s="18"/>
      <c r="V2842" s="22"/>
      <c r="W2842" s="14"/>
      <c r="X2842" s="14"/>
      <c r="Y2842" s="14"/>
      <c r="Z2842" s="14"/>
      <c r="AA2842" s="14"/>
      <c r="AB2842" s="14"/>
      <c r="AC2842" s="14"/>
    </row>
    <row r="2843" spans="13:29" ht="16.5" customHeight="1" x14ac:dyDescent="0.25">
      <c r="M2843" s="9"/>
      <c r="N2843" s="12"/>
      <c r="O2843" s="12"/>
      <c r="P2843" s="12"/>
      <c r="Q2843" s="12"/>
      <c r="R2843" s="12"/>
      <c r="S2843" s="12"/>
      <c r="T2843" s="12"/>
      <c r="U2843" s="18"/>
      <c r="V2843" s="22"/>
      <c r="W2843" s="14"/>
      <c r="X2843" s="14"/>
      <c r="Y2843" s="14"/>
      <c r="Z2843" s="14"/>
      <c r="AA2843" s="14"/>
      <c r="AB2843" s="14"/>
      <c r="AC2843" s="14"/>
    </row>
    <row r="2844" spans="13:29" ht="16.5" customHeight="1" x14ac:dyDescent="0.25">
      <c r="M2844" s="9"/>
      <c r="N2844" s="12"/>
      <c r="O2844" s="12"/>
      <c r="P2844" s="12"/>
      <c r="Q2844" s="12"/>
      <c r="R2844" s="12"/>
      <c r="S2844" s="12"/>
      <c r="T2844" s="12"/>
      <c r="U2844" s="18"/>
      <c r="V2844" s="22"/>
      <c r="W2844" s="14"/>
      <c r="X2844" s="14"/>
      <c r="Y2844" s="14"/>
      <c r="Z2844" s="14"/>
      <c r="AA2844" s="14"/>
      <c r="AB2844" s="14"/>
      <c r="AC2844" s="14"/>
    </row>
    <row r="2845" spans="13:29" ht="16.5" customHeight="1" x14ac:dyDescent="0.25">
      <c r="M2845" s="9"/>
      <c r="N2845" s="12"/>
      <c r="O2845" s="12"/>
      <c r="P2845" s="12"/>
      <c r="Q2845" s="12"/>
      <c r="R2845" s="12"/>
      <c r="S2845" s="12"/>
      <c r="T2845" s="12"/>
      <c r="U2845" s="18"/>
      <c r="V2845" s="22"/>
      <c r="W2845" s="14"/>
      <c r="X2845" s="14"/>
      <c r="Y2845" s="14"/>
      <c r="Z2845" s="14"/>
      <c r="AA2845" s="14"/>
      <c r="AB2845" s="14"/>
      <c r="AC2845" s="14"/>
    </row>
    <row r="2846" spans="13:29" ht="16.5" customHeight="1" x14ac:dyDescent="0.25">
      <c r="M2846" s="9"/>
      <c r="N2846" s="12"/>
      <c r="O2846" s="12"/>
      <c r="P2846" s="12"/>
      <c r="Q2846" s="12"/>
      <c r="R2846" s="12"/>
      <c r="S2846" s="12"/>
      <c r="T2846" s="12"/>
      <c r="U2846" s="18"/>
      <c r="V2846" s="22"/>
      <c r="W2846" s="14"/>
      <c r="X2846" s="14"/>
      <c r="Y2846" s="14"/>
      <c r="Z2846" s="14"/>
      <c r="AA2846" s="14"/>
      <c r="AB2846" s="14"/>
      <c r="AC2846" s="14"/>
    </row>
    <row r="2847" spans="13:29" ht="16.5" customHeight="1" x14ac:dyDescent="0.25">
      <c r="M2847" s="9"/>
      <c r="N2847" s="12"/>
      <c r="O2847" s="12"/>
      <c r="P2847" s="12"/>
      <c r="Q2847" s="12"/>
      <c r="R2847" s="12"/>
      <c r="S2847" s="12"/>
      <c r="T2847" s="12"/>
      <c r="U2847" s="18"/>
      <c r="V2847" s="22"/>
      <c r="W2847" s="14"/>
      <c r="X2847" s="14"/>
      <c r="Y2847" s="14"/>
      <c r="Z2847" s="14"/>
      <c r="AA2847" s="14"/>
      <c r="AB2847" s="14"/>
      <c r="AC2847" s="14"/>
    </row>
    <row r="2848" spans="13:29" ht="16.5" customHeight="1" x14ac:dyDescent="0.25">
      <c r="M2848" s="9"/>
      <c r="N2848" s="12"/>
      <c r="O2848" s="12"/>
      <c r="P2848" s="12"/>
      <c r="Q2848" s="12"/>
      <c r="R2848" s="12"/>
      <c r="S2848" s="12"/>
      <c r="T2848" s="12"/>
      <c r="U2848" s="18"/>
      <c r="V2848" s="22"/>
      <c r="W2848" s="14"/>
      <c r="X2848" s="14"/>
      <c r="Y2848" s="14"/>
      <c r="Z2848" s="14"/>
      <c r="AA2848" s="14"/>
      <c r="AB2848" s="14"/>
      <c r="AC2848" s="14"/>
    </row>
    <row r="2849" spans="13:29" ht="16.5" customHeight="1" x14ac:dyDescent="0.25">
      <c r="M2849" s="9"/>
      <c r="N2849" s="12"/>
      <c r="O2849" s="12"/>
      <c r="P2849" s="12"/>
      <c r="Q2849" s="12"/>
      <c r="R2849" s="12"/>
      <c r="S2849" s="12"/>
      <c r="T2849" s="12"/>
      <c r="U2849" s="18"/>
      <c r="V2849" s="22"/>
      <c r="W2849" s="14"/>
      <c r="X2849" s="14"/>
      <c r="Y2849" s="14"/>
      <c r="Z2849" s="14"/>
      <c r="AA2849" s="14"/>
      <c r="AB2849" s="14"/>
      <c r="AC2849" s="14"/>
    </row>
    <row r="2850" spans="13:29" ht="16.5" customHeight="1" x14ac:dyDescent="0.25">
      <c r="M2850" s="9"/>
      <c r="N2850" s="12"/>
      <c r="O2850" s="12"/>
      <c r="P2850" s="12"/>
      <c r="Q2850" s="12"/>
      <c r="R2850" s="12"/>
      <c r="S2850" s="12"/>
      <c r="T2850" s="12"/>
      <c r="U2850" s="18"/>
      <c r="V2850" s="22"/>
      <c r="W2850" s="14"/>
      <c r="X2850" s="14"/>
      <c r="Y2850" s="14"/>
      <c r="Z2850" s="14"/>
      <c r="AA2850" s="14"/>
      <c r="AB2850" s="14"/>
      <c r="AC2850" s="14"/>
    </row>
    <row r="2851" spans="13:29" ht="16.5" customHeight="1" x14ac:dyDescent="0.25">
      <c r="M2851" s="9"/>
      <c r="N2851" s="12"/>
      <c r="O2851" s="12"/>
      <c r="P2851" s="12"/>
      <c r="Q2851" s="12"/>
      <c r="R2851" s="12"/>
      <c r="S2851" s="12"/>
      <c r="T2851" s="12"/>
      <c r="U2851" s="18"/>
      <c r="V2851" s="22"/>
      <c r="W2851" s="14"/>
      <c r="X2851" s="14"/>
      <c r="Y2851" s="14"/>
      <c r="Z2851" s="14"/>
      <c r="AA2851" s="14"/>
      <c r="AB2851" s="14"/>
      <c r="AC2851" s="14"/>
    </row>
    <row r="2852" spans="13:29" ht="16.5" customHeight="1" x14ac:dyDescent="0.25">
      <c r="M2852" s="9"/>
      <c r="N2852" s="12"/>
      <c r="O2852" s="12"/>
      <c r="P2852" s="12"/>
      <c r="Q2852" s="12"/>
      <c r="R2852" s="12"/>
      <c r="S2852" s="12"/>
      <c r="T2852" s="12"/>
      <c r="U2852" s="18"/>
      <c r="V2852" s="22"/>
      <c r="W2852" s="14"/>
      <c r="X2852" s="14"/>
      <c r="Y2852" s="14"/>
      <c r="Z2852" s="14"/>
      <c r="AA2852" s="14"/>
      <c r="AB2852" s="14"/>
      <c r="AC2852" s="14"/>
    </row>
    <row r="2853" spans="13:29" ht="16.5" customHeight="1" x14ac:dyDescent="0.25">
      <c r="M2853" s="9"/>
      <c r="N2853" s="12"/>
      <c r="O2853" s="12"/>
      <c r="P2853" s="12"/>
      <c r="Q2853" s="12"/>
      <c r="R2853" s="12"/>
      <c r="S2853" s="12"/>
      <c r="T2853" s="12"/>
      <c r="U2853" s="18"/>
      <c r="V2853" s="22"/>
      <c r="W2853" s="14"/>
      <c r="X2853" s="14"/>
      <c r="Y2853" s="14"/>
      <c r="Z2853" s="14"/>
      <c r="AA2853" s="14"/>
      <c r="AB2853" s="14"/>
      <c r="AC2853" s="14"/>
    </row>
    <row r="2854" spans="13:29" ht="16.5" customHeight="1" x14ac:dyDescent="0.25">
      <c r="M2854" s="9"/>
      <c r="N2854" s="12"/>
      <c r="O2854" s="12"/>
      <c r="P2854" s="12"/>
      <c r="Q2854" s="12"/>
      <c r="R2854" s="12"/>
      <c r="S2854" s="12"/>
      <c r="T2854" s="12"/>
      <c r="U2854" s="18"/>
      <c r="V2854" s="22"/>
      <c r="W2854" s="14"/>
      <c r="X2854" s="14"/>
      <c r="Y2854" s="14"/>
      <c r="Z2854" s="14"/>
      <c r="AA2854" s="14"/>
      <c r="AB2854" s="14"/>
      <c r="AC2854" s="14"/>
    </row>
    <row r="2855" spans="13:29" ht="16.5" customHeight="1" x14ac:dyDescent="0.25">
      <c r="M2855" s="9"/>
      <c r="N2855" s="12"/>
      <c r="O2855" s="12"/>
      <c r="P2855" s="12"/>
      <c r="Q2855" s="12"/>
      <c r="R2855" s="12"/>
      <c r="S2855" s="12"/>
      <c r="T2855" s="12"/>
      <c r="U2855" s="18"/>
      <c r="V2855" s="22"/>
      <c r="W2855" s="14"/>
      <c r="X2855" s="14"/>
      <c r="Y2855" s="14"/>
      <c r="Z2855" s="14"/>
      <c r="AA2855" s="14"/>
      <c r="AB2855" s="14"/>
      <c r="AC2855" s="14"/>
    </row>
    <row r="2856" spans="13:29" ht="16.5" customHeight="1" x14ac:dyDescent="0.25">
      <c r="M2856" s="9"/>
      <c r="N2856" s="12"/>
      <c r="O2856" s="12"/>
      <c r="P2856" s="12"/>
      <c r="Q2856" s="12"/>
      <c r="R2856" s="12"/>
      <c r="S2856" s="12"/>
      <c r="T2856" s="12"/>
      <c r="U2856" s="18"/>
      <c r="V2856" s="22"/>
      <c r="W2856" s="14"/>
      <c r="X2856" s="14"/>
      <c r="Y2856" s="14"/>
      <c r="Z2856" s="14"/>
      <c r="AA2856" s="14"/>
      <c r="AB2856" s="14"/>
      <c r="AC2856" s="14"/>
    </row>
    <row r="2857" spans="13:29" ht="16.5" customHeight="1" x14ac:dyDescent="0.25">
      <c r="M2857" s="9"/>
      <c r="N2857" s="12"/>
      <c r="O2857" s="12"/>
      <c r="P2857" s="12"/>
      <c r="Q2857" s="12"/>
      <c r="R2857" s="12"/>
      <c r="S2857" s="12"/>
      <c r="T2857" s="12"/>
      <c r="U2857" s="18"/>
      <c r="V2857" s="22"/>
      <c r="W2857" s="14"/>
      <c r="X2857" s="14"/>
      <c r="Y2857" s="14"/>
      <c r="Z2857" s="14"/>
      <c r="AA2857" s="14"/>
      <c r="AB2857" s="14"/>
      <c r="AC2857" s="14"/>
    </row>
    <row r="2858" spans="13:29" ht="16.5" customHeight="1" x14ac:dyDescent="0.25">
      <c r="M2858" s="9"/>
      <c r="N2858" s="12"/>
      <c r="O2858" s="12"/>
      <c r="P2858" s="12"/>
      <c r="Q2858" s="12"/>
      <c r="R2858" s="12"/>
      <c r="S2858" s="12"/>
      <c r="T2858" s="12"/>
      <c r="U2858" s="18"/>
      <c r="V2858" s="22"/>
      <c r="W2858" s="14"/>
      <c r="X2858" s="14"/>
      <c r="Y2858" s="14"/>
      <c r="Z2858" s="14"/>
      <c r="AA2858" s="14"/>
      <c r="AB2858" s="14"/>
      <c r="AC2858" s="14"/>
    </row>
    <row r="2859" spans="13:29" ht="16.5" customHeight="1" x14ac:dyDescent="0.25">
      <c r="M2859" s="9"/>
      <c r="N2859" s="12"/>
      <c r="O2859" s="12"/>
      <c r="P2859" s="12"/>
      <c r="Q2859" s="12"/>
      <c r="R2859" s="12"/>
      <c r="S2859" s="12"/>
      <c r="T2859" s="12"/>
      <c r="U2859" s="18"/>
      <c r="V2859" s="22"/>
      <c r="W2859" s="14"/>
      <c r="X2859" s="14"/>
      <c r="Y2859" s="14"/>
      <c r="Z2859" s="14"/>
      <c r="AA2859" s="14"/>
      <c r="AB2859" s="14"/>
      <c r="AC2859" s="14"/>
    </row>
    <row r="2860" spans="13:29" ht="16.5" customHeight="1" x14ac:dyDescent="0.25">
      <c r="M2860" s="9"/>
      <c r="N2860" s="12"/>
      <c r="O2860" s="12"/>
      <c r="P2860" s="12"/>
      <c r="Q2860" s="12"/>
      <c r="R2860" s="12"/>
      <c r="S2860" s="12"/>
      <c r="T2860" s="12"/>
      <c r="U2860" s="18"/>
      <c r="V2860" s="22"/>
      <c r="W2860" s="14"/>
      <c r="X2860" s="14"/>
      <c r="Y2860" s="14"/>
      <c r="Z2860" s="14"/>
      <c r="AA2860" s="14"/>
      <c r="AB2860" s="14"/>
      <c r="AC2860" s="14"/>
    </row>
    <row r="2861" spans="13:29" ht="16.5" customHeight="1" x14ac:dyDescent="0.25">
      <c r="M2861" s="9"/>
      <c r="N2861" s="12"/>
      <c r="O2861" s="12"/>
      <c r="P2861" s="12"/>
      <c r="Q2861" s="12"/>
      <c r="R2861" s="12"/>
      <c r="S2861" s="12"/>
      <c r="T2861" s="12"/>
      <c r="U2861" s="18"/>
      <c r="V2861" s="22"/>
      <c r="W2861" s="14"/>
      <c r="X2861" s="14"/>
      <c r="Y2861" s="14"/>
      <c r="Z2861" s="14"/>
      <c r="AA2861" s="14"/>
      <c r="AB2861" s="14"/>
      <c r="AC2861" s="14"/>
    </row>
    <row r="2862" spans="13:29" ht="16.5" customHeight="1" x14ac:dyDescent="0.25">
      <c r="M2862" s="9"/>
      <c r="N2862" s="12"/>
      <c r="O2862" s="12"/>
      <c r="P2862" s="12"/>
      <c r="Q2862" s="12"/>
      <c r="R2862" s="12"/>
      <c r="S2862" s="12"/>
      <c r="T2862" s="12"/>
      <c r="U2862" s="18"/>
      <c r="V2862" s="22"/>
      <c r="W2862" s="14"/>
      <c r="X2862" s="14"/>
      <c r="Y2862" s="14"/>
      <c r="Z2862" s="14"/>
      <c r="AA2862" s="14"/>
      <c r="AB2862" s="14"/>
      <c r="AC2862" s="14"/>
    </row>
    <row r="2863" spans="13:29" ht="16.5" customHeight="1" x14ac:dyDescent="0.25">
      <c r="M2863" s="9"/>
      <c r="N2863" s="12"/>
      <c r="O2863" s="12"/>
      <c r="P2863" s="12"/>
      <c r="Q2863" s="12"/>
      <c r="R2863" s="12"/>
      <c r="S2863" s="12"/>
      <c r="T2863" s="12"/>
      <c r="U2863" s="18"/>
      <c r="V2863" s="22"/>
      <c r="W2863" s="14"/>
      <c r="X2863" s="14"/>
      <c r="Y2863" s="14"/>
      <c r="Z2863" s="14"/>
      <c r="AA2863" s="14"/>
      <c r="AB2863" s="14"/>
      <c r="AC2863" s="14"/>
    </row>
    <row r="2864" spans="13:29" ht="16.5" customHeight="1" x14ac:dyDescent="0.25">
      <c r="M2864" s="9"/>
      <c r="N2864" s="12"/>
      <c r="O2864" s="12"/>
      <c r="P2864" s="12"/>
      <c r="Q2864" s="12"/>
      <c r="R2864" s="12"/>
      <c r="S2864" s="12"/>
      <c r="T2864" s="12"/>
      <c r="U2864" s="18"/>
      <c r="V2864" s="22"/>
      <c r="W2864" s="14"/>
      <c r="X2864" s="14"/>
      <c r="Y2864" s="14"/>
      <c r="Z2864" s="14"/>
      <c r="AA2864" s="14"/>
      <c r="AB2864" s="14"/>
      <c r="AC2864" s="14"/>
    </row>
    <row r="2865" spans="13:29" ht="16.5" customHeight="1" x14ac:dyDescent="0.25">
      <c r="M2865" s="9"/>
      <c r="N2865" s="12"/>
      <c r="O2865" s="12"/>
      <c r="P2865" s="12"/>
      <c r="Q2865" s="12"/>
      <c r="R2865" s="12"/>
      <c r="S2865" s="12"/>
      <c r="T2865" s="12"/>
      <c r="U2865" s="18"/>
      <c r="V2865" s="22"/>
      <c r="W2865" s="14"/>
      <c r="X2865" s="14"/>
      <c r="Y2865" s="14"/>
      <c r="Z2865" s="14"/>
      <c r="AA2865" s="14"/>
      <c r="AB2865" s="14"/>
      <c r="AC2865" s="14"/>
    </row>
    <row r="2866" spans="13:29" ht="16.5" customHeight="1" x14ac:dyDescent="0.25">
      <c r="M2866" s="9"/>
      <c r="N2866" s="12"/>
      <c r="O2866" s="12"/>
      <c r="P2866" s="12"/>
      <c r="Q2866" s="12"/>
      <c r="R2866" s="12"/>
      <c r="S2866" s="12"/>
      <c r="T2866" s="12"/>
      <c r="U2866" s="18"/>
      <c r="V2866" s="22"/>
      <c r="W2866" s="14"/>
      <c r="X2866" s="14"/>
      <c r="Y2866" s="14"/>
      <c r="Z2866" s="14"/>
      <c r="AA2866" s="14"/>
      <c r="AB2866" s="14"/>
      <c r="AC2866" s="14"/>
    </row>
    <row r="2867" spans="13:29" ht="16.5" customHeight="1" x14ac:dyDescent="0.25">
      <c r="M2867" s="9"/>
      <c r="N2867" s="12"/>
      <c r="O2867" s="12"/>
      <c r="P2867" s="12"/>
      <c r="Q2867" s="12"/>
      <c r="R2867" s="12"/>
      <c r="S2867" s="12"/>
      <c r="T2867" s="12"/>
      <c r="U2867" s="18"/>
      <c r="V2867" s="22"/>
      <c r="W2867" s="14"/>
      <c r="X2867" s="14"/>
      <c r="Y2867" s="14"/>
      <c r="Z2867" s="14"/>
      <c r="AA2867" s="14"/>
      <c r="AB2867" s="14"/>
      <c r="AC2867" s="14"/>
    </row>
    <row r="2868" spans="13:29" ht="16.5" customHeight="1" x14ac:dyDescent="0.25">
      <c r="M2868" s="9"/>
      <c r="N2868" s="12"/>
      <c r="O2868" s="12"/>
      <c r="P2868" s="12"/>
      <c r="Q2868" s="12"/>
      <c r="R2868" s="12"/>
      <c r="S2868" s="12"/>
      <c r="T2868" s="12"/>
      <c r="U2868" s="18"/>
      <c r="V2868" s="22"/>
      <c r="W2868" s="14"/>
      <c r="X2868" s="14"/>
      <c r="Y2868" s="14"/>
      <c r="Z2868" s="14"/>
      <c r="AA2868" s="14"/>
      <c r="AB2868" s="14"/>
      <c r="AC2868" s="14"/>
    </row>
    <row r="2869" spans="13:29" ht="16.5" customHeight="1" x14ac:dyDescent="0.25">
      <c r="M2869" s="9"/>
      <c r="N2869" s="12"/>
      <c r="O2869" s="12"/>
      <c r="P2869" s="12"/>
      <c r="Q2869" s="12"/>
      <c r="R2869" s="12"/>
      <c r="S2869" s="12"/>
      <c r="T2869" s="12"/>
      <c r="U2869" s="18"/>
      <c r="V2869" s="22"/>
      <c r="W2869" s="14"/>
      <c r="X2869" s="14"/>
      <c r="Y2869" s="14"/>
      <c r="Z2869" s="14"/>
      <c r="AA2869" s="14"/>
      <c r="AB2869" s="14"/>
      <c r="AC2869" s="14"/>
    </row>
    <row r="2870" spans="13:29" ht="16.5" customHeight="1" x14ac:dyDescent="0.25">
      <c r="M2870" s="9"/>
      <c r="N2870" s="12"/>
      <c r="O2870" s="12"/>
      <c r="P2870" s="12"/>
      <c r="Q2870" s="12"/>
      <c r="R2870" s="12"/>
      <c r="S2870" s="12"/>
      <c r="T2870" s="12"/>
      <c r="U2870" s="18"/>
      <c r="V2870" s="22"/>
      <c r="W2870" s="14"/>
      <c r="X2870" s="14"/>
      <c r="Y2870" s="14"/>
      <c r="Z2870" s="14"/>
      <c r="AA2870" s="14"/>
      <c r="AB2870" s="14"/>
      <c r="AC2870" s="14"/>
    </row>
    <row r="2871" spans="13:29" ht="16.5" customHeight="1" x14ac:dyDescent="0.25">
      <c r="M2871" s="9"/>
      <c r="N2871" s="12"/>
      <c r="O2871" s="12"/>
      <c r="P2871" s="12"/>
      <c r="Q2871" s="12"/>
      <c r="R2871" s="12"/>
      <c r="S2871" s="12"/>
      <c r="T2871" s="12"/>
      <c r="U2871" s="18"/>
      <c r="V2871" s="22"/>
      <c r="W2871" s="14"/>
      <c r="X2871" s="14"/>
      <c r="Y2871" s="14"/>
      <c r="Z2871" s="14"/>
      <c r="AA2871" s="14"/>
      <c r="AB2871" s="14"/>
      <c r="AC2871" s="14"/>
    </row>
    <row r="2872" spans="13:29" ht="16.5" customHeight="1" x14ac:dyDescent="0.25">
      <c r="M2872" s="9"/>
      <c r="N2872" s="12"/>
      <c r="O2872" s="12"/>
      <c r="P2872" s="12"/>
      <c r="Q2872" s="12"/>
      <c r="R2872" s="12"/>
      <c r="S2872" s="12"/>
      <c r="T2872" s="12"/>
      <c r="U2872" s="18"/>
      <c r="V2872" s="22"/>
      <c r="W2872" s="14"/>
      <c r="X2872" s="14"/>
      <c r="Y2872" s="14"/>
      <c r="Z2872" s="14"/>
      <c r="AA2872" s="14"/>
      <c r="AB2872" s="14"/>
      <c r="AC2872" s="14"/>
    </row>
    <row r="2873" spans="13:29" ht="16.5" customHeight="1" x14ac:dyDescent="0.25">
      <c r="M2873" s="9"/>
      <c r="N2873" s="12"/>
      <c r="O2873" s="12"/>
      <c r="P2873" s="12"/>
      <c r="Q2873" s="12"/>
      <c r="R2873" s="12"/>
      <c r="S2873" s="12"/>
      <c r="T2873" s="12"/>
      <c r="U2873" s="18"/>
      <c r="V2873" s="22"/>
      <c r="W2873" s="14"/>
      <c r="X2873" s="14"/>
      <c r="Y2873" s="14"/>
      <c r="Z2873" s="14"/>
      <c r="AA2873" s="14"/>
      <c r="AB2873" s="14"/>
      <c r="AC2873" s="14"/>
    </row>
    <row r="2874" spans="13:29" ht="16.5" customHeight="1" x14ac:dyDescent="0.25">
      <c r="M2874" s="9"/>
      <c r="N2874" s="12"/>
      <c r="O2874" s="12"/>
      <c r="P2874" s="12"/>
      <c r="Q2874" s="12"/>
      <c r="R2874" s="12"/>
      <c r="S2874" s="12"/>
      <c r="T2874" s="12"/>
      <c r="U2874" s="18"/>
      <c r="V2874" s="22"/>
      <c r="W2874" s="14"/>
      <c r="X2874" s="14"/>
      <c r="Y2874" s="14"/>
      <c r="Z2874" s="14"/>
      <c r="AA2874" s="14"/>
      <c r="AB2874" s="14"/>
      <c r="AC2874" s="14"/>
    </row>
    <row r="2875" spans="13:29" ht="16.5" customHeight="1" x14ac:dyDescent="0.25">
      <c r="M2875" s="9"/>
      <c r="N2875" s="12"/>
      <c r="O2875" s="12"/>
      <c r="P2875" s="12"/>
      <c r="Q2875" s="12"/>
      <c r="R2875" s="12"/>
      <c r="S2875" s="12"/>
      <c r="T2875" s="12"/>
      <c r="U2875" s="18"/>
      <c r="V2875" s="22"/>
      <c r="W2875" s="14"/>
      <c r="X2875" s="14"/>
      <c r="Y2875" s="14"/>
      <c r="Z2875" s="14"/>
      <c r="AA2875" s="14"/>
      <c r="AB2875" s="14"/>
      <c r="AC2875" s="14"/>
    </row>
    <row r="2876" spans="13:29" ht="16.5" customHeight="1" x14ac:dyDescent="0.25">
      <c r="M2876" s="9"/>
      <c r="N2876" s="12"/>
      <c r="O2876" s="12"/>
      <c r="P2876" s="12"/>
      <c r="Q2876" s="12"/>
      <c r="R2876" s="12"/>
      <c r="S2876" s="12"/>
      <c r="T2876" s="12"/>
      <c r="U2876" s="18"/>
      <c r="V2876" s="22"/>
      <c r="W2876" s="14"/>
      <c r="X2876" s="14"/>
      <c r="Y2876" s="14"/>
      <c r="Z2876" s="14"/>
      <c r="AA2876" s="14"/>
      <c r="AB2876" s="14"/>
      <c r="AC2876" s="14"/>
    </row>
    <row r="2877" spans="13:29" ht="16.5" customHeight="1" x14ac:dyDescent="0.25">
      <c r="M2877" s="9"/>
      <c r="N2877" s="12"/>
      <c r="O2877" s="12"/>
      <c r="P2877" s="12"/>
      <c r="Q2877" s="12"/>
      <c r="R2877" s="12"/>
      <c r="S2877" s="12"/>
      <c r="T2877" s="12"/>
      <c r="U2877" s="18"/>
      <c r="V2877" s="22"/>
      <c r="W2877" s="14"/>
      <c r="X2877" s="14"/>
      <c r="Y2877" s="14"/>
      <c r="Z2877" s="14"/>
      <c r="AA2877" s="14"/>
      <c r="AB2877" s="14"/>
      <c r="AC2877" s="14"/>
    </row>
    <row r="2878" spans="13:29" ht="16.5" customHeight="1" x14ac:dyDescent="0.25">
      <c r="M2878" s="9"/>
      <c r="N2878" s="12"/>
      <c r="O2878" s="12"/>
      <c r="P2878" s="12"/>
      <c r="Q2878" s="12"/>
      <c r="R2878" s="12"/>
      <c r="S2878" s="12"/>
      <c r="T2878" s="12"/>
      <c r="U2878" s="18"/>
      <c r="V2878" s="22"/>
      <c r="W2878" s="14"/>
      <c r="X2878" s="14"/>
      <c r="Y2878" s="14"/>
      <c r="Z2878" s="14"/>
      <c r="AA2878" s="14"/>
      <c r="AB2878" s="14"/>
      <c r="AC2878" s="14"/>
    </row>
    <row r="2879" spans="13:29" ht="16.5" customHeight="1" x14ac:dyDescent="0.25">
      <c r="M2879" s="9"/>
      <c r="N2879" s="12"/>
      <c r="O2879" s="12"/>
      <c r="P2879" s="12"/>
      <c r="Q2879" s="12"/>
      <c r="R2879" s="12"/>
      <c r="S2879" s="12"/>
      <c r="T2879" s="12"/>
      <c r="U2879" s="18"/>
      <c r="V2879" s="22"/>
      <c r="W2879" s="14"/>
      <c r="X2879" s="14"/>
      <c r="Y2879" s="14"/>
      <c r="Z2879" s="14"/>
      <c r="AA2879" s="14"/>
      <c r="AB2879" s="14"/>
      <c r="AC2879" s="14"/>
    </row>
    <row r="2880" spans="13:29" ht="16.5" customHeight="1" x14ac:dyDescent="0.25">
      <c r="M2880" s="9"/>
      <c r="N2880" s="12"/>
      <c r="O2880" s="12"/>
      <c r="P2880" s="12"/>
      <c r="Q2880" s="12"/>
      <c r="R2880" s="12"/>
      <c r="S2880" s="12"/>
      <c r="T2880" s="12"/>
      <c r="U2880" s="18"/>
      <c r="V2880" s="22"/>
      <c r="W2880" s="14"/>
      <c r="X2880" s="14"/>
      <c r="Y2880" s="14"/>
      <c r="Z2880" s="14"/>
      <c r="AA2880" s="14"/>
      <c r="AB2880" s="14"/>
      <c r="AC2880" s="14"/>
    </row>
    <row r="2881" spans="13:29" ht="16.5" customHeight="1" x14ac:dyDescent="0.25">
      <c r="M2881" s="9"/>
      <c r="N2881" s="12"/>
      <c r="O2881" s="12"/>
      <c r="P2881" s="12"/>
      <c r="Q2881" s="12"/>
      <c r="R2881" s="12"/>
      <c r="S2881" s="12"/>
      <c r="T2881" s="12"/>
      <c r="U2881" s="18"/>
      <c r="V2881" s="22"/>
      <c r="W2881" s="14"/>
      <c r="X2881" s="14"/>
      <c r="Y2881" s="14"/>
      <c r="Z2881" s="14"/>
      <c r="AA2881" s="14"/>
      <c r="AB2881" s="14"/>
      <c r="AC2881" s="14"/>
    </row>
    <row r="2882" spans="13:29" ht="16.5" customHeight="1" x14ac:dyDescent="0.25">
      <c r="M2882" s="9"/>
      <c r="N2882" s="12"/>
      <c r="O2882" s="12"/>
      <c r="P2882" s="12"/>
      <c r="Q2882" s="12"/>
      <c r="R2882" s="12"/>
      <c r="S2882" s="12"/>
      <c r="T2882" s="12"/>
      <c r="U2882" s="18"/>
      <c r="V2882" s="22"/>
      <c r="W2882" s="14"/>
      <c r="X2882" s="14"/>
      <c r="Y2882" s="14"/>
      <c r="Z2882" s="14"/>
      <c r="AA2882" s="14"/>
      <c r="AB2882" s="14"/>
      <c r="AC2882" s="14"/>
    </row>
    <row r="2883" spans="13:29" ht="16.5" customHeight="1" x14ac:dyDescent="0.25">
      <c r="M2883" s="9"/>
      <c r="N2883" s="12"/>
      <c r="O2883" s="12"/>
      <c r="P2883" s="12"/>
      <c r="Q2883" s="12"/>
      <c r="R2883" s="12"/>
      <c r="S2883" s="12"/>
      <c r="T2883" s="12"/>
      <c r="U2883" s="18"/>
      <c r="V2883" s="22"/>
      <c r="W2883" s="14"/>
      <c r="X2883" s="14"/>
      <c r="Y2883" s="14"/>
      <c r="Z2883" s="14"/>
      <c r="AA2883" s="14"/>
      <c r="AB2883" s="14"/>
      <c r="AC2883" s="14"/>
    </row>
    <row r="2884" spans="13:29" ht="16.5" customHeight="1" x14ac:dyDescent="0.25">
      <c r="M2884" s="9"/>
      <c r="N2884" s="12"/>
      <c r="O2884" s="12"/>
      <c r="P2884" s="12"/>
      <c r="Q2884" s="12"/>
      <c r="R2884" s="12"/>
      <c r="S2884" s="12"/>
      <c r="T2884" s="12"/>
      <c r="U2884" s="18"/>
      <c r="V2884" s="22"/>
      <c r="W2884" s="14"/>
      <c r="X2884" s="14"/>
      <c r="Y2884" s="14"/>
      <c r="Z2884" s="14"/>
      <c r="AA2884" s="14"/>
      <c r="AB2884" s="14"/>
      <c r="AC2884" s="14"/>
    </row>
    <row r="2885" spans="13:29" ht="16.5" customHeight="1" x14ac:dyDescent="0.25">
      <c r="M2885" s="9"/>
      <c r="N2885" s="12"/>
      <c r="O2885" s="12"/>
      <c r="P2885" s="12"/>
      <c r="Q2885" s="12"/>
      <c r="R2885" s="12"/>
      <c r="S2885" s="12"/>
      <c r="T2885" s="12"/>
      <c r="U2885" s="18"/>
      <c r="V2885" s="22"/>
      <c r="W2885" s="14"/>
      <c r="X2885" s="14"/>
      <c r="Y2885" s="14"/>
      <c r="Z2885" s="14"/>
      <c r="AA2885" s="14"/>
      <c r="AB2885" s="14"/>
      <c r="AC2885" s="14"/>
    </row>
    <row r="2886" spans="13:29" ht="16.5" customHeight="1" x14ac:dyDescent="0.25">
      <c r="M2886" s="9"/>
      <c r="N2886" s="12"/>
      <c r="O2886" s="12"/>
      <c r="P2886" s="12"/>
      <c r="Q2886" s="12"/>
      <c r="R2886" s="12"/>
      <c r="S2886" s="12"/>
      <c r="T2886" s="12"/>
      <c r="U2886" s="18"/>
      <c r="V2886" s="22"/>
      <c r="W2886" s="14"/>
      <c r="X2886" s="14"/>
      <c r="Y2886" s="14"/>
      <c r="Z2886" s="14"/>
      <c r="AA2886" s="14"/>
      <c r="AB2886" s="14"/>
      <c r="AC2886" s="14"/>
    </row>
    <row r="2887" spans="13:29" ht="16.5" customHeight="1" x14ac:dyDescent="0.25">
      <c r="M2887" s="9"/>
      <c r="N2887" s="12"/>
      <c r="O2887" s="12"/>
      <c r="P2887" s="12"/>
      <c r="Q2887" s="12"/>
      <c r="R2887" s="12"/>
      <c r="S2887" s="12"/>
      <c r="T2887" s="12"/>
      <c r="U2887" s="18"/>
      <c r="V2887" s="22"/>
      <c r="W2887" s="14"/>
      <c r="X2887" s="14"/>
      <c r="Y2887" s="14"/>
      <c r="Z2887" s="14"/>
      <c r="AA2887" s="14"/>
      <c r="AB2887" s="14"/>
      <c r="AC2887" s="14"/>
    </row>
    <row r="2888" spans="13:29" ht="16.5" customHeight="1" x14ac:dyDescent="0.25">
      <c r="M2888" s="9"/>
      <c r="N2888" s="12"/>
      <c r="O2888" s="12"/>
      <c r="P2888" s="12"/>
      <c r="Q2888" s="12"/>
      <c r="R2888" s="12"/>
      <c r="S2888" s="12"/>
      <c r="T2888" s="12"/>
      <c r="U2888" s="18"/>
      <c r="V2888" s="22"/>
      <c r="W2888" s="14"/>
      <c r="X2888" s="14"/>
      <c r="Y2888" s="14"/>
      <c r="Z2888" s="14"/>
      <c r="AA2888" s="14"/>
      <c r="AB2888" s="14"/>
      <c r="AC2888" s="14"/>
    </row>
    <row r="2889" spans="13:29" ht="16.5" customHeight="1" x14ac:dyDescent="0.25">
      <c r="M2889" s="9"/>
      <c r="N2889" s="12"/>
      <c r="O2889" s="12"/>
      <c r="P2889" s="12"/>
      <c r="Q2889" s="12"/>
      <c r="R2889" s="12"/>
      <c r="S2889" s="12"/>
      <c r="T2889" s="12"/>
      <c r="U2889" s="18"/>
      <c r="V2889" s="22"/>
      <c r="W2889" s="14"/>
      <c r="X2889" s="14"/>
      <c r="Y2889" s="14"/>
      <c r="Z2889" s="14"/>
      <c r="AA2889" s="14"/>
      <c r="AB2889" s="14"/>
      <c r="AC2889" s="14"/>
    </row>
    <row r="2890" spans="13:29" ht="16.5" customHeight="1" x14ac:dyDescent="0.25">
      <c r="M2890" s="9"/>
      <c r="N2890" s="12"/>
      <c r="O2890" s="12"/>
      <c r="P2890" s="12"/>
      <c r="Q2890" s="12"/>
      <c r="R2890" s="12"/>
      <c r="S2890" s="12"/>
      <c r="T2890" s="12"/>
      <c r="U2890" s="18"/>
      <c r="V2890" s="22"/>
      <c r="W2890" s="14"/>
      <c r="X2890" s="14"/>
      <c r="Y2890" s="14"/>
      <c r="Z2890" s="14"/>
      <c r="AA2890" s="14"/>
      <c r="AB2890" s="14"/>
      <c r="AC2890" s="14"/>
    </row>
    <row r="2891" spans="13:29" ht="16.5" customHeight="1" x14ac:dyDescent="0.25">
      <c r="M2891" s="9"/>
      <c r="N2891" s="12"/>
      <c r="O2891" s="12"/>
      <c r="P2891" s="12"/>
      <c r="Q2891" s="12"/>
      <c r="R2891" s="12"/>
      <c r="S2891" s="12"/>
      <c r="T2891" s="12"/>
      <c r="U2891" s="18"/>
      <c r="V2891" s="22"/>
      <c r="W2891" s="14"/>
      <c r="X2891" s="14"/>
      <c r="Y2891" s="14"/>
      <c r="Z2891" s="14"/>
      <c r="AA2891" s="14"/>
      <c r="AB2891" s="14"/>
      <c r="AC2891" s="14"/>
    </row>
    <row r="2892" spans="13:29" ht="16.5" customHeight="1" x14ac:dyDescent="0.25">
      <c r="M2892" s="9"/>
      <c r="N2892" s="12"/>
      <c r="O2892" s="12"/>
      <c r="P2892" s="12"/>
      <c r="Q2892" s="12"/>
      <c r="R2892" s="12"/>
      <c r="S2892" s="12"/>
      <c r="T2892" s="12"/>
      <c r="U2892" s="18"/>
      <c r="V2892" s="22"/>
      <c r="W2892" s="14"/>
      <c r="X2892" s="14"/>
      <c r="Y2892" s="14"/>
      <c r="Z2892" s="14"/>
      <c r="AA2892" s="14"/>
      <c r="AB2892" s="14"/>
      <c r="AC2892" s="14"/>
    </row>
    <row r="2893" spans="13:29" ht="16.5" customHeight="1" x14ac:dyDescent="0.25">
      <c r="M2893" s="9"/>
      <c r="N2893" s="12"/>
      <c r="O2893" s="12"/>
      <c r="P2893" s="12"/>
      <c r="Q2893" s="12"/>
      <c r="R2893" s="12"/>
      <c r="S2893" s="12"/>
      <c r="T2893" s="12"/>
      <c r="U2893" s="18"/>
      <c r="V2893" s="22"/>
      <c r="W2893" s="14"/>
      <c r="X2893" s="14"/>
      <c r="Y2893" s="14"/>
      <c r="Z2893" s="14"/>
      <c r="AA2893" s="14"/>
      <c r="AB2893" s="14"/>
      <c r="AC2893" s="14"/>
    </row>
    <row r="2894" spans="13:29" ht="16.5" customHeight="1" x14ac:dyDescent="0.25">
      <c r="M2894" s="9"/>
      <c r="N2894" s="12"/>
      <c r="O2894" s="12"/>
      <c r="P2894" s="12"/>
      <c r="Q2894" s="12"/>
      <c r="R2894" s="12"/>
      <c r="S2894" s="12"/>
      <c r="T2894" s="12"/>
      <c r="U2894" s="18"/>
      <c r="V2894" s="22"/>
      <c r="W2894" s="14"/>
      <c r="X2894" s="14"/>
      <c r="Y2894" s="14"/>
      <c r="Z2894" s="14"/>
      <c r="AA2894" s="14"/>
      <c r="AB2894" s="14"/>
      <c r="AC2894" s="14"/>
    </row>
    <row r="2895" spans="13:29" ht="16.5" customHeight="1" x14ac:dyDescent="0.25">
      <c r="M2895" s="9"/>
      <c r="N2895" s="12"/>
      <c r="O2895" s="12"/>
      <c r="P2895" s="12"/>
      <c r="Q2895" s="12"/>
      <c r="R2895" s="12"/>
      <c r="S2895" s="12"/>
      <c r="T2895" s="12"/>
      <c r="U2895" s="18"/>
      <c r="V2895" s="22"/>
      <c r="W2895" s="14"/>
      <c r="X2895" s="14"/>
      <c r="Y2895" s="14"/>
      <c r="Z2895" s="14"/>
      <c r="AA2895" s="14"/>
      <c r="AB2895" s="14"/>
      <c r="AC2895" s="14"/>
    </row>
    <row r="2896" spans="13:29" ht="16.5" customHeight="1" x14ac:dyDescent="0.25">
      <c r="M2896" s="9"/>
      <c r="N2896" s="12"/>
      <c r="O2896" s="12"/>
      <c r="P2896" s="12"/>
      <c r="Q2896" s="12"/>
      <c r="R2896" s="12"/>
      <c r="S2896" s="12"/>
      <c r="T2896" s="12"/>
      <c r="U2896" s="18"/>
      <c r="V2896" s="22"/>
      <c r="W2896" s="14"/>
      <c r="X2896" s="14"/>
      <c r="Y2896" s="14"/>
      <c r="Z2896" s="14"/>
      <c r="AA2896" s="14"/>
      <c r="AB2896" s="14"/>
      <c r="AC2896" s="14"/>
    </row>
    <row r="2897" spans="13:29" ht="16.5" customHeight="1" x14ac:dyDescent="0.25">
      <c r="M2897" s="9"/>
      <c r="N2897" s="12"/>
      <c r="O2897" s="12"/>
      <c r="P2897" s="12"/>
      <c r="Q2897" s="12"/>
      <c r="R2897" s="12"/>
      <c r="S2897" s="12"/>
      <c r="T2897" s="12"/>
      <c r="U2897" s="18"/>
      <c r="V2897" s="22"/>
      <c r="W2897" s="14"/>
      <c r="X2897" s="14"/>
      <c r="Y2897" s="14"/>
      <c r="Z2897" s="14"/>
      <c r="AA2897" s="14"/>
      <c r="AB2897" s="14"/>
      <c r="AC2897" s="14"/>
    </row>
    <row r="2898" spans="13:29" ht="16.5" customHeight="1" x14ac:dyDescent="0.25">
      <c r="M2898" s="9"/>
      <c r="N2898" s="12"/>
      <c r="O2898" s="12"/>
      <c r="P2898" s="12"/>
      <c r="Q2898" s="12"/>
      <c r="R2898" s="12"/>
      <c r="S2898" s="12"/>
      <c r="T2898" s="12"/>
      <c r="U2898" s="18"/>
      <c r="V2898" s="22"/>
      <c r="W2898" s="14"/>
      <c r="X2898" s="14"/>
      <c r="Y2898" s="14"/>
      <c r="Z2898" s="14"/>
      <c r="AA2898" s="14"/>
      <c r="AB2898" s="14"/>
      <c r="AC2898" s="14"/>
    </row>
    <row r="2899" spans="13:29" ht="16.5" customHeight="1" x14ac:dyDescent="0.25">
      <c r="M2899" s="9"/>
      <c r="N2899" s="12"/>
      <c r="O2899" s="12"/>
      <c r="P2899" s="12"/>
      <c r="Q2899" s="12"/>
      <c r="R2899" s="12"/>
      <c r="S2899" s="12"/>
      <c r="T2899" s="12"/>
      <c r="U2899" s="18"/>
      <c r="V2899" s="22"/>
      <c r="W2899" s="14"/>
      <c r="X2899" s="14"/>
      <c r="Y2899" s="14"/>
      <c r="Z2899" s="14"/>
      <c r="AA2899" s="14"/>
      <c r="AB2899" s="14"/>
      <c r="AC2899" s="14"/>
    </row>
    <row r="2900" spans="13:29" ht="16.5" customHeight="1" x14ac:dyDescent="0.25">
      <c r="M2900" s="9"/>
      <c r="N2900" s="12"/>
      <c r="O2900" s="12"/>
      <c r="P2900" s="12"/>
      <c r="Q2900" s="12"/>
      <c r="R2900" s="12"/>
      <c r="S2900" s="12"/>
      <c r="T2900" s="12"/>
      <c r="U2900" s="18"/>
      <c r="V2900" s="22"/>
      <c r="W2900" s="14"/>
      <c r="X2900" s="14"/>
      <c r="Y2900" s="14"/>
      <c r="Z2900" s="14"/>
      <c r="AA2900" s="14"/>
      <c r="AB2900" s="14"/>
      <c r="AC2900" s="14"/>
    </row>
    <row r="2901" spans="13:29" ht="16.5" customHeight="1" x14ac:dyDescent="0.25">
      <c r="M2901" s="9"/>
      <c r="N2901" s="12"/>
      <c r="O2901" s="12"/>
      <c r="P2901" s="12"/>
      <c r="Q2901" s="12"/>
      <c r="R2901" s="12"/>
      <c r="S2901" s="12"/>
      <c r="T2901" s="12"/>
      <c r="U2901" s="18"/>
      <c r="V2901" s="22"/>
      <c r="W2901" s="14"/>
      <c r="X2901" s="14"/>
      <c r="Y2901" s="14"/>
      <c r="Z2901" s="14"/>
      <c r="AA2901" s="14"/>
      <c r="AB2901" s="14"/>
      <c r="AC2901" s="14"/>
    </row>
    <row r="2902" spans="13:29" ht="16.5" customHeight="1" x14ac:dyDescent="0.25">
      <c r="M2902" s="9"/>
      <c r="N2902" s="12"/>
      <c r="O2902" s="12"/>
      <c r="P2902" s="12"/>
      <c r="Q2902" s="12"/>
      <c r="R2902" s="12"/>
      <c r="S2902" s="12"/>
      <c r="T2902" s="12"/>
      <c r="U2902" s="18"/>
      <c r="V2902" s="22"/>
      <c r="W2902" s="14"/>
      <c r="X2902" s="14"/>
      <c r="Y2902" s="14"/>
      <c r="Z2902" s="14"/>
      <c r="AA2902" s="14"/>
      <c r="AB2902" s="14"/>
      <c r="AC2902" s="14"/>
    </row>
    <row r="2903" spans="13:29" ht="16.5" customHeight="1" x14ac:dyDescent="0.25">
      <c r="M2903" s="9"/>
      <c r="N2903" s="12"/>
      <c r="O2903" s="12"/>
      <c r="P2903" s="12"/>
      <c r="Q2903" s="12"/>
      <c r="R2903" s="12"/>
      <c r="S2903" s="12"/>
      <c r="T2903" s="12"/>
      <c r="U2903" s="18"/>
      <c r="V2903" s="22"/>
      <c r="W2903" s="14"/>
      <c r="X2903" s="14"/>
      <c r="Y2903" s="14"/>
      <c r="Z2903" s="14"/>
      <c r="AA2903" s="14"/>
      <c r="AB2903" s="14"/>
      <c r="AC2903" s="14"/>
    </row>
    <row r="2904" spans="13:29" ht="16.5" customHeight="1" x14ac:dyDescent="0.25">
      <c r="M2904" s="9"/>
      <c r="N2904" s="12"/>
      <c r="O2904" s="12"/>
      <c r="P2904" s="12"/>
      <c r="Q2904" s="12"/>
      <c r="R2904" s="12"/>
      <c r="S2904" s="12"/>
      <c r="T2904" s="12"/>
      <c r="U2904" s="18"/>
      <c r="V2904" s="22"/>
      <c r="W2904" s="14"/>
      <c r="X2904" s="14"/>
      <c r="Y2904" s="14"/>
      <c r="Z2904" s="14"/>
      <c r="AA2904" s="14"/>
      <c r="AB2904" s="14"/>
      <c r="AC2904" s="14"/>
    </row>
    <row r="2905" spans="13:29" ht="16.5" customHeight="1" x14ac:dyDescent="0.25">
      <c r="M2905" s="9"/>
      <c r="N2905" s="12"/>
      <c r="O2905" s="12"/>
      <c r="P2905" s="12"/>
      <c r="Q2905" s="12"/>
      <c r="R2905" s="12"/>
      <c r="S2905" s="12"/>
      <c r="T2905" s="12"/>
      <c r="U2905" s="18"/>
      <c r="V2905" s="22"/>
      <c r="W2905" s="14"/>
      <c r="X2905" s="14"/>
      <c r="Y2905" s="14"/>
      <c r="Z2905" s="14"/>
      <c r="AA2905" s="14"/>
      <c r="AB2905" s="14"/>
      <c r="AC2905" s="14"/>
    </row>
    <row r="2906" spans="13:29" ht="16.5" customHeight="1" x14ac:dyDescent="0.25">
      <c r="M2906" s="9"/>
      <c r="N2906" s="12"/>
      <c r="O2906" s="12"/>
      <c r="P2906" s="12"/>
      <c r="Q2906" s="12"/>
      <c r="R2906" s="12"/>
      <c r="S2906" s="12"/>
      <c r="T2906" s="12"/>
      <c r="U2906" s="18"/>
      <c r="V2906" s="22"/>
      <c r="W2906" s="14"/>
      <c r="X2906" s="14"/>
      <c r="Y2906" s="14"/>
      <c r="Z2906" s="14"/>
      <c r="AA2906" s="14"/>
      <c r="AB2906" s="14"/>
      <c r="AC2906" s="14"/>
    </row>
    <row r="2907" spans="13:29" ht="16.5" customHeight="1" x14ac:dyDescent="0.25">
      <c r="M2907" s="9"/>
      <c r="N2907" s="12"/>
      <c r="O2907" s="12"/>
      <c r="P2907" s="12"/>
      <c r="Q2907" s="12"/>
      <c r="R2907" s="12"/>
      <c r="S2907" s="12"/>
      <c r="T2907" s="12"/>
      <c r="U2907" s="18"/>
      <c r="V2907" s="22"/>
      <c r="W2907" s="14"/>
      <c r="X2907" s="14"/>
      <c r="Y2907" s="14"/>
      <c r="Z2907" s="14"/>
      <c r="AA2907" s="14"/>
      <c r="AB2907" s="14"/>
      <c r="AC2907" s="14"/>
    </row>
    <row r="2908" spans="13:29" ht="16.5" customHeight="1" x14ac:dyDescent="0.25">
      <c r="M2908" s="9"/>
      <c r="N2908" s="12"/>
      <c r="O2908" s="12"/>
      <c r="P2908" s="12"/>
      <c r="Q2908" s="12"/>
      <c r="R2908" s="12"/>
      <c r="S2908" s="12"/>
      <c r="T2908" s="12"/>
      <c r="U2908" s="18"/>
      <c r="V2908" s="22"/>
      <c r="W2908" s="14"/>
      <c r="X2908" s="14"/>
      <c r="Y2908" s="14"/>
      <c r="Z2908" s="14"/>
      <c r="AA2908" s="14"/>
      <c r="AB2908" s="14"/>
      <c r="AC2908" s="14"/>
    </row>
    <row r="2909" spans="13:29" ht="16.5" customHeight="1" x14ac:dyDescent="0.25">
      <c r="M2909" s="9"/>
      <c r="N2909" s="12"/>
      <c r="O2909" s="12"/>
      <c r="P2909" s="12"/>
      <c r="Q2909" s="12"/>
      <c r="R2909" s="12"/>
      <c r="S2909" s="12"/>
      <c r="T2909" s="12"/>
      <c r="U2909" s="18"/>
      <c r="V2909" s="22"/>
      <c r="W2909" s="14"/>
      <c r="X2909" s="14"/>
      <c r="Y2909" s="14"/>
      <c r="Z2909" s="14"/>
      <c r="AA2909" s="14"/>
      <c r="AB2909" s="14"/>
      <c r="AC2909" s="14"/>
    </row>
    <row r="2910" spans="13:29" ht="16.5" customHeight="1" x14ac:dyDescent="0.25">
      <c r="M2910" s="9"/>
      <c r="N2910" s="12"/>
      <c r="O2910" s="12"/>
      <c r="P2910" s="12"/>
      <c r="Q2910" s="12"/>
      <c r="R2910" s="12"/>
      <c r="S2910" s="12"/>
      <c r="T2910" s="12"/>
      <c r="U2910" s="18"/>
      <c r="V2910" s="22"/>
      <c r="W2910" s="14"/>
      <c r="X2910" s="14"/>
      <c r="Y2910" s="14"/>
      <c r="Z2910" s="14"/>
      <c r="AA2910" s="14"/>
      <c r="AB2910" s="14"/>
      <c r="AC2910" s="14"/>
    </row>
    <row r="2911" spans="13:29" ht="16.5" customHeight="1" x14ac:dyDescent="0.25">
      <c r="M2911" s="9"/>
      <c r="N2911" s="12"/>
      <c r="O2911" s="12"/>
      <c r="P2911" s="12"/>
      <c r="Q2911" s="12"/>
      <c r="R2911" s="12"/>
      <c r="S2911" s="12"/>
      <c r="T2911" s="12"/>
      <c r="U2911" s="18"/>
      <c r="V2911" s="22"/>
      <c r="W2911" s="14"/>
      <c r="X2911" s="14"/>
      <c r="Y2911" s="14"/>
      <c r="Z2911" s="14"/>
      <c r="AA2911" s="14"/>
      <c r="AB2911" s="14"/>
      <c r="AC2911" s="14"/>
    </row>
    <row r="2912" spans="13:29" ht="16.5" customHeight="1" x14ac:dyDescent="0.25">
      <c r="M2912" s="9"/>
      <c r="N2912" s="12"/>
      <c r="O2912" s="12"/>
      <c r="P2912" s="12"/>
      <c r="Q2912" s="12"/>
      <c r="R2912" s="12"/>
      <c r="S2912" s="12"/>
      <c r="T2912" s="12"/>
      <c r="U2912" s="18"/>
      <c r="V2912" s="22"/>
      <c r="W2912" s="14"/>
      <c r="X2912" s="14"/>
      <c r="Y2912" s="14"/>
      <c r="Z2912" s="14"/>
      <c r="AA2912" s="14"/>
      <c r="AB2912" s="14"/>
      <c r="AC2912" s="14"/>
    </row>
    <row r="2913" spans="13:29" ht="16.5" customHeight="1" x14ac:dyDescent="0.25">
      <c r="M2913" s="9"/>
      <c r="N2913" s="12"/>
      <c r="O2913" s="12"/>
      <c r="P2913" s="12"/>
      <c r="Q2913" s="12"/>
      <c r="R2913" s="12"/>
      <c r="S2913" s="12"/>
      <c r="T2913" s="12"/>
      <c r="U2913" s="18"/>
      <c r="V2913" s="22"/>
      <c r="W2913" s="14"/>
      <c r="X2913" s="14"/>
      <c r="Y2913" s="14"/>
      <c r="Z2913" s="14"/>
      <c r="AA2913" s="14"/>
      <c r="AB2913" s="14"/>
      <c r="AC2913" s="14"/>
    </row>
    <row r="2914" spans="13:29" ht="16.5" customHeight="1" x14ac:dyDescent="0.25">
      <c r="M2914" s="9"/>
      <c r="N2914" s="12"/>
      <c r="O2914" s="12"/>
      <c r="P2914" s="12"/>
      <c r="Q2914" s="12"/>
      <c r="R2914" s="12"/>
      <c r="S2914" s="12"/>
      <c r="T2914" s="12"/>
      <c r="U2914" s="18"/>
      <c r="V2914" s="22"/>
      <c r="W2914" s="14"/>
      <c r="X2914" s="14"/>
      <c r="Y2914" s="14"/>
      <c r="Z2914" s="14"/>
      <c r="AA2914" s="14"/>
      <c r="AB2914" s="14"/>
      <c r="AC2914" s="14"/>
    </row>
    <row r="2915" spans="13:29" ht="16.5" customHeight="1" x14ac:dyDescent="0.25">
      <c r="M2915" s="9"/>
      <c r="N2915" s="12"/>
      <c r="O2915" s="12"/>
      <c r="P2915" s="12"/>
      <c r="Q2915" s="12"/>
      <c r="R2915" s="12"/>
      <c r="S2915" s="12"/>
      <c r="T2915" s="12"/>
      <c r="U2915" s="18"/>
      <c r="V2915" s="22"/>
      <c r="W2915" s="14"/>
      <c r="X2915" s="14"/>
      <c r="Y2915" s="14"/>
      <c r="Z2915" s="14"/>
      <c r="AA2915" s="14"/>
      <c r="AB2915" s="14"/>
      <c r="AC2915" s="14"/>
    </row>
    <row r="2916" spans="13:29" ht="16.5" customHeight="1" x14ac:dyDescent="0.25">
      <c r="M2916" s="9"/>
      <c r="N2916" s="12"/>
      <c r="O2916" s="12"/>
      <c r="P2916" s="12"/>
      <c r="Q2916" s="12"/>
      <c r="R2916" s="12"/>
      <c r="S2916" s="12"/>
      <c r="T2916" s="12"/>
      <c r="U2916" s="18"/>
      <c r="V2916" s="22"/>
      <c r="W2916" s="14"/>
      <c r="X2916" s="14"/>
      <c r="Y2916" s="14"/>
      <c r="Z2916" s="14"/>
      <c r="AA2916" s="14"/>
      <c r="AB2916" s="14"/>
      <c r="AC2916" s="14"/>
    </row>
    <row r="2917" spans="13:29" ht="16.5" customHeight="1" x14ac:dyDescent="0.25">
      <c r="M2917" s="9"/>
      <c r="N2917" s="12"/>
      <c r="O2917" s="12"/>
      <c r="P2917" s="12"/>
      <c r="Q2917" s="12"/>
      <c r="R2917" s="12"/>
      <c r="S2917" s="12"/>
      <c r="T2917" s="12"/>
      <c r="U2917" s="18"/>
      <c r="V2917" s="22"/>
      <c r="W2917" s="14"/>
      <c r="X2917" s="14"/>
      <c r="Y2917" s="14"/>
      <c r="Z2917" s="14"/>
      <c r="AA2917" s="14"/>
      <c r="AB2917" s="14"/>
      <c r="AC2917" s="14"/>
    </row>
    <row r="2918" spans="13:29" ht="16.5" customHeight="1" x14ac:dyDescent="0.25">
      <c r="M2918" s="9"/>
      <c r="N2918" s="12"/>
      <c r="O2918" s="12"/>
      <c r="P2918" s="12"/>
      <c r="Q2918" s="12"/>
      <c r="R2918" s="12"/>
      <c r="S2918" s="12"/>
      <c r="T2918" s="12"/>
      <c r="U2918" s="18"/>
      <c r="V2918" s="22"/>
      <c r="W2918" s="14"/>
      <c r="X2918" s="14"/>
      <c r="Y2918" s="14"/>
      <c r="Z2918" s="14"/>
      <c r="AA2918" s="14"/>
      <c r="AB2918" s="14"/>
      <c r="AC2918" s="14"/>
    </row>
    <row r="2919" spans="13:29" ht="16.5" customHeight="1" x14ac:dyDescent="0.25">
      <c r="M2919" s="9"/>
      <c r="N2919" s="12"/>
      <c r="O2919" s="12"/>
      <c r="P2919" s="12"/>
      <c r="Q2919" s="12"/>
      <c r="R2919" s="12"/>
      <c r="S2919" s="12"/>
      <c r="T2919" s="12"/>
      <c r="U2919" s="18"/>
      <c r="V2919" s="22"/>
      <c r="W2919" s="14"/>
      <c r="X2919" s="14"/>
      <c r="Y2919" s="14"/>
      <c r="Z2919" s="14"/>
      <c r="AA2919" s="14"/>
      <c r="AB2919" s="14"/>
      <c r="AC2919" s="14"/>
    </row>
    <row r="2920" spans="13:29" ht="16.5" customHeight="1" x14ac:dyDescent="0.25">
      <c r="M2920" s="9"/>
      <c r="N2920" s="12"/>
      <c r="O2920" s="12"/>
      <c r="P2920" s="12"/>
      <c r="Q2920" s="12"/>
      <c r="R2920" s="12"/>
      <c r="S2920" s="12"/>
      <c r="T2920" s="12"/>
      <c r="U2920" s="18"/>
      <c r="V2920" s="22"/>
      <c r="W2920" s="14"/>
      <c r="X2920" s="14"/>
      <c r="Y2920" s="14"/>
      <c r="Z2920" s="14"/>
      <c r="AA2920" s="14"/>
      <c r="AB2920" s="14"/>
      <c r="AC2920" s="14"/>
    </row>
    <row r="2921" spans="13:29" ht="16.5" customHeight="1" x14ac:dyDescent="0.25">
      <c r="M2921" s="9"/>
      <c r="N2921" s="12"/>
      <c r="O2921" s="12"/>
      <c r="P2921" s="12"/>
      <c r="Q2921" s="12"/>
      <c r="R2921" s="12"/>
      <c r="S2921" s="12"/>
      <c r="T2921" s="12"/>
      <c r="U2921" s="18"/>
      <c r="V2921" s="22"/>
      <c r="W2921" s="14"/>
      <c r="X2921" s="14"/>
      <c r="Y2921" s="14"/>
      <c r="Z2921" s="14"/>
      <c r="AA2921" s="14"/>
      <c r="AB2921" s="14"/>
      <c r="AC2921" s="14"/>
    </row>
    <row r="2922" spans="13:29" ht="16.5" customHeight="1" x14ac:dyDescent="0.25">
      <c r="M2922" s="9"/>
      <c r="N2922" s="12"/>
      <c r="O2922" s="12"/>
      <c r="P2922" s="12"/>
      <c r="Q2922" s="12"/>
      <c r="R2922" s="12"/>
      <c r="S2922" s="12"/>
      <c r="T2922" s="12"/>
      <c r="U2922" s="18"/>
      <c r="V2922" s="22"/>
      <c r="W2922" s="14"/>
      <c r="X2922" s="14"/>
      <c r="Y2922" s="14"/>
      <c r="Z2922" s="14"/>
      <c r="AA2922" s="14"/>
      <c r="AB2922" s="14"/>
      <c r="AC2922" s="14"/>
    </row>
    <row r="2923" spans="13:29" ht="16.5" customHeight="1" x14ac:dyDescent="0.25">
      <c r="M2923" s="9"/>
      <c r="N2923" s="12"/>
      <c r="O2923" s="12"/>
      <c r="P2923" s="12"/>
      <c r="Q2923" s="12"/>
      <c r="R2923" s="12"/>
      <c r="S2923" s="12"/>
      <c r="T2923" s="12"/>
      <c r="U2923" s="18"/>
      <c r="V2923" s="22"/>
      <c r="W2923" s="14"/>
      <c r="X2923" s="14"/>
      <c r="Y2923" s="14"/>
      <c r="Z2923" s="14"/>
      <c r="AA2923" s="14"/>
      <c r="AB2923" s="14"/>
      <c r="AC2923" s="14"/>
    </row>
    <row r="2924" spans="13:29" ht="16.5" customHeight="1" x14ac:dyDescent="0.25">
      <c r="M2924" s="9"/>
      <c r="N2924" s="12"/>
      <c r="O2924" s="12"/>
      <c r="P2924" s="12"/>
      <c r="Q2924" s="12"/>
      <c r="R2924" s="12"/>
      <c r="S2924" s="12"/>
      <c r="T2924" s="12"/>
      <c r="U2924" s="18"/>
      <c r="V2924" s="22"/>
      <c r="W2924" s="14"/>
      <c r="X2924" s="14"/>
      <c r="Y2924" s="14"/>
      <c r="Z2924" s="14"/>
      <c r="AA2924" s="14"/>
      <c r="AB2924" s="14"/>
      <c r="AC2924" s="14"/>
    </row>
    <row r="2925" spans="13:29" ht="16.5" customHeight="1" x14ac:dyDescent="0.25">
      <c r="M2925" s="9"/>
      <c r="N2925" s="12"/>
      <c r="O2925" s="12"/>
      <c r="P2925" s="12"/>
      <c r="Q2925" s="12"/>
      <c r="R2925" s="12"/>
      <c r="S2925" s="12"/>
      <c r="T2925" s="12"/>
      <c r="U2925" s="18"/>
      <c r="V2925" s="22"/>
      <c r="W2925" s="14"/>
      <c r="X2925" s="14"/>
      <c r="Y2925" s="14"/>
      <c r="Z2925" s="14"/>
      <c r="AA2925" s="14"/>
      <c r="AB2925" s="14"/>
      <c r="AC2925" s="14"/>
    </row>
    <row r="2926" spans="13:29" ht="16.5" customHeight="1" x14ac:dyDescent="0.25">
      <c r="M2926" s="9"/>
      <c r="N2926" s="12"/>
      <c r="O2926" s="12"/>
      <c r="P2926" s="12"/>
      <c r="Q2926" s="12"/>
      <c r="R2926" s="12"/>
      <c r="S2926" s="12"/>
      <c r="T2926" s="12"/>
      <c r="U2926" s="18"/>
      <c r="V2926" s="22"/>
      <c r="W2926" s="14"/>
      <c r="X2926" s="14"/>
      <c r="Y2926" s="14"/>
      <c r="Z2926" s="14"/>
      <c r="AA2926" s="14"/>
      <c r="AB2926" s="14"/>
      <c r="AC2926" s="14"/>
    </row>
    <row r="2927" spans="13:29" ht="16.5" customHeight="1" x14ac:dyDescent="0.25">
      <c r="M2927" s="9"/>
      <c r="N2927" s="12"/>
      <c r="O2927" s="12"/>
      <c r="P2927" s="12"/>
      <c r="Q2927" s="12"/>
      <c r="R2927" s="12"/>
      <c r="S2927" s="12"/>
      <c r="T2927" s="12"/>
      <c r="U2927" s="18"/>
      <c r="V2927" s="22"/>
      <c r="W2927" s="14"/>
      <c r="X2927" s="14"/>
      <c r="Y2927" s="14"/>
      <c r="Z2927" s="14"/>
      <c r="AA2927" s="14"/>
      <c r="AB2927" s="14"/>
      <c r="AC2927" s="14"/>
    </row>
    <row r="2928" spans="13:29" ht="16.5" customHeight="1" x14ac:dyDescent="0.25">
      <c r="M2928" s="9"/>
      <c r="N2928" s="12"/>
      <c r="O2928" s="12"/>
      <c r="P2928" s="12"/>
      <c r="Q2928" s="12"/>
      <c r="R2928" s="12"/>
      <c r="S2928" s="12"/>
      <c r="T2928" s="12"/>
      <c r="U2928" s="18"/>
      <c r="V2928" s="22"/>
      <c r="W2928" s="14"/>
      <c r="X2928" s="14"/>
      <c r="Y2928" s="14"/>
      <c r="Z2928" s="14"/>
      <c r="AA2928" s="14"/>
      <c r="AB2928" s="14"/>
      <c r="AC2928" s="14"/>
    </row>
    <row r="2929" spans="13:29" ht="16.5" customHeight="1" x14ac:dyDescent="0.25">
      <c r="M2929" s="9"/>
      <c r="N2929" s="12"/>
      <c r="O2929" s="12"/>
      <c r="P2929" s="12"/>
      <c r="Q2929" s="12"/>
      <c r="R2929" s="12"/>
      <c r="S2929" s="12"/>
      <c r="T2929" s="12"/>
      <c r="U2929" s="18"/>
      <c r="V2929" s="22"/>
      <c r="W2929" s="14"/>
      <c r="X2929" s="14"/>
      <c r="Y2929" s="14"/>
      <c r="Z2929" s="14"/>
      <c r="AA2929" s="14"/>
      <c r="AB2929" s="14"/>
      <c r="AC2929" s="14"/>
    </row>
    <row r="2930" spans="13:29" ht="16.5" customHeight="1" x14ac:dyDescent="0.25">
      <c r="M2930" s="9"/>
      <c r="N2930" s="12"/>
      <c r="O2930" s="12"/>
      <c r="P2930" s="12"/>
      <c r="Q2930" s="12"/>
      <c r="R2930" s="12"/>
      <c r="S2930" s="12"/>
      <c r="T2930" s="12"/>
      <c r="U2930" s="18"/>
      <c r="V2930" s="22"/>
      <c r="W2930" s="14"/>
      <c r="X2930" s="14"/>
      <c r="Y2930" s="14"/>
      <c r="Z2930" s="14"/>
      <c r="AA2930" s="14"/>
      <c r="AB2930" s="14"/>
      <c r="AC2930" s="14"/>
    </row>
    <row r="2931" spans="13:29" ht="16.5" customHeight="1" x14ac:dyDescent="0.25">
      <c r="M2931" s="9"/>
      <c r="N2931" s="12"/>
      <c r="O2931" s="12"/>
      <c r="P2931" s="12"/>
      <c r="Q2931" s="12"/>
      <c r="R2931" s="12"/>
      <c r="S2931" s="12"/>
      <c r="T2931" s="12"/>
      <c r="U2931" s="18"/>
      <c r="V2931" s="22"/>
      <c r="W2931" s="14"/>
      <c r="X2931" s="14"/>
      <c r="Y2931" s="14"/>
      <c r="Z2931" s="14"/>
      <c r="AA2931" s="14"/>
      <c r="AB2931" s="14"/>
      <c r="AC2931" s="14"/>
    </row>
    <row r="2932" spans="13:29" ht="16.5" customHeight="1" x14ac:dyDescent="0.25">
      <c r="M2932" s="9"/>
      <c r="N2932" s="12"/>
      <c r="O2932" s="12"/>
      <c r="P2932" s="12"/>
      <c r="Q2932" s="12"/>
      <c r="R2932" s="12"/>
      <c r="S2932" s="12"/>
      <c r="T2932" s="12"/>
      <c r="U2932" s="18"/>
      <c r="V2932" s="22"/>
      <c r="W2932" s="14"/>
      <c r="X2932" s="14"/>
      <c r="Y2932" s="14"/>
      <c r="Z2932" s="14"/>
      <c r="AA2932" s="14"/>
      <c r="AB2932" s="14"/>
      <c r="AC2932" s="14"/>
    </row>
    <row r="2933" spans="13:29" ht="16.5" customHeight="1" x14ac:dyDescent="0.25">
      <c r="M2933" s="9"/>
      <c r="N2933" s="12"/>
      <c r="O2933" s="12"/>
      <c r="P2933" s="12"/>
      <c r="Q2933" s="12"/>
      <c r="R2933" s="12"/>
      <c r="S2933" s="12"/>
      <c r="T2933" s="12"/>
      <c r="U2933" s="18"/>
      <c r="V2933" s="22"/>
      <c r="W2933" s="14"/>
      <c r="X2933" s="14"/>
      <c r="Y2933" s="14"/>
      <c r="Z2933" s="14"/>
      <c r="AA2933" s="14"/>
      <c r="AB2933" s="14"/>
      <c r="AC2933" s="14"/>
    </row>
    <row r="2934" spans="13:29" ht="16.5" customHeight="1" x14ac:dyDescent="0.25">
      <c r="M2934" s="9"/>
      <c r="N2934" s="12"/>
      <c r="O2934" s="12"/>
      <c r="P2934" s="12"/>
      <c r="Q2934" s="12"/>
      <c r="R2934" s="12"/>
      <c r="S2934" s="12"/>
      <c r="T2934" s="12"/>
      <c r="U2934" s="18"/>
      <c r="V2934" s="22"/>
      <c r="W2934" s="14"/>
      <c r="X2934" s="14"/>
      <c r="Y2934" s="14"/>
      <c r="Z2934" s="14"/>
      <c r="AA2934" s="14"/>
      <c r="AB2934" s="14"/>
      <c r="AC2934" s="14"/>
    </row>
    <row r="2935" spans="13:29" ht="16.5" customHeight="1" x14ac:dyDescent="0.25">
      <c r="M2935" s="9"/>
      <c r="N2935" s="12"/>
      <c r="O2935" s="12"/>
      <c r="P2935" s="12"/>
      <c r="Q2935" s="12"/>
      <c r="R2935" s="12"/>
      <c r="S2935" s="12"/>
      <c r="T2935" s="12"/>
      <c r="U2935" s="18"/>
      <c r="V2935" s="22"/>
      <c r="W2935" s="14"/>
      <c r="X2935" s="14"/>
      <c r="Y2935" s="14"/>
      <c r="Z2935" s="14"/>
      <c r="AA2935" s="14"/>
      <c r="AB2935" s="14"/>
      <c r="AC2935" s="14"/>
    </row>
    <row r="2936" spans="13:29" ht="16.5" customHeight="1" x14ac:dyDescent="0.25">
      <c r="M2936" s="9"/>
      <c r="N2936" s="12"/>
      <c r="O2936" s="12"/>
      <c r="P2936" s="12"/>
      <c r="Q2936" s="12"/>
      <c r="R2936" s="12"/>
      <c r="S2936" s="12"/>
      <c r="T2936" s="12"/>
      <c r="U2936" s="18"/>
      <c r="V2936" s="22"/>
      <c r="W2936" s="14"/>
      <c r="X2936" s="14"/>
      <c r="Y2936" s="14"/>
      <c r="Z2936" s="14"/>
      <c r="AA2936" s="14"/>
      <c r="AB2936" s="14"/>
      <c r="AC2936" s="14"/>
    </row>
    <row r="2937" spans="13:29" ht="16.5" customHeight="1" x14ac:dyDescent="0.25">
      <c r="M2937" s="9"/>
      <c r="N2937" s="12"/>
      <c r="O2937" s="12"/>
      <c r="P2937" s="12"/>
      <c r="Q2937" s="12"/>
      <c r="R2937" s="12"/>
      <c r="S2937" s="12"/>
      <c r="T2937" s="12"/>
      <c r="U2937" s="18"/>
      <c r="V2937" s="22"/>
      <c r="W2937" s="14"/>
      <c r="X2937" s="14"/>
      <c r="Y2937" s="14"/>
      <c r="Z2937" s="14"/>
      <c r="AA2937" s="14"/>
      <c r="AB2937" s="14"/>
      <c r="AC2937" s="14"/>
    </row>
    <row r="2938" spans="13:29" ht="16.5" customHeight="1" x14ac:dyDescent="0.25">
      <c r="M2938" s="9"/>
      <c r="N2938" s="12"/>
      <c r="O2938" s="12"/>
      <c r="P2938" s="12"/>
      <c r="Q2938" s="12"/>
      <c r="R2938" s="12"/>
      <c r="S2938" s="12"/>
      <c r="T2938" s="12"/>
      <c r="U2938" s="18"/>
      <c r="V2938" s="22"/>
      <c r="W2938" s="14"/>
      <c r="X2938" s="14"/>
      <c r="Y2938" s="14"/>
      <c r="Z2938" s="14"/>
      <c r="AA2938" s="14"/>
      <c r="AB2938" s="14"/>
      <c r="AC2938" s="14"/>
    </row>
    <row r="2939" spans="13:29" ht="16.5" customHeight="1" x14ac:dyDescent="0.25">
      <c r="M2939" s="9"/>
      <c r="N2939" s="12"/>
      <c r="O2939" s="12"/>
      <c r="P2939" s="12"/>
      <c r="Q2939" s="12"/>
      <c r="R2939" s="12"/>
      <c r="S2939" s="12"/>
      <c r="T2939" s="12"/>
      <c r="U2939" s="18"/>
      <c r="V2939" s="22"/>
      <c r="W2939" s="14"/>
      <c r="X2939" s="14"/>
      <c r="Y2939" s="14"/>
      <c r="Z2939" s="14"/>
      <c r="AA2939" s="14"/>
      <c r="AB2939" s="14"/>
      <c r="AC2939" s="14"/>
    </row>
    <row r="2940" spans="13:29" ht="16.5" customHeight="1" x14ac:dyDescent="0.25">
      <c r="M2940" s="9"/>
      <c r="N2940" s="12"/>
      <c r="O2940" s="12"/>
      <c r="P2940" s="12"/>
      <c r="Q2940" s="12"/>
      <c r="R2940" s="12"/>
      <c r="S2940" s="12"/>
      <c r="T2940" s="12"/>
      <c r="U2940" s="18"/>
      <c r="V2940" s="22"/>
      <c r="W2940" s="14"/>
      <c r="X2940" s="14"/>
      <c r="Y2940" s="14"/>
      <c r="Z2940" s="14"/>
      <c r="AA2940" s="14"/>
      <c r="AB2940" s="14"/>
      <c r="AC2940" s="14"/>
    </row>
    <row r="2941" spans="13:29" ht="16.5" customHeight="1" x14ac:dyDescent="0.25">
      <c r="M2941" s="9"/>
      <c r="N2941" s="12"/>
      <c r="O2941" s="12"/>
      <c r="P2941" s="12"/>
      <c r="Q2941" s="12"/>
      <c r="R2941" s="12"/>
      <c r="S2941" s="12"/>
      <c r="T2941" s="12"/>
      <c r="U2941" s="18"/>
      <c r="V2941" s="22"/>
      <c r="W2941" s="14"/>
      <c r="X2941" s="14"/>
      <c r="Y2941" s="14"/>
      <c r="Z2941" s="14"/>
      <c r="AA2941" s="14"/>
      <c r="AB2941" s="14"/>
      <c r="AC2941" s="14"/>
    </row>
    <row r="2942" spans="13:29" ht="16.5" customHeight="1" x14ac:dyDescent="0.25">
      <c r="M2942" s="9"/>
      <c r="N2942" s="12"/>
      <c r="O2942" s="12"/>
      <c r="P2942" s="12"/>
      <c r="Q2942" s="12"/>
      <c r="R2942" s="12"/>
      <c r="S2942" s="12"/>
      <c r="T2942" s="12"/>
      <c r="U2942" s="18"/>
      <c r="V2942" s="22"/>
      <c r="W2942" s="14"/>
      <c r="X2942" s="14"/>
      <c r="Y2942" s="14"/>
      <c r="Z2942" s="14"/>
      <c r="AA2942" s="14"/>
      <c r="AB2942" s="14"/>
      <c r="AC2942" s="14"/>
    </row>
    <row r="2943" spans="13:29" ht="16.5" customHeight="1" x14ac:dyDescent="0.25">
      <c r="M2943" s="9"/>
      <c r="N2943" s="12"/>
      <c r="O2943" s="12"/>
      <c r="P2943" s="12"/>
      <c r="Q2943" s="12"/>
      <c r="R2943" s="12"/>
      <c r="S2943" s="12"/>
      <c r="T2943" s="12"/>
      <c r="U2943" s="18"/>
      <c r="V2943" s="22"/>
      <c r="W2943" s="14"/>
      <c r="X2943" s="14"/>
      <c r="Y2943" s="14"/>
      <c r="Z2943" s="14"/>
      <c r="AA2943" s="14"/>
      <c r="AB2943" s="14"/>
      <c r="AC2943" s="14"/>
    </row>
    <row r="2944" spans="13:29" ht="16.5" customHeight="1" x14ac:dyDescent="0.25">
      <c r="M2944" s="9"/>
      <c r="N2944" s="12"/>
      <c r="O2944" s="12"/>
      <c r="P2944" s="12"/>
      <c r="Q2944" s="12"/>
      <c r="R2944" s="12"/>
      <c r="S2944" s="12"/>
      <c r="T2944" s="12"/>
      <c r="U2944" s="18"/>
      <c r="V2944" s="22"/>
      <c r="W2944" s="14"/>
      <c r="X2944" s="14"/>
      <c r="Y2944" s="14"/>
      <c r="Z2944" s="14"/>
      <c r="AA2944" s="14"/>
      <c r="AB2944" s="14"/>
      <c r="AC2944" s="14"/>
    </row>
    <row r="2945" spans="13:29" ht="16.5" customHeight="1" x14ac:dyDescent="0.25">
      <c r="M2945" s="9"/>
      <c r="N2945" s="12"/>
      <c r="O2945" s="12"/>
      <c r="P2945" s="12"/>
      <c r="Q2945" s="12"/>
      <c r="R2945" s="12"/>
      <c r="S2945" s="12"/>
      <c r="T2945" s="12"/>
      <c r="U2945" s="18"/>
      <c r="V2945" s="22"/>
      <c r="W2945" s="14"/>
      <c r="X2945" s="14"/>
      <c r="Y2945" s="14"/>
      <c r="Z2945" s="14"/>
      <c r="AA2945" s="14"/>
      <c r="AB2945" s="14"/>
      <c r="AC2945" s="14"/>
    </row>
    <row r="2946" spans="13:29" ht="16.5" customHeight="1" x14ac:dyDescent="0.25">
      <c r="M2946" s="9"/>
      <c r="N2946" s="12"/>
      <c r="O2946" s="12"/>
      <c r="P2946" s="12"/>
      <c r="Q2946" s="12"/>
      <c r="R2946" s="12"/>
      <c r="S2946" s="12"/>
      <c r="T2946" s="12"/>
      <c r="U2946" s="18"/>
      <c r="V2946" s="22"/>
      <c r="W2946" s="14"/>
      <c r="X2946" s="14"/>
      <c r="Y2946" s="14"/>
      <c r="Z2946" s="14"/>
      <c r="AA2946" s="14"/>
      <c r="AB2946" s="14"/>
      <c r="AC2946" s="14"/>
    </row>
    <row r="2947" spans="13:29" ht="16.5" customHeight="1" x14ac:dyDescent="0.25">
      <c r="M2947" s="9"/>
      <c r="N2947" s="12"/>
      <c r="O2947" s="12"/>
      <c r="P2947" s="12"/>
      <c r="Q2947" s="12"/>
      <c r="R2947" s="12"/>
      <c r="S2947" s="12"/>
      <c r="T2947" s="12"/>
      <c r="U2947" s="18"/>
      <c r="V2947" s="22"/>
      <c r="W2947" s="14"/>
      <c r="X2947" s="14"/>
      <c r="Y2947" s="14"/>
      <c r="Z2947" s="14"/>
      <c r="AA2947" s="14"/>
      <c r="AB2947" s="14"/>
      <c r="AC2947" s="14"/>
    </row>
    <row r="2948" spans="13:29" ht="16.5" customHeight="1" x14ac:dyDescent="0.25">
      <c r="M2948" s="9"/>
      <c r="N2948" s="12"/>
      <c r="O2948" s="12"/>
      <c r="P2948" s="12"/>
      <c r="Q2948" s="12"/>
      <c r="R2948" s="12"/>
      <c r="S2948" s="12"/>
      <c r="T2948" s="12"/>
      <c r="U2948" s="18"/>
      <c r="V2948" s="22"/>
      <c r="W2948" s="14"/>
      <c r="X2948" s="14"/>
      <c r="Y2948" s="14"/>
      <c r="Z2948" s="14"/>
      <c r="AA2948" s="14"/>
      <c r="AB2948" s="14"/>
      <c r="AC2948" s="14"/>
    </row>
    <row r="2949" spans="13:29" ht="16.5" customHeight="1" x14ac:dyDescent="0.25">
      <c r="M2949" s="9"/>
      <c r="N2949" s="12"/>
      <c r="O2949" s="12"/>
      <c r="P2949" s="12"/>
      <c r="Q2949" s="12"/>
      <c r="R2949" s="12"/>
      <c r="S2949" s="12"/>
      <c r="T2949" s="12"/>
      <c r="U2949" s="18"/>
      <c r="V2949" s="22"/>
      <c r="W2949" s="14"/>
      <c r="X2949" s="14"/>
      <c r="Y2949" s="14"/>
      <c r="Z2949" s="14"/>
      <c r="AA2949" s="14"/>
      <c r="AB2949" s="14"/>
      <c r="AC2949" s="14"/>
    </row>
    <row r="2950" spans="13:29" ht="16.5" customHeight="1" x14ac:dyDescent="0.25">
      <c r="M2950" s="9"/>
      <c r="N2950" s="12"/>
      <c r="O2950" s="12"/>
      <c r="P2950" s="12"/>
      <c r="Q2950" s="12"/>
      <c r="R2950" s="12"/>
      <c r="S2950" s="12"/>
      <c r="T2950" s="12"/>
      <c r="U2950" s="18"/>
      <c r="V2950" s="22"/>
      <c r="W2950" s="14"/>
      <c r="X2950" s="14"/>
      <c r="Y2950" s="14"/>
      <c r="Z2950" s="14"/>
      <c r="AA2950" s="14"/>
      <c r="AB2950" s="14"/>
      <c r="AC2950" s="14"/>
    </row>
    <row r="2951" spans="13:29" ht="16.5" customHeight="1" x14ac:dyDescent="0.25">
      <c r="M2951" s="9"/>
      <c r="N2951" s="12"/>
      <c r="O2951" s="12"/>
      <c r="P2951" s="12"/>
      <c r="Q2951" s="12"/>
      <c r="R2951" s="12"/>
      <c r="S2951" s="12"/>
      <c r="T2951" s="12"/>
      <c r="U2951" s="18"/>
      <c r="V2951" s="22"/>
      <c r="W2951" s="14"/>
      <c r="X2951" s="14"/>
      <c r="Y2951" s="14"/>
      <c r="Z2951" s="14"/>
      <c r="AA2951" s="14"/>
      <c r="AB2951" s="14"/>
      <c r="AC2951" s="14"/>
    </row>
    <row r="2952" spans="13:29" ht="16.5" customHeight="1" x14ac:dyDescent="0.25">
      <c r="M2952" s="9"/>
      <c r="N2952" s="12"/>
      <c r="O2952" s="12"/>
      <c r="P2952" s="12"/>
      <c r="Q2952" s="12"/>
      <c r="R2952" s="12"/>
      <c r="S2952" s="12"/>
      <c r="T2952" s="12"/>
      <c r="U2952" s="18"/>
      <c r="V2952" s="22"/>
      <c r="W2952" s="14"/>
      <c r="X2952" s="14"/>
      <c r="Y2952" s="14"/>
      <c r="Z2952" s="14"/>
      <c r="AA2952" s="14"/>
      <c r="AB2952" s="14"/>
      <c r="AC2952" s="14"/>
    </row>
    <row r="2953" spans="13:29" ht="16.5" customHeight="1" x14ac:dyDescent="0.25">
      <c r="M2953" s="9"/>
      <c r="N2953" s="12"/>
      <c r="O2953" s="12"/>
      <c r="P2953" s="12"/>
      <c r="Q2953" s="12"/>
      <c r="R2953" s="12"/>
      <c r="S2953" s="12"/>
      <c r="T2953" s="12"/>
      <c r="U2953" s="18"/>
      <c r="V2953" s="22"/>
      <c r="W2953" s="14"/>
      <c r="X2953" s="14"/>
      <c r="Y2953" s="14"/>
      <c r="Z2953" s="14"/>
      <c r="AA2953" s="14"/>
      <c r="AB2953" s="14"/>
      <c r="AC2953" s="14"/>
    </row>
    <row r="2954" spans="13:29" ht="16.5" customHeight="1" x14ac:dyDescent="0.25">
      <c r="M2954" s="9"/>
      <c r="N2954" s="12"/>
      <c r="O2954" s="12"/>
      <c r="P2954" s="12"/>
      <c r="Q2954" s="12"/>
      <c r="R2954" s="12"/>
      <c r="S2954" s="12"/>
      <c r="T2954" s="12"/>
      <c r="U2954" s="18"/>
      <c r="V2954" s="22"/>
      <c r="W2954" s="14"/>
      <c r="X2954" s="14"/>
      <c r="Y2954" s="14"/>
      <c r="Z2954" s="14"/>
      <c r="AA2954" s="14"/>
      <c r="AB2954" s="14"/>
      <c r="AC2954" s="14"/>
    </row>
    <row r="2955" spans="13:29" ht="16.5" customHeight="1" x14ac:dyDescent="0.25">
      <c r="M2955" s="9"/>
      <c r="N2955" s="12"/>
      <c r="O2955" s="12"/>
      <c r="P2955" s="12"/>
      <c r="Q2955" s="12"/>
      <c r="R2955" s="12"/>
      <c r="S2955" s="12"/>
      <c r="T2955" s="12"/>
      <c r="U2955" s="18"/>
      <c r="V2955" s="22"/>
      <c r="W2955" s="14"/>
      <c r="X2955" s="14"/>
      <c r="Y2955" s="14"/>
      <c r="Z2955" s="14"/>
      <c r="AA2955" s="14"/>
      <c r="AB2955" s="14"/>
      <c r="AC2955" s="14"/>
    </row>
    <row r="2956" spans="13:29" ht="16.5" customHeight="1" x14ac:dyDescent="0.25">
      <c r="M2956" s="9"/>
      <c r="N2956" s="12"/>
      <c r="O2956" s="12"/>
      <c r="P2956" s="12"/>
      <c r="Q2956" s="12"/>
      <c r="R2956" s="12"/>
      <c r="S2956" s="12"/>
      <c r="T2956" s="12"/>
      <c r="U2956" s="18"/>
      <c r="V2956" s="22"/>
      <c r="W2956" s="14"/>
      <c r="X2956" s="14"/>
      <c r="Y2956" s="14"/>
      <c r="Z2956" s="14"/>
      <c r="AA2956" s="14"/>
      <c r="AB2956" s="14"/>
      <c r="AC2956" s="14"/>
    </row>
    <row r="2957" spans="13:29" ht="16.5" customHeight="1" x14ac:dyDescent="0.25">
      <c r="M2957" s="9"/>
      <c r="N2957" s="12"/>
      <c r="O2957" s="12"/>
      <c r="P2957" s="12"/>
      <c r="Q2957" s="12"/>
      <c r="R2957" s="12"/>
      <c r="S2957" s="12"/>
      <c r="T2957" s="12"/>
      <c r="U2957" s="18"/>
      <c r="V2957" s="22"/>
      <c r="W2957" s="14"/>
      <c r="X2957" s="14"/>
      <c r="Y2957" s="14"/>
      <c r="Z2957" s="14"/>
      <c r="AA2957" s="14"/>
      <c r="AB2957" s="14"/>
      <c r="AC2957" s="14"/>
    </row>
    <row r="2958" spans="13:29" ht="16.5" customHeight="1" x14ac:dyDescent="0.25">
      <c r="M2958" s="9"/>
      <c r="N2958" s="12"/>
      <c r="O2958" s="12"/>
      <c r="P2958" s="12"/>
      <c r="Q2958" s="12"/>
      <c r="R2958" s="12"/>
      <c r="S2958" s="12"/>
      <c r="T2958" s="12"/>
      <c r="U2958" s="18"/>
      <c r="V2958" s="22"/>
      <c r="W2958" s="14"/>
      <c r="X2958" s="14"/>
      <c r="Y2958" s="14"/>
      <c r="Z2958" s="14"/>
      <c r="AA2958" s="14"/>
      <c r="AB2958" s="14"/>
      <c r="AC2958" s="14"/>
    </row>
    <row r="2959" spans="13:29" ht="16.5" customHeight="1" x14ac:dyDescent="0.25">
      <c r="M2959" s="9"/>
      <c r="N2959" s="12"/>
      <c r="O2959" s="12"/>
      <c r="P2959" s="12"/>
      <c r="Q2959" s="12"/>
      <c r="R2959" s="12"/>
      <c r="S2959" s="12"/>
      <c r="T2959" s="12"/>
      <c r="U2959" s="18"/>
      <c r="V2959" s="22"/>
      <c r="W2959" s="14"/>
      <c r="X2959" s="14"/>
      <c r="Y2959" s="14"/>
      <c r="Z2959" s="14"/>
      <c r="AA2959" s="14"/>
      <c r="AB2959" s="14"/>
      <c r="AC2959" s="14"/>
    </row>
    <row r="2960" spans="13:29" ht="16.5" customHeight="1" x14ac:dyDescent="0.25">
      <c r="M2960" s="9"/>
      <c r="N2960" s="12"/>
      <c r="O2960" s="12"/>
      <c r="P2960" s="12"/>
      <c r="Q2960" s="12"/>
      <c r="R2960" s="12"/>
      <c r="S2960" s="12"/>
      <c r="T2960" s="12"/>
      <c r="U2960" s="18"/>
      <c r="V2960" s="22"/>
      <c r="W2960" s="14"/>
      <c r="X2960" s="14"/>
      <c r="Y2960" s="14"/>
      <c r="Z2960" s="14"/>
      <c r="AA2960" s="14"/>
      <c r="AB2960" s="14"/>
      <c r="AC2960" s="14"/>
    </row>
    <row r="2961" spans="13:29" ht="16.5" customHeight="1" x14ac:dyDescent="0.25">
      <c r="M2961" s="9"/>
      <c r="N2961" s="12"/>
      <c r="O2961" s="12"/>
      <c r="P2961" s="12"/>
      <c r="Q2961" s="12"/>
      <c r="R2961" s="12"/>
      <c r="S2961" s="12"/>
      <c r="T2961" s="12"/>
      <c r="U2961" s="18"/>
      <c r="V2961" s="22"/>
      <c r="W2961" s="14"/>
      <c r="X2961" s="14"/>
      <c r="Y2961" s="14"/>
      <c r="Z2961" s="14"/>
      <c r="AA2961" s="14"/>
      <c r="AB2961" s="14"/>
      <c r="AC2961" s="14"/>
    </row>
    <row r="2962" spans="13:29" ht="16.5" customHeight="1" x14ac:dyDescent="0.25">
      <c r="M2962" s="9"/>
      <c r="N2962" s="12"/>
      <c r="O2962" s="12"/>
      <c r="P2962" s="12"/>
      <c r="Q2962" s="12"/>
      <c r="R2962" s="12"/>
      <c r="S2962" s="12"/>
      <c r="T2962" s="12"/>
      <c r="U2962" s="18"/>
      <c r="V2962" s="22"/>
      <c r="W2962" s="14"/>
      <c r="X2962" s="14"/>
      <c r="Y2962" s="14"/>
      <c r="Z2962" s="14"/>
      <c r="AA2962" s="14"/>
      <c r="AB2962" s="14"/>
      <c r="AC2962" s="14"/>
    </row>
    <row r="2963" spans="13:29" ht="16.5" customHeight="1" x14ac:dyDescent="0.25">
      <c r="M2963" s="9"/>
      <c r="N2963" s="12"/>
      <c r="O2963" s="12"/>
      <c r="P2963" s="12"/>
      <c r="Q2963" s="12"/>
      <c r="R2963" s="12"/>
      <c r="S2963" s="12"/>
      <c r="T2963" s="12"/>
      <c r="U2963" s="18"/>
      <c r="V2963" s="22"/>
      <c r="W2963" s="14"/>
      <c r="X2963" s="14"/>
      <c r="Y2963" s="14"/>
      <c r="Z2963" s="14"/>
      <c r="AA2963" s="14"/>
      <c r="AB2963" s="14"/>
      <c r="AC2963" s="14"/>
    </row>
    <row r="2964" spans="13:29" ht="16.5" customHeight="1" x14ac:dyDescent="0.25">
      <c r="M2964" s="9"/>
      <c r="N2964" s="12"/>
      <c r="O2964" s="12"/>
      <c r="P2964" s="12"/>
      <c r="Q2964" s="12"/>
      <c r="R2964" s="12"/>
      <c r="S2964" s="12"/>
      <c r="T2964" s="12"/>
      <c r="U2964" s="18"/>
      <c r="V2964" s="22"/>
      <c r="W2964" s="14"/>
      <c r="X2964" s="14"/>
      <c r="Y2964" s="14"/>
      <c r="Z2964" s="14"/>
      <c r="AA2964" s="14"/>
      <c r="AB2964" s="14"/>
      <c r="AC2964" s="14"/>
    </row>
    <row r="2965" spans="13:29" ht="16.5" customHeight="1" x14ac:dyDescent="0.25">
      <c r="M2965" s="9"/>
      <c r="N2965" s="12"/>
      <c r="O2965" s="12"/>
      <c r="P2965" s="12"/>
      <c r="Q2965" s="12"/>
      <c r="R2965" s="12"/>
      <c r="S2965" s="12"/>
      <c r="T2965" s="12"/>
      <c r="U2965" s="18"/>
      <c r="V2965" s="22"/>
      <c r="W2965" s="14"/>
      <c r="X2965" s="14"/>
      <c r="Y2965" s="14"/>
      <c r="Z2965" s="14"/>
      <c r="AA2965" s="14"/>
      <c r="AB2965" s="14"/>
      <c r="AC2965" s="14"/>
    </row>
    <row r="2966" spans="13:29" ht="16.5" customHeight="1" x14ac:dyDescent="0.25">
      <c r="M2966" s="9"/>
      <c r="N2966" s="12"/>
      <c r="O2966" s="12"/>
      <c r="P2966" s="12"/>
      <c r="Q2966" s="12"/>
      <c r="R2966" s="12"/>
      <c r="S2966" s="12"/>
      <c r="T2966" s="12"/>
      <c r="U2966" s="18"/>
      <c r="V2966" s="22"/>
      <c r="W2966" s="14"/>
      <c r="X2966" s="14"/>
      <c r="Y2966" s="14"/>
      <c r="Z2966" s="14"/>
      <c r="AA2966" s="14"/>
      <c r="AB2966" s="14"/>
      <c r="AC2966" s="14"/>
    </row>
    <row r="2967" spans="13:29" ht="16.5" customHeight="1" x14ac:dyDescent="0.25">
      <c r="M2967" s="9"/>
      <c r="N2967" s="12"/>
      <c r="O2967" s="12"/>
      <c r="P2967" s="12"/>
      <c r="Q2967" s="12"/>
      <c r="R2967" s="12"/>
      <c r="S2967" s="12"/>
      <c r="T2967" s="12"/>
      <c r="U2967" s="18"/>
      <c r="V2967" s="22"/>
      <c r="W2967" s="14"/>
      <c r="X2967" s="14"/>
      <c r="Y2967" s="14"/>
      <c r="Z2967" s="14"/>
      <c r="AA2967" s="14"/>
      <c r="AB2967" s="14"/>
      <c r="AC2967" s="14"/>
    </row>
    <row r="2968" spans="13:29" ht="16.5" customHeight="1" x14ac:dyDescent="0.25">
      <c r="M2968" s="9"/>
      <c r="N2968" s="12"/>
      <c r="O2968" s="12"/>
      <c r="P2968" s="12"/>
      <c r="Q2968" s="12"/>
      <c r="R2968" s="12"/>
      <c r="S2968" s="12"/>
      <c r="T2968" s="12"/>
      <c r="U2968" s="18"/>
      <c r="V2968" s="22"/>
      <c r="W2968" s="14"/>
      <c r="X2968" s="14"/>
      <c r="Y2968" s="14"/>
      <c r="Z2968" s="14"/>
      <c r="AA2968" s="14"/>
      <c r="AB2968" s="14"/>
      <c r="AC2968" s="14"/>
    </row>
    <row r="2969" spans="13:29" ht="16.5" customHeight="1" x14ac:dyDescent="0.25">
      <c r="M2969" s="9"/>
      <c r="N2969" s="12"/>
      <c r="O2969" s="12"/>
      <c r="P2969" s="12"/>
      <c r="Q2969" s="12"/>
      <c r="R2969" s="12"/>
      <c r="S2969" s="12"/>
      <c r="T2969" s="12"/>
      <c r="U2969" s="18"/>
      <c r="V2969" s="22"/>
      <c r="W2969" s="14"/>
      <c r="X2969" s="14"/>
      <c r="Y2969" s="14"/>
      <c r="Z2969" s="14"/>
      <c r="AA2969" s="14"/>
      <c r="AB2969" s="14"/>
      <c r="AC2969" s="14"/>
    </row>
    <row r="2970" spans="13:29" ht="16.5" customHeight="1" x14ac:dyDescent="0.25">
      <c r="M2970" s="9"/>
      <c r="N2970" s="12"/>
      <c r="O2970" s="12"/>
      <c r="P2970" s="12"/>
      <c r="Q2970" s="12"/>
      <c r="R2970" s="12"/>
      <c r="S2970" s="12"/>
      <c r="T2970" s="12"/>
      <c r="U2970" s="18"/>
      <c r="V2970" s="22"/>
      <c r="W2970" s="14"/>
      <c r="X2970" s="14"/>
      <c r="Y2970" s="14"/>
      <c r="Z2970" s="14"/>
      <c r="AA2970" s="14"/>
      <c r="AB2970" s="14"/>
      <c r="AC2970" s="14"/>
    </row>
    <row r="2971" spans="13:29" ht="16.5" customHeight="1" x14ac:dyDescent="0.25">
      <c r="M2971" s="9"/>
      <c r="N2971" s="12"/>
      <c r="O2971" s="12"/>
      <c r="P2971" s="12"/>
      <c r="Q2971" s="12"/>
      <c r="R2971" s="12"/>
      <c r="S2971" s="12"/>
      <c r="T2971" s="12"/>
      <c r="U2971" s="18"/>
      <c r="V2971" s="22"/>
      <c r="W2971" s="14"/>
      <c r="X2971" s="14"/>
      <c r="Y2971" s="14"/>
      <c r="Z2971" s="14"/>
      <c r="AA2971" s="14"/>
      <c r="AB2971" s="14"/>
      <c r="AC2971" s="14"/>
    </row>
    <row r="2972" spans="13:29" ht="16.5" customHeight="1" x14ac:dyDescent="0.25">
      <c r="M2972" s="9"/>
      <c r="N2972" s="12"/>
      <c r="O2972" s="12"/>
      <c r="P2972" s="12"/>
      <c r="Q2972" s="12"/>
      <c r="R2972" s="12"/>
      <c r="S2972" s="12"/>
      <c r="T2972" s="12"/>
      <c r="U2972" s="18"/>
      <c r="V2972" s="22"/>
      <c r="W2972" s="14"/>
      <c r="X2972" s="14"/>
      <c r="Y2972" s="14"/>
      <c r="Z2972" s="14"/>
      <c r="AA2972" s="14"/>
      <c r="AB2972" s="14"/>
      <c r="AC2972" s="14"/>
    </row>
    <row r="2973" spans="13:29" ht="16.5" customHeight="1" x14ac:dyDescent="0.25">
      <c r="M2973" s="9"/>
      <c r="N2973" s="12"/>
      <c r="O2973" s="12"/>
      <c r="P2973" s="12"/>
      <c r="Q2973" s="12"/>
      <c r="R2973" s="12"/>
      <c r="S2973" s="12"/>
      <c r="T2973" s="12"/>
      <c r="U2973" s="18"/>
      <c r="V2973" s="22"/>
      <c r="W2973" s="14"/>
      <c r="X2973" s="14"/>
      <c r="Y2973" s="14"/>
      <c r="Z2973" s="14"/>
      <c r="AA2973" s="14"/>
      <c r="AB2973" s="14"/>
      <c r="AC2973" s="14"/>
    </row>
    <row r="2974" spans="13:29" ht="16.5" customHeight="1" x14ac:dyDescent="0.25">
      <c r="M2974" s="9"/>
      <c r="N2974" s="12"/>
      <c r="O2974" s="12"/>
      <c r="P2974" s="12"/>
      <c r="Q2974" s="12"/>
      <c r="R2974" s="12"/>
      <c r="S2974" s="12"/>
      <c r="T2974" s="12"/>
      <c r="U2974" s="18"/>
      <c r="V2974" s="22"/>
      <c r="W2974" s="14"/>
      <c r="X2974" s="14"/>
      <c r="Y2974" s="14"/>
      <c r="Z2974" s="14"/>
      <c r="AA2974" s="14"/>
      <c r="AB2974" s="14"/>
      <c r="AC2974" s="14"/>
    </row>
    <row r="2975" spans="13:29" ht="16.5" customHeight="1" x14ac:dyDescent="0.25">
      <c r="M2975" s="9"/>
      <c r="N2975" s="12"/>
      <c r="O2975" s="12"/>
      <c r="P2975" s="12"/>
      <c r="Q2975" s="12"/>
      <c r="R2975" s="12"/>
      <c r="S2975" s="12"/>
      <c r="T2975" s="12"/>
      <c r="U2975" s="18"/>
      <c r="V2975" s="22"/>
      <c r="W2975" s="14"/>
      <c r="X2975" s="14"/>
      <c r="Y2975" s="14"/>
      <c r="Z2975" s="14"/>
      <c r="AA2975" s="14"/>
      <c r="AB2975" s="14"/>
      <c r="AC2975" s="14"/>
    </row>
    <row r="2976" spans="13:29" ht="16.5" customHeight="1" x14ac:dyDescent="0.25">
      <c r="M2976" s="9"/>
      <c r="N2976" s="12"/>
      <c r="O2976" s="12"/>
      <c r="P2976" s="12"/>
      <c r="Q2976" s="12"/>
      <c r="R2976" s="12"/>
      <c r="S2976" s="12"/>
      <c r="T2976" s="12"/>
      <c r="U2976" s="18"/>
      <c r="V2976" s="22"/>
      <c r="W2976" s="14"/>
      <c r="X2976" s="14"/>
      <c r="Y2976" s="14"/>
      <c r="Z2976" s="14"/>
      <c r="AA2976" s="14"/>
      <c r="AB2976" s="14"/>
      <c r="AC2976" s="14"/>
    </row>
    <row r="2977" spans="13:29" ht="16.5" customHeight="1" x14ac:dyDescent="0.25">
      <c r="M2977" s="9"/>
      <c r="N2977" s="12"/>
      <c r="O2977" s="12"/>
      <c r="P2977" s="12"/>
      <c r="Q2977" s="12"/>
      <c r="R2977" s="12"/>
      <c r="S2977" s="12"/>
      <c r="T2977" s="12"/>
      <c r="U2977" s="18"/>
      <c r="V2977" s="22"/>
      <c r="W2977" s="14"/>
      <c r="X2977" s="14"/>
      <c r="Y2977" s="14"/>
      <c r="Z2977" s="14"/>
      <c r="AA2977" s="14"/>
      <c r="AB2977" s="14"/>
      <c r="AC2977" s="14"/>
    </row>
    <row r="2978" spans="13:29" ht="16.5" customHeight="1" x14ac:dyDescent="0.25">
      <c r="M2978" s="9"/>
      <c r="N2978" s="12"/>
      <c r="O2978" s="12"/>
      <c r="P2978" s="12"/>
      <c r="Q2978" s="12"/>
      <c r="R2978" s="12"/>
      <c r="S2978" s="12"/>
      <c r="T2978" s="12"/>
      <c r="U2978" s="18"/>
      <c r="V2978" s="22"/>
      <c r="W2978" s="14"/>
      <c r="X2978" s="14"/>
      <c r="Y2978" s="14"/>
      <c r="Z2978" s="14"/>
      <c r="AA2978" s="14"/>
      <c r="AB2978" s="14"/>
      <c r="AC2978" s="14"/>
    </row>
    <row r="2979" spans="13:29" ht="16.5" customHeight="1" x14ac:dyDescent="0.25">
      <c r="M2979" s="9"/>
      <c r="N2979" s="12"/>
      <c r="O2979" s="12"/>
      <c r="P2979" s="12"/>
      <c r="Q2979" s="12"/>
      <c r="R2979" s="12"/>
      <c r="S2979" s="12"/>
      <c r="T2979" s="12"/>
      <c r="U2979" s="18"/>
      <c r="V2979" s="22"/>
      <c r="W2979" s="14"/>
      <c r="X2979" s="14"/>
      <c r="Y2979" s="14"/>
      <c r="Z2979" s="14"/>
      <c r="AA2979" s="14"/>
      <c r="AB2979" s="14"/>
      <c r="AC2979" s="14"/>
    </row>
    <row r="2980" spans="13:29" ht="16.5" customHeight="1" x14ac:dyDescent="0.25">
      <c r="M2980" s="9"/>
      <c r="N2980" s="12"/>
      <c r="O2980" s="12"/>
      <c r="P2980" s="12"/>
      <c r="Q2980" s="12"/>
      <c r="R2980" s="12"/>
      <c r="S2980" s="12"/>
      <c r="T2980" s="12"/>
      <c r="U2980" s="18"/>
      <c r="V2980" s="22"/>
      <c r="W2980" s="14"/>
      <c r="X2980" s="14"/>
      <c r="Y2980" s="14"/>
      <c r="Z2980" s="14"/>
      <c r="AA2980" s="14"/>
      <c r="AB2980" s="14"/>
      <c r="AC2980" s="14"/>
    </row>
    <row r="2981" spans="13:29" ht="16.5" customHeight="1" x14ac:dyDescent="0.25">
      <c r="M2981" s="9"/>
      <c r="N2981" s="12"/>
      <c r="O2981" s="12"/>
      <c r="P2981" s="12"/>
      <c r="Q2981" s="12"/>
      <c r="R2981" s="12"/>
      <c r="S2981" s="12"/>
      <c r="T2981" s="12"/>
      <c r="U2981" s="18"/>
      <c r="V2981" s="22"/>
      <c r="W2981" s="14"/>
      <c r="X2981" s="14"/>
      <c r="Y2981" s="14"/>
      <c r="Z2981" s="14"/>
      <c r="AA2981" s="14"/>
      <c r="AB2981" s="14"/>
      <c r="AC2981" s="14"/>
    </row>
    <row r="2982" spans="13:29" ht="16.5" customHeight="1" x14ac:dyDescent="0.25">
      <c r="M2982" s="9"/>
      <c r="N2982" s="12"/>
      <c r="O2982" s="12"/>
      <c r="P2982" s="12"/>
      <c r="Q2982" s="12"/>
      <c r="R2982" s="12"/>
      <c r="S2982" s="12"/>
      <c r="T2982" s="12"/>
      <c r="U2982" s="18"/>
      <c r="V2982" s="22"/>
      <c r="W2982" s="14"/>
      <c r="X2982" s="14"/>
      <c r="Y2982" s="14"/>
      <c r="Z2982" s="14"/>
      <c r="AA2982" s="14"/>
      <c r="AB2982" s="14"/>
      <c r="AC2982" s="14"/>
    </row>
    <row r="2983" spans="13:29" ht="16.5" customHeight="1" x14ac:dyDescent="0.25">
      <c r="M2983" s="9"/>
      <c r="N2983" s="12"/>
      <c r="O2983" s="12"/>
      <c r="P2983" s="12"/>
      <c r="Q2983" s="12"/>
      <c r="R2983" s="12"/>
      <c r="S2983" s="12"/>
      <c r="T2983" s="12"/>
      <c r="U2983" s="18"/>
      <c r="V2983" s="22"/>
      <c r="W2983" s="14"/>
      <c r="X2983" s="14"/>
      <c r="Y2983" s="14"/>
      <c r="Z2983" s="14"/>
      <c r="AA2983" s="14"/>
      <c r="AB2983" s="14"/>
      <c r="AC2983" s="14"/>
    </row>
    <row r="2984" spans="13:29" ht="16.5" customHeight="1" x14ac:dyDescent="0.25">
      <c r="M2984" s="9"/>
      <c r="N2984" s="12"/>
      <c r="O2984" s="12"/>
      <c r="P2984" s="12"/>
      <c r="Q2984" s="12"/>
      <c r="R2984" s="12"/>
      <c r="S2984" s="12"/>
      <c r="T2984" s="12"/>
      <c r="U2984" s="18"/>
      <c r="V2984" s="22"/>
      <c r="W2984" s="14"/>
      <c r="X2984" s="14"/>
      <c r="Y2984" s="14"/>
      <c r="Z2984" s="14"/>
      <c r="AA2984" s="14"/>
      <c r="AB2984" s="14"/>
      <c r="AC2984" s="14"/>
    </row>
    <row r="2985" spans="13:29" ht="16.5" customHeight="1" x14ac:dyDescent="0.25">
      <c r="M2985" s="9"/>
      <c r="N2985" s="12"/>
      <c r="O2985" s="12"/>
      <c r="P2985" s="12"/>
      <c r="Q2985" s="12"/>
      <c r="R2985" s="12"/>
      <c r="S2985" s="12"/>
      <c r="T2985" s="12"/>
      <c r="U2985" s="18"/>
      <c r="V2985" s="22"/>
      <c r="W2985" s="14"/>
      <c r="X2985" s="14"/>
      <c r="Y2985" s="14"/>
      <c r="Z2985" s="14"/>
      <c r="AA2985" s="14"/>
      <c r="AB2985" s="14"/>
      <c r="AC2985" s="14"/>
    </row>
    <row r="2986" spans="13:29" ht="16.5" customHeight="1" x14ac:dyDescent="0.25">
      <c r="M2986" s="9"/>
      <c r="N2986" s="12"/>
      <c r="O2986" s="12"/>
      <c r="P2986" s="12"/>
      <c r="Q2986" s="12"/>
      <c r="R2986" s="12"/>
      <c r="S2986" s="12"/>
      <c r="T2986" s="12"/>
      <c r="U2986" s="18"/>
      <c r="V2986" s="22"/>
      <c r="W2986" s="14"/>
      <c r="X2986" s="14"/>
      <c r="Y2986" s="14"/>
      <c r="Z2986" s="14"/>
      <c r="AA2986" s="14"/>
      <c r="AB2986" s="14"/>
      <c r="AC2986" s="14"/>
    </row>
    <row r="2987" spans="13:29" ht="16.5" customHeight="1" x14ac:dyDescent="0.25">
      <c r="M2987" s="9"/>
      <c r="N2987" s="12"/>
      <c r="O2987" s="12"/>
      <c r="P2987" s="12"/>
      <c r="Q2987" s="12"/>
      <c r="R2987" s="12"/>
      <c r="S2987" s="12"/>
      <c r="T2987" s="12"/>
      <c r="U2987" s="18"/>
      <c r="V2987" s="22"/>
      <c r="W2987" s="14"/>
      <c r="X2987" s="14"/>
      <c r="Y2987" s="14"/>
      <c r="Z2987" s="14"/>
      <c r="AA2987" s="14"/>
      <c r="AB2987" s="14"/>
      <c r="AC2987" s="14"/>
    </row>
    <row r="2988" spans="13:29" ht="16.5" customHeight="1" x14ac:dyDescent="0.25">
      <c r="M2988" s="9"/>
      <c r="N2988" s="12"/>
      <c r="O2988" s="12"/>
      <c r="P2988" s="12"/>
      <c r="Q2988" s="12"/>
      <c r="R2988" s="12"/>
      <c r="S2988" s="12"/>
      <c r="T2988" s="12"/>
      <c r="U2988" s="18"/>
      <c r="V2988" s="22"/>
      <c r="W2988" s="14"/>
      <c r="X2988" s="14"/>
      <c r="Y2988" s="14"/>
      <c r="Z2988" s="14"/>
      <c r="AA2988" s="14"/>
      <c r="AB2988" s="14"/>
      <c r="AC2988" s="14"/>
    </row>
    <row r="2989" spans="13:29" ht="16.5" customHeight="1" x14ac:dyDescent="0.25">
      <c r="M2989" s="9"/>
      <c r="N2989" s="12"/>
      <c r="O2989" s="12"/>
      <c r="P2989" s="12"/>
      <c r="Q2989" s="12"/>
      <c r="R2989" s="12"/>
      <c r="S2989" s="12"/>
      <c r="T2989" s="12"/>
      <c r="U2989" s="18"/>
      <c r="V2989" s="22"/>
      <c r="W2989" s="14"/>
      <c r="X2989" s="14"/>
      <c r="Y2989" s="14"/>
      <c r="Z2989" s="14"/>
      <c r="AA2989" s="14"/>
      <c r="AB2989" s="14"/>
      <c r="AC2989" s="14"/>
    </row>
    <row r="2990" spans="13:29" ht="16.5" customHeight="1" x14ac:dyDescent="0.25">
      <c r="M2990" s="9"/>
      <c r="N2990" s="12"/>
      <c r="O2990" s="12"/>
      <c r="P2990" s="12"/>
      <c r="Q2990" s="12"/>
      <c r="R2990" s="12"/>
      <c r="S2990" s="12"/>
      <c r="T2990" s="12"/>
      <c r="U2990" s="18"/>
      <c r="V2990" s="22"/>
      <c r="W2990" s="14"/>
      <c r="X2990" s="14"/>
      <c r="Y2990" s="14"/>
      <c r="Z2990" s="14"/>
      <c r="AA2990" s="14"/>
      <c r="AB2990" s="14"/>
      <c r="AC2990" s="14"/>
    </row>
    <row r="2991" spans="13:29" ht="16.5" customHeight="1" x14ac:dyDescent="0.25">
      <c r="M2991" s="9"/>
      <c r="N2991" s="12"/>
      <c r="O2991" s="12"/>
      <c r="P2991" s="12"/>
      <c r="Q2991" s="12"/>
      <c r="R2991" s="12"/>
      <c r="S2991" s="12"/>
      <c r="T2991" s="12"/>
      <c r="U2991" s="18"/>
      <c r="V2991" s="22"/>
      <c r="W2991" s="14"/>
      <c r="X2991" s="14"/>
      <c r="Y2991" s="14"/>
      <c r="Z2991" s="14"/>
      <c r="AA2991" s="14"/>
      <c r="AB2991" s="14"/>
      <c r="AC2991" s="14"/>
    </row>
    <row r="2992" spans="13:29" ht="16.5" customHeight="1" x14ac:dyDescent="0.25">
      <c r="M2992" s="9"/>
      <c r="N2992" s="12"/>
      <c r="O2992" s="12"/>
      <c r="P2992" s="12"/>
      <c r="Q2992" s="12"/>
      <c r="R2992" s="12"/>
      <c r="S2992" s="12"/>
      <c r="T2992" s="12"/>
      <c r="U2992" s="18"/>
      <c r="V2992" s="22"/>
      <c r="W2992" s="14"/>
      <c r="X2992" s="14"/>
      <c r="Y2992" s="14"/>
      <c r="Z2992" s="14"/>
      <c r="AA2992" s="14"/>
      <c r="AB2992" s="14"/>
      <c r="AC2992" s="14"/>
    </row>
    <row r="2993" spans="13:29" ht="16.5" customHeight="1" x14ac:dyDescent="0.25">
      <c r="M2993" s="9"/>
      <c r="N2993" s="12"/>
      <c r="O2993" s="12"/>
      <c r="P2993" s="12"/>
      <c r="Q2993" s="12"/>
      <c r="R2993" s="12"/>
      <c r="S2993" s="12"/>
      <c r="T2993" s="12"/>
      <c r="U2993" s="18"/>
      <c r="V2993" s="22"/>
      <c r="W2993" s="14"/>
      <c r="X2993" s="14"/>
      <c r="Y2993" s="14"/>
      <c r="Z2993" s="14"/>
      <c r="AA2993" s="14"/>
      <c r="AB2993" s="14"/>
      <c r="AC2993" s="14"/>
    </row>
    <row r="2994" spans="13:29" ht="16.5" customHeight="1" x14ac:dyDescent="0.25">
      <c r="M2994" s="9"/>
      <c r="N2994" s="12"/>
      <c r="O2994" s="12"/>
      <c r="P2994" s="12"/>
      <c r="Q2994" s="12"/>
      <c r="R2994" s="12"/>
      <c r="S2994" s="12"/>
      <c r="T2994" s="12"/>
      <c r="U2994" s="18"/>
      <c r="V2994" s="22"/>
      <c r="W2994" s="14"/>
      <c r="X2994" s="14"/>
      <c r="Y2994" s="14"/>
      <c r="Z2994" s="14"/>
      <c r="AA2994" s="14"/>
      <c r="AB2994" s="14"/>
      <c r="AC2994" s="14"/>
    </row>
    <row r="2995" spans="13:29" ht="16.5" customHeight="1" x14ac:dyDescent="0.25">
      <c r="M2995" s="9"/>
      <c r="N2995" s="12"/>
      <c r="O2995" s="12"/>
      <c r="P2995" s="12"/>
      <c r="Q2995" s="12"/>
      <c r="R2995" s="12"/>
      <c r="S2995" s="12"/>
      <c r="T2995" s="12"/>
      <c r="U2995" s="18"/>
      <c r="V2995" s="22"/>
      <c r="W2995" s="14"/>
      <c r="X2995" s="14"/>
      <c r="Y2995" s="14"/>
      <c r="Z2995" s="14"/>
      <c r="AA2995" s="14"/>
      <c r="AB2995" s="14"/>
      <c r="AC2995" s="14"/>
    </row>
    <row r="2996" spans="13:29" ht="16.5" customHeight="1" x14ac:dyDescent="0.25">
      <c r="M2996" s="9"/>
      <c r="N2996" s="12"/>
      <c r="O2996" s="12"/>
      <c r="P2996" s="12"/>
      <c r="Q2996" s="12"/>
      <c r="R2996" s="12"/>
      <c r="S2996" s="12"/>
      <c r="T2996" s="12"/>
      <c r="U2996" s="18"/>
      <c r="V2996" s="22"/>
      <c r="W2996" s="14"/>
      <c r="X2996" s="14"/>
      <c r="Y2996" s="14"/>
      <c r="Z2996" s="14"/>
      <c r="AA2996" s="14"/>
      <c r="AB2996" s="14"/>
      <c r="AC2996" s="14"/>
    </row>
    <row r="2997" spans="13:29" ht="16.5" customHeight="1" x14ac:dyDescent="0.25">
      <c r="M2997" s="9"/>
      <c r="N2997" s="12"/>
      <c r="O2997" s="12"/>
      <c r="P2997" s="12"/>
      <c r="Q2997" s="12"/>
      <c r="R2997" s="12"/>
      <c r="S2997" s="12"/>
      <c r="T2997" s="12"/>
      <c r="U2997" s="18"/>
      <c r="V2997" s="22"/>
      <c r="W2997" s="14"/>
      <c r="X2997" s="14"/>
      <c r="Y2997" s="14"/>
      <c r="Z2997" s="14"/>
      <c r="AA2997" s="14"/>
      <c r="AB2997" s="14"/>
      <c r="AC2997" s="14"/>
    </row>
    <row r="2998" spans="13:29" ht="16.5" customHeight="1" x14ac:dyDescent="0.25">
      <c r="M2998" s="9"/>
      <c r="N2998" s="12"/>
      <c r="O2998" s="12"/>
      <c r="P2998" s="12"/>
      <c r="Q2998" s="12"/>
      <c r="R2998" s="12"/>
      <c r="S2998" s="12"/>
      <c r="T2998" s="12"/>
      <c r="U2998" s="18"/>
      <c r="V2998" s="22"/>
      <c r="W2998" s="14"/>
      <c r="X2998" s="14"/>
      <c r="Y2998" s="14"/>
      <c r="Z2998" s="14"/>
      <c r="AA2998" s="14"/>
      <c r="AB2998" s="14"/>
      <c r="AC2998" s="14"/>
    </row>
    <row r="2999" spans="13:29" ht="16.5" customHeight="1" x14ac:dyDescent="0.25">
      <c r="M2999" s="9"/>
      <c r="N2999" s="12"/>
      <c r="O2999" s="12"/>
      <c r="P2999" s="12"/>
      <c r="Q2999" s="12"/>
      <c r="R2999" s="12"/>
      <c r="S2999" s="12"/>
      <c r="T2999" s="12"/>
      <c r="U2999" s="18"/>
      <c r="V2999" s="22"/>
      <c r="W2999" s="14"/>
      <c r="X2999" s="14"/>
      <c r="Y2999" s="14"/>
      <c r="Z2999" s="14"/>
      <c r="AA2999" s="14"/>
      <c r="AB2999" s="14"/>
      <c r="AC2999" s="14"/>
    </row>
    <row r="3000" spans="13:29" ht="16.5" customHeight="1" x14ac:dyDescent="0.25">
      <c r="M3000" s="9"/>
      <c r="N3000" s="12"/>
      <c r="O3000" s="12"/>
      <c r="P3000" s="12"/>
      <c r="Q3000" s="12"/>
      <c r="R3000" s="12"/>
      <c r="S3000" s="12"/>
      <c r="T3000" s="12"/>
      <c r="U3000" s="18"/>
      <c r="V3000" s="22"/>
      <c r="W3000" s="14"/>
      <c r="X3000" s="14"/>
      <c r="Y3000" s="14"/>
      <c r="Z3000" s="14"/>
      <c r="AA3000" s="14"/>
      <c r="AB3000" s="14"/>
      <c r="AC3000" s="14"/>
    </row>
    <row r="3001" spans="13:29" ht="16.5" customHeight="1" x14ac:dyDescent="0.25">
      <c r="M3001" s="9"/>
      <c r="N3001" s="12"/>
      <c r="O3001" s="12"/>
      <c r="P3001" s="12"/>
      <c r="Q3001" s="12"/>
      <c r="R3001" s="12"/>
      <c r="S3001" s="12"/>
      <c r="T3001" s="12"/>
      <c r="U3001" s="18"/>
      <c r="V3001" s="22"/>
      <c r="W3001" s="14"/>
      <c r="X3001" s="14"/>
      <c r="Y3001" s="14"/>
      <c r="Z3001" s="14"/>
      <c r="AA3001" s="14"/>
      <c r="AB3001" s="14"/>
      <c r="AC3001" s="14"/>
    </row>
    <row r="3002" spans="13:29" ht="16.5" customHeight="1" x14ac:dyDescent="0.25">
      <c r="M3002" s="9"/>
      <c r="N3002" s="12"/>
      <c r="O3002" s="12"/>
      <c r="P3002" s="12"/>
      <c r="Q3002" s="12"/>
      <c r="R3002" s="12"/>
      <c r="S3002" s="12"/>
      <c r="T3002" s="12"/>
      <c r="U3002" s="18"/>
      <c r="V3002" s="22"/>
      <c r="W3002" s="14"/>
      <c r="X3002" s="14"/>
      <c r="Y3002" s="14"/>
      <c r="Z3002" s="14"/>
      <c r="AA3002" s="14"/>
      <c r="AB3002" s="14"/>
      <c r="AC3002" s="14"/>
    </row>
    <row r="3003" spans="13:29" ht="16.5" customHeight="1" x14ac:dyDescent="0.25">
      <c r="M3003" s="9"/>
      <c r="N3003" s="12"/>
      <c r="O3003" s="12"/>
      <c r="P3003" s="12"/>
      <c r="Q3003" s="12"/>
      <c r="R3003" s="12"/>
      <c r="S3003" s="12"/>
      <c r="T3003" s="12"/>
      <c r="U3003" s="18"/>
      <c r="V3003" s="22"/>
      <c r="W3003" s="14"/>
      <c r="X3003" s="14"/>
      <c r="Y3003" s="14"/>
      <c r="Z3003" s="14"/>
      <c r="AA3003" s="14"/>
      <c r="AB3003" s="14"/>
      <c r="AC3003" s="14"/>
    </row>
    <row r="3004" spans="13:29" ht="16.5" customHeight="1" x14ac:dyDescent="0.25">
      <c r="M3004" s="9"/>
      <c r="N3004" s="12"/>
      <c r="O3004" s="12"/>
      <c r="P3004" s="12"/>
      <c r="Q3004" s="12"/>
      <c r="R3004" s="12"/>
      <c r="S3004" s="12"/>
      <c r="T3004" s="12"/>
      <c r="U3004" s="18"/>
      <c r="V3004" s="22"/>
      <c r="W3004" s="14"/>
      <c r="X3004" s="14"/>
      <c r="Y3004" s="14"/>
      <c r="Z3004" s="14"/>
      <c r="AA3004" s="14"/>
      <c r="AB3004" s="14"/>
      <c r="AC3004" s="14"/>
    </row>
    <row r="3005" spans="13:29" ht="16.5" customHeight="1" x14ac:dyDescent="0.25">
      <c r="M3005" s="9"/>
      <c r="N3005" s="12"/>
      <c r="O3005" s="12"/>
      <c r="P3005" s="12"/>
      <c r="Q3005" s="12"/>
      <c r="R3005" s="12"/>
      <c r="S3005" s="12"/>
      <c r="T3005" s="12"/>
      <c r="U3005" s="18"/>
      <c r="V3005" s="22"/>
      <c r="W3005" s="14"/>
      <c r="X3005" s="14"/>
      <c r="Y3005" s="14"/>
      <c r="Z3005" s="14"/>
      <c r="AA3005" s="14"/>
      <c r="AB3005" s="14"/>
      <c r="AC3005" s="14"/>
    </row>
    <row r="3006" spans="13:29" ht="16.5" customHeight="1" x14ac:dyDescent="0.25">
      <c r="M3006" s="9"/>
      <c r="N3006" s="12"/>
      <c r="O3006" s="12"/>
      <c r="P3006" s="12"/>
      <c r="Q3006" s="12"/>
      <c r="R3006" s="12"/>
      <c r="S3006" s="12"/>
      <c r="T3006" s="12"/>
      <c r="U3006" s="18"/>
      <c r="V3006" s="22"/>
      <c r="W3006" s="14"/>
      <c r="X3006" s="14"/>
      <c r="Y3006" s="14"/>
      <c r="Z3006" s="14"/>
      <c r="AA3006" s="14"/>
      <c r="AB3006" s="14"/>
      <c r="AC3006" s="14"/>
    </row>
    <row r="3007" spans="13:29" ht="16.5" customHeight="1" x14ac:dyDescent="0.25">
      <c r="M3007" s="9"/>
      <c r="N3007" s="12"/>
      <c r="O3007" s="12"/>
      <c r="P3007" s="12"/>
      <c r="Q3007" s="12"/>
      <c r="R3007" s="12"/>
      <c r="S3007" s="12"/>
      <c r="T3007" s="12"/>
      <c r="U3007" s="18"/>
      <c r="V3007" s="22"/>
      <c r="W3007" s="14"/>
      <c r="X3007" s="14"/>
      <c r="Y3007" s="14"/>
      <c r="Z3007" s="14"/>
      <c r="AA3007" s="14"/>
      <c r="AB3007" s="14"/>
      <c r="AC3007" s="14"/>
    </row>
    <row r="3008" spans="13:29" ht="16.5" customHeight="1" x14ac:dyDescent="0.25">
      <c r="M3008" s="9"/>
      <c r="N3008" s="12"/>
      <c r="O3008" s="12"/>
      <c r="P3008" s="12"/>
      <c r="Q3008" s="12"/>
      <c r="R3008" s="12"/>
      <c r="S3008" s="12"/>
      <c r="T3008" s="12"/>
      <c r="U3008" s="18"/>
      <c r="V3008" s="22"/>
      <c r="W3008" s="14"/>
      <c r="X3008" s="14"/>
      <c r="Y3008" s="14"/>
      <c r="Z3008" s="14"/>
      <c r="AA3008" s="14"/>
      <c r="AB3008" s="14"/>
      <c r="AC3008" s="14"/>
    </row>
    <row r="3009" spans="13:29" ht="16.5" customHeight="1" x14ac:dyDescent="0.25">
      <c r="M3009" s="9"/>
      <c r="N3009" s="12"/>
      <c r="O3009" s="12"/>
      <c r="P3009" s="12"/>
      <c r="Q3009" s="12"/>
      <c r="R3009" s="12"/>
      <c r="S3009" s="12"/>
      <c r="T3009" s="12"/>
      <c r="U3009" s="18"/>
      <c r="V3009" s="22"/>
      <c r="W3009" s="14"/>
      <c r="X3009" s="14"/>
      <c r="Y3009" s="14"/>
      <c r="Z3009" s="14"/>
      <c r="AA3009" s="14"/>
      <c r="AB3009" s="14"/>
      <c r="AC3009" s="14"/>
    </row>
    <row r="3010" spans="13:29" ht="16.5" customHeight="1" x14ac:dyDescent="0.25">
      <c r="M3010" s="9"/>
      <c r="N3010" s="12"/>
      <c r="O3010" s="12"/>
      <c r="P3010" s="12"/>
      <c r="Q3010" s="12"/>
      <c r="R3010" s="12"/>
      <c r="S3010" s="12"/>
      <c r="T3010" s="12"/>
      <c r="U3010" s="18"/>
      <c r="V3010" s="22"/>
      <c r="W3010" s="14"/>
      <c r="X3010" s="14"/>
      <c r="Y3010" s="14"/>
      <c r="Z3010" s="14"/>
      <c r="AA3010" s="14"/>
      <c r="AB3010" s="14"/>
      <c r="AC3010" s="14"/>
    </row>
    <row r="3011" spans="13:29" ht="16.5" customHeight="1" x14ac:dyDescent="0.25">
      <c r="M3011" s="9"/>
      <c r="N3011" s="12"/>
      <c r="O3011" s="12"/>
      <c r="P3011" s="12"/>
      <c r="Q3011" s="12"/>
      <c r="R3011" s="12"/>
      <c r="S3011" s="12"/>
      <c r="T3011" s="12"/>
      <c r="U3011" s="18"/>
      <c r="V3011" s="22"/>
      <c r="W3011" s="14"/>
      <c r="X3011" s="14"/>
      <c r="Y3011" s="14"/>
      <c r="Z3011" s="14"/>
      <c r="AA3011" s="14"/>
      <c r="AB3011" s="14"/>
      <c r="AC3011" s="14"/>
    </row>
    <row r="3012" spans="13:29" ht="16.5" customHeight="1" x14ac:dyDescent="0.25">
      <c r="M3012" s="9"/>
      <c r="N3012" s="12"/>
      <c r="O3012" s="12"/>
      <c r="P3012" s="12"/>
      <c r="Q3012" s="12"/>
      <c r="R3012" s="12"/>
      <c r="S3012" s="12"/>
      <c r="T3012" s="12"/>
      <c r="U3012" s="18"/>
      <c r="V3012" s="22"/>
      <c r="W3012" s="14"/>
      <c r="X3012" s="14"/>
      <c r="Y3012" s="14"/>
      <c r="Z3012" s="14"/>
      <c r="AA3012" s="14"/>
      <c r="AB3012" s="14"/>
      <c r="AC3012" s="14"/>
    </row>
    <row r="3013" spans="13:29" ht="16.5" customHeight="1" x14ac:dyDescent="0.25">
      <c r="M3013" s="9"/>
      <c r="N3013" s="12"/>
      <c r="O3013" s="12"/>
      <c r="P3013" s="12"/>
      <c r="Q3013" s="12"/>
      <c r="R3013" s="12"/>
      <c r="S3013" s="12"/>
      <c r="T3013" s="12"/>
      <c r="U3013" s="18"/>
      <c r="V3013" s="22"/>
      <c r="W3013" s="14"/>
      <c r="X3013" s="14"/>
      <c r="Y3013" s="14"/>
      <c r="Z3013" s="14"/>
      <c r="AA3013" s="14"/>
      <c r="AB3013" s="14"/>
      <c r="AC3013" s="14"/>
    </row>
    <row r="3014" spans="13:29" ht="16.5" customHeight="1" x14ac:dyDescent="0.25">
      <c r="M3014" s="9"/>
      <c r="N3014" s="12"/>
      <c r="O3014" s="12"/>
      <c r="P3014" s="12"/>
      <c r="Q3014" s="12"/>
      <c r="R3014" s="12"/>
      <c r="S3014" s="12"/>
      <c r="T3014" s="12"/>
      <c r="U3014" s="18"/>
      <c r="V3014" s="22"/>
      <c r="W3014" s="14"/>
      <c r="X3014" s="14"/>
      <c r="Y3014" s="14"/>
      <c r="Z3014" s="14"/>
      <c r="AA3014" s="14"/>
      <c r="AB3014" s="14"/>
      <c r="AC3014" s="14"/>
    </row>
    <row r="3015" spans="13:29" ht="16.5" customHeight="1" x14ac:dyDescent="0.25">
      <c r="M3015" s="9"/>
      <c r="N3015" s="12"/>
      <c r="O3015" s="12"/>
      <c r="P3015" s="12"/>
      <c r="Q3015" s="12"/>
      <c r="R3015" s="12"/>
      <c r="S3015" s="12"/>
      <c r="T3015" s="12"/>
      <c r="U3015" s="18"/>
      <c r="V3015" s="22"/>
      <c r="W3015" s="14"/>
      <c r="X3015" s="14"/>
      <c r="Y3015" s="14"/>
      <c r="Z3015" s="14"/>
      <c r="AA3015" s="14"/>
      <c r="AB3015" s="14"/>
      <c r="AC3015" s="14"/>
    </row>
    <row r="3016" spans="13:29" ht="16.5" customHeight="1" x14ac:dyDescent="0.25">
      <c r="M3016" s="9"/>
      <c r="N3016" s="12"/>
      <c r="O3016" s="12"/>
      <c r="P3016" s="12"/>
      <c r="Q3016" s="12"/>
      <c r="R3016" s="12"/>
      <c r="S3016" s="12"/>
      <c r="T3016" s="12"/>
      <c r="U3016" s="18"/>
      <c r="V3016" s="22"/>
      <c r="W3016" s="14"/>
      <c r="X3016" s="14"/>
      <c r="Y3016" s="14"/>
      <c r="Z3016" s="14"/>
      <c r="AA3016" s="14"/>
      <c r="AB3016" s="14"/>
      <c r="AC3016" s="14"/>
    </row>
    <row r="3017" spans="13:29" ht="16.5" customHeight="1" x14ac:dyDescent="0.25">
      <c r="M3017" s="9"/>
      <c r="N3017" s="12"/>
      <c r="O3017" s="12"/>
      <c r="P3017" s="12"/>
      <c r="Q3017" s="12"/>
      <c r="R3017" s="12"/>
      <c r="S3017" s="12"/>
      <c r="T3017" s="12"/>
      <c r="U3017" s="18"/>
      <c r="V3017" s="22"/>
      <c r="W3017" s="14"/>
      <c r="X3017" s="14"/>
      <c r="Y3017" s="14"/>
      <c r="Z3017" s="14"/>
      <c r="AA3017" s="14"/>
      <c r="AB3017" s="14"/>
      <c r="AC3017" s="14"/>
    </row>
    <row r="3018" spans="13:29" ht="16.5" customHeight="1" x14ac:dyDescent="0.25">
      <c r="M3018" s="9"/>
      <c r="N3018" s="12"/>
      <c r="O3018" s="12"/>
      <c r="P3018" s="12"/>
      <c r="Q3018" s="12"/>
      <c r="R3018" s="12"/>
      <c r="S3018" s="12"/>
      <c r="T3018" s="12"/>
      <c r="U3018" s="18"/>
      <c r="V3018" s="22"/>
      <c r="W3018" s="14"/>
      <c r="X3018" s="14"/>
      <c r="Y3018" s="14"/>
      <c r="Z3018" s="14"/>
      <c r="AA3018" s="14"/>
      <c r="AB3018" s="14"/>
      <c r="AC3018" s="14"/>
    </row>
    <row r="3019" spans="13:29" ht="16.5" customHeight="1" x14ac:dyDescent="0.25">
      <c r="M3019" s="9"/>
      <c r="N3019" s="12"/>
      <c r="O3019" s="12"/>
      <c r="P3019" s="12"/>
      <c r="Q3019" s="12"/>
      <c r="R3019" s="12"/>
      <c r="S3019" s="12"/>
      <c r="T3019" s="12"/>
      <c r="U3019" s="18"/>
      <c r="V3019" s="22"/>
      <c r="W3019" s="14"/>
      <c r="X3019" s="14"/>
      <c r="Y3019" s="14"/>
      <c r="Z3019" s="14"/>
      <c r="AA3019" s="14"/>
      <c r="AB3019" s="14"/>
      <c r="AC3019" s="14"/>
    </row>
    <row r="3020" spans="13:29" ht="16.5" customHeight="1" x14ac:dyDescent="0.25">
      <c r="M3020" s="9"/>
      <c r="N3020" s="12"/>
      <c r="O3020" s="12"/>
      <c r="P3020" s="12"/>
      <c r="Q3020" s="12"/>
      <c r="R3020" s="12"/>
      <c r="S3020" s="12"/>
      <c r="T3020" s="12"/>
      <c r="U3020" s="18"/>
      <c r="V3020" s="22"/>
      <c r="W3020" s="14"/>
      <c r="X3020" s="14"/>
      <c r="Y3020" s="14"/>
      <c r="Z3020" s="14"/>
      <c r="AA3020" s="14"/>
      <c r="AB3020" s="14"/>
      <c r="AC3020" s="14"/>
    </row>
    <row r="3021" spans="13:29" ht="16.5" customHeight="1" x14ac:dyDescent="0.25">
      <c r="M3021" s="9"/>
      <c r="N3021" s="12"/>
      <c r="O3021" s="12"/>
      <c r="P3021" s="12"/>
      <c r="Q3021" s="12"/>
      <c r="R3021" s="12"/>
      <c r="S3021" s="12"/>
      <c r="T3021" s="12"/>
      <c r="U3021" s="18"/>
      <c r="V3021" s="22"/>
      <c r="W3021" s="14"/>
      <c r="X3021" s="14"/>
      <c r="Y3021" s="14"/>
      <c r="Z3021" s="14"/>
      <c r="AA3021" s="14"/>
      <c r="AB3021" s="14"/>
      <c r="AC3021" s="14"/>
    </row>
    <row r="3022" spans="13:29" ht="16.5" customHeight="1" x14ac:dyDescent="0.25">
      <c r="M3022" s="9"/>
      <c r="N3022" s="12"/>
      <c r="O3022" s="12"/>
      <c r="P3022" s="12"/>
      <c r="Q3022" s="12"/>
      <c r="R3022" s="12"/>
      <c r="S3022" s="12"/>
      <c r="T3022" s="12"/>
      <c r="U3022" s="18"/>
      <c r="V3022" s="22"/>
      <c r="W3022" s="14"/>
      <c r="X3022" s="14"/>
      <c r="Y3022" s="14"/>
      <c r="Z3022" s="14"/>
      <c r="AA3022" s="14"/>
      <c r="AB3022" s="14"/>
      <c r="AC3022" s="14"/>
    </row>
    <row r="3023" spans="13:29" ht="16.5" customHeight="1" x14ac:dyDescent="0.25">
      <c r="M3023" s="9"/>
      <c r="N3023" s="12"/>
      <c r="O3023" s="12"/>
      <c r="P3023" s="12"/>
      <c r="Q3023" s="12"/>
      <c r="R3023" s="12"/>
      <c r="S3023" s="12"/>
      <c r="T3023" s="12"/>
      <c r="U3023" s="18"/>
      <c r="V3023" s="22"/>
      <c r="W3023" s="14"/>
      <c r="X3023" s="14"/>
      <c r="Y3023" s="14"/>
      <c r="Z3023" s="14"/>
      <c r="AA3023" s="14"/>
      <c r="AB3023" s="14"/>
      <c r="AC3023" s="14"/>
    </row>
    <row r="3024" spans="13:29" ht="16.5" customHeight="1" x14ac:dyDescent="0.25">
      <c r="M3024" s="9"/>
      <c r="N3024" s="12"/>
      <c r="O3024" s="12"/>
      <c r="P3024" s="12"/>
      <c r="Q3024" s="12"/>
      <c r="R3024" s="12"/>
      <c r="S3024" s="12"/>
      <c r="T3024" s="12"/>
      <c r="U3024" s="18"/>
      <c r="V3024" s="22"/>
      <c r="W3024" s="14"/>
      <c r="X3024" s="14"/>
      <c r="Y3024" s="14"/>
      <c r="Z3024" s="14"/>
      <c r="AA3024" s="14"/>
      <c r="AB3024" s="14"/>
      <c r="AC3024" s="14"/>
    </row>
    <row r="3025" spans="13:29" ht="16.5" customHeight="1" x14ac:dyDescent="0.25">
      <c r="M3025" s="9"/>
      <c r="N3025" s="12"/>
      <c r="O3025" s="12"/>
      <c r="P3025" s="12"/>
      <c r="Q3025" s="12"/>
      <c r="R3025" s="12"/>
      <c r="S3025" s="12"/>
      <c r="T3025" s="12"/>
      <c r="U3025" s="18"/>
      <c r="V3025" s="22"/>
      <c r="W3025" s="14"/>
      <c r="X3025" s="14"/>
      <c r="Y3025" s="14"/>
      <c r="Z3025" s="14"/>
      <c r="AA3025" s="14"/>
      <c r="AB3025" s="14"/>
      <c r="AC3025" s="14"/>
    </row>
    <row r="3026" spans="13:29" ht="16.5" customHeight="1" x14ac:dyDescent="0.25">
      <c r="M3026" s="9"/>
      <c r="N3026" s="12"/>
      <c r="O3026" s="12"/>
      <c r="P3026" s="12"/>
      <c r="Q3026" s="12"/>
      <c r="R3026" s="12"/>
      <c r="S3026" s="12"/>
      <c r="T3026" s="12"/>
      <c r="U3026" s="18"/>
      <c r="V3026" s="22"/>
      <c r="W3026" s="14"/>
      <c r="X3026" s="14"/>
      <c r="Y3026" s="14"/>
      <c r="Z3026" s="14"/>
      <c r="AA3026" s="14"/>
      <c r="AB3026" s="14"/>
      <c r="AC3026" s="14"/>
    </row>
    <row r="3027" spans="13:29" ht="16.5" customHeight="1" x14ac:dyDescent="0.25">
      <c r="M3027" s="9"/>
      <c r="N3027" s="12"/>
      <c r="O3027" s="12"/>
      <c r="P3027" s="12"/>
      <c r="Q3027" s="12"/>
      <c r="R3027" s="12"/>
      <c r="S3027" s="12"/>
      <c r="T3027" s="12"/>
      <c r="U3027" s="18"/>
      <c r="V3027" s="22"/>
      <c r="W3027" s="14"/>
      <c r="X3027" s="14"/>
      <c r="Y3027" s="14"/>
      <c r="Z3027" s="14"/>
      <c r="AA3027" s="14"/>
      <c r="AB3027" s="14"/>
      <c r="AC3027" s="14"/>
    </row>
    <row r="3028" spans="13:29" ht="16.5" customHeight="1" x14ac:dyDescent="0.25">
      <c r="M3028" s="9"/>
      <c r="N3028" s="12"/>
      <c r="O3028" s="12"/>
      <c r="P3028" s="12"/>
      <c r="Q3028" s="12"/>
      <c r="R3028" s="12"/>
      <c r="S3028" s="12"/>
      <c r="T3028" s="12"/>
      <c r="U3028" s="18"/>
      <c r="V3028" s="22"/>
      <c r="W3028" s="14"/>
      <c r="X3028" s="14"/>
      <c r="Y3028" s="14"/>
      <c r="Z3028" s="14"/>
      <c r="AA3028" s="14"/>
      <c r="AB3028" s="14"/>
      <c r="AC3028" s="14"/>
    </row>
    <row r="3029" spans="13:29" ht="16.5" customHeight="1" x14ac:dyDescent="0.25">
      <c r="M3029" s="9"/>
      <c r="N3029" s="12"/>
      <c r="O3029" s="12"/>
      <c r="P3029" s="12"/>
      <c r="Q3029" s="12"/>
      <c r="R3029" s="12"/>
      <c r="S3029" s="12"/>
      <c r="T3029" s="12"/>
      <c r="U3029" s="18"/>
      <c r="V3029" s="22"/>
      <c r="W3029" s="14"/>
      <c r="X3029" s="14"/>
      <c r="Y3029" s="14"/>
      <c r="Z3029" s="14"/>
      <c r="AA3029" s="14"/>
      <c r="AB3029" s="14"/>
      <c r="AC3029" s="14"/>
    </row>
    <row r="3030" spans="13:29" ht="16.5" customHeight="1" x14ac:dyDescent="0.25">
      <c r="M3030" s="9"/>
      <c r="N3030" s="12"/>
      <c r="O3030" s="12"/>
      <c r="P3030" s="12"/>
      <c r="Q3030" s="12"/>
      <c r="R3030" s="12"/>
      <c r="S3030" s="12"/>
      <c r="T3030" s="12"/>
      <c r="U3030" s="18"/>
      <c r="V3030" s="22"/>
      <c r="W3030" s="14"/>
      <c r="X3030" s="14"/>
      <c r="Y3030" s="14"/>
      <c r="Z3030" s="14"/>
      <c r="AA3030" s="14"/>
      <c r="AB3030" s="14"/>
      <c r="AC3030" s="14"/>
    </row>
    <row r="3031" spans="13:29" ht="16.5" customHeight="1" x14ac:dyDescent="0.25">
      <c r="M3031" s="9"/>
      <c r="N3031" s="12"/>
      <c r="O3031" s="12"/>
      <c r="P3031" s="12"/>
      <c r="Q3031" s="12"/>
      <c r="R3031" s="12"/>
      <c r="S3031" s="12"/>
      <c r="T3031" s="12"/>
      <c r="U3031" s="18"/>
      <c r="V3031" s="22"/>
      <c r="W3031" s="14"/>
      <c r="X3031" s="14"/>
      <c r="Y3031" s="14"/>
      <c r="Z3031" s="14"/>
      <c r="AA3031" s="14"/>
      <c r="AB3031" s="14"/>
      <c r="AC3031" s="14"/>
    </row>
    <row r="3032" spans="13:29" ht="16.5" customHeight="1" x14ac:dyDescent="0.25">
      <c r="M3032" s="9"/>
      <c r="N3032" s="12"/>
      <c r="O3032" s="12"/>
      <c r="P3032" s="12"/>
      <c r="Q3032" s="12"/>
      <c r="R3032" s="12"/>
      <c r="S3032" s="12"/>
      <c r="T3032" s="12"/>
      <c r="U3032" s="18"/>
      <c r="V3032" s="22"/>
      <c r="W3032" s="14"/>
      <c r="X3032" s="14"/>
      <c r="Y3032" s="14"/>
      <c r="Z3032" s="14"/>
      <c r="AA3032" s="14"/>
      <c r="AB3032" s="14"/>
      <c r="AC3032" s="14"/>
    </row>
    <row r="3033" spans="13:29" ht="16.5" customHeight="1" x14ac:dyDescent="0.25">
      <c r="M3033" s="9"/>
      <c r="N3033" s="12"/>
      <c r="O3033" s="12"/>
      <c r="P3033" s="12"/>
      <c r="Q3033" s="12"/>
      <c r="R3033" s="12"/>
      <c r="S3033" s="12"/>
      <c r="T3033" s="12"/>
      <c r="U3033" s="18"/>
      <c r="V3033" s="22"/>
      <c r="W3033" s="14"/>
      <c r="X3033" s="14"/>
      <c r="Y3033" s="14"/>
      <c r="Z3033" s="14"/>
      <c r="AA3033" s="14"/>
      <c r="AB3033" s="14"/>
      <c r="AC3033" s="14"/>
    </row>
    <row r="3034" spans="13:29" ht="16.5" customHeight="1" x14ac:dyDescent="0.25">
      <c r="M3034" s="9"/>
      <c r="N3034" s="12"/>
      <c r="O3034" s="12"/>
      <c r="P3034" s="12"/>
      <c r="Q3034" s="12"/>
      <c r="R3034" s="12"/>
      <c r="S3034" s="12"/>
      <c r="T3034" s="12"/>
      <c r="U3034" s="18"/>
      <c r="V3034" s="22"/>
      <c r="W3034" s="14"/>
      <c r="X3034" s="14"/>
      <c r="Y3034" s="14"/>
      <c r="Z3034" s="14"/>
      <c r="AA3034" s="14"/>
      <c r="AB3034" s="14"/>
      <c r="AC3034" s="14"/>
    </row>
    <row r="3035" spans="13:29" ht="16.5" customHeight="1" x14ac:dyDescent="0.25">
      <c r="M3035" s="9"/>
      <c r="N3035" s="12"/>
      <c r="O3035" s="12"/>
      <c r="P3035" s="12"/>
      <c r="Q3035" s="12"/>
      <c r="R3035" s="12"/>
      <c r="S3035" s="12"/>
      <c r="T3035" s="12"/>
      <c r="U3035" s="18"/>
      <c r="V3035" s="22"/>
      <c r="W3035" s="14"/>
      <c r="X3035" s="14"/>
      <c r="Y3035" s="14"/>
      <c r="Z3035" s="14"/>
      <c r="AA3035" s="14"/>
      <c r="AB3035" s="14"/>
      <c r="AC3035" s="14"/>
    </row>
    <row r="3036" spans="13:29" ht="16.5" customHeight="1" x14ac:dyDescent="0.25">
      <c r="M3036" s="9"/>
      <c r="N3036" s="12"/>
      <c r="O3036" s="12"/>
      <c r="P3036" s="12"/>
      <c r="Q3036" s="12"/>
      <c r="R3036" s="12"/>
      <c r="S3036" s="12"/>
      <c r="T3036" s="12"/>
      <c r="U3036" s="18"/>
      <c r="V3036" s="22"/>
      <c r="W3036" s="14"/>
      <c r="X3036" s="14"/>
      <c r="Y3036" s="14"/>
      <c r="Z3036" s="14"/>
      <c r="AA3036" s="14"/>
      <c r="AB3036" s="14"/>
      <c r="AC3036" s="14"/>
    </row>
    <row r="3037" spans="13:29" ht="16.5" customHeight="1" x14ac:dyDescent="0.25">
      <c r="M3037" s="9"/>
      <c r="N3037" s="12"/>
      <c r="O3037" s="12"/>
      <c r="P3037" s="12"/>
      <c r="Q3037" s="12"/>
      <c r="R3037" s="12"/>
      <c r="S3037" s="12"/>
      <c r="T3037" s="12"/>
      <c r="U3037" s="18"/>
      <c r="V3037" s="22"/>
      <c r="W3037" s="14"/>
      <c r="X3037" s="14"/>
      <c r="Y3037" s="14"/>
      <c r="Z3037" s="14"/>
      <c r="AA3037" s="14"/>
      <c r="AB3037" s="14"/>
      <c r="AC3037" s="14"/>
    </row>
    <row r="3038" spans="13:29" ht="16.5" customHeight="1" x14ac:dyDescent="0.25">
      <c r="M3038" s="9"/>
      <c r="N3038" s="12"/>
      <c r="O3038" s="12"/>
      <c r="P3038" s="12"/>
      <c r="Q3038" s="12"/>
      <c r="R3038" s="12"/>
      <c r="S3038" s="12"/>
      <c r="T3038" s="12"/>
      <c r="U3038" s="18"/>
      <c r="V3038" s="22"/>
      <c r="W3038" s="14"/>
      <c r="X3038" s="14"/>
      <c r="Y3038" s="14"/>
      <c r="Z3038" s="14"/>
      <c r="AA3038" s="14"/>
      <c r="AB3038" s="14"/>
      <c r="AC3038" s="14"/>
    </row>
    <row r="3039" spans="13:29" ht="16.5" customHeight="1" x14ac:dyDescent="0.25">
      <c r="M3039" s="9"/>
      <c r="N3039" s="12"/>
      <c r="O3039" s="12"/>
      <c r="P3039" s="12"/>
      <c r="Q3039" s="12"/>
      <c r="R3039" s="12"/>
      <c r="S3039" s="12"/>
      <c r="T3039" s="12"/>
      <c r="U3039" s="18"/>
      <c r="V3039" s="22"/>
      <c r="W3039" s="14"/>
      <c r="X3039" s="14"/>
      <c r="Y3039" s="14"/>
      <c r="Z3039" s="14"/>
      <c r="AA3039" s="14"/>
      <c r="AB3039" s="14"/>
      <c r="AC3039" s="14"/>
    </row>
    <row r="3040" spans="13:29" ht="16.5" customHeight="1" x14ac:dyDescent="0.25">
      <c r="M3040" s="9"/>
      <c r="N3040" s="12"/>
      <c r="O3040" s="12"/>
      <c r="P3040" s="12"/>
      <c r="Q3040" s="12"/>
      <c r="R3040" s="12"/>
      <c r="S3040" s="12"/>
      <c r="T3040" s="12"/>
      <c r="U3040" s="18"/>
      <c r="V3040" s="22"/>
      <c r="W3040" s="14"/>
      <c r="X3040" s="14"/>
      <c r="Y3040" s="14"/>
      <c r="Z3040" s="14"/>
      <c r="AA3040" s="14"/>
      <c r="AB3040" s="14"/>
      <c r="AC3040" s="14"/>
    </row>
    <row r="3041" spans="13:29" ht="16.5" customHeight="1" x14ac:dyDescent="0.25">
      <c r="M3041" s="9"/>
      <c r="N3041" s="12"/>
      <c r="O3041" s="12"/>
      <c r="P3041" s="12"/>
      <c r="Q3041" s="12"/>
      <c r="R3041" s="12"/>
      <c r="S3041" s="12"/>
      <c r="T3041" s="12"/>
      <c r="U3041" s="18"/>
      <c r="V3041" s="22"/>
      <c r="W3041" s="14"/>
      <c r="X3041" s="14"/>
      <c r="Y3041" s="14"/>
      <c r="Z3041" s="14"/>
      <c r="AA3041" s="14"/>
      <c r="AB3041" s="14"/>
      <c r="AC3041" s="14"/>
    </row>
    <row r="3042" spans="13:29" ht="16.5" customHeight="1" x14ac:dyDescent="0.25">
      <c r="M3042" s="9"/>
      <c r="N3042" s="12"/>
      <c r="O3042" s="12"/>
      <c r="P3042" s="12"/>
      <c r="Q3042" s="12"/>
      <c r="R3042" s="12"/>
      <c r="S3042" s="12"/>
      <c r="T3042" s="12"/>
      <c r="U3042" s="18"/>
      <c r="V3042" s="22"/>
      <c r="W3042" s="14"/>
      <c r="X3042" s="14"/>
      <c r="Y3042" s="14"/>
      <c r="Z3042" s="14"/>
      <c r="AA3042" s="14"/>
      <c r="AB3042" s="14"/>
      <c r="AC3042" s="14"/>
    </row>
    <row r="3043" spans="13:29" ht="16.5" customHeight="1" x14ac:dyDescent="0.25">
      <c r="M3043" s="9"/>
      <c r="N3043" s="12"/>
      <c r="O3043" s="12"/>
      <c r="P3043" s="12"/>
      <c r="Q3043" s="12"/>
      <c r="R3043" s="12"/>
      <c r="S3043" s="12"/>
      <c r="T3043" s="12"/>
      <c r="U3043" s="18"/>
      <c r="V3043" s="22"/>
      <c r="W3043" s="14"/>
      <c r="X3043" s="14"/>
      <c r="Y3043" s="14"/>
      <c r="Z3043" s="14"/>
      <c r="AA3043" s="14"/>
      <c r="AB3043" s="14"/>
      <c r="AC3043" s="14"/>
    </row>
    <row r="3044" spans="13:29" ht="16.5" customHeight="1" x14ac:dyDescent="0.25">
      <c r="M3044" s="9"/>
      <c r="N3044" s="12"/>
      <c r="O3044" s="12"/>
      <c r="P3044" s="12"/>
      <c r="Q3044" s="12"/>
      <c r="R3044" s="12"/>
      <c r="S3044" s="12"/>
      <c r="T3044" s="12"/>
      <c r="U3044" s="18"/>
      <c r="V3044" s="22"/>
      <c r="W3044" s="14"/>
      <c r="X3044" s="14"/>
      <c r="Y3044" s="14"/>
      <c r="Z3044" s="14"/>
      <c r="AA3044" s="14"/>
      <c r="AB3044" s="14"/>
      <c r="AC3044" s="14"/>
    </row>
    <row r="3045" spans="13:29" ht="16.5" customHeight="1" x14ac:dyDescent="0.25">
      <c r="M3045" s="9"/>
      <c r="N3045" s="12"/>
      <c r="O3045" s="12"/>
      <c r="P3045" s="12"/>
      <c r="Q3045" s="12"/>
      <c r="R3045" s="12"/>
      <c r="S3045" s="12"/>
      <c r="T3045" s="12"/>
      <c r="U3045" s="18"/>
      <c r="V3045" s="22"/>
      <c r="W3045" s="14"/>
      <c r="X3045" s="14"/>
      <c r="Y3045" s="14"/>
      <c r="Z3045" s="14"/>
      <c r="AA3045" s="14"/>
      <c r="AB3045" s="14"/>
      <c r="AC3045" s="14"/>
    </row>
    <row r="3046" spans="13:29" ht="16.5" customHeight="1" x14ac:dyDescent="0.25">
      <c r="M3046" s="9"/>
      <c r="N3046" s="12"/>
      <c r="O3046" s="12"/>
      <c r="P3046" s="12"/>
      <c r="Q3046" s="12"/>
      <c r="R3046" s="12"/>
      <c r="S3046" s="12"/>
      <c r="T3046" s="12"/>
      <c r="U3046" s="18"/>
      <c r="V3046" s="22"/>
      <c r="W3046" s="14"/>
      <c r="X3046" s="14"/>
      <c r="Y3046" s="14"/>
      <c r="Z3046" s="14"/>
      <c r="AA3046" s="14"/>
      <c r="AB3046" s="14"/>
      <c r="AC3046" s="14"/>
    </row>
    <row r="3047" spans="13:29" ht="16.5" customHeight="1" x14ac:dyDescent="0.25">
      <c r="M3047" s="9"/>
      <c r="N3047" s="12"/>
      <c r="O3047" s="12"/>
      <c r="P3047" s="12"/>
      <c r="Q3047" s="12"/>
      <c r="R3047" s="12"/>
      <c r="S3047" s="12"/>
      <c r="T3047" s="12"/>
      <c r="U3047" s="18"/>
      <c r="V3047" s="22"/>
      <c r="W3047" s="14"/>
      <c r="X3047" s="14"/>
      <c r="Y3047" s="14"/>
      <c r="Z3047" s="14"/>
      <c r="AA3047" s="14"/>
      <c r="AB3047" s="14"/>
      <c r="AC3047" s="14"/>
    </row>
    <row r="3048" spans="13:29" ht="16.5" customHeight="1" x14ac:dyDescent="0.25">
      <c r="M3048" s="9"/>
      <c r="N3048" s="12"/>
      <c r="O3048" s="12"/>
      <c r="P3048" s="12"/>
      <c r="Q3048" s="12"/>
      <c r="R3048" s="12"/>
      <c r="S3048" s="12"/>
      <c r="T3048" s="12"/>
      <c r="U3048" s="18"/>
      <c r="V3048" s="22"/>
      <c r="W3048" s="14"/>
      <c r="X3048" s="14"/>
      <c r="Y3048" s="14"/>
      <c r="Z3048" s="14"/>
      <c r="AA3048" s="14"/>
      <c r="AB3048" s="14"/>
      <c r="AC3048" s="14"/>
    </row>
    <row r="3049" spans="13:29" ht="16.5" customHeight="1" x14ac:dyDescent="0.25">
      <c r="M3049" s="9"/>
      <c r="N3049" s="12"/>
      <c r="O3049" s="12"/>
      <c r="P3049" s="12"/>
      <c r="Q3049" s="12"/>
      <c r="R3049" s="12"/>
      <c r="S3049" s="12"/>
      <c r="T3049" s="12"/>
      <c r="U3049" s="18"/>
      <c r="V3049" s="22"/>
      <c r="W3049" s="14"/>
      <c r="X3049" s="14"/>
      <c r="Y3049" s="14"/>
      <c r="Z3049" s="14"/>
      <c r="AA3049" s="14"/>
      <c r="AB3049" s="14"/>
      <c r="AC3049" s="14"/>
    </row>
    <row r="3050" spans="13:29" ht="16.5" customHeight="1" x14ac:dyDescent="0.25">
      <c r="M3050" s="9"/>
      <c r="N3050" s="12"/>
      <c r="O3050" s="12"/>
      <c r="P3050" s="12"/>
      <c r="Q3050" s="12"/>
      <c r="R3050" s="12"/>
      <c r="S3050" s="12"/>
      <c r="T3050" s="12"/>
      <c r="U3050" s="18"/>
      <c r="V3050" s="22"/>
      <c r="W3050" s="14"/>
      <c r="X3050" s="14"/>
      <c r="Y3050" s="14"/>
      <c r="Z3050" s="14"/>
      <c r="AA3050" s="14"/>
      <c r="AB3050" s="14"/>
      <c r="AC3050" s="14"/>
    </row>
    <row r="3051" spans="13:29" ht="16.5" customHeight="1" x14ac:dyDescent="0.25">
      <c r="M3051" s="9"/>
      <c r="N3051" s="12"/>
      <c r="O3051" s="12"/>
      <c r="P3051" s="12"/>
      <c r="Q3051" s="12"/>
      <c r="R3051" s="12"/>
      <c r="S3051" s="12"/>
      <c r="T3051" s="12"/>
      <c r="U3051" s="18"/>
      <c r="V3051" s="22"/>
      <c r="W3051" s="14"/>
      <c r="X3051" s="14"/>
      <c r="Y3051" s="14"/>
      <c r="Z3051" s="14"/>
      <c r="AA3051" s="14"/>
      <c r="AB3051" s="14"/>
      <c r="AC3051" s="14"/>
    </row>
    <row r="3052" spans="13:29" ht="16.5" customHeight="1" x14ac:dyDescent="0.25">
      <c r="M3052" s="9"/>
      <c r="N3052" s="12"/>
      <c r="O3052" s="12"/>
      <c r="P3052" s="12"/>
      <c r="Q3052" s="12"/>
      <c r="R3052" s="12"/>
      <c r="S3052" s="12"/>
      <c r="T3052" s="12"/>
      <c r="U3052" s="18"/>
      <c r="V3052" s="22"/>
      <c r="W3052" s="14"/>
      <c r="X3052" s="14"/>
      <c r="Y3052" s="14"/>
      <c r="Z3052" s="14"/>
      <c r="AA3052" s="14"/>
      <c r="AB3052" s="14"/>
      <c r="AC3052" s="14"/>
    </row>
    <row r="3053" spans="13:29" ht="16.5" customHeight="1" x14ac:dyDescent="0.25">
      <c r="M3053" s="9"/>
      <c r="N3053" s="12"/>
      <c r="O3053" s="12"/>
      <c r="P3053" s="12"/>
      <c r="Q3053" s="12"/>
      <c r="R3053" s="12"/>
      <c r="S3053" s="12"/>
      <c r="T3053" s="12"/>
      <c r="U3053" s="18"/>
      <c r="V3053" s="22"/>
      <c r="W3053" s="14"/>
      <c r="X3053" s="14"/>
      <c r="Y3053" s="14"/>
      <c r="Z3053" s="14"/>
      <c r="AA3053" s="14"/>
      <c r="AB3053" s="14"/>
      <c r="AC3053" s="14"/>
    </row>
    <row r="3054" spans="13:29" ht="16.5" customHeight="1" x14ac:dyDescent="0.25">
      <c r="M3054" s="9"/>
      <c r="N3054" s="12"/>
      <c r="O3054" s="12"/>
      <c r="P3054" s="12"/>
      <c r="Q3054" s="12"/>
      <c r="R3054" s="12"/>
      <c r="S3054" s="12"/>
      <c r="T3054" s="12"/>
      <c r="U3054" s="18"/>
      <c r="V3054" s="22"/>
      <c r="W3054" s="14"/>
      <c r="X3054" s="14"/>
      <c r="Y3054" s="14"/>
      <c r="Z3054" s="14"/>
      <c r="AA3054" s="14"/>
      <c r="AB3054" s="14"/>
      <c r="AC3054" s="14"/>
    </row>
    <row r="3055" spans="13:29" ht="16.5" customHeight="1" x14ac:dyDescent="0.25">
      <c r="M3055" s="9"/>
      <c r="N3055" s="12"/>
      <c r="O3055" s="12"/>
      <c r="P3055" s="12"/>
      <c r="Q3055" s="12"/>
      <c r="R3055" s="12"/>
      <c r="S3055" s="12"/>
      <c r="T3055" s="12"/>
      <c r="U3055" s="18"/>
      <c r="V3055" s="22"/>
      <c r="W3055" s="14"/>
      <c r="X3055" s="14"/>
      <c r="Y3055" s="14"/>
      <c r="Z3055" s="14"/>
      <c r="AA3055" s="14"/>
      <c r="AB3055" s="14"/>
      <c r="AC3055" s="14"/>
    </row>
    <row r="3056" spans="13:29" ht="16.5" customHeight="1" x14ac:dyDescent="0.25">
      <c r="M3056" s="9"/>
      <c r="N3056" s="12"/>
      <c r="O3056" s="12"/>
      <c r="P3056" s="12"/>
      <c r="Q3056" s="12"/>
      <c r="R3056" s="12"/>
      <c r="S3056" s="12"/>
      <c r="T3056" s="12"/>
      <c r="U3056" s="18"/>
      <c r="V3056" s="22"/>
      <c r="W3056" s="14"/>
      <c r="X3056" s="14"/>
      <c r="Y3056" s="14"/>
      <c r="Z3056" s="14"/>
      <c r="AA3056" s="14"/>
      <c r="AB3056" s="14"/>
      <c r="AC3056" s="14"/>
    </row>
    <row r="3057" spans="13:29" ht="16.5" customHeight="1" x14ac:dyDescent="0.25">
      <c r="M3057" s="9"/>
      <c r="N3057" s="12"/>
      <c r="O3057" s="12"/>
      <c r="P3057" s="12"/>
      <c r="Q3057" s="12"/>
      <c r="R3057" s="12"/>
      <c r="S3057" s="12"/>
      <c r="T3057" s="12"/>
      <c r="U3057" s="18"/>
      <c r="V3057" s="22"/>
      <c r="W3057" s="14"/>
      <c r="X3057" s="14"/>
      <c r="Y3057" s="14"/>
      <c r="Z3057" s="14"/>
      <c r="AA3057" s="14"/>
      <c r="AB3057" s="14"/>
      <c r="AC3057" s="14"/>
    </row>
    <row r="3058" spans="13:29" ht="16.5" customHeight="1" x14ac:dyDescent="0.25">
      <c r="M3058" s="9"/>
      <c r="N3058" s="12"/>
      <c r="O3058" s="12"/>
      <c r="P3058" s="12"/>
      <c r="Q3058" s="12"/>
      <c r="R3058" s="12"/>
      <c r="S3058" s="12"/>
      <c r="T3058" s="12"/>
      <c r="U3058" s="18"/>
      <c r="V3058" s="22"/>
      <c r="W3058" s="14"/>
      <c r="X3058" s="14"/>
      <c r="Y3058" s="14"/>
      <c r="Z3058" s="14"/>
      <c r="AA3058" s="14"/>
      <c r="AB3058" s="14"/>
      <c r="AC3058" s="14"/>
    </row>
    <row r="3059" spans="13:29" ht="16.5" customHeight="1" x14ac:dyDescent="0.25">
      <c r="M3059" s="9"/>
      <c r="N3059" s="12"/>
      <c r="O3059" s="12"/>
      <c r="P3059" s="12"/>
      <c r="Q3059" s="12"/>
      <c r="R3059" s="12"/>
      <c r="S3059" s="12"/>
      <c r="T3059" s="12"/>
      <c r="U3059" s="18"/>
      <c r="V3059" s="22"/>
      <c r="W3059" s="14"/>
      <c r="X3059" s="14"/>
      <c r="Y3059" s="14"/>
      <c r="Z3059" s="14"/>
      <c r="AA3059" s="14"/>
      <c r="AB3059" s="14"/>
      <c r="AC3059" s="14"/>
    </row>
    <row r="3060" spans="13:29" ht="16.5" customHeight="1" x14ac:dyDescent="0.25">
      <c r="M3060" s="9"/>
      <c r="N3060" s="12"/>
      <c r="O3060" s="12"/>
      <c r="P3060" s="12"/>
      <c r="Q3060" s="12"/>
      <c r="R3060" s="12"/>
      <c r="S3060" s="12"/>
      <c r="T3060" s="12"/>
      <c r="U3060" s="18"/>
      <c r="V3060" s="22"/>
      <c r="W3060" s="14"/>
      <c r="X3060" s="14"/>
      <c r="Y3060" s="14"/>
      <c r="Z3060" s="14"/>
      <c r="AA3060" s="14"/>
      <c r="AB3060" s="14"/>
      <c r="AC3060" s="14"/>
    </row>
    <row r="3061" spans="13:29" ht="16.5" customHeight="1" x14ac:dyDescent="0.25">
      <c r="M3061" s="9"/>
      <c r="N3061" s="12"/>
      <c r="O3061" s="12"/>
      <c r="P3061" s="12"/>
      <c r="Q3061" s="12"/>
      <c r="R3061" s="12"/>
      <c r="S3061" s="12"/>
      <c r="T3061" s="12"/>
      <c r="U3061" s="18"/>
      <c r="V3061" s="22"/>
      <c r="W3061" s="14"/>
      <c r="X3061" s="14"/>
      <c r="Y3061" s="14"/>
      <c r="Z3061" s="14"/>
      <c r="AA3061" s="14"/>
      <c r="AB3061" s="14"/>
      <c r="AC3061" s="14"/>
    </row>
    <row r="3062" spans="13:29" ht="16.5" customHeight="1" x14ac:dyDescent="0.25">
      <c r="M3062" s="9"/>
      <c r="N3062" s="12"/>
      <c r="O3062" s="12"/>
      <c r="P3062" s="12"/>
      <c r="Q3062" s="12"/>
      <c r="R3062" s="12"/>
      <c r="S3062" s="12"/>
      <c r="T3062" s="12"/>
      <c r="U3062" s="18"/>
      <c r="V3062" s="22"/>
      <c r="W3062" s="14"/>
      <c r="X3062" s="14"/>
      <c r="Y3062" s="14"/>
      <c r="Z3062" s="14"/>
      <c r="AA3062" s="14"/>
      <c r="AB3062" s="14"/>
      <c r="AC3062" s="14"/>
    </row>
    <row r="3063" spans="13:29" ht="16.5" customHeight="1" x14ac:dyDescent="0.25">
      <c r="M3063" s="9"/>
      <c r="N3063" s="12"/>
      <c r="O3063" s="12"/>
      <c r="P3063" s="12"/>
      <c r="Q3063" s="12"/>
      <c r="R3063" s="12"/>
      <c r="S3063" s="12"/>
      <c r="T3063" s="12"/>
      <c r="U3063" s="18"/>
      <c r="V3063" s="22"/>
      <c r="W3063" s="14"/>
      <c r="X3063" s="14"/>
      <c r="Y3063" s="14"/>
      <c r="Z3063" s="14"/>
      <c r="AA3063" s="14"/>
      <c r="AB3063" s="14"/>
      <c r="AC3063" s="14"/>
    </row>
    <row r="3064" spans="13:29" ht="16.5" customHeight="1" x14ac:dyDescent="0.25">
      <c r="M3064" s="9"/>
      <c r="N3064" s="12"/>
      <c r="O3064" s="12"/>
      <c r="P3064" s="12"/>
      <c r="Q3064" s="12"/>
      <c r="R3064" s="12"/>
      <c r="S3064" s="12"/>
      <c r="T3064" s="12"/>
      <c r="U3064" s="18"/>
      <c r="V3064" s="22"/>
      <c r="W3064" s="14"/>
      <c r="X3064" s="14"/>
      <c r="Y3064" s="14"/>
      <c r="Z3064" s="14"/>
      <c r="AA3064" s="14"/>
      <c r="AB3064" s="14"/>
      <c r="AC3064" s="14"/>
    </row>
    <row r="3065" spans="13:29" ht="16.5" customHeight="1" x14ac:dyDescent="0.25">
      <c r="M3065" s="9"/>
      <c r="N3065" s="12"/>
      <c r="O3065" s="12"/>
      <c r="P3065" s="12"/>
      <c r="Q3065" s="12"/>
      <c r="R3065" s="12"/>
      <c r="S3065" s="12"/>
      <c r="T3065" s="12"/>
      <c r="U3065" s="18"/>
      <c r="V3065" s="22"/>
      <c r="W3065" s="14"/>
      <c r="X3065" s="14"/>
      <c r="Y3065" s="14"/>
      <c r="Z3065" s="14"/>
      <c r="AA3065" s="14"/>
      <c r="AB3065" s="14"/>
      <c r="AC3065" s="14"/>
    </row>
    <row r="3066" spans="13:29" ht="16.5" customHeight="1" x14ac:dyDescent="0.25">
      <c r="M3066" s="9"/>
      <c r="N3066" s="12"/>
      <c r="O3066" s="12"/>
      <c r="P3066" s="12"/>
      <c r="Q3066" s="12"/>
      <c r="R3066" s="12"/>
      <c r="S3066" s="12"/>
      <c r="T3066" s="12"/>
      <c r="U3066" s="18"/>
      <c r="V3066" s="22"/>
      <c r="W3066" s="14"/>
      <c r="X3066" s="14"/>
      <c r="Y3066" s="14"/>
      <c r="Z3066" s="14"/>
      <c r="AA3066" s="14"/>
      <c r="AB3066" s="14"/>
      <c r="AC3066" s="14"/>
    </row>
    <row r="3067" spans="13:29" ht="16.5" customHeight="1" x14ac:dyDescent="0.25">
      <c r="M3067" s="9"/>
      <c r="N3067" s="12"/>
      <c r="O3067" s="12"/>
      <c r="P3067" s="12"/>
      <c r="Q3067" s="12"/>
      <c r="R3067" s="12"/>
      <c r="S3067" s="12"/>
      <c r="T3067" s="12"/>
      <c r="U3067" s="18"/>
      <c r="V3067" s="22"/>
      <c r="W3067" s="14"/>
      <c r="X3067" s="14"/>
      <c r="Y3067" s="14"/>
      <c r="Z3067" s="14"/>
      <c r="AA3067" s="14"/>
      <c r="AB3067" s="14"/>
      <c r="AC3067" s="14"/>
    </row>
    <row r="3068" spans="13:29" ht="16.5" customHeight="1" x14ac:dyDescent="0.25">
      <c r="M3068" s="9"/>
      <c r="N3068" s="12"/>
      <c r="O3068" s="12"/>
      <c r="P3068" s="12"/>
      <c r="Q3068" s="12"/>
      <c r="R3068" s="12"/>
      <c r="S3068" s="12"/>
      <c r="T3068" s="12"/>
      <c r="U3068" s="18"/>
      <c r="V3068" s="22"/>
      <c r="W3068" s="14"/>
      <c r="X3068" s="14"/>
      <c r="Y3068" s="14"/>
      <c r="Z3068" s="14"/>
      <c r="AA3068" s="14"/>
      <c r="AB3068" s="14"/>
      <c r="AC3068" s="14"/>
    </row>
    <row r="3069" spans="13:29" ht="16.5" customHeight="1" x14ac:dyDescent="0.25">
      <c r="M3069" s="9"/>
      <c r="N3069" s="12"/>
      <c r="O3069" s="12"/>
      <c r="P3069" s="12"/>
      <c r="Q3069" s="12"/>
      <c r="R3069" s="12"/>
      <c r="S3069" s="12"/>
      <c r="T3069" s="12"/>
      <c r="U3069" s="18"/>
      <c r="V3069" s="22"/>
      <c r="W3069" s="14"/>
      <c r="X3069" s="14"/>
      <c r="Y3069" s="14"/>
      <c r="Z3069" s="14"/>
      <c r="AA3069" s="14"/>
      <c r="AB3069" s="14"/>
      <c r="AC3069" s="14"/>
    </row>
    <row r="3070" spans="13:29" ht="16.5" customHeight="1" x14ac:dyDescent="0.25">
      <c r="M3070" s="9"/>
      <c r="N3070" s="12"/>
      <c r="O3070" s="12"/>
      <c r="P3070" s="12"/>
      <c r="Q3070" s="12"/>
      <c r="R3070" s="12"/>
      <c r="S3070" s="12"/>
      <c r="T3070" s="12"/>
      <c r="U3070" s="18"/>
      <c r="V3070" s="22"/>
      <c r="W3070" s="14"/>
      <c r="X3070" s="14"/>
      <c r="Y3070" s="14"/>
      <c r="Z3070" s="14"/>
      <c r="AA3070" s="14"/>
      <c r="AB3070" s="14"/>
      <c r="AC3070" s="14"/>
    </row>
    <row r="3071" spans="13:29" ht="16.5" customHeight="1" x14ac:dyDescent="0.25">
      <c r="M3071" s="9"/>
      <c r="N3071" s="12"/>
      <c r="O3071" s="12"/>
      <c r="P3071" s="12"/>
      <c r="Q3071" s="12"/>
      <c r="R3071" s="12"/>
      <c r="S3071" s="12"/>
      <c r="T3071" s="12"/>
      <c r="U3071" s="18"/>
      <c r="V3071" s="22"/>
      <c r="W3071" s="14"/>
      <c r="X3071" s="14"/>
      <c r="Y3071" s="14"/>
      <c r="Z3071" s="14"/>
      <c r="AA3071" s="14"/>
      <c r="AB3071" s="14"/>
      <c r="AC3071" s="14"/>
    </row>
    <row r="3072" spans="13:29" ht="16.5" customHeight="1" x14ac:dyDescent="0.25">
      <c r="M3072" s="9"/>
      <c r="N3072" s="12"/>
      <c r="O3072" s="12"/>
      <c r="P3072" s="12"/>
      <c r="Q3072" s="12"/>
      <c r="R3072" s="12"/>
      <c r="S3072" s="12"/>
      <c r="T3072" s="12"/>
      <c r="U3072" s="18"/>
      <c r="V3072" s="22"/>
      <c r="W3072" s="14"/>
      <c r="X3072" s="14"/>
      <c r="Y3072" s="14"/>
      <c r="Z3072" s="14"/>
      <c r="AA3072" s="14"/>
      <c r="AB3072" s="14"/>
      <c r="AC3072" s="14"/>
    </row>
    <row r="3073" spans="13:29" ht="16.5" customHeight="1" x14ac:dyDescent="0.25">
      <c r="M3073" s="9"/>
      <c r="N3073" s="12"/>
      <c r="O3073" s="12"/>
      <c r="P3073" s="12"/>
      <c r="Q3073" s="12"/>
      <c r="R3073" s="12"/>
      <c r="S3073" s="12"/>
      <c r="T3073" s="12"/>
      <c r="U3073" s="18"/>
      <c r="V3073" s="22"/>
      <c r="W3073" s="14"/>
      <c r="X3073" s="14"/>
      <c r="Y3073" s="14"/>
      <c r="Z3073" s="14"/>
      <c r="AA3073" s="14"/>
      <c r="AB3073" s="14"/>
      <c r="AC3073" s="14"/>
    </row>
    <row r="3074" spans="13:29" ht="16.5" customHeight="1" x14ac:dyDescent="0.25">
      <c r="M3074" s="9"/>
      <c r="N3074" s="12"/>
      <c r="O3074" s="12"/>
      <c r="P3074" s="12"/>
      <c r="Q3074" s="12"/>
      <c r="R3074" s="12"/>
      <c r="S3074" s="12"/>
      <c r="T3074" s="12"/>
      <c r="U3074" s="18"/>
      <c r="V3074" s="22"/>
      <c r="W3074" s="14"/>
      <c r="X3074" s="14"/>
      <c r="Y3074" s="14"/>
      <c r="Z3074" s="14"/>
      <c r="AA3074" s="14"/>
      <c r="AB3074" s="14"/>
      <c r="AC3074" s="14"/>
    </row>
    <row r="3075" spans="13:29" ht="16.5" customHeight="1" x14ac:dyDescent="0.25">
      <c r="M3075" s="9"/>
      <c r="N3075" s="12"/>
      <c r="O3075" s="12"/>
      <c r="P3075" s="12"/>
      <c r="Q3075" s="12"/>
      <c r="R3075" s="12"/>
      <c r="S3075" s="12"/>
      <c r="T3075" s="12"/>
      <c r="U3075" s="18"/>
      <c r="V3075" s="22"/>
      <c r="W3075" s="14"/>
      <c r="X3075" s="14"/>
      <c r="Y3075" s="14"/>
      <c r="Z3075" s="14"/>
      <c r="AA3075" s="14"/>
      <c r="AB3075" s="14"/>
      <c r="AC3075" s="14"/>
    </row>
    <row r="3076" spans="13:29" ht="16.5" customHeight="1" x14ac:dyDescent="0.25">
      <c r="M3076" s="9"/>
      <c r="N3076" s="12"/>
      <c r="O3076" s="12"/>
      <c r="P3076" s="12"/>
      <c r="Q3076" s="12"/>
      <c r="R3076" s="12"/>
      <c r="S3076" s="12"/>
      <c r="T3076" s="12"/>
      <c r="U3076" s="18"/>
      <c r="V3076" s="22"/>
      <c r="W3076" s="14"/>
      <c r="X3076" s="14"/>
      <c r="Y3076" s="14"/>
      <c r="Z3076" s="14"/>
      <c r="AA3076" s="14"/>
      <c r="AB3076" s="14"/>
      <c r="AC3076" s="14"/>
    </row>
    <row r="3077" spans="13:29" ht="16.5" customHeight="1" x14ac:dyDescent="0.25">
      <c r="M3077" s="9"/>
      <c r="N3077" s="12"/>
      <c r="O3077" s="12"/>
      <c r="P3077" s="12"/>
      <c r="Q3077" s="12"/>
      <c r="R3077" s="12"/>
      <c r="S3077" s="12"/>
      <c r="T3077" s="12"/>
      <c r="U3077" s="18"/>
      <c r="V3077" s="22"/>
      <c r="W3077" s="14"/>
      <c r="X3077" s="14"/>
      <c r="Y3077" s="14"/>
      <c r="Z3077" s="14"/>
      <c r="AA3077" s="14"/>
      <c r="AB3077" s="14"/>
      <c r="AC3077" s="14"/>
    </row>
    <row r="3078" spans="13:29" ht="16.5" customHeight="1" x14ac:dyDescent="0.25">
      <c r="M3078" s="9"/>
      <c r="N3078" s="12"/>
      <c r="O3078" s="12"/>
      <c r="P3078" s="12"/>
      <c r="Q3078" s="12"/>
      <c r="R3078" s="12"/>
      <c r="S3078" s="12"/>
      <c r="T3078" s="12"/>
      <c r="U3078" s="18"/>
      <c r="V3078" s="22"/>
      <c r="W3078" s="14"/>
      <c r="X3078" s="14"/>
      <c r="Y3078" s="14"/>
      <c r="Z3078" s="14"/>
      <c r="AA3078" s="14"/>
      <c r="AB3078" s="14"/>
      <c r="AC3078" s="14"/>
    </row>
    <row r="3079" spans="13:29" ht="16.5" customHeight="1" x14ac:dyDescent="0.25">
      <c r="M3079" s="9"/>
      <c r="N3079" s="12"/>
      <c r="O3079" s="12"/>
      <c r="P3079" s="12"/>
      <c r="Q3079" s="12"/>
      <c r="R3079" s="12"/>
      <c r="S3079" s="12"/>
      <c r="T3079" s="12"/>
      <c r="U3079" s="18"/>
      <c r="V3079" s="22"/>
      <c r="W3079" s="14"/>
      <c r="X3079" s="14"/>
      <c r="Y3079" s="14"/>
      <c r="Z3079" s="14"/>
      <c r="AA3079" s="14"/>
      <c r="AB3079" s="14"/>
      <c r="AC3079" s="14"/>
    </row>
    <row r="3080" spans="13:29" ht="16.5" customHeight="1" x14ac:dyDescent="0.25">
      <c r="M3080" s="9"/>
      <c r="N3080" s="12"/>
      <c r="O3080" s="12"/>
      <c r="P3080" s="12"/>
      <c r="Q3080" s="12"/>
      <c r="R3080" s="12"/>
      <c r="S3080" s="12"/>
      <c r="T3080" s="12"/>
      <c r="U3080" s="18"/>
      <c r="V3080" s="22"/>
      <c r="W3080" s="14"/>
      <c r="X3080" s="14"/>
      <c r="Y3080" s="14"/>
      <c r="Z3080" s="14"/>
      <c r="AA3080" s="14"/>
      <c r="AB3080" s="14"/>
      <c r="AC3080" s="14"/>
    </row>
    <row r="3081" spans="13:29" ht="16.5" customHeight="1" x14ac:dyDescent="0.25">
      <c r="M3081" s="9"/>
      <c r="N3081" s="12"/>
      <c r="O3081" s="12"/>
      <c r="P3081" s="12"/>
      <c r="Q3081" s="12"/>
      <c r="R3081" s="12"/>
      <c r="S3081" s="12"/>
      <c r="T3081" s="12"/>
      <c r="U3081" s="18"/>
      <c r="V3081" s="22"/>
      <c r="W3081" s="14"/>
      <c r="X3081" s="14"/>
      <c r="Y3081" s="14"/>
      <c r="Z3081" s="14"/>
      <c r="AA3081" s="14"/>
      <c r="AB3081" s="14"/>
      <c r="AC3081" s="14"/>
    </row>
    <row r="3082" spans="13:29" ht="16.5" customHeight="1" x14ac:dyDescent="0.25">
      <c r="M3082" s="9"/>
      <c r="N3082" s="12"/>
      <c r="O3082" s="12"/>
      <c r="P3082" s="12"/>
      <c r="Q3082" s="12"/>
      <c r="R3082" s="12"/>
      <c r="S3082" s="12"/>
      <c r="T3082" s="12"/>
      <c r="U3082" s="18"/>
      <c r="V3082" s="22"/>
      <c r="W3082" s="14"/>
      <c r="X3082" s="14"/>
      <c r="Y3082" s="14"/>
      <c r="Z3082" s="14"/>
      <c r="AA3082" s="14"/>
      <c r="AB3082" s="14"/>
      <c r="AC3082" s="14"/>
    </row>
    <row r="3083" spans="13:29" ht="16.5" customHeight="1" x14ac:dyDescent="0.25">
      <c r="M3083" s="9"/>
      <c r="N3083" s="12"/>
      <c r="O3083" s="12"/>
      <c r="P3083" s="12"/>
      <c r="Q3083" s="12"/>
      <c r="R3083" s="12"/>
      <c r="S3083" s="12"/>
      <c r="T3083" s="12"/>
      <c r="U3083" s="18"/>
      <c r="V3083" s="22"/>
      <c r="W3083" s="14"/>
      <c r="X3083" s="14"/>
      <c r="Y3083" s="14"/>
      <c r="Z3083" s="14"/>
      <c r="AA3083" s="14"/>
      <c r="AB3083" s="14"/>
      <c r="AC3083" s="14"/>
    </row>
    <row r="3084" spans="13:29" ht="16.5" customHeight="1" x14ac:dyDescent="0.25">
      <c r="M3084" s="9"/>
      <c r="N3084" s="12"/>
      <c r="O3084" s="12"/>
      <c r="P3084" s="12"/>
      <c r="Q3084" s="12"/>
      <c r="R3084" s="12"/>
      <c r="S3084" s="12"/>
      <c r="T3084" s="12"/>
      <c r="U3084" s="18"/>
      <c r="V3084" s="22"/>
      <c r="W3084" s="14"/>
      <c r="X3084" s="14"/>
      <c r="Y3084" s="14"/>
      <c r="Z3084" s="14"/>
      <c r="AA3084" s="14"/>
      <c r="AB3084" s="14"/>
      <c r="AC3084" s="14"/>
    </row>
    <row r="3085" spans="13:29" ht="16.5" customHeight="1" x14ac:dyDescent="0.25">
      <c r="M3085" s="9"/>
      <c r="N3085" s="12"/>
      <c r="O3085" s="12"/>
      <c r="P3085" s="12"/>
      <c r="Q3085" s="12"/>
      <c r="R3085" s="12"/>
      <c r="S3085" s="12"/>
      <c r="T3085" s="12"/>
      <c r="U3085" s="18"/>
      <c r="V3085" s="22"/>
      <c r="W3085" s="14"/>
      <c r="X3085" s="14"/>
      <c r="Y3085" s="14"/>
      <c r="Z3085" s="14"/>
      <c r="AA3085" s="14"/>
      <c r="AB3085" s="14"/>
      <c r="AC3085" s="14"/>
    </row>
    <row r="3086" spans="13:29" ht="16.5" customHeight="1" x14ac:dyDescent="0.25">
      <c r="M3086" s="9"/>
      <c r="N3086" s="12"/>
      <c r="O3086" s="12"/>
      <c r="P3086" s="12"/>
      <c r="Q3086" s="12"/>
      <c r="R3086" s="12"/>
      <c r="S3086" s="12"/>
      <c r="T3086" s="12"/>
      <c r="U3086" s="18"/>
      <c r="V3086" s="22"/>
      <c r="W3086" s="14"/>
      <c r="X3086" s="14"/>
      <c r="Y3086" s="14"/>
      <c r="Z3086" s="14"/>
      <c r="AA3086" s="14"/>
      <c r="AB3086" s="14"/>
      <c r="AC3086" s="14"/>
    </row>
    <row r="3087" spans="13:29" ht="16.5" customHeight="1" x14ac:dyDescent="0.25">
      <c r="M3087" s="9"/>
      <c r="N3087" s="12"/>
      <c r="O3087" s="12"/>
      <c r="P3087" s="12"/>
      <c r="Q3087" s="12"/>
      <c r="R3087" s="12"/>
      <c r="S3087" s="12"/>
      <c r="T3087" s="12"/>
      <c r="U3087" s="18"/>
      <c r="V3087" s="22"/>
      <c r="W3087" s="14"/>
      <c r="X3087" s="14"/>
      <c r="Y3087" s="14"/>
      <c r="Z3087" s="14"/>
      <c r="AA3087" s="14"/>
      <c r="AB3087" s="14"/>
      <c r="AC3087" s="14"/>
    </row>
    <row r="3088" spans="13:29" ht="16.5" customHeight="1" x14ac:dyDescent="0.25">
      <c r="M3088" s="9"/>
      <c r="N3088" s="12"/>
      <c r="O3088" s="12"/>
      <c r="P3088" s="12"/>
      <c r="Q3088" s="12"/>
      <c r="R3088" s="12"/>
      <c r="S3088" s="12"/>
      <c r="T3088" s="12"/>
      <c r="U3088" s="18"/>
      <c r="V3088" s="22"/>
      <c r="W3088" s="14"/>
      <c r="X3088" s="14"/>
      <c r="Y3088" s="14"/>
      <c r="Z3088" s="14"/>
      <c r="AA3088" s="14"/>
      <c r="AB3088" s="14"/>
      <c r="AC3088" s="14"/>
    </row>
    <row r="3089" spans="13:29" ht="16.5" customHeight="1" x14ac:dyDescent="0.25">
      <c r="M3089" s="9"/>
      <c r="N3089" s="12"/>
      <c r="O3089" s="12"/>
      <c r="P3089" s="12"/>
      <c r="Q3089" s="12"/>
      <c r="R3089" s="12"/>
      <c r="S3089" s="12"/>
      <c r="T3089" s="12"/>
      <c r="U3089" s="18"/>
      <c r="V3089" s="22"/>
      <c r="W3089" s="14"/>
      <c r="X3089" s="14"/>
      <c r="Y3089" s="14"/>
      <c r="Z3089" s="14"/>
      <c r="AA3089" s="14"/>
      <c r="AB3089" s="14"/>
      <c r="AC3089" s="14"/>
    </row>
    <row r="3090" spans="13:29" ht="16.5" customHeight="1" x14ac:dyDescent="0.25">
      <c r="M3090" s="9"/>
      <c r="N3090" s="12"/>
      <c r="O3090" s="12"/>
      <c r="P3090" s="12"/>
      <c r="Q3090" s="12"/>
      <c r="R3090" s="12"/>
      <c r="S3090" s="12"/>
      <c r="T3090" s="12"/>
      <c r="U3090" s="18"/>
      <c r="V3090" s="22"/>
      <c r="W3090" s="14"/>
      <c r="X3090" s="14"/>
      <c r="Y3090" s="14"/>
      <c r="Z3090" s="14"/>
      <c r="AA3090" s="14"/>
      <c r="AB3090" s="14"/>
      <c r="AC3090" s="14"/>
    </row>
    <row r="3091" spans="13:29" ht="16.5" customHeight="1" x14ac:dyDescent="0.25">
      <c r="M3091" s="9"/>
      <c r="N3091" s="12"/>
      <c r="O3091" s="12"/>
      <c r="P3091" s="12"/>
      <c r="Q3091" s="12"/>
      <c r="R3091" s="12"/>
      <c r="S3091" s="12"/>
      <c r="T3091" s="12"/>
      <c r="U3091" s="18"/>
      <c r="V3091" s="22"/>
      <c r="W3091" s="14"/>
      <c r="X3091" s="14"/>
      <c r="Y3091" s="14"/>
      <c r="Z3091" s="14"/>
      <c r="AA3091" s="14"/>
      <c r="AB3091" s="14"/>
      <c r="AC3091" s="14"/>
    </row>
    <row r="3092" spans="13:29" ht="16.5" customHeight="1" x14ac:dyDescent="0.25">
      <c r="M3092" s="9"/>
      <c r="N3092" s="12"/>
      <c r="O3092" s="12"/>
      <c r="P3092" s="12"/>
      <c r="Q3092" s="12"/>
      <c r="R3092" s="12"/>
      <c r="S3092" s="12"/>
      <c r="T3092" s="12"/>
      <c r="U3092" s="18"/>
      <c r="V3092" s="22"/>
      <c r="W3092" s="14"/>
      <c r="X3092" s="14"/>
      <c r="Y3092" s="14"/>
      <c r="Z3092" s="14"/>
      <c r="AA3092" s="14"/>
      <c r="AB3092" s="14"/>
      <c r="AC3092" s="14"/>
    </row>
    <row r="3093" spans="13:29" ht="16.5" customHeight="1" x14ac:dyDescent="0.25">
      <c r="M3093" s="9"/>
      <c r="N3093" s="12"/>
      <c r="O3093" s="12"/>
      <c r="P3093" s="12"/>
      <c r="Q3093" s="12"/>
      <c r="R3093" s="12"/>
      <c r="S3093" s="12"/>
      <c r="T3093" s="12"/>
      <c r="U3093" s="18"/>
      <c r="V3093" s="22"/>
      <c r="W3093" s="14"/>
      <c r="X3093" s="14"/>
      <c r="Y3093" s="14"/>
      <c r="Z3093" s="14"/>
      <c r="AA3093" s="14"/>
      <c r="AB3093" s="14"/>
      <c r="AC3093" s="14"/>
    </row>
    <row r="3094" spans="13:29" ht="16.5" customHeight="1" x14ac:dyDescent="0.25">
      <c r="M3094" s="9"/>
      <c r="N3094" s="12"/>
      <c r="O3094" s="12"/>
      <c r="P3094" s="12"/>
      <c r="Q3094" s="12"/>
      <c r="R3094" s="12"/>
      <c r="S3094" s="12"/>
      <c r="T3094" s="12"/>
      <c r="U3094" s="18"/>
      <c r="V3094" s="22"/>
      <c r="W3094" s="14"/>
      <c r="X3094" s="14"/>
      <c r="Y3094" s="14"/>
      <c r="Z3094" s="14"/>
      <c r="AA3094" s="14"/>
      <c r="AB3094" s="14"/>
      <c r="AC3094" s="14"/>
    </row>
    <row r="3095" spans="13:29" ht="16.5" customHeight="1" x14ac:dyDescent="0.25">
      <c r="M3095" s="9"/>
      <c r="N3095" s="12"/>
      <c r="O3095" s="12"/>
      <c r="P3095" s="12"/>
      <c r="Q3095" s="12"/>
      <c r="R3095" s="12"/>
      <c r="S3095" s="12"/>
      <c r="T3095" s="12"/>
      <c r="U3095" s="18"/>
      <c r="V3095" s="22"/>
      <c r="W3095" s="14"/>
      <c r="X3095" s="14"/>
      <c r="Y3095" s="14"/>
      <c r="Z3095" s="14"/>
      <c r="AA3095" s="14"/>
      <c r="AB3095" s="14"/>
      <c r="AC3095" s="14"/>
    </row>
    <row r="3096" spans="13:29" ht="16.5" customHeight="1" x14ac:dyDescent="0.25">
      <c r="M3096" s="9"/>
      <c r="N3096" s="12"/>
      <c r="O3096" s="12"/>
      <c r="P3096" s="12"/>
      <c r="Q3096" s="12"/>
      <c r="R3096" s="12"/>
      <c r="S3096" s="12"/>
      <c r="T3096" s="12"/>
      <c r="U3096" s="18"/>
      <c r="V3096" s="22"/>
      <c r="W3096" s="14"/>
      <c r="X3096" s="14"/>
      <c r="Y3096" s="14"/>
      <c r="Z3096" s="14"/>
      <c r="AA3096" s="14"/>
      <c r="AB3096" s="14"/>
      <c r="AC3096" s="14"/>
    </row>
    <row r="3097" spans="13:29" ht="16.5" customHeight="1" x14ac:dyDescent="0.25">
      <c r="M3097" s="9"/>
      <c r="N3097" s="12"/>
      <c r="O3097" s="12"/>
      <c r="P3097" s="12"/>
      <c r="Q3097" s="12"/>
      <c r="R3097" s="12"/>
      <c r="S3097" s="12"/>
      <c r="T3097" s="12"/>
      <c r="U3097" s="18"/>
      <c r="V3097" s="22"/>
      <c r="W3097" s="14"/>
      <c r="X3097" s="14"/>
      <c r="Y3097" s="14"/>
      <c r="Z3097" s="14"/>
      <c r="AA3097" s="14"/>
      <c r="AB3097" s="14"/>
      <c r="AC3097" s="14"/>
    </row>
    <row r="3098" spans="13:29" ht="16.5" customHeight="1" x14ac:dyDescent="0.25">
      <c r="M3098" s="9"/>
      <c r="N3098" s="12"/>
      <c r="O3098" s="12"/>
      <c r="P3098" s="12"/>
      <c r="Q3098" s="12"/>
      <c r="R3098" s="12"/>
      <c r="S3098" s="12"/>
      <c r="T3098" s="12"/>
      <c r="U3098" s="18"/>
      <c r="V3098" s="22"/>
      <c r="W3098" s="14"/>
      <c r="X3098" s="14"/>
      <c r="Y3098" s="14"/>
      <c r="Z3098" s="14"/>
      <c r="AA3098" s="14"/>
      <c r="AB3098" s="14"/>
      <c r="AC3098" s="14"/>
    </row>
    <row r="3099" spans="13:29" ht="16.5" customHeight="1" x14ac:dyDescent="0.25">
      <c r="M3099" s="9"/>
      <c r="N3099" s="12"/>
      <c r="O3099" s="12"/>
      <c r="P3099" s="12"/>
      <c r="Q3099" s="12"/>
      <c r="R3099" s="12"/>
      <c r="S3099" s="12"/>
      <c r="T3099" s="12"/>
      <c r="U3099" s="18"/>
      <c r="V3099" s="22"/>
      <c r="W3099" s="14"/>
      <c r="X3099" s="14"/>
      <c r="Y3099" s="14"/>
      <c r="Z3099" s="14"/>
      <c r="AA3099" s="14"/>
      <c r="AB3099" s="14"/>
      <c r="AC3099" s="14"/>
    </row>
    <row r="3100" spans="13:29" ht="16.5" customHeight="1" x14ac:dyDescent="0.25">
      <c r="M3100" s="9"/>
      <c r="N3100" s="12"/>
      <c r="O3100" s="12"/>
      <c r="P3100" s="12"/>
      <c r="Q3100" s="12"/>
      <c r="R3100" s="12"/>
      <c r="S3100" s="12"/>
      <c r="T3100" s="12"/>
      <c r="U3100" s="18"/>
      <c r="V3100" s="22"/>
      <c r="W3100" s="14"/>
      <c r="X3100" s="14"/>
      <c r="Y3100" s="14"/>
      <c r="Z3100" s="14"/>
      <c r="AA3100" s="14"/>
      <c r="AB3100" s="14"/>
      <c r="AC3100" s="14"/>
    </row>
    <row r="3101" spans="13:29" ht="16.5" customHeight="1" x14ac:dyDescent="0.25">
      <c r="M3101" s="9"/>
      <c r="N3101" s="12"/>
      <c r="O3101" s="12"/>
      <c r="P3101" s="12"/>
      <c r="Q3101" s="12"/>
      <c r="R3101" s="12"/>
      <c r="S3101" s="12"/>
      <c r="T3101" s="12"/>
      <c r="U3101" s="18"/>
      <c r="V3101" s="22"/>
      <c r="W3101" s="14"/>
      <c r="X3101" s="14"/>
      <c r="Y3101" s="14"/>
      <c r="Z3101" s="14"/>
      <c r="AA3101" s="14"/>
      <c r="AB3101" s="14"/>
      <c r="AC3101" s="14"/>
    </row>
    <row r="3102" spans="13:29" ht="16.5" customHeight="1" x14ac:dyDescent="0.25">
      <c r="M3102" s="9"/>
      <c r="N3102" s="12"/>
      <c r="O3102" s="12"/>
      <c r="P3102" s="12"/>
      <c r="Q3102" s="12"/>
      <c r="R3102" s="12"/>
      <c r="S3102" s="12"/>
      <c r="T3102" s="12"/>
      <c r="U3102" s="18"/>
      <c r="V3102" s="22"/>
      <c r="W3102" s="14"/>
      <c r="X3102" s="14"/>
      <c r="Y3102" s="14"/>
      <c r="Z3102" s="14"/>
      <c r="AA3102" s="14"/>
      <c r="AB3102" s="14"/>
      <c r="AC3102" s="14"/>
    </row>
    <row r="3103" spans="13:29" ht="16.5" customHeight="1" x14ac:dyDescent="0.25">
      <c r="M3103" s="9"/>
      <c r="N3103" s="12"/>
      <c r="O3103" s="12"/>
      <c r="P3103" s="12"/>
      <c r="Q3103" s="12"/>
      <c r="R3103" s="12"/>
      <c r="S3103" s="12"/>
      <c r="T3103" s="12"/>
      <c r="U3103" s="18"/>
      <c r="V3103" s="22"/>
      <c r="W3103" s="14"/>
      <c r="X3103" s="14"/>
      <c r="Y3103" s="14"/>
      <c r="Z3103" s="14"/>
      <c r="AA3103" s="14"/>
      <c r="AB3103" s="14"/>
      <c r="AC3103" s="14"/>
    </row>
    <row r="3104" spans="13:29" ht="16.5" customHeight="1" x14ac:dyDescent="0.25">
      <c r="M3104" s="9"/>
      <c r="N3104" s="12"/>
      <c r="O3104" s="12"/>
      <c r="P3104" s="12"/>
      <c r="Q3104" s="12"/>
      <c r="R3104" s="12"/>
      <c r="S3104" s="12"/>
      <c r="T3104" s="12"/>
      <c r="U3104" s="18"/>
      <c r="V3104" s="22"/>
      <c r="W3104" s="14"/>
      <c r="X3104" s="14"/>
      <c r="Y3104" s="14"/>
      <c r="Z3104" s="14"/>
      <c r="AA3104" s="14"/>
      <c r="AB3104" s="14"/>
      <c r="AC3104" s="14"/>
    </row>
    <row r="3105" spans="13:29" ht="16.5" customHeight="1" x14ac:dyDescent="0.25">
      <c r="M3105" s="9"/>
      <c r="N3105" s="12"/>
      <c r="O3105" s="12"/>
      <c r="P3105" s="12"/>
      <c r="Q3105" s="12"/>
      <c r="R3105" s="12"/>
      <c r="S3105" s="12"/>
      <c r="T3105" s="12"/>
      <c r="U3105" s="18"/>
      <c r="V3105" s="22"/>
      <c r="W3105" s="14"/>
      <c r="X3105" s="14"/>
      <c r="Y3105" s="14"/>
      <c r="Z3105" s="14"/>
      <c r="AA3105" s="14"/>
      <c r="AB3105" s="14"/>
      <c r="AC3105" s="14"/>
    </row>
    <row r="3106" spans="13:29" ht="16.5" customHeight="1" x14ac:dyDescent="0.25">
      <c r="M3106" s="9"/>
      <c r="N3106" s="12"/>
      <c r="O3106" s="12"/>
      <c r="P3106" s="12"/>
      <c r="Q3106" s="12"/>
      <c r="R3106" s="12"/>
      <c r="S3106" s="12"/>
      <c r="T3106" s="12"/>
      <c r="U3106" s="18"/>
      <c r="V3106" s="22"/>
      <c r="W3106" s="14"/>
      <c r="X3106" s="14"/>
      <c r="Y3106" s="14"/>
      <c r="Z3106" s="14"/>
      <c r="AA3106" s="14"/>
      <c r="AB3106" s="14"/>
      <c r="AC3106" s="14"/>
    </row>
    <row r="3107" spans="13:29" ht="16.5" customHeight="1" x14ac:dyDescent="0.25">
      <c r="M3107" s="9"/>
      <c r="N3107" s="12"/>
      <c r="O3107" s="12"/>
      <c r="P3107" s="12"/>
      <c r="Q3107" s="12"/>
      <c r="R3107" s="12"/>
      <c r="S3107" s="12"/>
      <c r="T3107" s="12"/>
      <c r="U3107" s="18"/>
      <c r="V3107" s="22"/>
      <c r="W3107" s="14"/>
      <c r="X3107" s="14"/>
      <c r="Y3107" s="14"/>
      <c r="Z3107" s="14"/>
      <c r="AA3107" s="14"/>
      <c r="AB3107" s="14"/>
      <c r="AC3107" s="14"/>
    </row>
    <row r="3108" spans="13:29" ht="16.5" customHeight="1" x14ac:dyDescent="0.25">
      <c r="M3108" s="9"/>
      <c r="N3108" s="12"/>
      <c r="O3108" s="12"/>
      <c r="P3108" s="12"/>
      <c r="Q3108" s="12"/>
      <c r="R3108" s="12"/>
      <c r="S3108" s="12"/>
      <c r="T3108" s="12"/>
      <c r="U3108" s="18"/>
      <c r="V3108" s="22"/>
      <c r="W3108" s="14"/>
      <c r="X3108" s="14"/>
      <c r="Y3108" s="14"/>
      <c r="Z3108" s="14"/>
      <c r="AA3108" s="14"/>
      <c r="AB3108" s="14"/>
      <c r="AC3108" s="14"/>
    </row>
    <row r="3109" spans="13:29" ht="16.5" customHeight="1" x14ac:dyDescent="0.25">
      <c r="M3109" s="9"/>
      <c r="N3109" s="12"/>
      <c r="O3109" s="12"/>
      <c r="P3109" s="12"/>
      <c r="Q3109" s="12"/>
      <c r="R3109" s="12"/>
      <c r="S3109" s="12"/>
      <c r="T3109" s="12"/>
      <c r="U3109" s="18"/>
      <c r="V3109" s="22"/>
      <c r="W3109" s="14"/>
      <c r="X3109" s="14"/>
      <c r="Y3109" s="14"/>
      <c r="Z3109" s="14"/>
      <c r="AA3109" s="14"/>
      <c r="AB3109" s="14"/>
      <c r="AC3109" s="14"/>
    </row>
    <row r="3110" spans="13:29" ht="16.5" customHeight="1" x14ac:dyDescent="0.25">
      <c r="M3110" s="9"/>
      <c r="N3110" s="12"/>
      <c r="O3110" s="12"/>
      <c r="P3110" s="12"/>
      <c r="Q3110" s="12"/>
      <c r="R3110" s="12"/>
      <c r="S3110" s="12"/>
      <c r="T3110" s="12"/>
      <c r="U3110" s="18"/>
      <c r="V3110" s="22"/>
      <c r="W3110" s="14"/>
      <c r="X3110" s="14"/>
      <c r="Y3110" s="14"/>
      <c r="Z3110" s="14"/>
      <c r="AA3110" s="14"/>
      <c r="AB3110" s="14"/>
      <c r="AC3110" s="14"/>
    </row>
    <row r="3111" spans="13:29" ht="16.5" customHeight="1" x14ac:dyDescent="0.25">
      <c r="M3111" s="9"/>
      <c r="N3111" s="12"/>
      <c r="O3111" s="12"/>
      <c r="P3111" s="12"/>
      <c r="Q3111" s="12"/>
      <c r="R3111" s="12"/>
      <c r="S3111" s="12"/>
      <c r="T3111" s="12"/>
      <c r="U3111" s="18"/>
      <c r="V3111" s="22"/>
      <c r="W3111" s="14"/>
      <c r="X3111" s="14"/>
      <c r="Y3111" s="14"/>
      <c r="Z3111" s="14"/>
      <c r="AA3111" s="14"/>
      <c r="AB3111" s="14"/>
      <c r="AC3111" s="14"/>
    </row>
    <row r="3112" spans="13:29" ht="16.5" customHeight="1" x14ac:dyDescent="0.25">
      <c r="M3112" s="9"/>
      <c r="N3112" s="12"/>
      <c r="O3112" s="12"/>
      <c r="P3112" s="12"/>
      <c r="Q3112" s="12"/>
      <c r="R3112" s="12"/>
      <c r="S3112" s="12"/>
      <c r="T3112" s="12"/>
      <c r="U3112" s="18"/>
      <c r="V3112" s="22"/>
      <c r="W3112" s="14"/>
      <c r="X3112" s="14"/>
      <c r="Y3112" s="14"/>
      <c r="Z3112" s="14"/>
      <c r="AA3112" s="14"/>
      <c r="AB3112" s="14"/>
      <c r="AC3112" s="14"/>
    </row>
    <row r="3113" spans="13:29" ht="16.5" customHeight="1" x14ac:dyDescent="0.25">
      <c r="M3113" s="9"/>
      <c r="N3113" s="12"/>
      <c r="O3113" s="12"/>
      <c r="P3113" s="12"/>
      <c r="Q3113" s="12"/>
      <c r="R3113" s="12"/>
      <c r="S3113" s="12"/>
      <c r="T3113" s="12"/>
      <c r="U3113" s="18"/>
      <c r="V3113" s="22"/>
      <c r="W3113" s="14"/>
      <c r="X3113" s="14"/>
      <c r="Y3113" s="14"/>
      <c r="Z3113" s="14"/>
      <c r="AA3113" s="14"/>
      <c r="AB3113" s="14"/>
      <c r="AC3113" s="14"/>
    </row>
    <row r="3114" spans="13:29" ht="16.5" customHeight="1" x14ac:dyDescent="0.25">
      <c r="M3114" s="9"/>
      <c r="N3114" s="12"/>
      <c r="O3114" s="12"/>
      <c r="P3114" s="12"/>
      <c r="Q3114" s="12"/>
      <c r="R3114" s="12"/>
      <c r="S3114" s="12"/>
      <c r="T3114" s="12"/>
      <c r="U3114" s="18"/>
      <c r="V3114" s="22"/>
      <c r="W3114" s="14"/>
      <c r="X3114" s="14"/>
      <c r="Y3114" s="14"/>
      <c r="Z3114" s="14"/>
      <c r="AA3114" s="14"/>
      <c r="AB3114" s="14"/>
      <c r="AC3114" s="14"/>
    </row>
    <row r="3115" spans="13:29" ht="16.5" customHeight="1" x14ac:dyDescent="0.25">
      <c r="M3115" s="9"/>
      <c r="N3115" s="12"/>
      <c r="O3115" s="12"/>
      <c r="P3115" s="12"/>
      <c r="Q3115" s="12"/>
      <c r="R3115" s="12"/>
      <c r="S3115" s="12"/>
      <c r="T3115" s="12"/>
      <c r="U3115" s="18"/>
      <c r="V3115" s="22"/>
      <c r="W3115" s="14"/>
      <c r="X3115" s="14"/>
      <c r="Y3115" s="14"/>
      <c r="Z3115" s="14"/>
      <c r="AA3115" s="14"/>
      <c r="AB3115" s="14"/>
      <c r="AC3115" s="14"/>
    </row>
    <row r="3116" spans="13:29" ht="16.5" customHeight="1" x14ac:dyDescent="0.25">
      <c r="M3116" s="9"/>
      <c r="N3116" s="12"/>
      <c r="O3116" s="12"/>
      <c r="P3116" s="12"/>
      <c r="Q3116" s="12"/>
      <c r="R3116" s="12"/>
      <c r="S3116" s="12"/>
      <c r="T3116" s="12"/>
      <c r="U3116" s="18"/>
      <c r="V3116" s="22"/>
      <c r="W3116" s="14"/>
      <c r="X3116" s="14"/>
      <c r="Y3116" s="14"/>
      <c r="Z3116" s="14"/>
      <c r="AA3116" s="14"/>
      <c r="AB3116" s="14"/>
      <c r="AC3116" s="14"/>
    </row>
    <row r="3117" spans="13:29" ht="16.5" customHeight="1" x14ac:dyDescent="0.25">
      <c r="M3117" s="9"/>
      <c r="N3117" s="12"/>
      <c r="O3117" s="12"/>
      <c r="P3117" s="12"/>
      <c r="Q3117" s="12"/>
      <c r="R3117" s="12"/>
      <c r="S3117" s="12"/>
      <c r="T3117" s="12"/>
      <c r="U3117" s="18"/>
      <c r="V3117" s="22"/>
      <c r="W3117" s="14"/>
      <c r="X3117" s="14"/>
      <c r="Y3117" s="14"/>
      <c r="Z3117" s="14"/>
      <c r="AA3117" s="14"/>
      <c r="AB3117" s="14"/>
      <c r="AC3117" s="14"/>
    </row>
    <row r="3118" spans="13:29" ht="16.5" customHeight="1" x14ac:dyDescent="0.25">
      <c r="M3118" s="9"/>
      <c r="N3118" s="12"/>
      <c r="O3118" s="12"/>
      <c r="P3118" s="12"/>
      <c r="Q3118" s="12"/>
      <c r="R3118" s="12"/>
      <c r="S3118" s="12"/>
      <c r="T3118" s="12"/>
      <c r="U3118" s="18"/>
      <c r="V3118" s="22"/>
      <c r="W3118" s="14"/>
      <c r="X3118" s="14"/>
      <c r="Y3118" s="14"/>
      <c r="Z3118" s="14"/>
      <c r="AA3118" s="14"/>
      <c r="AB3118" s="14"/>
      <c r="AC3118" s="14"/>
    </row>
    <row r="3119" spans="13:29" ht="16.5" customHeight="1" x14ac:dyDescent="0.25">
      <c r="M3119" s="9"/>
      <c r="N3119" s="12"/>
      <c r="O3119" s="12"/>
      <c r="P3119" s="12"/>
      <c r="Q3119" s="12"/>
      <c r="R3119" s="12"/>
      <c r="S3119" s="12"/>
      <c r="T3119" s="12"/>
      <c r="U3119" s="18"/>
      <c r="V3119" s="22"/>
      <c r="W3119" s="14"/>
      <c r="X3119" s="14"/>
      <c r="Y3119" s="14"/>
      <c r="Z3119" s="14"/>
      <c r="AA3119" s="14"/>
      <c r="AB3119" s="14"/>
      <c r="AC3119" s="14"/>
    </row>
    <row r="3120" spans="13:29" ht="16.5" customHeight="1" x14ac:dyDescent="0.25">
      <c r="M3120" s="9"/>
      <c r="N3120" s="12"/>
      <c r="O3120" s="12"/>
      <c r="P3120" s="12"/>
      <c r="Q3120" s="12"/>
      <c r="R3120" s="12"/>
      <c r="S3120" s="12"/>
      <c r="T3120" s="12"/>
      <c r="U3120" s="18"/>
      <c r="V3120" s="22"/>
      <c r="W3120" s="14"/>
      <c r="X3120" s="14"/>
      <c r="Y3120" s="14"/>
      <c r="Z3120" s="14"/>
      <c r="AA3120" s="14"/>
      <c r="AB3120" s="14"/>
      <c r="AC3120" s="14"/>
    </row>
    <row r="3121" spans="13:29" ht="16.5" customHeight="1" x14ac:dyDescent="0.25">
      <c r="M3121" s="9"/>
      <c r="N3121" s="12"/>
      <c r="O3121" s="12"/>
      <c r="P3121" s="12"/>
      <c r="Q3121" s="12"/>
      <c r="R3121" s="12"/>
      <c r="S3121" s="12"/>
      <c r="T3121" s="12"/>
      <c r="U3121" s="18"/>
      <c r="V3121" s="22"/>
      <c r="W3121" s="14"/>
      <c r="X3121" s="14"/>
      <c r="Y3121" s="14"/>
      <c r="Z3121" s="14"/>
      <c r="AA3121" s="14"/>
      <c r="AB3121" s="14"/>
      <c r="AC3121" s="14"/>
    </row>
    <row r="3122" spans="13:29" ht="16.5" customHeight="1" x14ac:dyDescent="0.25">
      <c r="M3122" s="9"/>
      <c r="N3122" s="12"/>
      <c r="O3122" s="12"/>
      <c r="P3122" s="12"/>
      <c r="Q3122" s="12"/>
      <c r="R3122" s="12"/>
      <c r="S3122" s="12"/>
      <c r="T3122" s="12"/>
      <c r="U3122" s="18"/>
      <c r="V3122" s="22"/>
      <c r="W3122" s="14"/>
      <c r="X3122" s="14"/>
      <c r="Y3122" s="14"/>
      <c r="Z3122" s="14"/>
      <c r="AA3122" s="14"/>
      <c r="AB3122" s="14"/>
      <c r="AC3122" s="14"/>
    </row>
    <row r="3123" spans="13:29" ht="16.5" customHeight="1" x14ac:dyDescent="0.25">
      <c r="M3123" s="9"/>
      <c r="N3123" s="12"/>
      <c r="O3123" s="12"/>
      <c r="P3123" s="12"/>
      <c r="Q3123" s="12"/>
      <c r="R3123" s="12"/>
      <c r="S3123" s="12"/>
      <c r="T3123" s="12"/>
      <c r="U3123" s="18"/>
      <c r="V3123" s="22"/>
      <c r="W3123" s="14"/>
      <c r="X3123" s="14"/>
      <c r="Y3123" s="14"/>
      <c r="Z3123" s="14"/>
      <c r="AA3123" s="14"/>
      <c r="AB3123" s="14"/>
      <c r="AC3123" s="14"/>
    </row>
    <row r="3124" spans="13:29" ht="16.5" customHeight="1" x14ac:dyDescent="0.25">
      <c r="M3124" s="9"/>
      <c r="N3124" s="12"/>
      <c r="O3124" s="12"/>
      <c r="P3124" s="12"/>
      <c r="Q3124" s="12"/>
      <c r="R3124" s="12"/>
      <c r="S3124" s="12"/>
      <c r="T3124" s="12"/>
      <c r="U3124" s="18"/>
      <c r="V3124" s="22"/>
      <c r="W3124" s="14"/>
      <c r="X3124" s="14"/>
      <c r="Y3124" s="14"/>
      <c r="Z3124" s="14"/>
      <c r="AA3124" s="14"/>
      <c r="AB3124" s="14"/>
      <c r="AC3124" s="14"/>
    </row>
    <row r="3125" spans="13:29" ht="16.5" customHeight="1" x14ac:dyDescent="0.25">
      <c r="M3125" s="9"/>
      <c r="N3125" s="12"/>
      <c r="O3125" s="12"/>
      <c r="P3125" s="12"/>
      <c r="Q3125" s="12"/>
      <c r="R3125" s="12"/>
      <c r="S3125" s="12"/>
      <c r="T3125" s="12"/>
      <c r="U3125" s="18"/>
      <c r="V3125" s="22"/>
      <c r="W3125" s="14"/>
      <c r="X3125" s="14"/>
      <c r="Y3125" s="14"/>
      <c r="Z3125" s="14"/>
      <c r="AA3125" s="14"/>
      <c r="AB3125" s="14"/>
      <c r="AC3125" s="14"/>
    </row>
    <row r="3126" spans="13:29" ht="16.5" customHeight="1" x14ac:dyDescent="0.25">
      <c r="M3126" s="9"/>
      <c r="N3126" s="12"/>
      <c r="O3126" s="12"/>
      <c r="P3126" s="12"/>
      <c r="Q3126" s="12"/>
      <c r="R3126" s="12"/>
      <c r="S3126" s="12"/>
      <c r="T3126" s="12"/>
      <c r="U3126" s="18"/>
      <c r="V3126" s="22"/>
      <c r="W3126" s="14"/>
      <c r="X3126" s="14"/>
      <c r="Y3126" s="14"/>
      <c r="Z3126" s="14"/>
      <c r="AA3126" s="14"/>
      <c r="AB3126" s="14"/>
      <c r="AC3126" s="14"/>
    </row>
    <row r="3127" spans="13:29" ht="16.5" customHeight="1" x14ac:dyDescent="0.25">
      <c r="M3127" s="9"/>
      <c r="N3127" s="12"/>
      <c r="O3127" s="12"/>
      <c r="P3127" s="12"/>
      <c r="Q3127" s="12"/>
      <c r="R3127" s="12"/>
      <c r="S3127" s="12"/>
      <c r="T3127" s="12"/>
      <c r="U3127" s="18"/>
      <c r="V3127" s="22"/>
      <c r="W3127" s="14"/>
      <c r="X3127" s="14"/>
      <c r="Y3127" s="14"/>
      <c r="Z3127" s="14"/>
      <c r="AA3127" s="14"/>
      <c r="AB3127" s="14"/>
      <c r="AC3127" s="14"/>
    </row>
    <row r="3128" spans="13:29" ht="16.5" customHeight="1" x14ac:dyDescent="0.25">
      <c r="M3128" s="9"/>
      <c r="N3128" s="12"/>
      <c r="O3128" s="12"/>
      <c r="P3128" s="12"/>
      <c r="Q3128" s="12"/>
      <c r="R3128" s="12"/>
      <c r="S3128" s="12"/>
      <c r="T3128" s="12"/>
      <c r="U3128" s="18"/>
      <c r="V3128" s="22"/>
      <c r="W3128" s="14"/>
      <c r="X3128" s="14"/>
      <c r="Y3128" s="14"/>
      <c r="Z3128" s="14"/>
      <c r="AA3128" s="14"/>
      <c r="AB3128" s="14"/>
      <c r="AC3128" s="14"/>
    </row>
    <row r="3129" spans="13:29" ht="16.5" customHeight="1" x14ac:dyDescent="0.25">
      <c r="M3129" s="9"/>
      <c r="N3129" s="12"/>
      <c r="O3129" s="12"/>
      <c r="P3129" s="12"/>
      <c r="Q3129" s="12"/>
      <c r="R3129" s="12"/>
      <c r="S3129" s="12"/>
      <c r="T3129" s="12"/>
      <c r="U3129" s="18"/>
      <c r="V3129" s="22"/>
      <c r="W3129" s="14"/>
      <c r="X3129" s="14"/>
      <c r="Y3129" s="14"/>
      <c r="Z3129" s="14"/>
      <c r="AA3129" s="14"/>
      <c r="AB3129" s="14"/>
      <c r="AC3129" s="14"/>
    </row>
    <row r="3130" spans="13:29" ht="16.5" customHeight="1" x14ac:dyDescent="0.25">
      <c r="M3130" s="9"/>
      <c r="N3130" s="12"/>
      <c r="O3130" s="12"/>
      <c r="P3130" s="12"/>
      <c r="Q3130" s="12"/>
      <c r="R3130" s="12"/>
      <c r="S3130" s="12"/>
      <c r="T3130" s="12"/>
      <c r="U3130" s="18"/>
      <c r="V3130" s="22"/>
      <c r="W3130" s="14"/>
      <c r="X3130" s="14"/>
      <c r="Y3130" s="14"/>
      <c r="Z3130" s="14"/>
      <c r="AA3130" s="14"/>
      <c r="AB3130" s="14"/>
      <c r="AC3130" s="14"/>
    </row>
    <row r="3131" spans="13:29" ht="16.5" customHeight="1" x14ac:dyDescent="0.25">
      <c r="M3131" s="9"/>
      <c r="N3131" s="12"/>
      <c r="O3131" s="12"/>
      <c r="P3131" s="12"/>
      <c r="Q3131" s="12"/>
      <c r="R3131" s="12"/>
      <c r="S3131" s="12"/>
      <c r="T3131" s="12"/>
      <c r="U3131" s="18"/>
      <c r="V3131" s="22"/>
      <c r="W3131" s="14"/>
      <c r="X3131" s="14"/>
      <c r="Y3131" s="14"/>
      <c r="Z3131" s="14"/>
      <c r="AA3131" s="14"/>
      <c r="AB3131" s="14"/>
      <c r="AC3131" s="14"/>
    </row>
    <row r="3132" spans="13:29" ht="16.5" customHeight="1" x14ac:dyDescent="0.25">
      <c r="M3132" s="9"/>
      <c r="N3132" s="12"/>
      <c r="O3132" s="12"/>
      <c r="P3132" s="12"/>
      <c r="Q3132" s="12"/>
      <c r="R3132" s="12"/>
      <c r="S3132" s="12"/>
      <c r="T3132" s="12"/>
      <c r="U3132" s="18"/>
      <c r="V3132" s="22"/>
      <c r="W3132" s="14"/>
      <c r="X3132" s="14"/>
      <c r="Y3132" s="14"/>
      <c r="Z3132" s="14"/>
      <c r="AA3132" s="14"/>
      <c r="AB3132" s="14"/>
      <c r="AC3132" s="14"/>
    </row>
    <row r="3133" spans="13:29" ht="16.5" customHeight="1" x14ac:dyDescent="0.25">
      <c r="M3133" s="9"/>
      <c r="N3133" s="12"/>
      <c r="O3133" s="12"/>
      <c r="P3133" s="12"/>
      <c r="Q3133" s="12"/>
      <c r="R3133" s="12"/>
      <c r="S3133" s="12"/>
      <c r="T3133" s="12"/>
      <c r="U3133" s="18"/>
      <c r="V3133" s="22"/>
      <c r="W3133" s="14"/>
      <c r="X3133" s="14"/>
      <c r="Y3133" s="14"/>
      <c r="Z3133" s="14"/>
      <c r="AA3133" s="14"/>
      <c r="AB3133" s="14"/>
      <c r="AC3133" s="14"/>
    </row>
    <row r="3134" spans="13:29" ht="16.5" customHeight="1" x14ac:dyDescent="0.25">
      <c r="M3134" s="9"/>
      <c r="N3134" s="12"/>
      <c r="O3134" s="12"/>
      <c r="P3134" s="12"/>
      <c r="Q3134" s="12"/>
      <c r="R3134" s="12"/>
      <c r="S3134" s="12"/>
      <c r="T3134" s="12"/>
      <c r="U3134" s="18"/>
      <c r="V3134" s="22"/>
      <c r="W3134" s="14"/>
      <c r="X3134" s="14"/>
      <c r="Y3134" s="14"/>
      <c r="Z3134" s="14"/>
      <c r="AA3134" s="14"/>
      <c r="AB3134" s="14"/>
      <c r="AC3134" s="14"/>
    </row>
    <row r="3135" spans="13:29" ht="16.5" customHeight="1" x14ac:dyDescent="0.25">
      <c r="M3135" s="9"/>
      <c r="N3135" s="12"/>
      <c r="O3135" s="12"/>
      <c r="P3135" s="12"/>
      <c r="Q3135" s="12"/>
      <c r="R3135" s="12"/>
      <c r="S3135" s="12"/>
      <c r="T3135" s="12"/>
      <c r="U3135" s="18"/>
      <c r="V3135" s="22"/>
      <c r="W3135" s="14"/>
      <c r="X3135" s="14"/>
      <c r="Y3135" s="14"/>
      <c r="Z3135" s="14"/>
      <c r="AA3135" s="14"/>
      <c r="AB3135" s="14"/>
      <c r="AC3135" s="14"/>
    </row>
    <row r="3136" spans="13:29" ht="16.5" customHeight="1" x14ac:dyDescent="0.25">
      <c r="M3136" s="9"/>
      <c r="N3136" s="12"/>
      <c r="O3136" s="12"/>
      <c r="P3136" s="12"/>
      <c r="Q3136" s="12"/>
      <c r="R3136" s="12"/>
      <c r="S3136" s="12"/>
      <c r="T3136" s="12"/>
      <c r="U3136" s="18"/>
      <c r="V3136" s="22"/>
      <c r="W3136" s="14"/>
      <c r="X3136" s="14"/>
      <c r="Y3136" s="14"/>
      <c r="Z3136" s="14"/>
      <c r="AA3136" s="14"/>
      <c r="AB3136" s="14"/>
      <c r="AC3136" s="14"/>
    </row>
    <row r="3137" spans="13:29" ht="16.5" customHeight="1" x14ac:dyDescent="0.25">
      <c r="M3137" s="9"/>
      <c r="N3137" s="12"/>
      <c r="O3137" s="12"/>
      <c r="P3137" s="12"/>
      <c r="Q3137" s="12"/>
      <c r="R3137" s="12"/>
      <c r="S3137" s="12"/>
      <c r="T3137" s="12"/>
      <c r="U3137" s="18"/>
      <c r="V3137" s="22"/>
      <c r="W3137" s="14"/>
      <c r="X3137" s="14"/>
      <c r="Y3137" s="14"/>
      <c r="Z3137" s="14"/>
      <c r="AA3137" s="14"/>
      <c r="AB3137" s="14"/>
      <c r="AC3137" s="14"/>
    </row>
    <row r="3138" spans="13:29" ht="16.5" customHeight="1" x14ac:dyDescent="0.25">
      <c r="M3138" s="9"/>
      <c r="N3138" s="12"/>
      <c r="O3138" s="12"/>
      <c r="P3138" s="12"/>
      <c r="Q3138" s="12"/>
      <c r="R3138" s="12"/>
      <c r="S3138" s="12"/>
      <c r="T3138" s="12"/>
      <c r="U3138" s="18"/>
      <c r="V3138" s="22"/>
      <c r="W3138" s="14"/>
      <c r="X3138" s="14"/>
      <c r="Y3138" s="14"/>
      <c r="Z3138" s="14"/>
      <c r="AA3138" s="14"/>
      <c r="AB3138" s="14"/>
      <c r="AC3138" s="14"/>
    </row>
    <row r="3139" spans="13:29" ht="16.5" customHeight="1" x14ac:dyDescent="0.25">
      <c r="M3139" s="9"/>
      <c r="N3139" s="12"/>
      <c r="O3139" s="12"/>
      <c r="P3139" s="12"/>
      <c r="Q3139" s="12"/>
      <c r="R3139" s="12"/>
      <c r="S3139" s="12"/>
      <c r="T3139" s="12"/>
      <c r="U3139" s="18"/>
      <c r="V3139" s="22"/>
      <c r="W3139" s="14"/>
      <c r="X3139" s="14"/>
      <c r="Y3139" s="14"/>
      <c r="Z3139" s="14"/>
      <c r="AA3139" s="14"/>
      <c r="AB3139" s="14"/>
      <c r="AC3139" s="14"/>
    </row>
    <row r="3140" spans="13:29" ht="16.5" customHeight="1" x14ac:dyDescent="0.25">
      <c r="M3140" s="9"/>
      <c r="N3140" s="12"/>
      <c r="O3140" s="12"/>
      <c r="P3140" s="12"/>
      <c r="Q3140" s="12"/>
      <c r="R3140" s="12"/>
      <c r="S3140" s="12"/>
      <c r="T3140" s="12"/>
      <c r="U3140" s="18"/>
      <c r="V3140" s="22"/>
      <c r="W3140" s="14"/>
      <c r="X3140" s="14"/>
      <c r="Y3140" s="14"/>
      <c r="Z3140" s="14"/>
      <c r="AA3140" s="14"/>
      <c r="AB3140" s="14"/>
      <c r="AC3140" s="14"/>
    </row>
    <row r="3141" spans="13:29" ht="16.5" customHeight="1" x14ac:dyDescent="0.25">
      <c r="M3141" s="9"/>
      <c r="N3141" s="12"/>
      <c r="O3141" s="12"/>
      <c r="P3141" s="12"/>
      <c r="Q3141" s="12"/>
      <c r="R3141" s="12"/>
      <c r="S3141" s="12"/>
      <c r="T3141" s="12"/>
      <c r="U3141" s="18"/>
      <c r="V3141" s="22"/>
      <c r="W3141" s="14"/>
      <c r="X3141" s="14"/>
      <c r="Y3141" s="14"/>
      <c r="Z3141" s="14"/>
      <c r="AA3141" s="14"/>
      <c r="AB3141" s="14"/>
      <c r="AC3141" s="14"/>
    </row>
    <row r="3142" spans="13:29" ht="16.5" customHeight="1" x14ac:dyDescent="0.25">
      <c r="M3142" s="9"/>
      <c r="N3142" s="12"/>
      <c r="O3142" s="12"/>
      <c r="P3142" s="12"/>
      <c r="Q3142" s="12"/>
      <c r="R3142" s="12"/>
      <c r="S3142" s="12"/>
      <c r="T3142" s="12"/>
      <c r="U3142" s="18"/>
      <c r="V3142" s="22"/>
      <c r="W3142" s="14"/>
      <c r="X3142" s="14"/>
      <c r="Y3142" s="14"/>
      <c r="Z3142" s="14"/>
      <c r="AA3142" s="14"/>
      <c r="AB3142" s="14"/>
      <c r="AC3142" s="14"/>
    </row>
    <row r="3143" spans="13:29" ht="16.5" customHeight="1" x14ac:dyDescent="0.25">
      <c r="M3143" s="9"/>
      <c r="N3143" s="12"/>
      <c r="O3143" s="12"/>
      <c r="P3143" s="12"/>
      <c r="Q3143" s="12"/>
      <c r="R3143" s="12"/>
      <c r="S3143" s="12"/>
      <c r="T3143" s="12"/>
      <c r="U3143" s="18"/>
      <c r="V3143" s="22"/>
      <c r="W3143" s="14"/>
      <c r="X3143" s="14"/>
      <c r="Y3143" s="14"/>
      <c r="Z3143" s="14"/>
      <c r="AA3143" s="14"/>
      <c r="AB3143" s="14"/>
      <c r="AC3143" s="14"/>
    </row>
    <row r="3144" spans="13:29" ht="16.5" customHeight="1" x14ac:dyDescent="0.25">
      <c r="M3144" s="9"/>
      <c r="N3144" s="12"/>
      <c r="O3144" s="12"/>
      <c r="P3144" s="12"/>
      <c r="Q3144" s="12"/>
      <c r="R3144" s="12"/>
      <c r="S3144" s="12"/>
      <c r="T3144" s="12"/>
      <c r="U3144" s="18"/>
      <c r="V3144" s="22"/>
      <c r="W3144" s="14"/>
      <c r="X3144" s="14"/>
      <c r="Y3144" s="14"/>
      <c r="Z3144" s="14"/>
      <c r="AA3144" s="14"/>
      <c r="AB3144" s="14"/>
      <c r="AC3144" s="14"/>
    </row>
    <row r="3145" spans="13:29" ht="16.5" customHeight="1" x14ac:dyDescent="0.25">
      <c r="M3145" s="9"/>
      <c r="N3145" s="12"/>
      <c r="O3145" s="12"/>
      <c r="P3145" s="12"/>
      <c r="Q3145" s="12"/>
      <c r="R3145" s="12"/>
      <c r="S3145" s="12"/>
      <c r="T3145" s="12"/>
      <c r="U3145" s="18"/>
      <c r="V3145" s="22"/>
      <c r="W3145" s="14"/>
      <c r="X3145" s="14"/>
      <c r="Y3145" s="14"/>
      <c r="Z3145" s="14"/>
      <c r="AA3145" s="14"/>
      <c r="AB3145" s="14"/>
      <c r="AC3145" s="14"/>
    </row>
    <row r="3146" spans="13:29" ht="16.5" customHeight="1" x14ac:dyDescent="0.25">
      <c r="M3146" s="9"/>
      <c r="N3146" s="12"/>
      <c r="O3146" s="12"/>
      <c r="P3146" s="12"/>
      <c r="Q3146" s="12"/>
      <c r="R3146" s="12"/>
      <c r="S3146" s="12"/>
      <c r="T3146" s="12"/>
      <c r="U3146" s="18"/>
      <c r="V3146" s="22"/>
      <c r="W3146" s="14"/>
      <c r="X3146" s="14"/>
      <c r="Y3146" s="14"/>
      <c r="Z3146" s="14"/>
      <c r="AA3146" s="14"/>
      <c r="AB3146" s="14"/>
      <c r="AC3146" s="14"/>
    </row>
    <row r="3147" spans="13:29" ht="16.5" customHeight="1" x14ac:dyDescent="0.25">
      <c r="M3147" s="9"/>
      <c r="N3147" s="12"/>
      <c r="O3147" s="12"/>
      <c r="P3147" s="12"/>
      <c r="Q3147" s="12"/>
      <c r="R3147" s="12"/>
      <c r="S3147" s="12"/>
      <c r="T3147" s="12"/>
      <c r="U3147" s="18"/>
      <c r="V3147" s="22"/>
      <c r="W3147" s="14"/>
      <c r="X3147" s="14"/>
      <c r="Y3147" s="14"/>
      <c r="Z3147" s="14"/>
      <c r="AA3147" s="14"/>
      <c r="AB3147" s="14"/>
      <c r="AC3147" s="14"/>
    </row>
    <row r="3148" spans="13:29" ht="16.5" customHeight="1" x14ac:dyDescent="0.25">
      <c r="M3148" s="9"/>
      <c r="N3148" s="12"/>
      <c r="O3148" s="12"/>
      <c r="P3148" s="12"/>
      <c r="Q3148" s="12"/>
      <c r="R3148" s="12"/>
      <c r="S3148" s="12"/>
      <c r="T3148" s="12"/>
      <c r="U3148" s="18"/>
      <c r="V3148" s="22"/>
      <c r="W3148" s="14"/>
      <c r="X3148" s="14"/>
      <c r="Y3148" s="14"/>
      <c r="Z3148" s="14"/>
      <c r="AA3148" s="14"/>
      <c r="AB3148" s="14"/>
      <c r="AC3148" s="14"/>
    </row>
    <row r="3149" spans="13:29" ht="16.5" customHeight="1" x14ac:dyDescent="0.25">
      <c r="M3149" s="9"/>
      <c r="N3149" s="12"/>
      <c r="O3149" s="12"/>
      <c r="P3149" s="12"/>
      <c r="Q3149" s="12"/>
      <c r="R3149" s="12"/>
      <c r="S3149" s="12"/>
      <c r="T3149" s="12"/>
      <c r="U3149" s="18"/>
      <c r="V3149" s="22"/>
      <c r="W3149" s="14"/>
      <c r="X3149" s="14"/>
      <c r="Y3149" s="14"/>
      <c r="Z3149" s="14"/>
      <c r="AA3149" s="14"/>
      <c r="AB3149" s="14"/>
      <c r="AC3149" s="14"/>
    </row>
    <row r="3150" spans="13:29" ht="16.5" customHeight="1" x14ac:dyDescent="0.25">
      <c r="M3150" s="9"/>
      <c r="N3150" s="12"/>
      <c r="O3150" s="12"/>
      <c r="P3150" s="12"/>
      <c r="Q3150" s="12"/>
      <c r="R3150" s="12"/>
      <c r="S3150" s="12"/>
      <c r="T3150" s="12"/>
      <c r="U3150" s="18"/>
      <c r="V3150" s="22"/>
      <c r="W3150" s="14"/>
      <c r="X3150" s="14"/>
      <c r="Y3150" s="14"/>
      <c r="Z3150" s="14"/>
      <c r="AA3150" s="14"/>
      <c r="AB3150" s="14"/>
      <c r="AC3150" s="14"/>
    </row>
    <row r="3151" spans="13:29" ht="16.5" customHeight="1" x14ac:dyDescent="0.25">
      <c r="M3151" s="9"/>
      <c r="N3151" s="12"/>
      <c r="O3151" s="12"/>
      <c r="P3151" s="12"/>
      <c r="Q3151" s="12"/>
      <c r="R3151" s="12"/>
      <c r="S3151" s="12"/>
      <c r="T3151" s="12"/>
      <c r="U3151" s="18"/>
      <c r="V3151" s="22"/>
      <c r="W3151" s="14"/>
      <c r="X3151" s="14"/>
      <c r="Y3151" s="14"/>
      <c r="Z3151" s="14"/>
      <c r="AA3151" s="14"/>
      <c r="AB3151" s="14"/>
      <c r="AC3151" s="14"/>
    </row>
    <row r="3152" spans="13:29" ht="16.5" customHeight="1" x14ac:dyDescent="0.25">
      <c r="M3152" s="9"/>
      <c r="N3152" s="12"/>
      <c r="O3152" s="12"/>
      <c r="P3152" s="12"/>
      <c r="Q3152" s="12"/>
      <c r="R3152" s="12"/>
      <c r="S3152" s="12"/>
      <c r="T3152" s="12"/>
      <c r="U3152" s="18"/>
      <c r="V3152" s="22"/>
      <c r="W3152" s="14"/>
      <c r="X3152" s="14"/>
      <c r="Y3152" s="14"/>
      <c r="Z3152" s="14"/>
      <c r="AA3152" s="14"/>
      <c r="AB3152" s="14"/>
      <c r="AC3152" s="14"/>
    </row>
    <row r="3153" spans="13:29" ht="16.5" customHeight="1" x14ac:dyDescent="0.25">
      <c r="M3153" s="9"/>
      <c r="N3153" s="12"/>
      <c r="O3153" s="12"/>
      <c r="P3153" s="12"/>
      <c r="Q3153" s="12"/>
      <c r="R3153" s="12"/>
      <c r="S3153" s="12"/>
      <c r="T3153" s="12"/>
      <c r="U3153" s="18"/>
      <c r="V3153" s="22"/>
      <c r="W3153" s="14"/>
      <c r="X3153" s="14"/>
      <c r="Y3153" s="14"/>
      <c r="Z3153" s="14"/>
      <c r="AA3153" s="14"/>
      <c r="AB3153" s="14"/>
      <c r="AC3153" s="14"/>
    </row>
    <row r="3154" spans="13:29" ht="16.5" customHeight="1" x14ac:dyDescent="0.25">
      <c r="M3154" s="9"/>
      <c r="N3154" s="12"/>
      <c r="O3154" s="12"/>
      <c r="P3154" s="12"/>
      <c r="Q3154" s="12"/>
      <c r="R3154" s="12"/>
      <c r="S3154" s="12"/>
      <c r="T3154" s="12"/>
      <c r="U3154" s="18"/>
      <c r="V3154" s="22"/>
      <c r="W3154" s="14"/>
      <c r="X3154" s="14"/>
      <c r="Y3154" s="14"/>
      <c r="Z3154" s="14"/>
      <c r="AA3154" s="14"/>
      <c r="AB3154" s="14"/>
      <c r="AC3154" s="14"/>
    </row>
    <row r="3155" spans="13:29" ht="16.5" customHeight="1" x14ac:dyDescent="0.25">
      <c r="M3155" s="9"/>
      <c r="N3155" s="12"/>
      <c r="O3155" s="12"/>
      <c r="P3155" s="12"/>
      <c r="Q3155" s="12"/>
      <c r="R3155" s="12"/>
      <c r="S3155" s="12"/>
      <c r="T3155" s="12"/>
      <c r="U3155" s="18"/>
      <c r="V3155" s="22"/>
      <c r="W3155" s="14"/>
      <c r="X3155" s="14"/>
      <c r="Y3155" s="14"/>
      <c r="Z3155" s="14"/>
      <c r="AA3155" s="14"/>
      <c r="AB3155" s="14"/>
      <c r="AC3155" s="14"/>
    </row>
    <row r="3156" spans="13:29" ht="16.5" customHeight="1" x14ac:dyDescent="0.25">
      <c r="M3156" s="9"/>
      <c r="N3156" s="12"/>
      <c r="O3156" s="12"/>
      <c r="P3156" s="12"/>
      <c r="Q3156" s="12"/>
      <c r="R3156" s="12"/>
      <c r="S3156" s="12"/>
      <c r="T3156" s="12"/>
      <c r="U3156" s="18"/>
      <c r="V3156" s="22"/>
      <c r="W3156" s="14"/>
      <c r="X3156" s="14"/>
      <c r="Y3156" s="14"/>
      <c r="Z3156" s="14"/>
      <c r="AA3156" s="14"/>
      <c r="AB3156" s="14"/>
      <c r="AC3156" s="14"/>
    </row>
    <row r="3157" spans="13:29" ht="16.5" customHeight="1" x14ac:dyDescent="0.25">
      <c r="M3157" s="9"/>
      <c r="N3157" s="12"/>
      <c r="O3157" s="12"/>
      <c r="P3157" s="12"/>
      <c r="Q3157" s="12"/>
      <c r="R3157" s="12"/>
      <c r="S3157" s="12"/>
      <c r="T3157" s="12"/>
      <c r="U3157" s="18"/>
      <c r="V3157" s="22"/>
      <c r="W3157" s="14"/>
      <c r="X3157" s="14"/>
      <c r="Y3157" s="14"/>
      <c r="Z3157" s="14"/>
      <c r="AA3157" s="14"/>
      <c r="AB3157" s="14"/>
      <c r="AC3157" s="14"/>
    </row>
    <row r="3158" spans="13:29" ht="16.5" customHeight="1" x14ac:dyDescent="0.25">
      <c r="M3158" s="9"/>
      <c r="N3158" s="12"/>
      <c r="O3158" s="12"/>
      <c r="P3158" s="12"/>
      <c r="Q3158" s="12"/>
      <c r="R3158" s="12"/>
      <c r="S3158" s="12"/>
      <c r="T3158" s="12"/>
      <c r="U3158" s="18"/>
      <c r="V3158" s="22"/>
      <c r="W3158" s="14"/>
      <c r="X3158" s="14"/>
      <c r="Y3158" s="14"/>
      <c r="Z3158" s="14"/>
      <c r="AA3158" s="14"/>
      <c r="AB3158" s="14"/>
      <c r="AC3158" s="14"/>
    </row>
    <row r="3159" spans="13:29" ht="16.5" customHeight="1" x14ac:dyDescent="0.25">
      <c r="M3159" s="9"/>
      <c r="N3159" s="12"/>
      <c r="O3159" s="12"/>
      <c r="P3159" s="12"/>
      <c r="Q3159" s="12"/>
      <c r="R3159" s="12"/>
      <c r="S3159" s="12"/>
      <c r="T3159" s="12"/>
      <c r="U3159" s="18"/>
      <c r="V3159" s="22"/>
      <c r="W3159" s="14"/>
      <c r="X3159" s="14"/>
      <c r="Y3159" s="14"/>
      <c r="Z3159" s="14"/>
      <c r="AA3159" s="14"/>
      <c r="AB3159" s="14"/>
      <c r="AC3159" s="14"/>
    </row>
    <row r="3160" spans="13:29" ht="16.5" customHeight="1" x14ac:dyDescent="0.25">
      <c r="M3160" s="9"/>
      <c r="N3160" s="12"/>
      <c r="O3160" s="12"/>
      <c r="P3160" s="12"/>
      <c r="Q3160" s="12"/>
      <c r="R3160" s="12"/>
      <c r="S3160" s="12"/>
      <c r="T3160" s="12"/>
      <c r="U3160" s="18"/>
      <c r="V3160" s="22"/>
      <c r="W3160" s="14"/>
      <c r="X3160" s="14"/>
      <c r="Y3160" s="14"/>
      <c r="Z3160" s="14"/>
      <c r="AA3160" s="14"/>
      <c r="AB3160" s="14"/>
      <c r="AC3160" s="14"/>
    </row>
    <row r="3161" spans="13:29" ht="16.5" customHeight="1" x14ac:dyDescent="0.25">
      <c r="M3161" s="9"/>
      <c r="N3161" s="12"/>
      <c r="O3161" s="12"/>
      <c r="P3161" s="12"/>
      <c r="Q3161" s="12"/>
      <c r="R3161" s="12"/>
      <c r="S3161" s="12"/>
      <c r="T3161" s="12"/>
      <c r="U3161" s="18"/>
      <c r="V3161" s="22"/>
      <c r="W3161" s="14"/>
      <c r="X3161" s="14"/>
      <c r="Y3161" s="14"/>
      <c r="Z3161" s="14"/>
      <c r="AA3161" s="14"/>
      <c r="AB3161" s="14"/>
      <c r="AC3161" s="14"/>
    </row>
    <row r="3162" spans="13:29" ht="16.5" customHeight="1" x14ac:dyDescent="0.25">
      <c r="M3162" s="9"/>
      <c r="N3162" s="12"/>
      <c r="O3162" s="12"/>
      <c r="P3162" s="12"/>
      <c r="Q3162" s="12"/>
      <c r="R3162" s="12"/>
      <c r="S3162" s="12"/>
      <c r="T3162" s="12"/>
      <c r="U3162" s="18"/>
      <c r="V3162" s="22"/>
      <c r="W3162" s="14"/>
      <c r="X3162" s="14"/>
      <c r="Y3162" s="14"/>
      <c r="Z3162" s="14"/>
      <c r="AA3162" s="14"/>
      <c r="AB3162" s="14"/>
      <c r="AC3162" s="14"/>
    </row>
    <row r="3163" spans="13:29" ht="16.5" customHeight="1" x14ac:dyDescent="0.25">
      <c r="M3163" s="9"/>
      <c r="N3163" s="12"/>
      <c r="O3163" s="12"/>
      <c r="P3163" s="12"/>
      <c r="Q3163" s="12"/>
      <c r="R3163" s="12"/>
      <c r="S3163" s="12"/>
      <c r="T3163" s="12"/>
      <c r="U3163" s="18"/>
      <c r="V3163" s="22"/>
      <c r="W3163" s="14"/>
      <c r="X3163" s="14"/>
      <c r="Y3163" s="14"/>
      <c r="Z3163" s="14"/>
      <c r="AA3163" s="14"/>
      <c r="AB3163" s="14"/>
      <c r="AC3163" s="14"/>
    </row>
    <row r="3164" spans="13:29" ht="16.5" customHeight="1" x14ac:dyDescent="0.25">
      <c r="M3164" s="9"/>
      <c r="N3164" s="12"/>
      <c r="O3164" s="12"/>
      <c r="P3164" s="12"/>
      <c r="Q3164" s="12"/>
      <c r="R3164" s="12"/>
      <c r="S3164" s="12"/>
      <c r="T3164" s="12"/>
      <c r="U3164" s="18"/>
      <c r="V3164" s="22"/>
      <c r="W3164" s="14"/>
      <c r="X3164" s="14"/>
      <c r="Y3164" s="14"/>
      <c r="Z3164" s="14"/>
      <c r="AA3164" s="14"/>
      <c r="AB3164" s="14"/>
      <c r="AC3164" s="14"/>
    </row>
    <row r="3165" spans="13:29" ht="16.5" customHeight="1" x14ac:dyDescent="0.25">
      <c r="M3165" s="9"/>
      <c r="N3165" s="12"/>
      <c r="O3165" s="12"/>
      <c r="P3165" s="12"/>
      <c r="Q3165" s="12"/>
      <c r="R3165" s="12"/>
      <c r="S3165" s="12"/>
      <c r="T3165" s="12"/>
      <c r="U3165" s="18"/>
      <c r="V3165" s="22"/>
      <c r="W3165" s="14"/>
      <c r="X3165" s="14"/>
      <c r="Y3165" s="14"/>
      <c r="Z3165" s="14"/>
      <c r="AA3165" s="14"/>
      <c r="AB3165" s="14"/>
      <c r="AC3165" s="14"/>
    </row>
    <row r="3166" spans="13:29" ht="16.5" customHeight="1" x14ac:dyDescent="0.25">
      <c r="M3166" s="9"/>
      <c r="N3166" s="12"/>
      <c r="O3166" s="12"/>
      <c r="P3166" s="12"/>
      <c r="Q3166" s="12"/>
      <c r="R3166" s="12"/>
      <c r="S3166" s="12"/>
      <c r="T3166" s="12"/>
      <c r="U3166" s="18"/>
      <c r="V3166" s="22"/>
      <c r="W3166" s="14"/>
      <c r="X3166" s="14"/>
      <c r="Y3166" s="14"/>
      <c r="Z3166" s="14"/>
      <c r="AA3166" s="14"/>
      <c r="AB3166" s="14"/>
      <c r="AC3166" s="14"/>
    </row>
    <row r="3167" spans="13:29" ht="16.5" customHeight="1" x14ac:dyDescent="0.25">
      <c r="M3167" s="9"/>
      <c r="N3167" s="12"/>
      <c r="O3167" s="12"/>
      <c r="P3167" s="12"/>
      <c r="Q3167" s="12"/>
      <c r="R3167" s="12"/>
      <c r="S3167" s="12"/>
      <c r="T3167" s="12"/>
      <c r="U3167" s="18"/>
      <c r="V3167" s="22"/>
      <c r="W3167" s="14"/>
      <c r="X3167" s="14"/>
      <c r="Y3167" s="14"/>
      <c r="Z3167" s="14"/>
      <c r="AA3167" s="14"/>
      <c r="AB3167" s="14"/>
      <c r="AC3167" s="14"/>
    </row>
    <row r="3168" spans="13:29" ht="16.5" customHeight="1" x14ac:dyDescent="0.25">
      <c r="M3168" s="9"/>
      <c r="N3168" s="12"/>
      <c r="O3168" s="12"/>
      <c r="P3168" s="12"/>
      <c r="Q3168" s="12"/>
      <c r="R3168" s="12"/>
      <c r="S3168" s="12"/>
      <c r="T3168" s="12"/>
      <c r="U3168" s="18"/>
      <c r="V3168" s="22"/>
      <c r="W3168" s="14"/>
      <c r="X3168" s="14"/>
      <c r="Y3168" s="14"/>
      <c r="Z3168" s="14"/>
      <c r="AA3168" s="14"/>
      <c r="AB3168" s="14"/>
      <c r="AC3168" s="14"/>
    </row>
    <row r="3169" spans="13:29" ht="16.5" customHeight="1" x14ac:dyDescent="0.25">
      <c r="M3169" s="9"/>
      <c r="N3169" s="12"/>
      <c r="O3169" s="12"/>
      <c r="P3169" s="12"/>
      <c r="Q3169" s="12"/>
      <c r="R3169" s="12"/>
      <c r="S3169" s="12"/>
      <c r="T3169" s="12"/>
      <c r="U3169" s="18"/>
      <c r="V3169" s="22"/>
      <c r="W3169" s="14"/>
      <c r="X3169" s="14"/>
      <c r="Y3169" s="14"/>
      <c r="Z3169" s="14"/>
      <c r="AA3169" s="14"/>
      <c r="AB3169" s="14"/>
      <c r="AC3169" s="14"/>
    </row>
    <row r="3170" spans="13:29" ht="16.5" customHeight="1" x14ac:dyDescent="0.25">
      <c r="M3170" s="9"/>
      <c r="N3170" s="12"/>
      <c r="O3170" s="12"/>
      <c r="P3170" s="12"/>
      <c r="Q3170" s="12"/>
      <c r="R3170" s="12"/>
      <c r="S3170" s="12"/>
      <c r="T3170" s="12"/>
      <c r="U3170" s="18"/>
      <c r="V3170" s="22"/>
      <c r="W3170" s="14"/>
      <c r="X3170" s="14"/>
      <c r="Y3170" s="14"/>
      <c r="Z3170" s="14"/>
      <c r="AA3170" s="14"/>
      <c r="AB3170" s="14"/>
      <c r="AC3170" s="14"/>
    </row>
    <row r="3171" spans="13:29" ht="16.5" customHeight="1" x14ac:dyDescent="0.25">
      <c r="M3171" s="9"/>
      <c r="N3171" s="12"/>
      <c r="O3171" s="12"/>
      <c r="P3171" s="12"/>
      <c r="Q3171" s="12"/>
      <c r="R3171" s="12"/>
      <c r="S3171" s="12"/>
      <c r="T3171" s="12"/>
      <c r="U3171" s="18"/>
      <c r="V3171" s="22"/>
      <c r="W3171" s="14"/>
      <c r="X3171" s="14"/>
      <c r="Y3171" s="14"/>
      <c r="Z3171" s="14"/>
      <c r="AA3171" s="14"/>
      <c r="AB3171" s="14"/>
      <c r="AC3171" s="14"/>
    </row>
    <row r="3172" spans="13:29" ht="16.5" customHeight="1" x14ac:dyDescent="0.25">
      <c r="M3172" s="9"/>
      <c r="N3172" s="12"/>
      <c r="O3172" s="12"/>
      <c r="P3172" s="12"/>
      <c r="Q3172" s="12"/>
      <c r="R3172" s="12"/>
      <c r="S3172" s="12"/>
      <c r="T3172" s="12"/>
      <c r="U3172" s="18"/>
      <c r="V3172" s="22"/>
      <c r="W3172" s="14"/>
      <c r="X3172" s="14"/>
      <c r="Y3172" s="14"/>
      <c r="Z3172" s="14"/>
      <c r="AA3172" s="14"/>
      <c r="AB3172" s="14"/>
      <c r="AC3172" s="14"/>
    </row>
    <row r="3173" spans="13:29" ht="16.5" customHeight="1" x14ac:dyDescent="0.25">
      <c r="M3173" s="9"/>
      <c r="N3173" s="12"/>
      <c r="O3173" s="12"/>
      <c r="P3173" s="12"/>
      <c r="Q3173" s="12"/>
      <c r="R3173" s="12"/>
      <c r="S3173" s="12"/>
      <c r="T3173" s="12"/>
      <c r="U3173" s="18"/>
      <c r="V3173" s="22"/>
      <c r="W3173" s="14"/>
      <c r="X3173" s="14"/>
      <c r="Y3173" s="14"/>
      <c r="Z3173" s="14"/>
      <c r="AA3173" s="14"/>
      <c r="AB3173" s="14"/>
      <c r="AC3173" s="14"/>
    </row>
    <row r="3174" spans="13:29" ht="16.5" customHeight="1" x14ac:dyDescent="0.25">
      <c r="M3174" s="9"/>
      <c r="N3174" s="12"/>
      <c r="O3174" s="12"/>
      <c r="P3174" s="12"/>
      <c r="Q3174" s="12"/>
      <c r="R3174" s="12"/>
      <c r="S3174" s="12"/>
      <c r="T3174" s="12"/>
      <c r="U3174" s="18"/>
      <c r="V3174" s="22"/>
      <c r="W3174" s="14"/>
      <c r="X3174" s="14"/>
      <c r="Y3174" s="14"/>
      <c r="Z3174" s="14"/>
      <c r="AA3174" s="14"/>
      <c r="AB3174" s="14"/>
      <c r="AC3174" s="14"/>
    </row>
    <row r="3175" spans="13:29" ht="16.5" customHeight="1" x14ac:dyDescent="0.25">
      <c r="M3175" s="9"/>
      <c r="N3175" s="12"/>
      <c r="O3175" s="12"/>
      <c r="P3175" s="12"/>
      <c r="Q3175" s="12"/>
      <c r="R3175" s="12"/>
      <c r="S3175" s="12"/>
      <c r="T3175" s="12"/>
      <c r="U3175" s="18"/>
      <c r="V3175" s="22"/>
      <c r="W3175" s="14"/>
      <c r="X3175" s="14"/>
      <c r="Y3175" s="14"/>
      <c r="Z3175" s="14"/>
      <c r="AA3175" s="14"/>
      <c r="AB3175" s="14"/>
      <c r="AC3175" s="14"/>
    </row>
    <row r="3176" spans="13:29" ht="16.5" customHeight="1" x14ac:dyDescent="0.25">
      <c r="M3176" s="9"/>
      <c r="N3176" s="12"/>
      <c r="O3176" s="12"/>
      <c r="P3176" s="12"/>
      <c r="Q3176" s="12"/>
      <c r="R3176" s="12"/>
      <c r="S3176" s="12"/>
      <c r="T3176" s="12"/>
      <c r="U3176" s="18"/>
      <c r="V3176" s="22"/>
      <c r="W3176" s="14"/>
      <c r="X3176" s="14"/>
      <c r="Y3176" s="14"/>
      <c r="Z3176" s="14"/>
      <c r="AA3176" s="14"/>
      <c r="AB3176" s="14"/>
      <c r="AC3176" s="14"/>
    </row>
    <row r="3177" spans="13:29" ht="16.5" customHeight="1" x14ac:dyDescent="0.25">
      <c r="M3177" s="9"/>
      <c r="N3177" s="12"/>
      <c r="O3177" s="12"/>
      <c r="P3177" s="12"/>
      <c r="Q3177" s="12"/>
      <c r="R3177" s="12"/>
      <c r="S3177" s="12"/>
      <c r="T3177" s="12"/>
      <c r="U3177" s="18"/>
      <c r="V3177" s="22"/>
      <c r="W3177" s="14"/>
      <c r="X3177" s="14"/>
      <c r="Y3177" s="14"/>
      <c r="Z3177" s="14"/>
      <c r="AA3177" s="14"/>
      <c r="AB3177" s="14"/>
      <c r="AC3177" s="14"/>
    </row>
    <row r="3178" spans="13:29" ht="16.5" customHeight="1" x14ac:dyDescent="0.25">
      <c r="M3178" s="9"/>
      <c r="N3178" s="12"/>
      <c r="O3178" s="12"/>
      <c r="P3178" s="12"/>
      <c r="Q3178" s="12"/>
      <c r="R3178" s="12"/>
      <c r="S3178" s="12"/>
      <c r="T3178" s="12"/>
      <c r="U3178" s="18"/>
      <c r="V3178" s="22"/>
      <c r="W3178" s="14"/>
      <c r="X3178" s="14"/>
      <c r="Y3178" s="14"/>
      <c r="Z3178" s="14"/>
      <c r="AA3178" s="14"/>
      <c r="AB3178" s="14"/>
      <c r="AC3178" s="14"/>
    </row>
    <row r="3179" spans="13:29" ht="16.5" customHeight="1" x14ac:dyDescent="0.25">
      <c r="M3179" s="9"/>
      <c r="N3179" s="12"/>
      <c r="O3179" s="12"/>
      <c r="P3179" s="12"/>
      <c r="Q3179" s="12"/>
      <c r="R3179" s="12"/>
      <c r="S3179" s="12"/>
      <c r="T3179" s="12"/>
      <c r="U3179" s="18"/>
      <c r="V3179" s="22"/>
      <c r="W3179" s="14"/>
      <c r="X3179" s="14"/>
      <c r="Y3179" s="14"/>
      <c r="Z3179" s="14"/>
      <c r="AA3179" s="14"/>
      <c r="AB3179" s="14"/>
      <c r="AC3179" s="14"/>
    </row>
    <row r="3180" spans="13:29" ht="16.5" customHeight="1" x14ac:dyDescent="0.25">
      <c r="M3180" s="9"/>
      <c r="N3180" s="12"/>
      <c r="O3180" s="12"/>
      <c r="P3180" s="12"/>
      <c r="Q3180" s="12"/>
      <c r="R3180" s="12"/>
      <c r="S3180" s="12"/>
      <c r="T3180" s="12"/>
      <c r="U3180" s="18"/>
      <c r="V3180" s="22"/>
      <c r="W3180" s="14"/>
      <c r="X3180" s="14"/>
      <c r="Y3180" s="14"/>
      <c r="Z3180" s="14"/>
      <c r="AA3180" s="14"/>
      <c r="AB3180" s="14"/>
      <c r="AC3180" s="14"/>
    </row>
    <row r="3181" spans="13:29" ht="16.5" customHeight="1" x14ac:dyDescent="0.25">
      <c r="M3181" s="9"/>
      <c r="N3181" s="12"/>
      <c r="O3181" s="12"/>
      <c r="P3181" s="12"/>
      <c r="Q3181" s="12"/>
      <c r="R3181" s="12"/>
      <c r="S3181" s="12"/>
      <c r="T3181" s="12"/>
      <c r="U3181" s="18"/>
      <c r="V3181" s="22"/>
      <c r="W3181" s="14"/>
      <c r="X3181" s="14"/>
      <c r="Y3181" s="14"/>
      <c r="Z3181" s="14"/>
      <c r="AA3181" s="14"/>
      <c r="AB3181" s="14"/>
      <c r="AC3181" s="14"/>
    </row>
    <row r="3182" spans="13:29" ht="16.5" customHeight="1" x14ac:dyDescent="0.25">
      <c r="M3182" s="9"/>
      <c r="N3182" s="12"/>
      <c r="O3182" s="12"/>
      <c r="P3182" s="12"/>
      <c r="Q3182" s="12"/>
      <c r="R3182" s="12"/>
      <c r="S3182" s="12"/>
      <c r="T3182" s="12"/>
      <c r="U3182" s="18"/>
      <c r="V3182" s="22"/>
      <c r="W3182" s="14"/>
      <c r="X3182" s="14"/>
      <c r="Y3182" s="14"/>
      <c r="Z3182" s="14"/>
      <c r="AA3182" s="14"/>
      <c r="AB3182" s="14"/>
      <c r="AC3182" s="14"/>
    </row>
    <row r="3183" spans="13:29" ht="16.5" customHeight="1" x14ac:dyDescent="0.25">
      <c r="M3183" s="9"/>
      <c r="N3183" s="12"/>
      <c r="O3183" s="12"/>
      <c r="P3183" s="12"/>
      <c r="Q3183" s="12"/>
      <c r="R3183" s="12"/>
      <c r="S3183" s="12"/>
      <c r="T3183" s="12"/>
      <c r="U3183" s="18"/>
      <c r="V3183" s="22"/>
      <c r="W3183" s="14"/>
      <c r="X3183" s="14"/>
      <c r="Y3183" s="14"/>
      <c r="Z3183" s="14"/>
      <c r="AA3183" s="14"/>
      <c r="AB3183" s="14"/>
      <c r="AC3183" s="14"/>
    </row>
    <row r="3184" spans="13:29" ht="16.5" customHeight="1" x14ac:dyDescent="0.25">
      <c r="M3184" s="9"/>
      <c r="N3184" s="12"/>
      <c r="O3184" s="12"/>
      <c r="P3184" s="12"/>
      <c r="Q3184" s="12"/>
      <c r="R3184" s="12"/>
      <c r="S3184" s="12"/>
      <c r="T3184" s="12"/>
      <c r="U3184" s="18"/>
      <c r="V3184" s="22"/>
      <c r="W3184" s="14"/>
      <c r="X3184" s="14"/>
      <c r="Y3184" s="14"/>
      <c r="Z3184" s="14"/>
      <c r="AA3184" s="14"/>
      <c r="AB3184" s="14"/>
      <c r="AC3184" s="14"/>
    </row>
    <row r="3185" spans="13:29" ht="16.5" customHeight="1" x14ac:dyDescent="0.25">
      <c r="M3185" s="9"/>
      <c r="N3185" s="12"/>
      <c r="O3185" s="12"/>
      <c r="P3185" s="12"/>
      <c r="Q3185" s="12"/>
      <c r="R3185" s="12"/>
      <c r="S3185" s="12"/>
      <c r="T3185" s="12"/>
      <c r="U3185" s="18"/>
      <c r="V3185" s="22"/>
      <c r="W3185" s="14"/>
      <c r="X3185" s="14"/>
      <c r="Y3185" s="14"/>
      <c r="Z3185" s="14"/>
      <c r="AA3185" s="14"/>
      <c r="AB3185" s="14"/>
      <c r="AC3185" s="14"/>
    </row>
    <row r="3186" spans="13:29" ht="16.5" customHeight="1" x14ac:dyDescent="0.25">
      <c r="M3186" s="9"/>
      <c r="N3186" s="12"/>
      <c r="O3186" s="12"/>
      <c r="P3186" s="12"/>
      <c r="Q3186" s="12"/>
      <c r="R3186" s="12"/>
      <c r="S3186" s="12"/>
      <c r="T3186" s="12"/>
      <c r="U3186" s="18"/>
      <c r="V3186" s="22"/>
      <c r="W3186" s="14"/>
      <c r="X3186" s="14"/>
      <c r="Y3186" s="14"/>
      <c r="Z3186" s="14"/>
      <c r="AA3186" s="14"/>
      <c r="AB3186" s="14"/>
      <c r="AC3186" s="14"/>
    </row>
    <row r="3187" spans="13:29" ht="16.5" customHeight="1" x14ac:dyDescent="0.25">
      <c r="M3187" s="9"/>
      <c r="N3187" s="12"/>
      <c r="O3187" s="12"/>
      <c r="P3187" s="12"/>
      <c r="Q3187" s="12"/>
      <c r="R3187" s="12"/>
      <c r="S3187" s="12"/>
      <c r="T3187" s="12"/>
      <c r="U3187" s="18"/>
      <c r="V3187" s="22"/>
      <c r="W3187" s="14"/>
      <c r="X3187" s="14"/>
      <c r="Y3187" s="14"/>
      <c r="Z3187" s="14"/>
      <c r="AA3187" s="14"/>
      <c r="AB3187" s="14"/>
      <c r="AC3187" s="14"/>
    </row>
    <row r="3188" spans="13:29" ht="16.5" customHeight="1" x14ac:dyDescent="0.25">
      <c r="M3188" s="9"/>
      <c r="N3188" s="12"/>
      <c r="O3188" s="12"/>
      <c r="P3188" s="12"/>
      <c r="Q3188" s="12"/>
      <c r="R3188" s="12"/>
      <c r="S3188" s="12"/>
      <c r="T3188" s="12"/>
      <c r="U3188" s="18"/>
      <c r="V3188" s="22"/>
      <c r="W3188" s="14"/>
      <c r="X3188" s="14"/>
      <c r="Y3188" s="14"/>
      <c r="Z3188" s="14"/>
      <c r="AA3188" s="14"/>
      <c r="AB3188" s="14"/>
      <c r="AC3188" s="14"/>
    </row>
    <row r="3189" spans="13:29" ht="16.5" customHeight="1" x14ac:dyDescent="0.25">
      <c r="M3189" s="9"/>
      <c r="N3189" s="12"/>
      <c r="O3189" s="12"/>
      <c r="P3189" s="12"/>
      <c r="Q3189" s="12"/>
      <c r="R3189" s="12"/>
      <c r="S3189" s="12"/>
      <c r="T3189" s="12"/>
      <c r="U3189" s="18"/>
      <c r="V3189" s="22"/>
      <c r="W3189" s="14"/>
      <c r="X3189" s="14"/>
      <c r="Y3189" s="14"/>
      <c r="Z3189" s="14"/>
      <c r="AA3189" s="14"/>
      <c r="AB3189" s="14"/>
      <c r="AC3189" s="14"/>
    </row>
    <row r="3190" spans="13:29" ht="16.5" customHeight="1" x14ac:dyDescent="0.25">
      <c r="M3190" s="9"/>
      <c r="N3190" s="12"/>
      <c r="O3190" s="12"/>
      <c r="P3190" s="12"/>
      <c r="Q3190" s="12"/>
      <c r="R3190" s="12"/>
      <c r="S3190" s="12"/>
      <c r="T3190" s="12"/>
      <c r="U3190" s="18"/>
      <c r="V3190" s="22"/>
      <c r="W3190" s="14"/>
      <c r="X3190" s="14"/>
      <c r="Y3190" s="14"/>
      <c r="Z3190" s="14"/>
      <c r="AA3190" s="14"/>
      <c r="AB3190" s="14"/>
      <c r="AC3190" s="14"/>
    </row>
    <row r="3191" spans="13:29" ht="16.5" customHeight="1" x14ac:dyDescent="0.25">
      <c r="M3191" s="9"/>
      <c r="N3191" s="12"/>
      <c r="O3191" s="12"/>
      <c r="P3191" s="12"/>
      <c r="Q3191" s="12"/>
      <c r="R3191" s="12"/>
      <c r="S3191" s="12"/>
      <c r="T3191" s="12"/>
      <c r="U3191" s="18"/>
      <c r="V3191" s="22"/>
      <c r="W3191" s="14"/>
      <c r="X3191" s="14"/>
      <c r="Y3191" s="14"/>
      <c r="Z3191" s="14"/>
      <c r="AA3191" s="14"/>
      <c r="AB3191" s="14"/>
      <c r="AC3191" s="14"/>
    </row>
    <row r="3192" spans="13:29" ht="16.5" customHeight="1" x14ac:dyDescent="0.25">
      <c r="M3192" s="9"/>
      <c r="N3192" s="12"/>
      <c r="O3192" s="12"/>
      <c r="P3192" s="12"/>
      <c r="Q3192" s="12"/>
      <c r="R3192" s="12"/>
      <c r="S3192" s="12"/>
      <c r="T3192" s="12"/>
      <c r="U3192" s="18"/>
      <c r="V3192" s="22"/>
      <c r="W3192" s="14"/>
      <c r="X3192" s="14"/>
      <c r="Y3192" s="14"/>
      <c r="Z3192" s="14"/>
      <c r="AA3192" s="14"/>
      <c r="AB3192" s="14"/>
      <c r="AC3192" s="14"/>
    </row>
    <row r="3193" spans="13:29" ht="16.5" customHeight="1" x14ac:dyDescent="0.25">
      <c r="M3193" s="9"/>
      <c r="N3193" s="12"/>
      <c r="O3193" s="12"/>
      <c r="P3193" s="12"/>
      <c r="Q3193" s="12"/>
      <c r="R3193" s="12"/>
      <c r="S3193" s="12"/>
      <c r="T3193" s="12"/>
      <c r="U3193" s="18"/>
      <c r="V3193" s="22"/>
      <c r="W3193" s="14"/>
      <c r="X3193" s="14"/>
      <c r="Y3193" s="14"/>
      <c r="Z3193" s="14"/>
      <c r="AA3193" s="14"/>
      <c r="AB3193" s="14"/>
      <c r="AC3193" s="14"/>
    </row>
    <row r="3194" spans="13:29" ht="16.5" customHeight="1" x14ac:dyDescent="0.25">
      <c r="M3194" s="9"/>
      <c r="N3194" s="12"/>
      <c r="O3194" s="12"/>
      <c r="P3194" s="12"/>
      <c r="Q3194" s="12"/>
      <c r="R3194" s="12"/>
      <c r="S3194" s="12"/>
      <c r="T3194" s="12"/>
      <c r="U3194" s="18"/>
      <c r="V3194" s="22"/>
      <c r="W3194" s="14"/>
      <c r="X3194" s="14"/>
      <c r="Y3194" s="14"/>
      <c r="Z3194" s="14"/>
      <c r="AA3194" s="14"/>
      <c r="AB3194" s="14"/>
      <c r="AC3194" s="14"/>
    </row>
    <row r="3195" spans="13:29" ht="16.5" customHeight="1" x14ac:dyDescent="0.25">
      <c r="M3195" s="9"/>
      <c r="N3195" s="12"/>
      <c r="O3195" s="12"/>
      <c r="P3195" s="12"/>
      <c r="Q3195" s="12"/>
      <c r="R3195" s="12"/>
      <c r="S3195" s="12"/>
      <c r="T3195" s="12"/>
      <c r="U3195" s="18"/>
      <c r="V3195" s="22"/>
      <c r="W3195" s="14"/>
      <c r="X3195" s="14"/>
      <c r="Y3195" s="14"/>
      <c r="Z3195" s="14"/>
      <c r="AA3195" s="14"/>
      <c r="AB3195" s="14"/>
      <c r="AC3195" s="14"/>
    </row>
    <row r="3196" spans="13:29" ht="16.5" customHeight="1" x14ac:dyDescent="0.25">
      <c r="M3196" s="9"/>
      <c r="N3196" s="12"/>
      <c r="O3196" s="12"/>
      <c r="P3196" s="12"/>
      <c r="Q3196" s="12"/>
      <c r="R3196" s="12"/>
      <c r="S3196" s="12"/>
      <c r="T3196" s="12"/>
      <c r="U3196" s="18"/>
      <c r="V3196" s="22"/>
      <c r="W3196" s="14"/>
      <c r="X3196" s="14"/>
      <c r="Y3196" s="14"/>
      <c r="Z3196" s="14"/>
      <c r="AA3196" s="14"/>
      <c r="AB3196" s="14"/>
      <c r="AC3196" s="14"/>
    </row>
    <row r="3197" spans="13:29" ht="16.5" customHeight="1" x14ac:dyDescent="0.25">
      <c r="M3197" s="9"/>
      <c r="N3197" s="12"/>
      <c r="O3197" s="12"/>
      <c r="P3197" s="12"/>
      <c r="Q3197" s="12"/>
      <c r="R3197" s="12"/>
      <c r="S3197" s="12"/>
      <c r="T3197" s="12"/>
      <c r="U3197" s="18"/>
      <c r="V3197" s="22"/>
      <c r="W3197" s="14"/>
      <c r="X3197" s="14"/>
      <c r="Y3197" s="14"/>
      <c r="Z3197" s="14"/>
      <c r="AA3197" s="14"/>
      <c r="AB3197" s="14"/>
      <c r="AC3197" s="14"/>
    </row>
    <row r="3198" spans="13:29" ht="16.5" customHeight="1" x14ac:dyDescent="0.25">
      <c r="M3198" s="9"/>
      <c r="N3198" s="12"/>
      <c r="O3198" s="12"/>
      <c r="P3198" s="12"/>
      <c r="Q3198" s="12"/>
      <c r="R3198" s="12"/>
      <c r="S3198" s="12"/>
      <c r="T3198" s="12"/>
      <c r="U3198" s="18"/>
      <c r="V3198" s="22"/>
      <c r="W3198" s="14"/>
      <c r="X3198" s="14"/>
      <c r="Y3198" s="14"/>
      <c r="Z3198" s="14"/>
      <c r="AA3198" s="14"/>
      <c r="AB3198" s="14"/>
      <c r="AC3198" s="14"/>
    </row>
    <row r="3199" spans="13:29" ht="16.5" customHeight="1" x14ac:dyDescent="0.25">
      <c r="M3199" s="9"/>
      <c r="N3199" s="12"/>
      <c r="O3199" s="12"/>
      <c r="P3199" s="12"/>
      <c r="Q3199" s="12"/>
      <c r="R3199" s="12"/>
      <c r="S3199" s="12"/>
      <c r="T3199" s="12"/>
      <c r="U3199" s="18"/>
      <c r="V3199" s="22"/>
      <c r="W3199" s="14"/>
      <c r="X3199" s="14"/>
      <c r="Y3199" s="14"/>
      <c r="Z3199" s="14"/>
      <c r="AA3199" s="14"/>
      <c r="AB3199" s="14"/>
      <c r="AC3199" s="14"/>
    </row>
    <row r="3200" spans="13:29" ht="16.5" customHeight="1" x14ac:dyDescent="0.25">
      <c r="M3200" s="9"/>
      <c r="N3200" s="12"/>
      <c r="O3200" s="12"/>
      <c r="P3200" s="12"/>
      <c r="Q3200" s="12"/>
      <c r="R3200" s="12"/>
      <c r="S3200" s="12"/>
      <c r="T3200" s="12"/>
      <c r="U3200" s="18"/>
      <c r="V3200" s="22"/>
      <c r="W3200" s="14"/>
      <c r="X3200" s="14"/>
      <c r="Y3200" s="14"/>
      <c r="Z3200" s="14"/>
      <c r="AA3200" s="14"/>
      <c r="AB3200" s="14"/>
      <c r="AC3200" s="14"/>
    </row>
    <row r="3201" spans="13:29" ht="16.5" customHeight="1" x14ac:dyDescent="0.25">
      <c r="M3201" s="9"/>
      <c r="N3201" s="12"/>
      <c r="O3201" s="12"/>
      <c r="P3201" s="12"/>
      <c r="Q3201" s="12"/>
      <c r="R3201" s="12"/>
      <c r="S3201" s="12"/>
      <c r="T3201" s="12"/>
      <c r="U3201" s="18"/>
      <c r="V3201" s="22"/>
      <c r="W3201" s="14"/>
      <c r="X3201" s="14"/>
      <c r="Y3201" s="14"/>
      <c r="Z3201" s="14"/>
      <c r="AA3201" s="14"/>
      <c r="AB3201" s="14"/>
      <c r="AC3201" s="14"/>
    </row>
    <row r="3202" spans="13:29" ht="16.5" customHeight="1" x14ac:dyDescent="0.25">
      <c r="M3202" s="9"/>
      <c r="N3202" s="12"/>
      <c r="O3202" s="12"/>
      <c r="P3202" s="12"/>
      <c r="Q3202" s="12"/>
      <c r="R3202" s="12"/>
      <c r="S3202" s="12"/>
      <c r="T3202" s="12"/>
      <c r="U3202" s="18"/>
      <c r="V3202" s="22"/>
      <c r="W3202" s="14"/>
      <c r="X3202" s="14"/>
      <c r="Y3202" s="14"/>
      <c r="Z3202" s="14"/>
      <c r="AA3202" s="14"/>
      <c r="AB3202" s="14"/>
      <c r="AC3202" s="14"/>
    </row>
    <row r="3203" spans="13:29" ht="16.5" customHeight="1" x14ac:dyDescent="0.25">
      <c r="M3203" s="9"/>
      <c r="N3203" s="12"/>
      <c r="O3203" s="12"/>
      <c r="P3203" s="12"/>
      <c r="Q3203" s="12"/>
      <c r="R3203" s="12"/>
      <c r="S3203" s="12"/>
      <c r="T3203" s="12"/>
      <c r="U3203" s="18"/>
      <c r="V3203" s="22"/>
      <c r="W3203" s="14"/>
      <c r="X3203" s="14"/>
      <c r="Y3203" s="14"/>
      <c r="Z3203" s="14"/>
      <c r="AA3203" s="14"/>
      <c r="AB3203" s="14"/>
      <c r="AC3203" s="14"/>
    </row>
    <row r="3204" spans="13:29" ht="16.5" customHeight="1" x14ac:dyDescent="0.25">
      <c r="M3204" s="9"/>
      <c r="N3204" s="12"/>
      <c r="O3204" s="12"/>
      <c r="P3204" s="12"/>
      <c r="Q3204" s="12"/>
      <c r="R3204" s="12"/>
      <c r="S3204" s="12"/>
      <c r="T3204" s="12"/>
      <c r="U3204" s="18"/>
      <c r="V3204" s="22"/>
      <c r="W3204" s="14"/>
      <c r="X3204" s="14"/>
      <c r="Y3204" s="14"/>
      <c r="Z3204" s="14"/>
      <c r="AA3204" s="14"/>
      <c r="AB3204" s="14"/>
      <c r="AC3204" s="14"/>
    </row>
    <row r="3205" spans="13:29" ht="16.5" customHeight="1" x14ac:dyDescent="0.25">
      <c r="M3205" s="9"/>
      <c r="N3205" s="12"/>
      <c r="O3205" s="12"/>
      <c r="P3205" s="12"/>
      <c r="Q3205" s="12"/>
      <c r="R3205" s="12"/>
      <c r="S3205" s="12"/>
      <c r="T3205" s="12"/>
      <c r="U3205" s="18"/>
      <c r="V3205" s="22"/>
      <c r="W3205" s="14"/>
      <c r="X3205" s="14"/>
      <c r="Y3205" s="14"/>
      <c r="Z3205" s="14"/>
      <c r="AA3205" s="14"/>
      <c r="AB3205" s="14"/>
      <c r="AC3205" s="14"/>
    </row>
    <row r="3206" spans="13:29" ht="16.5" customHeight="1" x14ac:dyDescent="0.25">
      <c r="M3206" s="9"/>
      <c r="N3206" s="12"/>
      <c r="O3206" s="12"/>
      <c r="P3206" s="12"/>
      <c r="Q3206" s="12"/>
      <c r="R3206" s="12"/>
      <c r="S3206" s="12"/>
      <c r="T3206" s="12"/>
      <c r="U3206" s="18"/>
      <c r="V3206" s="22"/>
      <c r="W3206" s="14"/>
      <c r="X3206" s="14"/>
      <c r="Y3206" s="14"/>
      <c r="Z3206" s="14"/>
      <c r="AA3206" s="14"/>
      <c r="AB3206" s="14"/>
      <c r="AC3206" s="14"/>
    </row>
    <row r="3207" spans="13:29" ht="16.5" customHeight="1" x14ac:dyDescent="0.25">
      <c r="M3207" s="9"/>
      <c r="N3207" s="12"/>
      <c r="O3207" s="12"/>
      <c r="P3207" s="12"/>
      <c r="Q3207" s="12"/>
      <c r="R3207" s="12"/>
      <c r="S3207" s="12"/>
      <c r="T3207" s="12"/>
      <c r="U3207" s="18"/>
      <c r="V3207" s="22"/>
      <c r="W3207" s="14"/>
      <c r="X3207" s="14"/>
      <c r="Y3207" s="14"/>
      <c r="Z3207" s="14"/>
      <c r="AA3207" s="14"/>
      <c r="AB3207" s="14"/>
      <c r="AC3207" s="14"/>
    </row>
    <row r="3208" spans="13:29" ht="16.5" customHeight="1" x14ac:dyDescent="0.25">
      <c r="M3208" s="9"/>
      <c r="N3208" s="12"/>
      <c r="O3208" s="12"/>
      <c r="P3208" s="12"/>
      <c r="Q3208" s="12"/>
      <c r="R3208" s="12"/>
      <c r="S3208" s="12"/>
      <c r="T3208" s="12"/>
      <c r="U3208" s="18"/>
      <c r="V3208" s="22"/>
      <c r="W3208" s="14"/>
      <c r="X3208" s="14"/>
      <c r="Y3208" s="14"/>
      <c r="Z3208" s="14"/>
      <c r="AA3208" s="14"/>
      <c r="AB3208" s="14"/>
      <c r="AC3208" s="14"/>
    </row>
    <row r="3209" spans="13:29" ht="16.5" customHeight="1" x14ac:dyDescent="0.25">
      <c r="M3209" s="9"/>
      <c r="N3209" s="12"/>
      <c r="O3209" s="12"/>
      <c r="P3209" s="12"/>
      <c r="Q3209" s="12"/>
      <c r="R3209" s="12"/>
      <c r="S3209" s="12"/>
      <c r="T3209" s="12"/>
      <c r="U3209" s="18"/>
      <c r="V3209" s="22"/>
      <c r="W3209" s="14"/>
      <c r="X3209" s="14"/>
      <c r="Y3209" s="14"/>
      <c r="Z3209" s="14"/>
      <c r="AA3209" s="14"/>
      <c r="AB3209" s="14"/>
      <c r="AC3209" s="14"/>
    </row>
    <row r="3210" spans="13:29" ht="16.5" customHeight="1" x14ac:dyDescent="0.25">
      <c r="M3210" s="9"/>
      <c r="N3210" s="12"/>
      <c r="O3210" s="12"/>
      <c r="P3210" s="12"/>
      <c r="Q3210" s="12"/>
      <c r="R3210" s="12"/>
      <c r="S3210" s="12"/>
      <c r="T3210" s="12"/>
      <c r="U3210" s="18"/>
      <c r="V3210" s="22"/>
      <c r="W3210" s="14"/>
      <c r="X3210" s="14"/>
      <c r="Y3210" s="14"/>
      <c r="Z3210" s="14"/>
      <c r="AA3210" s="14"/>
      <c r="AB3210" s="14"/>
      <c r="AC3210" s="14"/>
    </row>
    <row r="3211" spans="13:29" ht="16.5" customHeight="1" x14ac:dyDescent="0.25">
      <c r="M3211" s="9"/>
      <c r="N3211" s="12"/>
      <c r="O3211" s="12"/>
      <c r="P3211" s="12"/>
      <c r="Q3211" s="12"/>
      <c r="R3211" s="12"/>
      <c r="S3211" s="12"/>
      <c r="T3211" s="12"/>
      <c r="U3211" s="18"/>
      <c r="V3211" s="22"/>
      <c r="W3211" s="14"/>
      <c r="X3211" s="14"/>
      <c r="Y3211" s="14"/>
      <c r="Z3211" s="14"/>
      <c r="AA3211" s="14"/>
      <c r="AB3211" s="14"/>
      <c r="AC3211" s="14"/>
    </row>
    <row r="3212" spans="13:29" ht="16.5" customHeight="1" x14ac:dyDescent="0.25">
      <c r="M3212" s="9"/>
      <c r="N3212" s="12"/>
      <c r="O3212" s="12"/>
      <c r="P3212" s="12"/>
      <c r="Q3212" s="12"/>
      <c r="R3212" s="12"/>
      <c r="S3212" s="12"/>
      <c r="T3212" s="12"/>
      <c r="U3212" s="18"/>
      <c r="V3212" s="22"/>
      <c r="W3212" s="14"/>
      <c r="X3212" s="14"/>
      <c r="Y3212" s="14"/>
      <c r="Z3212" s="14"/>
      <c r="AA3212" s="14"/>
      <c r="AB3212" s="14"/>
      <c r="AC3212" s="14"/>
    </row>
    <row r="3213" spans="13:29" ht="16.5" customHeight="1" x14ac:dyDescent="0.25">
      <c r="M3213" s="9"/>
      <c r="N3213" s="12"/>
      <c r="O3213" s="12"/>
      <c r="P3213" s="12"/>
      <c r="Q3213" s="12"/>
      <c r="R3213" s="12"/>
      <c r="S3213" s="12"/>
      <c r="T3213" s="12"/>
      <c r="U3213" s="18"/>
      <c r="V3213" s="22"/>
      <c r="W3213" s="14"/>
      <c r="X3213" s="14"/>
      <c r="Y3213" s="14"/>
      <c r="Z3213" s="14"/>
      <c r="AA3213" s="14"/>
      <c r="AB3213" s="14"/>
      <c r="AC3213" s="14"/>
    </row>
    <row r="3214" spans="13:29" ht="16.5" customHeight="1" x14ac:dyDescent="0.25">
      <c r="M3214" s="9"/>
      <c r="N3214" s="12"/>
      <c r="O3214" s="12"/>
      <c r="P3214" s="12"/>
      <c r="Q3214" s="12"/>
      <c r="R3214" s="12"/>
      <c r="S3214" s="12"/>
      <c r="T3214" s="12"/>
      <c r="U3214" s="18"/>
      <c r="V3214" s="22"/>
      <c r="W3214" s="14"/>
      <c r="X3214" s="14"/>
      <c r="Y3214" s="14"/>
      <c r="Z3214" s="14"/>
      <c r="AA3214" s="14"/>
      <c r="AB3214" s="14"/>
      <c r="AC3214" s="14"/>
    </row>
    <row r="3215" spans="13:29" ht="16.5" customHeight="1" x14ac:dyDescent="0.25">
      <c r="M3215" s="9"/>
      <c r="N3215" s="12"/>
      <c r="O3215" s="12"/>
      <c r="P3215" s="12"/>
      <c r="Q3215" s="12"/>
      <c r="R3215" s="12"/>
      <c r="S3215" s="12"/>
      <c r="T3215" s="12"/>
      <c r="U3215" s="18"/>
      <c r="V3215" s="22"/>
      <c r="W3215" s="14"/>
      <c r="X3215" s="14"/>
      <c r="Y3215" s="14"/>
      <c r="Z3215" s="14"/>
      <c r="AA3215" s="14"/>
      <c r="AB3215" s="14"/>
      <c r="AC3215" s="14"/>
    </row>
    <row r="3216" spans="13:29" ht="16.5" customHeight="1" x14ac:dyDescent="0.25">
      <c r="M3216" s="9"/>
      <c r="N3216" s="12"/>
      <c r="O3216" s="12"/>
      <c r="P3216" s="12"/>
      <c r="Q3216" s="12"/>
      <c r="R3216" s="12"/>
      <c r="S3216" s="12"/>
      <c r="T3216" s="12"/>
      <c r="U3216" s="18"/>
      <c r="V3216" s="22"/>
      <c r="W3216" s="14"/>
      <c r="X3216" s="14"/>
      <c r="Y3216" s="14"/>
      <c r="Z3216" s="14"/>
      <c r="AA3216" s="14"/>
      <c r="AB3216" s="14"/>
      <c r="AC3216" s="14"/>
    </row>
    <row r="3217" spans="13:29" ht="16.5" customHeight="1" x14ac:dyDescent="0.25">
      <c r="M3217" s="9"/>
      <c r="N3217" s="12"/>
      <c r="O3217" s="12"/>
      <c r="P3217" s="12"/>
      <c r="Q3217" s="12"/>
      <c r="R3217" s="12"/>
      <c r="S3217" s="12"/>
      <c r="T3217" s="12"/>
      <c r="U3217" s="18"/>
      <c r="V3217" s="22"/>
      <c r="W3217" s="14"/>
      <c r="X3217" s="14"/>
      <c r="Y3217" s="14"/>
      <c r="Z3217" s="14"/>
      <c r="AA3217" s="14"/>
      <c r="AB3217" s="14"/>
      <c r="AC3217" s="14"/>
    </row>
    <row r="3218" spans="13:29" ht="16.5" customHeight="1" x14ac:dyDescent="0.25">
      <c r="M3218" s="9"/>
      <c r="N3218" s="12"/>
      <c r="O3218" s="12"/>
      <c r="P3218" s="12"/>
      <c r="Q3218" s="12"/>
      <c r="R3218" s="12"/>
      <c r="S3218" s="12"/>
      <c r="T3218" s="12"/>
      <c r="U3218" s="18"/>
      <c r="V3218" s="22"/>
      <c r="W3218" s="14"/>
      <c r="X3218" s="14"/>
      <c r="Y3218" s="14"/>
      <c r="Z3218" s="14"/>
      <c r="AA3218" s="14"/>
      <c r="AB3218" s="14"/>
      <c r="AC3218" s="14"/>
    </row>
    <row r="3219" spans="13:29" ht="16.5" customHeight="1" x14ac:dyDescent="0.25">
      <c r="M3219" s="9"/>
      <c r="N3219" s="12"/>
      <c r="O3219" s="12"/>
      <c r="P3219" s="12"/>
      <c r="Q3219" s="12"/>
      <c r="R3219" s="12"/>
      <c r="S3219" s="12"/>
      <c r="T3219" s="12"/>
      <c r="U3219" s="18"/>
      <c r="V3219" s="22"/>
      <c r="W3219" s="14"/>
      <c r="X3219" s="14"/>
      <c r="Y3219" s="14"/>
      <c r="Z3219" s="14"/>
      <c r="AA3219" s="14"/>
      <c r="AB3219" s="14"/>
      <c r="AC3219" s="14"/>
    </row>
    <row r="3220" spans="13:29" ht="16.5" customHeight="1" x14ac:dyDescent="0.25">
      <c r="M3220" s="9"/>
      <c r="N3220" s="12"/>
      <c r="O3220" s="12"/>
      <c r="P3220" s="12"/>
      <c r="Q3220" s="12"/>
      <c r="R3220" s="12"/>
      <c r="S3220" s="12"/>
      <c r="T3220" s="12"/>
      <c r="U3220" s="18"/>
      <c r="V3220" s="22"/>
      <c r="W3220" s="14"/>
      <c r="X3220" s="14"/>
      <c r="Y3220" s="14"/>
      <c r="Z3220" s="14"/>
      <c r="AA3220" s="14"/>
      <c r="AB3220" s="14"/>
      <c r="AC3220" s="14"/>
    </row>
    <row r="3221" spans="13:29" ht="16.5" customHeight="1" x14ac:dyDescent="0.25">
      <c r="M3221" s="9"/>
      <c r="N3221" s="12"/>
      <c r="O3221" s="12"/>
      <c r="P3221" s="12"/>
      <c r="Q3221" s="12"/>
      <c r="R3221" s="12"/>
      <c r="S3221" s="12"/>
      <c r="T3221" s="12"/>
      <c r="U3221" s="18"/>
      <c r="V3221" s="22"/>
      <c r="W3221" s="14"/>
      <c r="X3221" s="14"/>
      <c r="Y3221" s="14"/>
      <c r="Z3221" s="14"/>
      <c r="AA3221" s="14"/>
      <c r="AB3221" s="14"/>
      <c r="AC3221" s="14"/>
    </row>
    <row r="3222" spans="13:29" ht="16.5" customHeight="1" x14ac:dyDescent="0.25">
      <c r="M3222" s="9"/>
      <c r="N3222" s="12"/>
      <c r="O3222" s="12"/>
      <c r="P3222" s="12"/>
      <c r="Q3222" s="12"/>
      <c r="R3222" s="12"/>
      <c r="S3222" s="12"/>
      <c r="T3222" s="12"/>
      <c r="U3222" s="18"/>
      <c r="V3222" s="22"/>
      <c r="W3222" s="14"/>
      <c r="X3222" s="14"/>
      <c r="Y3222" s="14"/>
      <c r="Z3222" s="14"/>
      <c r="AA3222" s="14"/>
      <c r="AB3222" s="14"/>
      <c r="AC3222" s="14"/>
    </row>
    <row r="3223" spans="13:29" ht="16.5" customHeight="1" x14ac:dyDescent="0.25">
      <c r="M3223" s="9"/>
      <c r="N3223" s="12"/>
      <c r="O3223" s="12"/>
      <c r="P3223" s="12"/>
      <c r="Q3223" s="12"/>
      <c r="R3223" s="12"/>
      <c r="S3223" s="12"/>
      <c r="T3223" s="12"/>
      <c r="U3223" s="18"/>
      <c r="V3223" s="22"/>
      <c r="W3223" s="14"/>
      <c r="X3223" s="14"/>
      <c r="Y3223" s="14"/>
      <c r="Z3223" s="14"/>
      <c r="AA3223" s="14"/>
      <c r="AB3223" s="14"/>
      <c r="AC3223" s="14"/>
    </row>
    <row r="3224" spans="13:29" ht="16.5" customHeight="1" x14ac:dyDescent="0.25">
      <c r="M3224" s="9"/>
      <c r="N3224" s="12"/>
      <c r="O3224" s="12"/>
      <c r="P3224" s="12"/>
      <c r="Q3224" s="12"/>
      <c r="R3224" s="12"/>
      <c r="S3224" s="12"/>
      <c r="T3224" s="12"/>
      <c r="U3224" s="18"/>
      <c r="V3224" s="22"/>
      <c r="W3224" s="14"/>
      <c r="X3224" s="14"/>
      <c r="Y3224" s="14"/>
      <c r="Z3224" s="14"/>
      <c r="AA3224" s="14"/>
      <c r="AB3224" s="14"/>
      <c r="AC3224" s="14"/>
    </row>
    <row r="3225" spans="13:29" ht="16.5" customHeight="1" x14ac:dyDescent="0.25">
      <c r="M3225" s="9"/>
      <c r="N3225" s="12"/>
      <c r="O3225" s="12"/>
      <c r="P3225" s="12"/>
      <c r="Q3225" s="12"/>
      <c r="R3225" s="12"/>
      <c r="S3225" s="12"/>
      <c r="T3225" s="12"/>
      <c r="U3225" s="18"/>
      <c r="V3225" s="22"/>
      <c r="W3225" s="14"/>
      <c r="X3225" s="14"/>
      <c r="Y3225" s="14"/>
      <c r="Z3225" s="14"/>
      <c r="AA3225" s="14"/>
      <c r="AB3225" s="14"/>
      <c r="AC3225" s="14"/>
    </row>
    <row r="3226" spans="13:29" ht="16.5" customHeight="1" x14ac:dyDescent="0.25">
      <c r="M3226" s="9"/>
      <c r="N3226" s="12"/>
      <c r="O3226" s="12"/>
      <c r="P3226" s="12"/>
      <c r="Q3226" s="12"/>
      <c r="R3226" s="12"/>
      <c r="S3226" s="12"/>
      <c r="T3226" s="12"/>
      <c r="U3226" s="18"/>
      <c r="V3226" s="22"/>
      <c r="W3226" s="14"/>
      <c r="X3226" s="14"/>
      <c r="Y3226" s="14"/>
      <c r="Z3226" s="14"/>
      <c r="AA3226" s="14"/>
      <c r="AB3226" s="14"/>
      <c r="AC3226" s="14"/>
    </row>
    <row r="3227" spans="13:29" ht="16.5" customHeight="1" x14ac:dyDescent="0.25">
      <c r="M3227" s="9"/>
      <c r="N3227" s="12"/>
      <c r="O3227" s="12"/>
      <c r="P3227" s="12"/>
      <c r="Q3227" s="12"/>
      <c r="R3227" s="12"/>
      <c r="S3227" s="12"/>
      <c r="T3227" s="12"/>
      <c r="U3227" s="18"/>
      <c r="V3227" s="22"/>
      <c r="W3227" s="14"/>
      <c r="X3227" s="14"/>
      <c r="Y3227" s="14"/>
      <c r="Z3227" s="14"/>
      <c r="AA3227" s="14"/>
      <c r="AB3227" s="14"/>
      <c r="AC3227" s="14"/>
    </row>
    <row r="3228" spans="13:29" ht="16.5" customHeight="1" x14ac:dyDescent="0.25">
      <c r="M3228" s="9"/>
      <c r="N3228" s="12"/>
      <c r="O3228" s="12"/>
      <c r="P3228" s="12"/>
      <c r="Q3228" s="12"/>
      <c r="R3228" s="12"/>
      <c r="S3228" s="12"/>
      <c r="T3228" s="12"/>
      <c r="U3228" s="18"/>
      <c r="V3228" s="22"/>
      <c r="W3228" s="14"/>
      <c r="X3228" s="14"/>
      <c r="Y3228" s="14"/>
      <c r="Z3228" s="14"/>
      <c r="AA3228" s="14"/>
      <c r="AB3228" s="14"/>
      <c r="AC3228" s="14"/>
    </row>
    <row r="3229" spans="13:29" ht="16.5" customHeight="1" x14ac:dyDescent="0.25">
      <c r="M3229" s="9"/>
      <c r="N3229" s="12"/>
      <c r="O3229" s="12"/>
      <c r="P3229" s="12"/>
      <c r="Q3229" s="12"/>
      <c r="R3229" s="12"/>
      <c r="S3229" s="12"/>
      <c r="T3229" s="12"/>
      <c r="U3229" s="18"/>
      <c r="V3229" s="22"/>
      <c r="W3229" s="14"/>
      <c r="X3229" s="14"/>
      <c r="Y3229" s="14"/>
      <c r="Z3229" s="14"/>
      <c r="AA3229" s="14"/>
      <c r="AB3229" s="14"/>
      <c r="AC3229" s="14"/>
    </row>
    <row r="3230" spans="13:29" ht="16.5" customHeight="1" x14ac:dyDescent="0.25">
      <c r="M3230" s="9"/>
      <c r="N3230" s="12"/>
      <c r="O3230" s="12"/>
      <c r="P3230" s="12"/>
      <c r="Q3230" s="12"/>
      <c r="R3230" s="12"/>
      <c r="S3230" s="12"/>
      <c r="T3230" s="12"/>
      <c r="U3230" s="18"/>
      <c r="V3230" s="22"/>
      <c r="W3230" s="14"/>
      <c r="X3230" s="14"/>
      <c r="Y3230" s="14"/>
      <c r="Z3230" s="14"/>
      <c r="AA3230" s="14"/>
      <c r="AB3230" s="14"/>
      <c r="AC3230" s="14"/>
    </row>
    <row r="3231" spans="13:29" ht="16.5" customHeight="1" x14ac:dyDescent="0.25">
      <c r="M3231" s="9"/>
      <c r="N3231" s="12"/>
      <c r="O3231" s="12"/>
      <c r="P3231" s="12"/>
      <c r="Q3231" s="12"/>
      <c r="R3231" s="12"/>
      <c r="S3231" s="12"/>
      <c r="T3231" s="12"/>
      <c r="U3231" s="18"/>
      <c r="V3231" s="22"/>
      <c r="W3231" s="14"/>
      <c r="X3231" s="14"/>
      <c r="Y3231" s="14"/>
      <c r="Z3231" s="14"/>
      <c r="AA3231" s="14"/>
      <c r="AB3231" s="14"/>
      <c r="AC3231" s="14"/>
    </row>
    <row r="3232" spans="13:29" ht="16.5" customHeight="1" x14ac:dyDescent="0.25">
      <c r="M3232" s="9"/>
      <c r="N3232" s="12"/>
      <c r="O3232" s="12"/>
      <c r="P3232" s="12"/>
      <c r="Q3232" s="12"/>
      <c r="R3232" s="12"/>
      <c r="S3232" s="12"/>
      <c r="T3232" s="12"/>
      <c r="U3232" s="18"/>
      <c r="V3232" s="22"/>
      <c r="W3232" s="14"/>
      <c r="X3232" s="14"/>
      <c r="Y3232" s="14"/>
      <c r="Z3232" s="14"/>
      <c r="AA3232" s="14"/>
      <c r="AB3232" s="14"/>
      <c r="AC3232" s="14"/>
    </row>
    <row r="3233" spans="13:29" ht="16.5" customHeight="1" x14ac:dyDescent="0.25">
      <c r="M3233" s="9"/>
      <c r="N3233" s="12"/>
      <c r="O3233" s="12"/>
      <c r="P3233" s="12"/>
      <c r="Q3233" s="12"/>
      <c r="R3233" s="12"/>
      <c r="S3233" s="12"/>
      <c r="T3233" s="12"/>
      <c r="U3233" s="18"/>
      <c r="V3233" s="22"/>
      <c r="W3233" s="14"/>
      <c r="X3233" s="14"/>
      <c r="Y3233" s="14"/>
      <c r="Z3233" s="14"/>
      <c r="AA3233" s="14"/>
      <c r="AB3233" s="14"/>
      <c r="AC3233" s="14"/>
    </row>
    <row r="3234" spans="13:29" ht="16.5" customHeight="1" x14ac:dyDescent="0.25">
      <c r="M3234" s="9"/>
      <c r="N3234" s="12"/>
      <c r="O3234" s="12"/>
      <c r="P3234" s="12"/>
      <c r="Q3234" s="12"/>
      <c r="R3234" s="12"/>
      <c r="S3234" s="12"/>
      <c r="T3234" s="12"/>
      <c r="U3234" s="18"/>
      <c r="V3234" s="22"/>
      <c r="W3234" s="14"/>
      <c r="X3234" s="14"/>
      <c r="Y3234" s="14"/>
      <c r="Z3234" s="14"/>
      <c r="AA3234" s="14"/>
      <c r="AB3234" s="14"/>
      <c r="AC3234" s="14"/>
    </row>
    <row r="3235" spans="13:29" ht="16.5" customHeight="1" x14ac:dyDescent="0.25">
      <c r="M3235" s="9"/>
      <c r="N3235" s="12"/>
      <c r="O3235" s="12"/>
      <c r="P3235" s="12"/>
      <c r="Q3235" s="12"/>
      <c r="R3235" s="12"/>
      <c r="S3235" s="12"/>
      <c r="T3235" s="12"/>
      <c r="U3235" s="18"/>
      <c r="V3235" s="22"/>
      <c r="W3235" s="14"/>
      <c r="X3235" s="14"/>
      <c r="Y3235" s="14"/>
      <c r="Z3235" s="14"/>
      <c r="AA3235" s="14"/>
      <c r="AB3235" s="14"/>
      <c r="AC3235" s="14"/>
    </row>
    <row r="3236" spans="13:29" ht="16.5" customHeight="1" x14ac:dyDescent="0.25">
      <c r="M3236" s="9"/>
      <c r="N3236" s="12"/>
      <c r="O3236" s="12"/>
      <c r="P3236" s="12"/>
      <c r="Q3236" s="12"/>
      <c r="R3236" s="12"/>
      <c r="S3236" s="12"/>
      <c r="T3236" s="12"/>
      <c r="U3236" s="18"/>
      <c r="V3236" s="22"/>
      <c r="W3236" s="14"/>
      <c r="X3236" s="14"/>
      <c r="Y3236" s="14"/>
      <c r="Z3236" s="14"/>
      <c r="AA3236" s="14"/>
      <c r="AB3236" s="14"/>
      <c r="AC3236" s="14"/>
    </row>
    <row r="3237" spans="13:29" ht="16.5" customHeight="1" x14ac:dyDescent="0.25">
      <c r="M3237" s="9"/>
      <c r="N3237" s="12"/>
      <c r="O3237" s="12"/>
      <c r="P3237" s="12"/>
      <c r="Q3237" s="12"/>
      <c r="R3237" s="12"/>
      <c r="S3237" s="12"/>
      <c r="T3237" s="12"/>
      <c r="U3237" s="18"/>
      <c r="V3237" s="22"/>
      <c r="W3237" s="14"/>
      <c r="X3237" s="14"/>
      <c r="Y3237" s="14"/>
      <c r="Z3237" s="14"/>
      <c r="AA3237" s="14"/>
      <c r="AB3237" s="14"/>
      <c r="AC3237" s="14"/>
    </row>
    <row r="3238" spans="13:29" ht="16.5" customHeight="1" x14ac:dyDescent="0.25">
      <c r="M3238" s="9"/>
      <c r="N3238" s="12"/>
      <c r="O3238" s="12"/>
      <c r="P3238" s="12"/>
      <c r="Q3238" s="12"/>
      <c r="R3238" s="12"/>
      <c r="S3238" s="12"/>
      <c r="T3238" s="12"/>
      <c r="U3238" s="18"/>
      <c r="V3238" s="22"/>
      <c r="W3238" s="14"/>
      <c r="X3238" s="14"/>
      <c r="Y3238" s="14"/>
      <c r="Z3238" s="14"/>
      <c r="AA3238" s="14"/>
      <c r="AB3238" s="14"/>
      <c r="AC3238" s="14"/>
    </row>
    <row r="3239" spans="13:29" ht="16.5" customHeight="1" x14ac:dyDescent="0.25">
      <c r="M3239" s="9"/>
      <c r="N3239" s="12"/>
      <c r="O3239" s="12"/>
      <c r="P3239" s="12"/>
      <c r="Q3239" s="12"/>
      <c r="R3239" s="12"/>
      <c r="S3239" s="12"/>
      <c r="T3239" s="12"/>
      <c r="U3239" s="18"/>
      <c r="V3239" s="22"/>
      <c r="W3239" s="14"/>
      <c r="X3239" s="14"/>
      <c r="Y3239" s="14"/>
      <c r="Z3239" s="14"/>
      <c r="AA3239" s="14"/>
      <c r="AB3239" s="14"/>
      <c r="AC3239" s="14"/>
    </row>
    <row r="3240" spans="13:29" ht="16.5" customHeight="1" x14ac:dyDescent="0.25">
      <c r="M3240" s="9"/>
      <c r="N3240" s="12"/>
      <c r="O3240" s="12"/>
      <c r="P3240" s="12"/>
      <c r="Q3240" s="12"/>
      <c r="R3240" s="12"/>
      <c r="S3240" s="12"/>
      <c r="T3240" s="12"/>
      <c r="U3240" s="18"/>
      <c r="V3240" s="22"/>
      <c r="W3240" s="14"/>
      <c r="X3240" s="14"/>
      <c r="Y3240" s="14"/>
      <c r="Z3240" s="14"/>
      <c r="AA3240" s="14"/>
      <c r="AB3240" s="14"/>
      <c r="AC3240" s="14"/>
    </row>
    <row r="3241" spans="13:29" ht="16.5" customHeight="1" x14ac:dyDescent="0.25">
      <c r="M3241" s="9"/>
      <c r="N3241" s="12"/>
      <c r="O3241" s="12"/>
      <c r="P3241" s="12"/>
      <c r="Q3241" s="12"/>
      <c r="R3241" s="12"/>
      <c r="S3241" s="12"/>
      <c r="T3241" s="12"/>
      <c r="U3241" s="18"/>
      <c r="V3241" s="22"/>
      <c r="W3241" s="14"/>
      <c r="X3241" s="14"/>
      <c r="Y3241" s="14"/>
      <c r="Z3241" s="14"/>
      <c r="AA3241" s="14"/>
      <c r="AB3241" s="14"/>
      <c r="AC3241" s="14"/>
    </row>
    <row r="3242" spans="13:29" ht="16.5" customHeight="1" x14ac:dyDescent="0.25">
      <c r="M3242" s="9"/>
      <c r="N3242" s="12"/>
      <c r="O3242" s="12"/>
      <c r="P3242" s="12"/>
      <c r="Q3242" s="12"/>
      <c r="R3242" s="12"/>
      <c r="S3242" s="12"/>
      <c r="T3242" s="12"/>
      <c r="U3242" s="18"/>
      <c r="V3242" s="22"/>
      <c r="W3242" s="14"/>
      <c r="X3242" s="14"/>
      <c r="Y3242" s="14"/>
      <c r="Z3242" s="14"/>
      <c r="AA3242" s="14"/>
      <c r="AB3242" s="14"/>
      <c r="AC3242" s="14"/>
    </row>
    <row r="3243" spans="13:29" ht="16.5" customHeight="1" x14ac:dyDescent="0.25">
      <c r="M3243" s="9"/>
      <c r="N3243" s="12"/>
      <c r="O3243" s="12"/>
      <c r="P3243" s="12"/>
      <c r="Q3243" s="12"/>
      <c r="R3243" s="12"/>
      <c r="S3243" s="12"/>
      <c r="T3243" s="12"/>
      <c r="U3243" s="18"/>
      <c r="V3243" s="22"/>
      <c r="W3243" s="14"/>
      <c r="X3243" s="14"/>
      <c r="Y3243" s="14"/>
      <c r="Z3243" s="14"/>
      <c r="AA3243" s="14"/>
      <c r="AB3243" s="14"/>
      <c r="AC3243" s="14"/>
    </row>
    <row r="3244" spans="13:29" ht="16.5" customHeight="1" x14ac:dyDescent="0.25">
      <c r="M3244" s="9"/>
      <c r="N3244" s="12"/>
      <c r="O3244" s="12"/>
      <c r="P3244" s="12"/>
      <c r="Q3244" s="12"/>
      <c r="R3244" s="12"/>
      <c r="S3244" s="12"/>
      <c r="T3244" s="12"/>
      <c r="U3244" s="18"/>
      <c r="V3244" s="22"/>
      <c r="W3244" s="14"/>
      <c r="X3244" s="14"/>
      <c r="Y3244" s="14"/>
      <c r="Z3244" s="14"/>
      <c r="AA3244" s="14"/>
      <c r="AB3244" s="14"/>
      <c r="AC3244" s="14"/>
    </row>
    <row r="3245" spans="13:29" ht="16.5" customHeight="1" x14ac:dyDescent="0.25">
      <c r="M3245" s="9"/>
      <c r="N3245" s="12"/>
      <c r="O3245" s="12"/>
      <c r="P3245" s="12"/>
      <c r="Q3245" s="12"/>
      <c r="R3245" s="12"/>
      <c r="S3245" s="12"/>
      <c r="T3245" s="12"/>
      <c r="U3245" s="18"/>
      <c r="V3245" s="22"/>
      <c r="W3245" s="14"/>
      <c r="X3245" s="14"/>
      <c r="Y3245" s="14"/>
      <c r="Z3245" s="14"/>
      <c r="AA3245" s="14"/>
      <c r="AB3245" s="14"/>
      <c r="AC3245" s="14"/>
    </row>
    <row r="3246" spans="13:29" ht="16.5" customHeight="1" x14ac:dyDescent="0.25">
      <c r="M3246" s="9"/>
      <c r="N3246" s="12"/>
      <c r="O3246" s="12"/>
      <c r="P3246" s="12"/>
      <c r="Q3246" s="12"/>
      <c r="R3246" s="12"/>
      <c r="S3246" s="12"/>
      <c r="T3246" s="12"/>
      <c r="U3246" s="18"/>
      <c r="V3246" s="22"/>
      <c r="W3246" s="14"/>
      <c r="X3246" s="14"/>
      <c r="Y3246" s="14"/>
      <c r="Z3246" s="14"/>
      <c r="AA3246" s="14"/>
      <c r="AB3246" s="14"/>
      <c r="AC3246" s="14"/>
    </row>
    <row r="3247" spans="13:29" ht="16.5" customHeight="1" x14ac:dyDescent="0.25">
      <c r="M3247" s="9"/>
      <c r="N3247" s="12"/>
      <c r="O3247" s="12"/>
      <c r="P3247" s="12"/>
      <c r="Q3247" s="12"/>
      <c r="R3247" s="12"/>
      <c r="S3247" s="12"/>
      <c r="T3247" s="12"/>
      <c r="U3247" s="18"/>
      <c r="V3247" s="22"/>
      <c r="W3247" s="14"/>
      <c r="X3247" s="14"/>
      <c r="Y3247" s="14"/>
      <c r="Z3247" s="14"/>
      <c r="AA3247" s="14"/>
      <c r="AB3247" s="14"/>
      <c r="AC3247" s="14"/>
    </row>
    <row r="3248" spans="13:29" ht="16.5" customHeight="1" x14ac:dyDescent="0.25">
      <c r="M3248" s="9"/>
      <c r="N3248" s="12"/>
      <c r="O3248" s="12"/>
      <c r="P3248" s="12"/>
      <c r="Q3248" s="12"/>
      <c r="R3248" s="12"/>
      <c r="S3248" s="12"/>
      <c r="T3248" s="12"/>
      <c r="U3248" s="18"/>
      <c r="V3248" s="22"/>
      <c r="W3248" s="14"/>
      <c r="X3248" s="14"/>
      <c r="Y3248" s="14"/>
      <c r="Z3248" s="14"/>
      <c r="AA3248" s="14"/>
      <c r="AB3248" s="14"/>
      <c r="AC3248" s="14"/>
    </row>
    <row r="3249" spans="13:29" ht="16.5" customHeight="1" x14ac:dyDescent="0.25">
      <c r="M3249" s="9"/>
      <c r="N3249" s="12"/>
      <c r="O3249" s="12"/>
      <c r="P3249" s="12"/>
      <c r="Q3249" s="12"/>
      <c r="R3249" s="12"/>
      <c r="S3249" s="12"/>
      <c r="T3249" s="12"/>
      <c r="U3249" s="18"/>
      <c r="V3249" s="22"/>
      <c r="W3249" s="14"/>
      <c r="X3249" s="14"/>
      <c r="Y3249" s="14"/>
      <c r="Z3249" s="14"/>
      <c r="AA3249" s="14"/>
      <c r="AB3249" s="14"/>
      <c r="AC3249" s="14"/>
    </row>
    <row r="3250" spans="13:29" ht="16.5" customHeight="1" x14ac:dyDescent="0.25">
      <c r="M3250" s="9"/>
      <c r="N3250" s="12"/>
      <c r="O3250" s="12"/>
      <c r="P3250" s="12"/>
      <c r="Q3250" s="12"/>
      <c r="R3250" s="12"/>
      <c r="S3250" s="12"/>
      <c r="T3250" s="12"/>
      <c r="U3250" s="18"/>
      <c r="V3250" s="22"/>
      <c r="W3250" s="14"/>
      <c r="X3250" s="14"/>
      <c r="Y3250" s="14"/>
      <c r="Z3250" s="14"/>
      <c r="AA3250" s="14"/>
      <c r="AB3250" s="14"/>
      <c r="AC3250" s="14"/>
    </row>
    <row r="3251" spans="13:29" ht="16.5" customHeight="1" x14ac:dyDescent="0.25">
      <c r="M3251" s="9"/>
      <c r="N3251" s="12"/>
      <c r="O3251" s="12"/>
      <c r="P3251" s="12"/>
      <c r="Q3251" s="12"/>
      <c r="R3251" s="12"/>
      <c r="S3251" s="12"/>
      <c r="T3251" s="12"/>
      <c r="U3251" s="18"/>
      <c r="V3251" s="22"/>
      <c r="W3251" s="14"/>
      <c r="X3251" s="14"/>
      <c r="Y3251" s="14"/>
      <c r="Z3251" s="14"/>
      <c r="AA3251" s="14"/>
      <c r="AB3251" s="14"/>
      <c r="AC3251" s="14"/>
    </row>
    <row r="3252" spans="13:29" ht="16.5" customHeight="1" x14ac:dyDescent="0.25">
      <c r="M3252" s="9"/>
      <c r="N3252" s="12"/>
      <c r="O3252" s="12"/>
      <c r="P3252" s="12"/>
      <c r="Q3252" s="12"/>
      <c r="R3252" s="12"/>
      <c r="S3252" s="12"/>
      <c r="T3252" s="12"/>
      <c r="U3252" s="18"/>
      <c r="V3252" s="22"/>
      <c r="W3252" s="14"/>
      <c r="X3252" s="14"/>
      <c r="Y3252" s="14"/>
      <c r="Z3252" s="14"/>
      <c r="AA3252" s="14"/>
      <c r="AB3252" s="14"/>
      <c r="AC3252" s="14"/>
    </row>
    <row r="3253" spans="13:29" ht="16.5" customHeight="1" x14ac:dyDescent="0.25">
      <c r="M3253" s="9"/>
      <c r="N3253" s="12"/>
      <c r="O3253" s="12"/>
      <c r="P3253" s="12"/>
      <c r="Q3253" s="12"/>
      <c r="R3253" s="12"/>
      <c r="S3253" s="12"/>
      <c r="T3253" s="12"/>
      <c r="U3253" s="18"/>
      <c r="V3253" s="22"/>
      <c r="W3253" s="14"/>
      <c r="X3253" s="14"/>
      <c r="Y3253" s="14"/>
      <c r="Z3253" s="14"/>
      <c r="AA3253" s="14"/>
      <c r="AB3253" s="14"/>
      <c r="AC3253" s="14"/>
    </row>
    <row r="3254" spans="13:29" ht="16.5" customHeight="1" x14ac:dyDescent="0.25">
      <c r="M3254" s="9"/>
      <c r="N3254" s="12"/>
      <c r="O3254" s="12"/>
      <c r="P3254" s="12"/>
      <c r="Q3254" s="12"/>
      <c r="R3254" s="12"/>
      <c r="S3254" s="12"/>
      <c r="T3254" s="12"/>
      <c r="U3254" s="18"/>
      <c r="V3254" s="22"/>
      <c r="W3254" s="14"/>
      <c r="X3254" s="14"/>
      <c r="Y3254" s="14"/>
      <c r="Z3254" s="14"/>
      <c r="AA3254" s="14"/>
      <c r="AB3254" s="14"/>
      <c r="AC3254" s="14"/>
    </row>
    <row r="3255" spans="13:29" ht="16.5" customHeight="1" x14ac:dyDescent="0.25">
      <c r="M3255" s="9"/>
      <c r="N3255" s="12"/>
      <c r="O3255" s="12"/>
      <c r="P3255" s="12"/>
      <c r="Q3255" s="12"/>
      <c r="R3255" s="12"/>
      <c r="S3255" s="12"/>
      <c r="T3255" s="12"/>
      <c r="U3255" s="18"/>
      <c r="V3255" s="22"/>
      <c r="W3255" s="14"/>
      <c r="X3255" s="14"/>
      <c r="Y3255" s="14"/>
      <c r="Z3255" s="14"/>
      <c r="AA3255" s="14"/>
      <c r="AB3255" s="14"/>
      <c r="AC3255" s="14"/>
    </row>
    <row r="3256" spans="13:29" ht="16.5" customHeight="1" x14ac:dyDescent="0.25">
      <c r="M3256" s="9"/>
      <c r="N3256" s="12"/>
      <c r="O3256" s="12"/>
      <c r="P3256" s="12"/>
      <c r="Q3256" s="12"/>
      <c r="R3256" s="12"/>
      <c r="S3256" s="12"/>
      <c r="T3256" s="12"/>
      <c r="U3256" s="18"/>
      <c r="V3256" s="22"/>
      <c r="W3256" s="14"/>
      <c r="X3256" s="14"/>
      <c r="Y3256" s="14"/>
      <c r="Z3256" s="14"/>
      <c r="AA3256" s="14"/>
      <c r="AB3256" s="14"/>
      <c r="AC3256" s="14"/>
    </row>
    <row r="3257" spans="13:29" ht="16.5" customHeight="1" x14ac:dyDescent="0.25">
      <c r="M3257" s="9"/>
      <c r="N3257" s="12"/>
      <c r="O3257" s="12"/>
      <c r="P3257" s="12"/>
      <c r="Q3257" s="12"/>
      <c r="R3257" s="12"/>
      <c r="S3257" s="12"/>
      <c r="T3257" s="12"/>
      <c r="U3257" s="18"/>
      <c r="V3257" s="22"/>
      <c r="W3257" s="14"/>
      <c r="X3257" s="14"/>
      <c r="Y3257" s="14"/>
      <c r="Z3257" s="14"/>
      <c r="AA3257" s="14"/>
      <c r="AB3257" s="14"/>
      <c r="AC3257" s="14"/>
    </row>
    <row r="3258" spans="13:29" ht="16.5" customHeight="1" x14ac:dyDescent="0.25">
      <c r="M3258" s="9"/>
      <c r="N3258" s="12"/>
      <c r="O3258" s="12"/>
      <c r="P3258" s="12"/>
      <c r="Q3258" s="12"/>
      <c r="R3258" s="12"/>
      <c r="S3258" s="12"/>
      <c r="T3258" s="12"/>
      <c r="U3258" s="18"/>
      <c r="V3258" s="22"/>
      <c r="W3258" s="14"/>
      <c r="X3258" s="14"/>
      <c r="Y3258" s="14"/>
      <c r="Z3258" s="14"/>
      <c r="AA3258" s="14"/>
      <c r="AB3258" s="14"/>
      <c r="AC3258" s="14"/>
    </row>
    <row r="3259" spans="13:29" ht="16.5" customHeight="1" x14ac:dyDescent="0.25">
      <c r="M3259" s="9"/>
      <c r="N3259" s="12"/>
      <c r="O3259" s="12"/>
      <c r="P3259" s="12"/>
      <c r="Q3259" s="12"/>
      <c r="R3259" s="12"/>
      <c r="S3259" s="12"/>
      <c r="T3259" s="12"/>
      <c r="U3259" s="18"/>
      <c r="V3259" s="22"/>
      <c r="W3259" s="14"/>
      <c r="X3259" s="14"/>
      <c r="Y3259" s="14"/>
      <c r="Z3259" s="14"/>
      <c r="AA3259" s="14"/>
      <c r="AB3259" s="14"/>
      <c r="AC3259" s="14"/>
    </row>
    <row r="3260" spans="13:29" ht="16.5" customHeight="1" x14ac:dyDescent="0.25">
      <c r="M3260" s="9"/>
      <c r="N3260" s="12"/>
      <c r="O3260" s="12"/>
      <c r="P3260" s="12"/>
      <c r="Q3260" s="12"/>
      <c r="R3260" s="12"/>
      <c r="S3260" s="12"/>
      <c r="T3260" s="12"/>
      <c r="U3260" s="18"/>
      <c r="V3260" s="22"/>
      <c r="W3260" s="14"/>
      <c r="X3260" s="14"/>
      <c r="Y3260" s="14"/>
      <c r="Z3260" s="14"/>
      <c r="AA3260" s="14"/>
      <c r="AB3260" s="14"/>
      <c r="AC3260" s="14"/>
    </row>
    <row r="3261" spans="13:29" ht="16.5" customHeight="1" x14ac:dyDescent="0.25">
      <c r="M3261" s="9"/>
      <c r="N3261" s="12"/>
      <c r="O3261" s="12"/>
      <c r="P3261" s="12"/>
      <c r="Q3261" s="12"/>
      <c r="R3261" s="12"/>
      <c r="S3261" s="12"/>
      <c r="T3261" s="12"/>
      <c r="U3261" s="18"/>
      <c r="V3261" s="22"/>
      <c r="W3261" s="14"/>
      <c r="X3261" s="14"/>
      <c r="Y3261" s="14"/>
      <c r="Z3261" s="14"/>
      <c r="AA3261" s="14"/>
      <c r="AB3261" s="14"/>
      <c r="AC3261" s="14"/>
    </row>
    <row r="3262" spans="13:29" ht="16.5" customHeight="1" x14ac:dyDescent="0.25">
      <c r="M3262" s="9"/>
      <c r="N3262" s="12"/>
      <c r="O3262" s="12"/>
      <c r="P3262" s="12"/>
      <c r="Q3262" s="12"/>
      <c r="R3262" s="12"/>
      <c r="S3262" s="12"/>
      <c r="T3262" s="12"/>
      <c r="U3262" s="18"/>
      <c r="V3262" s="22"/>
      <c r="W3262" s="14"/>
      <c r="X3262" s="14"/>
      <c r="Y3262" s="14"/>
      <c r="Z3262" s="14"/>
      <c r="AA3262" s="14"/>
      <c r="AB3262" s="14"/>
      <c r="AC3262" s="14"/>
    </row>
    <row r="3263" spans="13:29" ht="16.5" customHeight="1" x14ac:dyDescent="0.25">
      <c r="M3263" s="9"/>
      <c r="N3263" s="12"/>
      <c r="O3263" s="12"/>
      <c r="P3263" s="12"/>
      <c r="Q3263" s="12"/>
      <c r="R3263" s="12"/>
      <c r="S3263" s="12"/>
      <c r="T3263" s="12"/>
      <c r="U3263" s="18"/>
      <c r="V3263" s="22"/>
      <c r="W3263" s="14"/>
      <c r="X3263" s="14"/>
      <c r="Y3263" s="14"/>
      <c r="Z3263" s="14"/>
      <c r="AA3263" s="14"/>
      <c r="AB3263" s="14"/>
      <c r="AC3263" s="14"/>
    </row>
    <row r="3264" spans="13:29" ht="16.5" customHeight="1" x14ac:dyDescent="0.25">
      <c r="M3264" s="9"/>
      <c r="N3264" s="12"/>
      <c r="O3264" s="12"/>
      <c r="P3264" s="12"/>
      <c r="Q3264" s="12"/>
      <c r="R3264" s="12"/>
      <c r="S3264" s="12"/>
      <c r="T3264" s="12"/>
      <c r="U3264" s="18"/>
      <c r="V3264" s="22"/>
      <c r="W3264" s="14"/>
      <c r="X3264" s="14"/>
      <c r="Y3264" s="14"/>
      <c r="Z3264" s="14"/>
      <c r="AA3264" s="14"/>
      <c r="AB3264" s="14"/>
      <c r="AC3264" s="14"/>
    </row>
    <row r="3265" spans="13:29" ht="16.5" customHeight="1" x14ac:dyDescent="0.25">
      <c r="M3265" s="9"/>
      <c r="N3265" s="12"/>
      <c r="O3265" s="12"/>
      <c r="P3265" s="12"/>
      <c r="Q3265" s="12"/>
      <c r="R3265" s="12"/>
      <c r="S3265" s="12"/>
      <c r="T3265" s="12"/>
      <c r="U3265" s="18"/>
      <c r="V3265" s="22"/>
      <c r="W3265" s="14"/>
      <c r="X3265" s="14"/>
      <c r="Y3265" s="14"/>
      <c r="Z3265" s="14"/>
      <c r="AA3265" s="14"/>
      <c r="AB3265" s="14"/>
      <c r="AC3265" s="14"/>
    </row>
    <row r="3266" spans="13:29" ht="16.5" customHeight="1" x14ac:dyDescent="0.25">
      <c r="M3266" s="9"/>
      <c r="N3266" s="12"/>
      <c r="O3266" s="12"/>
      <c r="P3266" s="12"/>
      <c r="Q3266" s="12"/>
      <c r="R3266" s="12"/>
      <c r="S3266" s="12"/>
      <c r="T3266" s="12"/>
      <c r="U3266" s="18"/>
      <c r="V3266" s="22"/>
      <c r="W3266" s="14"/>
      <c r="X3266" s="14"/>
      <c r="Y3266" s="14"/>
      <c r="Z3266" s="14"/>
      <c r="AA3266" s="14"/>
      <c r="AB3266" s="14"/>
      <c r="AC3266" s="14"/>
    </row>
    <row r="3267" spans="13:29" ht="16.5" customHeight="1" x14ac:dyDescent="0.25">
      <c r="M3267" s="9"/>
      <c r="N3267" s="12"/>
      <c r="O3267" s="12"/>
      <c r="P3267" s="12"/>
      <c r="Q3267" s="12"/>
      <c r="R3267" s="12"/>
      <c r="S3267" s="12"/>
      <c r="T3267" s="12"/>
      <c r="U3267" s="18"/>
      <c r="V3267" s="22"/>
      <c r="W3267" s="14"/>
      <c r="X3267" s="14"/>
      <c r="Y3267" s="14"/>
      <c r="Z3267" s="14"/>
      <c r="AA3267" s="14"/>
      <c r="AB3267" s="14"/>
      <c r="AC3267" s="14"/>
    </row>
    <row r="3268" spans="13:29" ht="16.5" customHeight="1" x14ac:dyDescent="0.25">
      <c r="M3268" s="9"/>
      <c r="N3268" s="12"/>
      <c r="O3268" s="12"/>
      <c r="P3268" s="12"/>
      <c r="Q3268" s="12"/>
      <c r="R3268" s="12"/>
      <c r="S3268" s="12"/>
      <c r="T3268" s="12"/>
      <c r="U3268" s="18"/>
      <c r="V3268" s="22"/>
      <c r="W3268" s="14"/>
      <c r="X3268" s="14"/>
      <c r="Y3268" s="14"/>
      <c r="Z3268" s="14"/>
      <c r="AA3268" s="14"/>
      <c r="AB3268" s="14"/>
      <c r="AC3268" s="14"/>
    </row>
    <row r="3269" spans="13:29" ht="16.5" customHeight="1" x14ac:dyDescent="0.25">
      <c r="M3269" s="9"/>
      <c r="N3269" s="12"/>
      <c r="O3269" s="12"/>
      <c r="P3269" s="12"/>
      <c r="Q3269" s="12"/>
      <c r="R3269" s="12"/>
      <c r="S3269" s="12"/>
      <c r="T3269" s="12"/>
      <c r="U3269" s="18"/>
      <c r="V3269" s="22"/>
      <c r="W3269" s="14"/>
      <c r="X3269" s="14"/>
      <c r="Y3269" s="14"/>
      <c r="Z3269" s="14"/>
      <c r="AA3269" s="14"/>
      <c r="AB3269" s="14"/>
      <c r="AC3269" s="14"/>
    </row>
    <row r="3270" spans="13:29" ht="16.5" customHeight="1" x14ac:dyDescent="0.25">
      <c r="M3270" s="9"/>
      <c r="N3270" s="12"/>
      <c r="O3270" s="12"/>
      <c r="P3270" s="12"/>
      <c r="Q3270" s="12"/>
      <c r="R3270" s="12"/>
      <c r="S3270" s="12"/>
      <c r="T3270" s="12"/>
      <c r="U3270" s="18"/>
      <c r="V3270" s="22"/>
      <c r="W3270" s="14"/>
      <c r="X3270" s="14"/>
      <c r="Y3270" s="14"/>
      <c r="Z3270" s="14"/>
      <c r="AA3270" s="14"/>
      <c r="AB3270" s="14"/>
      <c r="AC3270" s="14"/>
    </row>
    <row r="3271" spans="13:29" ht="16.5" customHeight="1" x14ac:dyDescent="0.25">
      <c r="M3271" s="9"/>
      <c r="N3271" s="12"/>
      <c r="O3271" s="12"/>
      <c r="P3271" s="12"/>
      <c r="Q3271" s="12"/>
      <c r="R3271" s="12"/>
      <c r="S3271" s="12"/>
      <c r="T3271" s="12"/>
      <c r="U3271" s="18"/>
      <c r="V3271" s="22"/>
      <c r="W3271" s="14"/>
      <c r="X3271" s="14"/>
      <c r="Y3271" s="14"/>
      <c r="Z3271" s="14"/>
      <c r="AA3271" s="14"/>
      <c r="AB3271" s="14"/>
      <c r="AC3271" s="14"/>
    </row>
    <row r="3272" spans="13:29" ht="16.5" customHeight="1" x14ac:dyDescent="0.25">
      <c r="M3272" s="9"/>
      <c r="N3272" s="12"/>
      <c r="O3272" s="12"/>
      <c r="P3272" s="12"/>
      <c r="Q3272" s="12"/>
      <c r="R3272" s="12"/>
      <c r="S3272" s="12"/>
      <c r="T3272" s="12"/>
      <c r="U3272" s="18"/>
      <c r="V3272" s="22"/>
      <c r="W3272" s="14"/>
      <c r="X3272" s="14"/>
      <c r="Y3272" s="14"/>
      <c r="Z3272" s="14"/>
      <c r="AA3272" s="14"/>
      <c r="AB3272" s="14"/>
      <c r="AC3272" s="14"/>
    </row>
    <row r="3273" spans="13:29" ht="16.5" customHeight="1" x14ac:dyDescent="0.25">
      <c r="M3273" s="9"/>
      <c r="N3273" s="12"/>
      <c r="O3273" s="12"/>
      <c r="P3273" s="12"/>
      <c r="Q3273" s="12"/>
      <c r="R3273" s="12"/>
      <c r="S3273" s="12"/>
      <c r="T3273" s="12"/>
      <c r="U3273" s="18"/>
      <c r="V3273" s="22"/>
      <c r="W3273" s="14"/>
      <c r="X3273" s="14"/>
      <c r="Y3273" s="14"/>
      <c r="Z3273" s="14"/>
      <c r="AA3273" s="14"/>
      <c r="AB3273" s="14"/>
      <c r="AC3273" s="14"/>
    </row>
    <row r="3274" spans="13:29" ht="16.5" customHeight="1" x14ac:dyDescent="0.25">
      <c r="M3274" s="9"/>
      <c r="N3274" s="12"/>
      <c r="O3274" s="12"/>
      <c r="P3274" s="12"/>
      <c r="Q3274" s="12"/>
      <c r="R3274" s="12"/>
      <c r="S3274" s="12"/>
      <c r="T3274" s="12"/>
      <c r="U3274" s="18"/>
      <c r="V3274" s="22"/>
      <c r="W3274" s="14"/>
      <c r="X3274" s="14"/>
      <c r="Y3274" s="14"/>
      <c r="Z3274" s="14"/>
      <c r="AA3274" s="14"/>
      <c r="AB3274" s="14"/>
      <c r="AC3274" s="14"/>
    </row>
    <row r="3275" spans="13:29" ht="16.5" customHeight="1" x14ac:dyDescent="0.25">
      <c r="M3275" s="9"/>
      <c r="N3275" s="12"/>
      <c r="O3275" s="12"/>
      <c r="P3275" s="12"/>
      <c r="Q3275" s="12"/>
      <c r="R3275" s="12"/>
      <c r="S3275" s="12"/>
      <c r="T3275" s="12"/>
      <c r="U3275" s="18"/>
      <c r="V3275" s="22"/>
      <c r="W3275" s="14"/>
      <c r="X3275" s="14"/>
      <c r="Y3275" s="14"/>
      <c r="Z3275" s="14"/>
      <c r="AA3275" s="14"/>
      <c r="AB3275" s="14"/>
      <c r="AC3275" s="14"/>
    </row>
    <row r="3276" spans="13:29" ht="16.5" customHeight="1" x14ac:dyDescent="0.25">
      <c r="M3276" s="9"/>
      <c r="N3276" s="12"/>
      <c r="O3276" s="12"/>
      <c r="P3276" s="12"/>
      <c r="Q3276" s="12"/>
      <c r="R3276" s="12"/>
      <c r="S3276" s="12"/>
      <c r="T3276" s="12"/>
      <c r="U3276" s="18"/>
      <c r="V3276" s="22"/>
      <c r="W3276" s="14"/>
      <c r="X3276" s="14"/>
      <c r="Y3276" s="14"/>
      <c r="Z3276" s="14"/>
      <c r="AA3276" s="14"/>
      <c r="AB3276" s="14"/>
      <c r="AC3276" s="14"/>
    </row>
    <row r="3277" spans="13:29" ht="16.5" customHeight="1" x14ac:dyDescent="0.25">
      <c r="M3277" s="9"/>
      <c r="N3277" s="12"/>
      <c r="O3277" s="12"/>
      <c r="P3277" s="12"/>
      <c r="Q3277" s="12"/>
      <c r="R3277" s="12"/>
      <c r="S3277" s="12"/>
      <c r="T3277" s="12"/>
      <c r="U3277" s="18"/>
      <c r="V3277" s="22"/>
      <c r="W3277" s="14"/>
      <c r="X3277" s="14"/>
      <c r="Y3277" s="14"/>
      <c r="Z3277" s="14"/>
      <c r="AA3277" s="14"/>
      <c r="AB3277" s="14"/>
      <c r="AC3277" s="14"/>
    </row>
    <row r="3278" spans="13:29" ht="16.5" customHeight="1" x14ac:dyDescent="0.25">
      <c r="M3278" s="9"/>
      <c r="N3278" s="12"/>
      <c r="O3278" s="12"/>
      <c r="P3278" s="12"/>
      <c r="Q3278" s="12"/>
      <c r="R3278" s="12"/>
      <c r="S3278" s="12"/>
      <c r="T3278" s="12"/>
      <c r="U3278" s="18"/>
      <c r="V3278" s="22"/>
      <c r="W3278" s="14"/>
      <c r="X3278" s="14"/>
      <c r="Y3278" s="14"/>
      <c r="Z3278" s="14"/>
      <c r="AA3278" s="14"/>
      <c r="AB3278" s="14"/>
      <c r="AC3278" s="14"/>
    </row>
    <row r="3279" spans="13:29" ht="16.5" customHeight="1" x14ac:dyDescent="0.25">
      <c r="M3279" s="9"/>
      <c r="N3279" s="12"/>
      <c r="O3279" s="12"/>
      <c r="P3279" s="12"/>
      <c r="Q3279" s="12"/>
      <c r="R3279" s="12"/>
      <c r="S3279" s="12"/>
      <c r="T3279" s="12"/>
      <c r="U3279" s="18"/>
      <c r="V3279" s="22"/>
      <c r="W3279" s="14"/>
      <c r="X3279" s="14"/>
      <c r="Y3279" s="14"/>
      <c r="Z3279" s="14"/>
      <c r="AA3279" s="14"/>
      <c r="AB3279" s="14"/>
      <c r="AC3279" s="14"/>
    </row>
    <row r="3280" spans="13:29" ht="16.5" customHeight="1" x14ac:dyDescent="0.25">
      <c r="M3280" s="9"/>
      <c r="N3280" s="12"/>
      <c r="O3280" s="12"/>
      <c r="P3280" s="12"/>
      <c r="Q3280" s="12"/>
      <c r="R3280" s="12"/>
      <c r="S3280" s="12"/>
      <c r="T3280" s="12"/>
      <c r="U3280" s="18"/>
      <c r="V3280" s="22"/>
      <c r="W3280" s="14"/>
      <c r="X3280" s="14"/>
      <c r="Y3280" s="14"/>
      <c r="Z3280" s="14"/>
      <c r="AA3280" s="14"/>
      <c r="AB3280" s="14"/>
      <c r="AC3280" s="14"/>
    </row>
    <row r="3281" spans="13:29" ht="16.5" customHeight="1" x14ac:dyDescent="0.25">
      <c r="M3281" s="9"/>
      <c r="N3281" s="12"/>
      <c r="O3281" s="12"/>
      <c r="P3281" s="12"/>
      <c r="Q3281" s="12"/>
      <c r="R3281" s="12"/>
      <c r="S3281" s="12"/>
      <c r="T3281" s="12"/>
      <c r="U3281" s="18"/>
      <c r="V3281" s="22"/>
      <c r="W3281" s="14"/>
      <c r="X3281" s="14"/>
      <c r="Y3281" s="14"/>
      <c r="Z3281" s="14"/>
      <c r="AA3281" s="14"/>
      <c r="AB3281" s="14"/>
      <c r="AC3281" s="14"/>
    </row>
    <row r="3282" spans="13:29" ht="16.5" customHeight="1" x14ac:dyDescent="0.25">
      <c r="M3282" s="9"/>
      <c r="N3282" s="12"/>
      <c r="O3282" s="12"/>
      <c r="P3282" s="12"/>
      <c r="Q3282" s="12"/>
      <c r="R3282" s="12"/>
      <c r="S3282" s="12"/>
      <c r="T3282" s="12"/>
      <c r="U3282" s="18"/>
      <c r="V3282" s="22"/>
      <c r="W3282" s="14"/>
      <c r="X3282" s="14"/>
      <c r="Y3282" s="14"/>
      <c r="Z3282" s="14"/>
      <c r="AA3282" s="14"/>
      <c r="AB3282" s="14"/>
      <c r="AC3282" s="14"/>
    </row>
    <row r="3283" spans="13:29" ht="16.5" customHeight="1" x14ac:dyDescent="0.25">
      <c r="M3283" s="9"/>
      <c r="N3283" s="12"/>
      <c r="O3283" s="12"/>
      <c r="P3283" s="12"/>
      <c r="Q3283" s="12"/>
      <c r="R3283" s="12"/>
      <c r="S3283" s="12"/>
      <c r="T3283" s="12"/>
      <c r="U3283" s="18"/>
      <c r="V3283" s="22"/>
      <c r="W3283" s="14"/>
      <c r="X3283" s="14"/>
      <c r="Y3283" s="14"/>
      <c r="Z3283" s="14"/>
      <c r="AA3283" s="14"/>
      <c r="AB3283" s="14"/>
      <c r="AC3283" s="14"/>
    </row>
    <row r="3284" spans="13:29" ht="16.5" customHeight="1" x14ac:dyDescent="0.25">
      <c r="M3284" s="9"/>
      <c r="N3284" s="12"/>
      <c r="O3284" s="12"/>
      <c r="P3284" s="12"/>
      <c r="Q3284" s="12"/>
      <c r="R3284" s="12"/>
      <c r="S3284" s="12"/>
      <c r="T3284" s="12"/>
      <c r="U3284" s="18"/>
      <c r="V3284" s="22"/>
      <c r="W3284" s="14"/>
      <c r="X3284" s="14"/>
      <c r="Y3284" s="14"/>
      <c r="Z3284" s="14"/>
      <c r="AA3284" s="14"/>
      <c r="AB3284" s="14"/>
      <c r="AC3284" s="14"/>
    </row>
    <row r="3285" spans="13:29" ht="16.5" customHeight="1" x14ac:dyDescent="0.25">
      <c r="M3285" s="9"/>
      <c r="N3285" s="12"/>
      <c r="O3285" s="12"/>
      <c r="P3285" s="12"/>
      <c r="Q3285" s="12"/>
      <c r="R3285" s="12"/>
      <c r="S3285" s="12"/>
      <c r="T3285" s="12"/>
      <c r="U3285" s="18"/>
      <c r="V3285" s="22"/>
      <c r="W3285" s="14"/>
      <c r="X3285" s="14"/>
      <c r="Y3285" s="14"/>
      <c r="Z3285" s="14"/>
      <c r="AA3285" s="14"/>
      <c r="AB3285" s="14"/>
      <c r="AC3285" s="14"/>
    </row>
    <row r="3286" spans="13:29" ht="16.5" customHeight="1" x14ac:dyDescent="0.25">
      <c r="M3286" s="9"/>
      <c r="N3286" s="12"/>
      <c r="O3286" s="12"/>
      <c r="P3286" s="12"/>
      <c r="Q3286" s="12"/>
      <c r="R3286" s="12"/>
      <c r="S3286" s="12"/>
      <c r="T3286" s="12"/>
      <c r="U3286" s="18"/>
      <c r="V3286" s="22"/>
      <c r="W3286" s="14"/>
      <c r="X3286" s="14"/>
      <c r="Y3286" s="14"/>
      <c r="Z3286" s="14"/>
      <c r="AA3286" s="14"/>
      <c r="AB3286" s="14"/>
      <c r="AC3286" s="14"/>
    </row>
    <row r="3287" spans="13:29" ht="16.5" customHeight="1" x14ac:dyDescent="0.25">
      <c r="M3287" s="9"/>
      <c r="N3287" s="12"/>
      <c r="O3287" s="12"/>
      <c r="P3287" s="12"/>
      <c r="Q3287" s="12"/>
      <c r="R3287" s="12"/>
      <c r="S3287" s="12"/>
      <c r="T3287" s="12"/>
      <c r="U3287" s="18"/>
      <c r="V3287" s="22"/>
      <c r="W3287" s="14"/>
      <c r="X3287" s="14"/>
      <c r="Y3287" s="14"/>
      <c r="Z3287" s="14"/>
      <c r="AA3287" s="14"/>
      <c r="AB3287" s="14"/>
      <c r="AC3287" s="14"/>
    </row>
    <row r="3288" spans="13:29" ht="16.5" customHeight="1" x14ac:dyDescent="0.25">
      <c r="M3288" s="9"/>
      <c r="N3288" s="12"/>
      <c r="O3288" s="12"/>
      <c r="P3288" s="12"/>
      <c r="Q3288" s="12"/>
      <c r="R3288" s="12"/>
      <c r="S3288" s="12"/>
      <c r="T3288" s="12"/>
      <c r="U3288" s="18"/>
      <c r="V3288" s="22"/>
      <c r="W3288" s="14"/>
      <c r="X3288" s="14"/>
      <c r="Y3288" s="14"/>
      <c r="Z3288" s="14"/>
      <c r="AA3288" s="14"/>
      <c r="AB3288" s="14"/>
      <c r="AC3288" s="14"/>
    </row>
    <row r="3289" spans="13:29" ht="16.5" customHeight="1" x14ac:dyDescent="0.25">
      <c r="M3289" s="9"/>
      <c r="N3289" s="12"/>
      <c r="O3289" s="12"/>
      <c r="P3289" s="12"/>
      <c r="Q3289" s="12"/>
      <c r="R3289" s="12"/>
      <c r="S3289" s="12"/>
      <c r="T3289" s="12"/>
      <c r="U3289" s="18"/>
      <c r="V3289" s="22"/>
      <c r="W3289" s="14"/>
      <c r="X3289" s="14"/>
      <c r="Y3289" s="14"/>
      <c r="Z3289" s="14"/>
      <c r="AA3289" s="14"/>
      <c r="AB3289" s="14"/>
      <c r="AC3289" s="14"/>
    </row>
    <row r="3290" spans="13:29" ht="16.5" customHeight="1" x14ac:dyDescent="0.25">
      <c r="M3290" s="9"/>
      <c r="N3290" s="12"/>
      <c r="O3290" s="12"/>
      <c r="P3290" s="12"/>
      <c r="Q3290" s="12"/>
      <c r="R3290" s="12"/>
      <c r="S3290" s="12"/>
      <c r="T3290" s="12"/>
      <c r="U3290" s="18"/>
      <c r="V3290" s="22"/>
      <c r="W3290" s="14"/>
      <c r="X3290" s="14"/>
      <c r="Y3290" s="14"/>
      <c r="Z3290" s="14"/>
      <c r="AA3290" s="14"/>
      <c r="AB3290" s="14"/>
      <c r="AC3290" s="14"/>
    </row>
    <row r="3291" spans="13:29" ht="16.5" customHeight="1" x14ac:dyDescent="0.25">
      <c r="M3291" s="9"/>
      <c r="N3291" s="12"/>
      <c r="O3291" s="12"/>
      <c r="P3291" s="12"/>
      <c r="Q3291" s="12"/>
      <c r="R3291" s="12"/>
      <c r="S3291" s="12"/>
      <c r="T3291" s="12"/>
      <c r="U3291" s="18"/>
      <c r="V3291" s="22"/>
      <c r="W3291" s="14"/>
      <c r="X3291" s="14"/>
      <c r="Y3291" s="14"/>
      <c r="Z3291" s="14"/>
      <c r="AA3291" s="14"/>
      <c r="AB3291" s="14"/>
      <c r="AC3291" s="14"/>
    </row>
    <row r="3292" spans="13:29" ht="16.5" customHeight="1" x14ac:dyDescent="0.25">
      <c r="M3292" s="9"/>
      <c r="N3292" s="12"/>
      <c r="O3292" s="12"/>
      <c r="P3292" s="12"/>
      <c r="Q3292" s="12"/>
      <c r="R3292" s="12"/>
      <c r="S3292" s="12"/>
      <c r="T3292" s="12"/>
      <c r="U3292" s="18"/>
      <c r="V3292" s="22"/>
      <c r="W3292" s="14"/>
      <c r="X3292" s="14"/>
      <c r="Y3292" s="14"/>
      <c r="Z3292" s="14"/>
      <c r="AA3292" s="14"/>
      <c r="AB3292" s="14"/>
      <c r="AC3292" s="14"/>
    </row>
    <row r="3293" spans="13:29" ht="16.5" customHeight="1" x14ac:dyDescent="0.25">
      <c r="M3293" s="9"/>
      <c r="N3293" s="12"/>
      <c r="O3293" s="12"/>
      <c r="P3293" s="12"/>
      <c r="Q3293" s="12"/>
      <c r="R3293" s="12"/>
      <c r="S3293" s="12"/>
      <c r="T3293" s="12"/>
      <c r="U3293" s="18"/>
      <c r="V3293" s="22"/>
      <c r="W3293" s="14"/>
      <c r="X3293" s="14"/>
      <c r="Y3293" s="14"/>
      <c r="Z3293" s="14"/>
      <c r="AA3293" s="14"/>
      <c r="AB3293" s="14"/>
      <c r="AC3293" s="14"/>
    </row>
    <row r="3294" spans="13:29" ht="16.5" customHeight="1" x14ac:dyDescent="0.25">
      <c r="M3294" s="9"/>
      <c r="N3294" s="12"/>
      <c r="O3294" s="12"/>
      <c r="P3294" s="12"/>
      <c r="Q3294" s="12"/>
      <c r="R3294" s="12"/>
      <c r="S3294" s="12"/>
      <c r="T3294" s="12"/>
      <c r="U3294" s="18"/>
      <c r="V3294" s="22"/>
      <c r="W3294" s="14"/>
      <c r="X3294" s="14"/>
      <c r="Y3294" s="14"/>
      <c r="Z3294" s="14"/>
      <c r="AA3294" s="14"/>
      <c r="AB3294" s="14"/>
      <c r="AC3294" s="14"/>
    </row>
    <row r="3295" spans="13:29" ht="16.5" customHeight="1" x14ac:dyDescent="0.25">
      <c r="M3295" s="9"/>
      <c r="N3295" s="12"/>
      <c r="O3295" s="12"/>
      <c r="P3295" s="12"/>
      <c r="Q3295" s="12"/>
      <c r="R3295" s="12"/>
      <c r="S3295" s="12"/>
      <c r="T3295" s="12"/>
      <c r="U3295" s="18"/>
      <c r="V3295" s="22"/>
      <c r="W3295" s="14"/>
      <c r="X3295" s="14"/>
      <c r="Y3295" s="14"/>
      <c r="Z3295" s="14"/>
      <c r="AA3295" s="14"/>
      <c r="AB3295" s="14"/>
      <c r="AC3295" s="14"/>
    </row>
    <row r="3296" spans="13:29" ht="16.5" customHeight="1" x14ac:dyDescent="0.25">
      <c r="M3296" s="9"/>
      <c r="N3296" s="12"/>
      <c r="O3296" s="12"/>
      <c r="P3296" s="12"/>
      <c r="Q3296" s="12"/>
      <c r="R3296" s="12"/>
      <c r="S3296" s="12"/>
      <c r="T3296" s="12"/>
      <c r="U3296" s="18"/>
      <c r="V3296" s="22"/>
      <c r="W3296" s="14"/>
      <c r="X3296" s="14"/>
      <c r="Y3296" s="14"/>
      <c r="Z3296" s="14"/>
      <c r="AA3296" s="14"/>
      <c r="AB3296" s="14"/>
      <c r="AC3296" s="14"/>
    </row>
    <row r="3297" spans="13:29" ht="16.5" customHeight="1" x14ac:dyDescent="0.25">
      <c r="M3297" s="9"/>
      <c r="N3297" s="12"/>
      <c r="O3297" s="12"/>
      <c r="P3297" s="12"/>
      <c r="Q3297" s="12"/>
      <c r="R3297" s="12"/>
      <c r="S3297" s="12"/>
      <c r="T3297" s="12"/>
      <c r="U3297" s="18"/>
      <c r="V3297" s="22"/>
      <c r="W3297" s="14"/>
      <c r="X3297" s="14"/>
      <c r="Y3297" s="14"/>
      <c r="Z3297" s="14"/>
      <c r="AA3297" s="14"/>
      <c r="AB3297" s="14"/>
      <c r="AC3297" s="14"/>
    </row>
    <row r="3298" spans="13:29" ht="16.5" customHeight="1" x14ac:dyDescent="0.25">
      <c r="M3298" s="9"/>
      <c r="N3298" s="12"/>
      <c r="O3298" s="12"/>
      <c r="P3298" s="12"/>
      <c r="Q3298" s="12"/>
      <c r="R3298" s="12"/>
      <c r="S3298" s="12"/>
      <c r="T3298" s="12"/>
      <c r="U3298" s="18"/>
      <c r="V3298" s="22"/>
      <c r="W3298" s="14"/>
      <c r="X3298" s="14"/>
      <c r="Y3298" s="14"/>
      <c r="Z3298" s="14"/>
      <c r="AA3298" s="14"/>
      <c r="AB3298" s="14"/>
      <c r="AC3298" s="14"/>
    </row>
    <row r="3299" spans="13:29" ht="16.5" customHeight="1" x14ac:dyDescent="0.25">
      <c r="M3299" s="9"/>
      <c r="N3299" s="12"/>
      <c r="O3299" s="12"/>
      <c r="P3299" s="12"/>
      <c r="Q3299" s="12"/>
      <c r="R3299" s="12"/>
      <c r="S3299" s="12"/>
      <c r="T3299" s="12"/>
      <c r="U3299" s="18"/>
      <c r="V3299" s="22"/>
      <c r="W3299" s="14"/>
      <c r="X3299" s="14"/>
      <c r="Y3299" s="14"/>
      <c r="Z3299" s="14"/>
      <c r="AA3299" s="14"/>
      <c r="AB3299" s="14"/>
      <c r="AC3299" s="14"/>
    </row>
    <row r="3300" spans="13:29" ht="16.5" customHeight="1" x14ac:dyDescent="0.25">
      <c r="M3300" s="9"/>
      <c r="N3300" s="12"/>
      <c r="O3300" s="12"/>
      <c r="P3300" s="12"/>
      <c r="Q3300" s="12"/>
      <c r="R3300" s="12"/>
      <c r="S3300" s="12"/>
      <c r="T3300" s="12"/>
      <c r="U3300" s="18"/>
      <c r="V3300" s="22"/>
      <c r="W3300" s="14"/>
      <c r="X3300" s="14"/>
      <c r="Y3300" s="14"/>
      <c r="Z3300" s="14"/>
      <c r="AA3300" s="14"/>
      <c r="AB3300" s="14"/>
      <c r="AC3300" s="14"/>
    </row>
    <row r="3301" spans="13:29" ht="16.5" customHeight="1" x14ac:dyDescent="0.25">
      <c r="M3301" s="9"/>
      <c r="N3301" s="12"/>
      <c r="O3301" s="12"/>
      <c r="P3301" s="12"/>
      <c r="Q3301" s="12"/>
      <c r="R3301" s="12"/>
      <c r="S3301" s="12"/>
      <c r="T3301" s="12"/>
      <c r="U3301" s="18"/>
      <c r="V3301" s="22"/>
      <c r="W3301" s="14"/>
      <c r="X3301" s="14"/>
      <c r="Y3301" s="14"/>
      <c r="Z3301" s="14"/>
      <c r="AA3301" s="14"/>
      <c r="AB3301" s="14"/>
      <c r="AC3301" s="14"/>
    </row>
    <row r="3302" spans="13:29" ht="16.5" customHeight="1" x14ac:dyDescent="0.25">
      <c r="M3302" s="9"/>
      <c r="N3302" s="12"/>
      <c r="O3302" s="12"/>
      <c r="P3302" s="12"/>
      <c r="Q3302" s="12"/>
      <c r="R3302" s="12"/>
      <c r="S3302" s="12"/>
      <c r="T3302" s="12"/>
      <c r="U3302" s="18"/>
      <c r="V3302" s="22"/>
      <c r="W3302" s="14"/>
      <c r="X3302" s="14"/>
      <c r="Y3302" s="14"/>
      <c r="Z3302" s="14"/>
      <c r="AA3302" s="14"/>
      <c r="AB3302" s="14"/>
      <c r="AC3302" s="14"/>
    </row>
    <row r="3303" spans="13:29" ht="16.5" customHeight="1" x14ac:dyDescent="0.25">
      <c r="M3303" s="9"/>
      <c r="N3303" s="12"/>
      <c r="O3303" s="12"/>
      <c r="P3303" s="12"/>
      <c r="Q3303" s="12"/>
      <c r="R3303" s="12"/>
      <c r="S3303" s="12"/>
      <c r="T3303" s="12"/>
      <c r="U3303" s="18"/>
      <c r="V3303" s="22"/>
      <c r="W3303" s="14"/>
      <c r="X3303" s="14"/>
      <c r="Y3303" s="14"/>
      <c r="Z3303" s="14"/>
      <c r="AA3303" s="14"/>
      <c r="AB3303" s="14"/>
      <c r="AC3303" s="14"/>
    </row>
    <row r="3304" spans="13:29" ht="16.5" customHeight="1" x14ac:dyDescent="0.25">
      <c r="M3304" s="9"/>
      <c r="N3304" s="12"/>
      <c r="O3304" s="12"/>
      <c r="P3304" s="12"/>
      <c r="Q3304" s="12"/>
      <c r="R3304" s="12"/>
      <c r="S3304" s="12"/>
      <c r="T3304" s="12"/>
      <c r="U3304" s="18"/>
      <c r="V3304" s="22"/>
      <c r="W3304" s="14"/>
      <c r="X3304" s="14"/>
      <c r="Y3304" s="14"/>
      <c r="Z3304" s="14"/>
      <c r="AA3304" s="14"/>
      <c r="AB3304" s="14"/>
      <c r="AC3304" s="14"/>
    </row>
    <row r="3305" spans="13:29" ht="16.5" customHeight="1" x14ac:dyDescent="0.25">
      <c r="M3305" s="9"/>
      <c r="N3305" s="12"/>
      <c r="O3305" s="12"/>
      <c r="P3305" s="12"/>
      <c r="Q3305" s="12"/>
      <c r="R3305" s="12"/>
      <c r="S3305" s="12"/>
      <c r="T3305" s="12"/>
      <c r="U3305" s="18"/>
      <c r="V3305" s="22"/>
      <c r="W3305" s="14"/>
      <c r="X3305" s="14"/>
      <c r="Y3305" s="14"/>
      <c r="Z3305" s="14"/>
      <c r="AA3305" s="14"/>
      <c r="AB3305" s="14"/>
      <c r="AC3305" s="14"/>
    </row>
    <row r="3306" spans="13:29" ht="16.5" customHeight="1" x14ac:dyDescent="0.25">
      <c r="M3306" s="9"/>
      <c r="N3306" s="12"/>
      <c r="O3306" s="12"/>
      <c r="P3306" s="12"/>
      <c r="Q3306" s="12"/>
      <c r="R3306" s="12"/>
      <c r="S3306" s="12"/>
      <c r="T3306" s="12"/>
      <c r="U3306" s="18"/>
      <c r="V3306" s="22"/>
      <c r="W3306" s="14"/>
      <c r="X3306" s="14"/>
      <c r="Y3306" s="14"/>
      <c r="Z3306" s="14"/>
      <c r="AA3306" s="14"/>
      <c r="AB3306" s="14"/>
      <c r="AC3306" s="14"/>
    </row>
    <row r="3307" spans="13:29" ht="16.5" customHeight="1" x14ac:dyDescent="0.25">
      <c r="M3307" s="9"/>
      <c r="N3307" s="12"/>
      <c r="O3307" s="12"/>
      <c r="P3307" s="12"/>
      <c r="Q3307" s="12"/>
      <c r="R3307" s="12"/>
      <c r="S3307" s="12"/>
      <c r="T3307" s="12"/>
      <c r="U3307" s="18"/>
      <c r="V3307" s="22"/>
      <c r="W3307" s="14"/>
      <c r="X3307" s="14"/>
      <c r="Y3307" s="14"/>
      <c r="Z3307" s="14"/>
      <c r="AA3307" s="14"/>
      <c r="AB3307" s="14"/>
      <c r="AC3307" s="14"/>
    </row>
    <row r="3308" spans="13:29" ht="16.5" customHeight="1" x14ac:dyDescent="0.25">
      <c r="M3308" s="9"/>
      <c r="N3308" s="12"/>
      <c r="O3308" s="12"/>
      <c r="P3308" s="12"/>
      <c r="Q3308" s="12"/>
      <c r="R3308" s="12"/>
      <c r="S3308" s="12"/>
      <c r="T3308" s="12"/>
      <c r="U3308" s="18"/>
      <c r="V3308" s="22"/>
      <c r="W3308" s="14"/>
      <c r="X3308" s="14"/>
      <c r="Y3308" s="14"/>
      <c r="Z3308" s="14"/>
      <c r="AA3308" s="14"/>
      <c r="AB3308" s="14"/>
      <c r="AC3308" s="14"/>
    </row>
    <row r="3309" spans="13:29" ht="16.5" customHeight="1" x14ac:dyDescent="0.25">
      <c r="M3309" s="9"/>
      <c r="N3309" s="12"/>
      <c r="O3309" s="12"/>
      <c r="P3309" s="12"/>
      <c r="Q3309" s="12"/>
      <c r="R3309" s="12"/>
      <c r="S3309" s="12"/>
      <c r="T3309" s="12"/>
      <c r="U3309" s="18"/>
      <c r="V3309" s="22"/>
      <c r="W3309" s="14"/>
      <c r="X3309" s="14"/>
      <c r="Y3309" s="14"/>
      <c r="Z3309" s="14"/>
      <c r="AA3309" s="14"/>
      <c r="AB3309" s="14"/>
      <c r="AC3309" s="14"/>
    </row>
    <row r="3310" spans="13:29" ht="16.5" customHeight="1" x14ac:dyDescent="0.25">
      <c r="M3310" s="9"/>
      <c r="N3310" s="12"/>
      <c r="O3310" s="12"/>
      <c r="P3310" s="12"/>
      <c r="Q3310" s="12"/>
      <c r="R3310" s="12"/>
      <c r="S3310" s="12"/>
      <c r="T3310" s="12"/>
      <c r="U3310" s="18"/>
      <c r="V3310" s="22"/>
      <c r="W3310" s="14"/>
      <c r="X3310" s="14"/>
      <c r="Y3310" s="14"/>
      <c r="Z3310" s="14"/>
      <c r="AA3310" s="14"/>
      <c r="AB3310" s="14"/>
      <c r="AC3310" s="14"/>
    </row>
    <row r="3311" spans="13:29" ht="16.5" customHeight="1" x14ac:dyDescent="0.25">
      <c r="M3311" s="9"/>
      <c r="N3311" s="12"/>
      <c r="O3311" s="12"/>
      <c r="P3311" s="12"/>
      <c r="Q3311" s="12"/>
      <c r="R3311" s="12"/>
      <c r="S3311" s="12"/>
      <c r="T3311" s="12"/>
      <c r="U3311" s="18"/>
      <c r="V3311" s="22"/>
      <c r="W3311" s="14"/>
      <c r="X3311" s="14"/>
      <c r="Y3311" s="14"/>
      <c r="Z3311" s="14"/>
      <c r="AA3311" s="14"/>
      <c r="AB3311" s="14"/>
      <c r="AC3311" s="14"/>
    </row>
    <row r="3312" spans="13:29" ht="16.5" customHeight="1" x14ac:dyDescent="0.25">
      <c r="M3312" s="9"/>
      <c r="N3312" s="12"/>
      <c r="O3312" s="12"/>
      <c r="P3312" s="12"/>
      <c r="Q3312" s="12"/>
      <c r="R3312" s="12"/>
      <c r="S3312" s="12"/>
      <c r="T3312" s="12"/>
      <c r="U3312" s="18"/>
      <c r="V3312" s="22"/>
      <c r="W3312" s="14"/>
      <c r="X3312" s="14"/>
      <c r="Y3312" s="14"/>
      <c r="Z3312" s="14"/>
      <c r="AA3312" s="14"/>
      <c r="AB3312" s="14"/>
      <c r="AC3312" s="14"/>
    </row>
    <row r="3313" spans="13:29" ht="16.5" customHeight="1" x14ac:dyDescent="0.25">
      <c r="M3313" s="9"/>
      <c r="N3313" s="12"/>
      <c r="O3313" s="12"/>
      <c r="P3313" s="12"/>
      <c r="Q3313" s="12"/>
      <c r="R3313" s="12"/>
      <c r="S3313" s="12"/>
      <c r="T3313" s="12"/>
      <c r="U3313" s="18"/>
      <c r="V3313" s="22"/>
      <c r="W3313" s="14"/>
      <c r="X3313" s="14"/>
      <c r="Y3313" s="14"/>
      <c r="Z3313" s="14"/>
      <c r="AA3313" s="14"/>
      <c r="AB3313" s="14"/>
      <c r="AC3313" s="14"/>
    </row>
    <row r="3314" spans="13:29" ht="16.5" customHeight="1" x14ac:dyDescent="0.25">
      <c r="M3314" s="9"/>
      <c r="N3314" s="12"/>
      <c r="O3314" s="12"/>
      <c r="P3314" s="12"/>
      <c r="Q3314" s="12"/>
      <c r="R3314" s="12"/>
      <c r="S3314" s="12"/>
      <c r="T3314" s="12"/>
      <c r="U3314" s="18"/>
      <c r="V3314" s="22"/>
      <c r="W3314" s="14"/>
      <c r="X3314" s="14"/>
      <c r="Y3314" s="14"/>
      <c r="Z3314" s="14"/>
      <c r="AA3314" s="14"/>
      <c r="AB3314" s="14"/>
      <c r="AC3314" s="14"/>
    </row>
    <row r="3315" spans="13:29" ht="16.5" customHeight="1" x14ac:dyDescent="0.25">
      <c r="M3315" s="9"/>
      <c r="N3315" s="12"/>
      <c r="O3315" s="12"/>
      <c r="P3315" s="12"/>
      <c r="Q3315" s="12"/>
      <c r="R3315" s="12"/>
      <c r="S3315" s="12"/>
      <c r="T3315" s="12"/>
      <c r="U3315" s="18"/>
      <c r="V3315" s="22"/>
      <c r="W3315" s="14"/>
      <c r="X3315" s="14"/>
      <c r="Y3315" s="14"/>
      <c r="Z3315" s="14"/>
      <c r="AA3315" s="14"/>
      <c r="AB3315" s="14"/>
      <c r="AC3315" s="14"/>
    </row>
    <row r="3316" spans="13:29" ht="16.5" customHeight="1" x14ac:dyDescent="0.25">
      <c r="M3316" s="9"/>
      <c r="N3316" s="12"/>
      <c r="O3316" s="12"/>
      <c r="P3316" s="12"/>
      <c r="Q3316" s="12"/>
      <c r="R3316" s="12"/>
      <c r="S3316" s="12"/>
      <c r="T3316" s="12"/>
      <c r="U3316" s="18"/>
      <c r="V3316" s="22"/>
      <c r="W3316" s="14"/>
      <c r="X3316" s="14"/>
      <c r="Y3316" s="14"/>
      <c r="Z3316" s="14"/>
      <c r="AA3316" s="14"/>
      <c r="AB3316" s="14"/>
      <c r="AC3316" s="14"/>
    </row>
    <row r="3317" spans="13:29" ht="16.5" customHeight="1" x14ac:dyDescent="0.25">
      <c r="M3317" s="9"/>
      <c r="N3317" s="12"/>
      <c r="O3317" s="12"/>
      <c r="P3317" s="12"/>
      <c r="Q3317" s="12"/>
      <c r="R3317" s="12"/>
      <c r="S3317" s="12"/>
      <c r="T3317" s="12"/>
      <c r="U3317" s="18"/>
      <c r="V3317" s="22"/>
      <c r="W3317" s="14"/>
      <c r="X3317" s="14"/>
      <c r="Y3317" s="14"/>
      <c r="Z3317" s="14"/>
      <c r="AA3317" s="14"/>
      <c r="AB3317" s="14"/>
      <c r="AC3317" s="14"/>
    </row>
    <row r="3318" spans="13:29" ht="16.5" customHeight="1" x14ac:dyDescent="0.25">
      <c r="M3318" s="9"/>
      <c r="N3318" s="12"/>
      <c r="O3318" s="12"/>
      <c r="P3318" s="12"/>
      <c r="Q3318" s="12"/>
      <c r="R3318" s="12"/>
      <c r="S3318" s="12"/>
      <c r="T3318" s="12"/>
      <c r="U3318" s="18"/>
      <c r="V3318" s="22"/>
      <c r="W3318" s="14"/>
      <c r="X3318" s="14"/>
      <c r="Y3318" s="14"/>
      <c r="Z3318" s="14"/>
      <c r="AA3318" s="14"/>
      <c r="AB3318" s="14"/>
      <c r="AC3318" s="14"/>
    </row>
    <row r="3319" spans="13:29" ht="16.5" customHeight="1" x14ac:dyDescent="0.25">
      <c r="M3319" s="9"/>
      <c r="N3319" s="12"/>
      <c r="O3319" s="12"/>
      <c r="P3319" s="12"/>
      <c r="Q3319" s="12"/>
      <c r="R3319" s="12"/>
      <c r="S3319" s="12"/>
      <c r="T3319" s="12"/>
      <c r="U3319" s="18"/>
      <c r="V3319" s="22"/>
      <c r="W3319" s="14"/>
      <c r="X3319" s="14"/>
      <c r="Y3319" s="14"/>
      <c r="Z3319" s="14"/>
      <c r="AA3319" s="14"/>
      <c r="AB3319" s="14"/>
      <c r="AC3319" s="14"/>
    </row>
    <row r="3320" spans="13:29" ht="16.5" customHeight="1" x14ac:dyDescent="0.25">
      <c r="M3320" s="9"/>
      <c r="N3320" s="12"/>
      <c r="O3320" s="12"/>
      <c r="P3320" s="12"/>
      <c r="Q3320" s="12"/>
      <c r="R3320" s="12"/>
      <c r="S3320" s="12"/>
      <c r="T3320" s="12"/>
      <c r="U3320" s="18"/>
      <c r="V3320" s="22"/>
      <c r="W3320" s="14"/>
      <c r="X3320" s="14"/>
      <c r="Y3320" s="14"/>
      <c r="Z3320" s="14"/>
      <c r="AA3320" s="14"/>
      <c r="AB3320" s="14"/>
      <c r="AC3320" s="14"/>
    </row>
    <row r="3321" spans="13:29" ht="16.5" customHeight="1" x14ac:dyDescent="0.25">
      <c r="M3321" s="9"/>
      <c r="N3321" s="12"/>
      <c r="O3321" s="12"/>
      <c r="P3321" s="12"/>
      <c r="Q3321" s="12"/>
      <c r="R3321" s="12"/>
      <c r="S3321" s="12"/>
      <c r="T3321" s="12"/>
      <c r="U3321" s="18"/>
      <c r="V3321" s="22"/>
      <c r="W3321" s="14"/>
      <c r="X3321" s="14"/>
      <c r="Y3321" s="14"/>
      <c r="Z3321" s="14"/>
      <c r="AA3321" s="14"/>
      <c r="AB3321" s="14"/>
      <c r="AC3321" s="14"/>
    </row>
    <row r="3322" spans="13:29" ht="16.5" customHeight="1" x14ac:dyDescent="0.25">
      <c r="M3322" s="9"/>
      <c r="N3322" s="12"/>
      <c r="O3322" s="12"/>
      <c r="P3322" s="12"/>
      <c r="Q3322" s="12"/>
      <c r="R3322" s="12"/>
      <c r="S3322" s="12"/>
      <c r="T3322" s="12"/>
      <c r="U3322" s="18"/>
      <c r="V3322" s="22"/>
      <c r="W3322" s="14"/>
      <c r="X3322" s="14"/>
      <c r="Y3322" s="14"/>
      <c r="Z3322" s="14"/>
      <c r="AA3322" s="14"/>
      <c r="AB3322" s="14"/>
      <c r="AC3322" s="14"/>
    </row>
    <row r="3323" spans="13:29" ht="16.5" customHeight="1" x14ac:dyDescent="0.25">
      <c r="M3323" s="9"/>
      <c r="N3323" s="12"/>
      <c r="O3323" s="12"/>
      <c r="P3323" s="12"/>
      <c r="Q3323" s="12"/>
      <c r="R3323" s="12"/>
      <c r="S3323" s="12"/>
      <c r="T3323" s="12"/>
      <c r="U3323" s="18"/>
      <c r="V3323" s="22"/>
      <c r="W3323" s="14"/>
      <c r="X3323" s="14"/>
      <c r="Y3323" s="14"/>
      <c r="Z3323" s="14"/>
      <c r="AA3323" s="14"/>
      <c r="AB3323" s="14"/>
      <c r="AC3323" s="14"/>
    </row>
    <row r="3324" spans="13:29" ht="16.5" customHeight="1" x14ac:dyDescent="0.25">
      <c r="M3324" s="9"/>
      <c r="N3324" s="12"/>
      <c r="O3324" s="12"/>
      <c r="P3324" s="12"/>
      <c r="Q3324" s="12"/>
      <c r="R3324" s="12"/>
      <c r="S3324" s="12"/>
      <c r="T3324" s="12"/>
      <c r="U3324" s="18"/>
      <c r="V3324" s="22"/>
      <c r="W3324" s="14"/>
      <c r="X3324" s="14"/>
      <c r="Y3324" s="14"/>
      <c r="Z3324" s="14"/>
      <c r="AA3324" s="14"/>
      <c r="AB3324" s="14"/>
      <c r="AC3324" s="14"/>
    </row>
    <row r="3325" spans="13:29" ht="16.5" customHeight="1" x14ac:dyDescent="0.25">
      <c r="M3325" s="9"/>
      <c r="N3325" s="12"/>
      <c r="O3325" s="12"/>
      <c r="P3325" s="12"/>
      <c r="Q3325" s="12"/>
      <c r="R3325" s="12"/>
      <c r="S3325" s="12"/>
      <c r="T3325" s="12"/>
      <c r="U3325" s="18"/>
      <c r="V3325" s="22"/>
      <c r="W3325" s="14"/>
      <c r="X3325" s="14"/>
      <c r="Y3325" s="14"/>
      <c r="Z3325" s="14"/>
      <c r="AA3325" s="14"/>
      <c r="AB3325" s="14"/>
      <c r="AC3325" s="14"/>
    </row>
    <row r="3326" spans="13:29" ht="16.5" customHeight="1" x14ac:dyDescent="0.25">
      <c r="M3326" s="9"/>
      <c r="N3326" s="12"/>
      <c r="O3326" s="12"/>
      <c r="P3326" s="12"/>
      <c r="Q3326" s="12"/>
      <c r="R3326" s="12"/>
      <c r="S3326" s="12"/>
      <c r="T3326" s="12"/>
      <c r="U3326" s="18"/>
      <c r="V3326" s="22"/>
      <c r="W3326" s="14"/>
      <c r="X3326" s="14"/>
      <c r="Y3326" s="14"/>
      <c r="Z3326" s="14"/>
      <c r="AA3326" s="14"/>
      <c r="AB3326" s="14"/>
      <c r="AC3326" s="14"/>
    </row>
    <row r="3327" spans="13:29" ht="16.5" customHeight="1" x14ac:dyDescent="0.25">
      <c r="M3327" s="9"/>
      <c r="N3327" s="12"/>
      <c r="O3327" s="12"/>
      <c r="P3327" s="12"/>
      <c r="Q3327" s="12"/>
      <c r="R3327" s="12"/>
      <c r="S3327" s="12"/>
      <c r="T3327" s="12"/>
      <c r="U3327" s="18"/>
      <c r="V3327" s="22"/>
      <c r="W3327" s="14"/>
      <c r="X3327" s="14"/>
      <c r="Y3327" s="14"/>
      <c r="Z3327" s="14"/>
      <c r="AA3327" s="14"/>
      <c r="AB3327" s="14"/>
      <c r="AC3327" s="14"/>
    </row>
    <row r="3328" spans="13:29" ht="16.5" customHeight="1" x14ac:dyDescent="0.25">
      <c r="M3328" s="9"/>
      <c r="N3328" s="12"/>
      <c r="O3328" s="12"/>
      <c r="P3328" s="12"/>
      <c r="Q3328" s="12"/>
      <c r="R3328" s="12"/>
      <c r="S3328" s="12"/>
      <c r="T3328" s="12"/>
      <c r="U3328" s="18"/>
      <c r="V3328" s="22"/>
      <c r="W3328" s="14"/>
      <c r="X3328" s="14"/>
      <c r="Y3328" s="14"/>
      <c r="Z3328" s="14"/>
      <c r="AA3328" s="14"/>
      <c r="AB3328" s="14"/>
      <c r="AC3328" s="14"/>
    </row>
    <row r="3329" spans="13:29" ht="16.5" customHeight="1" x14ac:dyDescent="0.25">
      <c r="M3329" s="9"/>
      <c r="N3329" s="12"/>
      <c r="O3329" s="12"/>
      <c r="P3329" s="12"/>
      <c r="Q3329" s="12"/>
      <c r="R3329" s="12"/>
      <c r="S3329" s="12"/>
      <c r="T3329" s="12"/>
      <c r="U3329" s="18"/>
      <c r="V3329" s="22"/>
      <c r="W3329" s="14"/>
      <c r="X3329" s="14"/>
      <c r="Y3329" s="14"/>
      <c r="Z3329" s="14"/>
      <c r="AA3329" s="14"/>
      <c r="AB3329" s="14"/>
      <c r="AC3329" s="14"/>
    </row>
    <row r="3330" spans="13:29" ht="16.5" customHeight="1" x14ac:dyDescent="0.25">
      <c r="M3330" s="9"/>
      <c r="N3330" s="12"/>
      <c r="O3330" s="12"/>
      <c r="P3330" s="12"/>
      <c r="Q3330" s="12"/>
      <c r="R3330" s="12"/>
      <c r="S3330" s="12"/>
      <c r="T3330" s="12"/>
      <c r="U3330" s="18"/>
      <c r="V3330" s="22"/>
      <c r="W3330" s="14"/>
      <c r="X3330" s="14"/>
      <c r="Y3330" s="14"/>
      <c r="Z3330" s="14"/>
      <c r="AA3330" s="14"/>
      <c r="AB3330" s="14"/>
      <c r="AC3330" s="14"/>
    </row>
    <row r="3331" spans="13:29" ht="16.5" customHeight="1" x14ac:dyDescent="0.25">
      <c r="M3331" s="9"/>
      <c r="N3331" s="12"/>
      <c r="O3331" s="12"/>
      <c r="P3331" s="12"/>
      <c r="Q3331" s="12"/>
      <c r="R3331" s="12"/>
      <c r="S3331" s="12"/>
      <c r="T3331" s="12"/>
      <c r="U3331" s="18"/>
      <c r="V3331" s="22"/>
      <c r="W3331" s="14"/>
      <c r="X3331" s="14"/>
      <c r="Y3331" s="14"/>
      <c r="Z3331" s="14"/>
      <c r="AA3331" s="14"/>
      <c r="AB3331" s="14"/>
      <c r="AC3331" s="14"/>
    </row>
    <row r="3332" spans="13:29" ht="16.5" customHeight="1" x14ac:dyDescent="0.25">
      <c r="M3332" s="9"/>
      <c r="N3332" s="12"/>
      <c r="O3332" s="12"/>
      <c r="P3332" s="12"/>
      <c r="Q3332" s="12"/>
      <c r="R3332" s="12"/>
      <c r="S3332" s="12"/>
      <c r="T3332" s="12"/>
      <c r="U3332" s="18"/>
      <c r="V3332" s="22"/>
      <c r="W3332" s="14"/>
      <c r="X3332" s="14"/>
      <c r="Y3332" s="14"/>
      <c r="Z3332" s="14"/>
      <c r="AA3332" s="14"/>
      <c r="AB3332" s="14"/>
      <c r="AC3332" s="14"/>
    </row>
    <row r="3333" spans="13:29" ht="16.5" customHeight="1" x14ac:dyDescent="0.25">
      <c r="M3333" s="9"/>
      <c r="N3333" s="12"/>
      <c r="O3333" s="12"/>
      <c r="P3333" s="12"/>
      <c r="Q3333" s="12"/>
      <c r="R3333" s="12"/>
      <c r="S3333" s="12"/>
      <c r="T3333" s="12"/>
      <c r="U3333" s="18"/>
      <c r="V3333" s="22"/>
      <c r="W3333" s="14"/>
      <c r="X3333" s="14"/>
      <c r="Y3333" s="14"/>
      <c r="Z3333" s="14"/>
      <c r="AA3333" s="14"/>
      <c r="AB3333" s="14"/>
      <c r="AC3333" s="14"/>
    </row>
    <row r="3334" spans="13:29" ht="16.5" customHeight="1" x14ac:dyDescent="0.25">
      <c r="M3334" s="9"/>
      <c r="N3334" s="12"/>
      <c r="O3334" s="12"/>
      <c r="P3334" s="12"/>
      <c r="Q3334" s="12"/>
      <c r="R3334" s="12"/>
      <c r="S3334" s="12"/>
      <c r="T3334" s="12"/>
      <c r="U3334" s="18"/>
      <c r="V3334" s="22"/>
      <c r="W3334" s="14"/>
      <c r="X3334" s="14"/>
      <c r="Y3334" s="14"/>
      <c r="Z3334" s="14"/>
      <c r="AA3334" s="14"/>
      <c r="AB3334" s="14"/>
      <c r="AC3334" s="14"/>
    </row>
    <row r="3335" spans="13:29" ht="16.5" customHeight="1" x14ac:dyDescent="0.25">
      <c r="M3335" s="9"/>
      <c r="N3335" s="12"/>
      <c r="O3335" s="12"/>
      <c r="P3335" s="12"/>
      <c r="Q3335" s="12"/>
      <c r="R3335" s="12"/>
      <c r="S3335" s="12"/>
      <c r="T3335" s="12"/>
      <c r="U3335" s="18"/>
      <c r="V3335" s="22"/>
      <c r="W3335" s="14"/>
      <c r="X3335" s="14"/>
      <c r="Y3335" s="14"/>
      <c r="Z3335" s="14"/>
      <c r="AA3335" s="14"/>
      <c r="AB3335" s="14"/>
      <c r="AC3335" s="14"/>
    </row>
    <row r="3336" spans="13:29" ht="16.5" customHeight="1" x14ac:dyDescent="0.25">
      <c r="M3336" s="9"/>
      <c r="N3336" s="12"/>
      <c r="O3336" s="12"/>
      <c r="P3336" s="12"/>
      <c r="Q3336" s="12"/>
      <c r="R3336" s="12"/>
      <c r="S3336" s="12"/>
      <c r="T3336" s="12"/>
      <c r="U3336" s="18"/>
      <c r="V3336" s="22"/>
      <c r="W3336" s="14"/>
      <c r="X3336" s="14"/>
      <c r="Y3336" s="14"/>
      <c r="Z3336" s="14"/>
      <c r="AA3336" s="14"/>
      <c r="AB3336" s="14"/>
      <c r="AC3336" s="14"/>
    </row>
    <row r="3337" spans="13:29" ht="16.5" customHeight="1" x14ac:dyDescent="0.25">
      <c r="M3337" s="9"/>
      <c r="N3337" s="12"/>
      <c r="O3337" s="12"/>
      <c r="P3337" s="12"/>
      <c r="Q3337" s="12"/>
      <c r="R3337" s="12"/>
      <c r="S3337" s="12"/>
      <c r="T3337" s="12"/>
      <c r="U3337" s="18"/>
      <c r="V3337" s="22"/>
      <c r="W3337" s="14"/>
      <c r="X3337" s="14"/>
      <c r="Y3337" s="14"/>
      <c r="Z3337" s="14"/>
      <c r="AA3337" s="14"/>
      <c r="AB3337" s="14"/>
      <c r="AC3337" s="14"/>
    </row>
    <row r="3338" spans="13:29" ht="16.5" customHeight="1" x14ac:dyDescent="0.25">
      <c r="M3338" s="9"/>
      <c r="N3338" s="12"/>
      <c r="O3338" s="12"/>
      <c r="P3338" s="12"/>
      <c r="Q3338" s="12"/>
      <c r="R3338" s="12"/>
      <c r="S3338" s="12"/>
      <c r="T3338" s="12"/>
      <c r="U3338" s="18"/>
      <c r="V3338" s="22"/>
      <c r="W3338" s="14"/>
      <c r="X3338" s="14"/>
      <c r="Y3338" s="14"/>
      <c r="Z3338" s="14"/>
      <c r="AA3338" s="14"/>
      <c r="AB3338" s="14"/>
      <c r="AC3338" s="14"/>
    </row>
    <row r="3339" spans="13:29" ht="16.5" customHeight="1" x14ac:dyDescent="0.25">
      <c r="M3339" s="9"/>
      <c r="N3339" s="12"/>
      <c r="O3339" s="12"/>
      <c r="P3339" s="12"/>
      <c r="Q3339" s="12"/>
      <c r="R3339" s="12"/>
      <c r="S3339" s="12"/>
      <c r="T3339" s="12"/>
      <c r="U3339" s="18"/>
      <c r="V3339" s="22"/>
      <c r="W3339" s="14"/>
      <c r="X3339" s="14"/>
      <c r="Y3339" s="14"/>
      <c r="Z3339" s="14"/>
      <c r="AA3339" s="14"/>
      <c r="AB3339" s="14"/>
      <c r="AC3339" s="14"/>
    </row>
    <row r="3340" spans="13:29" ht="16.5" customHeight="1" x14ac:dyDescent="0.25">
      <c r="M3340" s="9"/>
      <c r="N3340" s="12"/>
      <c r="O3340" s="12"/>
      <c r="P3340" s="12"/>
      <c r="Q3340" s="12"/>
      <c r="R3340" s="12"/>
      <c r="S3340" s="12"/>
      <c r="T3340" s="12"/>
      <c r="U3340" s="18"/>
      <c r="V3340" s="22"/>
      <c r="W3340" s="14"/>
      <c r="X3340" s="14"/>
      <c r="Y3340" s="14"/>
      <c r="Z3340" s="14"/>
      <c r="AA3340" s="14"/>
      <c r="AB3340" s="14"/>
      <c r="AC3340" s="14"/>
    </row>
    <row r="3341" spans="13:29" ht="16.5" customHeight="1" x14ac:dyDescent="0.25">
      <c r="M3341" s="9"/>
      <c r="N3341" s="12"/>
      <c r="O3341" s="12"/>
      <c r="P3341" s="12"/>
      <c r="Q3341" s="12"/>
      <c r="R3341" s="12"/>
      <c r="S3341" s="12"/>
      <c r="T3341" s="12"/>
      <c r="U3341" s="18"/>
      <c r="V3341" s="22"/>
      <c r="W3341" s="14"/>
      <c r="X3341" s="14"/>
      <c r="Y3341" s="14"/>
      <c r="Z3341" s="14"/>
      <c r="AA3341" s="14"/>
      <c r="AB3341" s="14"/>
      <c r="AC3341" s="14"/>
    </row>
    <row r="3342" spans="13:29" ht="16.5" customHeight="1" x14ac:dyDescent="0.25">
      <c r="M3342" s="9"/>
      <c r="N3342" s="12"/>
      <c r="O3342" s="12"/>
      <c r="P3342" s="12"/>
      <c r="Q3342" s="12"/>
      <c r="R3342" s="12"/>
      <c r="S3342" s="12"/>
      <c r="T3342" s="12"/>
      <c r="U3342" s="18"/>
      <c r="V3342" s="22"/>
      <c r="W3342" s="14"/>
      <c r="X3342" s="14"/>
      <c r="Y3342" s="14"/>
      <c r="Z3342" s="14"/>
      <c r="AA3342" s="14"/>
      <c r="AB3342" s="14"/>
      <c r="AC3342" s="14"/>
    </row>
    <row r="3343" spans="13:29" ht="16.5" customHeight="1" x14ac:dyDescent="0.25">
      <c r="M3343" s="9"/>
      <c r="N3343" s="12"/>
      <c r="O3343" s="12"/>
      <c r="P3343" s="12"/>
      <c r="Q3343" s="12"/>
      <c r="R3343" s="12"/>
      <c r="S3343" s="12"/>
      <c r="T3343" s="12"/>
      <c r="U3343" s="18"/>
      <c r="V3343" s="22"/>
      <c r="W3343" s="14"/>
      <c r="X3343" s="14"/>
      <c r="Y3343" s="14"/>
      <c r="Z3343" s="14"/>
      <c r="AA3343" s="14"/>
      <c r="AB3343" s="14"/>
      <c r="AC3343" s="14"/>
    </row>
    <row r="3344" spans="13:29" ht="16.5" customHeight="1" x14ac:dyDescent="0.25">
      <c r="M3344" s="9"/>
      <c r="N3344" s="12"/>
      <c r="O3344" s="12"/>
      <c r="P3344" s="12"/>
      <c r="Q3344" s="12"/>
      <c r="R3344" s="12"/>
      <c r="S3344" s="12"/>
      <c r="T3344" s="12"/>
      <c r="U3344" s="18"/>
      <c r="V3344" s="22"/>
      <c r="W3344" s="14"/>
      <c r="X3344" s="14"/>
      <c r="Y3344" s="14"/>
      <c r="Z3344" s="14"/>
      <c r="AA3344" s="14"/>
      <c r="AB3344" s="14"/>
      <c r="AC3344" s="14"/>
    </row>
    <row r="3345" spans="13:29" ht="16.5" customHeight="1" x14ac:dyDescent="0.25">
      <c r="M3345" s="9"/>
      <c r="N3345" s="12"/>
      <c r="O3345" s="12"/>
      <c r="P3345" s="12"/>
      <c r="Q3345" s="12"/>
      <c r="R3345" s="12"/>
      <c r="S3345" s="12"/>
      <c r="T3345" s="12"/>
      <c r="U3345" s="18"/>
      <c r="V3345" s="22"/>
      <c r="W3345" s="14"/>
      <c r="X3345" s="14"/>
      <c r="Y3345" s="14"/>
      <c r="Z3345" s="14"/>
      <c r="AA3345" s="14"/>
      <c r="AB3345" s="14"/>
      <c r="AC3345" s="14"/>
    </row>
    <row r="3346" spans="13:29" ht="16.5" customHeight="1" x14ac:dyDescent="0.25">
      <c r="M3346" s="9"/>
      <c r="N3346" s="12"/>
      <c r="O3346" s="12"/>
      <c r="P3346" s="12"/>
      <c r="Q3346" s="12"/>
      <c r="R3346" s="12"/>
      <c r="S3346" s="12"/>
      <c r="T3346" s="12"/>
      <c r="U3346" s="18"/>
      <c r="V3346" s="22"/>
      <c r="W3346" s="14"/>
      <c r="X3346" s="14"/>
      <c r="Y3346" s="14"/>
      <c r="Z3346" s="14"/>
      <c r="AA3346" s="14"/>
      <c r="AB3346" s="14"/>
      <c r="AC3346" s="14"/>
    </row>
    <row r="3347" spans="13:29" ht="16.5" customHeight="1" x14ac:dyDescent="0.25">
      <c r="M3347" s="9"/>
      <c r="N3347" s="12"/>
      <c r="O3347" s="12"/>
      <c r="P3347" s="12"/>
      <c r="Q3347" s="12"/>
      <c r="R3347" s="12"/>
      <c r="S3347" s="12"/>
      <c r="T3347" s="12"/>
      <c r="U3347" s="18"/>
      <c r="V3347" s="22"/>
      <c r="W3347" s="14"/>
      <c r="X3347" s="14"/>
      <c r="Y3347" s="14"/>
      <c r="Z3347" s="14"/>
      <c r="AA3347" s="14"/>
      <c r="AB3347" s="14"/>
      <c r="AC3347" s="14"/>
    </row>
    <row r="3348" spans="13:29" ht="16.5" customHeight="1" x14ac:dyDescent="0.25">
      <c r="M3348" s="9"/>
      <c r="N3348" s="12"/>
      <c r="O3348" s="12"/>
      <c r="P3348" s="12"/>
      <c r="Q3348" s="12"/>
      <c r="R3348" s="12"/>
      <c r="S3348" s="12"/>
      <c r="T3348" s="12"/>
      <c r="U3348" s="18"/>
      <c r="V3348" s="22"/>
      <c r="W3348" s="14"/>
      <c r="X3348" s="14"/>
      <c r="Y3348" s="14"/>
      <c r="Z3348" s="14"/>
      <c r="AA3348" s="14"/>
      <c r="AB3348" s="14"/>
      <c r="AC3348" s="14"/>
    </row>
    <row r="3349" spans="13:29" ht="16.5" customHeight="1" x14ac:dyDescent="0.25">
      <c r="M3349" s="9"/>
      <c r="N3349" s="12"/>
      <c r="O3349" s="12"/>
      <c r="P3349" s="12"/>
      <c r="Q3349" s="12"/>
      <c r="R3349" s="12"/>
      <c r="S3349" s="12"/>
      <c r="T3349" s="12"/>
      <c r="U3349" s="18"/>
      <c r="V3349" s="22"/>
      <c r="W3349" s="14"/>
      <c r="X3349" s="14"/>
      <c r="Y3349" s="14"/>
      <c r="Z3349" s="14"/>
      <c r="AA3349" s="14"/>
      <c r="AB3349" s="14"/>
      <c r="AC3349" s="14"/>
    </row>
    <row r="3350" spans="13:29" ht="16.5" customHeight="1" x14ac:dyDescent="0.25">
      <c r="M3350" s="9"/>
      <c r="N3350" s="12"/>
      <c r="O3350" s="12"/>
      <c r="P3350" s="12"/>
      <c r="Q3350" s="12"/>
      <c r="R3350" s="12"/>
      <c r="S3350" s="12"/>
      <c r="T3350" s="12"/>
      <c r="U3350" s="18"/>
      <c r="V3350" s="22"/>
      <c r="W3350" s="14"/>
      <c r="X3350" s="14"/>
      <c r="Y3350" s="14"/>
      <c r="Z3350" s="14"/>
      <c r="AA3350" s="14"/>
      <c r="AB3350" s="14"/>
      <c r="AC3350" s="14"/>
    </row>
    <row r="3351" spans="13:29" ht="16.5" customHeight="1" x14ac:dyDescent="0.25">
      <c r="M3351" s="9"/>
      <c r="N3351" s="12"/>
      <c r="O3351" s="12"/>
      <c r="P3351" s="12"/>
      <c r="Q3351" s="12"/>
      <c r="R3351" s="12"/>
      <c r="S3351" s="12"/>
      <c r="T3351" s="12"/>
      <c r="U3351" s="18"/>
      <c r="V3351" s="22"/>
      <c r="W3351" s="14"/>
      <c r="X3351" s="14"/>
      <c r="Y3351" s="14"/>
      <c r="Z3351" s="14"/>
      <c r="AA3351" s="14"/>
      <c r="AB3351" s="14"/>
      <c r="AC3351" s="14"/>
    </row>
    <row r="3352" spans="13:29" ht="16.5" customHeight="1" x14ac:dyDescent="0.25">
      <c r="M3352" s="9"/>
      <c r="N3352" s="12"/>
      <c r="O3352" s="12"/>
      <c r="P3352" s="12"/>
      <c r="Q3352" s="12"/>
      <c r="R3352" s="12"/>
      <c r="S3352" s="12"/>
      <c r="T3352" s="12"/>
      <c r="U3352" s="18"/>
      <c r="V3352" s="22"/>
      <c r="W3352" s="14"/>
      <c r="X3352" s="14"/>
      <c r="Y3352" s="14"/>
      <c r="Z3352" s="14"/>
      <c r="AA3352" s="14"/>
      <c r="AB3352" s="14"/>
      <c r="AC3352" s="14"/>
    </row>
    <row r="3353" spans="13:29" ht="16.5" customHeight="1" x14ac:dyDescent="0.25">
      <c r="M3353" s="9"/>
      <c r="N3353" s="12"/>
      <c r="O3353" s="12"/>
      <c r="P3353" s="12"/>
      <c r="Q3353" s="12"/>
      <c r="R3353" s="12"/>
      <c r="S3353" s="12"/>
      <c r="T3353" s="12"/>
      <c r="U3353" s="18"/>
      <c r="V3353" s="22"/>
      <c r="W3353" s="14"/>
      <c r="X3353" s="14"/>
      <c r="Y3353" s="14"/>
      <c r="Z3353" s="14"/>
      <c r="AA3353" s="14"/>
      <c r="AB3353" s="14"/>
      <c r="AC3353" s="14"/>
    </row>
    <row r="3354" spans="13:29" ht="16.5" customHeight="1" x14ac:dyDescent="0.25">
      <c r="M3354" s="9"/>
      <c r="N3354" s="12"/>
      <c r="O3354" s="12"/>
      <c r="P3354" s="12"/>
      <c r="Q3354" s="12"/>
      <c r="R3354" s="12"/>
      <c r="S3354" s="12"/>
      <c r="T3354" s="12"/>
      <c r="U3354" s="18"/>
      <c r="V3354" s="22"/>
      <c r="W3354" s="14"/>
      <c r="X3354" s="14"/>
      <c r="Y3354" s="14"/>
      <c r="Z3354" s="14"/>
      <c r="AA3354" s="14"/>
      <c r="AB3354" s="14"/>
      <c r="AC3354" s="14"/>
    </row>
    <row r="3355" spans="13:29" ht="16.5" customHeight="1" x14ac:dyDescent="0.25">
      <c r="M3355" s="9"/>
      <c r="N3355" s="12"/>
      <c r="O3355" s="12"/>
      <c r="P3355" s="12"/>
      <c r="Q3355" s="12"/>
      <c r="R3355" s="12"/>
      <c r="S3355" s="12"/>
      <c r="T3355" s="12"/>
      <c r="U3355" s="18"/>
      <c r="V3355" s="22"/>
      <c r="W3355" s="14"/>
      <c r="X3355" s="14"/>
      <c r="Y3355" s="14"/>
      <c r="Z3355" s="14"/>
      <c r="AA3355" s="14"/>
      <c r="AB3355" s="14"/>
      <c r="AC3355" s="14"/>
    </row>
    <row r="3356" spans="13:29" ht="16.5" customHeight="1" x14ac:dyDescent="0.25">
      <c r="M3356" s="9"/>
      <c r="N3356" s="12"/>
      <c r="O3356" s="12"/>
      <c r="P3356" s="12"/>
      <c r="Q3356" s="12"/>
      <c r="R3356" s="12"/>
      <c r="S3356" s="12"/>
      <c r="T3356" s="12"/>
      <c r="U3356" s="18"/>
      <c r="V3356" s="22"/>
      <c r="W3356" s="14"/>
      <c r="X3356" s="14"/>
      <c r="Y3356" s="14"/>
      <c r="Z3356" s="14"/>
      <c r="AA3356" s="14"/>
      <c r="AB3356" s="14"/>
      <c r="AC3356" s="14"/>
    </row>
    <row r="3357" spans="13:29" ht="16.5" customHeight="1" x14ac:dyDescent="0.25">
      <c r="M3357" s="9"/>
      <c r="N3357" s="12"/>
      <c r="O3357" s="12"/>
      <c r="P3357" s="12"/>
      <c r="Q3357" s="12"/>
      <c r="R3357" s="12"/>
      <c r="S3357" s="12"/>
      <c r="T3357" s="12"/>
      <c r="U3357" s="18"/>
      <c r="V3357" s="22"/>
      <c r="W3357" s="14"/>
      <c r="X3357" s="14"/>
      <c r="Y3357" s="14"/>
      <c r="Z3357" s="14"/>
      <c r="AA3357" s="14"/>
      <c r="AB3357" s="14"/>
      <c r="AC3357" s="14"/>
    </row>
    <row r="3358" spans="13:29" ht="16.5" customHeight="1" x14ac:dyDescent="0.25">
      <c r="M3358" s="9"/>
      <c r="N3358" s="12"/>
      <c r="O3358" s="12"/>
      <c r="P3358" s="12"/>
      <c r="Q3358" s="12"/>
      <c r="R3358" s="12"/>
      <c r="S3358" s="12"/>
      <c r="T3358" s="12"/>
      <c r="U3358" s="18"/>
      <c r="V3358" s="22"/>
      <c r="W3358" s="14"/>
      <c r="X3358" s="14"/>
      <c r="Y3358" s="14"/>
      <c r="Z3358" s="14"/>
      <c r="AA3358" s="14"/>
      <c r="AB3358" s="14"/>
      <c r="AC3358" s="14"/>
    </row>
    <row r="3359" spans="13:29" ht="16.5" customHeight="1" x14ac:dyDescent="0.25">
      <c r="M3359" s="9"/>
      <c r="N3359" s="12"/>
      <c r="O3359" s="12"/>
      <c r="P3359" s="12"/>
      <c r="Q3359" s="12"/>
      <c r="R3359" s="12"/>
      <c r="S3359" s="12"/>
      <c r="T3359" s="12"/>
      <c r="U3359" s="18"/>
      <c r="V3359" s="22"/>
      <c r="W3359" s="14"/>
      <c r="X3359" s="14"/>
      <c r="Y3359" s="14"/>
      <c r="Z3359" s="14"/>
      <c r="AA3359" s="14"/>
      <c r="AB3359" s="14"/>
      <c r="AC3359" s="14"/>
    </row>
    <row r="3360" spans="13:29" ht="16.5" customHeight="1" x14ac:dyDescent="0.25">
      <c r="M3360" s="9"/>
      <c r="N3360" s="12"/>
      <c r="O3360" s="12"/>
      <c r="P3360" s="12"/>
      <c r="Q3360" s="12"/>
      <c r="R3360" s="12"/>
      <c r="S3360" s="12"/>
      <c r="T3360" s="12"/>
      <c r="U3360" s="18"/>
      <c r="V3360" s="22"/>
      <c r="W3360" s="14"/>
      <c r="X3360" s="14"/>
      <c r="Y3360" s="14"/>
      <c r="Z3360" s="14"/>
      <c r="AA3360" s="14"/>
      <c r="AB3360" s="14"/>
      <c r="AC3360" s="14"/>
    </row>
    <row r="3361" spans="13:29" ht="16.5" customHeight="1" x14ac:dyDescent="0.25">
      <c r="M3361" s="9"/>
      <c r="N3361" s="12"/>
      <c r="O3361" s="12"/>
      <c r="P3361" s="12"/>
      <c r="Q3361" s="12"/>
      <c r="R3361" s="12"/>
      <c r="S3361" s="12"/>
      <c r="T3361" s="12"/>
      <c r="U3361" s="18"/>
      <c r="V3361" s="22"/>
      <c r="W3361" s="14"/>
      <c r="X3361" s="14"/>
      <c r="Y3361" s="14"/>
      <c r="Z3361" s="14"/>
      <c r="AA3361" s="14"/>
      <c r="AB3361" s="14"/>
      <c r="AC3361" s="14"/>
    </row>
    <row r="3362" spans="13:29" ht="16.5" customHeight="1" x14ac:dyDescent="0.25">
      <c r="M3362" s="9"/>
      <c r="N3362" s="12"/>
      <c r="O3362" s="12"/>
      <c r="P3362" s="12"/>
      <c r="Q3362" s="12"/>
      <c r="R3362" s="12"/>
      <c r="S3362" s="12"/>
      <c r="T3362" s="12"/>
      <c r="U3362" s="18"/>
      <c r="V3362" s="22"/>
      <c r="W3362" s="14"/>
      <c r="X3362" s="14"/>
      <c r="Y3362" s="14"/>
      <c r="Z3362" s="14"/>
      <c r="AA3362" s="14"/>
      <c r="AB3362" s="14"/>
      <c r="AC3362" s="14"/>
    </row>
    <row r="3363" spans="13:29" ht="16.5" customHeight="1" x14ac:dyDescent="0.25">
      <c r="M3363" s="9"/>
      <c r="N3363" s="12"/>
      <c r="O3363" s="12"/>
      <c r="P3363" s="12"/>
      <c r="Q3363" s="12"/>
      <c r="R3363" s="12"/>
      <c r="S3363" s="12"/>
      <c r="T3363" s="12"/>
      <c r="U3363" s="18"/>
      <c r="V3363" s="22"/>
      <c r="W3363" s="14"/>
      <c r="X3363" s="14"/>
      <c r="Y3363" s="14"/>
      <c r="Z3363" s="14"/>
      <c r="AA3363" s="14"/>
      <c r="AB3363" s="14"/>
      <c r="AC3363" s="14"/>
    </row>
    <row r="3364" spans="13:29" ht="16.5" customHeight="1" x14ac:dyDescent="0.25">
      <c r="M3364" s="9"/>
      <c r="N3364" s="12"/>
      <c r="O3364" s="12"/>
      <c r="P3364" s="12"/>
      <c r="Q3364" s="12"/>
      <c r="R3364" s="12"/>
      <c r="S3364" s="12"/>
      <c r="T3364" s="12"/>
      <c r="U3364" s="18"/>
      <c r="V3364" s="22"/>
      <c r="W3364" s="14"/>
      <c r="X3364" s="14"/>
      <c r="Y3364" s="14"/>
      <c r="Z3364" s="14"/>
      <c r="AA3364" s="14"/>
      <c r="AB3364" s="14"/>
      <c r="AC3364" s="14"/>
    </row>
    <row r="3365" spans="13:29" ht="16.5" customHeight="1" x14ac:dyDescent="0.25">
      <c r="M3365" s="9"/>
      <c r="N3365" s="12"/>
      <c r="O3365" s="12"/>
      <c r="P3365" s="12"/>
      <c r="Q3365" s="12"/>
      <c r="R3365" s="12"/>
      <c r="S3365" s="12"/>
      <c r="T3365" s="12"/>
      <c r="U3365" s="18"/>
      <c r="V3365" s="22"/>
      <c r="W3365" s="14"/>
      <c r="X3365" s="14"/>
      <c r="Y3365" s="14"/>
      <c r="Z3365" s="14"/>
      <c r="AA3365" s="14"/>
      <c r="AB3365" s="14"/>
      <c r="AC3365" s="14"/>
    </row>
    <row r="3366" spans="13:29" ht="16.5" customHeight="1" x14ac:dyDescent="0.25">
      <c r="M3366" s="9"/>
      <c r="N3366" s="12"/>
      <c r="O3366" s="12"/>
      <c r="P3366" s="12"/>
      <c r="Q3366" s="12"/>
      <c r="R3366" s="12"/>
      <c r="S3366" s="12"/>
      <c r="T3366" s="12"/>
      <c r="U3366" s="18"/>
      <c r="V3366" s="22"/>
      <c r="W3366" s="14"/>
      <c r="X3366" s="14"/>
      <c r="Y3366" s="14"/>
      <c r="Z3366" s="14"/>
      <c r="AA3366" s="14"/>
      <c r="AB3366" s="14"/>
      <c r="AC3366" s="14"/>
    </row>
    <row r="3367" spans="13:29" ht="16.5" customHeight="1" x14ac:dyDescent="0.25">
      <c r="M3367" s="9"/>
      <c r="N3367" s="12"/>
      <c r="O3367" s="12"/>
      <c r="P3367" s="12"/>
      <c r="Q3367" s="12"/>
      <c r="R3367" s="12"/>
      <c r="S3367" s="12"/>
      <c r="T3367" s="12"/>
      <c r="U3367" s="18"/>
      <c r="V3367" s="22"/>
      <c r="W3367" s="14"/>
      <c r="X3367" s="14"/>
      <c r="Y3367" s="14"/>
      <c r="Z3367" s="14"/>
      <c r="AA3367" s="14"/>
      <c r="AB3367" s="14"/>
      <c r="AC3367" s="14"/>
    </row>
    <row r="3368" spans="13:29" ht="16.5" customHeight="1" x14ac:dyDescent="0.25">
      <c r="M3368" s="9"/>
      <c r="N3368" s="12"/>
      <c r="O3368" s="12"/>
      <c r="P3368" s="12"/>
      <c r="Q3368" s="12"/>
      <c r="R3368" s="12"/>
      <c r="S3368" s="12"/>
      <c r="T3368" s="12"/>
      <c r="U3368" s="18"/>
      <c r="V3368" s="22"/>
      <c r="W3368" s="14"/>
      <c r="X3368" s="14"/>
      <c r="Y3368" s="14"/>
      <c r="Z3368" s="14"/>
      <c r="AA3368" s="14"/>
      <c r="AB3368" s="14"/>
      <c r="AC3368" s="14"/>
    </row>
    <row r="3369" spans="13:29" ht="16.5" customHeight="1" x14ac:dyDescent="0.25">
      <c r="M3369" s="9"/>
      <c r="N3369" s="12"/>
      <c r="O3369" s="12"/>
      <c r="P3369" s="12"/>
      <c r="Q3369" s="12"/>
      <c r="R3369" s="12"/>
      <c r="S3369" s="12"/>
      <c r="T3369" s="12"/>
      <c r="U3369" s="18"/>
      <c r="V3369" s="22"/>
      <c r="W3369" s="14"/>
      <c r="X3369" s="14"/>
      <c r="Y3369" s="14"/>
      <c r="Z3369" s="14"/>
      <c r="AA3369" s="14"/>
      <c r="AB3369" s="14"/>
      <c r="AC3369" s="14"/>
    </row>
    <row r="3370" spans="13:29" ht="16.5" customHeight="1" x14ac:dyDescent="0.25">
      <c r="M3370" s="9"/>
      <c r="N3370" s="12"/>
      <c r="O3370" s="12"/>
      <c r="P3370" s="12"/>
      <c r="Q3370" s="12"/>
      <c r="R3370" s="12"/>
      <c r="S3370" s="12"/>
      <c r="T3370" s="12"/>
      <c r="U3370" s="18"/>
      <c r="V3370" s="22"/>
      <c r="W3370" s="14"/>
      <c r="X3370" s="14"/>
      <c r="Y3370" s="14"/>
      <c r="Z3370" s="14"/>
      <c r="AA3370" s="14"/>
      <c r="AB3370" s="14"/>
      <c r="AC3370" s="14"/>
    </row>
    <row r="3371" spans="13:29" ht="16.5" customHeight="1" x14ac:dyDescent="0.25">
      <c r="M3371" s="9"/>
      <c r="N3371" s="12"/>
      <c r="O3371" s="12"/>
      <c r="P3371" s="12"/>
      <c r="Q3371" s="12"/>
      <c r="R3371" s="12"/>
      <c r="S3371" s="12"/>
      <c r="T3371" s="12"/>
      <c r="U3371" s="18"/>
      <c r="V3371" s="22"/>
      <c r="W3371" s="14"/>
      <c r="X3371" s="14"/>
      <c r="Y3371" s="14"/>
      <c r="Z3371" s="14"/>
      <c r="AA3371" s="14"/>
      <c r="AB3371" s="14"/>
      <c r="AC3371" s="14"/>
    </row>
    <row r="3372" spans="13:29" ht="16.5" customHeight="1" x14ac:dyDescent="0.25">
      <c r="M3372" s="9"/>
      <c r="N3372" s="12"/>
      <c r="O3372" s="12"/>
      <c r="P3372" s="12"/>
      <c r="Q3372" s="12"/>
      <c r="R3372" s="12"/>
      <c r="S3372" s="12"/>
      <c r="T3372" s="12"/>
      <c r="U3372" s="18"/>
      <c r="V3372" s="22"/>
      <c r="W3372" s="14"/>
      <c r="X3372" s="14"/>
      <c r="Y3372" s="14"/>
      <c r="Z3372" s="14"/>
      <c r="AA3372" s="14"/>
      <c r="AB3372" s="14"/>
      <c r="AC3372" s="14"/>
    </row>
    <row r="3373" spans="13:29" ht="16.5" customHeight="1" x14ac:dyDescent="0.25">
      <c r="M3373" s="9"/>
      <c r="N3373" s="12"/>
      <c r="O3373" s="12"/>
      <c r="P3373" s="12"/>
      <c r="Q3373" s="12"/>
      <c r="R3373" s="12"/>
      <c r="S3373" s="12"/>
      <c r="T3373" s="12"/>
      <c r="U3373" s="18"/>
      <c r="V3373" s="22"/>
      <c r="W3373" s="14"/>
      <c r="X3373" s="14"/>
      <c r="Y3373" s="14"/>
      <c r="Z3373" s="14"/>
      <c r="AA3373" s="14"/>
      <c r="AB3373" s="14"/>
      <c r="AC3373" s="14"/>
    </row>
    <row r="3374" spans="13:29" ht="16.5" customHeight="1" x14ac:dyDescent="0.25">
      <c r="M3374" s="9"/>
      <c r="N3374" s="12"/>
      <c r="O3374" s="12"/>
      <c r="P3374" s="12"/>
      <c r="Q3374" s="12"/>
      <c r="R3374" s="12"/>
      <c r="S3374" s="12"/>
      <c r="T3374" s="12"/>
      <c r="U3374" s="18"/>
      <c r="V3374" s="22"/>
      <c r="W3374" s="14"/>
      <c r="X3374" s="14"/>
      <c r="Y3374" s="14"/>
      <c r="Z3374" s="14"/>
      <c r="AA3374" s="14"/>
      <c r="AB3374" s="14"/>
      <c r="AC3374" s="14"/>
    </row>
    <row r="3375" spans="13:29" ht="16.5" customHeight="1" x14ac:dyDescent="0.25">
      <c r="M3375" s="9"/>
      <c r="N3375" s="12"/>
      <c r="O3375" s="12"/>
      <c r="P3375" s="12"/>
      <c r="Q3375" s="12"/>
      <c r="R3375" s="12"/>
      <c r="S3375" s="12"/>
      <c r="T3375" s="12"/>
      <c r="U3375" s="18"/>
      <c r="V3375" s="22"/>
      <c r="W3375" s="14"/>
      <c r="X3375" s="14"/>
      <c r="Y3375" s="14"/>
      <c r="Z3375" s="14"/>
      <c r="AA3375" s="14"/>
      <c r="AB3375" s="14"/>
      <c r="AC3375" s="14"/>
    </row>
    <row r="3376" spans="13:29" ht="16.5" customHeight="1" x14ac:dyDescent="0.25">
      <c r="M3376" s="9"/>
      <c r="N3376" s="12"/>
      <c r="O3376" s="12"/>
      <c r="P3376" s="12"/>
      <c r="Q3376" s="12"/>
      <c r="R3376" s="12"/>
      <c r="S3376" s="12"/>
      <c r="T3376" s="12"/>
      <c r="U3376" s="18"/>
      <c r="V3376" s="22"/>
      <c r="W3376" s="14"/>
      <c r="X3376" s="14"/>
      <c r="Y3376" s="14"/>
      <c r="Z3376" s="14"/>
      <c r="AA3376" s="14"/>
      <c r="AB3376" s="14"/>
      <c r="AC3376" s="14"/>
    </row>
    <row r="3377" spans="13:29" ht="16.5" customHeight="1" x14ac:dyDescent="0.25">
      <c r="M3377" s="9"/>
      <c r="N3377" s="12"/>
      <c r="O3377" s="12"/>
      <c r="P3377" s="12"/>
      <c r="Q3377" s="12"/>
      <c r="R3377" s="12"/>
      <c r="S3377" s="12"/>
      <c r="T3377" s="12"/>
      <c r="U3377" s="18"/>
      <c r="V3377" s="22"/>
      <c r="W3377" s="14"/>
      <c r="X3377" s="14"/>
      <c r="Y3377" s="14"/>
      <c r="Z3377" s="14"/>
      <c r="AA3377" s="14"/>
      <c r="AB3377" s="14"/>
      <c r="AC3377" s="14"/>
    </row>
    <row r="3378" spans="13:29" ht="16.5" customHeight="1" x14ac:dyDescent="0.25">
      <c r="M3378" s="9"/>
      <c r="N3378" s="12"/>
      <c r="O3378" s="12"/>
      <c r="P3378" s="12"/>
      <c r="Q3378" s="12"/>
      <c r="R3378" s="12"/>
      <c r="S3378" s="12"/>
      <c r="T3378" s="12"/>
      <c r="U3378" s="18"/>
      <c r="V3378" s="22"/>
      <c r="W3378" s="14"/>
      <c r="X3378" s="14"/>
      <c r="Y3378" s="14"/>
      <c r="Z3378" s="14"/>
      <c r="AA3378" s="14"/>
      <c r="AB3378" s="14"/>
      <c r="AC3378" s="14"/>
    </row>
    <row r="3379" spans="13:29" ht="16.5" customHeight="1" x14ac:dyDescent="0.25">
      <c r="M3379" s="9"/>
      <c r="N3379" s="12"/>
      <c r="O3379" s="12"/>
      <c r="P3379" s="12"/>
      <c r="Q3379" s="12"/>
      <c r="R3379" s="12"/>
      <c r="S3379" s="12"/>
      <c r="T3379" s="12"/>
      <c r="U3379" s="18"/>
      <c r="V3379" s="22"/>
      <c r="W3379" s="14"/>
      <c r="X3379" s="14"/>
      <c r="Y3379" s="14"/>
      <c r="Z3379" s="14"/>
      <c r="AA3379" s="14"/>
      <c r="AB3379" s="14"/>
      <c r="AC3379" s="14"/>
    </row>
    <row r="3380" spans="13:29" ht="16.5" customHeight="1" x14ac:dyDescent="0.25">
      <c r="M3380" s="9"/>
      <c r="N3380" s="12"/>
      <c r="O3380" s="12"/>
      <c r="P3380" s="12"/>
      <c r="Q3380" s="12"/>
      <c r="R3380" s="12"/>
      <c r="S3380" s="12"/>
      <c r="T3380" s="12"/>
      <c r="U3380" s="18"/>
      <c r="V3380" s="22"/>
      <c r="W3380" s="14"/>
      <c r="X3380" s="14"/>
      <c r="Y3380" s="14"/>
      <c r="Z3380" s="14"/>
      <c r="AA3380" s="14"/>
      <c r="AB3380" s="14"/>
      <c r="AC3380" s="14"/>
    </row>
    <row r="3381" spans="13:29" ht="16.5" customHeight="1" x14ac:dyDescent="0.25">
      <c r="M3381" s="9"/>
      <c r="N3381" s="12"/>
      <c r="O3381" s="12"/>
      <c r="P3381" s="12"/>
      <c r="Q3381" s="12"/>
      <c r="R3381" s="12"/>
      <c r="S3381" s="12"/>
      <c r="T3381" s="12"/>
      <c r="U3381" s="18"/>
      <c r="V3381" s="22"/>
      <c r="W3381" s="14"/>
      <c r="X3381" s="14"/>
      <c r="Y3381" s="14"/>
      <c r="Z3381" s="14"/>
      <c r="AA3381" s="14"/>
      <c r="AB3381" s="14"/>
      <c r="AC3381" s="14"/>
    </row>
    <row r="3382" spans="13:29" ht="16.5" customHeight="1" x14ac:dyDescent="0.25">
      <c r="M3382" s="9"/>
      <c r="N3382" s="12"/>
      <c r="O3382" s="12"/>
      <c r="P3382" s="12"/>
      <c r="Q3382" s="12"/>
      <c r="R3382" s="12"/>
      <c r="S3382" s="12"/>
      <c r="T3382" s="12"/>
      <c r="U3382" s="18"/>
      <c r="V3382" s="22"/>
      <c r="W3382" s="14"/>
      <c r="X3382" s="14"/>
      <c r="Y3382" s="14"/>
      <c r="Z3382" s="14"/>
      <c r="AA3382" s="14"/>
      <c r="AB3382" s="14"/>
      <c r="AC3382" s="14"/>
    </row>
    <row r="3383" spans="13:29" ht="16.5" customHeight="1" x14ac:dyDescent="0.25">
      <c r="M3383" s="9"/>
      <c r="N3383" s="12"/>
      <c r="O3383" s="12"/>
      <c r="P3383" s="12"/>
      <c r="Q3383" s="12"/>
      <c r="R3383" s="12"/>
      <c r="S3383" s="12"/>
      <c r="T3383" s="12"/>
      <c r="U3383" s="18"/>
      <c r="V3383" s="22"/>
      <c r="W3383" s="14"/>
      <c r="X3383" s="14"/>
      <c r="Y3383" s="14"/>
      <c r="Z3383" s="14"/>
      <c r="AA3383" s="14"/>
      <c r="AB3383" s="14"/>
      <c r="AC3383" s="14"/>
    </row>
    <row r="3384" spans="13:29" ht="16.5" customHeight="1" x14ac:dyDescent="0.25">
      <c r="M3384" s="9"/>
      <c r="N3384" s="12"/>
      <c r="O3384" s="12"/>
      <c r="P3384" s="12"/>
      <c r="Q3384" s="12"/>
      <c r="R3384" s="12"/>
      <c r="S3384" s="12"/>
      <c r="T3384" s="12"/>
      <c r="U3384" s="18"/>
      <c r="V3384" s="22"/>
      <c r="W3384" s="14"/>
      <c r="X3384" s="14"/>
      <c r="Y3384" s="14"/>
      <c r="Z3384" s="14"/>
      <c r="AA3384" s="14"/>
      <c r="AB3384" s="14"/>
      <c r="AC3384" s="14"/>
    </row>
    <row r="3385" spans="13:29" ht="16.5" customHeight="1" x14ac:dyDescent="0.25">
      <c r="M3385" s="9"/>
      <c r="N3385" s="12"/>
      <c r="O3385" s="12"/>
      <c r="P3385" s="12"/>
      <c r="Q3385" s="12"/>
      <c r="R3385" s="12"/>
      <c r="S3385" s="12"/>
      <c r="T3385" s="12"/>
      <c r="U3385" s="18"/>
      <c r="V3385" s="22"/>
      <c r="W3385" s="14"/>
      <c r="X3385" s="14"/>
      <c r="Y3385" s="14"/>
      <c r="Z3385" s="14"/>
      <c r="AA3385" s="14"/>
      <c r="AB3385" s="14"/>
      <c r="AC3385" s="14"/>
    </row>
    <row r="3386" spans="13:29" ht="16.5" customHeight="1" x14ac:dyDescent="0.25">
      <c r="M3386" s="9"/>
      <c r="N3386" s="12"/>
      <c r="O3386" s="12"/>
      <c r="P3386" s="12"/>
      <c r="Q3386" s="12"/>
      <c r="R3386" s="12"/>
      <c r="S3386" s="12"/>
      <c r="T3386" s="12"/>
      <c r="U3386" s="18"/>
      <c r="V3386" s="22"/>
      <c r="W3386" s="14"/>
      <c r="X3386" s="14"/>
      <c r="Y3386" s="14"/>
      <c r="Z3386" s="14"/>
      <c r="AA3386" s="14"/>
      <c r="AB3386" s="14"/>
      <c r="AC3386" s="14"/>
    </row>
    <row r="3387" spans="13:29" ht="16.5" customHeight="1" x14ac:dyDescent="0.25">
      <c r="M3387" s="9"/>
      <c r="N3387" s="12"/>
      <c r="O3387" s="12"/>
      <c r="P3387" s="12"/>
      <c r="Q3387" s="12"/>
      <c r="R3387" s="12"/>
      <c r="S3387" s="12"/>
      <c r="T3387" s="12"/>
      <c r="U3387" s="18"/>
      <c r="V3387" s="22"/>
      <c r="W3387" s="14"/>
      <c r="X3387" s="14"/>
      <c r="Y3387" s="14"/>
      <c r="Z3387" s="14"/>
      <c r="AA3387" s="14"/>
      <c r="AB3387" s="14"/>
      <c r="AC3387" s="14"/>
    </row>
    <row r="3388" spans="13:29" ht="16.5" customHeight="1" x14ac:dyDescent="0.25">
      <c r="M3388" s="9"/>
      <c r="N3388" s="12"/>
      <c r="O3388" s="12"/>
      <c r="P3388" s="12"/>
      <c r="Q3388" s="12"/>
      <c r="R3388" s="12"/>
      <c r="S3388" s="12"/>
      <c r="T3388" s="12"/>
      <c r="U3388" s="18"/>
      <c r="V3388" s="22"/>
      <c r="W3388" s="14"/>
      <c r="X3388" s="14"/>
      <c r="Y3388" s="14"/>
      <c r="Z3388" s="14"/>
      <c r="AA3388" s="14"/>
      <c r="AB3388" s="14"/>
      <c r="AC3388" s="14"/>
    </row>
    <row r="3389" spans="13:29" ht="16.5" customHeight="1" x14ac:dyDescent="0.25">
      <c r="M3389" s="9"/>
      <c r="N3389" s="12"/>
      <c r="O3389" s="12"/>
      <c r="P3389" s="12"/>
      <c r="Q3389" s="12"/>
      <c r="R3389" s="12"/>
      <c r="S3389" s="12"/>
      <c r="T3389" s="12"/>
      <c r="U3389" s="18"/>
      <c r="V3389" s="22"/>
      <c r="W3389" s="14"/>
      <c r="X3389" s="14"/>
      <c r="Y3389" s="14"/>
      <c r="Z3389" s="14"/>
      <c r="AA3389" s="14"/>
      <c r="AB3389" s="14"/>
      <c r="AC3389" s="14"/>
    </row>
    <row r="3390" spans="13:29" ht="16.5" customHeight="1" x14ac:dyDescent="0.25">
      <c r="M3390" s="9"/>
      <c r="N3390" s="12"/>
      <c r="O3390" s="12"/>
      <c r="P3390" s="12"/>
      <c r="Q3390" s="12"/>
      <c r="R3390" s="12"/>
      <c r="S3390" s="12"/>
      <c r="T3390" s="12"/>
      <c r="U3390" s="18"/>
      <c r="V3390" s="22"/>
      <c r="W3390" s="14"/>
      <c r="X3390" s="14"/>
      <c r="Y3390" s="14"/>
      <c r="Z3390" s="14"/>
      <c r="AA3390" s="14"/>
      <c r="AB3390" s="14"/>
      <c r="AC3390" s="14"/>
    </row>
    <row r="3391" spans="13:29" ht="16.5" customHeight="1" x14ac:dyDescent="0.25">
      <c r="M3391" s="9"/>
      <c r="N3391" s="12"/>
      <c r="O3391" s="12"/>
      <c r="P3391" s="12"/>
      <c r="Q3391" s="12"/>
      <c r="R3391" s="12"/>
      <c r="S3391" s="12"/>
      <c r="T3391" s="12"/>
      <c r="U3391" s="18"/>
      <c r="V3391" s="22"/>
      <c r="W3391" s="14"/>
      <c r="X3391" s="14"/>
      <c r="Y3391" s="14"/>
      <c r="Z3391" s="14"/>
      <c r="AA3391" s="14"/>
      <c r="AB3391" s="14"/>
      <c r="AC3391" s="14"/>
    </row>
    <row r="3392" spans="13:29" ht="16.5" customHeight="1" x14ac:dyDescent="0.25">
      <c r="M3392" s="9"/>
      <c r="N3392" s="12"/>
      <c r="O3392" s="12"/>
      <c r="P3392" s="12"/>
      <c r="Q3392" s="12"/>
      <c r="R3392" s="12"/>
      <c r="S3392" s="12"/>
      <c r="T3392" s="12"/>
      <c r="U3392" s="18"/>
      <c r="V3392" s="22"/>
      <c r="W3392" s="14"/>
      <c r="X3392" s="14"/>
      <c r="Y3392" s="14"/>
      <c r="Z3392" s="14"/>
      <c r="AA3392" s="14"/>
      <c r="AB3392" s="14"/>
      <c r="AC3392" s="14"/>
    </row>
    <row r="3393" spans="13:29" ht="16.5" customHeight="1" x14ac:dyDescent="0.25">
      <c r="M3393" s="9"/>
      <c r="N3393" s="12"/>
      <c r="O3393" s="12"/>
      <c r="P3393" s="12"/>
      <c r="Q3393" s="12"/>
      <c r="R3393" s="12"/>
      <c r="S3393" s="12"/>
      <c r="T3393" s="12"/>
      <c r="U3393" s="18"/>
      <c r="V3393" s="22"/>
      <c r="W3393" s="14"/>
      <c r="X3393" s="14"/>
      <c r="Y3393" s="14"/>
      <c r="Z3393" s="14"/>
      <c r="AA3393" s="14"/>
      <c r="AB3393" s="14"/>
      <c r="AC3393" s="14"/>
    </row>
    <row r="3394" spans="13:29" ht="16.5" customHeight="1" x14ac:dyDescent="0.25">
      <c r="M3394" s="9"/>
      <c r="N3394" s="12"/>
      <c r="O3394" s="12"/>
      <c r="P3394" s="12"/>
      <c r="Q3394" s="12"/>
      <c r="R3394" s="12"/>
      <c r="S3394" s="12"/>
      <c r="T3394" s="12"/>
      <c r="U3394" s="18"/>
      <c r="V3394" s="22"/>
      <c r="W3394" s="14"/>
      <c r="X3394" s="14"/>
      <c r="Y3394" s="14"/>
      <c r="Z3394" s="14"/>
      <c r="AA3394" s="14"/>
      <c r="AB3394" s="14"/>
      <c r="AC3394" s="14"/>
    </row>
    <row r="3395" spans="13:29" ht="16.5" customHeight="1" x14ac:dyDescent="0.25">
      <c r="M3395" s="9"/>
      <c r="N3395" s="12"/>
      <c r="O3395" s="12"/>
      <c r="P3395" s="12"/>
      <c r="Q3395" s="12"/>
      <c r="R3395" s="12"/>
      <c r="S3395" s="12"/>
      <c r="T3395" s="12"/>
      <c r="U3395" s="18"/>
      <c r="V3395" s="22"/>
      <c r="W3395" s="14"/>
      <c r="X3395" s="14"/>
      <c r="Y3395" s="14"/>
      <c r="Z3395" s="14"/>
      <c r="AA3395" s="14"/>
      <c r="AB3395" s="14"/>
      <c r="AC3395" s="14"/>
    </row>
    <row r="3396" spans="13:29" ht="16.5" customHeight="1" x14ac:dyDescent="0.25">
      <c r="M3396" s="9"/>
      <c r="N3396" s="12"/>
      <c r="O3396" s="12"/>
      <c r="P3396" s="12"/>
      <c r="Q3396" s="12"/>
      <c r="R3396" s="12"/>
      <c r="S3396" s="12"/>
      <c r="T3396" s="12"/>
      <c r="U3396" s="18"/>
      <c r="V3396" s="22"/>
      <c r="W3396" s="14"/>
      <c r="X3396" s="14"/>
      <c r="Y3396" s="14"/>
      <c r="Z3396" s="14"/>
      <c r="AA3396" s="14"/>
      <c r="AB3396" s="14"/>
      <c r="AC3396" s="14"/>
    </row>
    <row r="3397" spans="13:29" ht="16.5" customHeight="1" x14ac:dyDescent="0.25">
      <c r="M3397" s="9"/>
      <c r="N3397" s="12"/>
      <c r="O3397" s="12"/>
      <c r="P3397" s="12"/>
      <c r="Q3397" s="12"/>
      <c r="R3397" s="12"/>
      <c r="S3397" s="12"/>
      <c r="T3397" s="12"/>
      <c r="U3397" s="18"/>
      <c r="V3397" s="22"/>
      <c r="W3397" s="14"/>
      <c r="X3397" s="14"/>
      <c r="Y3397" s="14"/>
      <c r="Z3397" s="14"/>
      <c r="AA3397" s="14"/>
      <c r="AB3397" s="14"/>
      <c r="AC3397" s="14"/>
    </row>
    <row r="3398" spans="13:29" ht="16.5" customHeight="1" x14ac:dyDescent="0.25">
      <c r="M3398" s="9"/>
      <c r="N3398" s="12"/>
      <c r="O3398" s="12"/>
      <c r="P3398" s="12"/>
      <c r="Q3398" s="12"/>
      <c r="R3398" s="12"/>
      <c r="S3398" s="12"/>
      <c r="T3398" s="12"/>
      <c r="U3398" s="18"/>
      <c r="V3398" s="22"/>
      <c r="W3398" s="14"/>
      <c r="X3398" s="14"/>
      <c r="Y3398" s="14"/>
      <c r="Z3398" s="14"/>
      <c r="AA3398" s="14"/>
      <c r="AB3398" s="14"/>
      <c r="AC3398" s="14"/>
    </row>
    <row r="3399" spans="13:29" ht="16.5" customHeight="1" x14ac:dyDescent="0.25">
      <c r="M3399" s="9"/>
      <c r="N3399" s="12"/>
      <c r="O3399" s="12"/>
      <c r="P3399" s="12"/>
      <c r="Q3399" s="12"/>
      <c r="R3399" s="12"/>
      <c r="S3399" s="12"/>
      <c r="T3399" s="12"/>
      <c r="U3399" s="18"/>
      <c r="V3399" s="22"/>
      <c r="W3399" s="14"/>
      <c r="X3399" s="14"/>
      <c r="Y3399" s="14"/>
      <c r="Z3399" s="14"/>
      <c r="AA3399" s="14"/>
      <c r="AB3399" s="14"/>
      <c r="AC3399" s="14"/>
    </row>
    <row r="3400" spans="13:29" ht="16.5" customHeight="1" x14ac:dyDescent="0.25">
      <c r="M3400" s="9"/>
      <c r="N3400" s="12"/>
      <c r="O3400" s="12"/>
      <c r="P3400" s="12"/>
      <c r="Q3400" s="12"/>
      <c r="R3400" s="12"/>
      <c r="S3400" s="12"/>
      <c r="T3400" s="12"/>
      <c r="U3400" s="18"/>
      <c r="V3400" s="22"/>
      <c r="W3400" s="14"/>
      <c r="X3400" s="14"/>
      <c r="Y3400" s="14"/>
      <c r="Z3400" s="14"/>
      <c r="AA3400" s="14"/>
      <c r="AB3400" s="14"/>
      <c r="AC3400" s="14"/>
    </row>
    <row r="3401" spans="13:29" ht="16.5" customHeight="1" x14ac:dyDescent="0.25">
      <c r="M3401" s="9"/>
      <c r="N3401" s="12"/>
      <c r="O3401" s="12"/>
      <c r="P3401" s="12"/>
      <c r="Q3401" s="12"/>
      <c r="R3401" s="12"/>
      <c r="S3401" s="12"/>
      <c r="T3401" s="12"/>
      <c r="U3401" s="18"/>
      <c r="V3401" s="22"/>
      <c r="W3401" s="14"/>
      <c r="X3401" s="14"/>
      <c r="Y3401" s="14"/>
      <c r="Z3401" s="14"/>
      <c r="AA3401" s="14"/>
      <c r="AB3401" s="14"/>
      <c r="AC3401" s="14"/>
    </row>
    <row r="3402" spans="13:29" ht="16.5" customHeight="1" x14ac:dyDescent="0.25">
      <c r="M3402" s="9"/>
      <c r="N3402" s="12"/>
      <c r="O3402" s="12"/>
      <c r="P3402" s="12"/>
      <c r="Q3402" s="12"/>
      <c r="R3402" s="12"/>
      <c r="S3402" s="12"/>
      <c r="T3402" s="12"/>
      <c r="U3402" s="18"/>
      <c r="V3402" s="22"/>
      <c r="W3402" s="14"/>
      <c r="X3402" s="14"/>
      <c r="Y3402" s="14"/>
      <c r="Z3402" s="14"/>
      <c r="AA3402" s="14"/>
      <c r="AB3402" s="14"/>
      <c r="AC3402" s="14"/>
    </row>
    <row r="3403" spans="13:29" ht="16.5" customHeight="1" x14ac:dyDescent="0.25">
      <c r="M3403" s="9"/>
      <c r="N3403" s="12"/>
      <c r="O3403" s="12"/>
      <c r="P3403" s="12"/>
      <c r="Q3403" s="12"/>
      <c r="R3403" s="12"/>
      <c r="S3403" s="12"/>
      <c r="T3403" s="12"/>
      <c r="U3403" s="18"/>
      <c r="V3403" s="22"/>
      <c r="W3403" s="14"/>
      <c r="X3403" s="14"/>
      <c r="Y3403" s="14"/>
      <c r="Z3403" s="14"/>
      <c r="AA3403" s="14"/>
      <c r="AB3403" s="14"/>
      <c r="AC3403" s="14"/>
    </row>
    <row r="3404" spans="13:29" ht="16.5" customHeight="1" x14ac:dyDescent="0.25">
      <c r="M3404" s="9"/>
      <c r="N3404" s="12"/>
      <c r="O3404" s="12"/>
      <c r="P3404" s="12"/>
      <c r="Q3404" s="12"/>
      <c r="R3404" s="12"/>
      <c r="S3404" s="12"/>
      <c r="T3404" s="12"/>
      <c r="U3404" s="18"/>
      <c r="V3404" s="22"/>
      <c r="W3404" s="14"/>
      <c r="X3404" s="14"/>
      <c r="Y3404" s="14"/>
      <c r="Z3404" s="14"/>
      <c r="AA3404" s="14"/>
      <c r="AB3404" s="14"/>
      <c r="AC3404" s="14"/>
    </row>
    <row r="3405" spans="13:29" ht="16.5" customHeight="1" x14ac:dyDescent="0.25">
      <c r="M3405" s="9"/>
      <c r="N3405" s="12"/>
      <c r="O3405" s="12"/>
      <c r="P3405" s="12"/>
      <c r="Q3405" s="12"/>
      <c r="R3405" s="12"/>
      <c r="S3405" s="12"/>
      <c r="T3405" s="12"/>
      <c r="U3405" s="18"/>
      <c r="V3405" s="22"/>
      <c r="W3405" s="14"/>
      <c r="X3405" s="14"/>
      <c r="Y3405" s="14"/>
      <c r="Z3405" s="14"/>
      <c r="AA3405" s="14"/>
      <c r="AB3405" s="14"/>
      <c r="AC3405" s="14"/>
    </row>
    <row r="3406" spans="13:29" ht="16.5" customHeight="1" x14ac:dyDescent="0.25">
      <c r="M3406" s="9"/>
      <c r="N3406" s="12"/>
      <c r="O3406" s="12"/>
      <c r="P3406" s="12"/>
      <c r="Q3406" s="12"/>
      <c r="R3406" s="12"/>
      <c r="S3406" s="12"/>
      <c r="T3406" s="12"/>
      <c r="U3406" s="18"/>
      <c r="V3406" s="22"/>
      <c r="W3406" s="14"/>
      <c r="X3406" s="14"/>
      <c r="Y3406" s="14"/>
      <c r="Z3406" s="14"/>
      <c r="AA3406" s="14"/>
      <c r="AB3406" s="14"/>
      <c r="AC3406" s="14"/>
    </row>
    <row r="3407" spans="13:29" ht="16.5" customHeight="1" x14ac:dyDescent="0.25">
      <c r="M3407" s="9"/>
      <c r="N3407" s="12"/>
      <c r="O3407" s="12"/>
      <c r="P3407" s="12"/>
      <c r="Q3407" s="12"/>
      <c r="R3407" s="12"/>
      <c r="S3407" s="12"/>
      <c r="T3407" s="12"/>
      <c r="U3407" s="18"/>
      <c r="V3407" s="22"/>
      <c r="W3407" s="14"/>
      <c r="X3407" s="14"/>
      <c r="Y3407" s="14"/>
      <c r="Z3407" s="14"/>
      <c r="AA3407" s="14"/>
      <c r="AB3407" s="14"/>
      <c r="AC3407" s="14"/>
    </row>
    <row r="3408" spans="13:29" ht="16.5" customHeight="1" x14ac:dyDescent="0.25">
      <c r="M3408" s="9"/>
      <c r="N3408" s="12"/>
      <c r="O3408" s="12"/>
      <c r="P3408" s="12"/>
      <c r="Q3408" s="12"/>
      <c r="R3408" s="12"/>
      <c r="S3408" s="12"/>
      <c r="T3408" s="12"/>
      <c r="U3408" s="18"/>
      <c r="V3408" s="22"/>
      <c r="W3408" s="14"/>
      <c r="X3408" s="14"/>
      <c r="Y3408" s="14"/>
      <c r="Z3408" s="14"/>
      <c r="AA3408" s="14"/>
      <c r="AB3408" s="14"/>
      <c r="AC3408" s="14"/>
    </row>
    <row r="3409" spans="13:29" ht="16.5" customHeight="1" x14ac:dyDescent="0.25">
      <c r="M3409" s="9"/>
      <c r="N3409" s="12"/>
      <c r="O3409" s="12"/>
      <c r="P3409" s="12"/>
      <c r="Q3409" s="12"/>
      <c r="R3409" s="12"/>
      <c r="S3409" s="12"/>
      <c r="T3409" s="12"/>
      <c r="U3409" s="18"/>
      <c r="V3409" s="22"/>
      <c r="W3409" s="14"/>
      <c r="X3409" s="14"/>
      <c r="Y3409" s="14"/>
      <c r="Z3409" s="14"/>
      <c r="AA3409" s="14"/>
      <c r="AB3409" s="14"/>
      <c r="AC3409" s="14"/>
    </row>
    <row r="3410" spans="13:29" ht="16.5" customHeight="1" x14ac:dyDescent="0.25">
      <c r="M3410" s="9"/>
      <c r="N3410" s="12"/>
      <c r="O3410" s="12"/>
      <c r="P3410" s="12"/>
      <c r="Q3410" s="12"/>
      <c r="R3410" s="12"/>
      <c r="S3410" s="12"/>
      <c r="T3410" s="12"/>
      <c r="U3410" s="18"/>
      <c r="V3410" s="22"/>
      <c r="W3410" s="14"/>
      <c r="X3410" s="14"/>
      <c r="Y3410" s="14"/>
      <c r="Z3410" s="14"/>
      <c r="AA3410" s="14"/>
      <c r="AB3410" s="14"/>
      <c r="AC3410" s="14"/>
    </row>
    <row r="3411" spans="13:29" ht="16.5" customHeight="1" x14ac:dyDescent="0.25">
      <c r="M3411" s="9"/>
      <c r="N3411" s="12"/>
      <c r="O3411" s="12"/>
      <c r="P3411" s="12"/>
      <c r="Q3411" s="12"/>
      <c r="R3411" s="12"/>
      <c r="S3411" s="12"/>
      <c r="T3411" s="12"/>
      <c r="U3411" s="18"/>
      <c r="V3411" s="22"/>
      <c r="W3411" s="14"/>
      <c r="X3411" s="14"/>
      <c r="Y3411" s="14"/>
      <c r="Z3411" s="14"/>
      <c r="AA3411" s="14"/>
      <c r="AB3411" s="14"/>
      <c r="AC3411" s="14"/>
    </row>
    <row r="3412" spans="13:29" ht="16.5" customHeight="1" x14ac:dyDescent="0.25">
      <c r="M3412" s="9"/>
      <c r="N3412" s="12"/>
      <c r="O3412" s="12"/>
      <c r="P3412" s="12"/>
      <c r="Q3412" s="12"/>
      <c r="R3412" s="12"/>
      <c r="S3412" s="12"/>
      <c r="T3412" s="12"/>
      <c r="U3412" s="18"/>
      <c r="V3412" s="22"/>
      <c r="W3412" s="14"/>
      <c r="X3412" s="14"/>
      <c r="Y3412" s="14"/>
      <c r="Z3412" s="14"/>
      <c r="AA3412" s="14"/>
      <c r="AB3412" s="14"/>
      <c r="AC3412" s="14"/>
    </row>
    <row r="3413" spans="13:29" ht="16.5" customHeight="1" x14ac:dyDescent="0.25">
      <c r="M3413" s="9"/>
      <c r="N3413" s="12"/>
      <c r="O3413" s="12"/>
      <c r="P3413" s="12"/>
      <c r="Q3413" s="12"/>
      <c r="R3413" s="12"/>
      <c r="S3413" s="12"/>
      <c r="T3413" s="12"/>
      <c r="U3413" s="18"/>
      <c r="V3413" s="22"/>
      <c r="W3413" s="14"/>
      <c r="X3413" s="14"/>
      <c r="Y3413" s="14"/>
      <c r="Z3413" s="14"/>
      <c r="AA3413" s="14"/>
      <c r="AB3413" s="14"/>
      <c r="AC3413" s="14"/>
    </row>
    <row r="3414" spans="13:29" ht="16.5" customHeight="1" x14ac:dyDescent="0.25">
      <c r="M3414" s="9"/>
      <c r="N3414" s="12"/>
      <c r="O3414" s="12"/>
      <c r="P3414" s="12"/>
      <c r="Q3414" s="12"/>
      <c r="R3414" s="12"/>
      <c r="S3414" s="12"/>
      <c r="T3414" s="12"/>
      <c r="U3414" s="18"/>
      <c r="V3414" s="22"/>
      <c r="W3414" s="14"/>
      <c r="X3414" s="14"/>
      <c r="Y3414" s="14"/>
      <c r="Z3414" s="14"/>
      <c r="AA3414" s="14"/>
      <c r="AB3414" s="14"/>
      <c r="AC3414" s="14"/>
    </row>
    <row r="3415" spans="13:29" ht="16.5" customHeight="1" x14ac:dyDescent="0.25">
      <c r="M3415" s="9"/>
      <c r="N3415" s="12"/>
      <c r="O3415" s="12"/>
      <c r="P3415" s="12"/>
      <c r="Q3415" s="12"/>
      <c r="R3415" s="12"/>
      <c r="S3415" s="12"/>
      <c r="T3415" s="12"/>
      <c r="U3415" s="18"/>
      <c r="V3415" s="22"/>
      <c r="W3415" s="14"/>
      <c r="X3415" s="14"/>
      <c r="Y3415" s="14"/>
      <c r="Z3415" s="14"/>
      <c r="AA3415" s="14"/>
      <c r="AB3415" s="14"/>
      <c r="AC3415" s="14"/>
    </row>
    <row r="3416" spans="13:29" ht="16.5" customHeight="1" x14ac:dyDescent="0.25">
      <c r="M3416" s="9"/>
      <c r="N3416" s="12"/>
      <c r="O3416" s="12"/>
      <c r="P3416" s="12"/>
      <c r="Q3416" s="12"/>
      <c r="R3416" s="12"/>
      <c r="S3416" s="12"/>
      <c r="T3416" s="12"/>
      <c r="U3416" s="18"/>
      <c r="V3416" s="22"/>
      <c r="W3416" s="14"/>
      <c r="X3416" s="14"/>
      <c r="Y3416" s="14"/>
      <c r="Z3416" s="14"/>
      <c r="AA3416" s="14"/>
      <c r="AB3416" s="14"/>
      <c r="AC3416" s="14"/>
    </row>
    <row r="3417" spans="13:29" ht="16.5" customHeight="1" x14ac:dyDescent="0.25">
      <c r="M3417" s="9"/>
      <c r="N3417" s="12"/>
      <c r="O3417" s="12"/>
      <c r="P3417" s="12"/>
      <c r="Q3417" s="12"/>
      <c r="R3417" s="12"/>
      <c r="S3417" s="12"/>
      <c r="T3417" s="12"/>
      <c r="U3417" s="18"/>
      <c r="V3417" s="22"/>
      <c r="W3417" s="14"/>
      <c r="X3417" s="14"/>
      <c r="Y3417" s="14"/>
      <c r="Z3417" s="14"/>
      <c r="AA3417" s="14"/>
      <c r="AB3417" s="14"/>
      <c r="AC3417" s="14"/>
    </row>
    <row r="3418" spans="13:29" ht="16.5" customHeight="1" x14ac:dyDescent="0.25">
      <c r="M3418" s="9"/>
      <c r="N3418" s="12"/>
      <c r="O3418" s="12"/>
      <c r="P3418" s="12"/>
      <c r="Q3418" s="12"/>
      <c r="R3418" s="12"/>
      <c r="S3418" s="12"/>
      <c r="T3418" s="12"/>
      <c r="U3418" s="18"/>
      <c r="V3418" s="22"/>
      <c r="W3418" s="14"/>
      <c r="X3418" s="14"/>
      <c r="Y3418" s="14"/>
      <c r="Z3418" s="14"/>
      <c r="AA3418" s="14"/>
      <c r="AB3418" s="14"/>
      <c r="AC3418" s="14"/>
    </row>
    <row r="3419" spans="13:29" ht="16.5" customHeight="1" x14ac:dyDescent="0.25">
      <c r="M3419" s="9"/>
      <c r="N3419" s="12"/>
      <c r="O3419" s="12"/>
      <c r="P3419" s="12"/>
      <c r="Q3419" s="12"/>
      <c r="R3419" s="12"/>
      <c r="S3419" s="12"/>
      <c r="T3419" s="12"/>
      <c r="U3419" s="18"/>
      <c r="V3419" s="22"/>
      <c r="W3419" s="14"/>
      <c r="X3419" s="14"/>
      <c r="Y3419" s="14"/>
      <c r="Z3419" s="14"/>
      <c r="AA3419" s="14"/>
      <c r="AB3419" s="14"/>
      <c r="AC3419" s="14"/>
    </row>
    <row r="3420" spans="13:29" ht="16.5" customHeight="1" x14ac:dyDescent="0.25">
      <c r="M3420" s="9"/>
      <c r="N3420" s="12"/>
      <c r="O3420" s="12"/>
      <c r="P3420" s="12"/>
      <c r="Q3420" s="12"/>
      <c r="R3420" s="12"/>
      <c r="S3420" s="12"/>
      <c r="T3420" s="12"/>
      <c r="U3420" s="18"/>
      <c r="V3420" s="22"/>
      <c r="W3420" s="14"/>
      <c r="X3420" s="14"/>
      <c r="Y3420" s="14"/>
      <c r="Z3420" s="14"/>
      <c r="AA3420" s="14"/>
      <c r="AB3420" s="14"/>
      <c r="AC3420" s="14"/>
    </row>
    <row r="3421" spans="13:29" ht="16.5" customHeight="1" x14ac:dyDescent="0.25">
      <c r="M3421" s="9"/>
      <c r="N3421" s="12"/>
      <c r="O3421" s="12"/>
      <c r="P3421" s="12"/>
      <c r="Q3421" s="12"/>
      <c r="R3421" s="12"/>
      <c r="S3421" s="12"/>
      <c r="T3421" s="12"/>
      <c r="U3421" s="18"/>
      <c r="V3421" s="22"/>
      <c r="W3421" s="14"/>
      <c r="X3421" s="14"/>
      <c r="Y3421" s="14"/>
      <c r="Z3421" s="14"/>
      <c r="AA3421" s="14"/>
      <c r="AB3421" s="14"/>
      <c r="AC3421" s="14"/>
    </row>
    <row r="3422" spans="13:29" ht="16.5" customHeight="1" x14ac:dyDescent="0.25">
      <c r="M3422" s="9"/>
      <c r="N3422" s="12"/>
      <c r="O3422" s="12"/>
      <c r="P3422" s="12"/>
      <c r="Q3422" s="12"/>
      <c r="R3422" s="12"/>
      <c r="S3422" s="12"/>
      <c r="T3422" s="12"/>
      <c r="U3422" s="18"/>
      <c r="V3422" s="22"/>
      <c r="W3422" s="14"/>
      <c r="X3422" s="14"/>
      <c r="Y3422" s="14"/>
      <c r="Z3422" s="14"/>
      <c r="AA3422" s="14"/>
      <c r="AB3422" s="14"/>
      <c r="AC3422" s="14"/>
    </row>
    <row r="3423" spans="13:29" ht="16.5" customHeight="1" x14ac:dyDescent="0.25">
      <c r="M3423" s="9"/>
      <c r="N3423" s="12"/>
      <c r="O3423" s="12"/>
      <c r="P3423" s="12"/>
      <c r="Q3423" s="12"/>
      <c r="R3423" s="12"/>
      <c r="S3423" s="12"/>
      <c r="T3423" s="12"/>
      <c r="U3423" s="18"/>
      <c r="V3423" s="22"/>
      <c r="W3423" s="14"/>
      <c r="X3423" s="14"/>
      <c r="Y3423" s="14"/>
      <c r="Z3423" s="14"/>
      <c r="AA3423" s="14"/>
      <c r="AB3423" s="14"/>
      <c r="AC3423" s="14"/>
    </row>
    <row r="3424" spans="13:29" ht="16.5" customHeight="1" x14ac:dyDescent="0.25">
      <c r="M3424" s="9"/>
      <c r="N3424" s="12"/>
      <c r="O3424" s="12"/>
      <c r="P3424" s="12"/>
      <c r="Q3424" s="12"/>
      <c r="R3424" s="12"/>
      <c r="S3424" s="12"/>
      <c r="T3424" s="12"/>
      <c r="U3424" s="18"/>
      <c r="V3424" s="22"/>
      <c r="W3424" s="14"/>
      <c r="X3424" s="14"/>
      <c r="Y3424" s="14"/>
      <c r="Z3424" s="14"/>
      <c r="AA3424" s="14"/>
      <c r="AB3424" s="14"/>
      <c r="AC3424" s="14"/>
    </row>
    <row r="3425" spans="13:29" ht="16.5" customHeight="1" x14ac:dyDescent="0.25">
      <c r="M3425" s="9"/>
      <c r="N3425" s="12"/>
      <c r="O3425" s="12"/>
      <c r="P3425" s="12"/>
      <c r="Q3425" s="12"/>
      <c r="R3425" s="12"/>
      <c r="S3425" s="12"/>
      <c r="T3425" s="12"/>
      <c r="U3425" s="18"/>
      <c r="V3425" s="22"/>
      <c r="W3425" s="14"/>
      <c r="X3425" s="14"/>
      <c r="Y3425" s="14"/>
      <c r="Z3425" s="14"/>
      <c r="AA3425" s="14"/>
      <c r="AB3425" s="14"/>
      <c r="AC3425" s="14"/>
    </row>
    <row r="3426" spans="13:29" ht="16.5" customHeight="1" x14ac:dyDescent="0.25">
      <c r="M3426" s="9"/>
      <c r="N3426" s="12"/>
      <c r="O3426" s="12"/>
      <c r="P3426" s="12"/>
      <c r="Q3426" s="12"/>
      <c r="R3426" s="12"/>
      <c r="S3426" s="12"/>
      <c r="T3426" s="12"/>
      <c r="U3426" s="18"/>
      <c r="V3426" s="22"/>
      <c r="W3426" s="14"/>
      <c r="X3426" s="14"/>
      <c r="Y3426" s="14"/>
      <c r="Z3426" s="14"/>
      <c r="AA3426" s="14"/>
      <c r="AB3426" s="14"/>
      <c r="AC3426" s="14"/>
    </row>
    <row r="3427" spans="13:29" ht="16.5" customHeight="1" x14ac:dyDescent="0.25">
      <c r="M3427" s="9"/>
      <c r="N3427" s="12"/>
      <c r="O3427" s="12"/>
      <c r="P3427" s="12"/>
      <c r="Q3427" s="12"/>
      <c r="R3427" s="12"/>
      <c r="S3427" s="12"/>
      <c r="T3427" s="12"/>
      <c r="U3427" s="18"/>
      <c r="V3427" s="22"/>
      <c r="W3427" s="14"/>
      <c r="X3427" s="14"/>
      <c r="Y3427" s="14"/>
      <c r="Z3427" s="14"/>
      <c r="AA3427" s="14"/>
      <c r="AB3427" s="14"/>
      <c r="AC3427" s="14"/>
    </row>
    <row r="3428" spans="13:29" ht="16.5" customHeight="1" x14ac:dyDescent="0.25">
      <c r="M3428" s="9"/>
      <c r="N3428" s="12"/>
      <c r="O3428" s="12"/>
      <c r="P3428" s="12"/>
      <c r="Q3428" s="12"/>
      <c r="R3428" s="12"/>
      <c r="S3428" s="12"/>
      <c r="T3428" s="12"/>
      <c r="U3428" s="18"/>
      <c r="V3428" s="22"/>
      <c r="W3428" s="14"/>
      <c r="X3428" s="14"/>
      <c r="Y3428" s="14"/>
      <c r="Z3428" s="14"/>
      <c r="AA3428" s="14"/>
      <c r="AB3428" s="14"/>
      <c r="AC3428" s="14"/>
    </row>
    <row r="3429" spans="13:29" ht="16.5" customHeight="1" x14ac:dyDescent="0.25">
      <c r="M3429" s="9"/>
      <c r="N3429" s="12"/>
      <c r="O3429" s="12"/>
      <c r="P3429" s="12"/>
      <c r="Q3429" s="12"/>
      <c r="R3429" s="12"/>
      <c r="S3429" s="12"/>
      <c r="T3429" s="12"/>
      <c r="U3429" s="18"/>
      <c r="V3429" s="22"/>
      <c r="W3429" s="14"/>
      <c r="X3429" s="14"/>
      <c r="Y3429" s="14"/>
      <c r="Z3429" s="14"/>
      <c r="AA3429" s="14"/>
      <c r="AB3429" s="14"/>
      <c r="AC3429" s="14"/>
    </row>
    <row r="3430" spans="13:29" ht="16.5" customHeight="1" x14ac:dyDescent="0.25">
      <c r="M3430" s="9"/>
      <c r="N3430" s="12"/>
      <c r="O3430" s="12"/>
      <c r="P3430" s="12"/>
      <c r="Q3430" s="12"/>
      <c r="R3430" s="12"/>
      <c r="S3430" s="12"/>
      <c r="T3430" s="12"/>
      <c r="U3430" s="18"/>
      <c r="V3430" s="22"/>
      <c r="W3430" s="14"/>
      <c r="X3430" s="14"/>
      <c r="Y3430" s="14"/>
      <c r="Z3430" s="14"/>
      <c r="AA3430" s="14"/>
      <c r="AB3430" s="14"/>
      <c r="AC3430" s="14"/>
    </row>
    <row r="3431" spans="13:29" ht="16.5" customHeight="1" x14ac:dyDescent="0.25">
      <c r="M3431" s="9"/>
      <c r="N3431" s="12"/>
      <c r="O3431" s="12"/>
      <c r="P3431" s="12"/>
      <c r="Q3431" s="12"/>
      <c r="R3431" s="12"/>
      <c r="S3431" s="12"/>
      <c r="T3431" s="12"/>
      <c r="U3431" s="18"/>
      <c r="V3431" s="22"/>
      <c r="W3431" s="14"/>
      <c r="X3431" s="14"/>
      <c r="Y3431" s="14"/>
      <c r="Z3431" s="14"/>
      <c r="AA3431" s="14"/>
      <c r="AB3431" s="14"/>
      <c r="AC3431" s="14"/>
    </row>
    <row r="3432" spans="13:29" ht="16.5" customHeight="1" x14ac:dyDescent="0.25">
      <c r="M3432" s="9"/>
      <c r="N3432" s="12"/>
      <c r="O3432" s="12"/>
      <c r="P3432" s="12"/>
      <c r="Q3432" s="12"/>
      <c r="R3432" s="12"/>
      <c r="S3432" s="12"/>
      <c r="T3432" s="12"/>
      <c r="U3432" s="18"/>
      <c r="V3432" s="22"/>
      <c r="W3432" s="14"/>
      <c r="X3432" s="14"/>
      <c r="Y3432" s="14"/>
      <c r="Z3432" s="14"/>
      <c r="AA3432" s="14"/>
      <c r="AB3432" s="14"/>
      <c r="AC3432" s="14"/>
    </row>
    <row r="3433" spans="13:29" ht="16.5" customHeight="1" x14ac:dyDescent="0.25">
      <c r="M3433" s="9"/>
      <c r="N3433" s="12"/>
      <c r="O3433" s="12"/>
      <c r="P3433" s="12"/>
      <c r="Q3433" s="12"/>
      <c r="R3433" s="12"/>
      <c r="S3433" s="12"/>
      <c r="T3433" s="12"/>
      <c r="U3433" s="18"/>
      <c r="V3433" s="22"/>
      <c r="W3433" s="14"/>
      <c r="X3433" s="14"/>
      <c r="Y3433" s="14"/>
      <c r="Z3433" s="14"/>
      <c r="AA3433" s="14"/>
      <c r="AB3433" s="14"/>
      <c r="AC3433" s="14"/>
    </row>
    <row r="3434" spans="13:29" ht="16.5" customHeight="1" x14ac:dyDescent="0.25">
      <c r="M3434" s="9"/>
      <c r="N3434" s="12"/>
      <c r="O3434" s="12"/>
      <c r="P3434" s="12"/>
      <c r="Q3434" s="12"/>
      <c r="R3434" s="12"/>
      <c r="S3434" s="12"/>
      <c r="T3434" s="12"/>
      <c r="U3434" s="18"/>
      <c r="V3434" s="22"/>
      <c r="W3434" s="14"/>
      <c r="X3434" s="14"/>
      <c r="Y3434" s="14"/>
      <c r="Z3434" s="14"/>
      <c r="AA3434" s="14"/>
      <c r="AB3434" s="14"/>
      <c r="AC3434" s="14"/>
    </row>
    <row r="3435" spans="13:29" ht="16.5" customHeight="1" x14ac:dyDescent="0.25">
      <c r="M3435" s="9"/>
      <c r="N3435" s="12"/>
      <c r="O3435" s="12"/>
      <c r="P3435" s="12"/>
      <c r="Q3435" s="12"/>
      <c r="R3435" s="12"/>
      <c r="S3435" s="12"/>
      <c r="T3435" s="12"/>
      <c r="U3435" s="18"/>
      <c r="V3435" s="22"/>
      <c r="W3435" s="14"/>
      <c r="X3435" s="14"/>
      <c r="Y3435" s="14"/>
      <c r="Z3435" s="14"/>
      <c r="AA3435" s="14"/>
      <c r="AB3435" s="14"/>
      <c r="AC3435" s="14"/>
    </row>
    <row r="3436" spans="13:29" ht="16.5" customHeight="1" x14ac:dyDescent="0.25">
      <c r="M3436" s="9"/>
      <c r="N3436" s="12"/>
      <c r="O3436" s="12"/>
      <c r="P3436" s="12"/>
      <c r="Q3436" s="12"/>
      <c r="R3436" s="12"/>
      <c r="S3436" s="12"/>
      <c r="T3436" s="12"/>
      <c r="U3436" s="18"/>
      <c r="V3436" s="22"/>
      <c r="W3436" s="14"/>
      <c r="X3436" s="14"/>
      <c r="Y3436" s="14"/>
      <c r="Z3436" s="14"/>
      <c r="AA3436" s="14"/>
      <c r="AB3436" s="14"/>
      <c r="AC3436" s="14"/>
    </row>
    <row r="3437" spans="13:29" ht="16.5" customHeight="1" x14ac:dyDescent="0.25">
      <c r="M3437" s="9"/>
      <c r="N3437" s="12"/>
      <c r="O3437" s="12"/>
      <c r="P3437" s="12"/>
      <c r="Q3437" s="12"/>
      <c r="R3437" s="12"/>
      <c r="S3437" s="12"/>
      <c r="T3437" s="12"/>
      <c r="U3437" s="18"/>
      <c r="V3437" s="22"/>
      <c r="W3437" s="14"/>
      <c r="X3437" s="14"/>
      <c r="Y3437" s="14"/>
      <c r="Z3437" s="14"/>
      <c r="AA3437" s="14"/>
      <c r="AB3437" s="14"/>
      <c r="AC3437" s="14"/>
    </row>
    <row r="3438" spans="13:29" ht="16.5" customHeight="1" x14ac:dyDescent="0.25">
      <c r="M3438" s="9"/>
      <c r="N3438" s="12"/>
      <c r="O3438" s="12"/>
      <c r="P3438" s="12"/>
      <c r="Q3438" s="12"/>
      <c r="R3438" s="12"/>
      <c r="S3438" s="12"/>
      <c r="T3438" s="12"/>
      <c r="U3438" s="18"/>
      <c r="V3438" s="22"/>
      <c r="W3438" s="14"/>
      <c r="X3438" s="14"/>
      <c r="Y3438" s="14"/>
      <c r="Z3438" s="14"/>
      <c r="AA3438" s="14"/>
      <c r="AB3438" s="14"/>
      <c r="AC3438" s="14"/>
    </row>
    <row r="3439" spans="13:29" ht="16.5" customHeight="1" x14ac:dyDescent="0.25">
      <c r="M3439" s="9"/>
      <c r="N3439" s="12"/>
      <c r="O3439" s="12"/>
      <c r="P3439" s="12"/>
      <c r="Q3439" s="12"/>
      <c r="R3439" s="12"/>
      <c r="S3439" s="12"/>
      <c r="T3439" s="12"/>
      <c r="U3439" s="18"/>
      <c r="V3439" s="22"/>
      <c r="W3439" s="14"/>
      <c r="X3439" s="14"/>
      <c r="Y3439" s="14"/>
      <c r="Z3439" s="14"/>
      <c r="AA3439" s="14"/>
      <c r="AB3439" s="14"/>
      <c r="AC3439" s="14"/>
    </row>
    <row r="3440" spans="13:29" ht="16.5" customHeight="1" x14ac:dyDescent="0.25">
      <c r="M3440" s="9"/>
      <c r="N3440" s="12"/>
      <c r="O3440" s="12"/>
      <c r="P3440" s="12"/>
      <c r="Q3440" s="12"/>
      <c r="R3440" s="12"/>
      <c r="S3440" s="12"/>
      <c r="T3440" s="12"/>
      <c r="U3440" s="18"/>
      <c r="V3440" s="22"/>
      <c r="W3440" s="14"/>
      <c r="X3440" s="14"/>
      <c r="Y3440" s="14"/>
      <c r="Z3440" s="14"/>
      <c r="AA3440" s="14"/>
      <c r="AB3440" s="14"/>
      <c r="AC3440" s="14"/>
    </row>
    <row r="3441" spans="13:29" ht="16.5" customHeight="1" x14ac:dyDescent="0.25">
      <c r="M3441" s="9"/>
      <c r="N3441" s="12"/>
      <c r="O3441" s="12"/>
      <c r="P3441" s="12"/>
      <c r="Q3441" s="12"/>
      <c r="R3441" s="12"/>
      <c r="S3441" s="12"/>
      <c r="T3441" s="12"/>
      <c r="U3441" s="18"/>
      <c r="V3441" s="22"/>
      <c r="W3441" s="14"/>
      <c r="X3441" s="14"/>
      <c r="Y3441" s="14"/>
      <c r="Z3441" s="14"/>
      <c r="AA3441" s="14"/>
      <c r="AB3441" s="14"/>
      <c r="AC3441" s="14"/>
    </row>
    <row r="3442" spans="13:29" ht="16.5" customHeight="1" x14ac:dyDescent="0.25">
      <c r="M3442" s="9"/>
      <c r="N3442" s="12"/>
      <c r="O3442" s="12"/>
      <c r="P3442" s="12"/>
      <c r="Q3442" s="12"/>
      <c r="R3442" s="12"/>
      <c r="S3442" s="12"/>
      <c r="T3442" s="12"/>
      <c r="U3442" s="18"/>
      <c r="V3442" s="22"/>
      <c r="W3442" s="14"/>
      <c r="X3442" s="14"/>
      <c r="Y3442" s="14"/>
      <c r="Z3442" s="14"/>
      <c r="AA3442" s="14"/>
      <c r="AB3442" s="14"/>
      <c r="AC3442" s="14"/>
    </row>
    <row r="3443" spans="13:29" ht="16.5" customHeight="1" x14ac:dyDescent="0.25">
      <c r="M3443" s="9"/>
      <c r="N3443" s="12"/>
      <c r="O3443" s="12"/>
      <c r="P3443" s="12"/>
      <c r="Q3443" s="12"/>
      <c r="R3443" s="12"/>
      <c r="S3443" s="12"/>
      <c r="T3443" s="12"/>
      <c r="U3443" s="18"/>
      <c r="V3443" s="22"/>
      <c r="W3443" s="14"/>
      <c r="X3443" s="14"/>
      <c r="Y3443" s="14"/>
      <c r="Z3443" s="14"/>
      <c r="AA3443" s="14"/>
      <c r="AB3443" s="14"/>
      <c r="AC3443" s="14"/>
    </row>
    <row r="3444" spans="13:29" ht="16.5" customHeight="1" x14ac:dyDescent="0.25">
      <c r="M3444" s="9"/>
      <c r="N3444" s="12"/>
      <c r="O3444" s="12"/>
      <c r="P3444" s="12"/>
      <c r="Q3444" s="12"/>
      <c r="R3444" s="12"/>
      <c r="S3444" s="12"/>
      <c r="T3444" s="12"/>
      <c r="U3444" s="18"/>
      <c r="V3444" s="22"/>
      <c r="W3444" s="14"/>
      <c r="X3444" s="14"/>
      <c r="Y3444" s="14"/>
      <c r="Z3444" s="14"/>
      <c r="AA3444" s="14"/>
      <c r="AB3444" s="14"/>
      <c r="AC3444" s="14"/>
    </row>
    <row r="3445" spans="13:29" ht="16.5" customHeight="1" x14ac:dyDescent="0.25">
      <c r="M3445" s="9"/>
      <c r="N3445" s="12"/>
      <c r="O3445" s="12"/>
      <c r="P3445" s="12"/>
      <c r="Q3445" s="12"/>
      <c r="R3445" s="12"/>
      <c r="S3445" s="12"/>
      <c r="T3445" s="12"/>
      <c r="U3445" s="18"/>
      <c r="V3445" s="22"/>
      <c r="W3445" s="14"/>
      <c r="X3445" s="14"/>
      <c r="Y3445" s="14"/>
      <c r="Z3445" s="14"/>
      <c r="AA3445" s="14"/>
      <c r="AB3445" s="14"/>
      <c r="AC3445" s="14"/>
    </row>
    <row r="3446" spans="13:29" ht="16.5" customHeight="1" x14ac:dyDescent="0.25">
      <c r="M3446" s="9"/>
      <c r="N3446" s="12"/>
      <c r="O3446" s="12"/>
      <c r="P3446" s="12"/>
      <c r="Q3446" s="12"/>
      <c r="R3446" s="12"/>
      <c r="S3446" s="12"/>
      <c r="T3446" s="12"/>
      <c r="U3446" s="18"/>
      <c r="V3446" s="22"/>
      <c r="W3446" s="14"/>
      <c r="X3446" s="14"/>
      <c r="Y3446" s="14"/>
      <c r="Z3446" s="14"/>
      <c r="AA3446" s="14"/>
      <c r="AB3446" s="14"/>
      <c r="AC3446" s="14"/>
    </row>
    <row r="3447" spans="13:29" ht="16.5" customHeight="1" x14ac:dyDescent="0.25">
      <c r="M3447" s="9"/>
      <c r="N3447" s="12"/>
      <c r="O3447" s="12"/>
      <c r="P3447" s="12"/>
      <c r="Q3447" s="12"/>
      <c r="R3447" s="12"/>
      <c r="S3447" s="12"/>
      <c r="T3447" s="12"/>
      <c r="U3447" s="18"/>
      <c r="V3447" s="22"/>
      <c r="W3447" s="14"/>
      <c r="X3447" s="14"/>
      <c r="Y3447" s="14"/>
      <c r="Z3447" s="14"/>
      <c r="AA3447" s="14"/>
      <c r="AB3447" s="14"/>
      <c r="AC3447" s="14"/>
    </row>
    <row r="3448" spans="13:29" ht="16.5" customHeight="1" x14ac:dyDescent="0.25">
      <c r="M3448" s="9"/>
      <c r="N3448" s="12"/>
      <c r="O3448" s="12"/>
      <c r="P3448" s="12"/>
      <c r="Q3448" s="12"/>
      <c r="R3448" s="12"/>
      <c r="S3448" s="12"/>
      <c r="T3448" s="12"/>
      <c r="U3448" s="18"/>
      <c r="V3448" s="22"/>
      <c r="W3448" s="14"/>
      <c r="X3448" s="14"/>
      <c r="Y3448" s="14"/>
      <c r="Z3448" s="14"/>
      <c r="AA3448" s="14"/>
      <c r="AB3448" s="14"/>
      <c r="AC3448" s="14"/>
    </row>
    <row r="3449" spans="13:29" ht="16.5" customHeight="1" x14ac:dyDescent="0.25">
      <c r="M3449" s="9"/>
      <c r="N3449" s="12"/>
      <c r="O3449" s="12"/>
      <c r="P3449" s="12"/>
      <c r="Q3449" s="12"/>
      <c r="R3449" s="12"/>
      <c r="S3449" s="12"/>
      <c r="T3449" s="12"/>
      <c r="U3449" s="18"/>
      <c r="V3449" s="22"/>
      <c r="W3449" s="14"/>
      <c r="X3449" s="14"/>
      <c r="Y3449" s="14"/>
      <c r="Z3449" s="14"/>
      <c r="AA3449" s="14"/>
      <c r="AB3449" s="14"/>
      <c r="AC3449" s="14"/>
    </row>
    <row r="3450" spans="13:29" ht="16.5" customHeight="1" x14ac:dyDescent="0.25">
      <c r="M3450" s="9"/>
      <c r="N3450" s="12"/>
      <c r="O3450" s="12"/>
      <c r="P3450" s="12"/>
      <c r="Q3450" s="12"/>
      <c r="R3450" s="12"/>
      <c r="S3450" s="12"/>
      <c r="T3450" s="12"/>
      <c r="U3450" s="18"/>
      <c r="V3450" s="22"/>
      <c r="W3450" s="14"/>
      <c r="X3450" s="14"/>
      <c r="Y3450" s="14"/>
      <c r="Z3450" s="14"/>
      <c r="AA3450" s="14"/>
      <c r="AB3450" s="14"/>
      <c r="AC3450" s="14"/>
    </row>
    <row r="3451" spans="13:29" ht="16.5" customHeight="1" x14ac:dyDescent="0.25">
      <c r="M3451" s="9"/>
      <c r="N3451" s="12"/>
      <c r="O3451" s="12"/>
      <c r="P3451" s="12"/>
      <c r="Q3451" s="12"/>
      <c r="R3451" s="12"/>
      <c r="S3451" s="12"/>
      <c r="T3451" s="12"/>
      <c r="U3451" s="18"/>
      <c r="V3451" s="22"/>
      <c r="W3451" s="14"/>
      <c r="X3451" s="14"/>
      <c r="Y3451" s="14"/>
      <c r="Z3451" s="14"/>
      <c r="AA3451" s="14"/>
      <c r="AB3451" s="14"/>
      <c r="AC3451" s="14"/>
    </row>
    <row r="3452" spans="13:29" ht="16.5" customHeight="1" x14ac:dyDescent="0.25">
      <c r="M3452" s="9"/>
      <c r="N3452" s="12"/>
      <c r="O3452" s="12"/>
      <c r="P3452" s="12"/>
      <c r="Q3452" s="12"/>
      <c r="R3452" s="12"/>
      <c r="S3452" s="12"/>
      <c r="T3452" s="12"/>
      <c r="U3452" s="18"/>
      <c r="V3452" s="22"/>
      <c r="W3452" s="14"/>
      <c r="X3452" s="14"/>
      <c r="Y3452" s="14"/>
      <c r="Z3452" s="14"/>
      <c r="AA3452" s="14"/>
      <c r="AB3452" s="14"/>
      <c r="AC3452" s="14"/>
    </row>
    <row r="3453" spans="13:29" ht="16.5" customHeight="1" x14ac:dyDescent="0.25">
      <c r="M3453" s="9"/>
      <c r="N3453" s="12"/>
      <c r="O3453" s="12"/>
      <c r="P3453" s="12"/>
      <c r="Q3453" s="12"/>
      <c r="R3453" s="12"/>
      <c r="S3453" s="12"/>
      <c r="T3453" s="12"/>
      <c r="U3453" s="18"/>
      <c r="V3453" s="22"/>
      <c r="W3453" s="14"/>
      <c r="X3453" s="14"/>
      <c r="Y3453" s="14"/>
      <c r="Z3453" s="14"/>
      <c r="AA3453" s="14"/>
      <c r="AB3453" s="14"/>
      <c r="AC3453" s="14"/>
    </row>
    <row r="3454" spans="13:29" ht="16.5" customHeight="1" x14ac:dyDescent="0.25">
      <c r="M3454" s="9"/>
      <c r="N3454" s="12"/>
      <c r="O3454" s="12"/>
      <c r="P3454" s="12"/>
      <c r="Q3454" s="12"/>
      <c r="R3454" s="12"/>
      <c r="S3454" s="12"/>
      <c r="T3454" s="12"/>
      <c r="U3454" s="18"/>
      <c r="V3454" s="22"/>
      <c r="W3454" s="14"/>
      <c r="X3454" s="14"/>
      <c r="Y3454" s="14"/>
      <c r="Z3454" s="14"/>
      <c r="AA3454" s="14"/>
      <c r="AB3454" s="14"/>
      <c r="AC3454" s="14"/>
    </row>
    <row r="3455" spans="13:29" ht="16.5" customHeight="1" x14ac:dyDescent="0.25">
      <c r="M3455" s="9"/>
      <c r="N3455" s="12"/>
      <c r="O3455" s="12"/>
      <c r="P3455" s="12"/>
      <c r="Q3455" s="12"/>
      <c r="R3455" s="12"/>
      <c r="S3455" s="12"/>
      <c r="T3455" s="12"/>
      <c r="U3455" s="18"/>
      <c r="V3455" s="22"/>
      <c r="W3455" s="14"/>
      <c r="X3455" s="14"/>
      <c r="Y3455" s="14"/>
      <c r="Z3455" s="14"/>
      <c r="AA3455" s="14"/>
      <c r="AB3455" s="14"/>
      <c r="AC3455" s="14"/>
    </row>
    <row r="3456" spans="13:29" ht="16.5" customHeight="1" x14ac:dyDescent="0.25">
      <c r="M3456" s="9"/>
      <c r="N3456" s="12"/>
      <c r="O3456" s="12"/>
      <c r="P3456" s="12"/>
      <c r="Q3456" s="12"/>
      <c r="R3456" s="12"/>
      <c r="S3456" s="12"/>
      <c r="T3456" s="12"/>
      <c r="U3456" s="18"/>
      <c r="V3456" s="22"/>
      <c r="W3456" s="14"/>
      <c r="X3456" s="14"/>
      <c r="Y3456" s="14"/>
      <c r="Z3456" s="14"/>
      <c r="AA3456" s="14"/>
      <c r="AB3456" s="14"/>
      <c r="AC3456" s="14"/>
    </row>
    <row r="3457" spans="13:29" ht="16.5" customHeight="1" x14ac:dyDescent="0.25">
      <c r="M3457" s="9"/>
      <c r="N3457" s="12"/>
      <c r="O3457" s="12"/>
      <c r="P3457" s="12"/>
      <c r="Q3457" s="12"/>
      <c r="R3457" s="12"/>
      <c r="S3457" s="12"/>
      <c r="T3457" s="12"/>
      <c r="U3457" s="18"/>
      <c r="V3457" s="22"/>
      <c r="W3457" s="14"/>
      <c r="X3457" s="14"/>
      <c r="Y3457" s="14"/>
      <c r="Z3457" s="14"/>
      <c r="AA3457" s="14"/>
      <c r="AB3457" s="14"/>
      <c r="AC3457" s="14"/>
    </row>
    <row r="3458" spans="13:29" ht="16.5" customHeight="1" x14ac:dyDescent="0.25">
      <c r="M3458" s="9"/>
      <c r="N3458" s="12"/>
      <c r="O3458" s="12"/>
      <c r="P3458" s="12"/>
      <c r="Q3458" s="12"/>
      <c r="R3458" s="12"/>
      <c r="S3458" s="12"/>
      <c r="T3458" s="12"/>
      <c r="U3458" s="18"/>
      <c r="V3458" s="22"/>
      <c r="W3458" s="14"/>
      <c r="X3458" s="14"/>
      <c r="Y3458" s="14"/>
      <c r="Z3458" s="14"/>
      <c r="AA3458" s="14"/>
      <c r="AB3458" s="14"/>
      <c r="AC3458" s="14"/>
    </row>
    <row r="3459" spans="13:29" ht="16.5" customHeight="1" x14ac:dyDescent="0.25">
      <c r="M3459" s="9"/>
      <c r="N3459" s="12"/>
      <c r="O3459" s="12"/>
      <c r="P3459" s="12"/>
      <c r="Q3459" s="12"/>
      <c r="R3459" s="12"/>
      <c r="S3459" s="12"/>
      <c r="T3459" s="12"/>
      <c r="U3459" s="18"/>
      <c r="V3459" s="22"/>
      <c r="W3459" s="14"/>
      <c r="X3459" s="14"/>
      <c r="Y3459" s="14"/>
      <c r="Z3459" s="14"/>
      <c r="AA3459" s="14"/>
      <c r="AB3459" s="14"/>
      <c r="AC3459" s="14"/>
    </row>
    <row r="3460" spans="13:29" ht="16.5" customHeight="1" x14ac:dyDescent="0.25">
      <c r="M3460" s="9"/>
      <c r="N3460" s="12"/>
      <c r="O3460" s="12"/>
      <c r="P3460" s="12"/>
      <c r="Q3460" s="12"/>
      <c r="R3460" s="12"/>
      <c r="S3460" s="12"/>
      <c r="T3460" s="12"/>
      <c r="U3460" s="18"/>
      <c r="V3460" s="22"/>
      <c r="W3460" s="14"/>
      <c r="X3460" s="14"/>
      <c r="Y3460" s="14"/>
      <c r="Z3460" s="14"/>
      <c r="AA3460" s="14"/>
      <c r="AB3460" s="14"/>
      <c r="AC3460" s="14"/>
    </row>
    <row r="3461" spans="13:29" ht="16.5" customHeight="1" x14ac:dyDescent="0.25">
      <c r="M3461" s="9"/>
      <c r="N3461" s="12"/>
      <c r="O3461" s="12"/>
      <c r="P3461" s="12"/>
      <c r="Q3461" s="12"/>
      <c r="R3461" s="12"/>
      <c r="S3461" s="12"/>
      <c r="T3461" s="12"/>
      <c r="U3461" s="18"/>
      <c r="V3461" s="22"/>
      <c r="W3461" s="14"/>
      <c r="X3461" s="14"/>
      <c r="Y3461" s="14"/>
      <c r="Z3461" s="14"/>
      <c r="AA3461" s="14"/>
      <c r="AB3461" s="14"/>
      <c r="AC3461" s="14"/>
    </row>
    <row r="3462" spans="13:29" ht="16.5" customHeight="1" x14ac:dyDescent="0.25">
      <c r="M3462" s="9"/>
      <c r="N3462" s="12"/>
      <c r="O3462" s="12"/>
      <c r="P3462" s="12"/>
      <c r="Q3462" s="12"/>
      <c r="R3462" s="12"/>
      <c r="S3462" s="12"/>
      <c r="T3462" s="12"/>
      <c r="U3462" s="18"/>
      <c r="V3462" s="22"/>
      <c r="W3462" s="14"/>
      <c r="X3462" s="14"/>
      <c r="Y3462" s="14"/>
      <c r="Z3462" s="14"/>
      <c r="AA3462" s="14"/>
      <c r="AB3462" s="14"/>
      <c r="AC3462" s="14"/>
    </row>
    <row r="3463" spans="13:29" ht="16.5" customHeight="1" x14ac:dyDescent="0.25">
      <c r="M3463" s="9"/>
      <c r="N3463" s="12"/>
      <c r="O3463" s="12"/>
      <c r="P3463" s="12"/>
      <c r="Q3463" s="12"/>
      <c r="R3463" s="12"/>
      <c r="S3463" s="12"/>
      <c r="T3463" s="12"/>
      <c r="U3463" s="18"/>
      <c r="V3463" s="22"/>
      <c r="W3463" s="14"/>
      <c r="X3463" s="14"/>
      <c r="Y3463" s="14"/>
      <c r="Z3463" s="14"/>
      <c r="AA3463" s="14"/>
      <c r="AB3463" s="14"/>
      <c r="AC3463" s="14"/>
    </row>
    <row r="3464" spans="13:29" ht="16.5" customHeight="1" x14ac:dyDescent="0.25">
      <c r="M3464" s="9"/>
      <c r="N3464" s="12"/>
      <c r="O3464" s="12"/>
      <c r="P3464" s="12"/>
      <c r="Q3464" s="12"/>
      <c r="R3464" s="12"/>
      <c r="S3464" s="12"/>
      <c r="T3464" s="12"/>
      <c r="U3464" s="18"/>
      <c r="V3464" s="22"/>
      <c r="W3464" s="14"/>
      <c r="X3464" s="14"/>
      <c r="Y3464" s="14"/>
      <c r="Z3464" s="14"/>
      <c r="AA3464" s="14"/>
      <c r="AB3464" s="14"/>
      <c r="AC3464" s="14"/>
    </row>
    <row r="3465" spans="13:29" ht="16.5" customHeight="1" x14ac:dyDescent="0.25">
      <c r="M3465" s="9"/>
      <c r="N3465" s="12"/>
      <c r="O3465" s="12"/>
      <c r="P3465" s="12"/>
      <c r="Q3465" s="12"/>
      <c r="R3465" s="12"/>
      <c r="S3465" s="12"/>
      <c r="T3465" s="12"/>
      <c r="U3465" s="18"/>
      <c r="V3465" s="22"/>
      <c r="W3465" s="14"/>
      <c r="X3465" s="14"/>
      <c r="Y3465" s="14"/>
      <c r="Z3465" s="14"/>
      <c r="AA3465" s="14"/>
      <c r="AB3465" s="14"/>
      <c r="AC3465" s="14"/>
    </row>
    <row r="3466" spans="13:29" ht="16.5" customHeight="1" x14ac:dyDescent="0.25">
      <c r="M3466" s="9"/>
      <c r="N3466" s="12"/>
      <c r="O3466" s="12"/>
      <c r="P3466" s="12"/>
      <c r="Q3466" s="12"/>
      <c r="R3466" s="12"/>
      <c r="S3466" s="12"/>
      <c r="T3466" s="12"/>
      <c r="U3466" s="18"/>
      <c r="V3466" s="22"/>
      <c r="W3466" s="14"/>
      <c r="X3466" s="14"/>
      <c r="Y3466" s="14"/>
      <c r="Z3466" s="14"/>
      <c r="AA3466" s="14"/>
      <c r="AB3466" s="14"/>
      <c r="AC3466" s="14"/>
    </row>
    <row r="3467" spans="13:29" ht="16.5" customHeight="1" x14ac:dyDescent="0.25">
      <c r="M3467" s="9"/>
      <c r="N3467" s="12"/>
      <c r="O3467" s="12"/>
      <c r="P3467" s="12"/>
      <c r="Q3467" s="12"/>
      <c r="R3467" s="12"/>
      <c r="S3467" s="12"/>
      <c r="T3467" s="12"/>
      <c r="U3467" s="18"/>
      <c r="V3467" s="22"/>
      <c r="W3467" s="14"/>
      <c r="X3467" s="14"/>
      <c r="Y3467" s="14"/>
      <c r="Z3467" s="14"/>
      <c r="AA3467" s="14"/>
      <c r="AB3467" s="14"/>
      <c r="AC3467" s="14"/>
    </row>
    <row r="3468" spans="13:29" ht="16.5" customHeight="1" x14ac:dyDescent="0.25">
      <c r="M3468" s="9"/>
      <c r="N3468" s="12"/>
      <c r="O3468" s="12"/>
      <c r="P3468" s="12"/>
      <c r="Q3468" s="12"/>
      <c r="R3468" s="12"/>
      <c r="S3468" s="12"/>
      <c r="T3468" s="12"/>
      <c r="U3468" s="18"/>
      <c r="V3468" s="22"/>
      <c r="W3468" s="14"/>
      <c r="X3468" s="14"/>
      <c r="Y3468" s="14"/>
      <c r="Z3468" s="14"/>
      <c r="AA3468" s="14"/>
      <c r="AB3468" s="14"/>
      <c r="AC3468" s="14"/>
    </row>
    <row r="3469" spans="13:29" ht="16.5" customHeight="1" x14ac:dyDescent="0.25">
      <c r="M3469" s="9"/>
      <c r="N3469" s="12"/>
      <c r="O3469" s="12"/>
      <c r="P3469" s="12"/>
      <c r="Q3469" s="12"/>
      <c r="R3469" s="12"/>
      <c r="S3469" s="12"/>
      <c r="T3469" s="12"/>
      <c r="U3469" s="18"/>
      <c r="V3469" s="22"/>
      <c r="W3469" s="14"/>
      <c r="X3469" s="14"/>
      <c r="Y3469" s="14"/>
      <c r="Z3469" s="14"/>
      <c r="AA3469" s="14"/>
      <c r="AB3469" s="14"/>
      <c r="AC3469" s="14"/>
    </row>
    <row r="3470" spans="13:29" ht="16.5" customHeight="1" x14ac:dyDescent="0.25">
      <c r="M3470" s="9"/>
      <c r="N3470" s="12"/>
      <c r="O3470" s="12"/>
      <c r="P3470" s="12"/>
      <c r="Q3470" s="12"/>
      <c r="R3470" s="12"/>
      <c r="S3470" s="12"/>
      <c r="T3470" s="12"/>
      <c r="U3470" s="18"/>
      <c r="V3470" s="22"/>
      <c r="W3470" s="14"/>
      <c r="X3470" s="14"/>
      <c r="Y3470" s="14"/>
      <c r="Z3470" s="14"/>
      <c r="AA3470" s="14"/>
      <c r="AB3470" s="14"/>
      <c r="AC3470" s="14"/>
    </row>
    <row r="3471" spans="13:29" ht="16.5" customHeight="1" x14ac:dyDescent="0.25">
      <c r="M3471" s="9"/>
      <c r="N3471" s="12"/>
      <c r="O3471" s="12"/>
      <c r="P3471" s="12"/>
      <c r="Q3471" s="12"/>
      <c r="R3471" s="12"/>
      <c r="S3471" s="12"/>
      <c r="T3471" s="12"/>
      <c r="U3471" s="18"/>
      <c r="V3471" s="22"/>
      <c r="W3471" s="14"/>
      <c r="X3471" s="14"/>
      <c r="Y3471" s="14"/>
      <c r="Z3471" s="14"/>
      <c r="AA3471" s="14"/>
      <c r="AB3471" s="14"/>
      <c r="AC3471" s="14"/>
    </row>
    <row r="3472" spans="13:29" ht="16.5" customHeight="1" x14ac:dyDescent="0.25">
      <c r="M3472" s="9"/>
      <c r="N3472" s="12"/>
      <c r="O3472" s="12"/>
      <c r="P3472" s="12"/>
      <c r="Q3472" s="12"/>
      <c r="R3472" s="12"/>
      <c r="S3472" s="12"/>
      <c r="T3472" s="12"/>
      <c r="U3472" s="18"/>
      <c r="V3472" s="22"/>
      <c r="W3472" s="14"/>
      <c r="X3472" s="14"/>
      <c r="Y3472" s="14"/>
      <c r="Z3472" s="14"/>
      <c r="AA3472" s="14"/>
      <c r="AB3472" s="14"/>
      <c r="AC3472" s="14"/>
    </row>
    <row r="3473" spans="13:29" ht="16.5" customHeight="1" x14ac:dyDescent="0.25">
      <c r="M3473" s="9"/>
      <c r="N3473" s="12"/>
      <c r="O3473" s="12"/>
      <c r="P3473" s="12"/>
      <c r="Q3473" s="12"/>
      <c r="R3473" s="12"/>
      <c r="S3473" s="12"/>
      <c r="T3473" s="12"/>
      <c r="U3473" s="18"/>
      <c r="V3473" s="22"/>
      <c r="W3473" s="14"/>
      <c r="X3473" s="14"/>
      <c r="Y3473" s="14"/>
      <c r="Z3473" s="14"/>
      <c r="AA3473" s="14"/>
      <c r="AB3473" s="14"/>
      <c r="AC3473" s="14"/>
    </row>
    <row r="3474" spans="13:29" ht="16.5" customHeight="1" x14ac:dyDescent="0.25">
      <c r="M3474" s="9"/>
      <c r="N3474" s="12"/>
      <c r="O3474" s="12"/>
      <c r="P3474" s="12"/>
      <c r="Q3474" s="12"/>
      <c r="R3474" s="12"/>
      <c r="S3474" s="12"/>
      <c r="T3474" s="12"/>
      <c r="U3474" s="18"/>
      <c r="V3474" s="22"/>
      <c r="W3474" s="14"/>
      <c r="X3474" s="14"/>
      <c r="Y3474" s="14"/>
      <c r="Z3474" s="14"/>
      <c r="AA3474" s="14"/>
      <c r="AB3474" s="14"/>
      <c r="AC3474" s="14"/>
    </row>
    <row r="3475" spans="13:29" ht="16.5" customHeight="1" x14ac:dyDescent="0.25">
      <c r="M3475" s="9"/>
      <c r="N3475" s="12"/>
      <c r="O3475" s="12"/>
      <c r="P3475" s="12"/>
      <c r="Q3475" s="12"/>
      <c r="R3475" s="12"/>
      <c r="S3475" s="12"/>
      <c r="T3475" s="12"/>
      <c r="U3475" s="18"/>
      <c r="V3475" s="22"/>
      <c r="W3475" s="14"/>
      <c r="X3475" s="14"/>
      <c r="Y3475" s="14"/>
      <c r="Z3475" s="14"/>
      <c r="AA3475" s="14"/>
      <c r="AB3475" s="14"/>
      <c r="AC3475" s="14"/>
    </row>
    <row r="3476" spans="13:29" ht="16.5" customHeight="1" x14ac:dyDescent="0.25">
      <c r="M3476" s="9"/>
      <c r="N3476" s="12"/>
      <c r="O3476" s="12"/>
      <c r="P3476" s="12"/>
      <c r="Q3476" s="12"/>
      <c r="R3476" s="12"/>
      <c r="S3476" s="12"/>
      <c r="T3476" s="12"/>
      <c r="U3476" s="18"/>
      <c r="V3476" s="22"/>
      <c r="W3476" s="14"/>
      <c r="X3476" s="14"/>
      <c r="Y3476" s="14"/>
      <c r="Z3476" s="14"/>
      <c r="AA3476" s="14"/>
      <c r="AB3476" s="14"/>
      <c r="AC3476" s="14"/>
    </row>
    <row r="3477" spans="13:29" ht="16.5" customHeight="1" x14ac:dyDescent="0.25">
      <c r="M3477" s="9"/>
      <c r="N3477" s="12"/>
      <c r="O3477" s="12"/>
      <c r="P3477" s="12"/>
      <c r="Q3477" s="12"/>
      <c r="R3477" s="12"/>
      <c r="S3477" s="12"/>
      <c r="T3477" s="12"/>
      <c r="U3477" s="18"/>
      <c r="V3477" s="22"/>
      <c r="W3477" s="14"/>
      <c r="X3477" s="14"/>
      <c r="Y3477" s="14"/>
      <c r="Z3477" s="14"/>
      <c r="AA3477" s="14"/>
      <c r="AB3477" s="14"/>
      <c r="AC3477" s="14"/>
    </row>
    <row r="3478" spans="13:29" ht="16.5" customHeight="1" x14ac:dyDescent="0.25">
      <c r="M3478" s="9"/>
      <c r="N3478" s="12"/>
      <c r="O3478" s="12"/>
      <c r="P3478" s="12"/>
      <c r="Q3478" s="12"/>
      <c r="R3478" s="12"/>
      <c r="S3478" s="12"/>
      <c r="T3478" s="12"/>
      <c r="U3478" s="18"/>
      <c r="V3478" s="22"/>
      <c r="W3478" s="14"/>
      <c r="X3478" s="14"/>
      <c r="Y3478" s="14"/>
      <c r="Z3478" s="14"/>
      <c r="AA3478" s="14"/>
      <c r="AB3478" s="14"/>
      <c r="AC3478" s="14"/>
    </row>
    <row r="3479" spans="13:29" ht="16.5" customHeight="1" x14ac:dyDescent="0.25">
      <c r="M3479" s="9"/>
      <c r="N3479" s="12"/>
      <c r="O3479" s="12"/>
      <c r="P3479" s="12"/>
      <c r="Q3479" s="12"/>
      <c r="R3479" s="12"/>
      <c r="S3479" s="12"/>
      <c r="T3479" s="12"/>
      <c r="U3479" s="18"/>
      <c r="V3479" s="22"/>
      <c r="W3479" s="14"/>
      <c r="X3479" s="14"/>
      <c r="Y3479" s="14"/>
      <c r="Z3479" s="14"/>
      <c r="AA3479" s="14"/>
      <c r="AB3479" s="14"/>
      <c r="AC3479" s="14"/>
    </row>
    <row r="3480" spans="13:29" ht="16.5" customHeight="1" x14ac:dyDescent="0.25">
      <c r="M3480" s="9"/>
      <c r="N3480" s="12"/>
      <c r="O3480" s="12"/>
      <c r="P3480" s="12"/>
      <c r="Q3480" s="12"/>
      <c r="R3480" s="12"/>
      <c r="S3480" s="12"/>
      <c r="T3480" s="12"/>
      <c r="U3480" s="18"/>
      <c r="V3480" s="22"/>
      <c r="W3480" s="14"/>
      <c r="X3480" s="14"/>
      <c r="Y3480" s="14"/>
      <c r="Z3480" s="14"/>
      <c r="AA3480" s="14"/>
      <c r="AB3480" s="14"/>
      <c r="AC3480" s="14"/>
    </row>
    <row r="3481" spans="13:29" ht="16.5" customHeight="1" x14ac:dyDescent="0.25">
      <c r="M3481" s="9"/>
      <c r="N3481" s="12"/>
      <c r="O3481" s="12"/>
      <c r="P3481" s="12"/>
      <c r="Q3481" s="12"/>
      <c r="R3481" s="12"/>
      <c r="S3481" s="12"/>
      <c r="T3481" s="12"/>
      <c r="U3481" s="18"/>
      <c r="V3481" s="22"/>
      <c r="W3481" s="14"/>
      <c r="X3481" s="14"/>
      <c r="Y3481" s="14"/>
      <c r="Z3481" s="14"/>
      <c r="AA3481" s="14"/>
      <c r="AB3481" s="14"/>
      <c r="AC3481" s="14"/>
    </row>
    <row r="3482" spans="13:29" ht="16.5" customHeight="1" x14ac:dyDescent="0.25">
      <c r="M3482" s="9"/>
      <c r="N3482" s="12"/>
      <c r="O3482" s="12"/>
      <c r="P3482" s="12"/>
      <c r="Q3482" s="12"/>
      <c r="R3482" s="12"/>
      <c r="S3482" s="12"/>
      <c r="T3482" s="12"/>
      <c r="U3482" s="18"/>
      <c r="V3482" s="22"/>
      <c r="W3482" s="14"/>
      <c r="X3482" s="14"/>
      <c r="Y3482" s="14"/>
      <c r="Z3482" s="14"/>
      <c r="AA3482" s="14"/>
      <c r="AB3482" s="14"/>
      <c r="AC3482" s="14"/>
    </row>
    <row r="3483" spans="13:29" ht="16.5" customHeight="1" x14ac:dyDescent="0.25">
      <c r="M3483" s="9"/>
      <c r="N3483" s="12"/>
      <c r="O3483" s="12"/>
      <c r="P3483" s="12"/>
      <c r="Q3483" s="12"/>
      <c r="R3483" s="12"/>
      <c r="S3483" s="12"/>
      <c r="T3483" s="12"/>
      <c r="U3483" s="18"/>
      <c r="V3483" s="22"/>
      <c r="W3483" s="14"/>
      <c r="X3483" s="14"/>
      <c r="Y3483" s="14"/>
      <c r="Z3483" s="14"/>
      <c r="AA3483" s="14"/>
      <c r="AB3483" s="14"/>
      <c r="AC3483" s="14"/>
    </row>
    <row r="3484" spans="13:29" ht="16.5" customHeight="1" x14ac:dyDescent="0.25">
      <c r="M3484" s="9"/>
      <c r="N3484" s="12"/>
      <c r="O3484" s="12"/>
      <c r="P3484" s="12"/>
      <c r="Q3484" s="12"/>
      <c r="R3484" s="12"/>
      <c r="S3484" s="12"/>
      <c r="T3484" s="12"/>
      <c r="U3484" s="18"/>
      <c r="V3484" s="22"/>
      <c r="W3484" s="14"/>
      <c r="X3484" s="14"/>
      <c r="Y3484" s="14"/>
      <c r="Z3484" s="14"/>
      <c r="AA3484" s="14"/>
      <c r="AB3484" s="14"/>
      <c r="AC3484" s="14"/>
    </row>
    <row r="3485" spans="13:29" ht="16.5" customHeight="1" x14ac:dyDescent="0.25">
      <c r="M3485" s="9"/>
      <c r="N3485" s="12"/>
      <c r="O3485" s="12"/>
      <c r="P3485" s="12"/>
      <c r="Q3485" s="12"/>
      <c r="R3485" s="12"/>
      <c r="S3485" s="12"/>
      <c r="T3485" s="12"/>
      <c r="U3485" s="18"/>
      <c r="V3485" s="22"/>
      <c r="W3485" s="14"/>
      <c r="X3485" s="14"/>
      <c r="Y3485" s="14"/>
      <c r="Z3485" s="14"/>
      <c r="AA3485" s="14"/>
      <c r="AB3485" s="14"/>
      <c r="AC3485" s="14"/>
    </row>
    <row r="3486" spans="13:29" ht="16.5" customHeight="1" x14ac:dyDescent="0.25">
      <c r="M3486" s="9"/>
      <c r="N3486" s="12"/>
      <c r="O3486" s="12"/>
      <c r="P3486" s="12"/>
      <c r="Q3486" s="12"/>
      <c r="R3486" s="12"/>
      <c r="S3486" s="12"/>
      <c r="T3486" s="12"/>
      <c r="U3486" s="18"/>
      <c r="V3486" s="22"/>
      <c r="W3486" s="14"/>
      <c r="X3486" s="14"/>
      <c r="Y3486" s="14"/>
      <c r="Z3486" s="14"/>
      <c r="AA3486" s="14"/>
      <c r="AB3486" s="14"/>
      <c r="AC3486" s="14"/>
    </row>
    <row r="3487" spans="13:29" ht="16.5" customHeight="1" x14ac:dyDescent="0.25">
      <c r="M3487" s="9"/>
      <c r="N3487" s="12"/>
      <c r="O3487" s="12"/>
      <c r="P3487" s="12"/>
      <c r="Q3487" s="12"/>
      <c r="R3487" s="12"/>
      <c r="S3487" s="12"/>
      <c r="T3487" s="12"/>
      <c r="U3487" s="18"/>
      <c r="V3487" s="22"/>
      <c r="W3487" s="14"/>
      <c r="X3487" s="14"/>
      <c r="Y3487" s="14"/>
      <c r="Z3487" s="14"/>
      <c r="AA3487" s="14"/>
      <c r="AB3487" s="14"/>
      <c r="AC3487" s="14"/>
    </row>
    <row r="3488" spans="13:29" ht="16.5" customHeight="1" x14ac:dyDescent="0.25">
      <c r="M3488" s="9"/>
      <c r="N3488" s="12"/>
      <c r="O3488" s="12"/>
      <c r="P3488" s="12"/>
      <c r="Q3488" s="12"/>
      <c r="R3488" s="12"/>
      <c r="S3488" s="12"/>
      <c r="T3488" s="12"/>
      <c r="U3488" s="18"/>
      <c r="V3488" s="22"/>
      <c r="W3488" s="14"/>
      <c r="X3488" s="14"/>
      <c r="Y3488" s="14"/>
      <c r="Z3488" s="14"/>
      <c r="AA3488" s="14"/>
      <c r="AB3488" s="14"/>
      <c r="AC3488" s="14"/>
    </row>
    <row r="3489" spans="13:29" ht="16.5" customHeight="1" x14ac:dyDescent="0.25">
      <c r="M3489" s="9"/>
      <c r="N3489" s="12"/>
      <c r="O3489" s="12"/>
      <c r="P3489" s="12"/>
      <c r="Q3489" s="12"/>
      <c r="R3489" s="12"/>
      <c r="S3489" s="12"/>
      <c r="T3489" s="12"/>
      <c r="U3489" s="18"/>
      <c r="V3489" s="22"/>
      <c r="W3489" s="14"/>
      <c r="X3489" s="14"/>
      <c r="Y3489" s="14"/>
      <c r="Z3489" s="14"/>
      <c r="AA3489" s="14"/>
      <c r="AB3489" s="14"/>
      <c r="AC3489" s="14"/>
    </row>
    <row r="3490" spans="13:29" ht="16.5" customHeight="1" x14ac:dyDescent="0.25">
      <c r="M3490" s="9"/>
      <c r="N3490" s="12"/>
      <c r="O3490" s="12"/>
      <c r="P3490" s="12"/>
      <c r="Q3490" s="12"/>
      <c r="R3490" s="12"/>
      <c r="S3490" s="12"/>
      <c r="T3490" s="12"/>
      <c r="U3490" s="18"/>
      <c r="V3490" s="22"/>
      <c r="W3490" s="14"/>
      <c r="X3490" s="14"/>
      <c r="Y3490" s="14"/>
      <c r="Z3490" s="14"/>
      <c r="AA3490" s="14"/>
      <c r="AB3490" s="14"/>
      <c r="AC3490" s="14"/>
    </row>
    <row r="3491" spans="13:29" ht="16.5" customHeight="1" x14ac:dyDescent="0.25">
      <c r="M3491" s="9"/>
      <c r="N3491" s="12"/>
      <c r="O3491" s="12"/>
      <c r="P3491" s="12"/>
      <c r="Q3491" s="12"/>
      <c r="R3491" s="12"/>
      <c r="S3491" s="12"/>
      <c r="T3491" s="12"/>
      <c r="U3491" s="18"/>
      <c r="V3491" s="22"/>
      <c r="W3491" s="14"/>
      <c r="X3491" s="14"/>
      <c r="Y3491" s="14"/>
      <c r="Z3491" s="14"/>
      <c r="AA3491" s="14"/>
      <c r="AB3491" s="14"/>
      <c r="AC3491" s="14"/>
    </row>
    <row r="3492" spans="13:29" ht="16.5" customHeight="1" x14ac:dyDescent="0.25">
      <c r="M3492" s="9"/>
      <c r="N3492" s="12"/>
      <c r="O3492" s="12"/>
      <c r="P3492" s="12"/>
      <c r="Q3492" s="12"/>
      <c r="R3492" s="12"/>
      <c r="S3492" s="12"/>
      <c r="T3492" s="12"/>
      <c r="U3492" s="18"/>
      <c r="V3492" s="22"/>
      <c r="W3492" s="14"/>
      <c r="X3492" s="14"/>
      <c r="Y3492" s="14"/>
      <c r="Z3492" s="14"/>
      <c r="AA3492" s="14"/>
      <c r="AB3492" s="14"/>
      <c r="AC3492" s="14"/>
    </row>
    <row r="3493" spans="13:29" ht="16.5" customHeight="1" x14ac:dyDescent="0.25">
      <c r="M3493" s="9"/>
      <c r="N3493" s="12"/>
      <c r="O3493" s="12"/>
      <c r="P3493" s="12"/>
      <c r="Q3493" s="12"/>
      <c r="R3493" s="12"/>
      <c r="S3493" s="12"/>
      <c r="T3493" s="12"/>
      <c r="U3493" s="18"/>
      <c r="V3493" s="22"/>
      <c r="W3493" s="14"/>
      <c r="X3493" s="14"/>
      <c r="Y3493" s="14"/>
      <c r="Z3493" s="14"/>
      <c r="AA3493" s="14"/>
      <c r="AB3493" s="14"/>
      <c r="AC3493" s="14"/>
    </row>
    <row r="3494" spans="13:29" ht="16.5" customHeight="1" x14ac:dyDescent="0.25">
      <c r="M3494" s="9"/>
      <c r="N3494" s="12"/>
      <c r="O3494" s="12"/>
      <c r="P3494" s="12"/>
      <c r="Q3494" s="12"/>
      <c r="R3494" s="12"/>
      <c r="S3494" s="12"/>
      <c r="T3494" s="12"/>
      <c r="U3494" s="18"/>
      <c r="V3494" s="22"/>
      <c r="W3494" s="14"/>
      <c r="X3494" s="14"/>
      <c r="Y3494" s="14"/>
      <c r="Z3494" s="14"/>
      <c r="AA3494" s="14"/>
      <c r="AB3494" s="14"/>
      <c r="AC3494" s="14"/>
    </row>
    <row r="3495" spans="13:29" ht="16.5" customHeight="1" x14ac:dyDescent="0.25">
      <c r="M3495" s="9"/>
      <c r="N3495" s="12"/>
      <c r="O3495" s="12"/>
      <c r="P3495" s="12"/>
      <c r="Q3495" s="12"/>
      <c r="R3495" s="12"/>
      <c r="S3495" s="12"/>
      <c r="T3495" s="12"/>
      <c r="U3495" s="18"/>
      <c r="V3495" s="22"/>
      <c r="W3495" s="14"/>
      <c r="X3495" s="14"/>
      <c r="Y3495" s="14"/>
      <c r="Z3495" s="14"/>
      <c r="AA3495" s="14"/>
      <c r="AB3495" s="14"/>
      <c r="AC3495" s="14"/>
    </row>
    <row r="3496" spans="13:29" ht="16.5" customHeight="1" x14ac:dyDescent="0.25">
      <c r="M3496" s="9"/>
      <c r="N3496" s="12"/>
      <c r="O3496" s="12"/>
      <c r="P3496" s="12"/>
      <c r="Q3496" s="12"/>
      <c r="R3496" s="12"/>
      <c r="S3496" s="12"/>
      <c r="T3496" s="12"/>
      <c r="U3496" s="18"/>
      <c r="V3496" s="22"/>
      <c r="W3496" s="14"/>
      <c r="X3496" s="14"/>
      <c r="Y3496" s="14"/>
      <c r="Z3496" s="14"/>
      <c r="AA3496" s="14"/>
      <c r="AB3496" s="14"/>
      <c r="AC3496" s="14"/>
    </row>
    <row r="3497" spans="13:29" ht="16.5" customHeight="1" x14ac:dyDescent="0.25">
      <c r="M3497" s="9"/>
      <c r="N3497" s="12"/>
      <c r="O3497" s="12"/>
      <c r="P3497" s="12"/>
      <c r="Q3497" s="12"/>
      <c r="R3497" s="12"/>
      <c r="S3497" s="12"/>
      <c r="T3497" s="12"/>
      <c r="U3497" s="18"/>
      <c r="V3497" s="22"/>
      <c r="W3497" s="14"/>
      <c r="X3497" s="14"/>
      <c r="Y3497" s="14"/>
      <c r="Z3497" s="14"/>
      <c r="AA3497" s="14"/>
      <c r="AB3497" s="14"/>
      <c r="AC3497" s="14"/>
    </row>
    <row r="3498" spans="13:29" ht="16.5" customHeight="1" x14ac:dyDescent="0.25">
      <c r="M3498" s="9"/>
      <c r="N3498" s="12"/>
      <c r="O3498" s="12"/>
      <c r="P3498" s="12"/>
      <c r="Q3498" s="12"/>
      <c r="R3498" s="12"/>
      <c r="S3498" s="12"/>
      <c r="T3498" s="12"/>
      <c r="U3498" s="18"/>
      <c r="V3498" s="22"/>
      <c r="W3498" s="14"/>
      <c r="X3498" s="14"/>
      <c r="Y3498" s="14"/>
      <c r="Z3498" s="14"/>
      <c r="AA3498" s="14"/>
      <c r="AB3498" s="14"/>
      <c r="AC3498" s="14"/>
    </row>
    <row r="3499" spans="13:29" ht="16.5" customHeight="1" x14ac:dyDescent="0.25">
      <c r="M3499" s="9"/>
      <c r="N3499" s="12"/>
      <c r="O3499" s="12"/>
      <c r="P3499" s="12"/>
      <c r="Q3499" s="12"/>
      <c r="R3499" s="12"/>
      <c r="S3499" s="12"/>
      <c r="T3499" s="12"/>
      <c r="U3499" s="18"/>
      <c r="V3499" s="22"/>
      <c r="W3499" s="14"/>
      <c r="X3499" s="14"/>
      <c r="Y3499" s="14"/>
      <c r="Z3499" s="14"/>
      <c r="AA3499" s="14"/>
      <c r="AB3499" s="14"/>
      <c r="AC3499" s="14"/>
    </row>
    <row r="3500" spans="13:29" ht="16.5" customHeight="1" x14ac:dyDescent="0.25">
      <c r="M3500" s="9"/>
      <c r="N3500" s="12"/>
      <c r="O3500" s="12"/>
      <c r="P3500" s="12"/>
      <c r="Q3500" s="12"/>
      <c r="R3500" s="12"/>
      <c r="S3500" s="12"/>
      <c r="T3500" s="12"/>
      <c r="U3500" s="18"/>
      <c r="V3500" s="22"/>
      <c r="W3500" s="14"/>
      <c r="X3500" s="14"/>
      <c r="Y3500" s="14"/>
      <c r="Z3500" s="14"/>
      <c r="AA3500" s="14"/>
      <c r="AB3500" s="14"/>
      <c r="AC3500" s="14"/>
    </row>
    <row r="3501" spans="13:29" ht="16.5" customHeight="1" x14ac:dyDescent="0.25">
      <c r="M3501" s="9"/>
      <c r="N3501" s="12"/>
      <c r="O3501" s="12"/>
      <c r="P3501" s="12"/>
      <c r="Q3501" s="12"/>
      <c r="R3501" s="12"/>
      <c r="S3501" s="12"/>
      <c r="T3501" s="12"/>
      <c r="U3501" s="18"/>
      <c r="V3501" s="22"/>
      <c r="W3501" s="14"/>
      <c r="X3501" s="14"/>
      <c r="Y3501" s="14"/>
      <c r="Z3501" s="14"/>
      <c r="AA3501" s="14"/>
      <c r="AB3501" s="14"/>
      <c r="AC3501" s="14"/>
    </row>
    <row r="3502" spans="13:29" ht="16.5" customHeight="1" x14ac:dyDescent="0.25">
      <c r="M3502" s="9"/>
      <c r="N3502" s="12"/>
      <c r="O3502" s="12"/>
      <c r="P3502" s="12"/>
      <c r="Q3502" s="12"/>
      <c r="R3502" s="12"/>
      <c r="S3502" s="12"/>
      <c r="T3502" s="12"/>
      <c r="U3502" s="18"/>
      <c r="V3502" s="22"/>
      <c r="W3502" s="14"/>
      <c r="X3502" s="14"/>
      <c r="Y3502" s="14"/>
      <c r="Z3502" s="14"/>
      <c r="AA3502" s="14"/>
      <c r="AB3502" s="14"/>
      <c r="AC3502" s="14"/>
    </row>
    <row r="3503" spans="13:29" ht="16.5" customHeight="1" x14ac:dyDescent="0.25">
      <c r="M3503" s="9"/>
      <c r="N3503" s="12"/>
      <c r="O3503" s="12"/>
      <c r="P3503" s="12"/>
      <c r="Q3503" s="12"/>
      <c r="R3503" s="12"/>
      <c r="S3503" s="12"/>
      <c r="T3503" s="12"/>
      <c r="U3503" s="18"/>
      <c r="V3503" s="22"/>
      <c r="W3503" s="14"/>
      <c r="X3503" s="14"/>
      <c r="Y3503" s="14"/>
      <c r="Z3503" s="14"/>
      <c r="AA3503" s="14"/>
      <c r="AB3503" s="14"/>
      <c r="AC3503" s="14"/>
    </row>
    <row r="3504" spans="13:29" ht="16.5" customHeight="1" x14ac:dyDescent="0.25">
      <c r="M3504" s="9"/>
      <c r="N3504" s="12"/>
      <c r="O3504" s="12"/>
      <c r="P3504" s="12"/>
      <c r="Q3504" s="12"/>
      <c r="R3504" s="12"/>
      <c r="S3504" s="12"/>
      <c r="T3504" s="12"/>
      <c r="U3504" s="18"/>
      <c r="V3504" s="22"/>
      <c r="W3504" s="14"/>
      <c r="X3504" s="14"/>
      <c r="Y3504" s="14"/>
      <c r="Z3504" s="14"/>
      <c r="AA3504" s="14"/>
      <c r="AB3504" s="14"/>
      <c r="AC3504" s="14"/>
    </row>
    <row r="3505" spans="13:29" ht="16.5" customHeight="1" x14ac:dyDescent="0.25">
      <c r="M3505" s="9"/>
      <c r="N3505" s="12"/>
      <c r="O3505" s="12"/>
      <c r="P3505" s="12"/>
      <c r="Q3505" s="12"/>
      <c r="R3505" s="12"/>
      <c r="S3505" s="12"/>
      <c r="T3505" s="12"/>
      <c r="U3505" s="18"/>
      <c r="V3505" s="22"/>
      <c r="W3505" s="14"/>
      <c r="X3505" s="14"/>
      <c r="Y3505" s="14"/>
      <c r="Z3505" s="14"/>
      <c r="AA3505" s="14"/>
      <c r="AB3505" s="14"/>
      <c r="AC3505" s="14"/>
    </row>
    <row r="3506" spans="13:29" ht="16.5" customHeight="1" x14ac:dyDescent="0.25">
      <c r="M3506" s="9"/>
      <c r="N3506" s="12"/>
      <c r="O3506" s="12"/>
      <c r="P3506" s="12"/>
      <c r="Q3506" s="12"/>
      <c r="R3506" s="12"/>
      <c r="S3506" s="12"/>
      <c r="T3506" s="12"/>
      <c r="U3506" s="18"/>
      <c r="V3506" s="22"/>
      <c r="W3506" s="14"/>
      <c r="X3506" s="14"/>
      <c r="Y3506" s="14"/>
      <c r="Z3506" s="14"/>
      <c r="AA3506" s="14"/>
      <c r="AB3506" s="14"/>
      <c r="AC3506" s="14"/>
    </row>
    <row r="3507" spans="13:29" ht="16.5" customHeight="1" x14ac:dyDescent="0.25">
      <c r="M3507" s="9"/>
      <c r="N3507" s="12"/>
      <c r="O3507" s="12"/>
      <c r="P3507" s="12"/>
      <c r="Q3507" s="12"/>
      <c r="R3507" s="12"/>
      <c r="S3507" s="12"/>
      <c r="T3507" s="12"/>
      <c r="U3507" s="18"/>
      <c r="V3507" s="22"/>
      <c r="W3507" s="14"/>
      <c r="X3507" s="14"/>
      <c r="Y3507" s="14"/>
      <c r="Z3507" s="14"/>
      <c r="AA3507" s="14"/>
      <c r="AB3507" s="14"/>
      <c r="AC3507" s="14"/>
    </row>
    <row r="3508" spans="13:29" ht="16.5" customHeight="1" x14ac:dyDescent="0.25">
      <c r="M3508" s="9"/>
      <c r="N3508" s="12"/>
      <c r="O3508" s="12"/>
      <c r="P3508" s="12"/>
      <c r="Q3508" s="12"/>
      <c r="R3508" s="12"/>
      <c r="S3508" s="12"/>
      <c r="T3508" s="12"/>
      <c r="U3508" s="18"/>
      <c r="V3508" s="22"/>
      <c r="W3508" s="14"/>
      <c r="X3508" s="14"/>
      <c r="Y3508" s="14"/>
      <c r="Z3508" s="14"/>
      <c r="AA3508" s="14"/>
      <c r="AB3508" s="14"/>
      <c r="AC3508" s="14"/>
    </row>
    <row r="3509" spans="13:29" ht="16.5" customHeight="1" x14ac:dyDescent="0.25">
      <c r="M3509" s="9"/>
      <c r="N3509" s="12"/>
      <c r="O3509" s="12"/>
      <c r="P3509" s="12"/>
      <c r="Q3509" s="12"/>
      <c r="R3509" s="12"/>
      <c r="S3509" s="12"/>
      <c r="T3509" s="12"/>
      <c r="U3509" s="18"/>
      <c r="V3509" s="22"/>
      <c r="W3509" s="14"/>
      <c r="X3509" s="14"/>
      <c r="Y3509" s="14"/>
      <c r="Z3509" s="14"/>
      <c r="AA3509" s="14"/>
      <c r="AB3509" s="14"/>
      <c r="AC3509" s="14"/>
    </row>
    <row r="3510" spans="13:29" ht="16.5" customHeight="1" x14ac:dyDescent="0.25">
      <c r="M3510" s="9"/>
      <c r="N3510" s="12"/>
      <c r="O3510" s="12"/>
      <c r="P3510" s="12"/>
      <c r="Q3510" s="12"/>
      <c r="R3510" s="12"/>
      <c r="S3510" s="12"/>
      <c r="T3510" s="12"/>
      <c r="U3510" s="18"/>
      <c r="V3510" s="22"/>
      <c r="W3510" s="14"/>
      <c r="X3510" s="14"/>
      <c r="Y3510" s="14"/>
      <c r="Z3510" s="14"/>
      <c r="AA3510" s="14"/>
      <c r="AB3510" s="14"/>
      <c r="AC3510" s="14"/>
    </row>
    <row r="3511" spans="13:29" ht="16.5" customHeight="1" x14ac:dyDescent="0.25">
      <c r="M3511" s="9"/>
      <c r="N3511" s="12"/>
      <c r="O3511" s="12"/>
      <c r="P3511" s="12"/>
      <c r="Q3511" s="12"/>
      <c r="R3511" s="12"/>
      <c r="S3511" s="12"/>
      <c r="T3511" s="12"/>
      <c r="U3511" s="18"/>
      <c r="V3511" s="22"/>
      <c r="W3511" s="14"/>
      <c r="X3511" s="14"/>
      <c r="Y3511" s="14"/>
      <c r="Z3511" s="14"/>
      <c r="AA3511" s="14"/>
      <c r="AB3511" s="14"/>
      <c r="AC3511" s="14"/>
    </row>
    <row r="3512" spans="13:29" ht="16.5" customHeight="1" x14ac:dyDescent="0.25">
      <c r="M3512" s="9"/>
      <c r="N3512" s="12"/>
      <c r="O3512" s="12"/>
      <c r="P3512" s="12"/>
      <c r="Q3512" s="12"/>
      <c r="R3512" s="12"/>
      <c r="S3512" s="12"/>
      <c r="T3512" s="12"/>
      <c r="U3512" s="18"/>
      <c r="V3512" s="22"/>
      <c r="W3512" s="14"/>
      <c r="X3512" s="14"/>
      <c r="Y3512" s="14"/>
      <c r="Z3512" s="14"/>
      <c r="AA3512" s="14"/>
      <c r="AB3512" s="14"/>
      <c r="AC3512" s="14"/>
    </row>
    <row r="3513" spans="13:29" ht="16.5" customHeight="1" x14ac:dyDescent="0.25">
      <c r="M3513" s="9"/>
      <c r="N3513" s="12"/>
      <c r="O3513" s="12"/>
      <c r="P3513" s="12"/>
      <c r="Q3513" s="12"/>
      <c r="R3513" s="12"/>
      <c r="S3513" s="12"/>
      <c r="T3513" s="12"/>
      <c r="U3513" s="18"/>
      <c r="V3513" s="22"/>
      <c r="W3513" s="14"/>
      <c r="X3513" s="14"/>
      <c r="Y3513" s="14"/>
      <c r="Z3513" s="14"/>
      <c r="AA3513" s="14"/>
      <c r="AB3513" s="14"/>
      <c r="AC3513" s="14"/>
    </row>
    <row r="3514" spans="13:29" ht="16.5" customHeight="1" x14ac:dyDescent="0.25">
      <c r="M3514" s="9"/>
      <c r="N3514" s="12"/>
      <c r="O3514" s="12"/>
      <c r="P3514" s="12"/>
      <c r="Q3514" s="12"/>
      <c r="R3514" s="12"/>
      <c r="S3514" s="12"/>
      <c r="T3514" s="12"/>
      <c r="U3514" s="18"/>
      <c r="V3514" s="22"/>
      <c r="W3514" s="14"/>
      <c r="X3514" s="14"/>
      <c r="Y3514" s="14"/>
      <c r="Z3514" s="14"/>
      <c r="AA3514" s="14"/>
      <c r="AB3514" s="14"/>
      <c r="AC3514" s="14"/>
    </row>
    <row r="3515" spans="13:29" ht="16.5" customHeight="1" x14ac:dyDescent="0.25">
      <c r="M3515" s="9"/>
      <c r="N3515" s="12"/>
      <c r="O3515" s="12"/>
      <c r="P3515" s="12"/>
      <c r="Q3515" s="12"/>
      <c r="R3515" s="12"/>
      <c r="S3515" s="12"/>
      <c r="T3515" s="12"/>
      <c r="U3515" s="18"/>
      <c r="V3515" s="22"/>
      <c r="W3515" s="14"/>
      <c r="X3515" s="14"/>
      <c r="Y3515" s="14"/>
      <c r="Z3515" s="14"/>
      <c r="AA3515" s="14"/>
      <c r="AB3515" s="14"/>
      <c r="AC3515" s="14"/>
    </row>
    <row r="3516" spans="13:29" ht="16.5" customHeight="1" x14ac:dyDescent="0.25">
      <c r="M3516" s="9"/>
      <c r="N3516" s="12"/>
      <c r="O3516" s="12"/>
      <c r="P3516" s="12"/>
      <c r="Q3516" s="12"/>
      <c r="R3516" s="12"/>
      <c r="S3516" s="12"/>
      <c r="T3516" s="12"/>
      <c r="U3516" s="18"/>
      <c r="V3516" s="22"/>
      <c r="W3516" s="14"/>
      <c r="X3516" s="14"/>
      <c r="Y3516" s="14"/>
      <c r="Z3516" s="14"/>
      <c r="AA3516" s="14"/>
      <c r="AB3516" s="14"/>
      <c r="AC3516" s="14"/>
    </row>
    <row r="3517" spans="13:29" ht="16.5" customHeight="1" x14ac:dyDescent="0.25">
      <c r="M3517" s="9"/>
      <c r="N3517" s="12"/>
      <c r="O3517" s="12"/>
      <c r="P3517" s="12"/>
      <c r="Q3517" s="12"/>
      <c r="R3517" s="12"/>
      <c r="S3517" s="12"/>
      <c r="T3517" s="12"/>
      <c r="U3517" s="18"/>
      <c r="V3517" s="22"/>
      <c r="W3517" s="14"/>
      <c r="X3517" s="14"/>
      <c r="Y3517" s="14"/>
      <c r="Z3517" s="14"/>
      <c r="AA3517" s="14"/>
      <c r="AB3517" s="14"/>
      <c r="AC3517" s="14"/>
    </row>
    <row r="3518" spans="13:29" ht="16.5" customHeight="1" x14ac:dyDescent="0.25">
      <c r="M3518" s="9"/>
      <c r="N3518" s="12"/>
      <c r="O3518" s="12"/>
      <c r="P3518" s="12"/>
      <c r="Q3518" s="12"/>
      <c r="R3518" s="12"/>
      <c r="S3518" s="12"/>
      <c r="T3518" s="12"/>
      <c r="U3518" s="18"/>
      <c r="V3518" s="22"/>
      <c r="W3518" s="14"/>
      <c r="X3518" s="14"/>
      <c r="Y3518" s="14"/>
      <c r="Z3518" s="14"/>
      <c r="AA3518" s="14"/>
      <c r="AB3518" s="14"/>
      <c r="AC3518" s="14"/>
    </row>
    <row r="3519" spans="13:29" ht="16.5" customHeight="1" x14ac:dyDescent="0.25">
      <c r="M3519" s="9"/>
      <c r="N3519" s="12"/>
      <c r="O3519" s="12"/>
      <c r="P3519" s="12"/>
      <c r="Q3519" s="12"/>
      <c r="R3519" s="12"/>
      <c r="S3519" s="12"/>
      <c r="T3519" s="12"/>
      <c r="U3519" s="18"/>
      <c r="V3519" s="22"/>
      <c r="W3519" s="14"/>
      <c r="X3519" s="14"/>
      <c r="Y3519" s="14"/>
      <c r="Z3519" s="14"/>
      <c r="AA3519" s="14"/>
      <c r="AB3519" s="14"/>
      <c r="AC3519" s="14"/>
    </row>
    <row r="3520" spans="13:29" ht="16.5" customHeight="1" x14ac:dyDescent="0.25">
      <c r="M3520" s="9"/>
      <c r="N3520" s="12"/>
      <c r="O3520" s="12"/>
      <c r="P3520" s="12"/>
      <c r="Q3520" s="12"/>
      <c r="R3520" s="12"/>
      <c r="S3520" s="12"/>
      <c r="T3520" s="12"/>
      <c r="U3520" s="18"/>
      <c r="V3520" s="22"/>
      <c r="W3520" s="14"/>
      <c r="X3520" s="14"/>
      <c r="Y3520" s="14"/>
      <c r="Z3520" s="14"/>
      <c r="AA3520" s="14"/>
      <c r="AB3520" s="14"/>
      <c r="AC3520" s="14"/>
    </row>
    <row r="3521" spans="13:29" ht="16.5" customHeight="1" x14ac:dyDescent="0.25">
      <c r="M3521" s="9"/>
      <c r="N3521" s="12"/>
      <c r="O3521" s="12"/>
      <c r="P3521" s="12"/>
      <c r="Q3521" s="12"/>
      <c r="R3521" s="12"/>
      <c r="S3521" s="12"/>
      <c r="T3521" s="12"/>
      <c r="U3521" s="18"/>
      <c r="V3521" s="22"/>
      <c r="W3521" s="14"/>
      <c r="X3521" s="14"/>
      <c r="Y3521" s="14"/>
      <c r="Z3521" s="14"/>
      <c r="AA3521" s="14"/>
      <c r="AB3521" s="14"/>
      <c r="AC3521" s="14"/>
    </row>
    <row r="3522" spans="13:29" ht="16.5" customHeight="1" x14ac:dyDescent="0.25">
      <c r="M3522" s="9"/>
      <c r="N3522" s="12"/>
      <c r="O3522" s="12"/>
      <c r="P3522" s="12"/>
      <c r="Q3522" s="12"/>
      <c r="R3522" s="12"/>
      <c r="S3522" s="12"/>
      <c r="T3522" s="12"/>
      <c r="U3522" s="18"/>
      <c r="V3522" s="22"/>
      <c r="W3522" s="14"/>
      <c r="X3522" s="14"/>
      <c r="Y3522" s="14"/>
      <c r="Z3522" s="14"/>
      <c r="AA3522" s="14"/>
      <c r="AB3522" s="14"/>
      <c r="AC3522" s="14"/>
    </row>
    <row r="3523" spans="13:29" ht="16.5" customHeight="1" x14ac:dyDescent="0.25">
      <c r="M3523" s="9"/>
      <c r="N3523" s="12"/>
      <c r="O3523" s="12"/>
      <c r="P3523" s="12"/>
      <c r="Q3523" s="12"/>
      <c r="R3523" s="12"/>
      <c r="S3523" s="12"/>
      <c r="T3523" s="12"/>
      <c r="U3523" s="18"/>
      <c r="V3523" s="22"/>
      <c r="W3523" s="14"/>
      <c r="X3523" s="14"/>
      <c r="Y3523" s="14"/>
      <c r="Z3523" s="14"/>
      <c r="AA3523" s="14"/>
      <c r="AB3523" s="14"/>
      <c r="AC3523" s="14"/>
    </row>
    <row r="3524" spans="13:29" ht="16.5" customHeight="1" x14ac:dyDescent="0.25">
      <c r="M3524" s="9"/>
      <c r="N3524" s="12"/>
      <c r="O3524" s="12"/>
      <c r="P3524" s="12"/>
      <c r="Q3524" s="12"/>
      <c r="R3524" s="12"/>
      <c r="S3524" s="12"/>
      <c r="T3524" s="12"/>
      <c r="U3524" s="18"/>
      <c r="V3524" s="22"/>
      <c r="W3524" s="14"/>
      <c r="X3524" s="14"/>
      <c r="Y3524" s="14"/>
      <c r="Z3524" s="14"/>
      <c r="AA3524" s="14"/>
      <c r="AB3524" s="14"/>
      <c r="AC3524" s="14"/>
    </row>
    <row r="3525" spans="13:29" ht="16.5" customHeight="1" x14ac:dyDescent="0.25">
      <c r="M3525" s="9"/>
      <c r="N3525" s="12"/>
      <c r="O3525" s="12"/>
      <c r="P3525" s="12"/>
      <c r="Q3525" s="12"/>
      <c r="R3525" s="12"/>
      <c r="S3525" s="12"/>
      <c r="T3525" s="12"/>
      <c r="U3525" s="18"/>
      <c r="V3525" s="22"/>
      <c r="W3525" s="14"/>
      <c r="X3525" s="14"/>
      <c r="Y3525" s="14"/>
      <c r="Z3525" s="14"/>
      <c r="AA3525" s="14"/>
      <c r="AB3525" s="14"/>
      <c r="AC3525" s="14"/>
    </row>
    <row r="3526" spans="13:29" ht="16.5" customHeight="1" x14ac:dyDescent="0.25">
      <c r="M3526" s="9"/>
      <c r="N3526" s="12"/>
      <c r="O3526" s="12"/>
      <c r="P3526" s="12"/>
      <c r="Q3526" s="12"/>
      <c r="R3526" s="12"/>
      <c r="S3526" s="12"/>
      <c r="T3526" s="12"/>
      <c r="U3526" s="18"/>
      <c r="V3526" s="22"/>
      <c r="W3526" s="14"/>
      <c r="X3526" s="14"/>
      <c r="Y3526" s="14"/>
      <c r="Z3526" s="14"/>
      <c r="AA3526" s="14"/>
      <c r="AB3526" s="14"/>
      <c r="AC3526" s="14"/>
    </row>
    <row r="3527" spans="13:29" ht="16.5" customHeight="1" x14ac:dyDescent="0.25">
      <c r="M3527" s="9"/>
      <c r="N3527" s="12"/>
      <c r="O3527" s="12"/>
      <c r="P3527" s="12"/>
      <c r="Q3527" s="12"/>
      <c r="R3527" s="12"/>
      <c r="S3527" s="12"/>
      <c r="T3527" s="12"/>
      <c r="U3527" s="18"/>
      <c r="V3527" s="22"/>
      <c r="W3527" s="14"/>
      <c r="X3527" s="14"/>
      <c r="Y3527" s="14"/>
      <c r="Z3527" s="14"/>
      <c r="AA3527" s="14"/>
      <c r="AB3527" s="14"/>
      <c r="AC3527" s="14"/>
    </row>
    <row r="3528" spans="13:29" ht="16.5" customHeight="1" x14ac:dyDescent="0.25">
      <c r="M3528" s="9"/>
      <c r="N3528" s="12"/>
      <c r="O3528" s="12"/>
      <c r="P3528" s="12"/>
      <c r="Q3528" s="12"/>
      <c r="R3528" s="12"/>
      <c r="S3528" s="12"/>
      <c r="T3528" s="12"/>
      <c r="U3528" s="18"/>
      <c r="V3528" s="22"/>
      <c r="W3528" s="14"/>
      <c r="X3528" s="14"/>
      <c r="Y3528" s="14"/>
      <c r="Z3528" s="14"/>
      <c r="AA3528" s="14"/>
      <c r="AB3528" s="14"/>
      <c r="AC3528" s="14"/>
    </row>
    <row r="3529" spans="13:29" ht="16.5" customHeight="1" x14ac:dyDescent="0.25">
      <c r="M3529" s="9"/>
      <c r="N3529" s="12"/>
      <c r="O3529" s="12"/>
      <c r="P3529" s="12"/>
      <c r="Q3529" s="12"/>
      <c r="R3529" s="12"/>
      <c r="S3529" s="12"/>
      <c r="T3529" s="12"/>
      <c r="U3529" s="18"/>
      <c r="V3529" s="22"/>
      <c r="W3529" s="14"/>
      <c r="X3529" s="14"/>
      <c r="Y3529" s="14"/>
      <c r="Z3529" s="14"/>
      <c r="AA3529" s="14"/>
      <c r="AB3529" s="14"/>
      <c r="AC3529" s="14"/>
    </row>
    <row r="3530" spans="13:29" ht="16.5" customHeight="1" x14ac:dyDescent="0.25">
      <c r="M3530" s="9"/>
      <c r="N3530" s="12"/>
      <c r="O3530" s="12"/>
      <c r="P3530" s="12"/>
      <c r="Q3530" s="12"/>
      <c r="R3530" s="12"/>
      <c r="S3530" s="12"/>
      <c r="T3530" s="12"/>
      <c r="U3530" s="18"/>
      <c r="V3530" s="22"/>
      <c r="W3530" s="14"/>
      <c r="X3530" s="14"/>
      <c r="Y3530" s="14"/>
      <c r="Z3530" s="14"/>
      <c r="AA3530" s="14"/>
      <c r="AB3530" s="14"/>
      <c r="AC3530" s="14"/>
    </row>
    <row r="3531" spans="13:29" ht="16.5" customHeight="1" x14ac:dyDescent="0.25">
      <c r="M3531" s="9"/>
      <c r="N3531" s="12"/>
      <c r="O3531" s="12"/>
      <c r="P3531" s="12"/>
      <c r="Q3531" s="12"/>
      <c r="R3531" s="12"/>
      <c r="S3531" s="12"/>
      <c r="T3531" s="12"/>
      <c r="U3531" s="18"/>
      <c r="V3531" s="22"/>
      <c r="W3531" s="14"/>
      <c r="X3531" s="14"/>
      <c r="Y3531" s="14"/>
      <c r="Z3531" s="14"/>
      <c r="AA3531" s="14"/>
      <c r="AB3531" s="14"/>
      <c r="AC3531" s="14"/>
    </row>
    <row r="3532" spans="13:29" ht="16.5" customHeight="1" x14ac:dyDescent="0.25">
      <c r="M3532" s="9"/>
      <c r="N3532" s="12"/>
      <c r="O3532" s="12"/>
      <c r="P3532" s="12"/>
      <c r="Q3532" s="12"/>
      <c r="R3532" s="12"/>
      <c r="S3532" s="12"/>
      <c r="T3532" s="12"/>
      <c r="U3532" s="18"/>
      <c r="V3532" s="22"/>
      <c r="W3532" s="14"/>
      <c r="X3532" s="14"/>
      <c r="Y3532" s="14"/>
      <c r="Z3532" s="14"/>
      <c r="AA3532" s="14"/>
      <c r="AB3532" s="14"/>
      <c r="AC3532" s="14"/>
    </row>
    <row r="3533" spans="13:29" ht="16.5" customHeight="1" x14ac:dyDescent="0.25">
      <c r="M3533" s="9"/>
      <c r="N3533" s="12"/>
      <c r="O3533" s="12"/>
      <c r="P3533" s="12"/>
      <c r="Q3533" s="12"/>
      <c r="R3533" s="12"/>
      <c r="S3533" s="12"/>
      <c r="T3533" s="12"/>
      <c r="U3533" s="18"/>
      <c r="V3533" s="22"/>
      <c r="W3533" s="14"/>
      <c r="X3533" s="14"/>
      <c r="Y3533" s="14"/>
      <c r="Z3533" s="14"/>
      <c r="AA3533" s="14"/>
      <c r="AB3533" s="14"/>
      <c r="AC3533" s="14"/>
    </row>
    <row r="3534" spans="13:29" ht="16.5" customHeight="1" x14ac:dyDescent="0.25">
      <c r="M3534" s="9"/>
      <c r="N3534" s="12"/>
      <c r="O3534" s="12"/>
      <c r="P3534" s="12"/>
      <c r="Q3534" s="12"/>
      <c r="R3534" s="12"/>
      <c r="S3534" s="12"/>
      <c r="T3534" s="12"/>
      <c r="U3534" s="18"/>
      <c r="V3534" s="22"/>
      <c r="W3534" s="14"/>
      <c r="X3534" s="14"/>
      <c r="Y3534" s="14"/>
      <c r="Z3534" s="14"/>
      <c r="AA3534" s="14"/>
      <c r="AB3534" s="14"/>
      <c r="AC3534" s="14"/>
    </row>
    <row r="3535" spans="13:29" ht="16.5" customHeight="1" x14ac:dyDescent="0.25">
      <c r="M3535" s="9"/>
      <c r="N3535" s="12"/>
      <c r="O3535" s="12"/>
      <c r="P3535" s="12"/>
      <c r="Q3535" s="12"/>
      <c r="R3535" s="12"/>
      <c r="S3535" s="12"/>
      <c r="T3535" s="12"/>
      <c r="U3535" s="18"/>
      <c r="V3535" s="22"/>
      <c r="W3535" s="14"/>
      <c r="X3535" s="14"/>
      <c r="Y3535" s="14"/>
      <c r="Z3535" s="14"/>
      <c r="AA3535" s="14"/>
      <c r="AB3535" s="14"/>
      <c r="AC3535" s="14"/>
    </row>
    <row r="3536" spans="13:29" ht="16.5" customHeight="1" x14ac:dyDescent="0.25">
      <c r="M3536" s="9"/>
      <c r="N3536" s="12"/>
      <c r="O3536" s="12"/>
      <c r="P3536" s="12"/>
      <c r="Q3536" s="12"/>
      <c r="R3536" s="12"/>
      <c r="S3536" s="12"/>
      <c r="T3536" s="12"/>
      <c r="U3536" s="18"/>
      <c r="V3536" s="22"/>
      <c r="W3536" s="14"/>
      <c r="X3536" s="14"/>
      <c r="Y3536" s="14"/>
      <c r="Z3536" s="14"/>
      <c r="AA3536" s="14"/>
      <c r="AB3536" s="14"/>
      <c r="AC3536" s="14"/>
    </row>
    <row r="3537" spans="13:29" ht="16.5" customHeight="1" x14ac:dyDescent="0.25">
      <c r="M3537" s="9"/>
      <c r="N3537" s="12"/>
      <c r="O3537" s="12"/>
      <c r="P3537" s="12"/>
      <c r="Q3537" s="12"/>
      <c r="R3537" s="12"/>
      <c r="S3537" s="12"/>
      <c r="T3537" s="12"/>
      <c r="U3537" s="18"/>
      <c r="V3537" s="22"/>
      <c r="W3537" s="14"/>
      <c r="X3537" s="14"/>
      <c r="Y3537" s="14"/>
      <c r="Z3537" s="14"/>
      <c r="AA3537" s="14"/>
      <c r="AB3537" s="14"/>
      <c r="AC3537" s="14"/>
    </row>
    <row r="3538" spans="13:29" ht="16.5" customHeight="1" x14ac:dyDescent="0.25">
      <c r="M3538" s="9"/>
      <c r="N3538" s="12"/>
      <c r="O3538" s="12"/>
      <c r="P3538" s="12"/>
      <c r="Q3538" s="12"/>
      <c r="R3538" s="12"/>
      <c r="S3538" s="12"/>
      <c r="T3538" s="12"/>
      <c r="U3538" s="18"/>
      <c r="V3538" s="22"/>
      <c r="W3538" s="14"/>
      <c r="X3538" s="14"/>
      <c r="Y3538" s="14"/>
      <c r="Z3538" s="14"/>
      <c r="AA3538" s="14"/>
      <c r="AB3538" s="14"/>
      <c r="AC3538" s="14"/>
    </row>
    <row r="3539" spans="13:29" ht="16.5" customHeight="1" x14ac:dyDescent="0.25">
      <c r="M3539" s="9"/>
      <c r="N3539" s="12"/>
      <c r="O3539" s="12"/>
      <c r="P3539" s="12"/>
      <c r="Q3539" s="12"/>
      <c r="R3539" s="12"/>
      <c r="S3539" s="12"/>
      <c r="T3539" s="12"/>
      <c r="U3539" s="18"/>
      <c r="V3539" s="22"/>
      <c r="W3539" s="14"/>
      <c r="X3539" s="14"/>
      <c r="Y3539" s="14"/>
      <c r="Z3539" s="14"/>
      <c r="AA3539" s="14"/>
      <c r="AB3539" s="14"/>
      <c r="AC3539" s="14"/>
    </row>
    <row r="3540" spans="13:29" ht="16.5" customHeight="1" x14ac:dyDescent="0.25">
      <c r="M3540" s="9"/>
      <c r="N3540" s="12"/>
      <c r="O3540" s="12"/>
      <c r="P3540" s="12"/>
      <c r="Q3540" s="12"/>
      <c r="R3540" s="12"/>
      <c r="S3540" s="12"/>
      <c r="T3540" s="12"/>
      <c r="U3540" s="18"/>
      <c r="V3540" s="22"/>
      <c r="W3540" s="14"/>
      <c r="X3540" s="14"/>
      <c r="Y3540" s="14"/>
      <c r="Z3540" s="14"/>
      <c r="AA3540" s="14"/>
      <c r="AB3540" s="14"/>
      <c r="AC3540" s="14"/>
    </row>
    <row r="3541" spans="13:29" ht="16.5" customHeight="1" x14ac:dyDescent="0.25">
      <c r="M3541" s="9"/>
      <c r="N3541" s="12"/>
      <c r="O3541" s="12"/>
      <c r="P3541" s="12"/>
      <c r="Q3541" s="12"/>
      <c r="R3541" s="12"/>
      <c r="S3541" s="12"/>
      <c r="T3541" s="12"/>
      <c r="U3541" s="18"/>
      <c r="V3541" s="22"/>
      <c r="W3541" s="14"/>
      <c r="X3541" s="14"/>
      <c r="Y3541" s="14"/>
      <c r="Z3541" s="14"/>
      <c r="AA3541" s="14"/>
      <c r="AB3541" s="14"/>
      <c r="AC3541" s="14"/>
    </row>
    <row r="3542" spans="13:29" ht="16.5" customHeight="1" x14ac:dyDescent="0.25">
      <c r="M3542" s="9"/>
      <c r="N3542" s="12"/>
      <c r="O3542" s="12"/>
      <c r="P3542" s="12"/>
      <c r="Q3542" s="12"/>
      <c r="R3542" s="12"/>
      <c r="S3542" s="12"/>
      <c r="T3542" s="12"/>
      <c r="U3542" s="18"/>
      <c r="V3542" s="22"/>
      <c r="W3542" s="14"/>
      <c r="X3542" s="14"/>
      <c r="Y3542" s="14"/>
      <c r="Z3542" s="14"/>
      <c r="AA3542" s="14"/>
      <c r="AB3542" s="14"/>
      <c r="AC3542" s="14"/>
    </row>
    <row r="3543" spans="13:29" ht="16.5" customHeight="1" x14ac:dyDescent="0.25">
      <c r="M3543" s="9"/>
      <c r="N3543" s="12"/>
      <c r="O3543" s="12"/>
      <c r="P3543" s="12"/>
      <c r="Q3543" s="12"/>
      <c r="R3543" s="12"/>
      <c r="S3543" s="12"/>
      <c r="T3543" s="12"/>
      <c r="U3543" s="18"/>
      <c r="V3543" s="22"/>
      <c r="W3543" s="14"/>
      <c r="X3543" s="14"/>
      <c r="Y3543" s="14"/>
      <c r="Z3543" s="14"/>
      <c r="AA3543" s="14"/>
      <c r="AB3543" s="14"/>
      <c r="AC3543" s="14"/>
    </row>
    <row r="3544" spans="13:29" ht="16.5" customHeight="1" x14ac:dyDescent="0.25">
      <c r="M3544" s="9"/>
      <c r="N3544" s="12"/>
      <c r="O3544" s="12"/>
      <c r="P3544" s="12"/>
      <c r="Q3544" s="12"/>
      <c r="R3544" s="12"/>
      <c r="S3544" s="12"/>
      <c r="T3544" s="12"/>
      <c r="U3544" s="18"/>
      <c r="V3544" s="22"/>
      <c r="W3544" s="14"/>
      <c r="X3544" s="14"/>
      <c r="Y3544" s="14"/>
      <c r="Z3544" s="14"/>
      <c r="AA3544" s="14"/>
      <c r="AB3544" s="14"/>
      <c r="AC3544" s="14"/>
    </row>
    <row r="3545" spans="13:29" ht="16.5" customHeight="1" x14ac:dyDescent="0.25">
      <c r="M3545" s="9"/>
      <c r="N3545" s="12"/>
      <c r="O3545" s="12"/>
      <c r="P3545" s="12"/>
      <c r="Q3545" s="12"/>
      <c r="R3545" s="12"/>
      <c r="S3545" s="12"/>
      <c r="T3545" s="12"/>
      <c r="U3545" s="18"/>
      <c r="V3545" s="22"/>
      <c r="W3545" s="14"/>
      <c r="X3545" s="14"/>
      <c r="Y3545" s="14"/>
      <c r="Z3545" s="14"/>
      <c r="AA3545" s="14"/>
      <c r="AB3545" s="14"/>
      <c r="AC3545" s="14"/>
    </row>
    <row r="3546" spans="13:29" ht="16.5" customHeight="1" x14ac:dyDescent="0.25">
      <c r="M3546" s="9"/>
      <c r="N3546" s="12"/>
      <c r="O3546" s="12"/>
      <c r="P3546" s="12"/>
      <c r="Q3546" s="12"/>
      <c r="R3546" s="12"/>
      <c r="S3546" s="12"/>
      <c r="T3546" s="12"/>
      <c r="U3546" s="18"/>
      <c r="V3546" s="22"/>
      <c r="W3546" s="14"/>
      <c r="X3546" s="14"/>
      <c r="Y3546" s="14"/>
      <c r="Z3546" s="14"/>
      <c r="AA3546" s="14"/>
      <c r="AB3546" s="14"/>
      <c r="AC3546" s="14"/>
    </row>
    <row r="3547" spans="13:29" ht="16.5" customHeight="1" x14ac:dyDescent="0.25">
      <c r="M3547" s="9"/>
      <c r="N3547" s="12"/>
      <c r="O3547" s="12"/>
      <c r="P3547" s="12"/>
      <c r="Q3547" s="12"/>
      <c r="R3547" s="12"/>
      <c r="S3547" s="12"/>
      <c r="T3547" s="12"/>
      <c r="U3547" s="18"/>
      <c r="V3547" s="22"/>
      <c r="W3547" s="14"/>
      <c r="X3547" s="14"/>
      <c r="Y3547" s="14"/>
      <c r="Z3547" s="14"/>
      <c r="AA3547" s="14"/>
      <c r="AB3547" s="14"/>
      <c r="AC3547" s="14"/>
    </row>
    <row r="3548" spans="13:29" ht="16.5" customHeight="1" x14ac:dyDescent="0.25">
      <c r="M3548" s="9"/>
      <c r="N3548" s="12"/>
      <c r="O3548" s="12"/>
      <c r="P3548" s="12"/>
      <c r="Q3548" s="12"/>
      <c r="R3548" s="12"/>
      <c r="S3548" s="12"/>
      <c r="T3548" s="12"/>
      <c r="U3548" s="18"/>
      <c r="V3548" s="22"/>
      <c r="W3548" s="14"/>
      <c r="X3548" s="14"/>
      <c r="Y3548" s="14"/>
      <c r="Z3548" s="14"/>
      <c r="AA3548" s="14"/>
      <c r="AB3548" s="14"/>
      <c r="AC3548" s="14"/>
    </row>
    <row r="3549" spans="13:29" ht="16.5" customHeight="1" x14ac:dyDescent="0.25">
      <c r="M3549" s="9"/>
      <c r="N3549" s="12"/>
      <c r="O3549" s="12"/>
      <c r="P3549" s="12"/>
      <c r="Q3549" s="12"/>
      <c r="R3549" s="12"/>
      <c r="S3549" s="12"/>
      <c r="T3549" s="12"/>
      <c r="U3549" s="18"/>
      <c r="V3549" s="22"/>
      <c r="W3549" s="14"/>
      <c r="X3549" s="14"/>
      <c r="Y3549" s="14"/>
      <c r="Z3549" s="14"/>
      <c r="AA3549" s="14"/>
      <c r="AB3549" s="14"/>
      <c r="AC3549" s="14"/>
    </row>
    <row r="3550" spans="13:29" ht="16.5" customHeight="1" x14ac:dyDescent="0.25">
      <c r="M3550" s="9"/>
      <c r="N3550" s="12"/>
      <c r="O3550" s="12"/>
      <c r="P3550" s="12"/>
      <c r="Q3550" s="12"/>
      <c r="R3550" s="12"/>
      <c r="S3550" s="12"/>
      <c r="T3550" s="12"/>
      <c r="U3550" s="18"/>
      <c r="V3550" s="22"/>
      <c r="W3550" s="14"/>
      <c r="X3550" s="14"/>
      <c r="Y3550" s="14"/>
      <c r="Z3550" s="14"/>
      <c r="AA3550" s="14"/>
      <c r="AB3550" s="14"/>
      <c r="AC3550" s="14"/>
    </row>
    <row r="3551" spans="13:29" ht="16.5" customHeight="1" x14ac:dyDescent="0.25">
      <c r="M3551" s="9"/>
      <c r="N3551" s="12"/>
      <c r="O3551" s="12"/>
      <c r="P3551" s="12"/>
      <c r="Q3551" s="12"/>
      <c r="R3551" s="12"/>
      <c r="S3551" s="12"/>
      <c r="T3551" s="12"/>
      <c r="U3551" s="18"/>
      <c r="V3551" s="22"/>
      <c r="W3551" s="14"/>
      <c r="X3551" s="14"/>
      <c r="Y3551" s="14"/>
      <c r="Z3551" s="14"/>
      <c r="AA3551" s="14"/>
      <c r="AB3551" s="14"/>
      <c r="AC3551" s="14"/>
    </row>
    <row r="3552" spans="13:29" ht="16.5" customHeight="1" x14ac:dyDescent="0.25">
      <c r="M3552" s="9"/>
      <c r="N3552" s="12"/>
      <c r="O3552" s="12"/>
      <c r="P3552" s="12"/>
      <c r="Q3552" s="12"/>
      <c r="R3552" s="12"/>
      <c r="S3552" s="12"/>
      <c r="T3552" s="12"/>
      <c r="U3552" s="18"/>
      <c r="V3552" s="22"/>
      <c r="W3552" s="14"/>
      <c r="X3552" s="14"/>
      <c r="Y3552" s="14"/>
      <c r="Z3552" s="14"/>
      <c r="AA3552" s="14"/>
      <c r="AB3552" s="14"/>
      <c r="AC3552" s="14"/>
    </row>
    <row r="3553" spans="13:29" ht="16.5" customHeight="1" x14ac:dyDescent="0.25">
      <c r="M3553" s="9"/>
      <c r="N3553" s="12"/>
      <c r="O3553" s="12"/>
      <c r="P3553" s="12"/>
      <c r="Q3553" s="12"/>
      <c r="R3553" s="12"/>
      <c r="S3553" s="12"/>
      <c r="T3553" s="12"/>
      <c r="U3553" s="18"/>
      <c r="V3553" s="22"/>
      <c r="W3553" s="14"/>
      <c r="X3553" s="14"/>
      <c r="Y3553" s="14"/>
      <c r="Z3553" s="14"/>
      <c r="AA3553" s="14"/>
      <c r="AB3553" s="14"/>
      <c r="AC3553" s="14"/>
    </row>
    <row r="3554" spans="13:29" ht="16.5" customHeight="1" x14ac:dyDescent="0.25">
      <c r="M3554" s="9"/>
      <c r="N3554" s="12"/>
      <c r="O3554" s="12"/>
      <c r="P3554" s="12"/>
      <c r="Q3554" s="12"/>
      <c r="R3554" s="12"/>
      <c r="S3554" s="12"/>
      <c r="T3554" s="12"/>
      <c r="U3554" s="18"/>
      <c r="V3554" s="22"/>
      <c r="W3554" s="14"/>
      <c r="X3554" s="14"/>
      <c r="Y3554" s="14"/>
      <c r="Z3554" s="14"/>
      <c r="AA3554" s="14"/>
      <c r="AB3554" s="14"/>
      <c r="AC3554" s="14"/>
    </row>
    <row r="3555" spans="13:29" ht="16.5" customHeight="1" x14ac:dyDescent="0.25">
      <c r="M3555" s="9"/>
      <c r="N3555" s="12"/>
      <c r="O3555" s="12"/>
      <c r="P3555" s="12"/>
      <c r="Q3555" s="12"/>
      <c r="R3555" s="12"/>
      <c r="S3555" s="12"/>
      <c r="T3555" s="12"/>
      <c r="U3555" s="18"/>
      <c r="V3555" s="22"/>
      <c r="W3555" s="14"/>
      <c r="X3555" s="14"/>
      <c r="Y3555" s="14"/>
      <c r="Z3555" s="14"/>
      <c r="AA3555" s="14"/>
      <c r="AB3555" s="14"/>
      <c r="AC3555" s="14"/>
    </row>
    <row r="3556" spans="13:29" ht="16.5" customHeight="1" x14ac:dyDescent="0.25">
      <c r="M3556" s="9"/>
      <c r="N3556" s="12"/>
      <c r="O3556" s="12"/>
      <c r="P3556" s="12"/>
      <c r="Q3556" s="12"/>
      <c r="R3556" s="12"/>
      <c r="S3556" s="12"/>
      <c r="T3556" s="12"/>
      <c r="U3556" s="18"/>
      <c r="V3556" s="22"/>
      <c r="W3556" s="14"/>
      <c r="X3556" s="14"/>
      <c r="Y3556" s="14"/>
      <c r="Z3556" s="14"/>
      <c r="AA3556" s="14"/>
      <c r="AB3556" s="14"/>
      <c r="AC3556" s="14"/>
    </row>
    <row r="3557" spans="13:29" ht="16.5" customHeight="1" x14ac:dyDescent="0.25">
      <c r="M3557" s="9"/>
      <c r="N3557" s="12"/>
      <c r="O3557" s="12"/>
      <c r="P3557" s="12"/>
      <c r="Q3557" s="12"/>
      <c r="R3557" s="12"/>
      <c r="S3557" s="12"/>
      <c r="T3557" s="12"/>
      <c r="U3557" s="18"/>
      <c r="V3557" s="22"/>
      <c r="W3557" s="14"/>
      <c r="X3557" s="14"/>
      <c r="Y3557" s="14"/>
      <c r="Z3557" s="14"/>
      <c r="AA3557" s="14"/>
      <c r="AB3557" s="14"/>
      <c r="AC3557" s="14"/>
    </row>
    <row r="3558" spans="13:29" ht="16.5" customHeight="1" x14ac:dyDescent="0.25">
      <c r="M3558" s="9"/>
      <c r="N3558" s="12"/>
      <c r="O3558" s="12"/>
      <c r="P3558" s="12"/>
      <c r="Q3558" s="12"/>
      <c r="R3558" s="12"/>
      <c r="S3558" s="12"/>
      <c r="T3558" s="12"/>
      <c r="U3558" s="18"/>
      <c r="V3558" s="22"/>
      <c r="W3558" s="14"/>
      <c r="X3558" s="14"/>
      <c r="Y3558" s="14"/>
      <c r="Z3558" s="14"/>
      <c r="AA3558" s="14"/>
      <c r="AB3558" s="14"/>
      <c r="AC3558" s="14"/>
    </row>
    <row r="3559" spans="13:29" ht="16.5" customHeight="1" x14ac:dyDescent="0.25">
      <c r="M3559" s="9"/>
      <c r="N3559" s="12"/>
      <c r="O3559" s="12"/>
      <c r="P3559" s="12"/>
      <c r="Q3559" s="12"/>
      <c r="R3559" s="12"/>
      <c r="S3559" s="12"/>
      <c r="T3559" s="12"/>
      <c r="U3559" s="18"/>
      <c r="V3559" s="22"/>
      <c r="W3559" s="14"/>
      <c r="X3559" s="14"/>
      <c r="Y3559" s="14"/>
      <c r="Z3559" s="14"/>
      <c r="AA3559" s="14"/>
      <c r="AB3559" s="14"/>
      <c r="AC3559" s="14"/>
    </row>
    <row r="3560" spans="13:29" ht="16.5" customHeight="1" x14ac:dyDescent="0.25">
      <c r="M3560" s="9"/>
      <c r="N3560" s="12"/>
      <c r="O3560" s="12"/>
      <c r="P3560" s="12"/>
      <c r="Q3560" s="12"/>
      <c r="R3560" s="12"/>
      <c r="S3560" s="12"/>
      <c r="T3560" s="12"/>
      <c r="U3560" s="18"/>
      <c r="V3560" s="22"/>
      <c r="W3560" s="14"/>
      <c r="X3560" s="14"/>
      <c r="Y3560" s="14"/>
      <c r="Z3560" s="14"/>
      <c r="AA3560" s="14"/>
      <c r="AB3560" s="14"/>
      <c r="AC3560" s="14"/>
    </row>
    <row r="3561" spans="13:29" ht="16.5" customHeight="1" x14ac:dyDescent="0.25">
      <c r="M3561" s="9"/>
      <c r="N3561" s="12"/>
      <c r="O3561" s="12"/>
      <c r="P3561" s="12"/>
      <c r="Q3561" s="12"/>
      <c r="R3561" s="12"/>
      <c r="S3561" s="12"/>
      <c r="T3561" s="12"/>
      <c r="U3561" s="18"/>
      <c r="V3561" s="22"/>
      <c r="W3561" s="14"/>
      <c r="X3561" s="14"/>
      <c r="Y3561" s="14"/>
      <c r="Z3561" s="14"/>
      <c r="AA3561" s="14"/>
      <c r="AB3561" s="14"/>
      <c r="AC3561" s="14"/>
    </row>
    <row r="3562" spans="13:29" ht="16.5" customHeight="1" x14ac:dyDescent="0.25">
      <c r="M3562" s="9"/>
      <c r="N3562" s="12"/>
      <c r="O3562" s="12"/>
      <c r="P3562" s="12"/>
      <c r="Q3562" s="12"/>
      <c r="R3562" s="12"/>
      <c r="S3562" s="12"/>
      <c r="T3562" s="12"/>
      <c r="U3562" s="18"/>
      <c r="V3562" s="22"/>
      <c r="W3562" s="14"/>
      <c r="X3562" s="14"/>
      <c r="Y3562" s="14"/>
      <c r="Z3562" s="14"/>
      <c r="AA3562" s="14"/>
      <c r="AB3562" s="14"/>
      <c r="AC3562" s="14"/>
    </row>
    <row r="3563" spans="13:29" ht="16.5" customHeight="1" x14ac:dyDescent="0.25">
      <c r="M3563" s="9"/>
      <c r="N3563" s="12"/>
      <c r="O3563" s="12"/>
      <c r="P3563" s="12"/>
      <c r="Q3563" s="12"/>
      <c r="R3563" s="12"/>
      <c r="S3563" s="12"/>
      <c r="T3563" s="12"/>
      <c r="U3563" s="18"/>
      <c r="V3563" s="22"/>
      <c r="W3563" s="14"/>
      <c r="X3563" s="14"/>
      <c r="Y3563" s="14"/>
      <c r="Z3563" s="14"/>
      <c r="AA3563" s="14"/>
      <c r="AB3563" s="14"/>
      <c r="AC3563" s="14"/>
    </row>
    <row r="3564" spans="13:29" ht="16.5" customHeight="1" x14ac:dyDescent="0.25">
      <c r="M3564" s="9"/>
      <c r="N3564" s="12"/>
      <c r="O3564" s="12"/>
      <c r="P3564" s="12"/>
      <c r="Q3564" s="12"/>
      <c r="R3564" s="12"/>
      <c r="S3564" s="12"/>
      <c r="T3564" s="12"/>
      <c r="U3564" s="18"/>
      <c r="V3564" s="22"/>
      <c r="W3564" s="14"/>
      <c r="X3564" s="14"/>
      <c r="Y3564" s="14"/>
      <c r="Z3564" s="14"/>
      <c r="AA3564" s="14"/>
      <c r="AB3564" s="14"/>
      <c r="AC3564" s="14"/>
    </row>
    <row r="3565" spans="13:29" ht="16.5" customHeight="1" x14ac:dyDescent="0.25">
      <c r="M3565" s="9"/>
      <c r="N3565" s="12"/>
      <c r="O3565" s="12"/>
      <c r="P3565" s="12"/>
      <c r="Q3565" s="12"/>
      <c r="R3565" s="12"/>
      <c r="S3565" s="12"/>
      <c r="T3565" s="12"/>
      <c r="U3565" s="18"/>
      <c r="V3565" s="22"/>
      <c r="W3565" s="14"/>
      <c r="X3565" s="14"/>
      <c r="Y3565" s="14"/>
      <c r="Z3565" s="14"/>
      <c r="AA3565" s="14"/>
      <c r="AB3565" s="14"/>
      <c r="AC3565" s="14"/>
    </row>
    <row r="3566" spans="13:29" ht="16.5" customHeight="1" x14ac:dyDescent="0.25">
      <c r="M3566" s="9"/>
      <c r="N3566" s="12"/>
      <c r="O3566" s="12"/>
      <c r="P3566" s="12"/>
      <c r="Q3566" s="12"/>
      <c r="R3566" s="12"/>
      <c r="S3566" s="12"/>
      <c r="T3566" s="12"/>
      <c r="U3566" s="18"/>
      <c r="V3566" s="22"/>
      <c r="W3566" s="14"/>
      <c r="X3566" s="14"/>
      <c r="Y3566" s="14"/>
      <c r="Z3566" s="14"/>
      <c r="AA3566" s="14"/>
      <c r="AB3566" s="14"/>
      <c r="AC3566" s="14"/>
    </row>
    <row r="3567" spans="13:29" ht="16.5" customHeight="1" x14ac:dyDescent="0.25">
      <c r="M3567" s="9"/>
      <c r="N3567" s="12"/>
      <c r="O3567" s="12"/>
      <c r="P3567" s="12"/>
      <c r="Q3567" s="12"/>
      <c r="R3567" s="12"/>
      <c r="S3567" s="12"/>
      <c r="T3567" s="12"/>
      <c r="U3567" s="18"/>
      <c r="V3567" s="22"/>
      <c r="W3567" s="14"/>
      <c r="X3567" s="14"/>
      <c r="Y3567" s="14"/>
      <c r="Z3567" s="14"/>
      <c r="AA3567" s="14"/>
      <c r="AB3567" s="14"/>
      <c r="AC3567" s="14"/>
    </row>
    <row r="3568" spans="13:29" ht="16.5" customHeight="1" x14ac:dyDescent="0.25">
      <c r="M3568" s="9"/>
      <c r="N3568" s="12"/>
      <c r="O3568" s="12"/>
      <c r="P3568" s="12"/>
      <c r="Q3568" s="12"/>
      <c r="R3568" s="12"/>
      <c r="S3568" s="12"/>
      <c r="T3568" s="12"/>
      <c r="U3568" s="18"/>
      <c r="V3568" s="22"/>
      <c r="W3568" s="14"/>
      <c r="X3568" s="14"/>
      <c r="Y3568" s="14"/>
      <c r="Z3568" s="14"/>
      <c r="AA3568" s="14"/>
      <c r="AB3568" s="14"/>
      <c r="AC3568" s="14"/>
    </row>
    <row r="3569" spans="13:29" ht="16.5" customHeight="1" x14ac:dyDescent="0.25">
      <c r="M3569" s="9"/>
      <c r="N3569" s="12"/>
      <c r="O3569" s="12"/>
      <c r="P3569" s="12"/>
      <c r="Q3569" s="12"/>
      <c r="R3569" s="12"/>
      <c r="S3569" s="12"/>
      <c r="T3569" s="12"/>
      <c r="U3569" s="18"/>
      <c r="V3569" s="22"/>
      <c r="W3569" s="14"/>
      <c r="X3569" s="14"/>
      <c r="Y3569" s="14"/>
      <c r="Z3569" s="14"/>
      <c r="AA3569" s="14"/>
      <c r="AB3569" s="14"/>
      <c r="AC3569" s="14"/>
    </row>
    <row r="3570" spans="13:29" ht="16.5" customHeight="1" x14ac:dyDescent="0.25">
      <c r="M3570" s="9"/>
      <c r="N3570" s="12"/>
      <c r="O3570" s="12"/>
      <c r="P3570" s="12"/>
      <c r="Q3570" s="12"/>
      <c r="R3570" s="12"/>
      <c r="S3570" s="12"/>
      <c r="T3570" s="12"/>
      <c r="U3570" s="18"/>
      <c r="V3570" s="22"/>
      <c r="W3570" s="14"/>
      <c r="X3570" s="14"/>
      <c r="Y3570" s="14"/>
      <c r="Z3570" s="14"/>
      <c r="AA3570" s="14"/>
      <c r="AB3570" s="14"/>
      <c r="AC3570" s="14"/>
    </row>
    <row r="3571" spans="13:29" ht="16.5" customHeight="1" x14ac:dyDescent="0.25">
      <c r="M3571" s="9"/>
      <c r="N3571" s="12"/>
      <c r="O3571" s="12"/>
      <c r="P3571" s="12"/>
      <c r="Q3571" s="12"/>
      <c r="R3571" s="12"/>
      <c r="S3571" s="12"/>
      <c r="T3571" s="12"/>
      <c r="U3571" s="18"/>
      <c r="V3571" s="22"/>
      <c r="W3571" s="14"/>
      <c r="X3571" s="14"/>
      <c r="Y3571" s="14"/>
      <c r="Z3571" s="14"/>
      <c r="AA3571" s="14"/>
      <c r="AB3571" s="14"/>
      <c r="AC3571" s="14"/>
    </row>
    <row r="3572" spans="13:29" ht="16.5" customHeight="1" x14ac:dyDescent="0.25">
      <c r="M3572" s="9"/>
      <c r="N3572" s="12"/>
      <c r="O3572" s="12"/>
      <c r="P3572" s="12"/>
      <c r="Q3572" s="12"/>
      <c r="R3572" s="12"/>
      <c r="S3572" s="12"/>
      <c r="T3572" s="12"/>
      <c r="U3572" s="18"/>
      <c r="V3572" s="22"/>
      <c r="W3572" s="14"/>
      <c r="X3572" s="14"/>
      <c r="Y3572" s="14"/>
      <c r="Z3572" s="14"/>
      <c r="AA3572" s="14"/>
      <c r="AB3572" s="14"/>
      <c r="AC3572" s="14"/>
    </row>
    <row r="3573" spans="13:29" ht="16.5" customHeight="1" x14ac:dyDescent="0.25">
      <c r="M3573" s="9"/>
      <c r="N3573" s="12"/>
      <c r="O3573" s="12"/>
      <c r="P3573" s="12"/>
      <c r="Q3573" s="12"/>
      <c r="R3573" s="12"/>
      <c r="S3573" s="12"/>
      <c r="T3573" s="12"/>
      <c r="U3573" s="18"/>
      <c r="V3573" s="22"/>
      <c r="W3573" s="14"/>
      <c r="X3573" s="14"/>
      <c r="Y3573" s="14"/>
      <c r="Z3573" s="14"/>
      <c r="AA3573" s="14"/>
      <c r="AB3573" s="14"/>
      <c r="AC3573" s="14"/>
    </row>
    <row r="3574" spans="13:29" ht="16.5" customHeight="1" x14ac:dyDescent="0.25">
      <c r="M3574" s="9"/>
      <c r="N3574" s="12"/>
      <c r="O3574" s="12"/>
      <c r="P3574" s="12"/>
      <c r="Q3574" s="12"/>
      <c r="R3574" s="12"/>
      <c r="S3574" s="12"/>
      <c r="T3574" s="12"/>
      <c r="U3574" s="18"/>
      <c r="V3574" s="22"/>
      <c r="W3574" s="14"/>
      <c r="X3574" s="14"/>
      <c r="Y3574" s="14"/>
      <c r="Z3574" s="14"/>
      <c r="AA3574" s="14"/>
      <c r="AB3574" s="14"/>
      <c r="AC3574" s="14"/>
    </row>
    <row r="3575" spans="13:29" ht="16.5" customHeight="1" x14ac:dyDescent="0.25">
      <c r="M3575" s="9"/>
      <c r="N3575" s="12"/>
      <c r="O3575" s="12"/>
      <c r="P3575" s="12"/>
      <c r="Q3575" s="12"/>
      <c r="R3575" s="12"/>
      <c r="S3575" s="12"/>
      <c r="T3575" s="12"/>
      <c r="U3575" s="18"/>
      <c r="V3575" s="22"/>
      <c r="W3575" s="14"/>
      <c r="X3575" s="14"/>
      <c r="Y3575" s="14"/>
      <c r="Z3575" s="14"/>
      <c r="AA3575" s="14"/>
      <c r="AB3575" s="14"/>
      <c r="AC3575" s="14"/>
    </row>
    <row r="3576" spans="13:29" ht="16.5" customHeight="1" x14ac:dyDescent="0.25">
      <c r="M3576" s="9"/>
      <c r="N3576" s="12"/>
      <c r="O3576" s="12"/>
      <c r="P3576" s="12"/>
      <c r="Q3576" s="12"/>
      <c r="R3576" s="12"/>
      <c r="S3576" s="12"/>
      <c r="T3576" s="12"/>
      <c r="U3576" s="18"/>
      <c r="V3576" s="22"/>
      <c r="W3576" s="14"/>
      <c r="X3576" s="14"/>
      <c r="Y3576" s="14"/>
      <c r="Z3576" s="14"/>
      <c r="AA3576" s="14"/>
      <c r="AB3576" s="14"/>
      <c r="AC3576" s="14"/>
    </row>
    <row r="3577" spans="13:29" ht="16.5" customHeight="1" x14ac:dyDescent="0.25">
      <c r="M3577" s="9"/>
      <c r="N3577" s="12"/>
      <c r="O3577" s="12"/>
      <c r="P3577" s="12"/>
      <c r="Q3577" s="12"/>
      <c r="R3577" s="12"/>
      <c r="S3577" s="12"/>
      <c r="T3577" s="12"/>
      <c r="U3577" s="18"/>
      <c r="V3577" s="22"/>
      <c r="W3577" s="14"/>
      <c r="X3577" s="14"/>
      <c r="Y3577" s="14"/>
      <c r="Z3577" s="14"/>
      <c r="AA3577" s="14"/>
      <c r="AB3577" s="14"/>
      <c r="AC3577" s="14"/>
    </row>
    <row r="3578" spans="13:29" ht="16.5" customHeight="1" x14ac:dyDescent="0.25">
      <c r="M3578" s="9"/>
      <c r="N3578" s="12"/>
      <c r="O3578" s="12"/>
      <c r="P3578" s="12"/>
      <c r="Q3578" s="12"/>
      <c r="R3578" s="12"/>
      <c r="S3578" s="12"/>
      <c r="T3578" s="12"/>
      <c r="U3578" s="18"/>
      <c r="V3578" s="22"/>
      <c r="W3578" s="14"/>
      <c r="X3578" s="14"/>
      <c r="Y3578" s="14"/>
      <c r="Z3578" s="14"/>
      <c r="AA3578" s="14"/>
      <c r="AB3578" s="14"/>
      <c r="AC3578" s="14"/>
    </row>
    <row r="3579" spans="13:29" ht="16.5" customHeight="1" x14ac:dyDescent="0.25">
      <c r="M3579" s="9"/>
      <c r="N3579" s="12"/>
      <c r="O3579" s="12"/>
      <c r="P3579" s="12"/>
      <c r="Q3579" s="12"/>
      <c r="R3579" s="12"/>
      <c r="S3579" s="12"/>
      <c r="T3579" s="12"/>
      <c r="U3579" s="18"/>
      <c r="V3579" s="22"/>
      <c r="W3579" s="14"/>
      <c r="X3579" s="14"/>
      <c r="Y3579" s="14"/>
      <c r="Z3579" s="14"/>
      <c r="AA3579" s="14"/>
      <c r="AB3579" s="14"/>
      <c r="AC3579" s="14"/>
    </row>
    <row r="3580" spans="13:29" ht="16.5" customHeight="1" x14ac:dyDescent="0.25">
      <c r="M3580" s="9"/>
      <c r="N3580" s="12"/>
      <c r="O3580" s="12"/>
      <c r="P3580" s="12"/>
      <c r="Q3580" s="12"/>
      <c r="R3580" s="12"/>
      <c r="S3580" s="12"/>
      <c r="T3580" s="12"/>
      <c r="U3580" s="18"/>
      <c r="V3580" s="22"/>
      <c r="W3580" s="14"/>
      <c r="X3580" s="14"/>
      <c r="Y3580" s="14"/>
      <c r="Z3580" s="14"/>
      <c r="AA3580" s="14"/>
      <c r="AB3580" s="14"/>
      <c r="AC3580" s="14"/>
    </row>
    <row r="3581" spans="13:29" ht="16.5" customHeight="1" x14ac:dyDescent="0.25">
      <c r="M3581" s="9"/>
      <c r="N3581" s="12"/>
      <c r="O3581" s="12"/>
      <c r="P3581" s="12"/>
      <c r="Q3581" s="12"/>
      <c r="R3581" s="12"/>
      <c r="S3581" s="12"/>
      <c r="T3581" s="12"/>
      <c r="U3581" s="18"/>
      <c r="V3581" s="22"/>
      <c r="W3581" s="14"/>
      <c r="X3581" s="14"/>
      <c r="Y3581" s="14"/>
      <c r="Z3581" s="14"/>
      <c r="AA3581" s="14"/>
      <c r="AB3581" s="14"/>
      <c r="AC3581" s="14"/>
    </row>
    <row r="3582" spans="13:29" ht="16.5" customHeight="1" x14ac:dyDescent="0.25">
      <c r="M3582" s="9"/>
      <c r="N3582" s="12"/>
      <c r="O3582" s="12"/>
      <c r="P3582" s="12"/>
      <c r="Q3582" s="12"/>
      <c r="R3582" s="12"/>
      <c r="S3582" s="12"/>
      <c r="T3582" s="12"/>
      <c r="U3582" s="18"/>
      <c r="V3582" s="22"/>
      <c r="W3582" s="14"/>
      <c r="X3582" s="14"/>
      <c r="Y3582" s="14"/>
      <c r="Z3582" s="14"/>
      <c r="AA3582" s="14"/>
      <c r="AB3582" s="14"/>
      <c r="AC3582" s="14"/>
    </row>
    <row r="3583" spans="13:29" ht="16.5" customHeight="1" x14ac:dyDescent="0.25">
      <c r="M3583" s="9"/>
      <c r="N3583" s="12"/>
      <c r="O3583" s="12"/>
      <c r="P3583" s="12"/>
      <c r="Q3583" s="12"/>
      <c r="R3583" s="12"/>
      <c r="S3583" s="12"/>
      <c r="T3583" s="12"/>
      <c r="U3583" s="18"/>
      <c r="V3583" s="22"/>
      <c r="W3583" s="14"/>
      <c r="X3583" s="14"/>
      <c r="Y3583" s="14"/>
      <c r="Z3583" s="14"/>
      <c r="AA3583" s="14"/>
      <c r="AB3583" s="14"/>
      <c r="AC3583" s="14"/>
    </row>
    <row r="3584" spans="13:29" ht="16.5" customHeight="1" x14ac:dyDescent="0.25">
      <c r="M3584" s="9"/>
      <c r="N3584" s="12"/>
      <c r="O3584" s="12"/>
      <c r="P3584" s="12"/>
      <c r="Q3584" s="12"/>
      <c r="R3584" s="12"/>
      <c r="S3584" s="12"/>
      <c r="T3584" s="12"/>
      <c r="U3584" s="18"/>
      <c r="V3584" s="22"/>
      <c r="W3584" s="14"/>
      <c r="X3584" s="14"/>
      <c r="Y3584" s="14"/>
      <c r="Z3584" s="14"/>
      <c r="AA3584" s="14"/>
      <c r="AB3584" s="14"/>
      <c r="AC3584" s="14"/>
    </row>
    <row r="3585" spans="13:29" ht="16.5" customHeight="1" x14ac:dyDescent="0.25">
      <c r="M3585" s="9"/>
      <c r="N3585" s="12"/>
      <c r="O3585" s="12"/>
      <c r="P3585" s="12"/>
      <c r="Q3585" s="12"/>
      <c r="R3585" s="12"/>
      <c r="S3585" s="12"/>
      <c r="T3585" s="12"/>
      <c r="U3585" s="18"/>
      <c r="V3585" s="22"/>
      <c r="W3585" s="14"/>
      <c r="X3585" s="14"/>
      <c r="Y3585" s="14"/>
      <c r="Z3585" s="14"/>
      <c r="AA3585" s="14"/>
      <c r="AB3585" s="14"/>
      <c r="AC3585" s="14"/>
    </row>
    <row r="3586" spans="13:29" ht="16.5" customHeight="1" x14ac:dyDescent="0.25">
      <c r="M3586" s="9"/>
      <c r="N3586" s="12"/>
      <c r="O3586" s="12"/>
      <c r="P3586" s="12"/>
      <c r="Q3586" s="12"/>
      <c r="R3586" s="12"/>
      <c r="S3586" s="12"/>
      <c r="T3586" s="12"/>
      <c r="U3586" s="18"/>
      <c r="V3586" s="22"/>
      <c r="W3586" s="14"/>
      <c r="X3586" s="14"/>
      <c r="Y3586" s="14"/>
      <c r="Z3586" s="14"/>
      <c r="AA3586" s="14"/>
      <c r="AB3586" s="14"/>
      <c r="AC3586" s="14"/>
    </row>
    <row r="3587" spans="13:29" ht="16.5" customHeight="1" x14ac:dyDescent="0.25">
      <c r="M3587" s="9"/>
      <c r="N3587" s="12"/>
      <c r="O3587" s="12"/>
      <c r="P3587" s="12"/>
      <c r="Q3587" s="12"/>
      <c r="R3587" s="12"/>
      <c r="S3587" s="12"/>
      <c r="T3587" s="12"/>
      <c r="U3587" s="18"/>
      <c r="V3587" s="22"/>
      <c r="W3587" s="14"/>
      <c r="X3587" s="14"/>
      <c r="Y3587" s="14"/>
      <c r="Z3587" s="14"/>
      <c r="AA3587" s="14"/>
      <c r="AB3587" s="14"/>
      <c r="AC3587" s="14"/>
    </row>
    <row r="3588" spans="13:29" ht="16.5" customHeight="1" x14ac:dyDescent="0.25">
      <c r="M3588" s="9"/>
      <c r="N3588" s="12"/>
      <c r="O3588" s="12"/>
      <c r="P3588" s="12"/>
      <c r="Q3588" s="12"/>
      <c r="R3588" s="12"/>
      <c r="S3588" s="12"/>
      <c r="T3588" s="12"/>
      <c r="U3588" s="18"/>
      <c r="V3588" s="22"/>
      <c r="W3588" s="14"/>
      <c r="X3588" s="14"/>
      <c r="Y3588" s="14"/>
      <c r="Z3588" s="14"/>
      <c r="AA3588" s="14"/>
      <c r="AB3588" s="14"/>
      <c r="AC3588" s="14"/>
    </row>
    <row r="3589" spans="13:29" ht="16.5" customHeight="1" x14ac:dyDescent="0.25">
      <c r="M3589" s="9"/>
      <c r="N3589" s="12"/>
      <c r="O3589" s="12"/>
      <c r="P3589" s="12"/>
      <c r="Q3589" s="12"/>
      <c r="R3589" s="12"/>
      <c r="S3589" s="12"/>
      <c r="T3589" s="12"/>
      <c r="U3589" s="18"/>
      <c r="V3589" s="22"/>
      <c r="W3589" s="14"/>
      <c r="X3589" s="14"/>
      <c r="Y3589" s="14"/>
      <c r="Z3589" s="14"/>
      <c r="AA3589" s="14"/>
      <c r="AB3589" s="14"/>
      <c r="AC3589" s="14"/>
    </row>
    <row r="3590" spans="13:29" ht="16.5" customHeight="1" x14ac:dyDescent="0.25">
      <c r="M3590" s="9"/>
      <c r="N3590" s="12"/>
      <c r="O3590" s="12"/>
      <c r="P3590" s="12"/>
      <c r="Q3590" s="12"/>
      <c r="R3590" s="12"/>
      <c r="S3590" s="12"/>
      <c r="T3590" s="12"/>
      <c r="U3590" s="18"/>
      <c r="V3590" s="22"/>
      <c r="W3590" s="14"/>
      <c r="X3590" s="14"/>
      <c r="Y3590" s="14"/>
      <c r="Z3590" s="14"/>
      <c r="AA3590" s="14"/>
      <c r="AB3590" s="14"/>
      <c r="AC3590" s="14"/>
    </row>
    <row r="3591" spans="13:29" ht="16.5" customHeight="1" x14ac:dyDescent="0.25">
      <c r="M3591" s="9"/>
      <c r="N3591" s="12"/>
      <c r="O3591" s="12"/>
      <c r="P3591" s="12"/>
      <c r="Q3591" s="12"/>
      <c r="R3591" s="12"/>
      <c r="S3591" s="12"/>
      <c r="T3591" s="12"/>
      <c r="U3591" s="18"/>
      <c r="V3591" s="22"/>
      <c r="W3591" s="14"/>
      <c r="X3591" s="14"/>
      <c r="Y3591" s="14"/>
      <c r="Z3591" s="14"/>
      <c r="AA3591" s="14"/>
      <c r="AB3591" s="14"/>
      <c r="AC3591" s="14"/>
    </row>
    <row r="3592" spans="13:29" ht="16.5" customHeight="1" x14ac:dyDescent="0.25">
      <c r="M3592" s="9"/>
      <c r="N3592" s="12"/>
      <c r="O3592" s="12"/>
      <c r="P3592" s="12"/>
      <c r="Q3592" s="12"/>
      <c r="R3592" s="12"/>
      <c r="S3592" s="12"/>
      <c r="T3592" s="12"/>
      <c r="U3592" s="18"/>
      <c r="V3592" s="22"/>
      <c r="W3592" s="14"/>
      <c r="X3592" s="14"/>
      <c r="Y3592" s="14"/>
      <c r="Z3592" s="14"/>
      <c r="AA3592" s="14"/>
      <c r="AB3592" s="14"/>
      <c r="AC3592" s="14"/>
    </row>
    <row r="3593" spans="13:29" ht="16.5" customHeight="1" x14ac:dyDescent="0.25">
      <c r="M3593" s="9"/>
      <c r="N3593" s="12"/>
      <c r="O3593" s="12"/>
      <c r="P3593" s="12"/>
      <c r="Q3593" s="12"/>
      <c r="R3593" s="12"/>
      <c r="S3593" s="12"/>
      <c r="T3593" s="12"/>
      <c r="U3593" s="18"/>
      <c r="V3593" s="22"/>
      <c r="W3593" s="14"/>
      <c r="X3593" s="14"/>
      <c r="Y3593" s="14"/>
      <c r="Z3593" s="14"/>
      <c r="AA3593" s="14"/>
      <c r="AB3593" s="14"/>
      <c r="AC3593" s="14"/>
    </row>
    <row r="3594" spans="13:29" ht="16.5" customHeight="1" x14ac:dyDescent="0.25">
      <c r="M3594" s="9"/>
      <c r="N3594" s="12"/>
      <c r="O3594" s="12"/>
      <c r="P3594" s="12"/>
      <c r="Q3594" s="12"/>
      <c r="R3594" s="12"/>
      <c r="S3594" s="12"/>
      <c r="T3594" s="12"/>
      <c r="U3594" s="18"/>
      <c r="V3594" s="22"/>
      <c r="W3594" s="14"/>
      <c r="X3594" s="14"/>
      <c r="Y3594" s="14"/>
      <c r="Z3594" s="14"/>
      <c r="AA3594" s="14"/>
      <c r="AB3594" s="14"/>
      <c r="AC3594" s="14"/>
    </row>
    <row r="3595" spans="13:29" ht="16.5" customHeight="1" x14ac:dyDescent="0.25">
      <c r="M3595" s="9"/>
      <c r="N3595" s="12"/>
      <c r="O3595" s="12"/>
      <c r="P3595" s="12"/>
      <c r="Q3595" s="12"/>
      <c r="R3595" s="12"/>
      <c r="S3595" s="12"/>
      <c r="T3595" s="12"/>
      <c r="U3595" s="18"/>
      <c r="V3595" s="22"/>
      <c r="W3595" s="14"/>
      <c r="X3595" s="14"/>
      <c r="Y3595" s="14"/>
      <c r="Z3595" s="14"/>
      <c r="AA3595" s="14"/>
      <c r="AB3595" s="14"/>
      <c r="AC3595" s="14"/>
    </row>
    <row r="3596" spans="13:29" ht="16.5" customHeight="1" x14ac:dyDescent="0.25">
      <c r="M3596" s="9"/>
      <c r="N3596" s="12"/>
      <c r="O3596" s="12"/>
      <c r="P3596" s="12"/>
      <c r="Q3596" s="12"/>
      <c r="R3596" s="12"/>
      <c r="S3596" s="12"/>
      <c r="T3596" s="12"/>
      <c r="U3596" s="18"/>
      <c r="V3596" s="22"/>
      <c r="W3596" s="14"/>
      <c r="X3596" s="14"/>
      <c r="Y3596" s="14"/>
      <c r="Z3596" s="14"/>
      <c r="AA3596" s="14"/>
      <c r="AB3596" s="14"/>
      <c r="AC3596" s="14"/>
    </row>
    <row r="3597" spans="13:29" ht="16.5" customHeight="1" x14ac:dyDescent="0.25">
      <c r="M3597" s="9"/>
      <c r="N3597" s="12"/>
      <c r="O3597" s="12"/>
      <c r="P3597" s="12"/>
      <c r="Q3597" s="12"/>
      <c r="R3597" s="12"/>
      <c r="S3597" s="12"/>
      <c r="T3597" s="12"/>
      <c r="U3597" s="18"/>
      <c r="V3597" s="22"/>
      <c r="W3597" s="14"/>
      <c r="X3597" s="14"/>
      <c r="Y3597" s="14"/>
      <c r="Z3597" s="14"/>
      <c r="AA3597" s="14"/>
      <c r="AB3597" s="14"/>
      <c r="AC3597" s="14"/>
    </row>
    <row r="3598" spans="13:29" ht="16.5" customHeight="1" x14ac:dyDescent="0.25">
      <c r="M3598" s="9"/>
      <c r="N3598" s="12"/>
      <c r="O3598" s="12"/>
      <c r="P3598" s="12"/>
      <c r="Q3598" s="12"/>
      <c r="R3598" s="12"/>
      <c r="S3598" s="12"/>
      <c r="T3598" s="12"/>
      <c r="U3598" s="18"/>
      <c r="V3598" s="22"/>
      <c r="W3598" s="14"/>
      <c r="X3598" s="14"/>
      <c r="Y3598" s="14"/>
      <c r="Z3598" s="14"/>
      <c r="AA3598" s="14"/>
      <c r="AB3598" s="14"/>
      <c r="AC3598" s="14"/>
    </row>
    <row r="3599" spans="13:29" ht="16.5" customHeight="1" x14ac:dyDescent="0.25">
      <c r="M3599" s="9"/>
      <c r="N3599" s="12"/>
      <c r="O3599" s="12"/>
      <c r="P3599" s="12"/>
      <c r="Q3599" s="12"/>
      <c r="R3599" s="12"/>
      <c r="S3599" s="12"/>
      <c r="T3599" s="12"/>
      <c r="U3599" s="18"/>
      <c r="V3599" s="22"/>
      <c r="W3599" s="14"/>
      <c r="X3599" s="14"/>
      <c r="Y3599" s="14"/>
      <c r="Z3599" s="14"/>
      <c r="AA3599" s="14"/>
      <c r="AB3599" s="14"/>
      <c r="AC3599" s="14"/>
    </row>
    <row r="3600" spans="13:29" ht="16.5" customHeight="1" x14ac:dyDescent="0.25">
      <c r="M3600" s="9"/>
      <c r="N3600" s="12"/>
      <c r="O3600" s="12"/>
      <c r="P3600" s="12"/>
      <c r="Q3600" s="12"/>
      <c r="R3600" s="12"/>
      <c r="S3600" s="12"/>
      <c r="T3600" s="12"/>
      <c r="U3600" s="18"/>
      <c r="V3600" s="22"/>
      <c r="W3600" s="14"/>
      <c r="X3600" s="14"/>
      <c r="Y3600" s="14"/>
      <c r="Z3600" s="14"/>
      <c r="AA3600" s="14"/>
      <c r="AB3600" s="14"/>
      <c r="AC3600" s="14"/>
    </row>
    <row r="3601" spans="13:29" ht="16.5" customHeight="1" x14ac:dyDescent="0.25">
      <c r="M3601" s="9"/>
      <c r="N3601" s="12"/>
      <c r="O3601" s="12"/>
      <c r="P3601" s="12"/>
      <c r="Q3601" s="12"/>
      <c r="R3601" s="12"/>
      <c r="S3601" s="12"/>
      <c r="T3601" s="12"/>
      <c r="U3601" s="18"/>
      <c r="V3601" s="22"/>
      <c r="W3601" s="14"/>
      <c r="X3601" s="14"/>
      <c r="Y3601" s="14"/>
      <c r="Z3601" s="14"/>
      <c r="AA3601" s="14"/>
      <c r="AB3601" s="14"/>
      <c r="AC3601" s="14"/>
    </row>
    <row r="3602" spans="13:29" ht="16.5" customHeight="1" x14ac:dyDescent="0.25">
      <c r="M3602" s="9"/>
      <c r="N3602" s="12"/>
      <c r="O3602" s="12"/>
      <c r="P3602" s="12"/>
      <c r="Q3602" s="12"/>
      <c r="R3602" s="12"/>
      <c r="S3602" s="12"/>
      <c r="T3602" s="12"/>
      <c r="U3602" s="18"/>
      <c r="V3602" s="22"/>
      <c r="W3602" s="14"/>
      <c r="X3602" s="14"/>
      <c r="Y3602" s="14"/>
      <c r="Z3602" s="14"/>
      <c r="AA3602" s="14"/>
      <c r="AB3602" s="14"/>
      <c r="AC3602" s="14"/>
    </row>
    <row r="3603" spans="13:29" ht="16.5" customHeight="1" x14ac:dyDescent="0.25">
      <c r="M3603" s="9"/>
      <c r="N3603" s="12"/>
      <c r="O3603" s="12"/>
      <c r="P3603" s="12"/>
      <c r="Q3603" s="12"/>
      <c r="R3603" s="12"/>
      <c r="S3603" s="12"/>
      <c r="T3603" s="12"/>
      <c r="U3603" s="18"/>
      <c r="V3603" s="22"/>
      <c r="W3603" s="14"/>
      <c r="X3603" s="14"/>
      <c r="Y3603" s="14"/>
      <c r="Z3603" s="14"/>
      <c r="AA3603" s="14"/>
      <c r="AB3603" s="14"/>
      <c r="AC3603" s="14"/>
    </row>
    <row r="3604" spans="13:29" ht="16.5" customHeight="1" x14ac:dyDescent="0.25">
      <c r="M3604" s="9"/>
      <c r="N3604" s="12"/>
      <c r="O3604" s="12"/>
      <c r="P3604" s="12"/>
      <c r="Q3604" s="12"/>
      <c r="R3604" s="12"/>
      <c r="S3604" s="12"/>
      <c r="T3604" s="12"/>
      <c r="U3604" s="18"/>
      <c r="V3604" s="22"/>
      <c r="W3604" s="14"/>
      <c r="X3604" s="14"/>
      <c r="Y3604" s="14"/>
      <c r="Z3604" s="14"/>
      <c r="AA3604" s="14"/>
      <c r="AB3604" s="14"/>
      <c r="AC3604" s="14"/>
    </row>
    <row r="3605" spans="13:29" ht="16.5" customHeight="1" x14ac:dyDescent="0.25">
      <c r="M3605" s="9"/>
      <c r="N3605" s="12"/>
      <c r="O3605" s="12"/>
      <c r="P3605" s="12"/>
      <c r="Q3605" s="12"/>
      <c r="R3605" s="12"/>
      <c r="S3605" s="12"/>
      <c r="T3605" s="12"/>
      <c r="U3605" s="18"/>
      <c r="V3605" s="22"/>
      <c r="W3605" s="14"/>
      <c r="X3605" s="14"/>
      <c r="Y3605" s="14"/>
      <c r="Z3605" s="14"/>
      <c r="AA3605" s="14"/>
      <c r="AB3605" s="14"/>
      <c r="AC3605" s="14"/>
    </row>
    <row r="3606" spans="13:29" ht="16.5" customHeight="1" x14ac:dyDescent="0.25">
      <c r="M3606" s="9"/>
      <c r="N3606" s="12"/>
      <c r="O3606" s="12"/>
      <c r="P3606" s="12"/>
      <c r="Q3606" s="12"/>
      <c r="R3606" s="12"/>
      <c r="S3606" s="12"/>
      <c r="T3606" s="12"/>
      <c r="U3606" s="18"/>
      <c r="V3606" s="22"/>
      <c r="W3606" s="14"/>
      <c r="X3606" s="14"/>
      <c r="Y3606" s="14"/>
      <c r="Z3606" s="14"/>
      <c r="AA3606" s="14"/>
      <c r="AB3606" s="14"/>
      <c r="AC3606" s="14"/>
    </row>
    <row r="3607" spans="13:29" ht="16.5" customHeight="1" x14ac:dyDescent="0.25">
      <c r="M3607" s="9"/>
      <c r="N3607" s="12"/>
      <c r="O3607" s="12"/>
      <c r="P3607" s="12"/>
      <c r="Q3607" s="12"/>
      <c r="R3607" s="12"/>
      <c r="S3607" s="12"/>
      <c r="T3607" s="12"/>
      <c r="U3607" s="18"/>
      <c r="V3607" s="22"/>
      <c r="W3607" s="14"/>
      <c r="X3607" s="14"/>
      <c r="Y3607" s="14"/>
      <c r="Z3607" s="14"/>
      <c r="AA3607" s="14"/>
      <c r="AB3607" s="14"/>
      <c r="AC3607" s="14"/>
    </row>
    <row r="3608" spans="13:29" ht="16.5" customHeight="1" x14ac:dyDescent="0.25">
      <c r="M3608" s="9"/>
      <c r="N3608" s="12"/>
      <c r="O3608" s="12"/>
      <c r="P3608" s="12"/>
      <c r="Q3608" s="12"/>
      <c r="R3608" s="12"/>
      <c r="S3608" s="12"/>
      <c r="T3608" s="12"/>
      <c r="U3608" s="18"/>
      <c r="V3608" s="22"/>
      <c r="W3608" s="14"/>
      <c r="X3608" s="14"/>
      <c r="Y3608" s="14"/>
      <c r="Z3608" s="14"/>
      <c r="AA3608" s="14"/>
      <c r="AB3608" s="14"/>
      <c r="AC3608" s="14"/>
    </row>
    <row r="3609" spans="13:29" ht="16.5" customHeight="1" x14ac:dyDescent="0.25">
      <c r="M3609" s="9"/>
      <c r="N3609" s="12"/>
      <c r="O3609" s="12"/>
      <c r="P3609" s="12"/>
      <c r="Q3609" s="12"/>
      <c r="R3609" s="12"/>
      <c r="S3609" s="12"/>
      <c r="T3609" s="12"/>
      <c r="U3609" s="18"/>
      <c r="V3609" s="22"/>
      <c r="W3609" s="14"/>
      <c r="X3609" s="14"/>
      <c r="Y3609" s="14"/>
      <c r="Z3609" s="14"/>
      <c r="AA3609" s="14"/>
      <c r="AB3609" s="14"/>
      <c r="AC3609" s="14"/>
    </row>
    <row r="3610" spans="13:29" ht="16.5" customHeight="1" x14ac:dyDescent="0.25">
      <c r="M3610" s="9"/>
      <c r="N3610" s="12"/>
      <c r="O3610" s="12"/>
      <c r="P3610" s="12"/>
      <c r="Q3610" s="12"/>
      <c r="R3610" s="12"/>
      <c r="S3610" s="12"/>
      <c r="T3610" s="12"/>
      <c r="U3610" s="18"/>
      <c r="V3610" s="22"/>
      <c r="W3610" s="14"/>
      <c r="X3610" s="14"/>
      <c r="Y3610" s="14"/>
      <c r="Z3610" s="14"/>
      <c r="AA3610" s="14"/>
      <c r="AB3610" s="14"/>
      <c r="AC3610" s="14"/>
    </row>
    <row r="3611" spans="13:29" ht="16.5" customHeight="1" x14ac:dyDescent="0.25">
      <c r="M3611" s="9"/>
      <c r="N3611" s="12"/>
      <c r="O3611" s="12"/>
      <c r="P3611" s="12"/>
      <c r="Q3611" s="12"/>
      <c r="R3611" s="12"/>
      <c r="S3611" s="12"/>
      <c r="T3611" s="12"/>
      <c r="U3611" s="18"/>
      <c r="V3611" s="22"/>
      <c r="W3611" s="14"/>
      <c r="X3611" s="14"/>
      <c r="Y3611" s="14"/>
      <c r="Z3611" s="14"/>
      <c r="AA3611" s="14"/>
      <c r="AB3611" s="14"/>
      <c r="AC3611" s="14"/>
    </row>
    <row r="3612" spans="13:29" ht="16.5" customHeight="1" x14ac:dyDescent="0.25">
      <c r="M3612" s="9"/>
      <c r="N3612" s="12"/>
      <c r="O3612" s="12"/>
      <c r="P3612" s="12"/>
      <c r="Q3612" s="12"/>
      <c r="R3612" s="12"/>
      <c r="S3612" s="12"/>
      <c r="T3612" s="12"/>
      <c r="U3612" s="18"/>
      <c r="V3612" s="22"/>
      <c r="W3612" s="14"/>
      <c r="X3612" s="14"/>
      <c r="Y3612" s="14"/>
      <c r="Z3612" s="14"/>
      <c r="AA3612" s="14"/>
      <c r="AB3612" s="14"/>
      <c r="AC3612" s="14"/>
    </row>
    <row r="3613" spans="13:29" ht="16.5" customHeight="1" x14ac:dyDescent="0.25">
      <c r="M3613" s="9"/>
      <c r="N3613" s="12"/>
      <c r="O3613" s="12"/>
      <c r="P3613" s="12"/>
      <c r="Q3613" s="12"/>
      <c r="R3613" s="12"/>
      <c r="S3613" s="12"/>
      <c r="T3613" s="12"/>
      <c r="U3613" s="18"/>
      <c r="V3613" s="22"/>
      <c r="W3613" s="14"/>
      <c r="X3613" s="14"/>
      <c r="Y3613" s="14"/>
      <c r="Z3613" s="14"/>
      <c r="AA3613" s="14"/>
      <c r="AB3613" s="14"/>
      <c r="AC3613" s="14"/>
    </row>
    <row r="3614" spans="13:29" ht="16.5" customHeight="1" x14ac:dyDescent="0.25">
      <c r="M3614" s="9"/>
      <c r="N3614" s="12"/>
      <c r="O3614" s="12"/>
      <c r="P3614" s="12"/>
      <c r="Q3614" s="12"/>
      <c r="R3614" s="12"/>
      <c r="S3614" s="12"/>
      <c r="T3614" s="12"/>
      <c r="U3614" s="18"/>
      <c r="V3614" s="22"/>
      <c r="W3614" s="14"/>
      <c r="X3614" s="14"/>
      <c r="Y3614" s="14"/>
      <c r="Z3614" s="14"/>
      <c r="AA3614" s="14"/>
      <c r="AB3614" s="14"/>
      <c r="AC3614" s="14"/>
    </row>
    <row r="3615" spans="13:29" ht="16.5" customHeight="1" x14ac:dyDescent="0.25">
      <c r="M3615" s="9"/>
      <c r="N3615" s="12"/>
      <c r="O3615" s="12"/>
      <c r="P3615" s="12"/>
      <c r="Q3615" s="12"/>
      <c r="R3615" s="12"/>
      <c r="S3615" s="12"/>
      <c r="T3615" s="12"/>
      <c r="U3615" s="18"/>
      <c r="V3615" s="22"/>
      <c r="W3615" s="14"/>
      <c r="X3615" s="14"/>
      <c r="Y3615" s="14"/>
      <c r="Z3615" s="14"/>
      <c r="AA3615" s="14"/>
      <c r="AB3615" s="14"/>
      <c r="AC3615" s="14"/>
    </row>
    <row r="3616" spans="13:29" ht="16.5" customHeight="1" x14ac:dyDescent="0.25">
      <c r="M3616" s="9"/>
      <c r="N3616" s="12"/>
      <c r="O3616" s="12"/>
      <c r="P3616" s="12"/>
      <c r="Q3616" s="12"/>
      <c r="R3616" s="12"/>
      <c r="S3616" s="12"/>
      <c r="T3616" s="12"/>
      <c r="U3616" s="18"/>
      <c r="V3616" s="22"/>
      <c r="W3616" s="14"/>
      <c r="X3616" s="14"/>
      <c r="Y3616" s="14"/>
      <c r="Z3616" s="14"/>
      <c r="AA3616" s="14"/>
      <c r="AB3616" s="14"/>
      <c r="AC3616" s="14"/>
    </row>
    <row r="3617" spans="13:29" ht="16.5" customHeight="1" x14ac:dyDescent="0.25">
      <c r="M3617" s="9"/>
      <c r="N3617" s="12"/>
      <c r="O3617" s="12"/>
      <c r="P3617" s="12"/>
      <c r="Q3617" s="12"/>
      <c r="R3617" s="12"/>
      <c r="S3617" s="12"/>
      <c r="T3617" s="12"/>
      <c r="U3617" s="18"/>
      <c r="V3617" s="22"/>
      <c r="W3617" s="14"/>
      <c r="X3617" s="14"/>
      <c r="Y3617" s="14"/>
      <c r="Z3617" s="14"/>
      <c r="AA3617" s="14"/>
      <c r="AB3617" s="14"/>
      <c r="AC3617" s="14"/>
    </row>
    <row r="3618" spans="13:29" ht="16.5" customHeight="1" x14ac:dyDescent="0.25">
      <c r="M3618" s="9"/>
      <c r="N3618" s="12"/>
      <c r="O3618" s="12"/>
      <c r="P3618" s="12"/>
      <c r="Q3618" s="12"/>
      <c r="R3618" s="12"/>
      <c r="S3618" s="12"/>
      <c r="T3618" s="12"/>
      <c r="U3618" s="18"/>
      <c r="V3618" s="22"/>
      <c r="W3618" s="14"/>
      <c r="X3618" s="14"/>
      <c r="Y3618" s="14"/>
      <c r="Z3618" s="14"/>
      <c r="AA3618" s="14"/>
      <c r="AB3618" s="14"/>
      <c r="AC3618" s="14"/>
    </row>
    <row r="3619" spans="13:29" ht="16.5" customHeight="1" x14ac:dyDescent="0.25">
      <c r="M3619" s="9"/>
      <c r="N3619" s="12"/>
      <c r="O3619" s="12"/>
      <c r="P3619" s="12"/>
      <c r="Q3619" s="12"/>
      <c r="R3619" s="12"/>
      <c r="S3619" s="12"/>
      <c r="T3619" s="12"/>
      <c r="U3619" s="18"/>
      <c r="V3619" s="22"/>
      <c r="W3619" s="14"/>
      <c r="X3619" s="14"/>
      <c r="Y3619" s="14"/>
      <c r="Z3619" s="14"/>
      <c r="AA3619" s="14"/>
      <c r="AB3619" s="14"/>
      <c r="AC3619" s="14"/>
    </row>
    <row r="3620" spans="13:29" ht="16.5" customHeight="1" x14ac:dyDescent="0.25">
      <c r="M3620" s="9"/>
      <c r="N3620" s="12"/>
      <c r="O3620" s="12"/>
      <c r="P3620" s="12"/>
      <c r="Q3620" s="12"/>
      <c r="R3620" s="12"/>
      <c r="S3620" s="12"/>
      <c r="T3620" s="12"/>
      <c r="U3620" s="18"/>
      <c r="V3620" s="22"/>
      <c r="W3620" s="14"/>
      <c r="X3620" s="14"/>
      <c r="Y3620" s="14"/>
      <c r="Z3620" s="14"/>
      <c r="AA3620" s="14"/>
      <c r="AB3620" s="14"/>
      <c r="AC3620" s="14"/>
    </row>
    <row r="3621" spans="13:29" ht="16.5" customHeight="1" x14ac:dyDescent="0.25">
      <c r="M3621" s="9"/>
      <c r="N3621" s="12"/>
      <c r="O3621" s="12"/>
      <c r="P3621" s="12"/>
      <c r="Q3621" s="12"/>
      <c r="R3621" s="12"/>
      <c r="S3621" s="12"/>
      <c r="T3621" s="12"/>
      <c r="U3621" s="18"/>
      <c r="V3621" s="22"/>
      <c r="W3621" s="14"/>
      <c r="X3621" s="14"/>
      <c r="Y3621" s="14"/>
      <c r="Z3621" s="14"/>
      <c r="AA3621" s="14"/>
      <c r="AB3621" s="14"/>
      <c r="AC3621" s="14"/>
    </row>
    <row r="3622" spans="13:29" ht="16.5" customHeight="1" x14ac:dyDescent="0.25">
      <c r="M3622" s="9"/>
      <c r="N3622" s="12"/>
      <c r="O3622" s="12"/>
      <c r="P3622" s="12"/>
      <c r="Q3622" s="12"/>
      <c r="R3622" s="12"/>
      <c r="S3622" s="12"/>
      <c r="T3622" s="12"/>
      <c r="U3622" s="18"/>
      <c r="V3622" s="22"/>
      <c r="W3622" s="14"/>
      <c r="X3622" s="14"/>
      <c r="Y3622" s="14"/>
      <c r="Z3622" s="14"/>
      <c r="AA3622" s="14"/>
      <c r="AB3622" s="14"/>
      <c r="AC3622" s="14"/>
    </row>
    <row r="3623" spans="13:29" ht="16.5" customHeight="1" x14ac:dyDescent="0.25">
      <c r="M3623" s="9"/>
      <c r="N3623" s="12"/>
      <c r="O3623" s="12"/>
      <c r="P3623" s="12"/>
      <c r="Q3623" s="12"/>
      <c r="R3623" s="12"/>
      <c r="S3623" s="12"/>
      <c r="T3623" s="12"/>
      <c r="U3623" s="18"/>
      <c r="V3623" s="22"/>
      <c r="W3623" s="14"/>
      <c r="X3623" s="14"/>
      <c r="Y3623" s="14"/>
      <c r="Z3623" s="14"/>
      <c r="AA3623" s="14"/>
      <c r="AB3623" s="14"/>
      <c r="AC3623" s="14"/>
    </row>
    <row r="3624" spans="13:29" ht="16.5" customHeight="1" x14ac:dyDescent="0.25">
      <c r="M3624" s="9"/>
      <c r="N3624" s="12"/>
      <c r="O3624" s="12"/>
      <c r="P3624" s="12"/>
      <c r="Q3624" s="12"/>
      <c r="R3624" s="12"/>
      <c r="S3624" s="12"/>
      <c r="T3624" s="12"/>
      <c r="U3624" s="18"/>
      <c r="V3624" s="22"/>
      <c r="W3624" s="14"/>
      <c r="X3624" s="14"/>
      <c r="Y3624" s="14"/>
      <c r="Z3624" s="14"/>
      <c r="AA3624" s="14"/>
      <c r="AB3624" s="14"/>
      <c r="AC3624" s="14"/>
    </row>
    <row r="3625" spans="13:29" ht="16.5" customHeight="1" x14ac:dyDescent="0.25">
      <c r="M3625" s="9"/>
      <c r="N3625" s="12"/>
      <c r="O3625" s="12"/>
      <c r="P3625" s="12"/>
      <c r="Q3625" s="12"/>
      <c r="R3625" s="12"/>
      <c r="S3625" s="12"/>
      <c r="T3625" s="12"/>
      <c r="U3625" s="18"/>
      <c r="V3625" s="22"/>
      <c r="W3625" s="14"/>
      <c r="X3625" s="14"/>
      <c r="Y3625" s="14"/>
      <c r="Z3625" s="14"/>
      <c r="AA3625" s="14"/>
      <c r="AB3625" s="14"/>
      <c r="AC3625" s="14"/>
    </row>
    <row r="3626" spans="13:29" ht="16.5" customHeight="1" x14ac:dyDescent="0.25">
      <c r="M3626" s="9"/>
      <c r="N3626" s="12"/>
      <c r="O3626" s="12"/>
      <c r="P3626" s="12"/>
      <c r="Q3626" s="12"/>
      <c r="R3626" s="12"/>
      <c r="S3626" s="12"/>
      <c r="T3626" s="12"/>
      <c r="U3626" s="18"/>
      <c r="V3626" s="22"/>
      <c r="W3626" s="14"/>
      <c r="X3626" s="14"/>
      <c r="Y3626" s="14"/>
      <c r="Z3626" s="14"/>
      <c r="AA3626" s="14"/>
      <c r="AB3626" s="14"/>
      <c r="AC3626" s="14"/>
    </row>
    <row r="3627" spans="13:29" ht="16.5" customHeight="1" x14ac:dyDescent="0.25">
      <c r="M3627" s="9"/>
      <c r="N3627" s="12"/>
      <c r="O3627" s="12"/>
      <c r="P3627" s="12"/>
      <c r="Q3627" s="12"/>
      <c r="R3627" s="12"/>
      <c r="S3627" s="12"/>
      <c r="T3627" s="12"/>
      <c r="U3627" s="18"/>
      <c r="V3627" s="22"/>
      <c r="W3627" s="14"/>
      <c r="X3627" s="14"/>
      <c r="Y3627" s="14"/>
      <c r="Z3627" s="14"/>
      <c r="AA3627" s="14"/>
      <c r="AB3627" s="14"/>
      <c r="AC3627" s="14"/>
    </row>
    <row r="3628" spans="13:29" ht="16.5" customHeight="1" x14ac:dyDescent="0.25">
      <c r="M3628" s="9"/>
      <c r="N3628" s="12"/>
      <c r="O3628" s="12"/>
      <c r="P3628" s="12"/>
      <c r="Q3628" s="12"/>
      <c r="R3628" s="12"/>
      <c r="S3628" s="12"/>
      <c r="T3628" s="12"/>
      <c r="U3628" s="18"/>
      <c r="V3628" s="22"/>
      <c r="W3628" s="14"/>
      <c r="X3628" s="14"/>
      <c r="Y3628" s="14"/>
      <c r="Z3628" s="14"/>
      <c r="AA3628" s="14"/>
      <c r="AB3628" s="14"/>
      <c r="AC3628" s="14"/>
    </row>
    <row r="3629" spans="13:29" ht="16.5" customHeight="1" x14ac:dyDescent="0.25">
      <c r="M3629" s="9"/>
      <c r="N3629" s="12"/>
      <c r="O3629" s="12"/>
      <c r="P3629" s="12"/>
      <c r="Q3629" s="12"/>
      <c r="R3629" s="12"/>
      <c r="S3629" s="12"/>
      <c r="T3629" s="12"/>
      <c r="U3629" s="18"/>
      <c r="V3629" s="22"/>
      <c r="W3629" s="14"/>
      <c r="X3629" s="14"/>
      <c r="Y3629" s="14"/>
      <c r="Z3629" s="14"/>
      <c r="AA3629" s="14"/>
      <c r="AB3629" s="14"/>
      <c r="AC3629" s="14"/>
    </row>
    <row r="3630" spans="13:29" ht="16.5" customHeight="1" x14ac:dyDescent="0.25">
      <c r="M3630" s="9"/>
      <c r="N3630" s="12"/>
      <c r="O3630" s="12"/>
      <c r="P3630" s="12"/>
      <c r="Q3630" s="12"/>
      <c r="R3630" s="12"/>
      <c r="S3630" s="12"/>
      <c r="T3630" s="12"/>
      <c r="U3630" s="18"/>
      <c r="V3630" s="22"/>
      <c r="W3630" s="14"/>
      <c r="X3630" s="14"/>
      <c r="Y3630" s="14"/>
      <c r="Z3630" s="14"/>
      <c r="AA3630" s="14"/>
      <c r="AB3630" s="14"/>
      <c r="AC3630" s="14"/>
    </row>
    <row r="3631" spans="13:29" ht="16.5" customHeight="1" x14ac:dyDescent="0.25">
      <c r="M3631" s="9"/>
      <c r="N3631" s="12"/>
      <c r="O3631" s="12"/>
      <c r="P3631" s="12"/>
      <c r="Q3631" s="12"/>
      <c r="R3631" s="12"/>
      <c r="S3631" s="12"/>
      <c r="T3631" s="12"/>
      <c r="U3631" s="18"/>
      <c r="V3631" s="22"/>
      <c r="W3631" s="14"/>
      <c r="X3631" s="14"/>
      <c r="Y3631" s="14"/>
      <c r="Z3631" s="14"/>
      <c r="AA3631" s="14"/>
      <c r="AB3631" s="14"/>
      <c r="AC3631" s="14"/>
    </row>
    <row r="3632" spans="13:29" ht="16.5" customHeight="1" x14ac:dyDescent="0.25">
      <c r="M3632" s="9"/>
      <c r="N3632" s="12"/>
      <c r="O3632" s="12"/>
      <c r="P3632" s="12"/>
      <c r="Q3632" s="12"/>
      <c r="R3632" s="12"/>
      <c r="S3632" s="12"/>
      <c r="T3632" s="12"/>
      <c r="U3632" s="18"/>
      <c r="V3632" s="22"/>
      <c r="W3632" s="14"/>
      <c r="X3632" s="14"/>
      <c r="Y3632" s="14"/>
      <c r="Z3632" s="14"/>
      <c r="AA3632" s="14"/>
      <c r="AB3632" s="14"/>
      <c r="AC3632" s="14"/>
    </row>
    <row r="3633" spans="13:29" ht="16.5" customHeight="1" x14ac:dyDescent="0.25">
      <c r="M3633" s="9"/>
      <c r="N3633" s="12"/>
      <c r="O3633" s="12"/>
      <c r="P3633" s="12"/>
      <c r="Q3633" s="12"/>
      <c r="R3633" s="12"/>
      <c r="S3633" s="12"/>
      <c r="T3633" s="12"/>
      <c r="U3633" s="18"/>
      <c r="V3633" s="22"/>
      <c r="W3633" s="14"/>
      <c r="X3633" s="14"/>
      <c r="Y3633" s="14"/>
      <c r="Z3633" s="14"/>
      <c r="AA3633" s="14"/>
      <c r="AB3633" s="14"/>
      <c r="AC3633" s="14"/>
    </row>
    <row r="3634" spans="13:29" ht="16.5" customHeight="1" x14ac:dyDescent="0.25">
      <c r="M3634" s="9"/>
      <c r="N3634" s="12"/>
      <c r="O3634" s="12"/>
      <c r="P3634" s="12"/>
      <c r="Q3634" s="12"/>
      <c r="R3634" s="12"/>
      <c r="S3634" s="12"/>
      <c r="T3634" s="12"/>
      <c r="U3634" s="18"/>
      <c r="V3634" s="22"/>
      <c r="W3634" s="14"/>
      <c r="X3634" s="14"/>
      <c r="Y3634" s="14"/>
      <c r="Z3634" s="14"/>
      <c r="AA3634" s="14"/>
      <c r="AB3634" s="14"/>
      <c r="AC3634" s="14"/>
    </row>
    <row r="3635" spans="13:29" ht="16.5" customHeight="1" x14ac:dyDescent="0.25">
      <c r="M3635" s="9"/>
      <c r="N3635" s="12"/>
      <c r="O3635" s="12"/>
      <c r="P3635" s="12"/>
      <c r="Q3635" s="12"/>
      <c r="R3635" s="12"/>
      <c r="S3635" s="12"/>
      <c r="T3635" s="12"/>
      <c r="U3635" s="18"/>
      <c r="V3635" s="22"/>
      <c r="W3635" s="14"/>
      <c r="X3635" s="14"/>
      <c r="Y3635" s="14"/>
      <c r="Z3635" s="14"/>
      <c r="AA3635" s="14"/>
      <c r="AB3635" s="14"/>
      <c r="AC3635" s="14"/>
    </row>
    <row r="3636" spans="13:29" ht="16.5" customHeight="1" x14ac:dyDescent="0.25">
      <c r="M3636" s="9"/>
      <c r="N3636" s="12"/>
      <c r="O3636" s="12"/>
      <c r="P3636" s="12"/>
      <c r="Q3636" s="12"/>
      <c r="R3636" s="12"/>
      <c r="S3636" s="12"/>
      <c r="T3636" s="12"/>
      <c r="U3636" s="18"/>
      <c r="V3636" s="22"/>
      <c r="W3636" s="14"/>
      <c r="X3636" s="14"/>
      <c r="Y3636" s="14"/>
      <c r="Z3636" s="14"/>
      <c r="AA3636" s="14"/>
      <c r="AB3636" s="14"/>
      <c r="AC3636" s="14"/>
    </row>
    <row r="3637" spans="13:29" ht="16.5" customHeight="1" x14ac:dyDescent="0.25">
      <c r="M3637" s="9"/>
      <c r="N3637" s="12"/>
      <c r="O3637" s="12"/>
      <c r="P3637" s="12"/>
      <c r="Q3637" s="12"/>
      <c r="R3637" s="12"/>
      <c r="S3637" s="12"/>
      <c r="T3637" s="12"/>
      <c r="U3637" s="18"/>
      <c r="V3637" s="22"/>
      <c r="W3637" s="14"/>
      <c r="X3637" s="14"/>
      <c r="Y3637" s="14"/>
      <c r="Z3637" s="14"/>
      <c r="AA3637" s="14"/>
      <c r="AB3637" s="14"/>
      <c r="AC3637" s="14"/>
    </row>
    <row r="3638" spans="13:29" ht="16.5" customHeight="1" x14ac:dyDescent="0.25">
      <c r="M3638" s="9"/>
      <c r="N3638" s="12"/>
      <c r="O3638" s="12"/>
      <c r="P3638" s="12"/>
      <c r="Q3638" s="12"/>
      <c r="R3638" s="12"/>
      <c r="S3638" s="12"/>
      <c r="T3638" s="12"/>
      <c r="U3638" s="18"/>
      <c r="V3638" s="22"/>
      <c r="W3638" s="14"/>
      <c r="X3638" s="14"/>
      <c r="Y3638" s="14"/>
      <c r="Z3638" s="14"/>
      <c r="AA3638" s="14"/>
      <c r="AB3638" s="14"/>
      <c r="AC3638" s="14"/>
    </row>
    <row r="3639" spans="13:29" ht="16.5" customHeight="1" x14ac:dyDescent="0.25">
      <c r="M3639" s="9"/>
      <c r="N3639" s="12"/>
      <c r="O3639" s="12"/>
      <c r="P3639" s="12"/>
      <c r="Q3639" s="12"/>
      <c r="R3639" s="12"/>
      <c r="S3639" s="12"/>
      <c r="T3639" s="12"/>
      <c r="U3639" s="18"/>
      <c r="V3639" s="22"/>
      <c r="W3639" s="14"/>
      <c r="X3639" s="14"/>
      <c r="Y3639" s="14"/>
      <c r="Z3639" s="14"/>
      <c r="AA3639" s="14"/>
      <c r="AB3639" s="14"/>
      <c r="AC3639" s="14"/>
    </row>
    <row r="3640" spans="13:29" ht="16.5" customHeight="1" x14ac:dyDescent="0.25">
      <c r="M3640" s="9"/>
      <c r="N3640" s="12"/>
      <c r="O3640" s="12"/>
      <c r="P3640" s="12"/>
      <c r="Q3640" s="12"/>
      <c r="R3640" s="12"/>
      <c r="S3640" s="12"/>
      <c r="T3640" s="12"/>
      <c r="U3640" s="18"/>
      <c r="V3640" s="22"/>
      <c r="W3640" s="14"/>
      <c r="X3640" s="14"/>
      <c r="Y3640" s="14"/>
      <c r="Z3640" s="14"/>
      <c r="AA3640" s="14"/>
      <c r="AB3640" s="14"/>
      <c r="AC3640" s="14"/>
    </row>
    <row r="3641" spans="13:29" ht="16.5" customHeight="1" x14ac:dyDescent="0.25">
      <c r="M3641" s="9"/>
      <c r="N3641" s="12"/>
      <c r="O3641" s="12"/>
      <c r="P3641" s="12"/>
      <c r="Q3641" s="12"/>
      <c r="R3641" s="12"/>
      <c r="S3641" s="12"/>
      <c r="T3641" s="12"/>
      <c r="U3641" s="18"/>
      <c r="V3641" s="22"/>
      <c r="W3641" s="14"/>
      <c r="X3641" s="14"/>
      <c r="Y3641" s="14"/>
      <c r="Z3641" s="14"/>
      <c r="AA3641" s="14"/>
      <c r="AB3641" s="14"/>
      <c r="AC3641" s="14"/>
    </row>
    <row r="3642" spans="13:29" ht="16.5" customHeight="1" x14ac:dyDescent="0.25">
      <c r="M3642" s="9"/>
      <c r="N3642" s="12"/>
      <c r="O3642" s="12"/>
      <c r="P3642" s="12"/>
      <c r="Q3642" s="12"/>
      <c r="R3642" s="12"/>
      <c r="S3642" s="12"/>
      <c r="T3642" s="12"/>
      <c r="U3642" s="18"/>
      <c r="V3642" s="22"/>
      <c r="W3642" s="14"/>
      <c r="X3642" s="14"/>
      <c r="Y3642" s="14"/>
      <c r="Z3642" s="14"/>
      <c r="AA3642" s="14"/>
      <c r="AB3642" s="14"/>
      <c r="AC3642" s="14"/>
    </row>
    <row r="3643" spans="13:29" ht="16.5" customHeight="1" x14ac:dyDescent="0.25">
      <c r="M3643" s="9"/>
      <c r="N3643" s="12"/>
      <c r="O3643" s="12"/>
      <c r="P3643" s="12"/>
      <c r="Q3643" s="12"/>
      <c r="R3643" s="12"/>
      <c r="S3643" s="12"/>
      <c r="T3643" s="12"/>
      <c r="U3643" s="18"/>
      <c r="V3643" s="22"/>
      <c r="W3643" s="14"/>
      <c r="X3643" s="14"/>
      <c r="Y3643" s="14"/>
      <c r="Z3643" s="14"/>
      <c r="AA3643" s="14"/>
      <c r="AB3643" s="14"/>
      <c r="AC3643" s="14"/>
    </row>
    <row r="3644" spans="13:29" ht="16.5" customHeight="1" x14ac:dyDescent="0.25">
      <c r="M3644" s="9"/>
      <c r="N3644" s="12"/>
      <c r="O3644" s="12"/>
      <c r="P3644" s="12"/>
      <c r="Q3644" s="12"/>
      <c r="R3644" s="12"/>
      <c r="S3644" s="12"/>
      <c r="T3644" s="12"/>
      <c r="U3644" s="18"/>
      <c r="V3644" s="22"/>
      <c r="W3644" s="14"/>
      <c r="X3644" s="14"/>
      <c r="Y3644" s="14"/>
      <c r="Z3644" s="14"/>
      <c r="AA3644" s="14"/>
      <c r="AB3644" s="14"/>
      <c r="AC3644" s="14"/>
    </row>
    <row r="3645" spans="13:29" ht="16.5" customHeight="1" x14ac:dyDescent="0.25">
      <c r="M3645" s="9"/>
      <c r="N3645" s="12"/>
      <c r="O3645" s="12"/>
      <c r="P3645" s="12"/>
      <c r="Q3645" s="12"/>
      <c r="R3645" s="12"/>
      <c r="S3645" s="12"/>
      <c r="T3645" s="12"/>
      <c r="U3645" s="18"/>
      <c r="V3645" s="22"/>
      <c r="W3645" s="14"/>
      <c r="X3645" s="14"/>
      <c r="Y3645" s="14"/>
      <c r="Z3645" s="14"/>
      <c r="AA3645" s="14"/>
      <c r="AB3645" s="14"/>
      <c r="AC3645" s="14"/>
    </row>
    <row r="3646" spans="13:29" ht="16.5" customHeight="1" x14ac:dyDescent="0.25">
      <c r="M3646" s="9"/>
      <c r="N3646" s="12"/>
      <c r="O3646" s="12"/>
      <c r="P3646" s="12"/>
      <c r="Q3646" s="12"/>
      <c r="R3646" s="12"/>
      <c r="S3646" s="12"/>
      <c r="T3646" s="12"/>
      <c r="U3646" s="18"/>
      <c r="V3646" s="22"/>
      <c r="W3646" s="14"/>
      <c r="X3646" s="14"/>
      <c r="Y3646" s="14"/>
      <c r="Z3646" s="14"/>
      <c r="AA3646" s="14"/>
      <c r="AB3646" s="14"/>
      <c r="AC3646" s="14"/>
    </row>
    <row r="3647" spans="13:29" ht="16.5" customHeight="1" x14ac:dyDescent="0.25">
      <c r="M3647" s="9"/>
      <c r="N3647" s="12"/>
      <c r="O3647" s="12"/>
      <c r="P3647" s="12"/>
      <c r="Q3647" s="12"/>
      <c r="R3647" s="12"/>
      <c r="S3647" s="12"/>
      <c r="T3647" s="12"/>
      <c r="U3647" s="18"/>
      <c r="V3647" s="22"/>
      <c r="W3647" s="14"/>
      <c r="X3647" s="14"/>
      <c r="Y3647" s="14"/>
      <c r="Z3647" s="14"/>
      <c r="AA3647" s="14"/>
      <c r="AB3647" s="14"/>
      <c r="AC3647" s="14"/>
    </row>
    <row r="3648" spans="13:29" ht="16.5" customHeight="1" x14ac:dyDescent="0.25">
      <c r="M3648" s="9"/>
      <c r="N3648" s="12"/>
      <c r="O3648" s="12"/>
      <c r="P3648" s="12"/>
      <c r="Q3648" s="12"/>
      <c r="R3648" s="12"/>
      <c r="S3648" s="12"/>
      <c r="T3648" s="12"/>
      <c r="U3648" s="18"/>
      <c r="V3648" s="22"/>
      <c r="W3648" s="14"/>
      <c r="X3648" s="14"/>
      <c r="Y3648" s="14"/>
      <c r="Z3648" s="14"/>
      <c r="AA3648" s="14"/>
      <c r="AB3648" s="14"/>
      <c r="AC3648" s="14"/>
    </row>
    <row r="3649" spans="13:29" ht="16.5" customHeight="1" x14ac:dyDescent="0.25">
      <c r="M3649" s="9"/>
      <c r="N3649" s="12"/>
      <c r="O3649" s="12"/>
      <c r="P3649" s="12"/>
      <c r="Q3649" s="12"/>
      <c r="R3649" s="12"/>
      <c r="S3649" s="12"/>
      <c r="T3649" s="12"/>
      <c r="U3649" s="18"/>
      <c r="V3649" s="22"/>
      <c r="W3649" s="14"/>
      <c r="X3649" s="14"/>
      <c r="Y3649" s="14"/>
      <c r="Z3649" s="14"/>
      <c r="AA3649" s="14"/>
      <c r="AB3649" s="14"/>
      <c r="AC3649" s="14"/>
    </row>
    <row r="3650" spans="13:29" ht="16.5" customHeight="1" x14ac:dyDescent="0.25">
      <c r="M3650" s="9"/>
      <c r="N3650" s="12"/>
      <c r="O3650" s="12"/>
      <c r="P3650" s="12"/>
      <c r="Q3650" s="12"/>
      <c r="R3650" s="12"/>
      <c r="S3650" s="12"/>
      <c r="T3650" s="12"/>
      <c r="U3650" s="18"/>
      <c r="V3650" s="22"/>
      <c r="W3650" s="14"/>
      <c r="X3650" s="14"/>
      <c r="Y3650" s="14"/>
      <c r="Z3650" s="14"/>
      <c r="AA3650" s="14"/>
      <c r="AB3650" s="14"/>
      <c r="AC3650" s="14"/>
    </row>
    <row r="3651" spans="13:29" ht="16.5" customHeight="1" x14ac:dyDescent="0.25">
      <c r="M3651" s="9"/>
      <c r="N3651" s="12"/>
      <c r="O3651" s="12"/>
      <c r="P3651" s="12"/>
      <c r="Q3651" s="12"/>
      <c r="R3651" s="12"/>
      <c r="S3651" s="12"/>
      <c r="T3651" s="12"/>
      <c r="U3651" s="18"/>
      <c r="V3651" s="22"/>
      <c r="W3651" s="14"/>
      <c r="X3651" s="14"/>
      <c r="Y3651" s="14"/>
      <c r="Z3651" s="14"/>
      <c r="AA3651" s="14"/>
      <c r="AB3651" s="14"/>
      <c r="AC3651" s="14"/>
    </row>
    <row r="3652" spans="13:29" ht="16.5" customHeight="1" x14ac:dyDescent="0.25">
      <c r="M3652" s="9"/>
      <c r="N3652" s="12"/>
      <c r="O3652" s="12"/>
      <c r="P3652" s="12"/>
      <c r="Q3652" s="12"/>
      <c r="R3652" s="12"/>
      <c r="S3652" s="12"/>
      <c r="T3652" s="12"/>
      <c r="U3652" s="18"/>
      <c r="V3652" s="22"/>
      <c r="W3652" s="14"/>
      <c r="X3652" s="14"/>
      <c r="Y3652" s="14"/>
      <c r="Z3652" s="14"/>
      <c r="AA3652" s="14"/>
      <c r="AB3652" s="14"/>
      <c r="AC3652" s="14"/>
    </row>
    <row r="3653" spans="13:29" ht="16.5" customHeight="1" x14ac:dyDescent="0.25">
      <c r="M3653" s="9"/>
      <c r="N3653" s="12"/>
      <c r="O3653" s="12"/>
      <c r="P3653" s="12"/>
      <c r="Q3653" s="12"/>
      <c r="R3653" s="12"/>
      <c r="S3653" s="12"/>
      <c r="T3653" s="12"/>
      <c r="U3653" s="18"/>
      <c r="V3653" s="22"/>
      <c r="W3653" s="14"/>
      <c r="X3653" s="14"/>
      <c r="Y3653" s="14"/>
      <c r="Z3653" s="14"/>
      <c r="AA3653" s="14"/>
      <c r="AB3653" s="14"/>
      <c r="AC3653" s="14"/>
    </row>
    <row r="3654" spans="13:29" ht="16.5" customHeight="1" x14ac:dyDescent="0.25">
      <c r="M3654" s="9"/>
      <c r="N3654" s="12"/>
      <c r="O3654" s="12"/>
      <c r="P3654" s="12"/>
      <c r="Q3654" s="12"/>
      <c r="R3654" s="12"/>
      <c r="S3654" s="12"/>
      <c r="T3654" s="12"/>
      <c r="U3654" s="18"/>
      <c r="V3654" s="22"/>
      <c r="W3654" s="14"/>
      <c r="X3654" s="14"/>
      <c r="Y3654" s="14"/>
      <c r="Z3654" s="14"/>
      <c r="AA3654" s="14"/>
      <c r="AB3654" s="14"/>
      <c r="AC3654" s="14"/>
    </row>
    <row r="3655" spans="13:29" ht="16.5" customHeight="1" x14ac:dyDescent="0.25">
      <c r="M3655" s="9"/>
      <c r="N3655" s="12"/>
      <c r="O3655" s="12"/>
      <c r="P3655" s="12"/>
      <c r="Q3655" s="12"/>
      <c r="R3655" s="12"/>
      <c r="S3655" s="12"/>
      <c r="T3655" s="12"/>
      <c r="U3655" s="18"/>
      <c r="V3655" s="22"/>
      <c r="W3655" s="14"/>
      <c r="X3655" s="14"/>
      <c r="Y3655" s="14"/>
      <c r="Z3655" s="14"/>
      <c r="AA3655" s="14"/>
      <c r="AB3655" s="14"/>
      <c r="AC3655" s="14"/>
    </row>
    <row r="3656" spans="13:29" ht="16.5" customHeight="1" x14ac:dyDescent="0.25">
      <c r="M3656" s="9"/>
      <c r="N3656" s="12"/>
      <c r="O3656" s="12"/>
      <c r="P3656" s="12"/>
      <c r="Q3656" s="12"/>
      <c r="R3656" s="12"/>
      <c r="S3656" s="12"/>
      <c r="T3656" s="12"/>
      <c r="U3656" s="18"/>
      <c r="V3656" s="22"/>
      <c r="W3656" s="14"/>
      <c r="X3656" s="14"/>
      <c r="Y3656" s="14"/>
      <c r="Z3656" s="14"/>
      <c r="AA3656" s="14"/>
      <c r="AB3656" s="14"/>
      <c r="AC3656" s="14"/>
    </row>
    <row r="3657" spans="13:29" ht="16.5" customHeight="1" x14ac:dyDescent="0.25">
      <c r="M3657" s="9"/>
      <c r="N3657" s="12"/>
      <c r="O3657" s="12"/>
      <c r="P3657" s="12"/>
      <c r="Q3657" s="12"/>
      <c r="R3657" s="12"/>
      <c r="S3657" s="12"/>
      <c r="T3657" s="12"/>
      <c r="U3657" s="18"/>
      <c r="V3657" s="22"/>
      <c r="W3657" s="14"/>
      <c r="X3657" s="14"/>
      <c r="Y3657" s="14"/>
      <c r="Z3657" s="14"/>
      <c r="AA3657" s="14"/>
      <c r="AB3657" s="14"/>
      <c r="AC3657" s="14"/>
    </row>
    <row r="3658" spans="13:29" ht="16.5" customHeight="1" x14ac:dyDescent="0.25">
      <c r="M3658" s="9"/>
      <c r="N3658" s="12"/>
      <c r="O3658" s="12"/>
      <c r="P3658" s="12"/>
      <c r="Q3658" s="12"/>
      <c r="R3658" s="12"/>
      <c r="S3658" s="12"/>
      <c r="T3658" s="12"/>
      <c r="U3658" s="18"/>
      <c r="V3658" s="22"/>
      <c r="W3658" s="14"/>
      <c r="X3658" s="14"/>
      <c r="Y3658" s="14"/>
      <c r="Z3658" s="14"/>
      <c r="AA3658" s="14"/>
      <c r="AB3658" s="14"/>
      <c r="AC3658" s="14"/>
    </row>
    <row r="3659" spans="13:29" ht="16.5" customHeight="1" x14ac:dyDescent="0.25">
      <c r="M3659" s="9"/>
      <c r="N3659" s="12"/>
      <c r="O3659" s="12"/>
      <c r="P3659" s="12"/>
      <c r="Q3659" s="12"/>
      <c r="R3659" s="12"/>
      <c r="S3659" s="12"/>
      <c r="T3659" s="12"/>
      <c r="U3659" s="18"/>
      <c r="V3659" s="22"/>
      <c r="W3659" s="14"/>
      <c r="X3659" s="14"/>
      <c r="Y3659" s="14"/>
      <c r="Z3659" s="14"/>
      <c r="AA3659" s="14"/>
      <c r="AB3659" s="14"/>
      <c r="AC3659" s="14"/>
    </row>
    <row r="3660" spans="13:29" ht="16.5" customHeight="1" x14ac:dyDescent="0.25">
      <c r="M3660" s="9"/>
      <c r="N3660" s="12"/>
      <c r="O3660" s="12"/>
      <c r="P3660" s="12"/>
      <c r="Q3660" s="12"/>
      <c r="R3660" s="12"/>
      <c r="S3660" s="12"/>
      <c r="T3660" s="12"/>
      <c r="U3660" s="18"/>
      <c r="V3660" s="22"/>
      <c r="W3660" s="14"/>
      <c r="X3660" s="14"/>
      <c r="Y3660" s="14"/>
      <c r="Z3660" s="14"/>
      <c r="AA3660" s="14"/>
      <c r="AB3660" s="14"/>
      <c r="AC3660" s="14"/>
    </row>
    <row r="3661" spans="13:29" ht="16.5" customHeight="1" x14ac:dyDescent="0.25">
      <c r="M3661" s="9"/>
      <c r="N3661" s="12"/>
      <c r="O3661" s="12"/>
      <c r="P3661" s="12"/>
      <c r="Q3661" s="12"/>
      <c r="R3661" s="12"/>
      <c r="S3661" s="12"/>
      <c r="T3661" s="12"/>
      <c r="U3661" s="18"/>
      <c r="V3661" s="22"/>
      <c r="W3661" s="14"/>
      <c r="X3661" s="14"/>
      <c r="Y3661" s="14"/>
      <c r="Z3661" s="14"/>
      <c r="AA3661" s="14"/>
      <c r="AB3661" s="14"/>
      <c r="AC3661" s="14"/>
    </row>
    <row r="3662" spans="13:29" ht="16.5" customHeight="1" x14ac:dyDescent="0.25">
      <c r="M3662" s="9"/>
      <c r="N3662" s="12"/>
      <c r="O3662" s="12"/>
      <c r="P3662" s="12"/>
      <c r="Q3662" s="12"/>
      <c r="R3662" s="12"/>
      <c r="S3662" s="12"/>
      <c r="T3662" s="12"/>
      <c r="U3662" s="18"/>
      <c r="V3662" s="22"/>
      <c r="W3662" s="14"/>
      <c r="X3662" s="14"/>
      <c r="Y3662" s="14"/>
      <c r="Z3662" s="14"/>
      <c r="AA3662" s="14"/>
      <c r="AB3662" s="14"/>
      <c r="AC3662" s="14"/>
    </row>
    <row r="3663" spans="13:29" ht="16.5" customHeight="1" x14ac:dyDescent="0.25">
      <c r="M3663" s="9"/>
      <c r="N3663" s="12"/>
      <c r="O3663" s="12"/>
      <c r="P3663" s="12"/>
      <c r="Q3663" s="12"/>
      <c r="R3663" s="12"/>
      <c r="S3663" s="12"/>
      <c r="T3663" s="12"/>
      <c r="U3663" s="18"/>
      <c r="V3663" s="22"/>
      <c r="W3663" s="14"/>
      <c r="X3663" s="14"/>
      <c r="Y3663" s="14"/>
      <c r="Z3663" s="14"/>
      <c r="AA3663" s="14"/>
      <c r="AB3663" s="14"/>
      <c r="AC3663" s="14"/>
    </row>
    <row r="3664" spans="13:29" ht="16.5" customHeight="1" x14ac:dyDescent="0.25">
      <c r="M3664" s="9"/>
      <c r="N3664" s="12"/>
      <c r="O3664" s="12"/>
      <c r="P3664" s="12"/>
      <c r="Q3664" s="12"/>
      <c r="R3664" s="12"/>
      <c r="S3664" s="12"/>
      <c r="T3664" s="12"/>
      <c r="U3664" s="18"/>
      <c r="V3664" s="22"/>
      <c r="W3664" s="14"/>
      <c r="X3664" s="14"/>
      <c r="Y3664" s="14"/>
      <c r="Z3664" s="14"/>
      <c r="AA3664" s="14"/>
      <c r="AB3664" s="14"/>
      <c r="AC3664" s="14"/>
    </row>
    <row r="3665" spans="13:29" ht="16.5" customHeight="1" x14ac:dyDescent="0.25">
      <c r="M3665" s="9"/>
      <c r="N3665" s="12"/>
      <c r="O3665" s="12"/>
      <c r="P3665" s="12"/>
      <c r="Q3665" s="12"/>
      <c r="R3665" s="12"/>
      <c r="S3665" s="12"/>
      <c r="T3665" s="12"/>
      <c r="U3665" s="18"/>
      <c r="V3665" s="22"/>
      <c r="W3665" s="14"/>
      <c r="X3665" s="14"/>
      <c r="Y3665" s="14"/>
      <c r="Z3665" s="14"/>
      <c r="AA3665" s="14"/>
      <c r="AB3665" s="14"/>
      <c r="AC3665" s="14"/>
    </row>
    <row r="3666" spans="13:29" ht="16.5" customHeight="1" x14ac:dyDescent="0.25">
      <c r="M3666" s="9"/>
      <c r="N3666" s="12"/>
      <c r="O3666" s="12"/>
      <c r="P3666" s="12"/>
      <c r="Q3666" s="12"/>
      <c r="R3666" s="12"/>
      <c r="S3666" s="12"/>
      <c r="T3666" s="12"/>
      <c r="U3666" s="18"/>
      <c r="V3666" s="22"/>
      <c r="W3666" s="14"/>
      <c r="X3666" s="14"/>
      <c r="Y3666" s="14"/>
      <c r="Z3666" s="14"/>
      <c r="AA3666" s="14"/>
      <c r="AB3666" s="14"/>
      <c r="AC3666" s="14"/>
    </row>
    <row r="3667" spans="13:29" ht="16.5" customHeight="1" x14ac:dyDescent="0.25">
      <c r="M3667" s="9"/>
      <c r="N3667" s="12"/>
      <c r="O3667" s="12"/>
      <c r="P3667" s="12"/>
      <c r="Q3667" s="12"/>
      <c r="R3667" s="12"/>
      <c r="S3667" s="12"/>
      <c r="T3667" s="12"/>
      <c r="U3667" s="18"/>
      <c r="V3667" s="22"/>
      <c r="W3667" s="14"/>
      <c r="X3667" s="14"/>
      <c r="Y3667" s="14"/>
      <c r="Z3667" s="14"/>
      <c r="AA3667" s="14"/>
      <c r="AB3667" s="14"/>
      <c r="AC3667" s="14"/>
    </row>
    <row r="3668" spans="13:29" ht="16.5" customHeight="1" x14ac:dyDescent="0.25">
      <c r="M3668" s="9"/>
      <c r="N3668" s="12"/>
      <c r="O3668" s="12"/>
      <c r="P3668" s="12"/>
      <c r="Q3668" s="12"/>
      <c r="R3668" s="12"/>
      <c r="S3668" s="12"/>
      <c r="T3668" s="12"/>
      <c r="U3668" s="18"/>
      <c r="V3668" s="22"/>
      <c r="W3668" s="14"/>
      <c r="X3668" s="14"/>
      <c r="Y3668" s="14"/>
      <c r="Z3668" s="14"/>
      <c r="AA3668" s="14"/>
      <c r="AB3668" s="14"/>
      <c r="AC3668" s="14"/>
    </row>
    <row r="3669" spans="13:29" ht="16.5" customHeight="1" x14ac:dyDescent="0.25">
      <c r="M3669" s="9"/>
      <c r="N3669" s="12"/>
      <c r="O3669" s="12"/>
      <c r="P3669" s="12"/>
      <c r="Q3669" s="12"/>
      <c r="R3669" s="12"/>
      <c r="S3669" s="12"/>
      <c r="T3669" s="12"/>
      <c r="U3669" s="18"/>
      <c r="V3669" s="22"/>
      <c r="W3669" s="14"/>
      <c r="X3669" s="14"/>
      <c r="Y3669" s="14"/>
      <c r="Z3669" s="14"/>
      <c r="AA3669" s="14"/>
      <c r="AB3669" s="14"/>
      <c r="AC3669" s="14"/>
    </row>
    <row r="3670" spans="13:29" ht="16.5" customHeight="1" x14ac:dyDescent="0.25">
      <c r="M3670" s="9"/>
      <c r="N3670" s="12"/>
      <c r="O3670" s="12"/>
      <c r="P3670" s="12"/>
      <c r="Q3670" s="12"/>
      <c r="R3670" s="12"/>
      <c r="S3670" s="12"/>
      <c r="T3670" s="12"/>
      <c r="U3670" s="18"/>
      <c r="V3670" s="22"/>
      <c r="W3670" s="14"/>
      <c r="X3670" s="14"/>
      <c r="Y3670" s="14"/>
      <c r="Z3670" s="14"/>
      <c r="AA3670" s="14"/>
      <c r="AB3670" s="14"/>
      <c r="AC3670" s="14"/>
    </row>
    <row r="3671" spans="13:29" ht="16.5" customHeight="1" x14ac:dyDescent="0.25">
      <c r="M3671" s="9"/>
      <c r="N3671" s="12"/>
      <c r="O3671" s="12"/>
      <c r="P3671" s="12"/>
      <c r="Q3671" s="12"/>
      <c r="R3671" s="12"/>
      <c r="S3671" s="12"/>
      <c r="T3671" s="12"/>
      <c r="U3671" s="18"/>
      <c r="V3671" s="22"/>
      <c r="W3671" s="14"/>
      <c r="X3671" s="14"/>
      <c r="Y3671" s="14"/>
      <c r="Z3671" s="14"/>
      <c r="AA3671" s="14"/>
      <c r="AB3671" s="14"/>
      <c r="AC3671" s="14"/>
    </row>
    <row r="3672" spans="13:29" ht="16.5" customHeight="1" x14ac:dyDescent="0.25">
      <c r="M3672" s="9"/>
      <c r="N3672" s="12"/>
      <c r="O3672" s="12"/>
      <c r="P3672" s="12"/>
      <c r="Q3672" s="12"/>
      <c r="R3672" s="12"/>
      <c r="S3672" s="12"/>
      <c r="T3672" s="12"/>
      <c r="U3672" s="18"/>
      <c r="V3672" s="22"/>
      <c r="W3672" s="14"/>
      <c r="X3672" s="14"/>
      <c r="Y3672" s="14"/>
      <c r="Z3672" s="14"/>
      <c r="AA3672" s="14"/>
      <c r="AB3672" s="14"/>
      <c r="AC3672" s="14"/>
    </row>
    <row r="3673" spans="13:29" ht="16.5" customHeight="1" x14ac:dyDescent="0.25">
      <c r="M3673" s="9"/>
      <c r="N3673" s="12"/>
      <c r="O3673" s="12"/>
      <c r="P3673" s="12"/>
      <c r="Q3673" s="12"/>
      <c r="R3673" s="12"/>
      <c r="S3673" s="12"/>
      <c r="T3673" s="12"/>
      <c r="U3673" s="18"/>
      <c r="V3673" s="22"/>
      <c r="W3673" s="14"/>
      <c r="X3673" s="14"/>
      <c r="Y3673" s="14"/>
      <c r="Z3673" s="14"/>
      <c r="AA3673" s="14"/>
      <c r="AB3673" s="14"/>
      <c r="AC3673" s="14"/>
    </row>
    <row r="3674" spans="13:29" ht="16.5" customHeight="1" x14ac:dyDescent="0.25">
      <c r="M3674" s="9"/>
      <c r="N3674" s="12"/>
      <c r="O3674" s="12"/>
      <c r="P3674" s="12"/>
      <c r="Q3674" s="12"/>
      <c r="R3674" s="12"/>
      <c r="S3674" s="12"/>
      <c r="T3674" s="12"/>
      <c r="U3674" s="18"/>
      <c r="V3674" s="22"/>
      <c r="W3674" s="14"/>
      <c r="X3674" s="14"/>
      <c r="Y3674" s="14"/>
      <c r="Z3674" s="14"/>
      <c r="AA3674" s="14"/>
      <c r="AB3674" s="14"/>
      <c r="AC3674" s="14"/>
    </row>
    <row r="3675" spans="13:29" ht="16.5" customHeight="1" x14ac:dyDescent="0.25">
      <c r="M3675" s="9"/>
      <c r="N3675" s="12"/>
      <c r="O3675" s="12"/>
      <c r="P3675" s="12"/>
      <c r="Q3675" s="12"/>
      <c r="R3675" s="12"/>
      <c r="S3675" s="12"/>
      <c r="T3675" s="12"/>
      <c r="U3675" s="18"/>
      <c r="V3675" s="22"/>
      <c r="W3675" s="14"/>
      <c r="X3675" s="14"/>
      <c r="Y3675" s="14"/>
      <c r="Z3675" s="14"/>
      <c r="AA3675" s="14"/>
      <c r="AB3675" s="14"/>
      <c r="AC3675" s="14"/>
    </row>
    <row r="3676" spans="13:29" ht="16.5" customHeight="1" x14ac:dyDescent="0.25">
      <c r="M3676" s="9"/>
      <c r="N3676" s="12"/>
      <c r="O3676" s="12"/>
      <c r="P3676" s="12"/>
      <c r="Q3676" s="12"/>
      <c r="R3676" s="12"/>
      <c r="S3676" s="12"/>
      <c r="T3676" s="12"/>
      <c r="U3676" s="18"/>
      <c r="V3676" s="22"/>
      <c r="W3676" s="14"/>
      <c r="X3676" s="14"/>
      <c r="Y3676" s="14"/>
      <c r="Z3676" s="14"/>
      <c r="AA3676" s="14"/>
      <c r="AB3676" s="14"/>
      <c r="AC3676" s="14"/>
    </row>
    <row r="3677" spans="13:29" ht="16.5" customHeight="1" x14ac:dyDescent="0.25">
      <c r="M3677" s="9"/>
      <c r="N3677" s="12"/>
      <c r="O3677" s="12"/>
      <c r="P3677" s="12"/>
      <c r="Q3677" s="12"/>
      <c r="R3677" s="12"/>
      <c r="S3677" s="12"/>
      <c r="T3677" s="12"/>
      <c r="U3677" s="18"/>
      <c r="V3677" s="22"/>
      <c r="W3677" s="14"/>
      <c r="X3677" s="14"/>
      <c r="Y3677" s="14"/>
      <c r="Z3677" s="14"/>
      <c r="AA3677" s="14"/>
      <c r="AB3677" s="14"/>
      <c r="AC3677" s="14"/>
    </row>
    <row r="3678" spans="13:29" ht="16.5" customHeight="1" x14ac:dyDescent="0.25">
      <c r="M3678" s="9"/>
      <c r="N3678" s="12"/>
      <c r="O3678" s="12"/>
      <c r="P3678" s="12"/>
      <c r="Q3678" s="12"/>
      <c r="R3678" s="12"/>
      <c r="S3678" s="12"/>
      <c r="T3678" s="12"/>
      <c r="U3678" s="18"/>
      <c r="V3678" s="22"/>
      <c r="W3678" s="14"/>
      <c r="X3678" s="14"/>
      <c r="Y3678" s="14"/>
      <c r="Z3678" s="14"/>
      <c r="AA3678" s="14"/>
      <c r="AB3678" s="14"/>
      <c r="AC3678" s="14"/>
    </row>
    <row r="3679" spans="13:29" ht="16.5" customHeight="1" x14ac:dyDescent="0.25">
      <c r="M3679" s="9"/>
      <c r="N3679" s="12"/>
      <c r="O3679" s="12"/>
      <c r="P3679" s="12"/>
      <c r="Q3679" s="12"/>
      <c r="R3679" s="12"/>
      <c r="S3679" s="12"/>
      <c r="T3679" s="12"/>
      <c r="U3679" s="18"/>
      <c r="V3679" s="22"/>
      <c r="W3679" s="14"/>
      <c r="X3679" s="14"/>
      <c r="Y3679" s="14"/>
      <c r="Z3679" s="14"/>
      <c r="AA3679" s="14"/>
      <c r="AB3679" s="14"/>
      <c r="AC3679" s="14"/>
    </row>
    <row r="3680" spans="13:29" ht="16.5" customHeight="1" x14ac:dyDescent="0.25">
      <c r="M3680" s="9"/>
      <c r="N3680" s="12"/>
      <c r="O3680" s="12"/>
      <c r="P3680" s="12"/>
      <c r="Q3680" s="12"/>
      <c r="R3680" s="12"/>
      <c r="S3680" s="12"/>
      <c r="T3680" s="12"/>
      <c r="U3680" s="18"/>
      <c r="V3680" s="22"/>
      <c r="W3680" s="14"/>
      <c r="X3680" s="14"/>
      <c r="Y3680" s="14"/>
      <c r="Z3680" s="14"/>
      <c r="AA3680" s="14"/>
      <c r="AB3680" s="14"/>
      <c r="AC3680" s="14"/>
    </row>
    <row r="3681" spans="13:29" ht="16.5" customHeight="1" x14ac:dyDescent="0.25">
      <c r="M3681" s="9"/>
      <c r="N3681" s="12"/>
      <c r="O3681" s="12"/>
      <c r="P3681" s="12"/>
      <c r="Q3681" s="12"/>
      <c r="R3681" s="12"/>
      <c r="S3681" s="12"/>
      <c r="T3681" s="12"/>
      <c r="U3681" s="18"/>
      <c r="V3681" s="22"/>
      <c r="W3681" s="14"/>
      <c r="X3681" s="14"/>
      <c r="Y3681" s="14"/>
      <c r="Z3681" s="14"/>
      <c r="AA3681" s="14"/>
      <c r="AB3681" s="14"/>
      <c r="AC3681" s="14"/>
    </row>
    <row r="3682" spans="13:29" ht="16.5" customHeight="1" x14ac:dyDescent="0.25">
      <c r="M3682" s="9"/>
      <c r="N3682" s="12"/>
      <c r="O3682" s="12"/>
      <c r="P3682" s="12"/>
      <c r="Q3682" s="12"/>
      <c r="R3682" s="12"/>
      <c r="S3682" s="12"/>
      <c r="T3682" s="12"/>
      <c r="U3682" s="18"/>
      <c r="V3682" s="22"/>
      <c r="W3682" s="14"/>
      <c r="X3682" s="14"/>
      <c r="Y3682" s="14"/>
      <c r="Z3682" s="14"/>
      <c r="AA3682" s="14"/>
      <c r="AB3682" s="14"/>
      <c r="AC3682" s="14"/>
    </row>
    <row r="3683" spans="13:29" ht="16.5" customHeight="1" x14ac:dyDescent="0.25">
      <c r="M3683" s="9"/>
      <c r="N3683" s="12"/>
      <c r="O3683" s="12"/>
      <c r="P3683" s="12"/>
      <c r="Q3683" s="12"/>
      <c r="R3683" s="12"/>
      <c r="S3683" s="12"/>
      <c r="T3683" s="12"/>
      <c r="U3683" s="18"/>
      <c r="V3683" s="22"/>
      <c r="W3683" s="14"/>
      <c r="X3683" s="14"/>
      <c r="Y3683" s="14"/>
      <c r="Z3683" s="14"/>
      <c r="AA3683" s="14"/>
      <c r="AB3683" s="14"/>
      <c r="AC3683" s="14"/>
    </row>
    <row r="3684" spans="13:29" ht="16.5" customHeight="1" x14ac:dyDescent="0.25">
      <c r="M3684" s="9"/>
      <c r="N3684" s="12"/>
      <c r="O3684" s="12"/>
      <c r="P3684" s="12"/>
      <c r="Q3684" s="12"/>
      <c r="R3684" s="12"/>
      <c r="S3684" s="12"/>
      <c r="T3684" s="12"/>
      <c r="U3684" s="18"/>
      <c r="V3684" s="22"/>
      <c r="W3684" s="14"/>
      <c r="X3684" s="14"/>
      <c r="Y3684" s="14"/>
      <c r="Z3684" s="14"/>
      <c r="AA3684" s="14"/>
      <c r="AB3684" s="14"/>
      <c r="AC3684" s="14"/>
    </row>
    <row r="3685" spans="13:29" ht="16.5" customHeight="1" x14ac:dyDescent="0.25">
      <c r="M3685" s="9"/>
      <c r="N3685" s="12"/>
      <c r="O3685" s="12"/>
      <c r="P3685" s="12"/>
      <c r="Q3685" s="12"/>
      <c r="R3685" s="12"/>
      <c r="S3685" s="12"/>
      <c r="T3685" s="12"/>
      <c r="U3685" s="18"/>
      <c r="V3685" s="22"/>
      <c r="W3685" s="14"/>
      <c r="X3685" s="14"/>
      <c r="Y3685" s="14"/>
      <c r="Z3685" s="14"/>
      <c r="AA3685" s="14"/>
      <c r="AB3685" s="14"/>
      <c r="AC3685" s="14"/>
    </row>
    <row r="3686" spans="13:29" ht="16.5" customHeight="1" x14ac:dyDescent="0.25">
      <c r="M3686" s="9"/>
      <c r="N3686" s="12"/>
      <c r="O3686" s="12"/>
      <c r="P3686" s="12"/>
      <c r="Q3686" s="12"/>
      <c r="R3686" s="12"/>
      <c r="S3686" s="12"/>
      <c r="T3686" s="12"/>
      <c r="U3686" s="18"/>
      <c r="V3686" s="22"/>
      <c r="W3686" s="14"/>
      <c r="X3686" s="14"/>
      <c r="Y3686" s="14"/>
      <c r="Z3686" s="14"/>
      <c r="AA3686" s="14"/>
      <c r="AB3686" s="14"/>
      <c r="AC3686" s="14"/>
    </row>
    <row r="3687" spans="13:29" ht="16.5" customHeight="1" x14ac:dyDescent="0.25">
      <c r="M3687" s="9"/>
      <c r="N3687" s="12"/>
      <c r="O3687" s="12"/>
      <c r="P3687" s="12"/>
      <c r="Q3687" s="12"/>
      <c r="R3687" s="12"/>
      <c r="S3687" s="12"/>
      <c r="T3687" s="12"/>
      <c r="U3687" s="18"/>
      <c r="V3687" s="22"/>
      <c r="W3687" s="14"/>
      <c r="X3687" s="14"/>
      <c r="Y3687" s="14"/>
      <c r="Z3687" s="14"/>
      <c r="AA3687" s="14"/>
      <c r="AB3687" s="14"/>
      <c r="AC3687" s="14"/>
    </row>
    <row r="3688" spans="13:29" ht="16.5" customHeight="1" x14ac:dyDescent="0.25">
      <c r="M3688" s="9"/>
      <c r="N3688" s="12"/>
      <c r="O3688" s="12"/>
      <c r="P3688" s="12"/>
      <c r="Q3688" s="12"/>
      <c r="R3688" s="12"/>
      <c r="S3688" s="12"/>
      <c r="T3688" s="12"/>
      <c r="U3688" s="18"/>
      <c r="V3688" s="22"/>
      <c r="W3688" s="14"/>
      <c r="X3688" s="14"/>
      <c r="Y3688" s="14"/>
      <c r="Z3688" s="14"/>
      <c r="AA3688" s="14"/>
      <c r="AB3688" s="14"/>
      <c r="AC3688" s="14"/>
    </row>
    <row r="3689" spans="13:29" ht="16.5" customHeight="1" x14ac:dyDescent="0.25">
      <c r="M3689" s="9"/>
      <c r="N3689" s="12"/>
      <c r="O3689" s="12"/>
      <c r="P3689" s="12"/>
      <c r="Q3689" s="12"/>
      <c r="R3689" s="12"/>
      <c r="S3689" s="12"/>
      <c r="T3689" s="12"/>
      <c r="U3689" s="18"/>
      <c r="V3689" s="22"/>
      <c r="W3689" s="14"/>
      <c r="X3689" s="14"/>
      <c r="Y3689" s="14"/>
      <c r="Z3689" s="14"/>
      <c r="AA3689" s="14"/>
      <c r="AB3689" s="14"/>
      <c r="AC3689" s="14"/>
    </row>
    <row r="3690" spans="13:29" ht="16.5" customHeight="1" x14ac:dyDescent="0.25">
      <c r="M3690" s="9"/>
      <c r="N3690" s="12"/>
      <c r="O3690" s="12"/>
      <c r="P3690" s="12"/>
      <c r="Q3690" s="12"/>
      <c r="R3690" s="12"/>
      <c r="S3690" s="12"/>
      <c r="T3690" s="12"/>
      <c r="U3690" s="18"/>
      <c r="V3690" s="22"/>
      <c r="W3690" s="14"/>
      <c r="X3690" s="14"/>
      <c r="Y3690" s="14"/>
      <c r="Z3690" s="14"/>
      <c r="AA3690" s="14"/>
      <c r="AB3690" s="14"/>
      <c r="AC3690" s="14"/>
    </row>
    <row r="3691" spans="13:29" ht="16.5" customHeight="1" x14ac:dyDescent="0.25">
      <c r="M3691" s="9"/>
      <c r="N3691" s="12"/>
      <c r="O3691" s="12"/>
      <c r="P3691" s="12"/>
      <c r="Q3691" s="12"/>
      <c r="R3691" s="12"/>
      <c r="S3691" s="12"/>
      <c r="T3691" s="12"/>
      <c r="U3691" s="18"/>
      <c r="V3691" s="22"/>
      <c r="W3691" s="14"/>
      <c r="X3691" s="14"/>
      <c r="Y3691" s="14"/>
      <c r="Z3691" s="14"/>
      <c r="AA3691" s="14"/>
      <c r="AB3691" s="14"/>
      <c r="AC3691" s="14"/>
    </row>
    <row r="3692" spans="13:29" ht="16.5" customHeight="1" x14ac:dyDescent="0.25">
      <c r="M3692" s="9"/>
      <c r="N3692" s="12"/>
      <c r="O3692" s="12"/>
      <c r="P3692" s="12"/>
      <c r="Q3692" s="12"/>
      <c r="R3692" s="12"/>
      <c r="S3692" s="12"/>
      <c r="T3692" s="12"/>
      <c r="U3692" s="18"/>
      <c r="V3692" s="22"/>
      <c r="W3692" s="14"/>
      <c r="X3692" s="14"/>
      <c r="Y3692" s="14"/>
      <c r="Z3692" s="14"/>
      <c r="AA3692" s="14"/>
      <c r="AB3692" s="14"/>
      <c r="AC3692" s="14"/>
    </row>
    <row r="3693" spans="13:29" ht="16.5" customHeight="1" x14ac:dyDescent="0.25">
      <c r="M3693" s="9"/>
      <c r="N3693" s="12"/>
      <c r="O3693" s="12"/>
      <c r="P3693" s="12"/>
      <c r="Q3693" s="12"/>
      <c r="R3693" s="12"/>
      <c r="S3693" s="12"/>
      <c r="T3693" s="12"/>
      <c r="U3693" s="18"/>
      <c r="V3693" s="22"/>
      <c r="W3693" s="14"/>
      <c r="X3693" s="14"/>
      <c r="Y3693" s="14"/>
      <c r="Z3693" s="14"/>
      <c r="AA3693" s="14"/>
      <c r="AB3693" s="14"/>
      <c r="AC3693" s="14"/>
    </row>
    <row r="3694" spans="13:29" ht="16.5" customHeight="1" x14ac:dyDescent="0.25">
      <c r="M3694" s="9"/>
      <c r="N3694" s="12"/>
      <c r="O3694" s="12"/>
      <c r="P3694" s="12"/>
      <c r="Q3694" s="12"/>
      <c r="R3694" s="12"/>
      <c r="S3694" s="12"/>
      <c r="T3694" s="12"/>
      <c r="U3694" s="18"/>
      <c r="V3694" s="22"/>
      <c r="W3694" s="14"/>
      <c r="X3694" s="14"/>
      <c r="Y3694" s="14"/>
      <c r="Z3694" s="14"/>
      <c r="AA3694" s="14"/>
      <c r="AB3694" s="14"/>
      <c r="AC3694" s="14"/>
    </row>
    <row r="3695" spans="13:29" ht="16.5" customHeight="1" x14ac:dyDescent="0.25">
      <c r="M3695" s="9"/>
      <c r="N3695" s="12"/>
      <c r="O3695" s="12"/>
      <c r="P3695" s="12"/>
      <c r="Q3695" s="12"/>
      <c r="R3695" s="12"/>
      <c r="S3695" s="12"/>
      <c r="T3695" s="12"/>
      <c r="U3695" s="18"/>
      <c r="V3695" s="22"/>
      <c r="W3695" s="14"/>
      <c r="X3695" s="14"/>
      <c r="Y3695" s="14"/>
      <c r="Z3695" s="14"/>
      <c r="AA3695" s="14"/>
      <c r="AB3695" s="14"/>
      <c r="AC3695" s="14"/>
    </row>
    <row r="3696" spans="13:29" ht="16.5" customHeight="1" x14ac:dyDescent="0.25">
      <c r="M3696" s="9"/>
      <c r="N3696" s="12"/>
      <c r="O3696" s="12"/>
      <c r="P3696" s="12"/>
      <c r="Q3696" s="12"/>
      <c r="R3696" s="12"/>
      <c r="S3696" s="12"/>
      <c r="T3696" s="12"/>
      <c r="U3696" s="18"/>
      <c r="V3696" s="22"/>
      <c r="W3696" s="14"/>
      <c r="X3696" s="14"/>
      <c r="Y3696" s="14"/>
      <c r="Z3696" s="14"/>
      <c r="AA3696" s="14"/>
      <c r="AB3696" s="14"/>
      <c r="AC3696" s="14"/>
    </row>
    <row r="3697" spans="13:29" ht="16.5" customHeight="1" x14ac:dyDescent="0.25">
      <c r="M3697" s="9"/>
      <c r="N3697" s="12"/>
      <c r="O3697" s="12"/>
      <c r="P3697" s="12"/>
      <c r="Q3697" s="12"/>
      <c r="R3697" s="12"/>
      <c r="S3697" s="12"/>
      <c r="T3697" s="12"/>
      <c r="U3697" s="18"/>
      <c r="V3697" s="22"/>
      <c r="W3697" s="14"/>
      <c r="X3697" s="14"/>
      <c r="Y3697" s="14"/>
      <c r="Z3697" s="14"/>
      <c r="AA3697" s="14"/>
      <c r="AB3697" s="14"/>
      <c r="AC3697" s="14"/>
    </row>
    <row r="3698" spans="13:29" ht="16.5" customHeight="1" x14ac:dyDescent="0.25">
      <c r="M3698" s="9"/>
      <c r="N3698" s="12"/>
      <c r="O3698" s="12"/>
      <c r="P3698" s="12"/>
      <c r="Q3698" s="12"/>
      <c r="R3698" s="12"/>
      <c r="S3698" s="12"/>
      <c r="T3698" s="12"/>
      <c r="U3698" s="18"/>
      <c r="V3698" s="22"/>
      <c r="W3698" s="14"/>
      <c r="X3698" s="14"/>
      <c r="Y3698" s="14"/>
      <c r="Z3698" s="14"/>
      <c r="AA3698" s="14"/>
      <c r="AB3698" s="14"/>
      <c r="AC3698" s="14"/>
    </row>
    <row r="3699" spans="13:29" ht="16.5" customHeight="1" x14ac:dyDescent="0.25">
      <c r="M3699" s="9"/>
      <c r="N3699" s="12"/>
      <c r="O3699" s="12"/>
      <c r="P3699" s="12"/>
      <c r="Q3699" s="12"/>
      <c r="R3699" s="12"/>
      <c r="S3699" s="12"/>
      <c r="T3699" s="12"/>
      <c r="U3699" s="18"/>
      <c r="V3699" s="22"/>
      <c r="W3699" s="14"/>
      <c r="X3699" s="14"/>
      <c r="Y3699" s="14"/>
      <c r="Z3699" s="14"/>
      <c r="AA3699" s="14"/>
      <c r="AB3699" s="14"/>
      <c r="AC3699" s="14"/>
    </row>
    <row r="3700" spans="13:29" ht="16.5" customHeight="1" x14ac:dyDescent="0.25">
      <c r="M3700" s="9"/>
      <c r="N3700" s="12"/>
      <c r="O3700" s="12"/>
      <c r="P3700" s="12"/>
      <c r="Q3700" s="12"/>
      <c r="R3700" s="12"/>
      <c r="S3700" s="12"/>
      <c r="T3700" s="12"/>
      <c r="U3700" s="18"/>
      <c r="V3700" s="22"/>
      <c r="W3700" s="14"/>
      <c r="X3700" s="14"/>
      <c r="Y3700" s="14"/>
      <c r="Z3700" s="14"/>
      <c r="AA3700" s="14"/>
      <c r="AB3700" s="14"/>
      <c r="AC3700" s="14"/>
    </row>
    <row r="3701" spans="13:29" ht="16.5" customHeight="1" x14ac:dyDescent="0.25">
      <c r="M3701" s="9"/>
      <c r="N3701" s="12"/>
      <c r="O3701" s="12"/>
      <c r="P3701" s="12"/>
      <c r="Q3701" s="12"/>
      <c r="R3701" s="12"/>
      <c r="S3701" s="12"/>
      <c r="T3701" s="12"/>
      <c r="U3701" s="18"/>
      <c r="V3701" s="22"/>
      <c r="W3701" s="14"/>
      <c r="X3701" s="14"/>
      <c r="Y3701" s="14"/>
      <c r="Z3701" s="14"/>
      <c r="AA3701" s="14"/>
      <c r="AB3701" s="14"/>
      <c r="AC3701" s="14"/>
    </row>
    <row r="3702" spans="13:29" ht="16.5" customHeight="1" x14ac:dyDescent="0.25">
      <c r="M3702" s="9"/>
      <c r="N3702" s="12"/>
      <c r="O3702" s="12"/>
      <c r="P3702" s="12"/>
      <c r="Q3702" s="12"/>
      <c r="R3702" s="12"/>
      <c r="S3702" s="12"/>
      <c r="T3702" s="12"/>
      <c r="U3702" s="18"/>
      <c r="V3702" s="22"/>
      <c r="W3702" s="14"/>
      <c r="X3702" s="14"/>
      <c r="Y3702" s="14"/>
      <c r="Z3702" s="14"/>
      <c r="AA3702" s="14"/>
      <c r="AB3702" s="14"/>
      <c r="AC3702" s="14"/>
    </row>
    <row r="3703" spans="13:29" ht="16.5" customHeight="1" x14ac:dyDescent="0.25">
      <c r="M3703" s="9"/>
      <c r="N3703" s="12"/>
      <c r="O3703" s="12"/>
      <c r="P3703" s="12"/>
      <c r="Q3703" s="12"/>
      <c r="R3703" s="12"/>
      <c r="S3703" s="12"/>
      <c r="T3703" s="12"/>
      <c r="U3703" s="18"/>
      <c r="V3703" s="22"/>
      <c r="W3703" s="14"/>
      <c r="X3703" s="14"/>
      <c r="Y3703" s="14"/>
      <c r="Z3703" s="14"/>
      <c r="AA3703" s="14"/>
      <c r="AB3703" s="14"/>
      <c r="AC3703" s="14"/>
    </row>
    <row r="3704" spans="13:29" ht="16.5" customHeight="1" x14ac:dyDescent="0.25">
      <c r="M3704" s="9"/>
      <c r="N3704" s="12"/>
      <c r="O3704" s="12"/>
      <c r="P3704" s="12"/>
      <c r="Q3704" s="12"/>
      <c r="R3704" s="12"/>
      <c r="S3704" s="12"/>
      <c r="T3704" s="12"/>
      <c r="U3704" s="18"/>
      <c r="V3704" s="22"/>
      <c r="W3704" s="14"/>
      <c r="X3704" s="14"/>
      <c r="Y3704" s="14"/>
      <c r="Z3704" s="14"/>
      <c r="AA3704" s="14"/>
      <c r="AB3704" s="14"/>
      <c r="AC3704" s="14"/>
    </row>
    <row r="3705" spans="13:29" ht="16.5" customHeight="1" x14ac:dyDescent="0.25">
      <c r="M3705" s="9"/>
      <c r="N3705" s="12"/>
      <c r="O3705" s="12"/>
      <c r="P3705" s="12"/>
      <c r="Q3705" s="12"/>
      <c r="R3705" s="12"/>
      <c r="S3705" s="12"/>
      <c r="T3705" s="12"/>
      <c r="U3705" s="18"/>
      <c r="V3705" s="22"/>
      <c r="W3705" s="14"/>
      <c r="X3705" s="14"/>
      <c r="Y3705" s="14"/>
      <c r="Z3705" s="14"/>
      <c r="AA3705" s="14"/>
      <c r="AB3705" s="14"/>
      <c r="AC3705" s="14"/>
    </row>
    <row r="3706" spans="13:29" ht="16.5" customHeight="1" x14ac:dyDescent="0.25">
      <c r="M3706" s="9"/>
      <c r="N3706" s="12"/>
      <c r="O3706" s="12"/>
      <c r="P3706" s="12"/>
      <c r="Q3706" s="12"/>
      <c r="R3706" s="12"/>
      <c r="S3706" s="12"/>
      <c r="T3706" s="12"/>
      <c r="U3706" s="18"/>
      <c r="V3706" s="22"/>
      <c r="W3706" s="14"/>
      <c r="X3706" s="14"/>
      <c r="Y3706" s="14"/>
      <c r="Z3706" s="14"/>
      <c r="AA3706" s="14"/>
      <c r="AB3706" s="14"/>
      <c r="AC3706" s="14"/>
    </row>
    <row r="3707" spans="13:29" ht="16.5" customHeight="1" x14ac:dyDescent="0.25">
      <c r="M3707" s="9"/>
      <c r="N3707" s="12"/>
      <c r="O3707" s="12"/>
      <c r="P3707" s="12"/>
      <c r="Q3707" s="12"/>
      <c r="R3707" s="12"/>
      <c r="S3707" s="12"/>
      <c r="T3707" s="12"/>
      <c r="U3707" s="18"/>
      <c r="V3707" s="22"/>
      <c r="W3707" s="14"/>
      <c r="X3707" s="14"/>
      <c r="Y3707" s="14"/>
      <c r="Z3707" s="14"/>
      <c r="AA3707" s="14"/>
      <c r="AB3707" s="14"/>
      <c r="AC3707" s="14"/>
    </row>
    <row r="3708" spans="13:29" ht="16.5" customHeight="1" x14ac:dyDescent="0.25">
      <c r="M3708" s="9"/>
      <c r="N3708" s="12"/>
      <c r="O3708" s="12"/>
      <c r="P3708" s="12"/>
      <c r="Q3708" s="12"/>
      <c r="R3708" s="12"/>
      <c r="S3708" s="12"/>
      <c r="T3708" s="12"/>
      <c r="U3708" s="18"/>
      <c r="V3708" s="22"/>
      <c r="W3708" s="14"/>
      <c r="X3708" s="14"/>
      <c r="Y3708" s="14"/>
      <c r="Z3708" s="14"/>
      <c r="AA3708" s="14"/>
      <c r="AB3708" s="14"/>
      <c r="AC3708" s="14"/>
    </row>
    <row r="3709" spans="13:29" ht="16.5" customHeight="1" x14ac:dyDescent="0.25">
      <c r="M3709" s="9"/>
      <c r="N3709" s="12"/>
      <c r="O3709" s="12"/>
      <c r="P3709" s="12"/>
      <c r="Q3709" s="12"/>
      <c r="R3709" s="12"/>
      <c r="S3709" s="12"/>
      <c r="T3709" s="12"/>
      <c r="U3709" s="18"/>
      <c r="V3709" s="22"/>
      <c r="W3709" s="14"/>
      <c r="X3709" s="14"/>
      <c r="Y3709" s="14"/>
      <c r="Z3709" s="14"/>
      <c r="AA3709" s="14"/>
      <c r="AB3709" s="14"/>
      <c r="AC3709" s="14"/>
    </row>
    <row r="3710" spans="13:29" ht="16.5" customHeight="1" x14ac:dyDescent="0.25">
      <c r="M3710" s="9"/>
      <c r="N3710" s="12"/>
      <c r="O3710" s="12"/>
      <c r="P3710" s="12"/>
      <c r="Q3710" s="12"/>
      <c r="R3710" s="12"/>
      <c r="S3710" s="12"/>
      <c r="T3710" s="12"/>
      <c r="U3710" s="18"/>
      <c r="V3710" s="22"/>
      <c r="W3710" s="14"/>
      <c r="X3710" s="14"/>
      <c r="Y3710" s="14"/>
      <c r="Z3710" s="14"/>
      <c r="AA3710" s="14"/>
      <c r="AB3710" s="14"/>
      <c r="AC3710" s="14"/>
    </row>
    <row r="3711" spans="13:29" ht="16.5" customHeight="1" x14ac:dyDescent="0.25">
      <c r="M3711" s="9"/>
      <c r="N3711" s="12"/>
      <c r="O3711" s="12"/>
      <c r="P3711" s="12"/>
      <c r="Q3711" s="12"/>
      <c r="R3711" s="12"/>
      <c r="S3711" s="12"/>
      <c r="T3711" s="12"/>
      <c r="U3711" s="18"/>
      <c r="V3711" s="22"/>
      <c r="W3711" s="14"/>
      <c r="X3711" s="14"/>
      <c r="Y3711" s="14"/>
      <c r="Z3711" s="14"/>
      <c r="AA3711" s="14"/>
      <c r="AB3711" s="14"/>
      <c r="AC3711" s="14"/>
    </row>
    <row r="3712" spans="13:29" ht="16.5" customHeight="1" x14ac:dyDescent="0.25">
      <c r="M3712" s="9"/>
      <c r="N3712" s="12"/>
      <c r="O3712" s="12"/>
      <c r="P3712" s="12"/>
      <c r="Q3712" s="12"/>
      <c r="R3712" s="12"/>
      <c r="S3712" s="12"/>
      <c r="T3712" s="12"/>
      <c r="U3712" s="18"/>
      <c r="V3712" s="22"/>
      <c r="W3712" s="14"/>
      <c r="X3712" s="14"/>
      <c r="Y3712" s="14"/>
      <c r="Z3712" s="14"/>
      <c r="AA3712" s="14"/>
      <c r="AB3712" s="14"/>
      <c r="AC3712" s="14"/>
    </row>
    <row r="3713" spans="13:29" ht="16.5" customHeight="1" x14ac:dyDescent="0.25">
      <c r="M3713" s="9"/>
      <c r="N3713" s="12"/>
      <c r="O3713" s="12"/>
      <c r="P3713" s="12"/>
      <c r="Q3713" s="12"/>
      <c r="R3713" s="12"/>
      <c r="S3713" s="12"/>
      <c r="T3713" s="12"/>
      <c r="U3713" s="18"/>
      <c r="V3713" s="22"/>
      <c r="W3713" s="14"/>
      <c r="X3713" s="14"/>
      <c r="Y3713" s="14"/>
      <c r="Z3713" s="14"/>
      <c r="AA3713" s="14"/>
      <c r="AB3713" s="14"/>
      <c r="AC3713" s="14"/>
    </row>
    <row r="3714" spans="13:29" ht="16.5" customHeight="1" x14ac:dyDescent="0.25">
      <c r="M3714" s="9"/>
      <c r="N3714" s="12"/>
      <c r="O3714" s="12"/>
      <c r="P3714" s="12"/>
      <c r="Q3714" s="12"/>
      <c r="R3714" s="12"/>
      <c r="S3714" s="12"/>
      <c r="T3714" s="12"/>
      <c r="U3714" s="18"/>
      <c r="V3714" s="22"/>
      <c r="W3714" s="14"/>
      <c r="X3714" s="14"/>
      <c r="Y3714" s="14"/>
      <c r="Z3714" s="14"/>
      <c r="AA3714" s="14"/>
      <c r="AB3714" s="14"/>
      <c r="AC3714" s="14"/>
    </row>
    <row r="3715" spans="13:29" ht="16.5" customHeight="1" x14ac:dyDescent="0.25">
      <c r="M3715" s="9"/>
      <c r="N3715" s="12"/>
      <c r="O3715" s="12"/>
      <c r="P3715" s="12"/>
      <c r="Q3715" s="12"/>
      <c r="R3715" s="12"/>
      <c r="S3715" s="12"/>
      <c r="T3715" s="12"/>
      <c r="U3715" s="18"/>
      <c r="V3715" s="22"/>
      <c r="W3715" s="14"/>
      <c r="X3715" s="14"/>
      <c r="Y3715" s="14"/>
      <c r="Z3715" s="14"/>
      <c r="AA3715" s="14"/>
      <c r="AB3715" s="14"/>
      <c r="AC3715" s="14"/>
    </row>
    <row r="3716" spans="13:29" ht="16.5" customHeight="1" x14ac:dyDescent="0.25">
      <c r="M3716" s="9"/>
      <c r="N3716" s="12"/>
      <c r="O3716" s="12"/>
      <c r="P3716" s="12"/>
      <c r="Q3716" s="12"/>
      <c r="R3716" s="12"/>
      <c r="S3716" s="12"/>
      <c r="T3716" s="12"/>
      <c r="U3716" s="18"/>
      <c r="V3716" s="22"/>
      <c r="W3716" s="14"/>
      <c r="X3716" s="14"/>
      <c r="Y3716" s="14"/>
      <c r="Z3716" s="14"/>
      <c r="AA3716" s="14"/>
      <c r="AB3716" s="14"/>
      <c r="AC3716" s="14"/>
    </row>
    <row r="3717" spans="13:29" ht="16.5" customHeight="1" x14ac:dyDescent="0.25">
      <c r="M3717" s="9"/>
      <c r="N3717" s="12"/>
      <c r="O3717" s="12"/>
      <c r="P3717" s="12"/>
      <c r="Q3717" s="12"/>
      <c r="R3717" s="12"/>
      <c r="S3717" s="12"/>
      <c r="T3717" s="12"/>
      <c r="U3717" s="18"/>
      <c r="V3717" s="22"/>
      <c r="W3717" s="14"/>
      <c r="X3717" s="14"/>
      <c r="Y3717" s="14"/>
      <c r="Z3717" s="14"/>
      <c r="AA3717" s="14"/>
      <c r="AB3717" s="14"/>
      <c r="AC3717" s="14"/>
    </row>
    <row r="3718" spans="13:29" ht="16.5" customHeight="1" x14ac:dyDescent="0.25">
      <c r="M3718" s="9"/>
      <c r="N3718" s="12"/>
      <c r="O3718" s="12"/>
      <c r="P3718" s="12"/>
      <c r="Q3718" s="12"/>
      <c r="R3718" s="12"/>
      <c r="S3718" s="12"/>
      <c r="T3718" s="12"/>
      <c r="U3718" s="18"/>
      <c r="V3718" s="22"/>
      <c r="W3718" s="14"/>
      <c r="X3718" s="14"/>
      <c r="Y3718" s="14"/>
      <c r="Z3718" s="14"/>
      <c r="AA3718" s="14"/>
      <c r="AB3718" s="14"/>
      <c r="AC3718" s="14"/>
    </row>
    <row r="3719" spans="13:29" ht="16.5" customHeight="1" x14ac:dyDescent="0.25">
      <c r="M3719" s="9"/>
      <c r="N3719" s="12"/>
      <c r="O3719" s="12"/>
      <c r="P3719" s="12"/>
      <c r="Q3719" s="12"/>
      <c r="R3719" s="12"/>
      <c r="S3719" s="12"/>
      <c r="T3719" s="12"/>
      <c r="U3719" s="18"/>
      <c r="V3719" s="22"/>
      <c r="W3719" s="14"/>
      <c r="X3719" s="14"/>
      <c r="Y3719" s="14"/>
      <c r="Z3719" s="14"/>
      <c r="AA3719" s="14"/>
      <c r="AB3719" s="14"/>
      <c r="AC3719" s="14"/>
    </row>
    <row r="3720" spans="13:29" ht="16.5" customHeight="1" x14ac:dyDescent="0.25">
      <c r="M3720" s="9"/>
      <c r="N3720" s="12"/>
      <c r="O3720" s="12"/>
      <c r="P3720" s="12"/>
      <c r="Q3720" s="12"/>
      <c r="R3720" s="12"/>
      <c r="S3720" s="12"/>
      <c r="T3720" s="12"/>
      <c r="U3720" s="18"/>
      <c r="V3720" s="22"/>
      <c r="W3720" s="14"/>
      <c r="X3720" s="14"/>
      <c r="Y3720" s="14"/>
      <c r="Z3720" s="14"/>
      <c r="AA3720" s="14"/>
      <c r="AB3720" s="14"/>
      <c r="AC3720" s="14"/>
    </row>
    <row r="3721" spans="13:29" ht="16.5" customHeight="1" x14ac:dyDescent="0.25">
      <c r="M3721" s="9"/>
      <c r="N3721" s="12"/>
      <c r="O3721" s="12"/>
      <c r="P3721" s="12"/>
      <c r="Q3721" s="12"/>
      <c r="R3721" s="12"/>
      <c r="S3721" s="12"/>
      <c r="T3721" s="12"/>
      <c r="U3721" s="18"/>
      <c r="V3721" s="22"/>
      <c r="W3721" s="14"/>
      <c r="X3721" s="14"/>
      <c r="Y3721" s="14"/>
      <c r="Z3721" s="14"/>
      <c r="AA3721" s="14"/>
      <c r="AB3721" s="14"/>
      <c r="AC3721" s="14"/>
    </row>
    <row r="3722" spans="13:29" ht="16.5" customHeight="1" x14ac:dyDescent="0.25">
      <c r="M3722" s="9"/>
      <c r="N3722" s="12"/>
      <c r="O3722" s="12"/>
      <c r="P3722" s="12"/>
      <c r="Q3722" s="12"/>
      <c r="R3722" s="12"/>
      <c r="S3722" s="12"/>
      <c r="T3722" s="12"/>
      <c r="U3722" s="18"/>
      <c r="V3722" s="22"/>
      <c r="W3722" s="14"/>
      <c r="X3722" s="14"/>
      <c r="Y3722" s="14"/>
      <c r="Z3722" s="14"/>
      <c r="AA3722" s="14"/>
      <c r="AB3722" s="14"/>
      <c r="AC3722" s="14"/>
    </row>
    <row r="3723" spans="13:29" ht="16.5" customHeight="1" x14ac:dyDescent="0.25">
      <c r="M3723" s="9"/>
      <c r="N3723" s="12"/>
      <c r="O3723" s="12"/>
      <c r="P3723" s="12"/>
      <c r="Q3723" s="12"/>
      <c r="R3723" s="12"/>
      <c r="S3723" s="12"/>
      <c r="T3723" s="12"/>
      <c r="U3723" s="18"/>
      <c r="V3723" s="22"/>
      <c r="W3723" s="14"/>
      <c r="X3723" s="14"/>
      <c r="Y3723" s="14"/>
      <c r="Z3723" s="14"/>
      <c r="AA3723" s="14"/>
      <c r="AB3723" s="14"/>
      <c r="AC3723" s="14"/>
    </row>
    <row r="3724" spans="13:29" ht="16.5" customHeight="1" x14ac:dyDescent="0.25">
      <c r="M3724" s="9"/>
      <c r="N3724" s="12"/>
      <c r="O3724" s="12"/>
      <c r="P3724" s="12"/>
      <c r="Q3724" s="12"/>
      <c r="R3724" s="12"/>
      <c r="S3724" s="12"/>
      <c r="T3724" s="12"/>
      <c r="U3724" s="18"/>
      <c r="V3724" s="22"/>
      <c r="W3724" s="14"/>
      <c r="X3724" s="14"/>
      <c r="Y3724" s="14"/>
      <c r="Z3724" s="14"/>
      <c r="AA3724" s="14"/>
      <c r="AB3724" s="14"/>
      <c r="AC3724" s="14"/>
    </row>
    <row r="3725" spans="13:29" ht="16.5" customHeight="1" x14ac:dyDescent="0.25">
      <c r="M3725" s="9"/>
      <c r="N3725" s="12"/>
      <c r="O3725" s="12"/>
      <c r="P3725" s="12"/>
      <c r="Q3725" s="12"/>
      <c r="R3725" s="12"/>
      <c r="S3725" s="12"/>
      <c r="T3725" s="12"/>
      <c r="U3725" s="18"/>
      <c r="V3725" s="22"/>
      <c r="W3725" s="14"/>
      <c r="X3725" s="14"/>
      <c r="Y3725" s="14"/>
      <c r="Z3725" s="14"/>
      <c r="AA3725" s="14"/>
      <c r="AB3725" s="14"/>
      <c r="AC3725" s="14"/>
    </row>
    <row r="3726" spans="13:29" ht="16.5" customHeight="1" x14ac:dyDescent="0.25">
      <c r="M3726" s="9"/>
      <c r="N3726" s="12"/>
      <c r="O3726" s="12"/>
      <c r="P3726" s="12"/>
      <c r="Q3726" s="12"/>
      <c r="R3726" s="12"/>
      <c r="S3726" s="12"/>
      <c r="T3726" s="12"/>
      <c r="U3726" s="18"/>
      <c r="V3726" s="22"/>
      <c r="W3726" s="14"/>
      <c r="X3726" s="14"/>
      <c r="Y3726" s="14"/>
      <c r="Z3726" s="14"/>
      <c r="AA3726" s="14"/>
      <c r="AB3726" s="14"/>
      <c r="AC3726" s="14"/>
    </row>
    <row r="3727" spans="13:29" ht="16.5" customHeight="1" x14ac:dyDescent="0.25">
      <c r="M3727" s="9"/>
      <c r="N3727" s="12"/>
      <c r="O3727" s="12"/>
      <c r="P3727" s="12"/>
      <c r="Q3727" s="12"/>
      <c r="R3727" s="12"/>
      <c r="S3727" s="12"/>
      <c r="T3727" s="12"/>
      <c r="U3727" s="18"/>
      <c r="V3727" s="22"/>
      <c r="W3727" s="14"/>
      <c r="X3727" s="14"/>
      <c r="Y3727" s="14"/>
      <c r="Z3727" s="14"/>
      <c r="AA3727" s="14"/>
      <c r="AB3727" s="14"/>
      <c r="AC3727" s="14"/>
    </row>
    <row r="3728" spans="13:29" ht="16.5" customHeight="1" x14ac:dyDescent="0.25">
      <c r="M3728" s="9"/>
      <c r="N3728" s="12"/>
      <c r="O3728" s="12"/>
      <c r="P3728" s="12"/>
      <c r="Q3728" s="12"/>
      <c r="R3728" s="12"/>
      <c r="S3728" s="12"/>
      <c r="T3728" s="12"/>
      <c r="U3728" s="18"/>
      <c r="V3728" s="22"/>
      <c r="W3728" s="14"/>
      <c r="X3728" s="14"/>
      <c r="Y3728" s="14"/>
      <c r="Z3728" s="14"/>
      <c r="AA3728" s="14"/>
      <c r="AB3728" s="14"/>
      <c r="AC3728" s="14"/>
    </row>
    <row r="3729" spans="13:29" ht="16.5" customHeight="1" x14ac:dyDescent="0.25">
      <c r="M3729" s="9"/>
      <c r="N3729" s="12"/>
      <c r="O3729" s="12"/>
      <c r="P3729" s="12"/>
      <c r="Q3729" s="12"/>
      <c r="R3729" s="12"/>
      <c r="S3729" s="12"/>
      <c r="T3729" s="12"/>
      <c r="U3729" s="18"/>
      <c r="V3729" s="22"/>
      <c r="W3729" s="14"/>
      <c r="X3729" s="14"/>
      <c r="Y3729" s="14"/>
      <c r="Z3729" s="14"/>
      <c r="AA3729" s="14"/>
      <c r="AB3729" s="14"/>
      <c r="AC3729" s="14"/>
    </row>
    <row r="3730" spans="13:29" ht="16.5" customHeight="1" x14ac:dyDescent="0.25">
      <c r="M3730" s="9"/>
      <c r="N3730" s="12"/>
      <c r="O3730" s="12"/>
      <c r="P3730" s="12"/>
      <c r="Q3730" s="12"/>
      <c r="R3730" s="12"/>
      <c r="S3730" s="12"/>
      <c r="T3730" s="12"/>
      <c r="U3730" s="18"/>
      <c r="V3730" s="22"/>
      <c r="W3730" s="14"/>
      <c r="X3730" s="14"/>
      <c r="Y3730" s="14"/>
      <c r="Z3730" s="14"/>
      <c r="AA3730" s="14"/>
      <c r="AB3730" s="14"/>
      <c r="AC3730" s="14"/>
    </row>
    <row r="3731" spans="13:29" ht="16.5" customHeight="1" x14ac:dyDescent="0.25">
      <c r="M3731" s="9"/>
      <c r="N3731" s="12"/>
      <c r="O3731" s="12"/>
      <c r="P3731" s="12"/>
      <c r="Q3731" s="12"/>
      <c r="R3731" s="12"/>
      <c r="S3731" s="12"/>
      <c r="T3731" s="12"/>
      <c r="U3731" s="18"/>
      <c r="V3731" s="22"/>
      <c r="W3731" s="14"/>
      <c r="X3731" s="14"/>
      <c r="Y3731" s="14"/>
      <c r="Z3731" s="14"/>
      <c r="AA3731" s="14"/>
      <c r="AB3731" s="14"/>
      <c r="AC3731" s="14"/>
    </row>
    <row r="3732" spans="13:29" ht="16.5" customHeight="1" x14ac:dyDescent="0.25">
      <c r="M3732" s="9"/>
      <c r="N3732" s="12"/>
      <c r="O3732" s="12"/>
      <c r="P3732" s="12"/>
      <c r="Q3732" s="12"/>
      <c r="R3732" s="12"/>
      <c r="S3732" s="12"/>
      <c r="T3732" s="12"/>
      <c r="U3732" s="18"/>
      <c r="V3732" s="22"/>
      <c r="W3732" s="14"/>
      <c r="X3732" s="14"/>
      <c r="Y3732" s="14"/>
      <c r="Z3732" s="14"/>
      <c r="AA3732" s="14"/>
      <c r="AB3732" s="14"/>
      <c r="AC3732" s="14"/>
    </row>
    <row r="3733" spans="13:29" ht="16.5" customHeight="1" x14ac:dyDescent="0.25">
      <c r="M3733" s="9"/>
      <c r="N3733" s="12"/>
      <c r="O3733" s="12"/>
      <c r="P3733" s="12"/>
      <c r="Q3733" s="12"/>
      <c r="R3733" s="12"/>
      <c r="S3733" s="12"/>
      <c r="T3733" s="12"/>
      <c r="U3733" s="18"/>
      <c r="V3733" s="22"/>
      <c r="W3733" s="14"/>
      <c r="X3733" s="14"/>
      <c r="Y3733" s="14"/>
      <c r="Z3733" s="14"/>
      <c r="AA3733" s="14"/>
      <c r="AB3733" s="14"/>
      <c r="AC3733" s="14"/>
    </row>
    <row r="3734" spans="13:29" ht="16.5" customHeight="1" x14ac:dyDescent="0.25">
      <c r="M3734" s="9"/>
      <c r="N3734" s="12"/>
      <c r="O3734" s="12"/>
      <c r="P3734" s="12"/>
      <c r="Q3734" s="12"/>
      <c r="R3734" s="12"/>
      <c r="S3734" s="12"/>
      <c r="T3734" s="12"/>
      <c r="U3734" s="18"/>
      <c r="V3734" s="22"/>
      <c r="W3734" s="14"/>
      <c r="X3734" s="14"/>
      <c r="Y3734" s="14"/>
      <c r="Z3734" s="14"/>
      <c r="AA3734" s="14"/>
      <c r="AB3734" s="14"/>
      <c r="AC3734" s="14"/>
    </row>
    <row r="3735" spans="13:29" ht="16.5" customHeight="1" x14ac:dyDescent="0.25">
      <c r="M3735" s="9"/>
      <c r="N3735" s="12"/>
      <c r="O3735" s="12"/>
      <c r="P3735" s="12"/>
      <c r="Q3735" s="12"/>
      <c r="R3735" s="12"/>
      <c r="S3735" s="12"/>
      <c r="T3735" s="12"/>
      <c r="U3735" s="18"/>
      <c r="V3735" s="22"/>
      <c r="W3735" s="14"/>
      <c r="X3735" s="14"/>
      <c r="Y3735" s="14"/>
      <c r="Z3735" s="14"/>
      <c r="AA3735" s="14"/>
      <c r="AB3735" s="14"/>
      <c r="AC3735" s="14"/>
    </row>
    <row r="3736" spans="13:29" ht="16.5" customHeight="1" x14ac:dyDescent="0.25">
      <c r="M3736" s="9"/>
      <c r="N3736" s="12"/>
      <c r="O3736" s="12"/>
      <c r="P3736" s="12"/>
      <c r="Q3736" s="12"/>
      <c r="R3736" s="12"/>
      <c r="S3736" s="12"/>
      <c r="T3736" s="12"/>
      <c r="U3736" s="18"/>
      <c r="V3736" s="22"/>
      <c r="W3736" s="14"/>
      <c r="X3736" s="14"/>
      <c r="Y3736" s="14"/>
      <c r="Z3736" s="14"/>
      <c r="AA3736" s="14"/>
      <c r="AB3736" s="14"/>
      <c r="AC3736" s="14"/>
    </row>
    <row r="3737" spans="13:29" ht="16.5" customHeight="1" x14ac:dyDescent="0.25">
      <c r="M3737" s="9"/>
      <c r="N3737" s="12"/>
      <c r="O3737" s="12"/>
      <c r="P3737" s="12"/>
      <c r="Q3737" s="12"/>
      <c r="R3737" s="12"/>
      <c r="S3737" s="12"/>
      <c r="T3737" s="12"/>
      <c r="U3737" s="18"/>
      <c r="V3737" s="22"/>
      <c r="W3737" s="14"/>
      <c r="X3737" s="14"/>
      <c r="Y3737" s="14"/>
      <c r="Z3737" s="14"/>
      <c r="AA3737" s="14"/>
      <c r="AB3737" s="14"/>
      <c r="AC3737" s="14"/>
    </row>
    <row r="3738" spans="13:29" ht="16.5" customHeight="1" x14ac:dyDescent="0.25">
      <c r="M3738" s="9"/>
      <c r="N3738" s="12"/>
      <c r="O3738" s="12"/>
      <c r="P3738" s="12"/>
      <c r="Q3738" s="12"/>
      <c r="R3738" s="12"/>
      <c r="S3738" s="12"/>
      <c r="T3738" s="12"/>
      <c r="U3738" s="18"/>
      <c r="V3738" s="22"/>
      <c r="W3738" s="14"/>
      <c r="X3738" s="14"/>
      <c r="Y3738" s="14"/>
      <c r="Z3738" s="14"/>
      <c r="AA3738" s="14"/>
      <c r="AB3738" s="14"/>
      <c r="AC3738" s="14"/>
    </row>
    <row r="3739" spans="13:29" ht="16.5" customHeight="1" x14ac:dyDescent="0.25">
      <c r="M3739" s="9"/>
      <c r="N3739" s="12"/>
      <c r="O3739" s="12"/>
      <c r="P3739" s="12"/>
      <c r="Q3739" s="12"/>
      <c r="R3739" s="12"/>
      <c r="S3739" s="12"/>
      <c r="T3739" s="12"/>
      <c r="U3739" s="18"/>
      <c r="V3739" s="22"/>
      <c r="W3739" s="14"/>
      <c r="X3739" s="14"/>
      <c r="Y3739" s="14"/>
      <c r="Z3739" s="14"/>
      <c r="AA3739" s="14"/>
      <c r="AB3739" s="14"/>
      <c r="AC3739" s="14"/>
    </row>
    <row r="3740" spans="13:29" ht="16.5" customHeight="1" x14ac:dyDescent="0.25">
      <c r="M3740" s="9"/>
      <c r="N3740" s="12"/>
      <c r="O3740" s="12"/>
      <c r="P3740" s="12"/>
      <c r="Q3740" s="12"/>
      <c r="R3740" s="12"/>
      <c r="S3740" s="12"/>
      <c r="T3740" s="12"/>
      <c r="U3740" s="18"/>
      <c r="V3740" s="22"/>
      <c r="W3740" s="14"/>
      <c r="X3740" s="14"/>
      <c r="Y3740" s="14"/>
      <c r="Z3740" s="14"/>
      <c r="AA3740" s="14"/>
      <c r="AB3740" s="14"/>
      <c r="AC3740" s="14"/>
    </row>
    <row r="3741" spans="13:29" ht="16.5" customHeight="1" x14ac:dyDescent="0.25">
      <c r="M3741" s="9"/>
      <c r="N3741" s="12"/>
      <c r="O3741" s="12"/>
      <c r="P3741" s="12"/>
      <c r="Q3741" s="12"/>
      <c r="R3741" s="12"/>
      <c r="S3741" s="12"/>
      <c r="T3741" s="12"/>
      <c r="U3741" s="18"/>
      <c r="V3741" s="22"/>
      <c r="W3741" s="14"/>
      <c r="X3741" s="14"/>
      <c r="Y3741" s="14"/>
      <c r="Z3741" s="14"/>
      <c r="AA3741" s="14"/>
      <c r="AB3741" s="14"/>
      <c r="AC3741" s="14"/>
    </row>
    <row r="3742" spans="13:29" ht="16.5" customHeight="1" x14ac:dyDescent="0.25">
      <c r="M3742" s="9"/>
      <c r="N3742" s="12"/>
      <c r="O3742" s="12"/>
      <c r="P3742" s="12"/>
      <c r="Q3742" s="12"/>
      <c r="R3742" s="12"/>
      <c r="S3742" s="12"/>
      <c r="T3742" s="12"/>
      <c r="U3742" s="18"/>
      <c r="V3742" s="22"/>
      <c r="W3742" s="14"/>
      <c r="X3742" s="14"/>
      <c r="Y3742" s="14"/>
      <c r="Z3742" s="14"/>
      <c r="AA3742" s="14"/>
      <c r="AB3742" s="14"/>
      <c r="AC3742" s="14"/>
    </row>
    <row r="3743" spans="13:29" ht="16.5" customHeight="1" x14ac:dyDescent="0.25">
      <c r="M3743" s="9"/>
      <c r="N3743" s="12"/>
      <c r="O3743" s="12"/>
      <c r="P3743" s="12"/>
      <c r="Q3743" s="12"/>
      <c r="R3743" s="12"/>
      <c r="S3743" s="12"/>
      <c r="T3743" s="12"/>
      <c r="U3743" s="18"/>
      <c r="V3743" s="22"/>
      <c r="W3743" s="14"/>
      <c r="X3743" s="14"/>
      <c r="Y3743" s="14"/>
      <c r="Z3743" s="14"/>
      <c r="AA3743" s="14"/>
      <c r="AB3743" s="14"/>
      <c r="AC3743" s="14"/>
    </row>
    <row r="3744" spans="13:29" ht="16.5" customHeight="1" x14ac:dyDescent="0.25">
      <c r="M3744" s="9"/>
      <c r="N3744" s="12"/>
      <c r="O3744" s="12"/>
      <c r="P3744" s="12"/>
      <c r="Q3744" s="12"/>
      <c r="R3744" s="12"/>
      <c r="S3744" s="12"/>
      <c r="T3744" s="12"/>
      <c r="U3744" s="18"/>
      <c r="V3744" s="22"/>
      <c r="W3744" s="14"/>
      <c r="X3744" s="14"/>
      <c r="Y3744" s="14"/>
      <c r="Z3744" s="14"/>
      <c r="AA3744" s="14"/>
      <c r="AB3744" s="14"/>
      <c r="AC3744" s="14"/>
    </row>
    <row r="3745" spans="13:29" ht="16.5" customHeight="1" x14ac:dyDescent="0.25">
      <c r="M3745" s="9"/>
      <c r="N3745" s="12"/>
      <c r="O3745" s="12"/>
      <c r="P3745" s="12"/>
      <c r="Q3745" s="12"/>
      <c r="R3745" s="12"/>
      <c r="S3745" s="12"/>
      <c r="T3745" s="12"/>
      <c r="U3745" s="18"/>
      <c r="V3745" s="22"/>
      <c r="W3745" s="14"/>
      <c r="X3745" s="14"/>
      <c r="Y3745" s="14"/>
      <c r="Z3745" s="14"/>
      <c r="AA3745" s="14"/>
      <c r="AB3745" s="14"/>
      <c r="AC3745" s="14"/>
    </row>
    <row r="3746" spans="13:29" ht="16.5" customHeight="1" x14ac:dyDescent="0.25">
      <c r="M3746" s="9"/>
      <c r="N3746" s="12"/>
      <c r="O3746" s="12"/>
      <c r="P3746" s="12"/>
      <c r="Q3746" s="12"/>
      <c r="R3746" s="12"/>
      <c r="S3746" s="12"/>
      <c r="T3746" s="12"/>
      <c r="U3746" s="18"/>
      <c r="V3746" s="22"/>
      <c r="W3746" s="14"/>
      <c r="X3746" s="14"/>
      <c r="Y3746" s="14"/>
      <c r="Z3746" s="14"/>
      <c r="AA3746" s="14"/>
      <c r="AB3746" s="14"/>
      <c r="AC3746" s="14"/>
    </row>
    <row r="3747" spans="13:29" ht="16.5" customHeight="1" x14ac:dyDescent="0.25">
      <c r="M3747" s="9"/>
      <c r="N3747" s="12"/>
      <c r="O3747" s="12"/>
      <c r="P3747" s="12"/>
      <c r="Q3747" s="12"/>
      <c r="R3747" s="12"/>
      <c r="S3747" s="12"/>
      <c r="T3747" s="12"/>
      <c r="U3747" s="18"/>
      <c r="V3747" s="22"/>
      <c r="W3747" s="14"/>
      <c r="X3747" s="14"/>
      <c r="Y3747" s="14"/>
      <c r="Z3747" s="14"/>
      <c r="AA3747" s="14"/>
      <c r="AB3747" s="14"/>
      <c r="AC3747" s="14"/>
    </row>
    <row r="3748" spans="13:29" ht="16.5" customHeight="1" x14ac:dyDescent="0.25">
      <c r="M3748" s="9"/>
      <c r="N3748" s="12"/>
      <c r="O3748" s="12"/>
      <c r="P3748" s="12"/>
      <c r="Q3748" s="12"/>
      <c r="R3748" s="12"/>
      <c r="S3748" s="12"/>
      <c r="T3748" s="12"/>
      <c r="U3748" s="18"/>
      <c r="V3748" s="22"/>
      <c r="W3748" s="14"/>
      <c r="X3748" s="14"/>
      <c r="Y3748" s="14"/>
      <c r="Z3748" s="14"/>
      <c r="AA3748" s="14"/>
      <c r="AB3748" s="14"/>
      <c r="AC3748" s="14"/>
    </row>
    <row r="3749" spans="13:29" ht="16.5" customHeight="1" x14ac:dyDescent="0.25">
      <c r="M3749" s="9"/>
      <c r="N3749" s="12"/>
      <c r="O3749" s="12"/>
      <c r="P3749" s="12"/>
      <c r="Q3749" s="12"/>
      <c r="R3749" s="12"/>
      <c r="S3749" s="12"/>
      <c r="T3749" s="12"/>
      <c r="U3749" s="18"/>
      <c r="V3749" s="22"/>
      <c r="W3749" s="14"/>
      <c r="X3749" s="14"/>
      <c r="Y3749" s="14"/>
      <c r="Z3749" s="14"/>
      <c r="AA3749" s="14"/>
      <c r="AB3749" s="14"/>
      <c r="AC3749" s="14"/>
    </row>
    <row r="3750" spans="13:29" ht="16.5" customHeight="1" x14ac:dyDescent="0.25">
      <c r="M3750" s="9"/>
      <c r="N3750" s="12"/>
      <c r="O3750" s="12"/>
      <c r="P3750" s="12"/>
      <c r="Q3750" s="12"/>
      <c r="R3750" s="12"/>
      <c r="S3750" s="12"/>
      <c r="T3750" s="12"/>
      <c r="U3750" s="18"/>
      <c r="V3750" s="22"/>
      <c r="W3750" s="14"/>
      <c r="X3750" s="14"/>
      <c r="Y3750" s="14"/>
      <c r="Z3750" s="14"/>
      <c r="AA3750" s="14"/>
      <c r="AB3750" s="14"/>
      <c r="AC3750" s="14"/>
    </row>
    <row r="3751" spans="13:29" ht="16.5" customHeight="1" x14ac:dyDescent="0.25">
      <c r="M3751" s="9"/>
      <c r="N3751" s="12"/>
      <c r="O3751" s="12"/>
      <c r="P3751" s="12"/>
      <c r="Q3751" s="12"/>
      <c r="R3751" s="12"/>
      <c r="S3751" s="12"/>
      <c r="T3751" s="12"/>
      <c r="U3751" s="18"/>
      <c r="V3751" s="22"/>
      <c r="W3751" s="14"/>
      <c r="X3751" s="14"/>
      <c r="Y3751" s="14"/>
      <c r="Z3751" s="14"/>
      <c r="AA3751" s="14"/>
      <c r="AB3751" s="14"/>
      <c r="AC3751" s="14"/>
    </row>
    <row r="3752" spans="13:29" ht="16.5" customHeight="1" x14ac:dyDescent="0.25">
      <c r="M3752" s="9"/>
      <c r="N3752" s="12"/>
      <c r="O3752" s="12"/>
      <c r="P3752" s="12"/>
      <c r="Q3752" s="12"/>
      <c r="R3752" s="12"/>
      <c r="S3752" s="12"/>
      <c r="T3752" s="12"/>
      <c r="U3752" s="18"/>
      <c r="V3752" s="22"/>
      <c r="W3752" s="14"/>
      <c r="X3752" s="14"/>
      <c r="Y3752" s="14"/>
      <c r="Z3752" s="14"/>
      <c r="AA3752" s="14"/>
      <c r="AB3752" s="14"/>
      <c r="AC3752" s="14"/>
    </row>
    <row r="3753" spans="13:29" ht="16.5" customHeight="1" x14ac:dyDescent="0.25">
      <c r="M3753" s="9"/>
      <c r="N3753" s="12"/>
      <c r="O3753" s="12"/>
      <c r="P3753" s="12"/>
      <c r="Q3753" s="12"/>
      <c r="R3753" s="12"/>
      <c r="S3753" s="12"/>
      <c r="T3753" s="12"/>
      <c r="U3753" s="18"/>
      <c r="V3753" s="22"/>
      <c r="W3753" s="14"/>
      <c r="X3753" s="14"/>
      <c r="Y3753" s="14"/>
      <c r="Z3753" s="14"/>
      <c r="AA3753" s="14"/>
      <c r="AB3753" s="14"/>
      <c r="AC3753" s="14"/>
    </row>
    <row r="3754" spans="13:29" ht="16.5" customHeight="1" x14ac:dyDescent="0.25">
      <c r="M3754" s="9"/>
      <c r="N3754" s="12"/>
      <c r="O3754" s="12"/>
      <c r="P3754" s="12"/>
      <c r="Q3754" s="12"/>
      <c r="R3754" s="12"/>
      <c r="S3754" s="12"/>
      <c r="T3754" s="12"/>
      <c r="U3754" s="18"/>
      <c r="V3754" s="22"/>
      <c r="W3754" s="14"/>
      <c r="X3754" s="14"/>
      <c r="Y3754" s="14"/>
      <c r="Z3754" s="14"/>
      <c r="AA3754" s="14"/>
      <c r="AB3754" s="14"/>
      <c r="AC3754" s="14"/>
    </row>
    <row r="3755" spans="13:29" ht="16.5" customHeight="1" x14ac:dyDescent="0.25">
      <c r="M3755" s="9"/>
      <c r="N3755" s="12"/>
      <c r="O3755" s="12"/>
      <c r="P3755" s="12"/>
      <c r="Q3755" s="12"/>
      <c r="R3755" s="12"/>
      <c r="S3755" s="12"/>
      <c r="T3755" s="12"/>
      <c r="U3755" s="18"/>
      <c r="V3755" s="22"/>
      <c r="W3755" s="14"/>
      <c r="X3755" s="14"/>
      <c r="Y3755" s="14"/>
      <c r="Z3755" s="14"/>
      <c r="AA3755" s="14"/>
      <c r="AB3755" s="14"/>
      <c r="AC3755" s="14"/>
    </row>
    <row r="3756" spans="13:29" ht="16.5" customHeight="1" x14ac:dyDescent="0.25">
      <c r="M3756" s="9"/>
      <c r="N3756" s="12"/>
      <c r="O3756" s="12"/>
      <c r="P3756" s="12"/>
      <c r="Q3756" s="12"/>
      <c r="R3756" s="12"/>
      <c r="S3756" s="12"/>
      <c r="T3756" s="12"/>
      <c r="U3756" s="18"/>
      <c r="V3756" s="22"/>
      <c r="W3756" s="14"/>
      <c r="X3756" s="14"/>
      <c r="Y3756" s="14"/>
      <c r="Z3756" s="14"/>
      <c r="AA3756" s="14"/>
      <c r="AB3756" s="14"/>
      <c r="AC3756" s="14"/>
    </row>
    <row r="3757" spans="13:29" ht="16.5" customHeight="1" x14ac:dyDescent="0.25">
      <c r="M3757" s="9"/>
      <c r="N3757" s="12"/>
      <c r="O3757" s="12"/>
      <c r="P3757" s="12"/>
      <c r="Q3757" s="12"/>
      <c r="R3757" s="12"/>
      <c r="S3757" s="12"/>
      <c r="T3757" s="12"/>
      <c r="U3757" s="18"/>
      <c r="V3757" s="22"/>
      <c r="W3757" s="14"/>
      <c r="X3757" s="14"/>
      <c r="Y3757" s="14"/>
      <c r="Z3757" s="14"/>
      <c r="AA3757" s="14"/>
      <c r="AB3757" s="14"/>
      <c r="AC3757" s="14"/>
    </row>
    <row r="3758" spans="13:29" ht="16.5" customHeight="1" x14ac:dyDescent="0.25">
      <c r="M3758" s="9"/>
      <c r="N3758" s="12"/>
      <c r="O3758" s="12"/>
      <c r="P3758" s="12"/>
      <c r="Q3758" s="12"/>
      <c r="R3758" s="12"/>
      <c r="S3758" s="12"/>
      <c r="T3758" s="12"/>
      <c r="U3758" s="18"/>
      <c r="V3758" s="22"/>
      <c r="W3758" s="14"/>
      <c r="X3758" s="14"/>
      <c r="Y3758" s="14"/>
      <c r="Z3758" s="14"/>
      <c r="AA3758" s="14"/>
      <c r="AB3758" s="14"/>
      <c r="AC3758" s="14"/>
    </row>
    <row r="3759" spans="13:29" ht="16.5" customHeight="1" x14ac:dyDescent="0.25">
      <c r="M3759" s="9"/>
      <c r="N3759" s="12"/>
      <c r="O3759" s="12"/>
      <c r="P3759" s="12"/>
      <c r="Q3759" s="12"/>
      <c r="R3759" s="12"/>
      <c r="S3759" s="12"/>
      <c r="T3759" s="12"/>
      <c r="U3759" s="18"/>
      <c r="V3759" s="22"/>
      <c r="W3759" s="14"/>
      <c r="X3759" s="14"/>
      <c r="Y3759" s="14"/>
      <c r="Z3759" s="14"/>
      <c r="AA3759" s="14"/>
      <c r="AB3759" s="14"/>
      <c r="AC3759" s="14"/>
    </row>
    <row r="3760" spans="13:29" ht="16.5" customHeight="1" x14ac:dyDescent="0.25">
      <c r="M3760" s="9"/>
      <c r="N3760" s="12"/>
      <c r="O3760" s="12"/>
      <c r="P3760" s="12"/>
      <c r="Q3760" s="12"/>
      <c r="R3760" s="12"/>
      <c r="S3760" s="12"/>
      <c r="T3760" s="12"/>
      <c r="U3760" s="18"/>
      <c r="V3760" s="22"/>
      <c r="W3760" s="14"/>
      <c r="X3760" s="14"/>
      <c r="Y3760" s="14"/>
      <c r="Z3760" s="14"/>
      <c r="AA3760" s="14"/>
      <c r="AB3760" s="14"/>
      <c r="AC3760" s="14"/>
    </row>
    <row r="3761" spans="13:29" ht="16.5" customHeight="1" x14ac:dyDescent="0.25">
      <c r="M3761" s="9"/>
      <c r="N3761" s="12"/>
      <c r="O3761" s="12"/>
      <c r="P3761" s="12"/>
      <c r="Q3761" s="12"/>
      <c r="R3761" s="12"/>
      <c r="S3761" s="12"/>
      <c r="T3761" s="12"/>
      <c r="U3761" s="18"/>
      <c r="V3761" s="22"/>
      <c r="W3761" s="14"/>
      <c r="X3761" s="14"/>
      <c r="Y3761" s="14"/>
      <c r="Z3761" s="14"/>
      <c r="AA3761" s="14"/>
      <c r="AB3761" s="14"/>
      <c r="AC3761" s="14"/>
    </row>
    <row r="3762" spans="13:29" ht="16.5" customHeight="1" x14ac:dyDescent="0.25">
      <c r="M3762" s="9"/>
      <c r="N3762" s="12"/>
      <c r="O3762" s="12"/>
      <c r="P3762" s="12"/>
      <c r="Q3762" s="12"/>
      <c r="R3762" s="12"/>
      <c r="S3762" s="12"/>
      <c r="T3762" s="12"/>
      <c r="U3762" s="18"/>
      <c r="V3762" s="22"/>
      <c r="W3762" s="14"/>
      <c r="X3762" s="14"/>
      <c r="Y3762" s="14"/>
      <c r="Z3762" s="14"/>
      <c r="AA3762" s="14"/>
      <c r="AB3762" s="14"/>
      <c r="AC3762" s="14"/>
    </row>
    <row r="3763" spans="13:29" ht="16.5" customHeight="1" x14ac:dyDescent="0.25">
      <c r="M3763" s="9"/>
      <c r="N3763" s="12"/>
      <c r="O3763" s="12"/>
      <c r="P3763" s="12"/>
      <c r="Q3763" s="12"/>
      <c r="R3763" s="12"/>
      <c r="S3763" s="12"/>
      <c r="T3763" s="12"/>
      <c r="U3763" s="18"/>
      <c r="V3763" s="22"/>
      <c r="W3763" s="14"/>
      <c r="X3763" s="14"/>
      <c r="Y3763" s="14"/>
      <c r="Z3763" s="14"/>
      <c r="AA3763" s="14"/>
      <c r="AB3763" s="14"/>
      <c r="AC3763" s="14"/>
    </row>
    <row r="3764" spans="13:29" ht="16.5" customHeight="1" x14ac:dyDescent="0.25">
      <c r="M3764" s="9"/>
      <c r="N3764" s="12"/>
      <c r="O3764" s="12"/>
      <c r="P3764" s="12"/>
      <c r="Q3764" s="12"/>
      <c r="R3764" s="12"/>
      <c r="S3764" s="12"/>
      <c r="T3764" s="12"/>
      <c r="U3764" s="18"/>
      <c r="V3764" s="22"/>
      <c r="W3764" s="14"/>
      <c r="X3764" s="14"/>
      <c r="Y3764" s="14"/>
      <c r="Z3764" s="14"/>
      <c r="AA3764" s="14"/>
      <c r="AB3764" s="14"/>
      <c r="AC3764" s="14"/>
    </row>
    <row r="3765" spans="13:29" ht="16.5" customHeight="1" x14ac:dyDescent="0.25">
      <c r="M3765" s="9"/>
      <c r="N3765" s="12"/>
      <c r="O3765" s="12"/>
      <c r="P3765" s="12"/>
      <c r="Q3765" s="12"/>
      <c r="R3765" s="12"/>
      <c r="S3765" s="12"/>
      <c r="T3765" s="12"/>
      <c r="U3765" s="18"/>
      <c r="V3765" s="22"/>
      <c r="W3765" s="14"/>
      <c r="X3765" s="14"/>
      <c r="Y3765" s="14"/>
      <c r="Z3765" s="14"/>
      <c r="AA3765" s="14"/>
      <c r="AB3765" s="14"/>
      <c r="AC3765" s="14"/>
    </row>
    <row r="3766" spans="13:29" ht="16.5" customHeight="1" x14ac:dyDescent="0.25">
      <c r="M3766" s="9"/>
      <c r="N3766" s="12"/>
      <c r="O3766" s="12"/>
      <c r="P3766" s="12"/>
      <c r="Q3766" s="12"/>
      <c r="R3766" s="12"/>
      <c r="S3766" s="12"/>
      <c r="T3766" s="12"/>
      <c r="U3766" s="18"/>
      <c r="V3766" s="22"/>
      <c r="W3766" s="14"/>
      <c r="X3766" s="14"/>
      <c r="Y3766" s="14"/>
      <c r="Z3766" s="14"/>
      <c r="AA3766" s="14"/>
      <c r="AB3766" s="14"/>
      <c r="AC3766" s="14"/>
    </row>
    <row r="3767" spans="13:29" ht="16.5" customHeight="1" x14ac:dyDescent="0.25">
      <c r="M3767" s="9"/>
      <c r="N3767" s="12"/>
      <c r="O3767" s="12"/>
      <c r="P3767" s="12"/>
      <c r="Q3767" s="12"/>
      <c r="R3767" s="12"/>
      <c r="S3767" s="12"/>
      <c r="T3767" s="12"/>
      <c r="U3767" s="18"/>
      <c r="V3767" s="22"/>
      <c r="W3767" s="14"/>
      <c r="X3767" s="14"/>
      <c r="Y3767" s="14"/>
      <c r="Z3767" s="14"/>
      <c r="AA3767" s="14"/>
      <c r="AB3767" s="14"/>
      <c r="AC3767" s="14"/>
    </row>
    <row r="3768" spans="13:29" ht="16.5" customHeight="1" x14ac:dyDescent="0.25">
      <c r="M3768" s="9"/>
      <c r="N3768" s="12"/>
      <c r="O3768" s="12"/>
      <c r="P3768" s="12"/>
      <c r="Q3768" s="12"/>
      <c r="R3768" s="12"/>
      <c r="S3768" s="12"/>
      <c r="T3768" s="12"/>
      <c r="U3768" s="18"/>
      <c r="V3768" s="22"/>
      <c r="W3768" s="14"/>
      <c r="X3768" s="14"/>
      <c r="Y3768" s="14"/>
      <c r="Z3768" s="14"/>
      <c r="AA3768" s="14"/>
      <c r="AB3768" s="14"/>
      <c r="AC3768" s="14"/>
    </row>
    <row r="3769" spans="13:29" ht="16.5" customHeight="1" x14ac:dyDescent="0.25">
      <c r="M3769" s="9"/>
      <c r="N3769" s="12"/>
      <c r="O3769" s="12"/>
      <c r="P3769" s="12"/>
      <c r="Q3769" s="12"/>
      <c r="R3769" s="12"/>
      <c r="S3769" s="12"/>
      <c r="T3769" s="12"/>
      <c r="U3769" s="18"/>
      <c r="V3769" s="22"/>
      <c r="W3769" s="14"/>
      <c r="X3769" s="14"/>
      <c r="Y3769" s="14"/>
      <c r="Z3769" s="14"/>
      <c r="AA3769" s="14"/>
      <c r="AB3769" s="14"/>
      <c r="AC3769" s="14"/>
    </row>
    <row r="3770" spans="13:29" ht="16.5" customHeight="1" x14ac:dyDescent="0.25">
      <c r="M3770" s="9"/>
      <c r="N3770" s="12"/>
      <c r="O3770" s="12"/>
      <c r="P3770" s="12"/>
      <c r="Q3770" s="12"/>
      <c r="R3770" s="12"/>
      <c r="S3770" s="12"/>
      <c r="T3770" s="12"/>
      <c r="U3770" s="18"/>
      <c r="V3770" s="22"/>
      <c r="W3770" s="14"/>
      <c r="X3770" s="14"/>
      <c r="Y3770" s="14"/>
      <c r="Z3770" s="14"/>
      <c r="AA3770" s="14"/>
      <c r="AB3770" s="14"/>
      <c r="AC3770" s="14"/>
    </row>
    <row r="3771" spans="13:29" ht="16.5" customHeight="1" x14ac:dyDescent="0.25">
      <c r="M3771" s="9"/>
      <c r="N3771" s="12"/>
      <c r="O3771" s="12"/>
      <c r="P3771" s="12"/>
      <c r="Q3771" s="12"/>
      <c r="R3771" s="12"/>
      <c r="S3771" s="12"/>
      <c r="T3771" s="12"/>
      <c r="U3771" s="18"/>
      <c r="V3771" s="22"/>
      <c r="W3771" s="14"/>
      <c r="X3771" s="14"/>
      <c r="Y3771" s="14"/>
      <c r="Z3771" s="14"/>
      <c r="AA3771" s="14"/>
      <c r="AB3771" s="14"/>
      <c r="AC3771" s="14"/>
    </row>
    <row r="3772" spans="13:29" ht="16.5" customHeight="1" x14ac:dyDescent="0.25">
      <c r="M3772" s="9"/>
      <c r="N3772" s="12"/>
      <c r="O3772" s="12"/>
      <c r="P3772" s="12"/>
      <c r="Q3772" s="12"/>
      <c r="R3772" s="12"/>
      <c r="S3772" s="12"/>
      <c r="T3772" s="12"/>
      <c r="U3772" s="18"/>
      <c r="V3772" s="22"/>
      <c r="W3772" s="14"/>
      <c r="X3772" s="14"/>
      <c r="Y3772" s="14"/>
      <c r="Z3772" s="14"/>
      <c r="AA3772" s="14"/>
      <c r="AB3772" s="14"/>
      <c r="AC3772" s="14"/>
    </row>
    <row r="3773" spans="13:29" ht="16.5" customHeight="1" x14ac:dyDescent="0.25">
      <c r="M3773" s="9"/>
      <c r="N3773" s="12"/>
      <c r="O3773" s="12"/>
      <c r="P3773" s="12"/>
      <c r="Q3773" s="12"/>
      <c r="R3773" s="12"/>
      <c r="S3773" s="12"/>
      <c r="T3773" s="12"/>
      <c r="U3773" s="18"/>
      <c r="V3773" s="22"/>
      <c r="W3773" s="14"/>
      <c r="X3773" s="14"/>
      <c r="Y3773" s="14"/>
      <c r="Z3773" s="14"/>
      <c r="AA3773" s="14"/>
      <c r="AB3773" s="14"/>
      <c r="AC3773" s="14"/>
    </row>
    <row r="3774" spans="13:29" ht="16.5" customHeight="1" x14ac:dyDescent="0.25">
      <c r="M3774" s="9"/>
      <c r="N3774" s="12"/>
      <c r="O3774" s="12"/>
      <c r="P3774" s="12"/>
      <c r="Q3774" s="12"/>
      <c r="R3774" s="12"/>
      <c r="S3774" s="12"/>
      <c r="T3774" s="12"/>
      <c r="U3774" s="18"/>
      <c r="V3774" s="22"/>
      <c r="W3774" s="14"/>
      <c r="X3774" s="14"/>
      <c r="Y3774" s="14"/>
      <c r="Z3774" s="14"/>
      <c r="AA3774" s="14"/>
      <c r="AB3774" s="14"/>
      <c r="AC3774" s="14"/>
    </row>
    <row r="3775" spans="13:29" ht="16.5" customHeight="1" x14ac:dyDescent="0.25">
      <c r="M3775" s="9"/>
      <c r="N3775" s="12"/>
      <c r="O3775" s="12"/>
      <c r="P3775" s="12"/>
      <c r="Q3775" s="12"/>
      <c r="R3775" s="12"/>
      <c r="S3775" s="12"/>
      <c r="T3775" s="12"/>
      <c r="U3775" s="18"/>
      <c r="V3775" s="22"/>
      <c r="W3775" s="14"/>
      <c r="X3775" s="14"/>
      <c r="Y3775" s="14"/>
      <c r="Z3775" s="14"/>
      <c r="AA3775" s="14"/>
      <c r="AB3775" s="14"/>
      <c r="AC3775" s="14"/>
    </row>
    <row r="3776" spans="13:29" ht="16.5" customHeight="1" x14ac:dyDescent="0.25">
      <c r="M3776" s="9"/>
      <c r="N3776" s="12"/>
      <c r="O3776" s="12"/>
      <c r="P3776" s="12"/>
      <c r="Q3776" s="12"/>
      <c r="R3776" s="12"/>
      <c r="S3776" s="12"/>
      <c r="T3776" s="12"/>
      <c r="U3776" s="18"/>
      <c r="V3776" s="22"/>
      <c r="W3776" s="14"/>
      <c r="X3776" s="14"/>
      <c r="Y3776" s="14"/>
      <c r="Z3776" s="14"/>
      <c r="AA3776" s="14"/>
      <c r="AB3776" s="14"/>
      <c r="AC3776" s="14"/>
    </row>
    <row r="3777" spans="13:29" ht="16.5" customHeight="1" x14ac:dyDescent="0.25">
      <c r="M3777" s="9"/>
      <c r="N3777" s="12"/>
      <c r="O3777" s="12"/>
      <c r="P3777" s="12"/>
      <c r="Q3777" s="12"/>
      <c r="R3777" s="12"/>
      <c r="S3777" s="12"/>
      <c r="T3777" s="12"/>
      <c r="U3777" s="18"/>
      <c r="V3777" s="22"/>
      <c r="W3777" s="14"/>
      <c r="X3777" s="14"/>
      <c r="Y3777" s="14"/>
      <c r="Z3777" s="14"/>
      <c r="AA3777" s="14"/>
      <c r="AB3777" s="14"/>
      <c r="AC3777" s="14"/>
    </row>
    <row r="3778" spans="13:29" ht="16.5" customHeight="1" x14ac:dyDescent="0.25">
      <c r="M3778" s="9"/>
      <c r="N3778" s="12"/>
      <c r="O3778" s="12"/>
      <c r="P3778" s="12"/>
      <c r="Q3778" s="12"/>
      <c r="R3778" s="12"/>
      <c r="S3778" s="12"/>
      <c r="T3778" s="12"/>
      <c r="U3778" s="18"/>
      <c r="V3778" s="22"/>
      <c r="W3778" s="14"/>
      <c r="X3778" s="14"/>
      <c r="Y3778" s="14"/>
      <c r="Z3778" s="14"/>
      <c r="AA3778" s="14"/>
      <c r="AB3778" s="14"/>
      <c r="AC3778" s="14"/>
    </row>
    <row r="3779" spans="13:29" ht="16.5" customHeight="1" x14ac:dyDescent="0.25">
      <c r="M3779" s="9"/>
      <c r="N3779" s="12"/>
      <c r="O3779" s="12"/>
      <c r="P3779" s="12"/>
      <c r="Q3779" s="12"/>
      <c r="R3779" s="12"/>
      <c r="S3779" s="12"/>
      <c r="T3779" s="12"/>
      <c r="U3779" s="18"/>
      <c r="V3779" s="22"/>
      <c r="W3779" s="14"/>
      <c r="X3779" s="14"/>
      <c r="Y3779" s="14"/>
      <c r="Z3779" s="14"/>
      <c r="AA3779" s="14"/>
      <c r="AB3779" s="14"/>
      <c r="AC3779" s="14"/>
    </row>
    <row r="3780" spans="13:29" ht="16.5" customHeight="1" x14ac:dyDescent="0.25">
      <c r="M3780" s="9"/>
      <c r="N3780" s="12"/>
      <c r="O3780" s="12"/>
      <c r="P3780" s="12"/>
      <c r="Q3780" s="12"/>
      <c r="R3780" s="12"/>
      <c r="S3780" s="12"/>
      <c r="T3780" s="12"/>
      <c r="U3780" s="18"/>
      <c r="V3780" s="22"/>
      <c r="W3780" s="14"/>
      <c r="X3780" s="14"/>
      <c r="Y3780" s="14"/>
      <c r="Z3780" s="14"/>
      <c r="AA3780" s="14"/>
      <c r="AB3780" s="14"/>
      <c r="AC3780" s="14"/>
    </row>
    <row r="3781" spans="13:29" ht="16.5" customHeight="1" x14ac:dyDescent="0.25">
      <c r="M3781" s="9"/>
      <c r="N3781" s="12"/>
      <c r="O3781" s="12"/>
      <c r="P3781" s="12"/>
      <c r="Q3781" s="12"/>
      <c r="R3781" s="12"/>
      <c r="S3781" s="12"/>
      <c r="T3781" s="12"/>
      <c r="U3781" s="18"/>
      <c r="V3781" s="22"/>
      <c r="W3781" s="14"/>
      <c r="X3781" s="14"/>
      <c r="Y3781" s="14"/>
      <c r="Z3781" s="14"/>
      <c r="AA3781" s="14"/>
      <c r="AB3781" s="14"/>
      <c r="AC3781" s="14"/>
    </row>
    <row r="3782" spans="13:29" ht="16.5" customHeight="1" x14ac:dyDescent="0.25">
      <c r="M3782" s="9"/>
      <c r="N3782" s="12"/>
      <c r="O3782" s="12"/>
      <c r="P3782" s="12"/>
      <c r="Q3782" s="12"/>
      <c r="R3782" s="12"/>
      <c r="S3782" s="12"/>
      <c r="T3782" s="12"/>
      <c r="U3782" s="18"/>
      <c r="V3782" s="22"/>
      <c r="W3782" s="14"/>
      <c r="X3782" s="14"/>
      <c r="Y3782" s="14"/>
      <c r="Z3782" s="14"/>
      <c r="AA3782" s="14"/>
      <c r="AB3782" s="14"/>
      <c r="AC3782" s="14"/>
    </row>
    <row r="3783" spans="13:29" ht="16.5" customHeight="1" x14ac:dyDescent="0.25">
      <c r="M3783" s="9"/>
      <c r="N3783" s="12"/>
      <c r="O3783" s="12"/>
      <c r="P3783" s="12"/>
      <c r="Q3783" s="12"/>
      <c r="R3783" s="12"/>
      <c r="S3783" s="12"/>
      <c r="T3783" s="12"/>
      <c r="U3783" s="18"/>
      <c r="V3783" s="22"/>
      <c r="W3783" s="14"/>
      <c r="X3783" s="14"/>
      <c r="Y3783" s="14"/>
      <c r="Z3783" s="14"/>
      <c r="AA3783" s="14"/>
      <c r="AB3783" s="14"/>
      <c r="AC3783" s="14"/>
    </row>
    <row r="3784" spans="13:29" ht="16.5" customHeight="1" x14ac:dyDescent="0.25">
      <c r="M3784" s="9"/>
      <c r="N3784" s="12"/>
      <c r="O3784" s="12"/>
      <c r="P3784" s="12"/>
      <c r="Q3784" s="12"/>
      <c r="R3784" s="12"/>
      <c r="S3784" s="12"/>
      <c r="T3784" s="12"/>
      <c r="U3784" s="18"/>
      <c r="V3784" s="22"/>
      <c r="W3784" s="14"/>
      <c r="X3784" s="14"/>
      <c r="Y3784" s="14"/>
      <c r="Z3784" s="14"/>
      <c r="AA3784" s="14"/>
      <c r="AB3784" s="14"/>
      <c r="AC3784" s="14"/>
    </row>
    <row r="3785" spans="13:29" ht="16.5" customHeight="1" x14ac:dyDescent="0.25">
      <c r="M3785" s="9"/>
      <c r="N3785" s="12"/>
      <c r="O3785" s="12"/>
      <c r="P3785" s="12"/>
      <c r="Q3785" s="12"/>
      <c r="R3785" s="12"/>
      <c r="S3785" s="12"/>
      <c r="T3785" s="12"/>
      <c r="U3785" s="18"/>
      <c r="V3785" s="22"/>
      <c r="W3785" s="14"/>
      <c r="X3785" s="14"/>
      <c r="Y3785" s="14"/>
      <c r="Z3785" s="14"/>
      <c r="AA3785" s="14"/>
      <c r="AB3785" s="14"/>
      <c r="AC3785" s="14"/>
    </row>
    <row r="3786" spans="13:29" ht="16.5" customHeight="1" x14ac:dyDescent="0.25">
      <c r="M3786" s="9"/>
      <c r="N3786" s="12"/>
      <c r="O3786" s="12"/>
      <c r="P3786" s="12"/>
      <c r="Q3786" s="12"/>
      <c r="R3786" s="12"/>
      <c r="S3786" s="12"/>
      <c r="T3786" s="12"/>
      <c r="U3786" s="18"/>
      <c r="V3786" s="22"/>
      <c r="W3786" s="14"/>
      <c r="X3786" s="14"/>
      <c r="Y3786" s="14"/>
      <c r="Z3786" s="14"/>
      <c r="AA3786" s="14"/>
      <c r="AB3786" s="14"/>
      <c r="AC3786" s="14"/>
    </row>
    <row r="3787" spans="13:29" ht="16.5" customHeight="1" x14ac:dyDescent="0.25">
      <c r="M3787" s="9"/>
      <c r="N3787" s="12"/>
      <c r="O3787" s="12"/>
      <c r="P3787" s="12"/>
      <c r="Q3787" s="12"/>
      <c r="R3787" s="12"/>
      <c r="S3787" s="12"/>
      <c r="T3787" s="12"/>
      <c r="U3787" s="18"/>
      <c r="V3787" s="22"/>
      <c r="W3787" s="14"/>
      <c r="X3787" s="14"/>
      <c r="Y3787" s="14"/>
      <c r="Z3787" s="14"/>
      <c r="AA3787" s="14"/>
      <c r="AB3787" s="14"/>
      <c r="AC3787" s="14"/>
    </row>
    <row r="3788" spans="13:29" ht="16.5" customHeight="1" x14ac:dyDescent="0.25">
      <c r="M3788" s="9"/>
      <c r="N3788" s="12"/>
      <c r="O3788" s="12"/>
      <c r="P3788" s="12"/>
      <c r="Q3788" s="12"/>
      <c r="R3788" s="12"/>
      <c r="S3788" s="12"/>
      <c r="T3788" s="12"/>
      <c r="U3788" s="18"/>
      <c r="V3788" s="22"/>
      <c r="W3788" s="14"/>
      <c r="X3788" s="14"/>
      <c r="Y3788" s="14"/>
      <c r="Z3788" s="14"/>
      <c r="AA3788" s="14"/>
      <c r="AB3788" s="14"/>
      <c r="AC3788" s="14"/>
    </row>
    <row r="3789" spans="13:29" ht="16.5" customHeight="1" x14ac:dyDescent="0.25">
      <c r="M3789" s="9"/>
      <c r="N3789" s="12"/>
      <c r="O3789" s="12"/>
      <c r="P3789" s="12"/>
      <c r="Q3789" s="12"/>
      <c r="R3789" s="12"/>
      <c r="S3789" s="12"/>
      <c r="T3789" s="12"/>
      <c r="U3789" s="18"/>
      <c r="V3789" s="22"/>
      <c r="W3789" s="14"/>
      <c r="X3789" s="14"/>
      <c r="Y3789" s="14"/>
      <c r="Z3789" s="14"/>
      <c r="AA3789" s="14"/>
      <c r="AB3789" s="14"/>
      <c r="AC3789" s="14"/>
    </row>
    <row r="3790" spans="13:29" ht="16.5" customHeight="1" x14ac:dyDescent="0.25">
      <c r="M3790" s="9"/>
      <c r="N3790" s="12"/>
      <c r="O3790" s="12"/>
      <c r="P3790" s="12"/>
      <c r="Q3790" s="12"/>
      <c r="R3790" s="12"/>
      <c r="S3790" s="12"/>
      <c r="T3790" s="12"/>
      <c r="U3790" s="18"/>
      <c r="V3790" s="22"/>
      <c r="W3790" s="14"/>
      <c r="X3790" s="14"/>
      <c r="Y3790" s="14"/>
      <c r="Z3790" s="14"/>
      <c r="AA3790" s="14"/>
      <c r="AB3790" s="14"/>
      <c r="AC3790" s="14"/>
    </row>
    <row r="3791" spans="13:29" ht="16.5" customHeight="1" x14ac:dyDescent="0.25">
      <c r="M3791" s="9"/>
      <c r="N3791" s="12"/>
      <c r="O3791" s="12"/>
      <c r="P3791" s="12"/>
      <c r="Q3791" s="12"/>
      <c r="R3791" s="12"/>
      <c r="S3791" s="12"/>
      <c r="T3791" s="12"/>
      <c r="U3791" s="18"/>
      <c r="V3791" s="22"/>
      <c r="W3791" s="14"/>
      <c r="X3791" s="14"/>
      <c r="Y3791" s="14"/>
      <c r="Z3791" s="14"/>
      <c r="AA3791" s="14"/>
      <c r="AB3791" s="14"/>
      <c r="AC3791" s="14"/>
    </row>
    <row r="3792" spans="13:29" ht="16.5" customHeight="1" x14ac:dyDescent="0.25">
      <c r="M3792" s="9"/>
      <c r="N3792" s="12"/>
      <c r="O3792" s="12"/>
      <c r="P3792" s="12"/>
      <c r="Q3792" s="12"/>
      <c r="R3792" s="12"/>
      <c r="S3792" s="12"/>
      <c r="T3792" s="12"/>
      <c r="U3792" s="18"/>
      <c r="V3792" s="22"/>
      <c r="W3792" s="14"/>
      <c r="X3792" s="14"/>
      <c r="Y3792" s="14"/>
      <c r="Z3792" s="14"/>
      <c r="AA3792" s="14"/>
      <c r="AB3792" s="14"/>
      <c r="AC3792" s="14"/>
    </row>
    <row r="3793" spans="13:29" ht="16.5" customHeight="1" x14ac:dyDescent="0.25">
      <c r="M3793" s="9"/>
      <c r="N3793" s="12"/>
      <c r="O3793" s="12"/>
      <c r="P3793" s="12"/>
      <c r="Q3793" s="12"/>
      <c r="R3793" s="12"/>
      <c r="S3793" s="12"/>
      <c r="T3793" s="12"/>
      <c r="U3793" s="18"/>
      <c r="V3793" s="22"/>
      <c r="W3793" s="14"/>
      <c r="X3793" s="14"/>
      <c r="Y3793" s="14"/>
      <c r="Z3793" s="14"/>
      <c r="AA3793" s="14"/>
      <c r="AB3793" s="14"/>
      <c r="AC3793" s="14"/>
    </row>
    <row r="3794" spans="13:29" ht="16.5" customHeight="1" x14ac:dyDescent="0.25">
      <c r="M3794" s="9"/>
      <c r="N3794" s="12"/>
      <c r="O3794" s="12"/>
      <c r="P3794" s="12"/>
      <c r="Q3794" s="12"/>
      <c r="R3794" s="12"/>
      <c r="S3794" s="12"/>
      <c r="T3794" s="12"/>
      <c r="U3794" s="18"/>
      <c r="V3794" s="22"/>
      <c r="W3794" s="14"/>
      <c r="X3794" s="14"/>
      <c r="Y3794" s="14"/>
      <c r="Z3794" s="14"/>
      <c r="AA3794" s="14"/>
      <c r="AB3794" s="14"/>
      <c r="AC3794" s="14"/>
    </row>
    <row r="3795" spans="13:29" ht="16.5" customHeight="1" x14ac:dyDescent="0.25">
      <c r="M3795" s="9"/>
      <c r="N3795" s="12"/>
      <c r="O3795" s="12"/>
      <c r="P3795" s="12"/>
      <c r="Q3795" s="12"/>
      <c r="R3795" s="12"/>
      <c r="S3795" s="12"/>
      <c r="T3795" s="12"/>
      <c r="U3795" s="18"/>
      <c r="V3795" s="22"/>
      <c r="W3795" s="14"/>
      <c r="X3795" s="14"/>
      <c r="Y3795" s="14"/>
      <c r="Z3795" s="14"/>
      <c r="AA3795" s="14"/>
      <c r="AB3795" s="14"/>
      <c r="AC3795" s="14"/>
    </row>
    <row r="3796" spans="13:29" ht="16.5" customHeight="1" x14ac:dyDescent="0.25">
      <c r="M3796" s="9"/>
      <c r="N3796" s="12"/>
      <c r="O3796" s="12"/>
      <c r="P3796" s="12"/>
      <c r="Q3796" s="12"/>
      <c r="R3796" s="12"/>
      <c r="S3796" s="12"/>
      <c r="T3796" s="12"/>
      <c r="U3796" s="18"/>
      <c r="V3796" s="22"/>
      <c r="W3796" s="14"/>
      <c r="X3796" s="14"/>
      <c r="Y3796" s="14"/>
      <c r="Z3796" s="14"/>
      <c r="AA3796" s="14"/>
      <c r="AB3796" s="14"/>
      <c r="AC3796" s="14"/>
    </row>
    <row r="3797" spans="13:29" ht="16.5" customHeight="1" x14ac:dyDescent="0.25">
      <c r="M3797" s="9"/>
      <c r="N3797" s="12"/>
      <c r="O3797" s="12"/>
      <c r="P3797" s="12"/>
      <c r="Q3797" s="12"/>
      <c r="R3797" s="12"/>
      <c r="S3797" s="12"/>
      <c r="T3797" s="12"/>
      <c r="U3797" s="18"/>
      <c r="V3797" s="22"/>
      <c r="W3797" s="14"/>
      <c r="X3797" s="14"/>
      <c r="Y3797" s="14"/>
      <c r="Z3797" s="14"/>
      <c r="AA3797" s="14"/>
      <c r="AB3797" s="14"/>
      <c r="AC3797" s="14"/>
    </row>
    <row r="3798" spans="13:29" ht="16.5" customHeight="1" x14ac:dyDescent="0.25">
      <c r="M3798" s="9"/>
      <c r="N3798" s="12"/>
      <c r="O3798" s="12"/>
      <c r="P3798" s="12"/>
      <c r="Q3798" s="12"/>
      <c r="R3798" s="12"/>
      <c r="S3798" s="12"/>
      <c r="T3798" s="12"/>
      <c r="U3798" s="18"/>
      <c r="V3798" s="22"/>
      <c r="W3798" s="14"/>
      <c r="X3798" s="14"/>
      <c r="Y3798" s="14"/>
      <c r="Z3798" s="14"/>
      <c r="AA3798" s="14"/>
      <c r="AB3798" s="14"/>
      <c r="AC3798" s="14"/>
    </row>
    <row r="3799" spans="13:29" ht="16.5" customHeight="1" x14ac:dyDescent="0.25">
      <c r="M3799" s="9"/>
      <c r="N3799" s="12"/>
      <c r="O3799" s="12"/>
      <c r="P3799" s="12"/>
      <c r="Q3799" s="12"/>
      <c r="R3799" s="12"/>
      <c r="S3799" s="12"/>
      <c r="T3799" s="12"/>
      <c r="U3799" s="18"/>
      <c r="V3799" s="22"/>
      <c r="W3799" s="14"/>
      <c r="X3799" s="14"/>
      <c r="Y3799" s="14"/>
      <c r="Z3799" s="14"/>
      <c r="AA3799" s="14"/>
      <c r="AB3799" s="14"/>
      <c r="AC3799" s="14"/>
    </row>
    <row r="3800" spans="13:29" ht="16.5" customHeight="1" x14ac:dyDescent="0.25">
      <c r="M3800" s="9"/>
      <c r="N3800" s="12"/>
      <c r="O3800" s="12"/>
      <c r="P3800" s="12"/>
      <c r="Q3800" s="12"/>
      <c r="R3800" s="12"/>
      <c r="S3800" s="12"/>
      <c r="T3800" s="12"/>
      <c r="U3800" s="18"/>
      <c r="V3800" s="22"/>
      <c r="W3800" s="14"/>
      <c r="X3800" s="14"/>
      <c r="Y3800" s="14"/>
      <c r="Z3800" s="14"/>
      <c r="AA3800" s="14"/>
      <c r="AB3800" s="14"/>
      <c r="AC3800" s="14"/>
    </row>
    <row r="3801" spans="13:29" ht="16.5" customHeight="1" x14ac:dyDescent="0.25">
      <c r="M3801" s="9"/>
      <c r="N3801" s="12"/>
      <c r="O3801" s="12"/>
      <c r="P3801" s="12"/>
      <c r="Q3801" s="12"/>
      <c r="R3801" s="12"/>
      <c r="S3801" s="12"/>
      <c r="T3801" s="12"/>
      <c r="U3801" s="18"/>
      <c r="V3801" s="22"/>
      <c r="W3801" s="14"/>
      <c r="X3801" s="14"/>
      <c r="Y3801" s="14"/>
      <c r="Z3801" s="14"/>
      <c r="AA3801" s="14"/>
      <c r="AB3801" s="14"/>
      <c r="AC3801" s="14"/>
    </row>
    <row r="3802" spans="13:29" ht="16.5" customHeight="1" x14ac:dyDescent="0.25">
      <c r="M3802" s="9"/>
      <c r="N3802" s="12"/>
      <c r="O3802" s="12"/>
      <c r="P3802" s="12"/>
      <c r="Q3802" s="12"/>
      <c r="R3802" s="12"/>
      <c r="S3802" s="12"/>
      <c r="T3802" s="12"/>
      <c r="U3802" s="18"/>
      <c r="V3802" s="22"/>
      <c r="W3802" s="14"/>
      <c r="X3802" s="14"/>
      <c r="Y3802" s="14"/>
      <c r="Z3802" s="14"/>
      <c r="AA3802" s="14"/>
      <c r="AB3802" s="14"/>
      <c r="AC3802" s="14"/>
    </row>
    <row r="3803" spans="13:29" ht="16.5" customHeight="1" x14ac:dyDescent="0.25">
      <c r="M3803" s="9"/>
      <c r="N3803" s="12"/>
      <c r="O3803" s="12"/>
      <c r="P3803" s="12"/>
      <c r="Q3803" s="12"/>
      <c r="R3803" s="12"/>
      <c r="S3803" s="12"/>
      <c r="T3803" s="12"/>
      <c r="U3803" s="18"/>
      <c r="V3803" s="22"/>
      <c r="W3803" s="14"/>
      <c r="X3803" s="14"/>
      <c r="Y3803" s="14"/>
      <c r="Z3803" s="14"/>
      <c r="AA3803" s="14"/>
      <c r="AB3803" s="14"/>
      <c r="AC3803" s="14"/>
    </row>
    <row r="3804" spans="13:29" ht="16.5" customHeight="1" x14ac:dyDescent="0.25">
      <c r="M3804" s="9"/>
      <c r="N3804" s="12"/>
      <c r="O3804" s="12"/>
      <c r="P3804" s="12"/>
      <c r="Q3804" s="12"/>
      <c r="R3804" s="12"/>
      <c r="S3804" s="12"/>
      <c r="T3804" s="12"/>
      <c r="U3804" s="18"/>
      <c r="V3804" s="22"/>
      <c r="W3804" s="14"/>
      <c r="X3804" s="14"/>
      <c r="Y3804" s="14"/>
      <c r="Z3804" s="14"/>
      <c r="AA3804" s="14"/>
      <c r="AB3804" s="14"/>
      <c r="AC3804" s="14"/>
    </row>
    <row r="3805" spans="13:29" ht="16.5" customHeight="1" x14ac:dyDescent="0.25">
      <c r="M3805" s="9"/>
      <c r="N3805" s="12"/>
      <c r="O3805" s="12"/>
      <c r="P3805" s="12"/>
      <c r="Q3805" s="12"/>
      <c r="R3805" s="12"/>
      <c r="S3805" s="12"/>
      <c r="T3805" s="12"/>
      <c r="U3805" s="18"/>
      <c r="V3805" s="22"/>
      <c r="W3805" s="14"/>
      <c r="X3805" s="14"/>
      <c r="Y3805" s="14"/>
      <c r="Z3805" s="14"/>
      <c r="AA3805" s="14"/>
      <c r="AB3805" s="14"/>
      <c r="AC3805" s="14"/>
    </row>
    <row r="3806" spans="13:29" ht="16.5" customHeight="1" x14ac:dyDescent="0.25">
      <c r="M3806" s="9"/>
      <c r="N3806" s="12"/>
      <c r="O3806" s="12"/>
      <c r="P3806" s="12"/>
      <c r="Q3806" s="12"/>
      <c r="R3806" s="12"/>
      <c r="S3806" s="12"/>
      <c r="T3806" s="12"/>
      <c r="U3806" s="18"/>
      <c r="V3806" s="22"/>
      <c r="W3806" s="14"/>
      <c r="X3806" s="14"/>
      <c r="Y3806" s="14"/>
      <c r="Z3806" s="14"/>
      <c r="AA3806" s="14"/>
      <c r="AB3806" s="14"/>
      <c r="AC3806" s="14"/>
    </row>
    <row r="3807" spans="13:29" ht="16.5" customHeight="1" x14ac:dyDescent="0.25">
      <c r="M3807" s="9"/>
      <c r="N3807" s="12"/>
      <c r="O3807" s="12"/>
      <c r="P3807" s="12"/>
      <c r="Q3807" s="12"/>
      <c r="R3807" s="12"/>
      <c r="S3807" s="12"/>
      <c r="T3807" s="12"/>
      <c r="U3807" s="18"/>
      <c r="V3807" s="22"/>
      <c r="W3807" s="14"/>
      <c r="X3807" s="14"/>
      <c r="Y3807" s="14"/>
      <c r="Z3807" s="14"/>
      <c r="AA3807" s="14"/>
      <c r="AB3807" s="14"/>
      <c r="AC3807" s="14"/>
    </row>
    <row r="3808" spans="13:29" ht="16.5" customHeight="1" x14ac:dyDescent="0.25">
      <c r="M3808" s="9"/>
      <c r="N3808" s="12"/>
      <c r="O3808" s="12"/>
      <c r="P3808" s="12"/>
      <c r="Q3808" s="12"/>
      <c r="R3808" s="12"/>
      <c r="S3808" s="12"/>
      <c r="T3808" s="12"/>
      <c r="U3808" s="18"/>
      <c r="V3808" s="22"/>
      <c r="W3808" s="14"/>
      <c r="X3808" s="14"/>
      <c r="Y3808" s="14"/>
      <c r="Z3808" s="14"/>
      <c r="AA3808" s="14"/>
      <c r="AB3808" s="14"/>
      <c r="AC3808" s="14"/>
    </row>
    <row r="3809" spans="13:29" ht="16.5" customHeight="1" x14ac:dyDescent="0.25">
      <c r="M3809" s="9"/>
      <c r="N3809" s="12"/>
      <c r="O3809" s="12"/>
      <c r="P3809" s="12"/>
      <c r="Q3809" s="12"/>
      <c r="R3809" s="12"/>
      <c r="S3809" s="12"/>
      <c r="T3809" s="12"/>
      <c r="U3809" s="18"/>
      <c r="V3809" s="22"/>
      <c r="W3809" s="14"/>
      <c r="X3809" s="14"/>
      <c r="Y3809" s="14"/>
      <c r="Z3809" s="14"/>
      <c r="AA3809" s="14"/>
      <c r="AB3809" s="14"/>
      <c r="AC3809" s="14"/>
    </row>
    <row r="3810" spans="13:29" ht="16.5" customHeight="1" x14ac:dyDescent="0.25">
      <c r="M3810" s="9"/>
      <c r="N3810" s="12"/>
      <c r="O3810" s="12"/>
      <c r="P3810" s="12"/>
      <c r="Q3810" s="12"/>
      <c r="R3810" s="12"/>
      <c r="S3810" s="12"/>
      <c r="T3810" s="12"/>
      <c r="U3810" s="18"/>
      <c r="V3810" s="22"/>
      <c r="W3810" s="14"/>
      <c r="X3810" s="14"/>
      <c r="Y3810" s="14"/>
      <c r="Z3810" s="14"/>
      <c r="AA3810" s="14"/>
      <c r="AB3810" s="14"/>
      <c r="AC3810" s="14"/>
    </row>
    <row r="3811" spans="13:29" ht="16.5" customHeight="1" x14ac:dyDescent="0.25">
      <c r="M3811" s="9"/>
      <c r="N3811" s="12"/>
      <c r="O3811" s="12"/>
      <c r="P3811" s="12"/>
      <c r="Q3811" s="12"/>
      <c r="R3811" s="12"/>
      <c r="S3811" s="12"/>
      <c r="T3811" s="12"/>
      <c r="U3811" s="18"/>
      <c r="V3811" s="22"/>
      <c r="W3811" s="14"/>
      <c r="X3811" s="14"/>
      <c r="Y3811" s="14"/>
      <c r="Z3811" s="14"/>
      <c r="AA3811" s="14"/>
      <c r="AB3811" s="14"/>
      <c r="AC3811" s="14"/>
    </row>
    <row r="3812" spans="13:29" ht="16.5" customHeight="1" x14ac:dyDescent="0.25">
      <c r="M3812" s="9"/>
      <c r="N3812" s="12"/>
      <c r="O3812" s="12"/>
      <c r="P3812" s="12"/>
      <c r="Q3812" s="12"/>
      <c r="R3812" s="12"/>
      <c r="S3812" s="12"/>
      <c r="T3812" s="12"/>
      <c r="U3812" s="18"/>
      <c r="V3812" s="22"/>
      <c r="W3812" s="14"/>
      <c r="X3812" s="14"/>
      <c r="Y3812" s="14"/>
      <c r="Z3812" s="14"/>
      <c r="AA3812" s="14"/>
      <c r="AB3812" s="14"/>
      <c r="AC3812" s="14"/>
    </row>
    <row r="3813" spans="13:29" ht="16.5" customHeight="1" x14ac:dyDescent="0.25">
      <c r="M3813" s="9"/>
      <c r="N3813" s="12"/>
      <c r="O3813" s="12"/>
      <c r="P3813" s="12"/>
      <c r="Q3813" s="12"/>
      <c r="R3813" s="12"/>
      <c r="S3813" s="12"/>
      <c r="T3813" s="12"/>
      <c r="U3813" s="18"/>
      <c r="V3813" s="22"/>
      <c r="W3813" s="14"/>
      <c r="X3813" s="14"/>
      <c r="Y3813" s="14"/>
      <c r="Z3813" s="14"/>
      <c r="AA3813" s="14"/>
      <c r="AB3813" s="14"/>
      <c r="AC3813" s="14"/>
    </row>
    <row r="3814" spans="13:29" ht="16.5" customHeight="1" x14ac:dyDescent="0.25">
      <c r="M3814" s="9"/>
      <c r="N3814" s="12"/>
      <c r="O3814" s="12"/>
      <c r="P3814" s="12"/>
      <c r="Q3814" s="12"/>
      <c r="R3814" s="12"/>
      <c r="S3814" s="12"/>
      <c r="T3814" s="12"/>
      <c r="U3814" s="18"/>
      <c r="V3814" s="22"/>
      <c r="W3814" s="14"/>
      <c r="X3814" s="14"/>
      <c r="Y3814" s="14"/>
      <c r="Z3814" s="14"/>
      <c r="AA3814" s="14"/>
      <c r="AB3814" s="14"/>
      <c r="AC3814" s="14"/>
    </row>
    <row r="3815" spans="13:29" ht="16.5" customHeight="1" x14ac:dyDescent="0.25">
      <c r="M3815" s="9"/>
      <c r="N3815" s="12"/>
      <c r="O3815" s="12"/>
      <c r="P3815" s="12"/>
      <c r="Q3815" s="12"/>
      <c r="R3815" s="12"/>
      <c r="S3815" s="12"/>
      <c r="T3815" s="12"/>
      <c r="U3815" s="18"/>
      <c r="V3815" s="22"/>
      <c r="W3815" s="14"/>
      <c r="X3815" s="14"/>
      <c r="Y3815" s="14"/>
      <c r="Z3815" s="14"/>
      <c r="AA3815" s="14"/>
      <c r="AB3815" s="14"/>
      <c r="AC3815" s="14"/>
    </row>
    <row r="3816" spans="13:29" ht="16.5" customHeight="1" x14ac:dyDescent="0.25">
      <c r="M3816" s="9"/>
      <c r="N3816" s="12"/>
      <c r="O3816" s="12"/>
      <c r="P3816" s="12"/>
      <c r="Q3816" s="12"/>
      <c r="R3816" s="12"/>
      <c r="S3816" s="12"/>
      <c r="T3816" s="12"/>
      <c r="U3816" s="18"/>
      <c r="V3816" s="22"/>
      <c r="W3816" s="14"/>
      <c r="X3816" s="14"/>
      <c r="Y3816" s="14"/>
      <c r="Z3816" s="14"/>
      <c r="AA3816" s="14"/>
      <c r="AB3816" s="14"/>
      <c r="AC3816" s="14"/>
    </row>
    <row r="3817" spans="13:29" ht="16.5" customHeight="1" x14ac:dyDescent="0.25">
      <c r="M3817" s="9"/>
      <c r="N3817" s="12"/>
      <c r="O3817" s="12"/>
      <c r="P3817" s="12"/>
      <c r="Q3817" s="12"/>
      <c r="R3817" s="12"/>
      <c r="S3817" s="12"/>
      <c r="T3817" s="12"/>
      <c r="U3817" s="18"/>
      <c r="V3817" s="22"/>
      <c r="W3817" s="14"/>
      <c r="X3817" s="14"/>
      <c r="Y3817" s="14"/>
      <c r="Z3817" s="14"/>
      <c r="AA3817" s="14"/>
      <c r="AB3817" s="14"/>
      <c r="AC3817" s="14"/>
    </row>
    <row r="3818" spans="13:29" ht="16.5" customHeight="1" x14ac:dyDescent="0.25">
      <c r="M3818" s="9"/>
      <c r="N3818" s="12"/>
      <c r="O3818" s="12"/>
      <c r="P3818" s="12"/>
      <c r="Q3818" s="12"/>
      <c r="R3818" s="12"/>
      <c r="S3818" s="12"/>
      <c r="T3818" s="12"/>
      <c r="U3818" s="18"/>
      <c r="V3818" s="22"/>
      <c r="W3818" s="14"/>
      <c r="X3818" s="14"/>
      <c r="Y3818" s="14"/>
      <c r="Z3818" s="14"/>
      <c r="AA3818" s="14"/>
      <c r="AB3818" s="14"/>
      <c r="AC3818" s="14"/>
    </row>
    <row r="3819" spans="13:29" ht="16.5" customHeight="1" x14ac:dyDescent="0.25">
      <c r="M3819" s="9"/>
      <c r="N3819" s="12"/>
      <c r="O3819" s="12"/>
      <c r="P3819" s="12"/>
      <c r="Q3819" s="12"/>
      <c r="R3819" s="12"/>
      <c r="S3819" s="12"/>
      <c r="T3819" s="12"/>
      <c r="U3819" s="18"/>
      <c r="V3819" s="22"/>
      <c r="W3819" s="14"/>
      <c r="X3819" s="14"/>
      <c r="Y3819" s="14"/>
      <c r="Z3819" s="14"/>
      <c r="AA3819" s="14"/>
      <c r="AB3819" s="14"/>
      <c r="AC3819" s="14"/>
    </row>
    <row r="3820" spans="13:29" ht="16.5" customHeight="1" x14ac:dyDescent="0.25">
      <c r="M3820" s="9"/>
      <c r="N3820" s="12"/>
      <c r="O3820" s="12"/>
      <c r="P3820" s="12"/>
      <c r="Q3820" s="12"/>
      <c r="R3820" s="12"/>
      <c r="S3820" s="12"/>
      <c r="T3820" s="12"/>
      <c r="U3820" s="18"/>
      <c r="V3820" s="22"/>
      <c r="W3820" s="14"/>
      <c r="X3820" s="14"/>
      <c r="Y3820" s="14"/>
      <c r="Z3820" s="14"/>
      <c r="AA3820" s="14"/>
      <c r="AB3820" s="14"/>
      <c r="AC3820" s="14"/>
    </row>
    <row r="3821" spans="13:29" ht="16.5" customHeight="1" x14ac:dyDescent="0.25">
      <c r="M3821" s="9"/>
      <c r="N3821" s="12"/>
      <c r="O3821" s="12"/>
      <c r="P3821" s="12"/>
      <c r="Q3821" s="12"/>
      <c r="R3821" s="12"/>
      <c r="S3821" s="12"/>
      <c r="T3821" s="12"/>
      <c r="U3821" s="18"/>
      <c r="V3821" s="22"/>
      <c r="W3821" s="14"/>
      <c r="X3821" s="14"/>
      <c r="Y3821" s="14"/>
      <c r="Z3821" s="14"/>
      <c r="AA3821" s="14"/>
      <c r="AB3821" s="14"/>
      <c r="AC3821" s="14"/>
    </row>
    <row r="3822" spans="13:29" ht="16.5" customHeight="1" x14ac:dyDescent="0.25">
      <c r="M3822" s="9"/>
      <c r="N3822" s="12"/>
      <c r="O3822" s="12"/>
      <c r="P3822" s="12"/>
      <c r="Q3822" s="12"/>
      <c r="R3822" s="12"/>
      <c r="S3822" s="12"/>
      <c r="T3822" s="12"/>
      <c r="U3822" s="18"/>
      <c r="V3822" s="22"/>
      <c r="W3822" s="14"/>
      <c r="X3822" s="14"/>
      <c r="Y3822" s="14"/>
      <c r="Z3822" s="14"/>
      <c r="AA3822" s="14"/>
      <c r="AB3822" s="14"/>
      <c r="AC3822" s="14"/>
    </row>
    <row r="3823" spans="13:29" ht="16.5" customHeight="1" x14ac:dyDescent="0.25">
      <c r="M3823" s="9"/>
      <c r="N3823" s="12"/>
      <c r="O3823" s="12"/>
      <c r="P3823" s="12"/>
      <c r="Q3823" s="12"/>
      <c r="R3823" s="12"/>
      <c r="S3823" s="12"/>
      <c r="T3823" s="12"/>
      <c r="U3823" s="18"/>
      <c r="V3823" s="22"/>
      <c r="W3823" s="14"/>
      <c r="X3823" s="14"/>
      <c r="Y3823" s="14"/>
      <c r="Z3823" s="14"/>
      <c r="AA3823" s="14"/>
      <c r="AB3823" s="14"/>
      <c r="AC3823" s="14"/>
    </row>
    <row r="3824" spans="13:29" ht="16.5" customHeight="1" x14ac:dyDescent="0.25">
      <c r="M3824" s="9"/>
      <c r="N3824" s="12"/>
      <c r="O3824" s="12"/>
      <c r="P3824" s="12"/>
      <c r="Q3824" s="12"/>
      <c r="R3824" s="12"/>
      <c r="S3824" s="12"/>
      <c r="T3824" s="12"/>
      <c r="U3824" s="18"/>
      <c r="V3824" s="22"/>
      <c r="W3824" s="14"/>
      <c r="X3824" s="14"/>
      <c r="Y3824" s="14"/>
      <c r="Z3824" s="14"/>
      <c r="AA3824" s="14"/>
      <c r="AB3824" s="14"/>
      <c r="AC3824" s="14"/>
    </row>
    <row r="3825" spans="13:29" ht="16.5" customHeight="1" x14ac:dyDescent="0.25">
      <c r="M3825" s="9"/>
      <c r="N3825" s="12"/>
      <c r="O3825" s="12"/>
      <c r="P3825" s="12"/>
      <c r="Q3825" s="12"/>
      <c r="R3825" s="12"/>
      <c r="S3825" s="12"/>
      <c r="T3825" s="12"/>
      <c r="U3825" s="18"/>
      <c r="V3825" s="22"/>
      <c r="W3825" s="14"/>
      <c r="X3825" s="14"/>
      <c r="Y3825" s="14"/>
      <c r="Z3825" s="14"/>
      <c r="AA3825" s="14"/>
      <c r="AB3825" s="14"/>
      <c r="AC3825" s="14"/>
    </row>
    <row r="3826" spans="13:29" ht="16.5" customHeight="1" x14ac:dyDescent="0.25">
      <c r="M3826" s="9"/>
      <c r="N3826" s="12"/>
      <c r="O3826" s="12"/>
      <c r="P3826" s="12"/>
      <c r="Q3826" s="12"/>
      <c r="R3826" s="12"/>
      <c r="S3826" s="12"/>
      <c r="T3826" s="12"/>
      <c r="U3826" s="18"/>
      <c r="V3826" s="22"/>
      <c r="W3826" s="14"/>
      <c r="X3826" s="14"/>
      <c r="Y3826" s="14"/>
      <c r="Z3826" s="14"/>
      <c r="AA3826" s="14"/>
      <c r="AB3826" s="14"/>
      <c r="AC3826" s="14"/>
    </row>
    <row r="3827" spans="13:29" ht="16.5" customHeight="1" x14ac:dyDescent="0.25">
      <c r="M3827" s="9"/>
      <c r="N3827" s="12"/>
      <c r="O3827" s="12"/>
      <c r="P3827" s="12"/>
      <c r="Q3827" s="12"/>
      <c r="R3827" s="12"/>
      <c r="S3827" s="12"/>
      <c r="T3827" s="12"/>
      <c r="U3827" s="18"/>
      <c r="V3827" s="22"/>
      <c r="W3827" s="14"/>
      <c r="X3827" s="14"/>
      <c r="Y3827" s="14"/>
      <c r="Z3827" s="14"/>
      <c r="AA3827" s="14"/>
      <c r="AB3827" s="14"/>
      <c r="AC3827" s="14"/>
    </row>
    <row r="3828" spans="13:29" ht="16.5" customHeight="1" x14ac:dyDescent="0.25">
      <c r="M3828" s="9"/>
      <c r="N3828" s="12"/>
      <c r="O3828" s="12"/>
      <c r="P3828" s="12"/>
      <c r="Q3828" s="12"/>
      <c r="R3828" s="12"/>
      <c r="S3828" s="12"/>
      <c r="T3828" s="12"/>
      <c r="U3828" s="18"/>
      <c r="V3828" s="22"/>
      <c r="W3828" s="14"/>
      <c r="X3828" s="14"/>
      <c r="Y3828" s="14"/>
      <c r="Z3828" s="14"/>
      <c r="AA3828" s="14"/>
      <c r="AB3828" s="14"/>
      <c r="AC3828" s="14"/>
    </row>
    <row r="3829" spans="13:29" ht="16.5" customHeight="1" x14ac:dyDescent="0.25">
      <c r="M3829" s="9"/>
      <c r="N3829" s="12"/>
      <c r="O3829" s="12"/>
      <c r="P3829" s="12"/>
      <c r="Q3829" s="12"/>
      <c r="R3829" s="12"/>
      <c r="S3829" s="12"/>
      <c r="T3829" s="12"/>
      <c r="U3829" s="18"/>
      <c r="V3829" s="22"/>
      <c r="W3829" s="14"/>
      <c r="X3829" s="14"/>
      <c r="Y3829" s="14"/>
      <c r="Z3829" s="14"/>
      <c r="AA3829" s="14"/>
      <c r="AB3829" s="14"/>
      <c r="AC3829" s="14"/>
    </row>
    <row r="3830" spans="13:29" ht="16.5" customHeight="1" x14ac:dyDescent="0.25">
      <c r="M3830" s="9"/>
      <c r="N3830" s="12"/>
      <c r="O3830" s="12"/>
      <c r="P3830" s="12"/>
      <c r="Q3830" s="12"/>
      <c r="R3830" s="12"/>
      <c r="S3830" s="12"/>
      <c r="T3830" s="12"/>
      <c r="U3830" s="18"/>
      <c r="V3830" s="22"/>
      <c r="W3830" s="14"/>
      <c r="X3830" s="14"/>
      <c r="Y3830" s="14"/>
      <c r="Z3830" s="14"/>
      <c r="AA3830" s="14"/>
      <c r="AB3830" s="14"/>
      <c r="AC3830" s="14"/>
    </row>
    <row r="3831" spans="13:29" ht="16.5" customHeight="1" x14ac:dyDescent="0.25">
      <c r="M3831" s="9"/>
      <c r="N3831" s="12"/>
      <c r="O3831" s="12"/>
      <c r="P3831" s="12"/>
      <c r="Q3831" s="12"/>
      <c r="R3831" s="12"/>
      <c r="S3831" s="12"/>
      <c r="T3831" s="12"/>
      <c r="U3831" s="18"/>
      <c r="V3831" s="22"/>
      <c r="W3831" s="14"/>
      <c r="X3831" s="14"/>
      <c r="Y3831" s="14"/>
      <c r="Z3831" s="14"/>
      <c r="AA3831" s="14"/>
      <c r="AB3831" s="14"/>
      <c r="AC3831" s="14"/>
    </row>
    <row r="3832" spans="13:29" ht="16.5" customHeight="1" x14ac:dyDescent="0.25">
      <c r="M3832" s="9"/>
      <c r="N3832" s="12"/>
      <c r="O3832" s="12"/>
      <c r="P3832" s="12"/>
      <c r="Q3832" s="12"/>
      <c r="R3832" s="12"/>
      <c r="S3832" s="12"/>
      <c r="T3832" s="12"/>
      <c r="U3832" s="18"/>
      <c r="V3832" s="22"/>
      <c r="W3832" s="14"/>
      <c r="X3832" s="14"/>
      <c r="Y3832" s="14"/>
      <c r="Z3832" s="14"/>
      <c r="AA3832" s="14"/>
      <c r="AB3832" s="14"/>
      <c r="AC3832" s="14"/>
    </row>
    <row r="3833" spans="13:29" ht="16.5" customHeight="1" x14ac:dyDescent="0.25">
      <c r="M3833" s="9"/>
      <c r="N3833" s="12"/>
      <c r="O3833" s="12"/>
      <c r="P3833" s="12"/>
      <c r="Q3833" s="12"/>
      <c r="R3833" s="12"/>
      <c r="S3833" s="12"/>
      <c r="T3833" s="12"/>
      <c r="U3833" s="18"/>
      <c r="V3833" s="22"/>
      <c r="W3833" s="14"/>
      <c r="X3833" s="14"/>
      <c r="Y3833" s="14"/>
      <c r="Z3833" s="14"/>
      <c r="AA3833" s="14"/>
      <c r="AB3833" s="14"/>
      <c r="AC3833" s="14"/>
    </row>
    <row r="3834" spans="13:29" ht="16.5" customHeight="1" x14ac:dyDescent="0.25">
      <c r="M3834" s="9"/>
      <c r="N3834" s="12"/>
      <c r="O3834" s="12"/>
      <c r="P3834" s="12"/>
      <c r="Q3834" s="12"/>
      <c r="R3834" s="12"/>
      <c r="S3834" s="12"/>
      <c r="T3834" s="12"/>
      <c r="U3834" s="18"/>
      <c r="V3834" s="22"/>
      <c r="W3834" s="14"/>
      <c r="X3834" s="14"/>
      <c r="Y3834" s="14"/>
      <c r="Z3834" s="14"/>
      <c r="AA3834" s="14"/>
      <c r="AB3834" s="14"/>
      <c r="AC3834" s="14"/>
    </row>
    <row r="3835" spans="13:29" ht="16.5" customHeight="1" x14ac:dyDescent="0.25">
      <c r="M3835" s="9"/>
      <c r="N3835" s="12"/>
      <c r="O3835" s="12"/>
      <c r="P3835" s="12"/>
      <c r="Q3835" s="12"/>
      <c r="R3835" s="12"/>
      <c r="S3835" s="12"/>
      <c r="T3835" s="12"/>
      <c r="U3835" s="18"/>
      <c r="V3835" s="22"/>
      <c r="W3835" s="14"/>
      <c r="X3835" s="14"/>
      <c r="Y3835" s="14"/>
      <c r="Z3835" s="14"/>
      <c r="AA3835" s="14"/>
      <c r="AB3835" s="14"/>
      <c r="AC3835" s="14"/>
    </row>
    <row r="3836" spans="13:29" ht="16.5" customHeight="1" x14ac:dyDescent="0.25">
      <c r="M3836" s="9"/>
      <c r="N3836" s="12"/>
      <c r="O3836" s="12"/>
      <c r="P3836" s="12"/>
      <c r="Q3836" s="12"/>
      <c r="R3836" s="12"/>
      <c r="S3836" s="12"/>
      <c r="T3836" s="12"/>
      <c r="U3836" s="18"/>
      <c r="V3836" s="22"/>
      <c r="W3836" s="14"/>
      <c r="X3836" s="14"/>
      <c r="Y3836" s="14"/>
      <c r="Z3836" s="14"/>
      <c r="AA3836" s="14"/>
      <c r="AB3836" s="14"/>
      <c r="AC3836" s="14"/>
    </row>
    <row r="3837" spans="13:29" ht="16.5" customHeight="1" x14ac:dyDescent="0.25">
      <c r="M3837" s="9"/>
      <c r="N3837" s="12"/>
      <c r="O3837" s="12"/>
      <c r="P3837" s="12"/>
      <c r="Q3837" s="12"/>
      <c r="R3837" s="12"/>
      <c r="S3837" s="12"/>
      <c r="T3837" s="12"/>
      <c r="U3837" s="18"/>
      <c r="V3837" s="22"/>
      <c r="W3837" s="14"/>
      <c r="X3837" s="14"/>
      <c r="Y3837" s="14"/>
      <c r="Z3837" s="14"/>
      <c r="AA3837" s="14"/>
      <c r="AB3837" s="14"/>
      <c r="AC3837" s="14"/>
    </row>
    <row r="3838" spans="13:29" ht="16.5" customHeight="1" x14ac:dyDescent="0.25">
      <c r="M3838" s="9"/>
      <c r="N3838" s="12"/>
      <c r="O3838" s="12"/>
      <c r="P3838" s="12"/>
      <c r="Q3838" s="12"/>
      <c r="R3838" s="12"/>
      <c r="S3838" s="12"/>
      <c r="T3838" s="12"/>
      <c r="U3838" s="18"/>
      <c r="V3838" s="22"/>
      <c r="W3838" s="14"/>
      <c r="X3838" s="14"/>
      <c r="Y3838" s="14"/>
      <c r="Z3838" s="14"/>
      <c r="AA3838" s="14"/>
      <c r="AB3838" s="14"/>
      <c r="AC3838" s="14"/>
    </row>
    <row r="3839" spans="13:29" ht="16.5" customHeight="1" x14ac:dyDescent="0.25">
      <c r="M3839" s="9"/>
      <c r="N3839" s="12"/>
      <c r="O3839" s="12"/>
      <c r="P3839" s="12"/>
      <c r="Q3839" s="12"/>
      <c r="R3839" s="12"/>
      <c r="S3839" s="12"/>
      <c r="T3839" s="12"/>
      <c r="U3839" s="18"/>
      <c r="V3839" s="22"/>
      <c r="W3839" s="14"/>
      <c r="X3839" s="14"/>
      <c r="Y3839" s="14"/>
      <c r="Z3839" s="14"/>
      <c r="AA3839" s="14"/>
      <c r="AB3839" s="14"/>
      <c r="AC3839" s="14"/>
    </row>
    <row r="3840" spans="13:29" ht="16.5" customHeight="1" x14ac:dyDescent="0.25">
      <c r="M3840" s="9"/>
      <c r="N3840" s="12"/>
      <c r="O3840" s="12"/>
      <c r="P3840" s="12"/>
      <c r="Q3840" s="12"/>
      <c r="R3840" s="12"/>
      <c r="S3840" s="12"/>
      <c r="T3840" s="12"/>
      <c r="U3840" s="18"/>
      <c r="V3840" s="22"/>
      <c r="W3840" s="14"/>
      <c r="X3840" s="14"/>
      <c r="Y3840" s="14"/>
      <c r="Z3840" s="14"/>
      <c r="AA3840" s="14"/>
      <c r="AB3840" s="14"/>
      <c r="AC3840" s="14"/>
    </row>
    <row r="3841" spans="13:29" ht="16.5" customHeight="1" x14ac:dyDescent="0.25">
      <c r="M3841" s="9"/>
      <c r="N3841" s="12"/>
      <c r="O3841" s="12"/>
      <c r="P3841" s="12"/>
      <c r="Q3841" s="12"/>
      <c r="R3841" s="12"/>
      <c r="S3841" s="12"/>
      <c r="T3841" s="12"/>
      <c r="U3841" s="18"/>
      <c r="V3841" s="22"/>
      <c r="W3841" s="14"/>
      <c r="X3841" s="14"/>
      <c r="Y3841" s="14"/>
      <c r="Z3841" s="14"/>
      <c r="AA3841" s="14"/>
      <c r="AB3841" s="14"/>
      <c r="AC3841" s="14"/>
    </row>
    <row r="3842" spans="13:29" ht="16.5" customHeight="1" x14ac:dyDescent="0.25">
      <c r="M3842" s="9"/>
      <c r="N3842" s="12"/>
      <c r="O3842" s="12"/>
      <c r="P3842" s="12"/>
      <c r="Q3842" s="12"/>
      <c r="R3842" s="12"/>
      <c r="S3842" s="12"/>
      <c r="T3842" s="12"/>
      <c r="U3842" s="18"/>
      <c r="V3842" s="22"/>
      <c r="W3842" s="14"/>
      <c r="X3842" s="14"/>
      <c r="Y3842" s="14"/>
      <c r="Z3842" s="14"/>
      <c r="AA3842" s="14"/>
      <c r="AB3842" s="14"/>
      <c r="AC3842" s="14"/>
    </row>
    <row r="3843" spans="13:29" ht="16.5" customHeight="1" x14ac:dyDescent="0.25">
      <c r="M3843" s="9"/>
      <c r="N3843" s="12"/>
      <c r="O3843" s="12"/>
      <c r="P3843" s="12"/>
      <c r="Q3843" s="12"/>
      <c r="R3843" s="12"/>
      <c r="S3843" s="12"/>
      <c r="T3843" s="12"/>
      <c r="U3843" s="18"/>
      <c r="V3843" s="22"/>
      <c r="W3843" s="14"/>
      <c r="X3843" s="14"/>
      <c r="Y3843" s="14"/>
      <c r="Z3843" s="14"/>
      <c r="AA3843" s="14"/>
      <c r="AB3843" s="14"/>
      <c r="AC3843" s="14"/>
    </row>
    <row r="3844" spans="13:29" ht="16.5" customHeight="1" x14ac:dyDescent="0.25">
      <c r="M3844" s="9"/>
      <c r="N3844" s="12"/>
      <c r="O3844" s="12"/>
      <c r="P3844" s="12"/>
      <c r="Q3844" s="12"/>
      <c r="R3844" s="12"/>
      <c r="S3844" s="12"/>
      <c r="T3844" s="12"/>
      <c r="U3844" s="18"/>
      <c r="V3844" s="22"/>
      <c r="W3844" s="14"/>
      <c r="X3844" s="14"/>
      <c r="Y3844" s="14"/>
      <c r="Z3844" s="14"/>
      <c r="AA3844" s="14"/>
      <c r="AB3844" s="14"/>
      <c r="AC3844" s="14"/>
    </row>
    <row r="3845" spans="13:29" ht="16.5" customHeight="1" x14ac:dyDescent="0.25">
      <c r="M3845" s="9"/>
      <c r="N3845" s="12"/>
      <c r="O3845" s="12"/>
      <c r="P3845" s="12"/>
      <c r="Q3845" s="12"/>
      <c r="R3845" s="12"/>
      <c r="S3845" s="12"/>
      <c r="T3845" s="12"/>
      <c r="U3845" s="18"/>
      <c r="V3845" s="22"/>
      <c r="W3845" s="14"/>
      <c r="X3845" s="14"/>
      <c r="Y3845" s="14"/>
      <c r="Z3845" s="14"/>
      <c r="AA3845" s="14"/>
      <c r="AB3845" s="14"/>
      <c r="AC3845" s="14"/>
    </row>
    <row r="3846" spans="13:29" ht="16.5" customHeight="1" x14ac:dyDescent="0.25">
      <c r="M3846" s="9"/>
      <c r="N3846" s="12"/>
      <c r="O3846" s="12"/>
      <c r="P3846" s="12"/>
      <c r="Q3846" s="12"/>
      <c r="R3846" s="12"/>
      <c r="S3846" s="12"/>
      <c r="T3846" s="12"/>
      <c r="U3846" s="18"/>
      <c r="V3846" s="22"/>
      <c r="W3846" s="14"/>
      <c r="X3846" s="14"/>
      <c r="Y3846" s="14"/>
      <c r="Z3846" s="14"/>
      <c r="AA3846" s="14"/>
      <c r="AB3846" s="14"/>
      <c r="AC3846" s="14"/>
    </row>
    <row r="3847" spans="13:29" ht="16.5" customHeight="1" x14ac:dyDescent="0.25">
      <c r="M3847" s="9"/>
      <c r="N3847" s="12"/>
      <c r="O3847" s="12"/>
      <c r="P3847" s="12"/>
      <c r="Q3847" s="12"/>
      <c r="R3847" s="12"/>
      <c r="S3847" s="12"/>
      <c r="T3847" s="12"/>
      <c r="U3847" s="18"/>
      <c r="V3847" s="22"/>
      <c r="W3847" s="14"/>
      <c r="X3847" s="14"/>
      <c r="Y3847" s="14"/>
      <c r="Z3847" s="14"/>
      <c r="AA3847" s="14"/>
      <c r="AB3847" s="14"/>
      <c r="AC3847" s="14"/>
    </row>
    <row r="3848" spans="13:29" ht="16.5" customHeight="1" x14ac:dyDescent="0.25">
      <c r="M3848" s="9"/>
      <c r="N3848" s="12"/>
      <c r="O3848" s="12"/>
      <c r="P3848" s="12"/>
      <c r="Q3848" s="12"/>
      <c r="R3848" s="12"/>
      <c r="S3848" s="12"/>
      <c r="T3848" s="12"/>
      <c r="U3848" s="18"/>
      <c r="V3848" s="22"/>
      <c r="W3848" s="14"/>
      <c r="X3848" s="14"/>
      <c r="Y3848" s="14"/>
      <c r="Z3848" s="14"/>
      <c r="AA3848" s="14"/>
      <c r="AB3848" s="14"/>
      <c r="AC3848" s="14"/>
    </row>
    <row r="3849" spans="13:29" ht="16.5" customHeight="1" x14ac:dyDescent="0.25">
      <c r="M3849" s="9"/>
      <c r="N3849" s="12"/>
      <c r="O3849" s="12"/>
      <c r="P3849" s="12"/>
      <c r="Q3849" s="12"/>
      <c r="R3849" s="12"/>
      <c r="S3849" s="12"/>
      <c r="T3849" s="12"/>
      <c r="U3849" s="18"/>
      <c r="V3849" s="22"/>
      <c r="W3849" s="14"/>
      <c r="X3849" s="14"/>
      <c r="Y3849" s="14"/>
      <c r="Z3849" s="14"/>
      <c r="AA3849" s="14"/>
      <c r="AB3849" s="14"/>
      <c r="AC3849" s="14"/>
    </row>
    <row r="3850" spans="13:29" ht="16.5" customHeight="1" x14ac:dyDescent="0.25">
      <c r="M3850" s="9"/>
      <c r="N3850" s="12"/>
      <c r="O3850" s="12"/>
      <c r="P3850" s="12"/>
      <c r="Q3850" s="12"/>
      <c r="R3850" s="12"/>
      <c r="S3850" s="12"/>
      <c r="T3850" s="12"/>
      <c r="U3850" s="18"/>
      <c r="V3850" s="22"/>
      <c r="W3850" s="14"/>
      <c r="X3850" s="14"/>
      <c r="Y3850" s="14"/>
      <c r="Z3850" s="14"/>
      <c r="AA3850" s="14"/>
      <c r="AB3850" s="14"/>
      <c r="AC3850" s="14"/>
    </row>
    <row r="3851" spans="13:29" ht="16.5" customHeight="1" x14ac:dyDescent="0.25">
      <c r="M3851" s="9"/>
      <c r="N3851" s="12"/>
      <c r="O3851" s="12"/>
      <c r="P3851" s="12"/>
      <c r="Q3851" s="12"/>
      <c r="R3851" s="12"/>
      <c r="S3851" s="12"/>
      <c r="T3851" s="12"/>
      <c r="U3851" s="18"/>
      <c r="V3851" s="22"/>
      <c r="W3851" s="14"/>
      <c r="X3851" s="14"/>
      <c r="Y3851" s="14"/>
      <c r="Z3851" s="14"/>
      <c r="AA3851" s="14"/>
      <c r="AB3851" s="14"/>
      <c r="AC3851" s="14"/>
    </row>
    <row r="3852" spans="13:29" ht="16.5" customHeight="1" x14ac:dyDescent="0.25">
      <c r="M3852" s="9"/>
      <c r="N3852" s="12"/>
      <c r="O3852" s="12"/>
      <c r="P3852" s="12"/>
      <c r="Q3852" s="12"/>
      <c r="R3852" s="12"/>
      <c r="S3852" s="12"/>
      <c r="T3852" s="12"/>
      <c r="U3852" s="18"/>
      <c r="V3852" s="22"/>
      <c r="W3852" s="14"/>
      <c r="X3852" s="14"/>
      <c r="Y3852" s="14"/>
      <c r="Z3852" s="14"/>
      <c r="AA3852" s="14"/>
      <c r="AB3852" s="14"/>
      <c r="AC3852" s="14"/>
    </row>
    <row r="3853" spans="13:29" ht="16.5" customHeight="1" x14ac:dyDescent="0.25">
      <c r="M3853" s="9"/>
      <c r="N3853" s="12"/>
      <c r="O3853" s="12"/>
      <c r="P3853" s="12"/>
      <c r="Q3853" s="12"/>
      <c r="R3853" s="12"/>
      <c r="S3853" s="12"/>
      <c r="T3853" s="12"/>
      <c r="U3853" s="18"/>
      <c r="V3853" s="22"/>
      <c r="W3853" s="14"/>
      <c r="X3853" s="14"/>
      <c r="Y3853" s="14"/>
      <c r="Z3853" s="14"/>
      <c r="AA3853" s="14"/>
      <c r="AB3853" s="14"/>
      <c r="AC3853" s="14"/>
    </row>
    <row r="3854" spans="13:29" ht="16.5" customHeight="1" x14ac:dyDescent="0.25">
      <c r="M3854" s="9"/>
      <c r="N3854" s="12"/>
      <c r="O3854" s="12"/>
      <c r="P3854" s="12"/>
      <c r="Q3854" s="12"/>
      <c r="R3854" s="12"/>
      <c r="S3854" s="12"/>
      <c r="T3854" s="12"/>
      <c r="U3854" s="18"/>
      <c r="V3854" s="22"/>
      <c r="W3854" s="14"/>
      <c r="X3854" s="14"/>
      <c r="Y3854" s="14"/>
      <c r="Z3854" s="14"/>
      <c r="AA3854" s="14"/>
      <c r="AB3854" s="14"/>
      <c r="AC3854" s="14"/>
    </row>
    <row r="3855" spans="13:29" ht="16.5" customHeight="1" x14ac:dyDescent="0.25">
      <c r="M3855" s="9"/>
      <c r="N3855" s="12"/>
      <c r="O3855" s="12"/>
      <c r="P3855" s="12"/>
      <c r="Q3855" s="12"/>
      <c r="R3855" s="12"/>
      <c r="S3855" s="12"/>
      <c r="T3855" s="12"/>
      <c r="U3855" s="18"/>
      <c r="V3855" s="22"/>
      <c r="W3855" s="14"/>
      <c r="X3855" s="14"/>
      <c r="Y3855" s="14"/>
      <c r="Z3855" s="14"/>
      <c r="AA3855" s="14"/>
      <c r="AB3855" s="14"/>
      <c r="AC3855" s="14"/>
    </row>
    <row r="3856" spans="13:29" ht="16.5" customHeight="1" x14ac:dyDescent="0.25">
      <c r="M3856" s="9"/>
      <c r="N3856" s="12"/>
      <c r="O3856" s="12"/>
      <c r="P3856" s="12"/>
      <c r="Q3856" s="12"/>
      <c r="R3856" s="12"/>
      <c r="S3856" s="12"/>
      <c r="T3856" s="12"/>
      <c r="U3856" s="18"/>
      <c r="V3856" s="22"/>
      <c r="W3856" s="14"/>
      <c r="X3856" s="14"/>
      <c r="Y3856" s="14"/>
      <c r="Z3856" s="14"/>
      <c r="AA3856" s="14"/>
      <c r="AB3856" s="14"/>
      <c r="AC3856" s="14"/>
    </row>
    <row r="3857" spans="13:29" ht="16.5" customHeight="1" x14ac:dyDescent="0.25">
      <c r="M3857" s="9"/>
      <c r="N3857" s="12"/>
      <c r="O3857" s="12"/>
      <c r="P3857" s="12"/>
      <c r="Q3857" s="12"/>
      <c r="R3857" s="12"/>
      <c r="S3857" s="12"/>
      <c r="T3857" s="12"/>
      <c r="U3857" s="18"/>
      <c r="V3857" s="22"/>
      <c r="W3857" s="14"/>
      <c r="X3857" s="14"/>
      <c r="Y3857" s="14"/>
      <c r="Z3857" s="14"/>
      <c r="AA3857" s="14"/>
      <c r="AB3857" s="14"/>
      <c r="AC3857" s="14"/>
    </row>
    <row r="3858" spans="13:29" ht="16.5" customHeight="1" x14ac:dyDescent="0.25">
      <c r="M3858" s="9"/>
      <c r="N3858" s="12"/>
      <c r="O3858" s="12"/>
      <c r="P3858" s="12"/>
      <c r="Q3858" s="12"/>
      <c r="R3858" s="12"/>
      <c r="S3858" s="12"/>
      <c r="T3858" s="12"/>
      <c r="U3858" s="18"/>
      <c r="V3858" s="22"/>
      <c r="W3858" s="14"/>
      <c r="X3858" s="14"/>
      <c r="Y3858" s="14"/>
      <c r="Z3858" s="14"/>
      <c r="AA3858" s="14"/>
      <c r="AB3858" s="14"/>
      <c r="AC3858" s="14"/>
    </row>
    <row r="3859" spans="13:29" ht="16.5" customHeight="1" x14ac:dyDescent="0.25">
      <c r="M3859" s="9"/>
      <c r="N3859" s="12"/>
      <c r="O3859" s="12"/>
      <c r="P3859" s="12"/>
      <c r="Q3859" s="12"/>
      <c r="R3859" s="12"/>
      <c r="S3859" s="12"/>
      <c r="T3859" s="12"/>
      <c r="U3859" s="18"/>
      <c r="V3859" s="22"/>
      <c r="W3859" s="14"/>
      <c r="X3859" s="14"/>
      <c r="Y3859" s="14"/>
      <c r="Z3859" s="14"/>
      <c r="AA3859" s="14"/>
      <c r="AB3859" s="14"/>
      <c r="AC3859" s="14"/>
    </row>
    <row r="3860" spans="13:29" ht="16.5" customHeight="1" x14ac:dyDescent="0.25">
      <c r="M3860" s="9"/>
      <c r="N3860" s="12"/>
      <c r="O3860" s="12"/>
      <c r="P3860" s="12"/>
      <c r="Q3860" s="12"/>
      <c r="R3860" s="12"/>
      <c r="S3860" s="12"/>
      <c r="T3860" s="12"/>
      <c r="U3860" s="18"/>
      <c r="V3860" s="22"/>
      <c r="W3860" s="14"/>
      <c r="X3860" s="14"/>
      <c r="Y3860" s="14"/>
      <c r="Z3860" s="14"/>
      <c r="AA3860" s="14"/>
      <c r="AB3860" s="14"/>
      <c r="AC3860" s="14"/>
    </row>
    <row r="3861" spans="13:29" ht="16.5" customHeight="1" x14ac:dyDescent="0.25">
      <c r="M3861" s="9"/>
      <c r="N3861" s="12"/>
      <c r="O3861" s="12"/>
      <c r="P3861" s="12"/>
      <c r="Q3861" s="12"/>
      <c r="R3861" s="12"/>
      <c r="S3861" s="12"/>
      <c r="T3861" s="12"/>
      <c r="U3861" s="18"/>
      <c r="V3861" s="22"/>
      <c r="W3861" s="14"/>
      <c r="X3861" s="14"/>
      <c r="Y3861" s="14"/>
      <c r="Z3861" s="14"/>
      <c r="AA3861" s="14"/>
      <c r="AB3861" s="14"/>
      <c r="AC3861" s="14"/>
    </row>
    <row r="3862" spans="13:29" ht="16.5" customHeight="1" x14ac:dyDescent="0.25">
      <c r="M3862" s="9"/>
      <c r="N3862" s="12"/>
      <c r="O3862" s="12"/>
      <c r="P3862" s="12"/>
      <c r="Q3862" s="12"/>
      <c r="R3862" s="12"/>
      <c r="S3862" s="12"/>
      <c r="T3862" s="12"/>
      <c r="U3862" s="18"/>
      <c r="V3862" s="22"/>
      <c r="W3862" s="14"/>
      <c r="X3862" s="14"/>
      <c r="Y3862" s="14"/>
      <c r="Z3862" s="14"/>
      <c r="AA3862" s="14"/>
      <c r="AB3862" s="14"/>
      <c r="AC3862" s="14"/>
    </row>
    <row r="3863" spans="13:29" ht="16.5" customHeight="1" x14ac:dyDescent="0.25">
      <c r="M3863" s="9"/>
      <c r="N3863" s="12"/>
      <c r="O3863" s="12"/>
      <c r="P3863" s="12"/>
      <c r="Q3863" s="12"/>
      <c r="R3863" s="12"/>
      <c r="S3863" s="12"/>
      <c r="T3863" s="12"/>
      <c r="U3863" s="18"/>
      <c r="V3863" s="22"/>
      <c r="W3863" s="14"/>
      <c r="X3863" s="14"/>
      <c r="Y3863" s="14"/>
      <c r="Z3863" s="14"/>
      <c r="AA3863" s="14"/>
      <c r="AB3863" s="14"/>
      <c r="AC3863" s="14"/>
    </row>
    <row r="3864" spans="13:29" ht="16.5" customHeight="1" x14ac:dyDescent="0.25">
      <c r="M3864" s="9"/>
      <c r="N3864" s="12"/>
      <c r="O3864" s="12"/>
      <c r="P3864" s="12"/>
      <c r="Q3864" s="12"/>
      <c r="R3864" s="12"/>
      <c r="S3864" s="12"/>
      <c r="T3864" s="12"/>
      <c r="U3864" s="18"/>
      <c r="V3864" s="22"/>
      <c r="W3864" s="14"/>
      <c r="X3864" s="14"/>
      <c r="Y3864" s="14"/>
      <c r="Z3864" s="14"/>
      <c r="AA3864" s="14"/>
      <c r="AB3864" s="14"/>
      <c r="AC3864" s="14"/>
    </row>
    <row r="3865" spans="13:29" ht="16.5" customHeight="1" x14ac:dyDescent="0.25">
      <c r="M3865" s="9"/>
      <c r="N3865" s="12"/>
      <c r="O3865" s="12"/>
      <c r="P3865" s="12"/>
      <c r="Q3865" s="12"/>
      <c r="R3865" s="12"/>
      <c r="S3865" s="12"/>
      <c r="T3865" s="12"/>
      <c r="U3865" s="18"/>
      <c r="V3865" s="22"/>
      <c r="W3865" s="14"/>
      <c r="X3865" s="14"/>
      <c r="Y3865" s="14"/>
      <c r="Z3865" s="14"/>
      <c r="AA3865" s="14"/>
      <c r="AB3865" s="14"/>
      <c r="AC3865" s="14"/>
    </row>
    <row r="3866" spans="13:29" ht="16.5" customHeight="1" x14ac:dyDescent="0.25">
      <c r="M3866" s="9"/>
      <c r="N3866" s="12"/>
      <c r="O3866" s="12"/>
      <c r="P3866" s="12"/>
      <c r="Q3866" s="12"/>
      <c r="R3866" s="12"/>
      <c r="S3866" s="12"/>
      <c r="T3866" s="12"/>
      <c r="U3866" s="18"/>
      <c r="V3866" s="22"/>
      <c r="W3866" s="14"/>
      <c r="X3866" s="14"/>
      <c r="Y3866" s="14"/>
      <c r="Z3866" s="14"/>
      <c r="AA3866" s="14"/>
      <c r="AB3866" s="14"/>
      <c r="AC3866" s="14"/>
    </row>
    <row r="3867" spans="13:29" ht="16.5" customHeight="1" x14ac:dyDescent="0.25">
      <c r="M3867" s="9"/>
      <c r="N3867" s="12"/>
      <c r="O3867" s="12"/>
      <c r="P3867" s="12"/>
      <c r="Q3867" s="12"/>
      <c r="R3867" s="12"/>
      <c r="S3867" s="12"/>
      <c r="T3867" s="12"/>
      <c r="U3867" s="18"/>
      <c r="V3867" s="22"/>
      <c r="W3867" s="14"/>
      <c r="X3867" s="14"/>
      <c r="Y3867" s="14"/>
      <c r="Z3867" s="14"/>
      <c r="AA3867" s="14"/>
      <c r="AB3867" s="14"/>
      <c r="AC3867" s="14"/>
    </row>
    <row r="3868" spans="13:29" ht="16.5" customHeight="1" x14ac:dyDescent="0.25">
      <c r="M3868" s="9"/>
      <c r="N3868" s="12"/>
      <c r="O3868" s="12"/>
      <c r="P3868" s="12"/>
      <c r="Q3868" s="12"/>
      <c r="R3868" s="12"/>
      <c r="S3868" s="12"/>
      <c r="T3868" s="12"/>
      <c r="U3868" s="18"/>
      <c r="V3868" s="22"/>
      <c r="W3868" s="14"/>
      <c r="X3868" s="14"/>
      <c r="Y3868" s="14"/>
      <c r="Z3868" s="14"/>
      <c r="AA3868" s="14"/>
      <c r="AB3868" s="14"/>
      <c r="AC3868" s="14"/>
    </row>
    <row r="3869" spans="13:29" ht="16.5" customHeight="1" x14ac:dyDescent="0.25">
      <c r="M3869" s="9"/>
      <c r="N3869" s="12"/>
      <c r="O3869" s="12"/>
      <c r="P3869" s="12"/>
      <c r="Q3869" s="12"/>
      <c r="R3869" s="12"/>
      <c r="S3869" s="12"/>
      <c r="T3869" s="12"/>
      <c r="U3869" s="18"/>
      <c r="V3869" s="22"/>
      <c r="W3869" s="14"/>
      <c r="X3869" s="14"/>
      <c r="Y3869" s="14"/>
      <c r="Z3869" s="14"/>
      <c r="AA3869" s="14"/>
      <c r="AB3869" s="14"/>
      <c r="AC3869" s="14"/>
    </row>
    <row r="3870" spans="13:29" ht="16.5" customHeight="1" x14ac:dyDescent="0.25">
      <c r="M3870" s="9"/>
      <c r="N3870" s="12"/>
      <c r="O3870" s="12"/>
      <c r="P3870" s="12"/>
      <c r="Q3870" s="12"/>
      <c r="R3870" s="12"/>
      <c r="S3870" s="12"/>
      <c r="T3870" s="12"/>
      <c r="U3870" s="18"/>
      <c r="V3870" s="22"/>
      <c r="W3870" s="14"/>
      <c r="X3870" s="14"/>
      <c r="Y3870" s="14"/>
      <c r="Z3870" s="14"/>
      <c r="AA3870" s="14"/>
      <c r="AB3870" s="14"/>
      <c r="AC3870" s="14"/>
    </row>
    <row r="3871" spans="13:29" ht="16.5" customHeight="1" x14ac:dyDescent="0.25">
      <c r="M3871" s="9"/>
      <c r="N3871" s="12"/>
      <c r="O3871" s="12"/>
      <c r="P3871" s="12"/>
      <c r="Q3871" s="12"/>
      <c r="R3871" s="12"/>
      <c r="S3871" s="12"/>
      <c r="T3871" s="12"/>
      <c r="U3871" s="18"/>
      <c r="V3871" s="22"/>
      <c r="W3871" s="14"/>
      <c r="X3871" s="14"/>
      <c r="Y3871" s="14"/>
      <c r="Z3871" s="14"/>
      <c r="AA3871" s="14"/>
      <c r="AB3871" s="14"/>
      <c r="AC3871" s="14"/>
    </row>
    <row r="3872" spans="13:29" ht="16.5" customHeight="1" x14ac:dyDescent="0.25">
      <c r="M3872" s="9"/>
      <c r="N3872" s="12"/>
      <c r="O3872" s="12"/>
      <c r="P3872" s="12"/>
      <c r="Q3872" s="12"/>
      <c r="R3872" s="12"/>
      <c r="S3872" s="12"/>
      <c r="T3872" s="12"/>
      <c r="U3872" s="18"/>
      <c r="V3872" s="22"/>
      <c r="W3872" s="14"/>
      <c r="X3872" s="14"/>
      <c r="Y3872" s="14"/>
      <c r="Z3872" s="14"/>
      <c r="AA3872" s="14"/>
      <c r="AB3872" s="14"/>
      <c r="AC3872" s="14"/>
    </row>
    <row r="3873" spans="13:29" ht="16.5" customHeight="1" x14ac:dyDescent="0.25">
      <c r="M3873" s="9"/>
      <c r="N3873" s="12"/>
      <c r="O3873" s="12"/>
      <c r="P3873" s="12"/>
      <c r="Q3873" s="12"/>
      <c r="R3873" s="12"/>
      <c r="S3873" s="12"/>
      <c r="T3873" s="12"/>
      <c r="U3873" s="18"/>
      <c r="V3873" s="22"/>
      <c r="W3873" s="14"/>
      <c r="X3873" s="14"/>
      <c r="Y3873" s="14"/>
      <c r="Z3873" s="14"/>
      <c r="AA3873" s="14"/>
      <c r="AB3873" s="14"/>
      <c r="AC3873" s="14"/>
    </row>
    <row r="3874" spans="13:29" ht="16.5" customHeight="1" x14ac:dyDescent="0.25">
      <c r="M3874" s="9"/>
      <c r="N3874" s="12"/>
      <c r="O3874" s="12"/>
      <c r="P3874" s="12"/>
      <c r="Q3874" s="12"/>
      <c r="R3874" s="12"/>
      <c r="S3874" s="12"/>
      <c r="T3874" s="12"/>
      <c r="U3874" s="18"/>
      <c r="V3874" s="22"/>
      <c r="W3874" s="14"/>
      <c r="X3874" s="14"/>
      <c r="Y3874" s="14"/>
      <c r="Z3874" s="14"/>
      <c r="AA3874" s="14"/>
      <c r="AB3874" s="14"/>
      <c r="AC3874" s="14"/>
    </row>
    <row r="3875" spans="13:29" ht="16.5" customHeight="1" x14ac:dyDescent="0.25">
      <c r="M3875" s="9"/>
      <c r="N3875" s="12"/>
      <c r="O3875" s="12"/>
      <c r="P3875" s="12"/>
      <c r="Q3875" s="12"/>
      <c r="R3875" s="12"/>
      <c r="S3875" s="12"/>
      <c r="T3875" s="12"/>
      <c r="U3875" s="18"/>
      <c r="V3875" s="22"/>
      <c r="W3875" s="14"/>
      <c r="X3875" s="14"/>
      <c r="Y3875" s="14"/>
      <c r="Z3875" s="14"/>
      <c r="AA3875" s="14"/>
      <c r="AB3875" s="14"/>
      <c r="AC3875" s="14"/>
    </row>
    <row r="3876" spans="13:29" ht="16.5" customHeight="1" x14ac:dyDescent="0.25">
      <c r="M3876" s="9"/>
      <c r="N3876" s="12"/>
      <c r="O3876" s="12"/>
      <c r="P3876" s="12"/>
      <c r="Q3876" s="12"/>
      <c r="R3876" s="12"/>
      <c r="S3876" s="12"/>
      <c r="T3876" s="12"/>
      <c r="U3876" s="18"/>
      <c r="V3876" s="22"/>
      <c r="W3876" s="14"/>
      <c r="X3876" s="14"/>
      <c r="Y3876" s="14"/>
      <c r="Z3876" s="14"/>
      <c r="AA3876" s="14"/>
      <c r="AB3876" s="14"/>
      <c r="AC3876" s="14"/>
    </row>
    <row r="3877" spans="13:29" ht="16.5" customHeight="1" x14ac:dyDescent="0.25">
      <c r="M3877" s="9"/>
      <c r="N3877" s="12"/>
      <c r="O3877" s="12"/>
      <c r="P3877" s="12"/>
      <c r="Q3877" s="12"/>
      <c r="R3877" s="12"/>
      <c r="S3877" s="12"/>
      <c r="T3877" s="12"/>
      <c r="U3877" s="18"/>
      <c r="V3877" s="22"/>
      <c r="W3877" s="14"/>
      <c r="X3877" s="14"/>
      <c r="Y3877" s="14"/>
      <c r="Z3877" s="14"/>
      <c r="AA3877" s="14"/>
      <c r="AB3877" s="14"/>
      <c r="AC3877" s="14"/>
    </row>
    <row r="3878" spans="13:29" ht="16.5" customHeight="1" x14ac:dyDescent="0.25">
      <c r="M3878" s="9"/>
      <c r="N3878" s="12"/>
      <c r="O3878" s="12"/>
      <c r="P3878" s="12"/>
      <c r="Q3878" s="12"/>
      <c r="R3878" s="12"/>
      <c r="S3878" s="12"/>
      <c r="T3878" s="12"/>
      <c r="U3878" s="18"/>
      <c r="V3878" s="22"/>
      <c r="W3878" s="14"/>
      <c r="X3878" s="14"/>
      <c r="Y3878" s="14"/>
      <c r="Z3878" s="14"/>
      <c r="AA3878" s="14"/>
      <c r="AB3878" s="14"/>
      <c r="AC3878" s="14"/>
    </row>
    <row r="3879" spans="13:29" ht="16.5" customHeight="1" x14ac:dyDescent="0.25">
      <c r="M3879" s="9"/>
      <c r="N3879" s="12"/>
      <c r="O3879" s="12"/>
      <c r="P3879" s="12"/>
      <c r="Q3879" s="12"/>
      <c r="R3879" s="12"/>
      <c r="S3879" s="12"/>
      <c r="T3879" s="12"/>
      <c r="U3879" s="18"/>
      <c r="V3879" s="22"/>
      <c r="W3879" s="14"/>
      <c r="X3879" s="14"/>
      <c r="Y3879" s="14"/>
      <c r="Z3879" s="14"/>
      <c r="AA3879" s="14"/>
      <c r="AB3879" s="14"/>
      <c r="AC3879" s="14"/>
    </row>
    <row r="3880" spans="13:29" ht="16.5" customHeight="1" x14ac:dyDescent="0.25">
      <c r="M3880" s="9"/>
      <c r="N3880" s="12"/>
      <c r="O3880" s="12"/>
      <c r="P3880" s="12"/>
      <c r="Q3880" s="12"/>
      <c r="R3880" s="12"/>
      <c r="S3880" s="12"/>
      <c r="T3880" s="12"/>
      <c r="U3880" s="18"/>
      <c r="V3880" s="22"/>
      <c r="W3880" s="14"/>
      <c r="X3880" s="14"/>
      <c r="Y3880" s="14"/>
      <c r="Z3880" s="14"/>
      <c r="AA3880" s="14"/>
      <c r="AB3880" s="14"/>
      <c r="AC3880" s="14"/>
    </row>
    <row r="3881" spans="13:29" ht="16.5" customHeight="1" x14ac:dyDescent="0.25">
      <c r="M3881" s="9"/>
      <c r="N3881" s="12"/>
      <c r="O3881" s="12"/>
      <c r="P3881" s="12"/>
      <c r="Q3881" s="12"/>
      <c r="R3881" s="12"/>
      <c r="S3881" s="12"/>
      <c r="T3881" s="12"/>
      <c r="U3881" s="18"/>
      <c r="V3881" s="22"/>
      <c r="W3881" s="14"/>
      <c r="X3881" s="14"/>
      <c r="Y3881" s="14"/>
      <c r="Z3881" s="14"/>
      <c r="AA3881" s="14"/>
      <c r="AB3881" s="14"/>
      <c r="AC3881" s="14"/>
    </row>
    <row r="3882" spans="13:29" ht="16.5" customHeight="1" x14ac:dyDescent="0.25">
      <c r="M3882" s="9"/>
      <c r="N3882" s="12"/>
      <c r="O3882" s="12"/>
      <c r="P3882" s="12"/>
      <c r="Q3882" s="12"/>
      <c r="R3882" s="12"/>
      <c r="S3882" s="12"/>
      <c r="T3882" s="12"/>
      <c r="U3882" s="18"/>
      <c r="V3882" s="22"/>
      <c r="W3882" s="14"/>
      <c r="X3882" s="14"/>
      <c r="Y3882" s="14"/>
      <c r="Z3882" s="14"/>
      <c r="AA3882" s="14"/>
      <c r="AB3882" s="14"/>
      <c r="AC3882" s="14"/>
    </row>
    <row r="3883" spans="13:29" ht="16.5" customHeight="1" x14ac:dyDescent="0.25">
      <c r="M3883" s="9"/>
      <c r="N3883" s="12"/>
      <c r="O3883" s="12"/>
      <c r="P3883" s="12"/>
      <c r="Q3883" s="12"/>
      <c r="R3883" s="12"/>
      <c r="S3883" s="12"/>
      <c r="T3883" s="12"/>
      <c r="U3883" s="18"/>
      <c r="V3883" s="22"/>
      <c r="W3883" s="14"/>
      <c r="X3883" s="14"/>
      <c r="Y3883" s="14"/>
      <c r="Z3883" s="14"/>
      <c r="AA3883" s="14"/>
      <c r="AB3883" s="14"/>
      <c r="AC3883" s="14"/>
    </row>
    <row r="3884" spans="13:29" ht="16.5" customHeight="1" x14ac:dyDescent="0.25">
      <c r="M3884" s="9"/>
      <c r="N3884" s="12"/>
      <c r="O3884" s="12"/>
      <c r="P3884" s="12"/>
      <c r="Q3884" s="12"/>
      <c r="R3884" s="12"/>
      <c r="S3884" s="12"/>
      <c r="T3884" s="12"/>
      <c r="U3884" s="18"/>
      <c r="V3884" s="22"/>
      <c r="W3884" s="14"/>
      <c r="X3884" s="14"/>
      <c r="Y3884" s="14"/>
      <c r="Z3884" s="14"/>
      <c r="AA3884" s="14"/>
      <c r="AB3884" s="14"/>
      <c r="AC3884" s="14"/>
    </row>
    <row r="3885" spans="13:29" ht="16.5" customHeight="1" x14ac:dyDescent="0.25">
      <c r="M3885" s="9"/>
      <c r="N3885" s="12"/>
      <c r="O3885" s="12"/>
      <c r="P3885" s="12"/>
      <c r="Q3885" s="12"/>
      <c r="R3885" s="12"/>
      <c r="S3885" s="12"/>
      <c r="T3885" s="12"/>
      <c r="U3885" s="18"/>
      <c r="V3885" s="22"/>
      <c r="W3885" s="14"/>
      <c r="X3885" s="14"/>
      <c r="Y3885" s="14"/>
      <c r="Z3885" s="14"/>
      <c r="AA3885" s="14"/>
      <c r="AB3885" s="14"/>
      <c r="AC3885" s="14"/>
    </row>
    <row r="3886" spans="13:29" ht="16.5" customHeight="1" x14ac:dyDescent="0.25">
      <c r="M3886" s="9"/>
      <c r="N3886" s="12"/>
      <c r="O3886" s="12"/>
      <c r="P3886" s="12"/>
      <c r="Q3886" s="12"/>
      <c r="R3886" s="12"/>
      <c r="S3886" s="12"/>
      <c r="T3886" s="12"/>
      <c r="U3886" s="18"/>
      <c r="V3886" s="22"/>
      <c r="W3886" s="14"/>
      <c r="X3886" s="14"/>
      <c r="Y3886" s="14"/>
      <c r="Z3886" s="14"/>
      <c r="AA3886" s="14"/>
      <c r="AB3886" s="14"/>
      <c r="AC3886" s="14"/>
    </row>
    <row r="3887" spans="13:29" ht="16.5" customHeight="1" x14ac:dyDescent="0.25">
      <c r="M3887" s="9"/>
      <c r="N3887" s="12"/>
      <c r="O3887" s="12"/>
      <c r="P3887" s="12"/>
      <c r="Q3887" s="12"/>
      <c r="R3887" s="12"/>
      <c r="S3887" s="12"/>
      <c r="T3887" s="12"/>
      <c r="U3887" s="18"/>
      <c r="V3887" s="22"/>
      <c r="W3887" s="14"/>
      <c r="X3887" s="14"/>
      <c r="Y3887" s="14"/>
      <c r="Z3887" s="14"/>
      <c r="AA3887" s="14"/>
      <c r="AB3887" s="14"/>
      <c r="AC3887" s="14"/>
    </row>
    <row r="3888" spans="13:29" ht="16.5" customHeight="1" x14ac:dyDescent="0.25">
      <c r="M3888" s="9"/>
      <c r="N3888" s="12"/>
      <c r="O3888" s="12"/>
      <c r="P3888" s="12"/>
      <c r="Q3888" s="12"/>
      <c r="R3888" s="12"/>
      <c r="S3888" s="12"/>
      <c r="T3888" s="12"/>
      <c r="U3888" s="18"/>
      <c r="V3888" s="22"/>
      <c r="W3888" s="14"/>
      <c r="X3888" s="14"/>
      <c r="Y3888" s="14"/>
      <c r="Z3888" s="14"/>
      <c r="AA3888" s="14"/>
      <c r="AB3888" s="14"/>
      <c r="AC3888" s="14"/>
    </row>
    <row r="3889" spans="13:29" ht="16.5" customHeight="1" x14ac:dyDescent="0.25">
      <c r="M3889" s="9"/>
      <c r="N3889" s="12"/>
      <c r="O3889" s="12"/>
      <c r="P3889" s="12"/>
      <c r="Q3889" s="12"/>
      <c r="R3889" s="12"/>
      <c r="S3889" s="12"/>
      <c r="T3889" s="12"/>
      <c r="U3889" s="18"/>
      <c r="V3889" s="22"/>
      <c r="W3889" s="14"/>
      <c r="X3889" s="14"/>
      <c r="Y3889" s="14"/>
      <c r="Z3889" s="14"/>
      <c r="AA3889" s="14"/>
      <c r="AB3889" s="14"/>
      <c r="AC3889" s="14"/>
    </row>
    <row r="3890" spans="13:29" ht="16.5" customHeight="1" x14ac:dyDescent="0.25">
      <c r="M3890" s="9"/>
      <c r="N3890" s="12"/>
      <c r="O3890" s="12"/>
      <c r="P3890" s="12"/>
      <c r="Q3890" s="12"/>
      <c r="R3890" s="12"/>
      <c r="S3890" s="12"/>
      <c r="T3890" s="12"/>
      <c r="U3890" s="18"/>
      <c r="V3890" s="22"/>
      <c r="W3890" s="14"/>
      <c r="X3890" s="14"/>
      <c r="Y3890" s="14"/>
      <c r="Z3890" s="14"/>
      <c r="AA3890" s="14"/>
      <c r="AB3890" s="14"/>
      <c r="AC3890" s="14"/>
    </row>
    <row r="3891" spans="13:29" ht="16.5" customHeight="1" x14ac:dyDescent="0.25">
      <c r="M3891" s="9"/>
      <c r="N3891" s="12"/>
      <c r="O3891" s="12"/>
      <c r="P3891" s="12"/>
      <c r="Q3891" s="12"/>
      <c r="R3891" s="12"/>
      <c r="S3891" s="12"/>
      <c r="T3891" s="12"/>
      <c r="U3891" s="18"/>
      <c r="V3891" s="22"/>
      <c r="W3891" s="14"/>
      <c r="X3891" s="14"/>
      <c r="Y3891" s="14"/>
      <c r="Z3891" s="14"/>
      <c r="AA3891" s="14"/>
      <c r="AB3891" s="14"/>
      <c r="AC3891" s="14"/>
    </row>
    <row r="3892" spans="13:29" ht="16.5" customHeight="1" x14ac:dyDescent="0.25">
      <c r="M3892" s="9"/>
      <c r="N3892" s="12"/>
      <c r="O3892" s="12"/>
      <c r="P3892" s="12"/>
      <c r="Q3892" s="12"/>
      <c r="R3892" s="12"/>
      <c r="S3892" s="12"/>
      <c r="T3892" s="12"/>
      <c r="U3892" s="18"/>
      <c r="V3892" s="22"/>
      <c r="W3892" s="14"/>
      <c r="X3892" s="14"/>
      <c r="Y3892" s="14"/>
      <c r="Z3892" s="14"/>
      <c r="AA3892" s="14"/>
      <c r="AB3892" s="14"/>
      <c r="AC3892" s="14"/>
    </row>
    <row r="3893" spans="13:29" ht="16.5" customHeight="1" x14ac:dyDescent="0.25">
      <c r="M3893" s="9"/>
      <c r="N3893" s="12"/>
      <c r="O3893" s="12"/>
      <c r="P3893" s="12"/>
      <c r="Q3893" s="12"/>
      <c r="R3893" s="12"/>
      <c r="S3893" s="12"/>
      <c r="T3893" s="12"/>
      <c r="U3893" s="18"/>
      <c r="V3893" s="22"/>
      <c r="W3893" s="14"/>
      <c r="X3893" s="14"/>
      <c r="Y3893" s="14"/>
      <c r="Z3893" s="14"/>
      <c r="AA3893" s="14"/>
      <c r="AB3893" s="14"/>
      <c r="AC3893" s="14"/>
    </row>
    <row r="3894" spans="13:29" ht="16.5" customHeight="1" x14ac:dyDescent="0.25">
      <c r="M3894" s="9"/>
      <c r="N3894" s="12"/>
      <c r="O3894" s="12"/>
      <c r="P3894" s="12"/>
      <c r="Q3894" s="12"/>
      <c r="R3894" s="12"/>
      <c r="S3894" s="12"/>
      <c r="T3894" s="12"/>
      <c r="U3894" s="18"/>
      <c r="V3894" s="22"/>
      <c r="W3894" s="14"/>
      <c r="X3894" s="14"/>
      <c r="Y3894" s="14"/>
      <c r="Z3894" s="14"/>
      <c r="AA3894" s="14"/>
      <c r="AB3894" s="14"/>
      <c r="AC3894" s="14"/>
    </row>
    <row r="3895" spans="13:29" ht="16.5" customHeight="1" x14ac:dyDescent="0.25">
      <c r="M3895" s="9"/>
      <c r="N3895" s="12"/>
      <c r="O3895" s="12"/>
      <c r="P3895" s="12"/>
      <c r="Q3895" s="12"/>
      <c r="R3895" s="12"/>
      <c r="S3895" s="12"/>
      <c r="T3895" s="12"/>
      <c r="U3895" s="18"/>
      <c r="V3895" s="22"/>
      <c r="W3895" s="14"/>
      <c r="X3895" s="14"/>
      <c r="Y3895" s="14"/>
      <c r="Z3895" s="14"/>
      <c r="AA3895" s="14"/>
      <c r="AB3895" s="14"/>
      <c r="AC3895" s="14"/>
    </row>
    <row r="3896" spans="13:29" ht="16.5" customHeight="1" x14ac:dyDescent="0.25">
      <c r="M3896" s="9"/>
      <c r="N3896" s="12"/>
      <c r="O3896" s="12"/>
      <c r="P3896" s="12"/>
      <c r="Q3896" s="12"/>
      <c r="R3896" s="12"/>
      <c r="S3896" s="12"/>
      <c r="T3896" s="12"/>
      <c r="U3896" s="18"/>
      <c r="V3896" s="22"/>
      <c r="W3896" s="14"/>
      <c r="X3896" s="14"/>
      <c r="Y3896" s="14"/>
      <c r="Z3896" s="14"/>
      <c r="AA3896" s="14"/>
      <c r="AB3896" s="14"/>
      <c r="AC3896" s="14"/>
    </row>
    <row r="3897" spans="13:29" ht="16.5" customHeight="1" x14ac:dyDescent="0.25">
      <c r="M3897" s="9"/>
      <c r="N3897" s="12"/>
      <c r="O3897" s="12"/>
      <c r="P3897" s="12"/>
      <c r="Q3897" s="12"/>
      <c r="R3897" s="12"/>
      <c r="S3897" s="12"/>
      <c r="T3897" s="12"/>
      <c r="U3897" s="18"/>
      <c r="V3897" s="22"/>
      <c r="W3897" s="14"/>
      <c r="X3897" s="14"/>
      <c r="Y3897" s="14"/>
      <c r="Z3897" s="14"/>
      <c r="AA3897" s="14"/>
      <c r="AB3897" s="14"/>
      <c r="AC3897" s="14"/>
    </row>
    <row r="3898" spans="13:29" ht="16.5" customHeight="1" x14ac:dyDescent="0.25">
      <c r="M3898" s="9"/>
      <c r="N3898" s="12"/>
      <c r="O3898" s="12"/>
      <c r="P3898" s="12"/>
      <c r="Q3898" s="12"/>
      <c r="R3898" s="12"/>
      <c r="S3898" s="12"/>
      <c r="T3898" s="12"/>
      <c r="U3898" s="18"/>
      <c r="V3898" s="22"/>
      <c r="W3898" s="14"/>
      <c r="X3898" s="14"/>
      <c r="Y3898" s="14"/>
      <c r="Z3898" s="14"/>
      <c r="AA3898" s="14"/>
      <c r="AB3898" s="14"/>
      <c r="AC3898" s="14"/>
    </row>
    <row r="3899" spans="13:29" ht="16.5" customHeight="1" x14ac:dyDescent="0.25">
      <c r="M3899" s="9"/>
      <c r="N3899" s="12"/>
      <c r="O3899" s="12"/>
      <c r="P3899" s="12"/>
      <c r="Q3899" s="12"/>
      <c r="R3899" s="12"/>
      <c r="S3899" s="12"/>
      <c r="T3899" s="12"/>
      <c r="U3899" s="18"/>
      <c r="V3899" s="22"/>
      <c r="W3899" s="14"/>
      <c r="X3899" s="14"/>
      <c r="Y3899" s="14"/>
      <c r="Z3899" s="14"/>
      <c r="AA3899" s="14"/>
      <c r="AB3899" s="14"/>
      <c r="AC3899" s="14"/>
    </row>
    <row r="3900" spans="13:29" ht="16.5" customHeight="1" x14ac:dyDescent="0.25">
      <c r="M3900" s="9"/>
      <c r="N3900" s="12"/>
      <c r="O3900" s="12"/>
      <c r="P3900" s="12"/>
      <c r="Q3900" s="12"/>
      <c r="R3900" s="12"/>
      <c r="S3900" s="12"/>
      <c r="T3900" s="12"/>
      <c r="U3900" s="18"/>
      <c r="V3900" s="22"/>
      <c r="W3900" s="14"/>
      <c r="X3900" s="14"/>
      <c r="Y3900" s="14"/>
      <c r="Z3900" s="14"/>
      <c r="AA3900" s="14"/>
      <c r="AB3900" s="14"/>
      <c r="AC3900" s="14"/>
    </row>
    <row r="3901" spans="13:29" ht="16.5" customHeight="1" x14ac:dyDescent="0.25">
      <c r="M3901" s="9"/>
      <c r="N3901" s="12"/>
      <c r="O3901" s="12"/>
      <c r="P3901" s="12"/>
      <c r="Q3901" s="12"/>
      <c r="R3901" s="12"/>
      <c r="S3901" s="12"/>
      <c r="T3901" s="12"/>
      <c r="U3901" s="18"/>
      <c r="V3901" s="22"/>
      <c r="W3901" s="14"/>
      <c r="X3901" s="14"/>
      <c r="Y3901" s="14"/>
      <c r="Z3901" s="14"/>
      <c r="AA3901" s="14"/>
      <c r="AB3901" s="14"/>
      <c r="AC3901" s="14"/>
    </row>
    <row r="3902" spans="13:29" ht="16.5" customHeight="1" x14ac:dyDescent="0.25">
      <c r="M3902" s="9"/>
      <c r="N3902" s="12"/>
      <c r="O3902" s="12"/>
      <c r="P3902" s="12"/>
      <c r="Q3902" s="12"/>
      <c r="R3902" s="12"/>
      <c r="S3902" s="12"/>
      <c r="T3902" s="12"/>
      <c r="U3902" s="18"/>
      <c r="V3902" s="22"/>
      <c r="W3902" s="14"/>
      <c r="X3902" s="14"/>
      <c r="Y3902" s="14"/>
      <c r="Z3902" s="14"/>
      <c r="AA3902" s="14"/>
      <c r="AB3902" s="14"/>
      <c r="AC3902" s="14"/>
    </row>
    <row r="3903" spans="13:29" ht="16.5" customHeight="1" x14ac:dyDescent="0.25">
      <c r="M3903" s="9"/>
      <c r="N3903" s="12"/>
      <c r="O3903" s="12"/>
      <c r="P3903" s="12"/>
      <c r="Q3903" s="12"/>
      <c r="R3903" s="12"/>
      <c r="S3903" s="12"/>
      <c r="T3903" s="12"/>
      <c r="U3903" s="18"/>
      <c r="V3903" s="22"/>
      <c r="W3903" s="14"/>
      <c r="X3903" s="14"/>
      <c r="Y3903" s="14"/>
      <c r="Z3903" s="14"/>
      <c r="AA3903" s="14"/>
      <c r="AB3903" s="14"/>
      <c r="AC3903" s="14"/>
    </row>
    <row r="3904" spans="13:29" ht="16.5" customHeight="1" x14ac:dyDescent="0.25">
      <c r="M3904" s="9"/>
      <c r="N3904" s="12"/>
      <c r="O3904" s="12"/>
      <c r="P3904" s="12"/>
      <c r="Q3904" s="12"/>
      <c r="R3904" s="12"/>
      <c r="S3904" s="12"/>
      <c r="T3904" s="12"/>
      <c r="U3904" s="18"/>
      <c r="V3904" s="22"/>
      <c r="W3904" s="14"/>
      <c r="X3904" s="14"/>
      <c r="Y3904" s="14"/>
      <c r="Z3904" s="14"/>
      <c r="AA3904" s="14"/>
      <c r="AB3904" s="14"/>
      <c r="AC3904" s="14"/>
    </row>
    <row r="3905" spans="13:29" ht="16.5" customHeight="1" x14ac:dyDescent="0.25">
      <c r="M3905" s="9"/>
      <c r="N3905" s="12"/>
      <c r="O3905" s="12"/>
      <c r="P3905" s="12"/>
      <c r="Q3905" s="12"/>
      <c r="R3905" s="12"/>
      <c r="S3905" s="12"/>
      <c r="T3905" s="12"/>
      <c r="U3905" s="18"/>
      <c r="V3905" s="22"/>
      <c r="W3905" s="14"/>
      <c r="X3905" s="14"/>
      <c r="Y3905" s="14"/>
      <c r="Z3905" s="14"/>
      <c r="AA3905" s="14"/>
      <c r="AB3905" s="14"/>
      <c r="AC3905" s="14"/>
    </row>
    <row r="3906" spans="13:29" ht="16.5" customHeight="1" x14ac:dyDescent="0.25">
      <c r="M3906" s="9"/>
      <c r="N3906" s="12"/>
      <c r="O3906" s="12"/>
      <c r="P3906" s="12"/>
      <c r="Q3906" s="12"/>
      <c r="R3906" s="12"/>
      <c r="S3906" s="12"/>
      <c r="T3906" s="12"/>
      <c r="U3906" s="18"/>
      <c r="V3906" s="22"/>
      <c r="W3906" s="14"/>
      <c r="X3906" s="14"/>
      <c r="Y3906" s="14"/>
      <c r="Z3906" s="14"/>
      <c r="AA3906" s="14"/>
      <c r="AB3906" s="14"/>
      <c r="AC3906" s="14"/>
    </row>
    <row r="3907" spans="13:29" ht="16.5" customHeight="1" x14ac:dyDescent="0.25">
      <c r="M3907" s="9"/>
      <c r="N3907" s="12"/>
      <c r="O3907" s="12"/>
      <c r="P3907" s="12"/>
      <c r="Q3907" s="12"/>
      <c r="R3907" s="12"/>
      <c r="S3907" s="12"/>
      <c r="T3907" s="12"/>
      <c r="U3907" s="18"/>
      <c r="V3907" s="22"/>
      <c r="W3907" s="14"/>
      <c r="X3907" s="14"/>
      <c r="Y3907" s="14"/>
      <c r="Z3907" s="14"/>
      <c r="AA3907" s="14"/>
      <c r="AB3907" s="14"/>
      <c r="AC3907" s="14"/>
    </row>
    <row r="3908" spans="13:29" ht="16.5" customHeight="1" x14ac:dyDescent="0.25">
      <c r="M3908" s="9"/>
      <c r="N3908" s="12"/>
      <c r="O3908" s="12"/>
      <c r="P3908" s="12"/>
      <c r="Q3908" s="12"/>
      <c r="R3908" s="12"/>
      <c r="S3908" s="12"/>
      <c r="T3908" s="12"/>
      <c r="U3908" s="18"/>
      <c r="V3908" s="22"/>
      <c r="W3908" s="14"/>
      <c r="X3908" s="14"/>
      <c r="Y3908" s="14"/>
      <c r="Z3908" s="14"/>
      <c r="AA3908" s="14"/>
      <c r="AB3908" s="14"/>
      <c r="AC3908" s="14"/>
    </row>
    <row r="3909" spans="13:29" ht="16.5" customHeight="1" x14ac:dyDescent="0.25">
      <c r="M3909" s="9"/>
      <c r="N3909" s="12"/>
      <c r="O3909" s="12"/>
      <c r="P3909" s="12"/>
      <c r="Q3909" s="12"/>
      <c r="R3909" s="12"/>
      <c r="S3909" s="12"/>
      <c r="T3909" s="12"/>
      <c r="U3909" s="18"/>
      <c r="V3909" s="22"/>
      <c r="W3909" s="14"/>
      <c r="X3909" s="14"/>
      <c r="Y3909" s="14"/>
      <c r="Z3909" s="14"/>
      <c r="AA3909" s="14"/>
      <c r="AB3909" s="14"/>
      <c r="AC3909" s="14"/>
    </row>
    <row r="3910" spans="13:29" ht="16.5" customHeight="1" x14ac:dyDescent="0.25">
      <c r="M3910" s="9"/>
      <c r="N3910" s="12"/>
      <c r="O3910" s="12"/>
      <c r="P3910" s="12"/>
      <c r="Q3910" s="12"/>
      <c r="R3910" s="12"/>
      <c r="S3910" s="12"/>
      <c r="T3910" s="12"/>
      <c r="U3910" s="18"/>
      <c r="V3910" s="22"/>
      <c r="W3910" s="14"/>
      <c r="X3910" s="14"/>
      <c r="Y3910" s="14"/>
      <c r="Z3910" s="14"/>
      <c r="AA3910" s="14"/>
      <c r="AB3910" s="14"/>
      <c r="AC3910" s="14"/>
    </row>
    <row r="3911" spans="13:29" ht="16.5" customHeight="1" x14ac:dyDescent="0.25">
      <c r="M3911" s="9"/>
      <c r="N3911" s="12"/>
      <c r="O3911" s="12"/>
      <c r="P3911" s="12"/>
      <c r="Q3911" s="12"/>
      <c r="R3911" s="12"/>
      <c r="S3911" s="12"/>
      <c r="T3911" s="12"/>
      <c r="U3911" s="18"/>
      <c r="V3911" s="22"/>
      <c r="W3911" s="14"/>
      <c r="X3911" s="14"/>
      <c r="Y3911" s="14"/>
      <c r="Z3911" s="14"/>
      <c r="AA3911" s="14"/>
      <c r="AB3911" s="14"/>
      <c r="AC3911" s="14"/>
    </row>
    <row r="3912" spans="13:29" ht="16.5" customHeight="1" x14ac:dyDescent="0.25">
      <c r="M3912" s="9"/>
      <c r="N3912" s="12"/>
      <c r="O3912" s="12"/>
      <c r="P3912" s="12"/>
      <c r="Q3912" s="12"/>
      <c r="R3912" s="12"/>
      <c r="S3912" s="12"/>
      <c r="T3912" s="12"/>
      <c r="U3912" s="18"/>
      <c r="V3912" s="22"/>
      <c r="W3912" s="14"/>
      <c r="X3912" s="14"/>
      <c r="Y3912" s="14"/>
      <c r="Z3912" s="14"/>
      <c r="AA3912" s="14"/>
      <c r="AB3912" s="14"/>
      <c r="AC3912" s="14"/>
    </row>
    <row r="3913" spans="13:29" ht="16.5" customHeight="1" x14ac:dyDescent="0.25">
      <c r="M3913" s="9"/>
      <c r="N3913" s="12"/>
      <c r="O3913" s="12"/>
      <c r="P3913" s="12"/>
      <c r="Q3913" s="12"/>
      <c r="R3913" s="12"/>
      <c r="S3913" s="12"/>
      <c r="T3913" s="12"/>
      <c r="U3913" s="18"/>
      <c r="V3913" s="22"/>
      <c r="W3913" s="14"/>
      <c r="X3913" s="14"/>
      <c r="Y3913" s="14"/>
      <c r="Z3913" s="14"/>
      <c r="AA3913" s="14"/>
      <c r="AB3913" s="14"/>
      <c r="AC3913" s="14"/>
    </row>
    <row r="3914" spans="13:29" ht="16.5" customHeight="1" x14ac:dyDescent="0.25">
      <c r="M3914" s="9"/>
      <c r="N3914" s="12"/>
      <c r="O3914" s="12"/>
      <c r="P3914" s="12"/>
      <c r="Q3914" s="12"/>
      <c r="R3914" s="12"/>
      <c r="S3914" s="12"/>
      <c r="T3914" s="12"/>
      <c r="U3914" s="18"/>
      <c r="V3914" s="22"/>
      <c r="W3914" s="14"/>
      <c r="X3914" s="14"/>
      <c r="Y3914" s="14"/>
      <c r="Z3914" s="14"/>
      <c r="AA3914" s="14"/>
      <c r="AB3914" s="14"/>
      <c r="AC3914" s="14"/>
    </row>
    <row r="3915" spans="13:29" ht="16.5" customHeight="1" x14ac:dyDescent="0.25">
      <c r="M3915" s="9"/>
      <c r="N3915" s="12"/>
      <c r="O3915" s="12"/>
      <c r="P3915" s="12"/>
      <c r="Q3915" s="12"/>
      <c r="R3915" s="12"/>
      <c r="S3915" s="12"/>
      <c r="T3915" s="12"/>
      <c r="U3915" s="18"/>
      <c r="V3915" s="22"/>
      <c r="W3915" s="14"/>
      <c r="X3915" s="14"/>
      <c r="Y3915" s="14"/>
      <c r="Z3915" s="14"/>
      <c r="AA3915" s="14"/>
      <c r="AB3915" s="14"/>
      <c r="AC3915" s="14"/>
    </row>
    <row r="3916" spans="13:29" ht="16.5" customHeight="1" x14ac:dyDescent="0.25">
      <c r="M3916" s="9"/>
      <c r="N3916" s="12"/>
      <c r="O3916" s="12"/>
      <c r="P3916" s="12"/>
      <c r="Q3916" s="12"/>
      <c r="R3916" s="12"/>
      <c r="S3916" s="12"/>
      <c r="T3916" s="12"/>
      <c r="U3916" s="18"/>
      <c r="V3916" s="22"/>
      <c r="W3916" s="14"/>
      <c r="X3916" s="14"/>
      <c r="Y3916" s="14"/>
      <c r="Z3916" s="14"/>
      <c r="AA3916" s="14"/>
      <c r="AB3916" s="14"/>
      <c r="AC3916" s="14"/>
    </row>
    <row r="3917" spans="13:29" ht="16.5" customHeight="1" x14ac:dyDescent="0.25">
      <c r="M3917" s="9"/>
      <c r="N3917" s="12"/>
      <c r="O3917" s="12"/>
      <c r="P3917" s="12"/>
      <c r="Q3917" s="12"/>
      <c r="R3917" s="12"/>
      <c r="S3917" s="12"/>
      <c r="T3917" s="12"/>
      <c r="U3917" s="18"/>
      <c r="V3917" s="22"/>
      <c r="W3917" s="14"/>
      <c r="X3917" s="14"/>
      <c r="Y3917" s="14"/>
      <c r="Z3917" s="14"/>
      <c r="AA3917" s="14"/>
      <c r="AB3917" s="14"/>
      <c r="AC3917" s="14"/>
    </row>
    <row r="3918" spans="13:29" ht="16.5" customHeight="1" x14ac:dyDescent="0.25">
      <c r="M3918" s="9"/>
      <c r="N3918" s="12"/>
      <c r="O3918" s="12"/>
      <c r="P3918" s="12"/>
      <c r="Q3918" s="12"/>
      <c r="R3918" s="12"/>
      <c r="S3918" s="12"/>
      <c r="T3918" s="12"/>
      <c r="U3918" s="18"/>
      <c r="V3918" s="22"/>
      <c r="W3918" s="14"/>
      <c r="X3918" s="14"/>
      <c r="Y3918" s="14"/>
      <c r="Z3918" s="14"/>
      <c r="AA3918" s="14"/>
      <c r="AB3918" s="14"/>
      <c r="AC3918" s="14"/>
    </row>
    <row r="3919" spans="13:29" ht="16.5" customHeight="1" x14ac:dyDescent="0.25">
      <c r="M3919" s="9"/>
      <c r="N3919" s="12"/>
      <c r="O3919" s="12"/>
      <c r="P3919" s="12"/>
      <c r="Q3919" s="12"/>
      <c r="R3919" s="12"/>
      <c r="S3919" s="12"/>
      <c r="T3919" s="12"/>
      <c r="U3919" s="18"/>
      <c r="V3919" s="22"/>
      <c r="W3919" s="14"/>
      <c r="X3919" s="14"/>
      <c r="Y3919" s="14"/>
      <c r="Z3919" s="14"/>
      <c r="AA3919" s="14"/>
      <c r="AB3919" s="14"/>
      <c r="AC3919" s="14"/>
    </row>
    <row r="3920" spans="13:29" ht="16.5" customHeight="1" x14ac:dyDescent="0.25">
      <c r="M3920" s="9"/>
      <c r="N3920" s="12"/>
      <c r="O3920" s="12"/>
      <c r="P3920" s="12"/>
      <c r="Q3920" s="12"/>
      <c r="R3920" s="12"/>
      <c r="S3920" s="12"/>
      <c r="T3920" s="12"/>
      <c r="U3920" s="18"/>
      <c r="V3920" s="22"/>
      <c r="W3920" s="14"/>
      <c r="X3920" s="14"/>
      <c r="Y3920" s="14"/>
      <c r="Z3920" s="14"/>
      <c r="AA3920" s="14"/>
      <c r="AB3920" s="14"/>
      <c r="AC3920" s="14"/>
    </row>
    <row r="3921" spans="13:29" ht="16.5" customHeight="1" x14ac:dyDescent="0.25">
      <c r="M3921" s="9"/>
      <c r="N3921" s="12"/>
      <c r="O3921" s="12"/>
      <c r="P3921" s="12"/>
      <c r="Q3921" s="12"/>
      <c r="R3921" s="12"/>
      <c r="S3921" s="12"/>
      <c r="T3921" s="12"/>
      <c r="U3921" s="18"/>
      <c r="V3921" s="22"/>
      <c r="W3921" s="14"/>
      <c r="X3921" s="14"/>
      <c r="Y3921" s="14"/>
      <c r="Z3921" s="14"/>
      <c r="AA3921" s="14"/>
      <c r="AB3921" s="14"/>
      <c r="AC3921" s="14"/>
    </row>
    <row r="3922" spans="13:29" ht="16.5" customHeight="1" x14ac:dyDescent="0.25">
      <c r="M3922" s="9"/>
      <c r="N3922" s="12"/>
      <c r="O3922" s="12"/>
      <c r="P3922" s="12"/>
      <c r="Q3922" s="12"/>
      <c r="R3922" s="12"/>
      <c r="S3922" s="12"/>
      <c r="T3922" s="12"/>
      <c r="U3922" s="18"/>
      <c r="V3922" s="22"/>
      <c r="W3922" s="14"/>
      <c r="X3922" s="14"/>
      <c r="Y3922" s="14"/>
      <c r="Z3922" s="14"/>
      <c r="AA3922" s="14"/>
      <c r="AB3922" s="14"/>
      <c r="AC3922" s="14"/>
    </row>
    <row r="3923" spans="13:29" ht="16.5" customHeight="1" x14ac:dyDescent="0.25">
      <c r="M3923" s="9"/>
      <c r="N3923" s="12"/>
      <c r="O3923" s="12"/>
      <c r="P3923" s="12"/>
      <c r="Q3923" s="12"/>
      <c r="R3923" s="12"/>
      <c r="S3923" s="12"/>
      <c r="T3923" s="12"/>
      <c r="U3923" s="18"/>
      <c r="V3923" s="22"/>
      <c r="W3923" s="14"/>
      <c r="X3923" s="14"/>
      <c r="Y3923" s="14"/>
      <c r="Z3923" s="14"/>
      <c r="AA3923" s="14"/>
      <c r="AB3923" s="14"/>
      <c r="AC3923" s="14"/>
    </row>
    <row r="3924" spans="13:29" ht="16.5" customHeight="1" x14ac:dyDescent="0.25">
      <c r="M3924" s="9"/>
      <c r="N3924" s="12"/>
      <c r="O3924" s="12"/>
      <c r="P3924" s="12"/>
      <c r="Q3924" s="12"/>
      <c r="R3924" s="12"/>
      <c r="S3924" s="12"/>
      <c r="T3924" s="12"/>
      <c r="U3924" s="18"/>
      <c r="V3924" s="22"/>
      <c r="W3924" s="14"/>
      <c r="X3924" s="14"/>
      <c r="Y3924" s="14"/>
      <c r="Z3924" s="14"/>
      <c r="AA3924" s="14"/>
      <c r="AB3924" s="14"/>
      <c r="AC3924" s="14"/>
    </row>
    <row r="3925" spans="13:29" ht="16.5" customHeight="1" x14ac:dyDescent="0.25">
      <c r="M3925" s="9"/>
      <c r="N3925" s="12"/>
      <c r="O3925" s="12"/>
      <c r="P3925" s="12"/>
      <c r="Q3925" s="12"/>
      <c r="R3925" s="12"/>
      <c r="S3925" s="12"/>
      <c r="T3925" s="12"/>
      <c r="U3925" s="18"/>
      <c r="V3925" s="22"/>
      <c r="W3925" s="14"/>
      <c r="X3925" s="14"/>
      <c r="Y3925" s="14"/>
      <c r="Z3925" s="14"/>
      <c r="AA3925" s="14"/>
      <c r="AB3925" s="14"/>
      <c r="AC3925" s="14"/>
    </row>
    <row r="3926" spans="13:29" ht="16.5" customHeight="1" x14ac:dyDescent="0.25">
      <c r="M3926" s="9"/>
      <c r="N3926" s="12"/>
      <c r="O3926" s="12"/>
      <c r="P3926" s="12"/>
      <c r="Q3926" s="12"/>
      <c r="R3926" s="12"/>
      <c r="S3926" s="12"/>
      <c r="T3926" s="12"/>
      <c r="U3926" s="18"/>
      <c r="V3926" s="22"/>
      <c r="W3926" s="14"/>
      <c r="X3926" s="14"/>
      <c r="Y3926" s="14"/>
      <c r="Z3926" s="14"/>
      <c r="AA3926" s="14"/>
      <c r="AB3926" s="14"/>
      <c r="AC3926" s="14"/>
    </row>
    <row r="3927" spans="13:29" ht="16.5" customHeight="1" x14ac:dyDescent="0.25">
      <c r="M3927" s="9"/>
      <c r="N3927" s="12"/>
      <c r="O3927" s="12"/>
      <c r="P3927" s="12"/>
      <c r="Q3927" s="12"/>
      <c r="R3927" s="12"/>
      <c r="S3927" s="12"/>
      <c r="T3927" s="12"/>
      <c r="U3927" s="18"/>
      <c r="V3927" s="22"/>
      <c r="W3927" s="14"/>
      <c r="X3927" s="14"/>
      <c r="Y3927" s="14"/>
      <c r="Z3927" s="14"/>
      <c r="AA3927" s="14"/>
      <c r="AB3927" s="14"/>
      <c r="AC3927" s="14"/>
    </row>
    <row r="3928" spans="13:29" ht="16.5" customHeight="1" x14ac:dyDescent="0.25">
      <c r="M3928" s="9"/>
      <c r="N3928" s="12"/>
      <c r="O3928" s="12"/>
      <c r="P3928" s="12"/>
      <c r="Q3928" s="12"/>
      <c r="R3928" s="12"/>
      <c r="S3928" s="12"/>
      <c r="T3928" s="12"/>
      <c r="U3928" s="18"/>
      <c r="V3928" s="22"/>
      <c r="W3928" s="14"/>
      <c r="X3928" s="14"/>
      <c r="Y3928" s="14"/>
      <c r="Z3928" s="14"/>
      <c r="AA3928" s="14"/>
      <c r="AB3928" s="14"/>
      <c r="AC3928" s="14"/>
    </row>
    <row r="3929" spans="13:29" ht="16.5" customHeight="1" x14ac:dyDescent="0.25">
      <c r="M3929" s="9"/>
      <c r="N3929" s="12"/>
      <c r="O3929" s="12"/>
      <c r="P3929" s="12"/>
      <c r="Q3929" s="12"/>
      <c r="R3929" s="12"/>
      <c r="S3929" s="12"/>
      <c r="T3929" s="12"/>
      <c r="U3929" s="18"/>
      <c r="V3929" s="22"/>
      <c r="W3929" s="14"/>
      <c r="X3929" s="14"/>
      <c r="Y3929" s="14"/>
      <c r="Z3929" s="14"/>
      <c r="AA3929" s="14"/>
      <c r="AB3929" s="14"/>
      <c r="AC3929" s="14"/>
    </row>
    <row r="3930" spans="13:29" ht="16.5" customHeight="1" x14ac:dyDescent="0.25">
      <c r="M3930" s="9"/>
      <c r="N3930" s="12"/>
      <c r="O3930" s="12"/>
      <c r="P3930" s="12"/>
      <c r="Q3930" s="12"/>
      <c r="R3930" s="12"/>
      <c r="S3930" s="12"/>
      <c r="T3930" s="12"/>
      <c r="U3930" s="18"/>
      <c r="V3930" s="22"/>
      <c r="W3930" s="14"/>
      <c r="X3930" s="14"/>
      <c r="Y3930" s="14"/>
      <c r="Z3930" s="14"/>
      <c r="AA3930" s="14"/>
      <c r="AB3930" s="14"/>
      <c r="AC3930" s="14"/>
    </row>
    <row r="3931" spans="13:29" ht="16.5" customHeight="1" x14ac:dyDescent="0.25">
      <c r="M3931" s="9"/>
      <c r="N3931" s="12"/>
      <c r="O3931" s="12"/>
      <c r="P3931" s="12"/>
      <c r="Q3931" s="12"/>
      <c r="R3931" s="12"/>
      <c r="S3931" s="12"/>
      <c r="T3931" s="12"/>
      <c r="U3931" s="18"/>
      <c r="V3931" s="22"/>
      <c r="W3931" s="14"/>
      <c r="X3931" s="14"/>
      <c r="Y3931" s="14"/>
      <c r="Z3931" s="14"/>
      <c r="AA3931" s="14"/>
      <c r="AB3931" s="14"/>
      <c r="AC3931" s="14"/>
    </row>
    <row r="3932" spans="13:29" ht="16.5" customHeight="1" x14ac:dyDescent="0.25">
      <c r="M3932" s="9"/>
      <c r="N3932" s="12"/>
      <c r="O3932" s="12"/>
      <c r="P3932" s="12"/>
      <c r="Q3932" s="12"/>
      <c r="R3932" s="12"/>
      <c r="S3932" s="12"/>
      <c r="T3932" s="12"/>
      <c r="U3932" s="18"/>
      <c r="V3932" s="22"/>
      <c r="W3932" s="14"/>
      <c r="X3932" s="14"/>
      <c r="Y3932" s="14"/>
      <c r="Z3932" s="14"/>
      <c r="AA3932" s="14"/>
      <c r="AB3932" s="14"/>
      <c r="AC3932" s="14"/>
    </row>
    <row r="3933" spans="13:29" ht="16.5" customHeight="1" x14ac:dyDescent="0.25">
      <c r="M3933" s="9"/>
      <c r="N3933" s="12"/>
      <c r="O3933" s="12"/>
      <c r="P3933" s="12"/>
      <c r="Q3933" s="12"/>
      <c r="R3933" s="12"/>
      <c r="S3933" s="12"/>
      <c r="T3933" s="12"/>
      <c r="U3933" s="18"/>
      <c r="V3933" s="22"/>
      <c r="W3933" s="14"/>
      <c r="X3933" s="14"/>
      <c r="Y3933" s="14"/>
      <c r="Z3933" s="14"/>
      <c r="AA3933" s="14"/>
      <c r="AB3933" s="14"/>
      <c r="AC3933" s="14"/>
    </row>
    <row r="3934" spans="13:29" ht="16.5" customHeight="1" x14ac:dyDescent="0.25">
      <c r="M3934" s="9"/>
      <c r="N3934" s="12"/>
      <c r="O3934" s="12"/>
      <c r="P3934" s="12"/>
      <c r="Q3934" s="12"/>
      <c r="R3934" s="12"/>
      <c r="S3934" s="12"/>
      <c r="T3934" s="12"/>
      <c r="U3934" s="18"/>
      <c r="V3934" s="22"/>
      <c r="W3934" s="14"/>
      <c r="X3934" s="14"/>
      <c r="Y3934" s="14"/>
      <c r="Z3934" s="14"/>
      <c r="AA3934" s="14"/>
      <c r="AB3934" s="14"/>
      <c r="AC3934" s="14"/>
    </row>
    <row r="3935" spans="13:29" ht="16.5" customHeight="1" x14ac:dyDescent="0.25">
      <c r="M3935" s="9"/>
      <c r="N3935" s="12"/>
      <c r="O3935" s="12"/>
      <c r="P3935" s="12"/>
      <c r="Q3935" s="12"/>
      <c r="R3935" s="12"/>
      <c r="S3935" s="12"/>
      <c r="T3935" s="12"/>
      <c r="U3935" s="18"/>
      <c r="V3935" s="22"/>
      <c r="W3935" s="14"/>
      <c r="X3935" s="14"/>
      <c r="Y3935" s="14"/>
      <c r="Z3935" s="14"/>
      <c r="AA3935" s="14"/>
      <c r="AB3935" s="14"/>
      <c r="AC3935" s="14"/>
    </row>
    <row r="3936" spans="13:29" ht="16.5" customHeight="1" x14ac:dyDescent="0.25">
      <c r="M3936" s="9"/>
      <c r="N3936" s="12"/>
      <c r="O3936" s="12"/>
      <c r="P3936" s="12"/>
      <c r="Q3936" s="12"/>
      <c r="R3936" s="12"/>
      <c r="S3936" s="12"/>
      <c r="T3936" s="12"/>
      <c r="U3936" s="18"/>
      <c r="V3936" s="22"/>
      <c r="W3936" s="14"/>
      <c r="X3936" s="14"/>
      <c r="Y3936" s="14"/>
      <c r="Z3936" s="14"/>
      <c r="AA3936" s="14"/>
      <c r="AB3936" s="14"/>
      <c r="AC3936" s="14"/>
    </row>
    <row r="3937" spans="13:29" ht="16.5" customHeight="1" x14ac:dyDescent="0.25">
      <c r="M3937" s="9"/>
      <c r="N3937" s="12"/>
      <c r="O3937" s="12"/>
      <c r="P3937" s="12"/>
      <c r="Q3937" s="12"/>
      <c r="R3937" s="12"/>
      <c r="S3937" s="12"/>
      <c r="T3937" s="12"/>
      <c r="U3937" s="18"/>
      <c r="V3937" s="22"/>
      <c r="W3937" s="14"/>
      <c r="X3937" s="14"/>
      <c r="Y3937" s="14"/>
      <c r="Z3937" s="14"/>
      <c r="AA3937" s="14"/>
      <c r="AB3937" s="14"/>
      <c r="AC3937" s="14"/>
    </row>
    <row r="3938" spans="13:29" ht="16.5" customHeight="1" x14ac:dyDescent="0.25">
      <c r="M3938" s="9"/>
      <c r="N3938" s="12"/>
      <c r="O3938" s="12"/>
      <c r="P3938" s="12"/>
      <c r="Q3938" s="12"/>
      <c r="R3938" s="12"/>
      <c r="S3938" s="12"/>
      <c r="T3938" s="12"/>
      <c r="U3938" s="18"/>
      <c r="V3938" s="22"/>
      <c r="W3938" s="14"/>
      <c r="X3938" s="14"/>
      <c r="Y3938" s="14"/>
      <c r="Z3938" s="14"/>
      <c r="AA3938" s="14"/>
      <c r="AB3938" s="14"/>
      <c r="AC3938" s="14"/>
    </row>
    <row r="3939" spans="13:29" ht="16.5" customHeight="1" x14ac:dyDescent="0.25">
      <c r="M3939" s="9"/>
      <c r="N3939" s="12"/>
      <c r="O3939" s="12"/>
      <c r="P3939" s="12"/>
      <c r="Q3939" s="12"/>
      <c r="R3939" s="12"/>
      <c r="S3939" s="12"/>
      <c r="T3939" s="12"/>
      <c r="U3939" s="18"/>
      <c r="V3939" s="22"/>
      <c r="W3939" s="14"/>
      <c r="X3939" s="14"/>
      <c r="Y3939" s="14"/>
      <c r="Z3939" s="14"/>
      <c r="AA3939" s="14"/>
      <c r="AB3939" s="14"/>
      <c r="AC3939" s="14"/>
    </row>
    <row r="3940" spans="13:29" ht="16.5" customHeight="1" x14ac:dyDescent="0.25">
      <c r="M3940" s="9"/>
      <c r="N3940" s="12"/>
      <c r="O3940" s="12"/>
      <c r="P3940" s="12"/>
      <c r="Q3940" s="12"/>
      <c r="R3940" s="12"/>
      <c r="S3940" s="12"/>
      <c r="T3940" s="12"/>
      <c r="U3940" s="18"/>
      <c r="V3940" s="22"/>
      <c r="W3940" s="14"/>
      <c r="X3940" s="14"/>
      <c r="Y3940" s="14"/>
      <c r="Z3940" s="14"/>
      <c r="AA3940" s="14"/>
      <c r="AB3940" s="14"/>
      <c r="AC3940" s="14"/>
    </row>
    <row r="3941" spans="13:29" ht="16.5" customHeight="1" x14ac:dyDescent="0.25">
      <c r="M3941" s="9"/>
      <c r="N3941" s="12"/>
      <c r="O3941" s="12"/>
      <c r="P3941" s="12"/>
      <c r="Q3941" s="12"/>
      <c r="R3941" s="12"/>
      <c r="S3941" s="12"/>
      <c r="T3941" s="12"/>
      <c r="U3941" s="18"/>
      <c r="V3941" s="22"/>
      <c r="W3941" s="14"/>
      <c r="X3941" s="14"/>
      <c r="Y3941" s="14"/>
      <c r="Z3941" s="14"/>
      <c r="AA3941" s="14"/>
      <c r="AB3941" s="14"/>
      <c r="AC3941" s="14"/>
    </row>
    <row r="3942" spans="13:29" ht="16.5" customHeight="1" x14ac:dyDescent="0.25">
      <c r="M3942" s="9"/>
      <c r="N3942" s="12"/>
      <c r="O3942" s="12"/>
      <c r="P3942" s="12"/>
      <c r="Q3942" s="12"/>
      <c r="R3942" s="12"/>
      <c r="S3942" s="12"/>
      <c r="T3942" s="12"/>
      <c r="U3942" s="18"/>
      <c r="V3942" s="22"/>
      <c r="W3942" s="14"/>
      <c r="X3942" s="14"/>
      <c r="Y3942" s="14"/>
      <c r="Z3942" s="14"/>
      <c r="AA3942" s="14"/>
      <c r="AB3942" s="14"/>
      <c r="AC3942" s="14"/>
    </row>
    <row r="3943" spans="13:29" ht="16.5" customHeight="1" x14ac:dyDescent="0.25">
      <c r="M3943" s="9"/>
      <c r="N3943" s="12"/>
      <c r="O3943" s="12"/>
      <c r="P3943" s="12"/>
      <c r="Q3943" s="12"/>
      <c r="R3943" s="12"/>
      <c r="S3943" s="12"/>
      <c r="T3943" s="12"/>
      <c r="U3943" s="18"/>
      <c r="V3943" s="22"/>
      <c r="W3943" s="14"/>
      <c r="X3943" s="14"/>
      <c r="Y3943" s="14"/>
      <c r="Z3943" s="14"/>
      <c r="AA3943" s="14"/>
      <c r="AB3943" s="14"/>
      <c r="AC3943" s="14"/>
    </row>
    <row r="3944" spans="13:29" ht="16.5" customHeight="1" x14ac:dyDescent="0.25">
      <c r="M3944" s="9"/>
      <c r="N3944" s="12"/>
      <c r="O3944" s="12"/>
      <c r="P3944" s="12"/>
      <c r="Q3944" s="12"/>
      <c r="R3944" s="12"/>
      <c r="S3944" s="12"/>
      <c r="T3944" s="12"/>
      <c r="U3944" s="18"/>
      <c r="V3944" s="22"/>
      <c r="W3944" s="14"/>
      <c r="X3944" s="14"/>
      <c r="Y3944" s="14"/>
      <c r="Z3944" s="14"/>
      <c r="AA3944" s="14"/>
      <c r="AB3944" s="14"/>
      <c r="AC3944" s="14"/>
    </row>
    <row r="3945" spans="13:29" ht="16.5" customHeight="1" x14ac:dyDescent="0.25">
      <c r="M3945" s="9"/>
      <c r="N3945" s="12"/>
      <c r="O3945" s="12"/>
      <c r="P3945" s="12"/>
      <c r="Q3945" s="12"/>
      <c r="R3945" s="12"/>
      <c r="S3945" s="12"/>
      <c r="T3945" s="12"/>
      <c r="U3945" s="18"/>
      <c r="V3945" s="22"/>
      <c r="W3945" s="14"/>
      <c r="X3945" s="14"/>
      <c r="Y3945" s="14"/>
      <c r="Z3945" s="14"/>
      <c r="AA3945" s="14"/>
      <c r="AB3945" s="14"/>
      <c r="AC3945" s="14"/>
    </row>
    <row r="3946" spans="13:29" ht="16.5" customHeight="1" x14ac:dyDescent="0.25">
      <c r="M3946" s="9"/>
      <c r="N3946" s="12"/>
      <c r="O3946" s="12"/>
      <c r="P3946" s="12"/>
      <c r="Q3946" s="12"/>
      <c r="R3946" s="12"/>
      <c r="S3946" s="12"/>
      <c r="T3946" s="12"/>
      <c r="U3946" s="18"/>
      <c r="V3946" s="22"/>
      <c r="W3946" s="14"/>
      <c r="X3946" s="14"/>
      <c r="Y3946" s="14"/>
      <c r="Z3946" s="14"/>
      <c r="AA3946" s="14"/>
      <c r="AB3946" s="14"/>
      <c r="AC3946" s="14"/>
    </row>
    <row r="3947" spans="13:29" ht="16.5" customHeight="1" x14ac:dyDescent="0.25">
      <c r="M3947" s="9"/>
      <c r="N3947" s="12"/>
      <c r="O3947" s="12"/>
      <c r="P3947" s="12"/>
      <c r="Q3947" s="12"/>
      <c r="R3947" s="12"/>
      <c r="S3947" s="12"/>
      <c r="T3947" s="12"/>
      <c r="U3947" s="18"/>
      <c r="V3947" s="22"/>
      <c r="W3947" s="14"/>
      <c r="X3947" s="14"/>
      <c r="Y3947" s="14"/>
      <c r="Z3947" s="14"/>
      <c r="AA3947" s="14"/>
      <c r="AB3947" s="14"/>
      <c r="AC3947" s="14"/>
    </row>
    <row r="3948" spans="13:29" ht="16.5" customHeight="1" x14ac:dyDescent="0.25">
      <c r="M3948" s="9"/>
      <c r="N3948" s="12"/>
      <c r="O3948" s="12"/>
      <c r="P3948" s="12"/>
      <c r="Q3948" s="12"/>
      <c r="R3948" s="12"/>
      <c r="S3948" s="12"/>
      <c r="T3948" s="12"/>
      <c r="U3948" s="18"/>
      <c r="V3948" s="22"/>
      <c r="W3948" s="14"/>
      <c r="X3948" s="14"/>
      <c r="Y3948" s="14"/>
      <c r="Z3948" s="14"/>
      <c r="AA3948" s="14"/>
      <c r="AB3948" s="14"/>
      <c r="AC3948" s="14"/>
    </row>
    <row r="3949" spans="13:29" ht="16.5" customHeight="1" x14ac:dyDescent="0.25">
      <c r="M3949" s="9"/>
      <c r="N3949" s="12"/>
      <c r="O3949" s="12"/>
      <c r="P3949" s="12"/>
      <c r="Q3949" s="12"/>
      <c r="R3949" s="12"/>
      <c r="S3949" s="12"/>
      <c r="T3949" s="12"/>
      <c r="U3949" s="18"/>
      <c r="V3949" s="22"/>
      <c r="W3949" s="14"/>
      <c r="X3949" s="14"/>
      <c r="Y3949" s="14"/>
      <c r="Z3949" s="14"/>
      <c r="AA3949" s="14"/>
      <c r="AB3949" s="14"/>
      <c r="AC3949" s="14"/>
    </row>
    <row r="3950" spans="13:29" ht="16.5" customHeight="1" x14ac:dyDescent="0.25">
      <c r="M3950" s="9"/>
      <c r="N3950" s="12"/>
      <c r="O3950" s="12"/>
      <c r="P3950" s="12"/>
      <c r="Q3950" s="12"/>
      <c r="R3950" s="12"/>
      <c r="S3950" s="12"/>
      <c r="T3950" s="12"/>
      <c r="U3950" s="18"/>
      <c r="V3950" s="22"/>
      <c r="W3950" s="14"/>
      <c r="X3950" s="14"/>
      <c r="Y3950" s="14"/>
      <c r="Z3950" s="14"/>
      <c r="AA3950" s="14"/>
      <c r="AB3950" s="14"/>
      <c r="AC3950" s="14"/>
    </row>
    <row r="3951" spans="13:29" ht="16.5" customHeight="1" x14ac:dyDescent="0.25">
      <c r="M3951" s="9"/>
      <c r="N3951" s="12"/>
      <c r="O3951" s="12"/>
      <c r="P3951" s="12"/>
      <c r="Q3951" s="12"/>
      <c r="R3951" s="12"/>
      <c r="S3951" s="12"/>
      <c r="T3951" s="12"/>
      <c r="U3951" s="18"/>
      <c r="V3951" s="22"/>
      <c r="W3951" s="14"/>
      <c r="X3951" s="14"/>
      <c r="Y3951" s="14"/>
      <c r="Z3951" s="14"/>
      <c r="AA3951" s="14"/>
      <c r="AB3951" s="14"/>
      <c r="AC3951" s="14"/>
    </row>
    <row r="3952" spans="13:29" ht="16.5" customHeight="1" x14ac:dyDescent="0.25">
      <c r="M3952" s="9"/>
      <c r="N3952" s="12"/>
      <c r="O3952" s="12"/>
      <c r="P3952" s="12"/>
      <c r="Q3952" s="12"/>
      <c r="R3952" s="12"/>
      <c r="S3952" s="12"/>
      <c r="T3952" s="12"/>
      <c r="U3952" s="18"/>
      <c r="V3952" s="22"/>
      <c r="W3952" s="14"/>
      <c r="X3952" s="14"/>
      <c r="Y3952" s="14"/>
      <c r="Z3952" s="14"/>
      <c r="AA3952" s="14"/>
      <c r="AB3952" s="14"/>
      <c r="AC3952" s="14"/>
    </row>
    <row r="3953" spans="13:29" ht="16.5" customHeight="1" x14ac:dyDescent="0.25">
      <c r="M3953" s="9"/>
      <c r="N3953" s="12"/>
      <c r="O3953" s="12"/>
      <c r="P3953" s="12"/>
      <c r="Q3953" s="12"/>
      <c r="R3953" s="12"/>
      <c r="S3953" s="12"/>
      <c r="T3953" s="12"/>
      <c r="U3953" s="18"/>
      <c r="V3953" s="22"/>
      <c r="W3953" s="14"/>
      <c r="X3953" s="14"/>
      <c r="Y3953" s="14"/>
      <c r="Z3953" s="14"/>
      <c r="AA3953" s="14"/>
      <c r="AB3953" s="14"/>
      <c r="AC3953" s="14"/>
    </row>
    <row r="3954" spans="13:29" ht="16.5" customHeight="1" x14ac:dyDescent="0.25">
      <c r="M3954" s="9"/>
      <c r="N3954" s="12"/>
      <c r="O3954" s="12"/>
      <c r="P3954" s="12"/>
      <c r="Q3954" s="12"/>
      <c r="R3954" s="12"/>
      <c r="S3954" s="12"/>
      <c r="T3954" s="12"/>
      <c r="U3954" s="18"/>
      <c r="V3954" s="22"/>
      <c r="W3954" s="14"/>
      <c r="X3954" s="14"/>
      <c r="Y3954" s="14"/>
      <c r="Z3954" s="14"/>
      <c r="AA3954" s="14"/>
      <c r="AB3954" s="14"/>
      <c r="AC3954" s="14"/>
    </row>
    <row r="3955" spans="13:29" ht="16.5" customHeight="1" x14ac:dyDescent="0.25">
      <c r="M3955" s="9"/>
      <c r="N3955" s="12"/>
      <c r="O3955" s="12"/>
      <c r="P3955" s="12"/>
      <c r="Q3955" s="12"/>
      <c r="R3955" s="12"/>
      <c r="S3955" s="12"/>
      <c r="T3955" s="12"/>
      <c r="U3955" s="18"/>
      <c r="V3955" s="22"/>
      <c r="W3955" s="14"/>
      <c r="X3955" s="14"/>
      <c r="Y3955" s="14"/>
      <c r="Z3955" s="14"/>
      <c r="AA3955" s="14"/>
      <c r="AB3955" s="14"/>
      <c r="AC3955" s="14"/>
    </row>
    <row r="3956" spans="13:29" ht="16.5" customHeight="1" x14ac:dyDescent="0.25">
      <c r="M3956" s="9"/>
      <c r="N3956" s="12"/>
      <c r="O3956" s="12"/>
      <c r="P3956" s="12"/>
      <c r="Q3956" s="12"/>
      <c r="R3956" s="12"/>
      <c r="S3956" s="12"/>
      <c r="T3956" s="12"/>
      <c r="U3956" s="18"/>
      <c r="V3956" s="22"/>
      <c r="W3956" s="14"/>
      <c r="X3956" s="14"/>
      <c r="Y3956" s="14"/>
      <c r="Z3956" s="14"/>
      <c r="AA3956" s="14"/>
      <c r="AB3956" s="14"/>
      <c r="AC3956" s="14"/>
    </row>
    <row r="3957" spans="13:29" ht="16.5" customHeight="1" x14ac:dyDescent="0.25">
      <c r="M3957" s="9"/>
      <c r="N3957" s="12"/>
      <c r="O3957" s="12"/>
      <c r="P3957" s="12"/>
      <c r="Q3957" s="12"/>
      <c r="R3957" s="12"/>
      <c r="S3957" s="12"/>
      <c r="T3957" s="12"/>
      <c r="U3957" s="18"/>
      <c r="V3957" s="22"/>
      <c r="W3957" s="14"/>
      <c r="X3957" s="14"/>
      <c r="Y3957" s="14"/>
      <c r="Z3957" s="14"/>
      <c r="AA3957" s="14"/>
      <c r="AB3957" s="14"/>
      <c r="AC3957" s="14"/>
    </row>
    <row r="3958" spans="13:29" ht="16.5" customHeight="1" x14ac:dyDescent="0.25">
      <c r="M3958" s="9"/>
      <c r="N3958" s="12"/>
      <c r="O3958" s="12"/>
      <c r="P3958" s="12"/>
      <c r="Q3958" s="12"/>
      <c r="R3958" s="12"/>
      <c r="S3958" s="12"/>
      <c r="T3958" s="12"/>
      <c r="U3958" s="18"/>
      <c r="V3958" s="22"/>
      <c r="W3958" s="14"/>
      <c r="X3958" s="14"/>
      <c r="Y3958" s="14"/>
      <c r="Z3958" s="14"/>
      <c r="AA3958" s="14"/>
      <c r="AB3958" s="14"/>
      <c r="AC3958" s="14"/>
    </row>
    <row r="3959" spans="13:29" ht="16.5" customHeight="1" x14ac:dyDescent="0.25">
      <c r="M3959" s="9"/>
      <c r="N3959" s="12"/>
      <c r="O3959" s="12"/>
      <c r="P3959" s="12"/>
      <c r="Q3959" s="12"/>
      <c r="R3959" s="12"/>
      <c r="S3959" s="12"/>
      <c r="T3959" s="12"/>
      <c r="U3959" s="18"/>
      <c r="V3959" s="22"/>
      <c r="W3959" s="14"/>
      <c r="X3959" s="14"/>
      <c r="Y3959" s="14"/>
      <c r="Z3959" s="14"/>
      <c r="AA3959" s="14"/>
      <c r="AB3959" s="14"/>
      <c r="AC3959" s="14"/>
    </row>
    <row r="3960" spans="13:29" ht="16.5" customHeight="1" x14ac:dyDescent="0.25">
      <c r="M3960" s="9"/>
      <c r="N3960" s="12"/>
      <c r="O3960" s="12"/>
      <c r="P3960" s="12"/>
      <c r="Q3960" s="12"/>
      <c r="R3960" s="12"/>
      <c r="S3960" s="12"/>
      <c r="T3960" s="12"/>
      <c r="U3960" s="18"/>
      <c r="V3960" s="22"/>
      <c r="W3960" s="14"/>
      <c r="X3960" s="14"/>
      <c r="Y3960" s="14"/>
      <c r="Z3960" s="14"/>
      <c r="AA3960" s="14"/>
      <c r="AB3960" s="14"/>
      <c r="AC3960" s="14"/>
    </row>
    <row r="3961" spans="13:29" ht="16.5" customHeight="1" x14ac:dyDescent="0.25">
      <c r="M3961" s="9"/>
      <c r="N3961" s="12"/>
      <c r="O3961" s="12"/>
      <c r="P3961" s="12"/>
      <c r="Q3961" s="12"/>
      <c r="R3961" s="12"/>
      <c r="S3961" s="12"/>
      <c r="T3961" s="12"/>
      <c r="U3961" s="18"/>
      <c r="V3961" s="22"/>
      <c r="W3961" s="14"/>
      <c r="X3961" s="14"/>
      <c r="Y3961" s="14"/>
      <c r="Z3961" s="14"/>
      <c r="AA3961" s="14"/>
      <c r="AB3961" s="14"/>
      <c r="AC3961" s="14"/>
    </row>
    <row r="3962" spans="13:29" ht="16.5" customHeight="1" x14ac:dyDescent="0.25">
      <c r="M3962" s="9"/>
      <c r="N3962" s="12"/>
      <c r="O3962" s="12"/>
      <c r="P3962" s="12"/>
      <c r="Q3962" s="12"/>
      <c r="R3962" s="12"/>
      <c r="S3962" s="12"/>
      <c r="T3962" s="12"/>
      <c r="U3962" s="18"/>
      <c r="V3962" s="22"/>
      <c r="W3962" s="14"/>
      <c r="X3962" s="14"/>
      <c r="Y3962" s="14"/>
      <c r="Z3962" s="14"/>
      <c r="AA3962" s="14"/>
      <c r="AB3962" s="14"/>
      <c r="AC3962" s="14"/>
    </row>
    <row r="3963" spans="13:29" ht="16.5" customHeight="1" x14ac:dyDescent="0.25">
      <c r="M3963" s="9"/>
      <c r="N3963" s="12"/>
      <c r="O3963" s="12"/>
      <c r="P3963" s="12"/>
      <c r="Q3963" s="12"/>
      <c r="R3963" s="12"/>
      <c r="S3963" s="12"/>
      <c r="T3963" s="12"/>
      <c r="U3963" s="18"/>
      <c r="V3963" s="22"/>
      <c r="W3963" s="14"/>
      <c r="X3963" s="14"/>
      <c r="Y3963" s="14"/>
      <c r="Z3963" s="14"/>
      <c r="AA3963" s="14"/>
      <c r="AB3963" s="14"/>
      <c r="AC3963" s="14"/>
    </row>
    <row r="3964" spans="13:29" ht="16.5" customHeight="1" x14ac:dyDescent="0.25">
      <c r="M3964" s="9"/>
      <c r="N3964" s="12"/>
      <c r="O3964" s="12"/>
      <c r="P3964" s="12"/>
      <c r="Q3964" s="12"/>
      <c r="R3964" s="12"/>
      <c r="S3964" s="12"/>
      <c r="T3964" s="12"/>
      <c r="U3964" s="18"/>
      <c r="V3964" s="22"/>
      <c r="W3964" s="14"/>
      <c r="X3964" s="14"/>
      <c r="Y3964" s="14"/>
      <c r="Z3964" s="14"/>
      <c r="AA3964" s="14"/>
      <c r="AB3964" s="14"/>
      <c r="AC3964" s="14"/>
    </row>
    <row r="3965" spans="13:29" ht="16.5" customHeight="1" x14ac:dyDescent="0.25">
      <c r="M3965" s="9"/>
      <c r="N3965" s="12"/>
      <c r="O3965" s="12"/>
      <c r="P3965" s="12"/>
      <c r="Q3965" s="12"/>
      <c r="R3965" s="12"/>
      <c r="S3965" s="12"/>
      <c r="T3965" s="12"/>
      <c r="U3965" s="18"/>
      <c r="V3965" s="22"/>
      <c r="W3965" s="14"/>
      <c r="X3965" s="14"/>
      <c r="Y3965" s="14"/>
      <c r="Z3965" s="14"/>
      <c r="AA3965" s="14"/>
      <c r="AB3965" s="14"/>
      <c r="AC3965" s="14"/>
    </row>
    <row r="3966" spans="13:29" ht="16.5" customHeight="1" x14ac:dyDescent="0.25">
      <c r="M3966" s="9"/>
      <c r="N3966" s="12"/>
      <c r="O3966" s="12"/>
      <c r="P3966" s="12"/>
      <c r="Q3966" s="12"/>
      <c r="R3966" s="12"/>
      <c r="S3966" s="12"/>
      <c r="T3966" s="12"/>
      <c r="U3966" s="18"/>
      <c r="V3966" s="22"/>
      <c r="W3966" s="14"/>
      <c r="X3966" s="14"/>
      <c r="Y3966" s="14"/>
      <c r="Z3966" s="14"/>
      <c r="AA3966" s="14"/>
      <c r="AB3966" s="14"/>
      <c r="AC3966" s="14"/>
    </row>
    <row r="3967" spans="13:29" ht="16.5" customHeight="1" x14ac:dyDescent="0.25">
      <c r="M3967" s="9"/>
      <c r="N3967" s="12"/>
      <c r="O3967" s="12"/>
      <c r="P3967" s="12"/>
      <c r="Q3967" s="12"/>
      <c r="R3967" s="12"/>
      <c r="S3967" s="12"/>
      <c r="T3967" s="12"/>
      <c r="U3967" s="18"/>
      <c r="V3967" s="22"/>
      <c r="W3967" s="14"/>
      <c r="X3967" s="14"/>
      <c r="Y3967" s="14"/>
      <c r="Z3967" s="14"/>
      <c r="AA3967" s="14"/>
      <c r="AB3967" s="14"/>
      <c r="AC3967" s="14"/>
    </row>
    <row r="3968" spans="13:29" ht="16.5" customHeight="1" x14ac:dyDescent="0.25">
      <c r="M3968" s="9"/>
      <c r="N3968" s="12"/>
      <c r="O3968" s="12"/>
      <c r="P3968" s="12"/>
      <c r="Q3968" s="12"/>
      <c r="R3968" s="12"/>
      <c r="S3968" s="12"/>
      <c r="T3968" s="12"/>
      <c r="U3968" s="18"/>
      <c r="V3968" s="22"/>
      <c r="W3968" s="14"/>
      <c r="X3968" s="14"/>
      <c r="Y3968" s="14"/>
      <c r="Z3968" s="14"/>
      <c r="AA3968" s="14"/>
      <c r="AB3968" s="14"/>
      <c r="AC3968" s="14"/>
    </row>
    <row r="3969" spans="13:29" ht="16.5" customHeight="1" x14ac:dyDescent="0.25">
      <c r="M3969" s="9"/>
      <c r="N3969" s="12"/>
      <c r="O3969" s="12"/>
      <c r="P3969" s="12"/>
      <c r="Q3969" s="12"/>
      <c r="R3969" s="12"/>
      <c r="S3969" s="12"/>
      <c r="T3969" s="12"/>
      <c r="U3969" s="18"/>
      <c r="V3969" s="22"/>
      <c r="W3969" s="14"/>
      <c r="X3969" s="14"/>
      <c r="Y3969" s="14"/>
      <c r="Z3969" s="14"/>
      <c r="AA3969" s="14"/>
      <c r="AB3969" s="14"/>
      <c r="AC3969" s="14"/>
    </row>
    <row r="3970" spans="13:29" ht="16.5" customHeight="1" x14ac:dyDescent="0.25">
      <c r="M3970" s="9"/>
      <c r="N3970" s="12"/>
      <c r="O3970" s="12"/>
      <c r="P3970" s="12"/>
      <c r="Q3970" s="12"/>
      <c r="R3970" s="12"/>
      <c r="S3970" s="12"/>
      <c r="T3970" s="12"/>
      <c r="U3970" s="18"/>
      <c r="V3970" s="22"/>
      <c r="W3970" s="14"/>
      <c r="X3970" s="14"/>
      <c r="Y3970" s="14"/>
      <c r="Z3970" s="14"/>
      <c r="AA3970" s="14"/>
      <c r="AB3970" s="14"/>
      <c r="AC3970" s="14"/>
    </row>
    <row r="3971" spans="13:29" ht="16.5" customHeight="1" x14ac:dyDescent="0.25">
      <c r="M3971" s="9"/>
      <c r="N3971" s="12"/>
      <c r="O3971" s="12"/>
      <c r="P3971" s="12"/>
      <c r="Q3971" s="12"/>
      <c r="R3971" s="12"/>
      <c r="S3971" s="12"/>
      <c r="T3971" s="12"/>
      <c r="U3971" s="18"/>
      <c r="V3971" s="22"/>
      <c r="W3971" s="14"/>
      <c r="X3971" s="14"/>
      <c r="Y3971" s="14"/>
      <c r="Z3971" s="14"/>
      <c r="AA3971" s="14"/>
      <c r="AB3971" s="14"/>
      <c r="AC3971" s="14"/>
    </row>
    <row r="3972" spans="13:29" ht="16.5" customHeight="1" x14ac:dyDescent="0.25">
      <c r="M3972" s="9"/>
      <c r="N3972" s="12"/>
      <c r="O3972" s="12"/>
      <c r="P3972" s="12"/>
      <c r="Q3972" s="12"/>
      <c r="R3972" s="12"/>
      <c r="S3972" s="12"/>
      <c r="T3972" s="12"/>
      <c r="U3972" s="18"/>
      <c r="V3972" s="22"/>
      <c r="W3972" s="14"/>
      <c r="X3972" s="14"/>
      <c r="Y3972" s="14"/>
      <c r="Z3972" s="14"/>
      <c r="AA3972" s="14"/>
      <c r="AB3972" s="14"/>
      <c r="AC3972" s="14"/>
    </row>
    <row r="3973" spans="13:29" ht="16.5" customHeight="1" x14ac:dyDescent="0.25">
      <c r="M3973" s="9"/>
      <c r="N3973" s="12"/>
      <c r="O3973" s="12"/>
      <c r="P3973" s="12"/>
      <c r="Q3973" s="12"/>
      <c r="R3973" s="12"/>
      <c r="S3973" s="12"/>
      <c r="T3973" s="12"/>
      <c r="U3973" s="18"/>
      <c r="V3973" s="22"/>
      <c r="W3973" s="14"/>
      <c r="X3973" s="14"/>
      <c r="Y3973" s="14"/>
      <c r="Z3973" s="14"/>
      <c r="AA3973" s="14"/>
      <c r="AB3973" s="14"/>
      <c r="AC3973" s="14"/>
    </row>
    <row r="3974" spans="13:29" ht="16.5" customHeight="1" x14ac:dyDescent="0.25">
      <c r="M3974" s="9"/>
      <c r="N3974" s="12"/>
      <c r="O3974" s="12"/>
      <c r="P3974" s="12"/>
      <c r="Q3974" s="12"/>
      <c r="R3974" s="12"/>
      <c r="S3974" s="12"/>
      <c r="T3974" s="12"/>
      <c r="U3974" s="18"/>
      <c r="V3974" s="22"/>
      <c r="W3974" s="14"/>
      <c r="X3974" s="14"/>
      <c r="Y3974" s="14"/>
      <c r="Z3974" s="14"/>
      <c r="AA3974" s="14"/>
      <c r="AB3974" s="14"/>
      <c r="AC3974" s="14"/>
    </row>
    <row r="3975" spans="13:29" ht="16.5" customHeight="1" x14ac:dyDescent="0.25">
      <c r="M3975" s="9"/>
      <c r="N3975" s="12"/>
      <c r="O3975" s="12"/>
      <c r="P3975" s="12"/>
      <c r="Q3975" s="12"/>
      <c r="R3975" s="12"/>
      <c r="S3975" s="12"/>
      <c r="T3975" s="12"/>
      <c r="U3975" s="18"/>
      <c r="V3975" s="22"/>
      <c r="W3975" s="14"/>
      <c r="X3975" s="14"/>
      <c r="Y3975" s="14"/>
      <c r="Z3975" s="14"/>
      <c r="AA3975" s="14"/>
      <c r="AB3975" s="14"/>
      <c r="AC3975" s="14"/>
    </row>
    <row r="3976" spans="13:29" ht="16.5" customHeight="1" x14ac:dyDescent="0.25">
      <c r="M3976" s="9"/>
      <c r="N3976" s="12"/>
      <c r="O3976" s="12"/>
      <c r="P3976" s="12"/>
      <c r="Q3976" s="12"/>
      <c r="R3976" s="12"/>
      <c r="S3976" s="12"/>
      <c r="T3976" s="12"/>
      <c r="U3976" s="18"/>
      <c r="V3976" s="22"/>
      <c r="W3976" s="14"/>
      <c r="X3976" s="14"/>
      <c r="Y3976" s="14"/>
      <c r="Z3976" s="14"/>
      <c r="AA3976" s="14"/>
      <c r="AB3976" s="14"/>
      <c r="AC3976" s="14"/>
    </row>
    <row r="3977" spans="13:29" ht="16.5" customHeight="1" x14ac:dyDescent="0.25">
      <c r="M3977" s="9"/>
      <c r="N3977" s="12"/>
      <c r="O3977" s="12"/>
      <c r="P3977" s="12"/>
      <c r="Q3977" s="12"/>
      <c r="R3977" s="12"/>
      <c r="S3977" s="12"/>
      <c r="T3977" s="12"/>
      <c r="U3977" s="18"/>
      <c r="V3977" s="22"/>
      <c r="W3977" s="14"/>
      <c r="X3977" s="14"/>
      <c r="Y3977" s="14"/>
      <c r="Z3977" s="14"/>
      <c r="AA3977" s="14"/>
      <c r="AB3977" s="14"/>
      <c r="AC3977" s="14"/>
    </row>
    <row r="3978" spans="13:29" ht="16.5" customHeight="1" x14ac:dyDescent="0.25">
      <c r="M3978" s="9"/>
      <c r="N3978" s="12"/>
      <c r="O3978" s="12"/>
      <c r="P3978" s="12"/>
      <c r="Q3978" s="12"/>
      <c r="R3978" s="12"/>
      <c r="S3978" s="12"/>
      <c r="T3978" s="12"/>
      <c r="U3978" s="18"/>
      <c r="V3978" s="22"/>
      <c r="W3978" s="14"/>
      <c r="X3978" s="14"/>
      <c r="Y3978" s="14"/>
      <c r="Z3978" s="14"/>
      <c r="AA3978" s="14"/>
      <c r="AB3978" s="14"/>
      <c r="AC3978" s="14"/>
    </row>
    <row r="3979" spans="13:29" ht="16.5" customHeight="1" x14ac:dyDescent="0.25">
      <c r="M3979" s="9"/>
      <c r="N3979" s="12"/>
      <c r="O3979" s="12"/>
      <c r="P3979" s="12"/>
      <c r="Q3979" s="12"/>
      <c r="R3979" s="12"/>
      <c r="S3979" s="12"/>
      <c r="T3979" s="12"/>
      <c r="U3979" s="18"/>
      <c r="V3979" s="22"/>
      <c r="W3979" s="14"/>
      <c r="X3979" s="14"/>
      <c r="Y3979" s="14"/>
      <c r="Z3979" s="14"/>
      <c r="AA3979" s="14"/>
      <c r="AB3979" s="14"/>
      <c r="AC3979" s="14"/>
    </row>
    <row r="3980" spans="13:29" ht="16.5" customHeight="1" x14ac:dyDescent="0.25">
      <c r="M3980" s="9"/>
      <c r="N3980" s="12"/>
      <c r="O3980" s="12"/>
      <c r="P3980" s="12"/>
      <c r="Q3980" s="12"/>
      <c r="R3980" s="12"/>
      <c r="S3980" s="12"/>
      <c r="T3980" s="12"/>
      <c r="U3980" s="18"/>
      <c r="V3980" s="22"/>
      <c r="W3980" s="14"/>
      <c r="X3980" s="14"/>
      <c r="Y3980" s="14"/>
      <c r="Z3980" s="14"/>
      <c r="AA3980" s="14"/>
      <c r="AB3980" s="14"/>
      <c r="AC3980" s="14"/>
    </row>
    <row r="3981" spans="13:29" ht="16.5" customHeight="1" x14ac:dyDescent="0.25">
      <c r="M3981" s="9"/>
      <c r="N3981" s="12"/>
      <c r="O3981" s="12"/>
      <c r="P3981" s="12"/>
      <c r="Q3981" s="12"/>
      <c r="R3981" s="12"/>
      <c r="S3981" s="12"/>
      <c r="T3981" s="12"/>
      <c r="U3981" s="18"/>
      <c r="V3981" s="22"/>
      <c r="W3981" s="14"/>
      <c r="X3981" s="14"/>
      <c r="Y3981" s="14"/>
      <c r="Z3981" s="14"/>
      <c r="AA3981" s="14"/>
      <c r="AB3981" s="14"/>
      <c r="AC3981" s="14"/>
    </row>
    <row r="3982" spans="13:29" ht="16.5" customHeight="1" x14ac:dyDescent="0.25">
      <c r="M3982" s="9"/>
      <c r="N3982" s="12"/>
      <c r="O3982" s="12"/>
      <c r="P3982" s="12"/>
      <c r="Q3982" s="12"/>
      <c r="R3982" s="12"/>
      <c r="S3982" s="12"/>
      <c r="T3982" s="12"/>
      <c r="U3982" s="18"/>
      <c r="V3982" s="22"/>
      <c r="W3982" s="14"/>
      <c r="X3982" s="14"/>
      <c r="Y3982" s="14"/>
      <c r="Z3982" s="14"/>
      <c r="AA3982" s="14"/>
      <c r="AB3982" s="14"/>
      <c r="AC3982" s="14"/>
    </row>
    <row r="3983" spans="13:29" ht="16.5" customHeight="1" x14ac:dyDescent="0.25">
      <c r="M3983" s="9"/>
      <c r="N3983" s="12"/>
      <c r="O3983" s="12"/>
      <c r="P3983" s="12"/>
      <c r="Q3983" s="12"/>
      <c r="R3983" s="12"/>
      <c r="S3983" s="12"/>
      <c r="T3983" s="12"/>
      <c r="U3983" s="18"/>
      <c r="V3983" s="22"/>
      <c r="W3983" s="14"/>
      <c r="X3983" s="14"/>
      <c r="Y3983" s="14"/>
      <c r="Z3983" s="14"/>
      <c r="AA3983" s="14"/>
      <c r="AB3983" s="14"/>
      <c r="AC3983" s="14"/>
    </row>
    <row r="3984" spans="13:29" ht="16.5" customHeight="1" x14ac:dyDescent="0.25">
      <c r="M3984" s="9"/>
      <c r="N3984" s="12"/>
      <c r="O3984" s="12"/>
      <c r="P3984" s="12"/>
      <c r="Q3984" s="12"/>
      <c r="R3984" s="12"/>
      <c r="S3984" s="12"/>
      <c r="T3984" s="12"/>
      <c r="U3984" s="18"/>
      <c r="V3984" s="22"/>
      <c r="W3984" s="14"/>
      <c r="X3984" s="14"/>
      <c r="Y3984" s="14"/>
      <c r="Z3984" s="14"/>
      <c r="AA3984" s="14"/>
      <c r="AB3984" s="14"/>
      <c r="AC3984" s="14"/>
    </row>
    <row r="3985" spans="13:29" ht="16.5" customHeight="1" x14ac:dyDescent="0.25">
      <c r="M3985" s="9"/>
      <c r="N3985" s="12"/>
      <c r="O3985" s="12"/>
      <c r="P3985" s="12"/>
      <c r="Q3985" s="12"/>
      <c r="R3985" s="12"/>
      <c r="S3985" s="12"/>
      <c r="T3985" s="12"/>
      <c r="U3985" s="18"/>
      <c r="V3985" s="22"/>
      <c r="W3985" s="14"/>
      <c r="X3985" s="14"/>
      <c r="Y3985" s="14"/>
      <c r="Z3985" s="14"/>
      <c r="AA3985" s="14"/>
      <c r="AB3985" s="14"/>
      <c r="AC3985" s="14"/>
    </row>
    <row r="3986" spans="13:29" ht="16.5" customHeight="1" x14ac:dyDescent="0.25">
      <c r="M3986" s="9"/>
      <c r="N3986" s="12"/>
      <c r="O3986" s="12"/>
      <c r="P3986" s="12"/>
      <c r="Q3986" s="12"/>
      <c r="R3986" s="12"/>
      <c r="S3986" s="12"/>
      <c r="T3986" s="12"/>
      <c r="U3986" s="18"/>
      <c r="V3986" s="22"/>
      <c r="W3986" s="14"/>
      <c r="X3986" s="14"/>
      <c r="Y3986" s="14"/>
      <c r="Z3986" s="14"/>
      <c r="AA3986" s="14"/>
      <c r="AB3986" s="14"/>
      <c r="AC3986" s="14"/>
    </row>
    <row r="3987" spans="13:29" ht="16.5" customHeight="1" x14ac:dyDescent="0.25">
      <c r="M3987" s="9"/>
      <c r="N3987" s="12"/>
      <c r="O3987" s="12"/>
      <c r="P3987" s="12"/>
      <c r="Q3987" s="12"/>
      <c r="R3987" s="12"/>
      <c r="S3987" s="12"/>
      <c r="T3987" s="12"/>
      <c r="U3987" s="18"/>
      <c r="V3987" s="22"/>
      <c r="W3987" s="14"/>
      <c r="X3987" s="14"/>
      <c r="Y3987" s="14"/>
      <c r="Z3987" s="14"/>
      <c r="AA3987" s="14"/>
      <c r="AB3987" s="14"/>
      <c r="AC3987" s="14"/>
    </row>
    <row r="3988" spans="13:29" ht="16.5" customHeight="1" x14ac:dyDescent="0.25">
      <c r="M3988" s="9"/>
      <c r="N3988" s="12"/>
      <c r="O3988" s="12"/>
      <c r="P3988" s="12"/>
      <c r="Q3988" s="12"/>
      <c r="R3988" s="12"/>
      <c r="S3988" s="12"/>
      <c r="T3988" s="12"/>
      <c r="U3988" s="18"/>
      <c r="V3988" s="22"/>
      <c r="W3988" s="14"/>
      <c r="X3988" s="14"/>
      <c r="Y3988" s="14"/>
      <c r="Z3988" s="14"/>
      <c r="AA3988" s="14"/>
      <c r="AB3988" s="14"/>
      <c r="AC3988" s="14"/>
    </row>
    <row r="3989" spans="13:29" ht="16.5" customHeight="1" x14ac:dyDescent="0.25">
      <c r="M3989" s="9"/>
      <c r="N3989" s="12"/>
      <c r="O3989" s="12"/>
      <c r="P3989" s="12"/>
      <c r="Q3989" s="12"/>
      <c r="R3989" s="12"/>
      <c r="S3989" s="12"/>
      <c r="T3989" s="12"/>
      <c r="U3989" s="18"/>
      <c r="V3989" s="22"/>
      <c r="W3989" s="14"/>
      <c r="X3989" s="14"/>
      <c r="Y3989" s="14"/>
      <c r="Z3989" s="14"/>
      <c r="AA3989" s="14"/>
      <c r="AB3989" s="14"/>
      <c r="AC3989" s="14"/>
    </row>
    <row r="3990" spans="13:29" ht="16.5" customHeight="1" x14ac:dyDescent="0.25">
      <c r="M3990" s="9"/>
      <c r="N3990" s="12"/>
      <c r="O3990" s="12"/>
      <c r="P3990" s="12"/>
      <c r="Q3990" s="12"/>
      <c r="R3990" s="12"/>
      <c r="S3990" s="12"/>
      <c r="T3990" s="12"/>
      <c r="U3990" s="18"/>
      <c r="V3990" s="22"/>
      <c r="W3990" s="14"/>
      <c r="X3990" s="14"/>
      <c r="Y3990" s="14"/>
      <c r="Z3990" s="14"/>
      <c r="AA3990" s="14"/>
      <c r="AB3990" s="14"/>
      <c r="AC3990" s="14"/>
    </row>
    <row r="3991" spans="13:29" ht="16.5" customHeight="1" x14ac:dyDescent="0.25">
      <c r="M3991" s="9"/>
      <c r="N3991" s="12"/>
      <c r="O3991" s="12"/>
      <c r="P3991" s="12"/>
      <c r="Q3991" s="12"/>
      <c r="R3991" s="12"/>
      <c r="S3991" s="12"/>
      <c r="T3991" s="12"/>
      <c r="U3991" s="18"/>
      <c r="V3991" s="22"/>
      <c r="W3991" s="14"/>
      <c r="X3991" s="14"/>
      <c r="Y3991" s="14"/>
      <c r="Z3991" s="14"/>
      <c r="AA3991" s="14"/>
      <c r="AB3991" s="14"/>
      <c r="AC3991" s="14"/>
    </row>
    <row r="3992" spans="13:29" ht="16.5" customHeight="1" x14ac:dyDescent="0.25">
      <c r="M3992" s="9"/>
      <c r="N3992" s="12"/>
      <c r="O3992" s="12"/>
      <c r="P3992" s="12"/>
      <c r="Q3992" s="12"/>
      <c r="R3992" s="12"/>
      <c r="S3992" s="12"/>
      <c r="T3992" s="12"/>
      <c r="U3992" s="18"/>
      <c r="V3992" s="22"/>
      <c r="W3992" s="14"/>
      <c r="X3992" s="14"/>
      <c r="Y3992" s="14"/>
      <c r="Z3992" s="14"/>
      <c r="AA3992" s="14"/>
      <c r="AB3992" s="14"/>
      <c r="AC3992" s="14"/>
    </row>
    <row r="3993" spans="13:29" ht="16.5" customHeight="1" x14ac:dyDescent="0.25">
      <c r="M3993" s="9"/>
      <c r="N3993" s="12"/>
      <c r="O3993" s="12"/>
      <c r="P3993" s="12"/>
      <c r="Q3993" s="12"/>
      <c r="R3993" s="12"/>
      <c r="S3993" s="12"/>
      <c r="T3993" s="12"/>
      <c r="U3993" s="18"/>
      <c r="V3993" s="22"/>
      <c r="W3993" s="14"/>
      <c r="X3993" s="14"/>
      <c r="Y3993" s="14"/>
      <c r="Z3993" s="14"/>
      <c r="AA3993" s="14"/>
      <c r="AB3993" s="14"/>
      <c r="AC3993" s="14"/>
    </row>
    <row r="3994" spans="13:29" ht="16.5" customHeight="1" x14ac:dyDescent="0.25">
      <c r="M3994" s="9"/>
      <c r="N3994" s="12"/>
      <c r="O3994" s="12"/>
      <c r="P3994" s="12"/>
      <c r="Q3994" s="12"/>
      <c r="R3994" s="12"/>
      <c r="S3994" s="12"/>
      <c r="T3994" s="12"/>
      <c r="U3994" s="18"/>
      <c r="V3994" s="22"/>
      <c r="W3994" s="14"/>
      <c r="X3994" s="14"/>
      <c r="Y3994" s="14"/>
      <c r="Z3994" s="14"/>
      <c r="AA3994" s="14"/>
      <c r="AB3994" s="14"/>
      <c r="AC3994" s="14"/>
    </row>
    <row r="3995" spans="13:29" ht="16.5" customHeight="1" x14ac:dyDescent="0.25">
      <c r="M3995" s="9"/>
      <c r="N3995" s="12"/>
      <c r="O3995" s="12"/>
      <c r="P3995" s="12"/>
      <c r="Q3995" s="12"/>
      <c r="R3995" s="12"/>
      <c r="S3995" s="12"/>
      <c r="T3995" s="12"/>
      <c r="U3995" s="18"/>
      <c r="V3995" s="22"/>
      <c r="W3995" s="14"/>
      <c r="X3995" s="14"/>
      <c r="Y3995" s="14"/>
      <c r="Z3995" s="14"/>
      <c r="AA3995" s="14"/>
      <c r="AB3995" s="14"/>
      <c r="AC3995" s="14"/>
    </row>
    <row r="3996" spans="13:29" ht="16.5" customHeight="1" x14ac:dyDescent="0.25">
      <c r="M3996" s="9"/>
      <c r="N3996" s="12"/>
      <c r="O3996" s="12"/>
      <c r="P3996" s="12"/>
      <c r="Q3996" s="12"/>
      <c r="R3996" s="12"/>
      <c r="S3996" s="12"/>
      <c r="T3996" s="12"/>
      <c r="U3996" s="18"/>
      <c r="V3996" s="22"/>
      <c r="W3996" s="14"/>
      <c r="X3996" s="14"/>
      <c r="Y3996" s="14"/>
      <c r="Z3996" s="14"/>
      <c r="AA3996" s="14"/>
      <c r="AB3996" s="14"/>
      <c r="AC3996" s="14"/>
    </row>
    <row r="3997" spans="13:29" ht="16.5" customHeight="1" x14ac:dyDescent="0.25">
      <c r="M3997" s="9"/>
      <c r="N3997" s="12"/>
      <c r="O3997" s="12"/>
      <c r="P3997" s="12"/>
      <c r="Q3997" s="12"/>
      <c r="R3997" s="12"/>
      <c r="S3997" s="12"/>
      <c r="T3997" s="12"/>
      <c r="U3997" s="18"/>
      <c r="V3997" s="22"/>
      <c r="W3997" s="14"/>
      <c r="X3997" s="14"/>
      <c r="Y3997" s="14"/>
      <c r="Z3997" s="14"/>
      <c r="AA3997" s="14"/>
      <c r="AB3997" s="14"/>
      <c r="AC3997" s="14"/>
    </row>
    <row r="3998" spans="13:29" ht="16.5" customHeight="1" x14ac:dyDescent="0.25">
      <c r="M3998" s="9"/>
      <c r="N3998" s="12"/>
      <c r="O3998" s="12"/>
      <c r="P3998" s="12"/>
      <c r="Q3998" s="12"/>
      <c r="R3998" s="12"/>
      <c r="S3998" s="12"/>
      <c r="T3998" s="12"/>
      <c r="U3998" s="18"/>
      <c r="V3998" s="22"/>
      <c r="W3998" s="14"/>
      <c r="X3998" s="14"/>
      <c r="Y3998" s="14"/>
      <c r="Z3998" s="14"/>
      <c r="AA3998" s="14"/>
      <c r="AB3998" s="14"/>
      <c r="AC3998" s="14"/>
    </row>
    <row r="3999" spans="13:29" ht="16.5" customHeight="1" x14ac:dyDescent="0.25">
      <c r="M3999" s="9"/>
      <c r="N3999" s="12"/>
      <c r="O3999" s="12"/>
      <c r="P3999" s="12"/>
      <c r="Q3999" s="12"/>
      <c r="R3999" s="12"/>
      <c r="S3999" s="12"/>
      <c r="T3999" s="12"/>
      <c r="U3999" s="18"/>
      <c r="V3999" s="22"/>
      <c r="W3999" s="14"/>
      <c r="X3999" s="14"/>
      <c r="Y3999" s="14"/>
      <c r="Z3999" s="14"/>
      <c r="AA3999" s="14"/>
      <c r="AB3999" s="14"/>
      <c r="AC3999" s="14"/>
    </row>
    <row r="4000" spans="13:29" ht="16.5" customHeight="1" x14ac:dyDescent="0.25">
      <c r="M4000" s="9"/>
      <c r="N4000" s="12"/>
      <c r="O4000" s="12"/>
      <c r="P4000" s="12"/>
      <c r="Q4000" s="12"/>
      <c r="R4000" s="12"/>
      <c r="S4000" s="12"/>
      <c r="T4000" s="12"/>
      <c r="U4000" s="18"/>
      <c r="V4000" s="22"/>
      <c r="W4000" s="14"/>
      <c r="X4000" s="14"/>
      <c r="Y4000" s="14"/>
      <c r="Z4000" s="14"/>
      <c r="AA4000" s="14"/>
      <c r="AB4000" s="14"/>
      <c r="AC4000" s="14"/>
    </row>
    <row r="4001" spans="13:29" ht="16.5" customHeight="1" x14ac:dyDescent="0.25">
      <c r="M4001" s="9"/>
      <c r="N4001" s="12"/>
      <c r="O4001" s="12"/>
      <c r="P4001" s="12"/>
      <c r="Q4001" s="12"/>
      <c r="R4001" s="12"/>
      <c r="S4001" s="12"/>
      <c r="T4001" s="12"/>
      <c r="U4001" s="18"/>
      <c r="V4001" s="22"/>
      <c r="W4001" s="14"/>
      <c r="X4001" s="14"/>
      <c r="Y4001" s="14"/>
      <c r="Z4001" s="14"/>
      <c r="AA4001" s="14"/>
      <c r="AB4001" s="14"/>
      <c r="AC4001" s="14"/>
    </row>
    <row r="4002" spans="13:29" ht="16.5" customHeight="1" x14ac:dyDescent="0.25">
      <c r="M4002" s="9"/>
      <c r="N4002" s="12"/>
      <c r="O4002" s="12"/>
      <c r="P4002" s="12"/>
      <c r="Q4002" s="12"/>
      <c r="R4002" s="12"/>
      <c r="S4002" s="12"/>
      <c r="T4002" s="12"/>
      <c r="U4002" s="18"/>
      <c r="V4002" s="22"/>
      <c r="W4002" s="14"/>
      <c r="X4002" s="14"/>
      <c r="Y4002" s="14"/>
      <c r="Z4002" s="14"/>
      <c r="AA4002" s="14"/>
      <c r="AB4002" s="14"/>
      <c r="AC4002" s="14"/>
    </row>
    <row r="4003" spans="13:29" ht="16.5" customHeight="1" x14ac:dyDescent="0.25">
      <c r="M4003" s="9"/>
      <c r="N4003" s="12"/>
      <c r="O4003" s="12"/>
      <c r="P4003" s="12"/>
      <c r="Q4003" s="12"/>
      <c r="R4003" s="12"/>
      <c r="S4003" s="12"/>
      <c r="T4003" s="12"/>
      <c r="U4003" s="18"/>
      <c r="V4003" s="22"/>
      <c r="W4003" s="14"/>
      <c r="X4003" s="14"/>
      <c r="Y4003" s="14"/>
      <c r="Z4003" s="14"/>
      <c r="AA4003" s="14"/>
      <c r="AB4003" s="14"/>
      <c r="AC4003" s="14"/>
    </row>
    <row r="4004" spans="13:29" ht="16.5" customHeight="1" x14ac:dyDescent="0.25">
      <c r="M4004" s="9"/>
      <c r="N4004" s="12"/>
      <c r="O4004" s="12"/>
      <c r="P4004" s="12"/>
      <c r="Q4004" s="12"/>
      <c r="R4004" s="12"/>
      <c r="S4004" s="12"/>
      <c r="T4004" s="12"/>
      <c r="U4004" s="18"/>
      <c r="V4004" s="22"/>
      <c r="W4004" s="14"/>
      <c r="X4004" s="14"/>
      <c r="Y4004" s="14"/>
      <c r="Z4004" s="14"/>
      <c r="AA4004" s="14"/>
      <c r="AB4004" s="14"/>
      <c r="AC4004" s="14"/>
    </row>
    <row r="4005" spans="13:29" ht="16.5" customHeight="1" x14ac:dyDescent="0.25">
      <c r="M4005" s="9"/>
      <c r="N4005" s="12"/>
      <c r="O4005" s="12"/>
      <c r="P4005" s="12"/>
      <c r="Q4005" s="12"/>
      <c r="R4005" s="12"/>
      <c r="S4005" s="12"/>
      <c r="T4005" s="12"/>
      <c r="U4005" s="18"/>
      <c r="V4005" s="22"/>
      <c r="W4005" s="14"/>
      <c r="X4005" s="14"/>
      <c r="Y4005" s="14"/>
      <c r="Z4005" s="14"/>
      <c r="AA4005" s="14"/>
      <c r="AB4005" s="14"/>
      <c r="AC4005" s="14"/>
    </row>
    <row r="4006" spans="13:29" ht="16.5" customHeight="1" x14ac:dyDescent="0.25">
      <c r="M4006" s="9"/>
      <c r="N4006" s="12"/>
      <c r="O4006" s="12"/>
      <c r="P4006" s="12"/>
      <c r="Q4006" s="12"/>
      <c r="R4006" s="12"/>
      <c r="S4006" s="12"/>
      <c r="T4006" s="12"/>
      <c r="U4006" s="18"/>
      <c r="V4006" s="22"/>
      <c r="W4006" s="14"/>
      <c r="X4006" s="14"/>
      <c r="Y4006" s="14"/>
      <c r="Z4006" s="14"/>
      <c r="AA4006" s="14"/>
      <c r="AB4006" s="14"/>
      <c r="AC4006" s="14"/>
    </row>
    <row r="4007" spans="13:29" ht="16.5" customHeight="1" x14ac:dyDescent="0.25">
      <c r="M4007" s="9"/>
      <c r="N4007" s="12"/>
      <c r="O4007" s="12"/>
      <c r="P4007" s="12"/>
      <c r="Q4007" s="12"/>
      <c r="R4007" s="12"/>
      <c r="S4007" s="12"/>
      <c r="T4007" s="12"/>
      <c r="U4007" s="18"/>
      <c r="V4007" s="22"/>
      <c r="W4007" s="14"/>
      <c r="X4007" s="14"/>
      <c r="Y4007" s="14"/>
      <c r="Z4007" s="14"/>
      <c r="AA4007" s="14"/>
      <c r="AB4007" s="14"/>
      <c r="AC4007" s="14"/>
    </row>
    <row r="4008" spans="13:29" ht="16.5" customHeight="1" x14ac:dyDescent="0.25">
      <c r="M4008" s="9"/>
      <c r="N4008" s="12"/>
      <c r="O4008" s="12"/>
      <c r="P4008" s="12"/>
      <c r="Q4008" s="12"/>
      <c r="R4008" s="12"/>
      <c r="S4008" s="12"/>
      <c r="T4008" s="12"/>
      <c r="U4008" s="18"/>
      <c r="V4008" s="22"/>
      <c r="W4008" s="14"/>
      <c r="X4008" s="14"/>
      <c r="Y4008" s="14"/>
      <c r="Z4008" s="14"/>
      <c r="AA4008" s="14"/>
      <c r="AB4008" s="14"/>
      <c r="AC4008" s="14"/>
    </row>
    <row r="4009" spans="13:29" ht="16.5" customHeight="1" x14ac:dyDescent="0.25">
      <c r="M4009" s="9"/>
      <c r="N4009" s="12"/>
      <c r="O4009" s="12"/>
      <c r="P4009" s="12"/>
      <c r="Q4009" s="12"/>
      <c r="R4009" s="12"/>
      <c r="S4009" s="12"/>
      <c r="T4009" s="12"/>
      <c r="U4009" s="18"/>
      <c r="V4009" s="22"/>
      <c r="W4009" s="14"/>
      <c r="X4009" s="14"/>
      <c r="Y4009" s="14"/>
      <c r="Z4009" s="14"/>
      <c r="AA4009" s="14"/>
      <c r="AB4009" s="14"/>
      <c r="AC4009" s="14"/>
    </row>
    <row r="4010" spans="13:29" ht="16.5" customHeight="1" x14ac:dyDescent="0.25">
      <c r="M4010" s="9"/>
      <c r="N4010" s="12"/>
      <c r="O4010" s="12"/>
      <c r="P4010" s="12"/>
      <c r="Q4010" s="12"/>
      <c r="R4010" s="12"/>
      <c r="S4010" s="12"/>
      <c r="T4010" s="12"/>
      <c r="U4010" s="18"/>
      <c r="V4010" s="22"/>
      <c r="W4010" s="14"/>
      <c r="X4010" s="14"/>
      <c r="Y4010" s="14"/>
      <c r="Z4010" s="14"/>
      <c r="AA4010" s="14"/>
      <c r="AB4010" s="14"/>
      <c r="AC4010" s="14"/>
    </row>
    <row r="4011" spans="13:29" ht="16.5" customHeight="1" x14ac:dyDescent="0.25">
      <c r="M4011" s="9"/>
      <c r="N4011" s="12"/>
      <c r="O4011" s="12"/>
      <c r="P4011" s="12"/>
      <c r="Q4011" s="12"/>
      <c r="R4011" s="12"/>
      <c r="S4011" s="12"/>
      <c r="T4011" s="12"/>
      <c r="U4011" s="18"/>
      <c r="V4011" s="22"/>
      <c r="W4011" s="14"/>
      <c r="X4011" s="14"/>
      <c r="Y4011" s="14"/>
      <c r="Z4011" s="14"/>
      <c r="AA4011" s="14"/>
      <c r="AB4011" s="14"/>
      <c r="AC4011" s="14"/>
    </row>
    <row r="4012" spans="13:29" ht="16.5" customHeight="1" x14ac:dyDescent="0.25">
      <c r="M4012" s="9"/>
      <c r="N4012" s="12"/>
      <c r="O4012" s="12"/>
      <c r="P4012" s="12"/>
      <c r="Q4012" s="12"/>
      <c r="R4012" s="12"/>
      <c r="S4012" s="12"/>
      <c r="T4012" s="12"/>
      <c r="U4012" s="18"/>
      <c r="V4012" s="22"/>
      <c r="W4012" s="14"/>
      <c r="X4012" s="14"/>
      <c r="Y4012" s="14"/>
      <c r="Z4012" s="14"/>
      <c r="AA4012" s="14"/>
      <c r="AB4012" s="14"/>
      <c r="AC4012" s="14"/>
    </row>
    <row r="4013" spans="13:29" ht="16.5" customHeight="1" x14ac:dyDescent="0.25">
      <c r="M4013" s="9"/>
      <c r="N4013" s="12"/>
      <c r="O4013" s="12"/>
      <c r="P4013" s="12"/>
      <c r="Q4013" s="12"/>
      <c r="R4013" s="12"/>
      <c r="S4013" s="12"/>
      <c r="T4013" s="12"/>
      <c r="U4013" s="18"/>
      <c r="V4013" s="22"/>
      <c r="W4013" s="14"/>
      <c r="X4013" s="14"/>
      <c r="Y4013" s="14"/>
      <c r="Z4013" s="14"/>
      <c r="AA4013" s="14"/>
      <c r="AB4013" s="14"/>
      <c r="AC4013" s="14"/>
    </row>
    <row r="4014" spans="13:29" ht="16.5" customHeight="1" x14ac:dyDescent="0.25">
      <c r="M4014" s="9"/>
      <c r="N4014" s="12"/>
      <c r="O4014" s="12"/>
      <c r="P4014" s="12"/>
      <c r="Q4014" s="12"/>
      <c r="R4014" s="12"/>
      <c r="S4014" s="12"/>
      <c r="T4014" s="12"/>
      <c r="U4014" s="18"/>
      <c r="V4014" s="22"/>
      <c r="W4014" s="14"/>
      <c r="X4014" s="14"/>
      <c r="Y4014" s="14"/>
      <c r="Z4014" s="14"/>
      <c r="AA4014" s="14"/>
      <c r="AB4014" s="14"/>
      <c r="AC4014" s="14"/>
    </row>
    <row r="4015" spans="13:29" ht="16.5" customHeight="1" x14ac:dyDescent="0.25">
      <c r="M4015" s="9"/>
      <c r="N4015" s="12"/>
      <c r="O4015" s="12"/>
      <c r="P4015" s="12"/>
      <c r="Q4015" s="12"/>
      <c r="R4015" s="12"/>
      <c r="S4015" s="12"/>
      <c r="T4015" s="12"/>
      <c r="U4015" s="18"/>
      <c r="V4015" s="22"/>
      <c r="W4015" s="14"/>
      <c r="X4015" s="14"/>
      <c r="Y4015" s="14"/>
      <c r="Z4015" s="14"/>
      <c r="AA4015" s="14"/>
      <c r="AB4015" s="14"/>
      <c r="AC4015" s="14"/>
    </row>
    <row r="4016" spans="13:29" ht="16.5" customHeight="1" x14ac:dyDescent="0.25">
      <c r="M4016" s="9"/>
      <c r="N4016" s="12"/>
      <c r="O4016" s="12"/>
      <c r="P4016" s="12"/>
      <c r="Q4016" s="12"/>
      <c r="R4016" s="12"/>
      <c r="S4016" s="12"/>
      <c r="T4016" s="12"/>
      <c r="U4016" s="18"/>
      <c r="V4016" s="22"/>
      <c r="W4016" s="14"/>
      <c r="X4016" s="14"/>
      <c r="Y4016" s="14"/>
      <c r="Z4016" s="14"/>
      <c r="AA4016" s="14"/>
      <c r="AB4016" s="14"/>
      <c r="AC4016" s="14"/>
    </row>
    <row r="4017" spans="13:29" ht="16.5" customHeight="1" x14ac:dyDescent="0.25">
      <c r="M4017" s="9"/>
      <c r="N4017" s="12"/>
      <c r="O4017" s="12"/>
      <c r="P4017" s="12"/>
      <c r="Q4017" s="12"/>
      <c r="R4017" s="12"/>
      <c r="S4017" s="12"/>
      <c r="T4017" s="12"/>
      <c r="U4017" s="18"/>
      <c r="V4017" s="22"/>
      <c r="W4017" s="14"/>
      <c r="X4017" s="14"/>
      <c r="Y4017" s="14"/>
      <c r="Z4017" s="14"/>
      <c r="AA4017" s="14"/>
      <c r="AB4017" s="14"/>
      <c r="AC4017" s="14"/>
    </row>
    <row r="4018" spans="13:29" ht="16.5" customHeight="1" x14ac:dyDescent="0.25">
      <c r="M4018" s="9"/>
      <c r="N4018" s="12"/>
      <c r="O4018" s="12"/>
      <c r="P4018" s="12"/>
      <c r="Q4018" s="12"/>
      <c r="R4018" s="12"/>
      <c r="S4018" s="12"/>
      <c r="T4018" s="12"/>
      <c r="U4018" s="18"/>
      <c r="V4018" s="22"/>
      <c r="W4018" s="14"/>
      <c r="X4018" s="14"/>
      <c r="Y4018" s="14"/>
      <c r="Z4018" s="14"/>
      <c r="AA4018" s="14"/>
      <c r="AB4018" s="14"/>
      <c r="AC4018" s="14"/>
    </row>
    <row r="4019" spans="13:29" ht="16.5" customHeight="1" x14ac:dyDescent="0.25">
      <c r="M4019" s="9"/>
      <c r="N4019" s="12"/>
      <c r="O4019" s="12"/>
      <c r="P4019" s="12"/>
      <c r="Q4019" s="12"/>
      <c r="R4019" s="12"/>
      <c r="S4019" s="12"/>
      <c r="T4019" s="12"/>
      <c r="U4019" s="18"/>
      <c r="V4019" s="22"/>
      <c r="W4019" s="14"/>
      <c r="X4019" s="14"/>
      <c r="Y4019" s="14"/>
      <c r="Z4019" s="14"/>
      <c r="AA4019" s="14"/>
      <c r="AB4019" s="14"/>
      <c r="AC4019" s="14"/>
    </row>
    <row r="4020" spans="13:29" ht="16.5" customHeight="1" x14ac:dyDescent="0.25">
      <c r="M4020" s="9"/>
      <c r="N4020" s="12"/>
      <c r="O4020" s="12"/>
      <c r="P4020" s="12"/>
      <c r="Q4020" s="12"/>
      <c r="R4020" s="12"/>
      <c r="S4020" s="12"/>
      <c r="T4020" s="12"/>
      <c r="U4020" s="18"/>
      <c r="V4020" s="22"/>
      <c r="W4020" s="14"/>
      <c r="X4020" s="14"/>
      <c r="Y4020" s="14"/>
      <c r="Z4020" s="14"/>
      <c r="AA4020" s="14"/>
      <c r="AB4020" s="14"/>
      <c r="AC4020" s="14"/>
    </row>
    <row r="4021" spans="13:29" ht="16.5" customHeight="1" x14ac:dyDescent="0.25">
      <c r="M4021" s="9"/>
      <c r="N4021" s="12"/>
      <c r="O4021" s="12"/>
      <c r="P4021" s="12"/>
      <c r="Q4021" s="12"/>
      <c r="R4021" s="12"/>
      <c r="S4021" s="12"/>
      <c r="T4021" s="12"/>
      <c r="U4021" s="18"/>
      <c r="V4021" s="22"/>
      <c r="W4021" s="14"/>
      <c r="X4021" s="14"/>
      <c r="Y4021" s="14"/>
      <c r="Z4021" s="14"/>
      <c r="AA4021" s="14"/>
      <c r="AB4021" s="14"/>
      <c r="AC4021" s="14"/>
    </row>
    <row r="4022" spans="13:29" ht="16.5" customHeight="1" x14ac:dyDescent="0.25">
      <c r="M4022" s="9"/>
      <c r="N4022" s="12"/>
      <c r="O4022" s="12"/>
      <c r="P4022" s="12"/>
      <c r="Q4022" s="12"/>
      <c r="R4022" s="12"/>
      <c r="S4022" s="12"/>
      <c r="T4022" s="12"/>
      <c r="U4022" s="18"/>
      <c r="V4022" s="22"/>
      <c r="W4022" s="14"/>
      <c r="X4022" s="14"/>
      <c r="Y4022" s="14"/>
      <c r="Z4022" s="14"/>
      <c r="AA4022" s="14"/>
      <c r="AB4022" s="14"/>
      <c r="AC4022" s="14"/>
    </row>
    <row r="4023" spans="13:29" ht="16.5" customHeight="1" x14ac:dyDescent="0.25">
      <c r="M4023" s="9"/>
      <c r="N4023" s="12"/>
      <c r="O4023" s="12"/>
      <c r="P4023" s="12"/>
      <c r="Q4023" s="12"/>
      <c r="R4023" s="12"/>
      <c r="S4023" s="12"/>
      <c r="T4023" s="12"/>
      <c r="U4023" s="18"/>
      <c r="V4023" s="22"/>
      <c r="W4023" s="14"/>
      <c r="X4023" s="14"/>
      <c r="Y4023" s="14"/>
      <c r="Z4023" s="14"/>
      <c r="AA4023" s="14"/>
      <c r="AB4023" s="14"/>
      <c r="AC4023" s="14"/>
    </row>
    <row r="4024" spans="13:29" ht="16.5" customHeight="1" x14ac:dyDescent="0.25">
      <c r="M4024" s="9"/>
      <c r="N4024" s="12"/>
      <c r="O4024" s="12"/>
      <c r="P4024" s="12"/>
      <c r="Q4024" s="12"/>
      <c r="R4024" s="12"/>
      <c r="S4024" s="12"/>
      <c r="T4024" s="12"/>
      <c r="U4024" s="18"/>
      <c r="V4024" s="22"/>
      <c r="W4024" s="14"/>
      <c r="X4024" s="14"/>
      <c r="Y4024" s="14"/>
      <c r="Z4024" s="14"/>
      <c r="AA4024" s="14"/>
      <c r="AB4024" s="14"/>
      <c r="AC4024" s="14"/>
    </row>
    <row r="4025" spans="13:29" ht="16.5" customHeight="1" x14ac:dyDescent="0.25">
      <c r="M4025" s="9"/>
      <c r="N4025" s="12"/>
      <c r="O4025" s="12"/>
      <c r="P4025" s="12"/>
      <c r="Q4025" s="12"/>
      <c r="R4025" s="12"/>
      <c r="S4025" s="12"/>
      <c r="T4025" s="12"/>
      <c r="U4025" s="18"/>
      <c r="V4025" s="22"/>
      <c r="W4025" s="14"/>
      <c r="X4025" s="14"/>
      <c r="Y4025" s="14"/>
      <c r="Z4025" s="14"/>
      <c r="AA4025" s="14"/>
      <c r="AB4025" s="14"/>
      <c r="AC4025" s="14"/>
    </row>
    <row r="4026" spans="13:29" ht="16.5" customHeight="1" x14ac:dyDescent="0.25">
      <c r="M4026" s="9"/>
      <c r="N4026" s="12"/>
      <c r="O4026" s="12"/>
      <c r="P4026" s="12"/>
      <c r="Q4026" s="12"/>
      <c r="R4026" s="12"/>
      <c r="S4026" s="12"/>
      <c r="T4026" s="12"/>
      <c r="U4026" s="18"/>
      <c r="V4026" s="22"/>
      <c r="W4026" s="14"/>
      <c r="X4026" s="14"/>
      <c r="Y4026" s="14"/>
      <c r="Z4026" s="14"/>
      <c r="AA4026" s="14"/>
      <c r="AB4026" s="14"/>
      <c r="AC4026" s="14"/>
    </row>
    <row r="4027" spans="13:29" ht="16.5" customHeight="1" x14ac:dyDescent="0.25">
      <c r="M4027" s="9"/>
      <c r="N4027" s="12"/>
      <c r="O4027" s="12"/>
      <c r="P4027" s="12"/>
      <c r="Q4027" s="12"/>
      <c r="R4027" s="12"/>
      <c r="S4027" s="12"/>
      <c r="T4027" s="12"/>
      <c r="U4027" s="18"/>
      <c r="V4027" s="22"/>
      <c r="W4027" s="14"/>
      <c r="X4027" s="14"/>
      <c r="Y4027" s="14"/>
      <c r="Z4027" s="14"/>
      <c r="AA4027" s="14"/>
      <c r="AB4027" s="14"/>
      <c r="AC4027" s="14"/>
    </row>
    <row r="4028" spans="13:29" ht="16.5" customHeight="1" x14ac:dyDescent="0.25">
      <c r="M4028" s="9"/>
      <c r="N4028" s="12"/>
      <c r="O4028" s="12"/>
      <c r="P4028" s="12"/>
      <c r="Q4028" s="12"/>
      <c r="R4028" s="12"/>
      <c r="S4028" s="12"/>
      <c r="T4028" s="12"/>
      <c r="U4028" s="18"/>
      <c r="V4028" s="22"/>
      <c r="W4028" s="14"/>
      <c r="X4028" s="14"/>
      <c r="Y4028" s="14"/>
      <c r="Z4028" s="14"/>
      <c r="AA4028" s="14"/>
      <c r="AB4028" s="14"/>
      <c r="AC4028" s="14"/>
    </row>
    <row r="4029" spans="13:29" ht="16.5" customHeight="1" x14ac:dyDescent="0.25">
      <c r="M4029" s="9"/>
      <c r="N4029" s="12"/>
      <c r="O4029" s="12"/>
      <c r="P4029" s="12"/>
      <c r="Q4029" s="12"/>
      <c r="R4029" s="12"/>
      <c r="S4029" s="12"/>
      <c r="T4029" s="12"/>
      <c r="U4029" s="18"/>
      <c r="V4029" s="22"/>
      <c r="W4029" s="14"/>
      <c r="X4029" s="14"/>
      <c r="Y4029" s="14"/>
      <c r="Z4029" s="14"/>
      <c r="AA4029" s="14"/>
      <c r="AB4029" s="14"/>
      <c r="AC4029" s="14"/>
    </row>
    <row r="4030" spans="13:29" ht="16.5" customHeight="1" x14ac:dyDescent="0.25">
      <c r="M4030" s="9"/>
      <c r="N4030" s="12"/>
      <c r="O4030" s="12"/>
      <c r="P4030" s="12"/>
      <c r="Q4030" s="12"/>
      <c r="R4030" s="12"/>
      <c r="S4030" s="12"/>
      <c r="T4030" s="12"/>
      <c r="U4030" s="18"/>
      <c r="V4030" s="22"/>
      <c r="W4030" s="14"/>
      <c r="X4030" s="14"/>
      <c r="Y4030" s="14"/>
      <c r="Z4030" s="14"/>
      <c r="AA4030" s="14"/>
      <c r="AB4030" s="14"/>
      <c r="AC4030" s="14"/>
    </row>
    <row r="4031" spans="13:29" ht="16.5" customHeight="1" x14ac:dyDescent="0.25">
      <c r="M4031" s="9"/>
      <c r="N4031" s="12"/>
      <c r="O4031" s="12"/>
      <c r="P4031" s="12"/>
      <c r="Q4031" s="12"/>
      <c r="R4031" s="12"/>
      <c r="S4031" s="12"/>
      <c r="T4031" s="12"/>
      <c r="U4031" s="18"/>
      <c r="V4031" s="22"/>
      <c r="W4031" s="14"/>
      <c r="X4031" s="14"/>
      <c r="Y4031" s="14"/>
      <c r="Z4031" s="14"/>
      <c r="AA4031" s="14"/>
      <c r="AB4031" s="14"/>
      <c r="AC4031" s="14"/>
    </row>
    <row r="4032" spans="13:29" ht="16.5" customHeight="1" x14ac:dyDescent="0.25">
      <c r="M4032" s="9"/>
      <c r="N4032" s="12"/>
      <c r="O4032" s="12"/>
      <c r="P4032" s="12"/>
      <c r="Q4032" s="12"/>
      <c r="R4032" s="12"/>
      <c r="S4032" s="12"/>
      <c r="T4032" s="12"/>
      <c r="U4032" s="18"/>
      <c r="V4032" s="22"/>
      <c r="W4032" s="14"/>
      <c r="X4032" s="14"/>
      <c r="Y4032" s="14"/>
      <c r="Z4032" s="14"/>
      <c r="AA4032" s="14"/>
      <c r="AB4032" s="14"/>
      <c r="AC4032" s="14"/>
    </row>
    <row r="4033" spans="13:29" ht="16.5" customHeight="1" x14ac:dyDescent="0.25">
      <c r="M4033" s="9"/>
      <c r="N4033" s="12"/>
      <c r="O4033" s="12"/>
      <c r="P4033" s="12"/>
      <c r="Q4033" s="12"/>
      <c r="R4033" s="12"/>
      <c r="S4033" s="12"/>
      <c r="T4033" s="12"/>
      <c r="U4033" s="18"/>
      <c r="V4033" s="22"/>
      <c r="W4033" s="14"/>
      <c r="X4033" s="14"/>
      <c r="Y4033" s="14"/>
      <c r="Z4033" s="14"/>
      <c r="AA4033" s="14"/>
      <c r="AB4033" s="14"/>
      <c r="AC4033" s="14"/>
    </row>
    <row r="4034" spans="13:29" ht="16.5" customHeight="1" x14ac:dyDescent="0.25">
      <c r="M4034" s="9"/>
      <c r="N4034" s="12"/>
      <c r="O4034" s="12"/>
      <c r="P4034" s="12"/>
      <c r="Q4034" s="12"/>
      <c r="R4034" s="12"/>
      <c r="S4034" s="12"/>
      <c r="T4034" s="12"/>
      <c r="U4034" s="18"/>
      <c r="V4034" s="22"/>
      <c r="W4034" s="14"/>
      <c r="X4034" s="14"/>
      <c r="Y4034" s="14"/>
      <c r="Z4034" s="14"/>
      <c r="AA4034" s="14"/>
      <c r="AB4034" s="14"/>
      <c r="AC4034" s="14"/>
    </row>
    <row r="4035" spans="13:29" ht="16.5" customHeight="1" x14ac:dyDescent="0.25">
      <c r="M4035" s="9"/>
      <c r="N4035" s="12"/>
      <c r="O4035" s="12"/>
      <c r="P4035" s="12"/>
      <c r="Q4035" s="12"/>
      <c r="R4035" s="12"/>
      <c r="S4035" s="12"/>
      <c r="T4035" s="12"/>
      <c r="U4035" s="18"/>
      <c r="V4035" s="22"/>
      <c r="W4035" s="14"/>
      <c r="X4035" s="14"/>
      <c r="Y4035" s="14"/>
      <c r="Z4035" s="14"/>
      <c r="AA4035" s="14"/>
      <c r="AB4035" s="14"/>
      <c r="AC4035" s="14"/>
    </row>
    <row r="4036" spans="13:29" ht="16.5" customHeight="1" x14ac:dyDescent="0.25">
      <c r="M4036" s="9"/>
      <c r="N4036" s="12"/>
      <c r="O4036" s="12"/>
      <c r="P4036" s="12"/>
      <c r="Q4036" s="12"/>
      <c r="R4036" s="12"/>
      <c r="S4036" s="12"/>
      <c r="T4036" s="12"/>
      <c r="U4036" s="18"/>
      <c r="V4036" s="22"/>
      <c r="W4036" s="14"/>
      <c r="X4036" s="14"/>
      <c r="Y4036" s="14"/>
      <c r="Z4036" s="14"/>
      <c r="AA4036" s="14"/>
      <c r="AB4036" s="14"/>
      <c r="AC4036" s="14"/>
    </row>
    <row r="4037" spans="13:29" ht="16.5" customHeight="1" x14ac:dyDescent="0.25">
      <c r="M4037" s="9"/>
      <c r="N4037" s="12"/>
      <c r="O4037" s="12"/>
      <c r="P4037" s="12"/>
      <c r="Q4037" s="12"/>
      <c r="R4037" s="12"/>
      <c r="S4037" s="12"/>
      <c r="T4037" s="12"/>
      <c r="U4037" s="18"/>
      <c r="V4037" s="22"/>
      <c r="W4037" s="14"/>
      <c r="X4037" s="14"/>
      <c r="Y4037" s="14"/>
      <c r="Z4037" s="14"/>
      <c r="AA4037" s="14"/>
      <c r="AB4037" s="14"/>
      <c r="AC4037" s="14"/>
    </row>
    <row r="4038" spans="13:29" ht="16.5" customHeight="1" x14ac:dyDescent="0.25">
      <c r="M4038" s="9"/>
      <c r="N4038" s="12"/>
      <c r="O4038" s="12"/>
      <c r="P4038" s="12"/>
      <c r="Q4038" s="12"/>
      <c r="R4038" s="12"/>
      <c r="S4038" s="12"/>
      <c r="T4038" s="12"/>
      <c r="U4038" s="18"/>
      <c r="V4038" s="22"/>
      <c r="W4038" s="14"/>
      <c r="X4038" s="14"/>
      <c r="Y4038" s="14"/>
      <c r="Z4038" s="14"/>
      <c r="AA4038" s="14"/>
      <c r="AB4038" s="14"/>
      <c r="AC4038" s="14"/>
    </row>
    <row r="4039" spans="13:29" ht="16.5" customHeight="1" x14ac:dyDescent="0.25">
      <c r="M4039" s="9"/>
      <c r="N4039" s="12"/>
      <c r="O4039" s="12"/>
      <c r="P4039" s="12"/>
      <c r="Q4039" s="12"/>
      <c r="R4039" s="12"/>
      <c r="S4039" s="12"/>
      <c r="T4039" s="12"/>
      <c r="U4039" s="18"/>
      <c r="V4039" s="22"/>
      <c r="W4039" s="14"/>
      <c r="X4039" s="14"/>
      <c r="Y4039" s="14"/>
      <c r="Z4039" s="14"/>
      <c r="AA4039" s="14"/>
      <c r="AB4039" s="14"/>
      <c r="AC4039" s="14"/>
    </row>
    <row r="4040" spans="13:29" ht="16.5" customHeight="1" x14ac:dyDescent="0.25">
      <c r="M4040" s="9"/>
      <c r="N4040" s="12"/>
      <c r="O4040" s="12"/>
      <c r="P4040" s="12"/>
      <c r="Q4040" s="12"/>
      <c r="R4040" s="12"/>
      <c r="S4040" s="12"/>
      <c r="T4040" s="12"/>
      <c r="U4040" s="18"/>
      <c r="V4040" s="22"/>
      <c r="W4040" s="14"/>
      <c r="X4040" s="14"/>
      <c r="Y4040" s="14"/>
      <c r="Z4040" s="14"/>
      <c r="AA4040" s="14"/>
      <c r="AB4040" s="14"/>
      <c r="AC4040" s="14"/>
    </row>
    <row r="4041" spans="13:29" ht="16.5" customHeight="1" x14ac:dyDescent="0.25">
      <c r="M4041" s="9"/>
      <c r="N4041" s="12"/>
      <c r="O4041" s="12"/>
      <c r="P4041" s="12"/>
      <c r="Q4041" s="12"/>
      <c r="R4041" s="12"/>
      <c r="S4041" s="12"/>
      <c r="T4041" s="12"/>
      <c r="U4041" s="18"/>
      <c r="V4041" s="22"/>
      <c r="W4041" s="14"/>
      <c r="X4041" s="14"/>
      <c r="Y4041" s="14"/>
      <c r="Z4041" s="14"/>
      <c r="AA4041" s="14"/>
      <c r="AB4041" s="14"/>
      <c r="AC4041" s="14"/>
    </row>
    <row r="4042" spans="13:29" ht="16.5" customHeight="1" x14ac:dyDescent="0.25">
      <c r="M4042" s="9"/>
      <c r="N4042" s="12"/>
      <c r="O4042" s="12"/>
      <c r="P4042" s="12"/>
      <c r="Q4042" s="12"/>
      <c r="R4042" s="12"/>
      <c r="S4042" s="12"/>
      <c r="T4042" s="12"/>
      <c r="U4042" s="18"/>
      <c r="V4042" s="22"/>
      <c r="W4042" s="14"/>
      <c r="X4042" s="14"/>
      <c r="Y4042" s="14"/>
      <c r="Z4042" s="14"/>
      <c r="AA4042" s="14"/>
      <c r="AB4042" s="14"/>
      <c r="AC4042" s="14"/>
    </row>
    <row r="4043" spans="13:29" ht="16.5" customHeight="1" x14ac:dyDescent="0.25">
      <c r="M4043" s="9"/>
      <c r="N4043" s="12"/>
      <c r="O4043" s="12"/>
      <c r="P4043" s="12"/>
      <c r="Q4043" s="12"/>
      <c r="R4043" s="12"/>
      <c r="S4043" s="12"/>
      <c r="T4043" s="12"/>
      <c r="U4043" s="18"/>
      <c r="V4043" s="22"/>
      <c r="W4043" s="14"/>
      <c r="X4043" s="14"/>
      <c r="Y4043" s="14"/>
      <c r="Z4043" s="14"/>
      <c r="AA4043" s="14"/>
      <c r="AB4043" s="14"/>
      <c r="AC4043" s="14"/>
    </row>
    <row r="4044" spans="13:29" ht="16.5" customHeight="1" x14ac:dyDescent="0.25">
      <c r="M4044" s="9"/>
      <c r="N4044" s="12"/>
      <c r="O4044" s="12"/>
      <c r="P4044" s="12"/>
      <c r="Q4044" s="12"/>
      <c r="R4044" s="12"/>
      <c r="S4044" s="12"/>
      <c r="T4044" s="12"/>
      <c r="U4044" s="18"/>
      <c r="V4044" s="22"/>
      <c r="W4044" s="14"/>
      <c r="X4044" s="14"/>
      <c r="Y4044" s="14"/>
      <c r="Z4044" s="14"/>
      <c r="AA4044" s="14"/>
      <c r="AB4044" s="14"/>
      <c r="AC4044" s="14"/>
    </row>
    <row r="4045" spans="13:29" ht="16.5" customHeight="1" x14ac:dyDescent="0.25">
      <c r="M4045" s="9"/>
      <c r="N4045" s="12"/>
      <c r="O4045" s="12"/>
      <c r="P4045" s="12"/>
      <c r="Q4045" s="12"/>
      <c r="R4045" s="12"/>
      <c r="S4045" s="12"/>
      <c r="T4045" s="12"/>
      <c r="U4045" s="18"/>
      <c r="V4045" s="22"/>
      <c r="W4045" s="14"/>
      <c r="X4045" s="14"/>
      <c r="Y4045" s="14"/>
      <c r="Z4045" s="14"/>
      <c r="AA4045" s="14"/>
      <c r="AB4045" s="14"/>
      <c r="AC4045" s="14"/>
    </row>
    <row r="4046" spans="13:29" ht="16.5" customHeight="1" x14ac:dyDescent="0.25">
      <c r="M4046" s="9"/>
      <c r="N4046" s="12"/>
      <c r="O4046" s="12"/>
      <c r="P4046" s="12"/>
      <c r="Q4046" s="12"/>
      <c r="R4046" s="12"/>
      <c r="S4046" s="12"/>
      <c r="T4046" s="12"/>
      <c r="U4046" s="18"/>
      <c r="V4046" s="22"/>
      <c r="W4046" s="14"/>
      <c r="X4046" s="14"/>
      <c r="Y4046" s="14"/>
      <c r="Z4046" s="14"/>
      <c r="AA4046" s="14"/>
      <c r="AB4046" s="14"/>
      <c r="AC4046" s="14"/>
    </row>
    <row r="4047" spans="13:29" ht="16.5" customHeight="1" x14ac:dyDescent="0.25">
      <c r="M4047" s="9"/>
      <c r="N4047" s="12"/>
      <c r="O4047" s="12"/>
      <c r="P4047" s="12"/>
      <c r="Q4047" s="12"/>
      <c r="R4047" s="12"/>
      <c r="S4047" s="12"/>
      <c r="T4047" s="12"/>
      <c r="U4047" s="18"/>
      <c r="V4047" s="22"/>
      <c r="W4047" s="14"/>
      <c r="X4047" s="14"/>
      <c r="Y4047" s="14"/>
      <c r="Z4047" s="14"/>
      <c r="AA4047" s="14"/>
      <c r="AB4047" s="14"/>
      <c r="AC4047" s="14"/>
    </row>
    <row r="4048" spans="13:29" ht="16.5" customHeight="1" x14ac:dyDescent="0.25">
      <c r="M4048" s="9"/>
      <c r="N4048" s="12"/>
      <c r="O4048" s="12"/>
      <c r="P4048" s="12"/>
      <c r="Q4048" s="12"/>
      <c r="R4048" s="12"/>
      <c r="S4048" s="12"/>
      <c r="T4048" s="12"/>
      <c r="U4048" s="18"/>
      <c r="V4048" s="22"/>
      <c r="W4048" s="14"/>
      <c r="X4048" s="14"/>
      <c r="Y4048" s="14"/>
      <c r="Z4048" s="14"/>
      <c r="AA4048" s="14"/>
      <c r="AB4048" s="14"/>
      <c r="AC4048" s="14"/>
    </row>
    <row r="4049" spans="13:29" ht="16.5" customHeight="1" x14ac:dyDescent="0.25">
      <c r="M4049" s="9"/>
      <c r="N4049" s="12"/>
      <c r="O4049" s="12"/>
      <c r="P4049" s="12"/>
      <c r="Q4049" s="12"/>
      <c r="R4049" s="12"/>
      <c r="S4049" s="12"/>
      <c r="T4049" s="12"/>
      <c r="U4049" s="18"/>
      <c r="V4049" s="22"/>
      <c r="W4049" s="14"/>
      <c r="X4049" s="14"/>
      <c r="Y4049" s="14"/>
      <c r="Z4049" s="14"/>
      <c r="AA4049" s="14"/>
      <c r="AB4049" s="14"/>
      <c r="AC4049" s="14"/>
    </row>
    <row r="4050" spans="13:29" ht="16.5" customHeight="1" x14ac:dyDescent="0.25">
      <c r="M4050" s="9"/>
      <c r="N4050" s="12"/>
      <c r="O4050" s="12"/>
      <c r="P4050" s="12"/>
      <c r="Q4050" s="12"/>
      <c r="R4050" s="12"/>
      <c r="S4050" s="12"/>
      <c r="T4050" s="12"/>
      <c r="U4050" s="18"/>
      <c r="V4050" s="22"/>
      <c r="W4050" s="14"/>
      <c r="X4050" s="14"/>
      <c r="Y4050" s="14"/>
      <c r="Z4050" s="14"/>
      <c r="AA4050" s="14"/>
      <c r="AB4050" s="14"/>
      <c r="AC4050" s="14"/>
    </row>
    <row r="4051" spans="13:29" ht="16.5" customHeight="1" x14ac:dyDescent="0.25">
      <c r="M4051" s="9"/>
      <c r="N4051" s="12"/>
      <c r="O4051" s="12"/>
      <c r="P4051" s="12"/>
      <c r="Q4051" s="12"/>
      <c r="R4051" s="12"/>
      <c r="S4051" s="12"/>
      <c r="T4051" s="12"/>
      <c r="U4051" s="18"/>
      <c r="V4051" s="22"/>
      <c r="W4051" s="14"/>
      <c r="X4051" s="14"/>
      <c r="Y4051" s="14"/>
      <c r="Z4051" s="14"/>
      <c r="AA4051" s="14"/>
      <c r="AB4051" s="14"/>
      <c r="AC4051" s="14"/>
    </row>
    <row r="4052" spans="13:29" ht="16.5" customHeight="1" x14ac:dyDescent="0.25">
      <c r="M4052" s="9"/>
      <c r="N4052" s="12"/>
      <c r="O4052" s="12"/>
      <c r="P4052" s="12"/>
      <c r="Q4052" s="12"/>
      <c r="R4052" s="12"/>
      <c r="S4052" s="12"/>
      <c r="T4052" s="12"/>
      <c r="U4052" s="18"/>
      <c r="V4052" s="22"/>
      <c r="W4052" s="14"/>
      <c r="X4052" s="14"/>
      <c r="Y4052" s="14"/>
      <c r="Z4052" s="14"/>
      <c r="AA4052" s="14"/>
      <c r="AB4052" s="14"/>
      <c r="AC4052" s="14"/>
    </row>
    <row r="4053" spans="13:29" ht="16.5" customHeight="1" x14ac:dyDescent="0.25">
      <c r="M4053" s="9"/>
      <c r="N4053" s="12"/>
      <c r="O4053" s="12"/>
      <c r="P4053" s="12"/>
      <c r="Q4053" s="12"/>
      <c r="R4053" s="12"/>
      <c r="S4053" s="12"/>
      <c r="T4053" s="12"/>
      <c r="U4053" s="18"/>
      <c r="V4053" s="22"/>
      <c r="W4053" s="14"/>
      <c r="X4053" s="14"/>
      <c r="Y4053" s="14"/>
      <c r="Z4053" s="14"/>
      <c r="AA4053" s="14"/>
      <c r="AB4053" s="14"/>
      <c r="AC4053" s="14"/>
    </row>
    <row r="4054" spans="13:29" ht="16.5" customHeight="1" x14ac:dyDescent="0.25">
      <c r="M4054" s="9"/>
      <c r="N4054" s="12"/>
      <c r="O4054" s="12"/>
      <c r="P4054" s="12"/>
      <c r="Q4054" s="12"/>
      <c r="R4054" s="12"/>
      <c r="S4054" s="12"/>
      <c r="T4054" s="12"/>
      <c r="U4054" s="18"/>
      <c r="V4054" s="22"/>
      <c r="W4054" s="14"/>
      <c r="X4054" s="14"/>
      <c r="Y4054" s="14"/>
      <c r="Z4054" s="14"/>
      <c r="AA4054" s="14"/>
      <c r="AB4054" s="14"/>
      <c r="AC4054" s="14"/>
    </row>
    <row r="4055" spans="13:29" ht="16.5" customHeight="1" x14ac:dyDescent="0.25">
      <c r="M4055" s="9"/>
      <c r="N4055" s="12"/>
      <c r="O4055" s="12"/>
      <c r="P4055" s="12"/>
      <c r="Q4055" s="12"/>
      <c r="R4055" s="12"/>
      <c r="S4055" s="12"/>
      <c r="T4055" s="12"/>
      <c r="U4055" s="18"/>
      <c r="V4055" s="22"/>
      <c r="W4055" s="14"/>
      <c r="X4055" s="14"/>
      <c r="Y4055" s="14"/>
      <c r="Z4055" s="14"/>
      <c r="AA4055" s="14"/>
      <c r="AB4055" s="14"/>
      <c r="AC4055" s="14"/>
    </row>
    <row r="4056" spans="13:29" ht="16.5" customHeight="1" x14ac:dyDescent="0.25">
      <c r="M4056" s="9"/>
      <c r="N4056" s="12"/>
      <c r="O4056" s="12"/>
      <c r="P4056" s="12"/>
      <c r="Q4056" s="12"/>
      <c r="R4056" s="12"/>
      <c r="S4056" s="12"/>
      <c r="T4056" s="12"/>
      <c r="U4056" s="18"/>
      <c r="V4056" s="22"/>
      <c r="W4056" s="14"/>
      <c r="X4056" s="14"/>
      <c r="Y4056" s="14"/>
      <c r="Z4056" s="14"/>
      <c r="AA4056" s="14"/>
      <c r="AB4056" s="14"/>
      <c r="AC4056" s="14"/>
    </row>
    <row r="4057" spans="13:29" ht="16.5" customHeight="1" x14ac:dyDescent="0.25">
      <c r="M4057" s="9"/>
      <c r="N4057" s="12"/>
      <c r="O4057" s="12"/>
      <c r="P4057" s="12"/>
      <c r="Q4057" s="12"/>
      <c r="R4057" s="12"/>
      <c r="S4057" s="12"/>
      <c r="T4057" s="12"/>
      <c r="U4057" s="18"/>
      <c r="V4057" s="22"/>
      <c r="W4057" s="14"/>
      <c r="X4057" s="14"/>
      <c r="Y4057" s="14"/>
      <c r="Z4057" s="14"/>
      <c r="AA4057" s="14"/>
      <c r="AB4057" s="14"/>
      <c r="AC4057" s="14"/>
    </row>
    <row r="4058" spans="13:29" ht="16.5" customHeight="1" x14ac:dyDescent="0.25">
      <c r="M4058" s="9"/>
      <c r="N4058" s="12"/>
      <c r="O4058" s="12"/>
      <c r="P4058" s="12"/>
      <c r="Q4058" s="12"/>
      <c r="R4058" s="12"/>
      <c r="S4058" s="12"/>
      <c r="T4058" s="12"/>
      <c r="U4058" s="18"/>
      <c r="V4058" s="22"/>
      <c r="W4058" s="14"/>
      <c r="X4058" s="14"/>
      <c r="Y4058" s="14"/>
      <c r="Z4058" s="14"/>
      <c r="AA4058" s="14"/>
      <c r="AB4058" s="14"/>
      <c r="AC4058" s="14"/>
    </row>
    <row r="4059" spans="13:29" ht="16.5" customHeight="1" x14ac:dyDescent="0.25">
      <c r="M4059" s="9"/>
      <c r="N4059" s="12"/>
      <c r="O4059" s="12"/>
      <c r="P4059" s="12"/>
      <c r="Q4059" s="12"/>
      <c r="R4059" s="12"/>
      <c r="S4059" s="12"/>
      <c r="T4059" s="12"/>
      <c r="U4059" s="18"/>
      <c r="V4059" s="22"/>
      <c r="W4059" s="14"/>
      <c r="X4059" s="14"/>
      <c r="Y4059" s="14"/>
      <c r="Z4059" s="14"/>
      <c r="AA4059" s="14"/>
      <c r="AB4059" s="14"/>
      <c r="AC4059" s="14"/>
    </row>
    <row r="4060" spans="13:29" ht="16.5" customHeight="1" x14ac:dyDescent="0.25">
      <c r="M4060" s="9"/>
      <c r="N4060" s="12"/>
      <c r="O4060" s="12"/>
      <c r="P4060" s="12"/>
      <c r="Q4060" s="12"/>
      <c r="R4060" s="12"/>
      <c r="S4060" s="12"/>
      <c r="T4060" s="12"/>
      <c r="U4060" s="18"/>
      <c r="V4060" s="22"/>
      <c r="W4060" s="14"/>
      <c r="X4060" s="14"/>
      <c r="Y4060" s="14"/>
      <c r="Z4060" s="14"/>
      <c r="AA4060" s="14"/>
      <c r="AB4060" s="14"/>
      <c r="AC4060" s="14"/>
    </row>
    <row r="4061" spans="13:29" ht="16.5" customHeight="1" x14ac:dyDescent="0.25">
      <c r="M4061" s="9"/>
      <c r="N4061" s="12"/>
      <c r="O4061" s="12"/>
      <c r="P4061" s="12"/>
      <c r="Q4061" s="12"/>
      <c r="R4061" s="12"/>
      <c r="S4061" s="12"/>
      <c r="T4061" s="12"/>
      <c r="U4061" s="18"/>
      <c r="V4061" s="22"/>
      <c r="W4061" s="14"/>
      <c r="X4061" s="14"/>
      <c r="Y4061" s="14"/>
      <c r="Z4061" s="14"/>
      <c r="AA4061" s="14"/>
      <c r="AB4061" s="14"/>
      <c r="AC4061" s="14"/>
    </row>
    <row r="4062" spans="13:29" ht="16.5" customHeight="1" x14ac:dyDescent="0.25">
      <c r="M4062" s="9"/>
      <c r="N4062" s="12"/>
      <c r="O4062" s="12"/>
      <c r="P4062" s="12"/>
      <c r="Q4062" s="12"/>
      <c r="R4062" s="12"/>
      <c r="S4062" s="12"/>
      <c r="T4062" s="12"/>
      <c r="U4062" s="18"/>
      <c r="V4062" s="22"/>
      <c r="W4062" s="14"/>
      <c r="X4062" s="14"/>
      <c r="Y4062" s="14"/>
      <c r="Z4062" s="14"/>
      <c r="AA4062" s="14"/>
      <c r="AB4062" s="14"/>
      <c r="AC4062" s="14"/>
    </row>
    <row r="4063" spans="13:29" ht="16.5" customHeight="1" x14ac:dyDescent="0.25">
      <c r="M4063" s="9"/>
      <c r="N4063" s="12"/>
      <c r="O4063" s="12"/>
      <c r="P4063" s="12"/>
      <c r="Q4063" s="12"/>
      <c r="R4063" s="12"/>
      <c r="S4063" s="12"/>
      <c r="T4063" s="12"/>
      <c r="U4063" s="18"/>
      <c r="V4063" s="22"/>
      <c r="W4063" s="14"/>
      <c r="X4063" s="14"/>
      <c r="Y4063" s="14"/>
      <c r="Z4063" s="14"/>
      <c r="AA4063" s="14"/>
      <c r="AB4063" s="14"/>
      <c r="AC4063" s="14"/>
    </row>
    <row r="4064" spans="13:29" ht="16.5" customHeight="1" x14ac:dyDescent="0.25">
      <c r="M4064" s="9"/>
      <c r="N4064" s="12"/>
      <c r="O4064" s="12"/>
      <c r="P4064" s="12"/>
      <c r="Q4064" s="12"/>
      <c r="R4064" s="12"/>
      <c r="S4064" s="12"/>
      <c r="T4064" s="12"/>
      <c r="U4064" s="18"/>
      <c r="V4064" s="22"/>
      <c r="W4064" s="14"/>
      <c r="X4064" s="14"/>
      <c r="Y4064" s="14"/>
      <c r="Z4064" s="14"/>
      <c r="AA4064" s="14"/>
      <c r="AB4064" s="14"/>
      <c r="AC4064" s="14"/>
    </row>
    <row r="4065" spans="13:29" ht="16.5" customHeight="1" x14ac:dyDescent="0.25">
      <c r="M4065" s="9"/>
      <c r="N4065" s="12"/>
      <c r="O4065" s="12"/>
      <c r="P4065" s="12"/>
      <c r="Q4065" s="12"/>
      <c r="R4065" s="12"/>
      <c r="S4065" s="12"/>
      <c r="T4065" s="12"/>
      <c r="U4065" s="18"/>
      <c r="V4065" s="22"/>
      <c r="W4065" s="14"/>
      <c r="X4065" s="14"/>
      <c r="Y4065" s="14"/>
      <c r="Z4065" s="14"/>
      <c r="AA4065" s="14"/>
      <c r="AB4065" s="14"/>
      <c r="AC4065" s="14"/>
    </row>
    <row r="4066" spans="13:29" ht="16.5" customHeight="1" x14ac:dyDescent="0.25">
      <c r="M4066" s="9"/>
      <c r="N4066" s="12"/>
      <c r="O4066" s="12"/>
      <c r="P4066" s="12"/>
      <c r="Q4066" s="12"/>
      <c r="R4066" s="12"/>
      <c r="S4066" s="12"/>
      <c r="T4066" s="12"/>
      <c r="U4066" s="18"/>
      <c r="V4066" s="22"/>
      <c r="W4066" s="14"/>
      <c r="X4066" s="14"/>
      <c r="Y4066" s="14"/>
      <c r="Z4066" s="14"/>
      <c r="AA4066" s="14"/>
      <c r="AB4066" s="14"/>
      <c r="AC4066" s="14"/>
    </row>
    <row r="4067" spans="13:29" ht="16.5" customHeight="1" x14ac:dyDescent="0.25">
      <c r="M4067" s="9"/>
      <c r="N4067" s="12"/>
      <c r="O4067" s="12"/>
      <c r="P4067" s="12"/>
      <c r="Q4067" s="12"/>
      <c r="R4067" s="12"/>
      <c r="S4067" s="12"/>
      <c r="T4067" s="12"/>
      <c r="U4067" s="18"/>
      <c r="V4067" s="22"/>
      <c r="W4067" s="14"/>
      <c r="X4067" s="14"/>
      <c r="Y4067" s="14"/>
      <c r="Z4067" s="14"/>
      <c r="AA4067" s="14"/>
      <c r="AB4067" s="14"/>
      <c r="AC4067" s="14"/>
    </row>
    <row r="4068" spans="13:29" ht="16.5" customHeight="1" x14ac:dyDescent="0.25">
      <c r="M4068" s="9"/>
      <c r="N4068" s="12"/>
      <c r="O4068" s="12"/>
      <c r="P4068" s="12"/>
      <c r="Q4068" s="12"/>
      <c r="R4068" s="12"/>
      <c r="S4068" s="12"/>
      <c r="T4068" s="12"/>
      <c r="U4068" s="18"/>
      <c r="V4068" s="22"/>
      <c r="W4068" s="14"/>
      <c r="X4068" s="14"/>
      <c r="Y4068" s="14"/>
      <c r="Z4068" s="14"/>
      <c r="AA4068" s="14"/>
      <c r="AB4068" s="14"/>
      <c r="AC4068" s="14"/>
    </row>
    <row r="4069" spans="13:29" ht="16.5" customHeight="1" x14ac:dyDescent="0.25">
      <c r="M4069" s="9"/>
      <c r="N4069" s="12"/>
      <c r="O4069" s="12"/>
      <c r="P4069" s="12"/>
      <c r="Q4069" s="12"/>
      <c r="R4069" s="12"/>
      <c r="S4069" s="12"/>
      <c r="T4069" s="12"/>
      <c r="U4069" s="18"/>
      <c r="V4069" s="22"/>
      <c r="W4069" s="14"/>
      <c r="X4069" s="14"/>
      <c r="Y4069" s="14"/>
      <c r="Z4069" s="14"/>
      <c r="AA4069" s="14"/>
      <c r="AB4069" s="14"/>
      <c r="AC4069" s="14"/>
    </row>
    <row r="4070" spans="13:29" ht="16.5" customHeight="1" x14ac:dyDescent="0.25">
      <c r="M4070" s="9"/>
      <c r="N4070" s="12"/>
      <c r="O4070" s="12"/>
      <c r="P4070" s="12"/>
      <c r="Q4070" s="12"/>
      <c r="R4070" s="12"/>
      <c r="S4070" s="12"/>
      <c r="T4070" s="12"/>
      <c r="U4070" s="18"/>
      <c r="V4070" s="22"/>
      <c r="W4070" s="14"/>
      <c r="X4070" s="14"/>
      <c r="Y4070" s="14"/>
      <c r="Z4070" s="14"/>
      <c r="AA4070" s="14"/>
      <c r="AB4070" s="14"/>
      <c r="AC4070" s="14"/>
    </row>
    <row r="4071" spans="13:29" ht="16.5" customHeight="1" x14ac:dyDescent="0.25">
      <c r="M4071" s="9"/>
      <c r="N4071" s="12"/>
      <c r="O4071" s="12"/>
      <c r="P4071" s="12"/>
      <c r="Q4071" s="12"/>
      <c r="R4071" s="12"/>
      <c r="S4071" s="12"/>
      <c r="T4071" s="12"/>
      <c r="U4071" s="18"/>
      <c r="V4071" s="22"/>
      <c r="W4071" s="14"/>
      <c r="X4071" s="14"/>
      <c r="Y4071" s="14"/>
      <c r="Z4071" s="14"/>
      <c r="AA4071" s="14"/>
      <c r="AB4071" s="14"/>
      <c r="AC4071" s="14"/>
    </row>
    <row r="4072" spans="13:29" ht="16.5" customHeight="1" x14ac:dyDescent="0.25">
      <c r="M4072" s="9"/>
      <c r="N4072" s="12"/>
      <c r="O4072" s="12"/>
      <c r="P4072" s="12"/>
      <c r="Q4072" s="12"/>
      <c r="R4072" s="12"/>
      <c r="S4072" s="12"/>
      <c r="T4072" s="12"/>
      <c r="U4072" s="18"/>
      <c r="V4072" s="22"/>
      <c r="W4072" s="14"/>
      <c r="X4072" s="14"/>
      <c r="Y4072" s="14"/>
      <c r="Z4072" s="14"/>
      <c r="AA4072" s="14"/>
      <c r="AB4072" s="14"/>
      <c r="AC4072" s="14"/>
    </row>
    <row r="4073" spans="13:29" ht="16.5" customHeight="1" x14ac:dyDescent="0.25">
      <c r="M4073" s="9"/>
      <c r="N4073" s="12"/>
      <c r="O4073" s="12"/>
      <c r="P4073" s="12"/>
      <c r="Q4073" s="12"/>
      <c r="R4073" s="12"/>
      <c r="S4073" s="12"/>
      <c r="T4073" s="12"/>
      <c r="U4073" s="18"/>
      <c r="V4073" s="22"/>
      <c r="W4073" s="14"/>
      <c r="X4073" s="14"/>
      <c r="Y4073" s="14"/>
      <c r="Z4073" s="14"/>
      <c r="AA4073" s="14"/>
      <c r="AB4073" s="14"/>
      <c r="AC4073" s="14"/>
    </row>
    <row r="4074" spans="13:29" ht="16.5" customHeight="1" x14ac:dyDescent="0.25">
      <c r="M4074" s="9"/>
      <c r="N4074" s="12"/>
      <c r="O4074" s="12"/>
      <c r="P4074" s="12"/>
      <c r="Q4074" s="12"/>
      <c r="R4074" s="12"/>
      <c r="S4074" s="12"/>
      <c r="T4074" s="12"/>
      <c r="U4074" s="18"/>
      <c r="V4074" s="22"/>
      <c r="W4074" s="14"/>
      <c r="X4074" s="14"/>
      <c r="Y4074" s="14"/>
      <c r="Z4074" s="14"/>
      <c r="AA4074" s="14"/>
      <c r="AB4074" s="14"/>
      <c r="AC4074" s="14"/>
    </row>
    <row r="4075" spans="13:29" ht="16.5" customHeight="1" x14ac:dyDescent="0.25">
      <c r="M4075" s="9"/>
      <c r="N4075" s="12"/>
      <c r="O4075" s="12"/>
      <c r="P4075" s="12"/>
      <c r="Q4075" s="12"/>
      <c r="R4075" s="12"/>
      <c r="S4075" s="12"/>
      <c r="T4075" s="12"/>
      <c r="U4075" s="18"/>
      <c r="V4075" s="22"/>
      <c r="W4075" s="14"/>
      <c r="X4075" s="14"/>
      <c r="Y4075" s="14"/>
      <c r="Z4075" s="14"/>
      <c r="AA4075" s="14"/>
      <c r="AB4075" s="14"/>
      <c r="AC4075" s="14"/>
    </row>
    <row r="4076" spans="13:29" ht="16.5" customHeight="1" x14ac:dyDescent="0.25">
      <c r="M4076" s="9"/>
      <c r="N4076" s="12"/>
      <c r="O4076" s="12"/>
      <c r="P4076" s="12"/>
      <c r="Q4076" s="12"/>
      <c r="R4076" s="12"/>
      <c r="S4076" s="12"/>
      <c r="T4076" s="12"/>
      <c r="U4076" s="18"/>
      <c r="V4076" s="22"/>
      <c r="W4076" s="14"/>
      <c r="X4076" s="14"/>
      <c r="Y4076" s="14"/>
      <c r="Z4076" s="14"/>
      <c r="AA4076" s="14"/>
      <c r="AB4076" s="14"/>
      <c r="AC4076" s="14"/>
    </row>
    <row r="4077" spans="13:29" ht="16.5" customHeight="1" x14ac:dyDescent="0.25">
      <c r="M4077" s="9"/>
      <c r="N4077" s="12"/>
      <c r="O4077" s="12"/>
      <c r="P4077" s="12"/>
      <c r="Q4077" s="12"/>
      <c r="R4077" s="12"/>
      <c r="S4077" s="12"/>
      <c r="T4077" s="12"/>
      <c r="U4077" s="18"/>
      <c r="V4077" s="22"/>
      <c r="W4077" s="14"/>
      <c r="X4077" s="14"/>
      <c r="Y4077" s="14"/>
      <c r="Z4077" s="14"/>
      <c r="AA4077" s="14"/>
      <c r="AB4077" s="14"/>
      <c r="AC4077" s="14"/>
    </row>
    <row r="4078" spans="13:29" ht="16.5" customHeight="1" x14ac:dyDescent="0.25">
      <c r="M4078" s="9"/>
      <c r="N4078" s="12"/>
      <c r="O4078" s="12"/>
      <c r="P4078" s="12"/>
      <c r="Q4078" s="12"/>
      <c r="R4078" s="12"/>
      <c r="S4078" s="12"/>
      <c r="T4078" s="12"/>
      <c r="U4078" s="18"/>
      <c r="V4078" s="22"/>
      <c r="W4078" s="14"/>
      <c r="X4078" s="14"/>
      <c r="Y4078" s="14"/>
      <c r="Z4078" s="14"/>
      <c r="AA4078" s="14"/>
      <c r="AB4078" s="14"/>
      <c r="AC4078" s="14"/>
    </row>
    <row r="4079" spans="13:29" ht="16.5" customHeight="1" x14ac:dyDescent="0.25">
      <c r="M4079" s="9"/>
      <c r="N4079" s="12"/>
      <c r="O4079" s="12"/>
      <c r="P4079" s="12"/>
      <c r="Q4079" s="12"/>
      <c r="R4079" s="12"/>
      <c r="S4079" s="12"/>
      <c r="T4079" s="12"/>
      <c r="U4079" s="18"/>
      <c r="V4079" s="22"/>
      <c r="W4079" s="14"/>
      <c r="X4079" s="14"/>
      <c r="Y4079" s="14"/>
      <c r="Z4079" s="14"/>
      <c r="AA4079" s="14"/>
      <c r="AB4079" s="14"/>
      <c r="AC4079" s="14"/>
    </row>
    <row r="4080" spans="13:29" ht="16.5" customHeight="1" x14ac:dyDescent="0.25">
      <c r="M4080" s="9"/>
      <c r="N4080" s="12"/>
      <c r="O4080" s="12"/>
      <c r="P4080" s="12"/>
      <c r="Q4080" s="12"/>
      <c r="R4080" s="12"/>
      <c r="S4080" s="12"/>
      <c r="T4080" s="12"/>
      <c r="U4080" s="18"/>
      <c r="V4080" s="22"/>
      <c r="W4080" s="14"/>
      <c r="X4080" s="14"/>
      <c r="Y4080" s="14"/>
      <c r="Z4080" s="14"/>
      <c r="AA4080" s="14"/>
      <c r="AB4080" s="14"/>
      <c r="AC4080" s="14"/>
    </row>
    <row r="4081" spans="13:29" ht="16.5" customHeight="1" x14ac:dyDescent="0.25">
      <c r="M4081" s="9"/>
      <c r="N4081" s="12"/>
      <c r="O4081" s="12"/>
      <c r="P4081" s="12"/>
      <c r="Q4081" s="12"/>
      <c r="R4081" s="12"/>
      <c r="S4081" s="12"/>
      <c r="T4081" s="12"/>
      <c r="U4081" s="18"/>
      <c r="V4081" s="22"/>
      <c r="W4081" s="14"/>
      <c r="X4081" s="14"/>
      <c r="Y4081" s="14"/>
      <c r="Z4081" s="14"/>
      <c r="AA4081" s="14"/>
      <c r="AB4081" s="14"/>
      <c r="AC4081" s="14"/>
    </row>
    <row r="4082" spans="13:29" ht="16.5" customHeight="1" x14ac:dyDescent="0.25">
      <c r="M4082" s="9"/>
      <c r="N4082" s="12"/>
      <c r="O4082" s="12"/>
      <c r="P4082" s="12"/>
      <c r="Q4082" s="12"/>
      <c r="R4082" s="12"/>
      <c r="S4082" s="12"/>
      <c r="T4082" s="12"/>
      <c r="U4082" s="18"/>
      <c r="V4082" s="22"/>
      <c r="W4082" s="14"/>
      <c r="X4082" s="14"/>
      <c r="Y4082" s="14"/>
      <c r="Z4082" s="14"/>
      <c r="AA4082" s="14"/>
      <c r="AB4082" s="14"/>
      <c r="AC4082" s="14"/>
    </row>
    <row r="4083" spans="13:29" ht="16.5" customHeight="1" x14ac:dyDescent="0.25">
      <c r="M4083" s="9"/>
      <c r="N4083" s="12"/>
      <c r="O4083" s="12"/>
      <c r="P4083" s="12"/>
      <c r="Q4083" s="12"/>
      <c r="R4083" s="12"/>
      <c r="S4083" s="12"/>
      <c r="T4083" s="12"/>
      <c r="U4083" s="18"/>
      <c r="V4083" s="22"/>
      <c r="W4083" s="14"/>
      <c r="X4083" s="14"/>
      <c r="Y4083" s="14"/>
      <c r="Z4083" s="14"/>
      <c r="AA4083" s="14"/>
      <c r="AB4083" s="14"/>
      <c r="AC4083" s="14"/>
    </row>
    <row r="4084" spans="13:29" ht="16.5" customHeight="1" x14ac:dyDescent="0.25">
      <c r="M4084" s="9"/>
      <c r="N4084" s="12"/>
      <c r="O4084" s="12"/>
      <c r="P4084" s="12"/>
      <c r="Q4084" s="12"/>
      <c r="R4084" s="12"/>
      <c r="S4084" s="12"/>
      <c r="T4084" s="12"/>
      <c r="U4084" s="18"/>
      <c r="V4084" s="22"/>
      <c r="W4084" s="14"/>
      <c r="X4084" s="14"/>
      <c r="Y4084" s="14"/>
      <c r="Z4084" s="14"/>
      <c r="AA4084" s="14"/>
      <c r="AB4084" s="14"/>
      <c r="AC4084" s="14"/>
    </row>
    <row r="4085" spans="13:29" ht="16.5" customHeight="1" x14ac:dyDescent="0.25">
      <c r="M4085" s="9"/>
      <c r="N4085" s="12"/>
      <c r="O4085" s="12"/>
      <c r="P4085" s="12"/>
      <c r="Q4085" s="12"/>
      <c r="R4085" s="12"/>
      <c r="S4085" s="12"/>
      <c r="T4085" s="12"/>
      <c r="U4085" s="18"/>
      <c r="V4085" s="22"/>
      <c r="W4085" s="14"/>
      <c r="X4085" s="14"/>
      <c r="Y4085" s="14"/>
      <c r="Z4085" s="14"/>
      <c r="AA4085" s="14"/>
      <c r="AB4085" s="14"/>
      <c r="AC4085" s="14"/>
    </row>
    <row r="4086" spans="13:29" ht="16.5" customHeight="1" x14ac:dyDescent="0.25">
      <c r="M4086" s="9"/>
      <c r="N4086" s="12"/>
      <c r="O4086" s="12"/>
      <c r="P4086" s="12"/>
      <c r="Q4086" s="12"/>
      <c r="R4086" s="12"/>
      <c r="S4086" s="12"/>
      <c r="T4086" s="12"/>
      <c r="U4086" s="18"/>
      <c r="V4086" s="22"/>
      <c r="W4086" s="14"/>
      <c r="X4086" s="14"/>
      <c r="Y4086" s="14"/>
      <c r="Z4086" s="14"/>
      <c r="AA4086" s="14"/>
      <c r="AB4086" s="14"/>
      <c r="AC4086" s="14"/>
    </row>
    <row r="4087" spans="13:29" ht="16.5" customHeight="1" x14ac:dyDescent="0.25">
      <c r="M4087" s="9"/>
      <c r="N4087" s="12"/>
      <c r="O4087" s="12"/>
      <c r="P4087" s="12"/>
      <c r="Q4087" s="12"/>
      <c r="R4087" s="12"/>
      <c r="S4087" s="12"/>
      <c r="T4087" s="12"/>
      <c r="U4087" s="18"/>
      <c r="V4087" s="22"/>
      <c r="W4087" s="14"/>
      <c r="X4087" s="14"/>
      <c r="Y4087" s="14"/>
      <c r="Z4087" s="14"/>
      <c r="AA4087" s="14"/>
      <c r="AB4087" s="14"/>
      <c r="AC4087" s="14"/>
    </row>
    <row r="4088" spans="13:29" ht="16.5" customHeight="1" x14ac:dyDescent="0.25">
      <c r="M4088" s="9"/>
      <c r="N4088" s="12"/>
      <c r="O4088" s="12"/>
      <c r="P4088" s="12"/>
      <c r="Q4088" s="12"/>
      <c r="R4088" s="12"/>
      <c r="S4088" s="12"/>
      <c r="T4088" s="12"/>
      <c r="U4088" s="18"/>
      <c r="V4088" s="22"/>
      <c r="W4088" s="14"/>
      <c r="X4088" s="14"/>
      <c r="Y4088" s="14"/>
      <c r="Z4088" s="14"/>
      <c r="AA4088" s="14"/>
      <c r="AB4088" s="14"/>
      <c r="AC4088" s="14"/>
    </row>
    <row r="4089" spans="13:29" ht="16.5" customHeight="1" x14ac:dyDescent="0.25">
      <c r="M4089" s="9"/>
      <c r="N4089" s="12"/>
      <c r="O4089" s="12"/>
      <c r="P4089" s="12"/>
      <c r="Q4089" s="12"/>
      <c r="R4089" s="12"/>
      <c r="S4089" s="12"/>
      <c r="T4089" s="12"/>
      <c r="U4089" s="18"/>
      <c r="V4089" s="22"/>
      <c r="W4089" s="14"/>
      <c r="X4089" s="14"/>
      <c r="Y4089" s="14"/>
      <c r="Z4089" s="14"/>
      <c r="AA4089" s="14"/>
      <c r="AB4089" s="14"/>
      <c r="AC4089" s="14"/>
    </row>
    <row r="4090" spans="13:29" ht="16.5" customHeight="1" x14ac:dyDescent="0.25">
      <c r="M4090" s="9"/>
      <c r="N4090" s="12"/>
      <c r="O4090" s="12"/>
      <c r="P4090" s="12"/>
      <c r="Q4090" s="12"/>
      <c r="R4090" s="12"/>
      <c r="S4090" s="12"/>
      <c r="T4090" s="12"/>
      <c r="U4090" s="18"/>
      <c r="V4090" s="22"/>
      <c r="W4090" s="14"/>
      <c r="X4090" s="14"/>
      <c r="Y4090" s="14"/>
      <c r="Z4090" s="14"/>
      <c r="AA4090" s="14"/>
      <c r="AB4090" s="14"/>
      <c r="AC4090" s="14"/>
    </row>
    <row r="4091" spans="13:29" ht="16.5" customHeight="1" x14ac:dyDescent="0.25">
      <c r="M4091" s="9"/>
      <c r="N4091" s="12"/>
      <c r="O4091" s="12"/>
      <c r="P4091" s="12"/>
      <c r="Q4091" s="12"/>
      <c r="R4091" s="12"/>
      <c r="S4091" s="12"/>
      <c r="T4091" s="12"/>
      <c r="U4091" s="18"/>
      <c r="V4091" s="22"/>
      <c r="W4091" s="14"/>
      <c r="X4091" s="14"/>
      <c r="Y4091" s="14"/>
      <c r="Z4091" s="14"/>
      <c r="AA4091" s="14"/>
      <c r="AB4091" s="14"/>
      <c r="AC4091" s="14"/>
    </row>
    <row r="4092" spans="13:29" ht="16.5" customHeight="1" x14ac:dyDescent="0.25">
      <c r="M4092" s="9"/>
      <c r="N4092" s="12"/>
      <c r="O4092" s="12"/>
      <c r="P4092" s="12"/>
      <c r="Q4092" s="12"/>
      <c r="R4092" s="12"/>
      <c r="S4092" s="12"/>
      <c r="T4092" s="12"/>
      <c r="U4092" s="18"/>
      <c r="V4092" s="22"/>
      <c r="W4092" s="14"/>
      <c r="X4092" s="14"/>
      <c r="Y4092" s="14"/>
      <c r="Z4092" s="14"/>
      <c r="AA4092" s="14"/>
      <c r="AB4092" s="14"/>
      <c r="AC4092" s="14"/>
    </row>
    <row r="4093" spans="13:29" ht="16.5" customHeight="1" x14ac:dyDescent="0.25">
      <c r="M4093" s="9"/>
      <c r="N4093" s="12"/>
      <c r="O4093" s="12"/>
      <c r="P4093" s="12"/>
      <c r="Q4093" s="12"/>
      <c r="R4093" s="12"/>
      <c r="S4093" s="12"/>
      <c r="T4093" s="12"/>
      <c r="U4093" s="18"/>
      <c r="V4093" s="22"/>
      <c r="W4093" s="14"/>
      <c r="X4093" s="14"/>
      <c r="Y4093" s="14"/>
      <c r="Z4093" s="14"/>
      <c r="AA4093" s="14"/>
      <c r="AB4093" s="14"/>
      <c r="AC4093" s="14"/>
    </row>
    <row r="4094" spans="13:29" ht="16.5" customHeight="1" x14ac:dyDescent="0.25">
      <c r="M4094" s="9"/>
      <c r="N4094" s="12"/>
      <c r="O4094" s="12"/>
      <c r="P4094" s="12"/>
      <c r="Q4094" s="12"/>
      <c r="R4094" s="12"/>
      <c r="S4094" s="12"/>
      <c r="T4094" s="12"/>
      <c r="U4094" s="18"/>
      <c r="V4094" s="22"/>
      <c r="W4094" s="14"/>
      <c r="X4094" s="14"/>
      <c r="Y4094" s="14"/>
      <c r="Z4094" s="14"/>
      <c r="AA4094" s="14"/>
      <c r="AB4094" s="14"/>
      <c r="AC4094" s="14"/>
    </row>
    <row r="4095" spans="13:29" ht="16.5" customHeight="1" x14ac:dyDescent="0.25">
      <c r="M4095" s="9"/>
      <c r="N4095" s="12"/>
      <c r="O4095" s="12"/>
      <c r="P4095" s="12"/>
      <c r="Q4095" s="12"/>
      <c r="R4095" s="12"/>
      <c r="S4095" s="12"/>
      <c r="T4095" s="12"/>
      <c r="U4095" s="18"/>
      <c r="V4095" s="22"/>
      <c r="W4095" s="14"/>
      <c r="X4095" s="14"/>
      <c r="Y4095" s="14"/>
      <c r="Z4095" s="14"/>
      <c r="AA4095" s="14"/>
      <c r="AB4095" s="14"/>
      <c r="AC4095" s="14"/>
    </row>
    <row r="4096" spans="13:29" ht="16.5" customHeight="1" x14ac:dyDescent="0.25">
      <c r="M4096" s="9"/>
      <c r="N4096" s="12"/>
      <c r="O4096" s="12"/>
      <c r="P4096" s="12"/>
      <c r="Q4096" s="12"/>
      <c r="R4096" s="12"/>
      <c r="S4096" s="12"/>
      <c r="T4096" s="12"/>
      <c r="U4096" s="18"/>
      <c r="V4096" s="22"/>
      <c r="W4096" s="14"/>
      <c r="X4096" s="14"/>
      <c r="Y4096" s="14"/>
      <c r="Z4096" s="14"/>
      <c r="AA4096" s="14"/>
      <c r="AB4096" s="14"/>
      <c r="AC4096" s="14"/>
    </row>
    <row r="4097" spans="13:29" ht="16.5" customHeight="1" x14ac:dyDescent="0.25">
      <c r="M4097" s="9"/>
      <c r="N4097" s="12"/>
      <c r="O4097" s="12"/>
      <c r="P4097" s="12"/>
      <c r="Q4097" s="12"/>
      <c r="R4097" s="12"/>
      <c r="S4097" s="12"/>
      <c r="T4097" s="12"/>
      <c r="U4097" s="18"/>
      <c r="V4097" s="22"/>
      <c r="W4097" s="14"/>
      <c r="X4097" s="14"/>
      <c r="Y4097" s="14"/>
      <c r="Z4097" s="14"/>
      <c r="AA4097" s="14"/>
      <c r="AB4097" s="14"/>
      <c r="AC4097" s="14"/>
    </row>
    <row r="4098" spans="13:29" ht="16.5" customHeight="1" x14ac:dyDescent="0.25">
      <c r="M4098" s="9"/>
      <c r="N4098" s="12"/>
      <c r="O4098" s="12"/>
      <c r="P4098" s="12"/>
      <c r="Q4098" s="12"/>
      <c r="R4098" s="12"/>
      <c r="S4098" s="12"/>
      <c r="T4098" s="12"/>
      <c r="U4098" s="18"/>
      <c r="V4098" s="22"/>
      <c r="W4098" s="14"/>
      <c r="X4098" s="14"/>
      <c r="Y4098" s="14"/>
      <c r="Z4098" s="14"/>
      <c r="AA4098" s="14"/>
      <c r="AB4098" s="14"/>
      <c r="AC4098" s="14"/>
    </row>
    <row r="4099" spans="13:29" ht="16.5" customHeight="1" x14ac:dyDescent="0.25">
      <c r="M4099" s="9"/>
      <c r="N4099" s="12"/>
      <c r="O4099" s="12"/>
      <c r="P4099" s="12"/>
      <c r="Q4099" s="12"/>
      <c r="R4099" s="12"/>
      <c r="S4099" s="12"/>
      <c r="T4099" s="12"/>
      <c r="U4099" s="18"/>
      <c r="V4099" s="22"/>
      <c r="W4099" s="14"/>
      <c r="X4099" s="14"/>
      <c r="Y4099" s="14"/>
      <c r="Z4099" s="14"/>
      <c r="AA4099" s="14"/>
      <c r="AB4099" s="14"/>
      <c r="AC4099" s="14"/>
    </row>
    <row r="4100" spans="13:29" ht="16.5" customHeight="1" x14ac:dyDescent="0.25">
      <c r="M4100" s="9"/>
      <c r="N4100" s="12"/>
      <c r="O4100" s="12"/>
      <c r="P4100" s="12"/>
      <c r="Q4100" s="12"/>
      <c r="R4100" s="12"/>
      <c r="S4100" s="12"/>
      <c r="T4100" s="12"/>
      <c r="U4100" s="18"/>
      <c r="V4100" s="22"/>
      <c r="W4100" s="14"/>
      <c r="X4100" s="14"/>
      <c r="Y4100" s="14"/>
      <c r="Z4100" s="14"/>
      <c r="AA4100" s="14"/>
      <c r="AB4100" s="14"/>
      <c r="AC4100" s="14"/>
    </row>
    <row r="4101" spans="13:29" ht="16.5" customHeight="1" x14ac:dyDescent="0.25">
      <c r="M4101" s="9"/>
      <c r="N4101" s="12"/>
      <c r="O4101" s="12"/>
      <c r="P4101" s="12"/>
      <c r="Q4101" s="12"/>
      <c r="R4101" s="12"/>
      <c r="S4101" s="12"/>
      <c r="T4101" s="12"/>
      <c r="U4101" s="18"/>
      <c r="V4101" s="22"/>
      <c r="W4101" s="14"/>
      <c r="X4101" s="14"/>
      <c r="Y4101" s="14"/>
      <c r="Z4101" s="14"/>
      <c r="AA4101" s="14"/>
      <c r="AB4101" s="14"/>
      <c r="AC4101" s="14"/>
    </row>
    <row r="4102" spans="13:29" ht="16.5" customHeight="1" x14ac:dyDescent="0.25">
      <c r="M4102" s="9"/>
      <c r="N4102" s="12"/>
      <c r="O4102" s="12"/>
      <c r="P4102" s="12"/>
      <c r="Q4102" s="12"/>
      <c r="R4102" s="12"/>
      <c r="S4102" s="12"/>
      <c r="T4102" s="12"/>
      <c r="U4102" s="18"/>
      <c r="V4102" s="22"/>
      <c r="W4102" s="14"/>
      <c r="X4102" s="14"/>
      <c r="Y4102" s="14"/>
      <c r="Z4102" s="14"/>
      <c r="AA4102" s="14"/>
      <c r="AB4102" s="14"/>
      <c r="AC4102" s="14"/>
    </row>
    <row r="4103" spans="13:29" ht="16.5" customHeight="1" x14ac:dyDescent="0.25">
      <c r="M4103" s="9"/>
      <c r="N4103" s="12"/>
      <c r="O4103" s="12"/>
      <c r="P4103" s="12"/>
      <c r="Q4103" s="12"/>
      <c r="R4103" s="12"/>
      <c r="S4103" s="12"/>
      <c r="T4103" s="12"/>
      <c r="U4103" s="18"/>
      <c r="V4103" s="22"/>
      <c r="W4103" s="14"/>
      <c r="X4103" s="14"/>
      <c r="Y4103" s="14"/>
      <c r="Z4103" s="14"/>
      <c r="AA4103" s="14"/>
      <c r="AB4103" s="14"/>
      <c r="AC4103" s="14"/>
    </row>
    <row r="4104" spans="13:29" ht="16.5" customHeight="1" x14ac:dyDescent="0.25">
      <c r="M4104" s="9"/>
      <c r="N4104" s="12"/>
      <c r="O4104" s="12"/>
      <c r="P4104" s="12"/>
      <c r="Q4104" s="12"/>
      <c r="R4104" s="12"/>
      <c r="S4104" s="12"/>
      <c r="T4104" s="12"/>
      <c r="U4104" s="18"/>
      <c r="V4104" s="22"/>
      <c r="W4104" s="14"/>
      <c r="X4104" s="14"/>
      <c r="Y4104" s="14"/>
      <c r="Z4104" s="14"/>
      <c r="AA4104" s="14"/>
      <c r="AB4104" s="14"/>
      <c r="AC4104" s="14"/>
    </row>
    <row r="4105" spans="13:29" ht="16.5" customHeight="1" x14ac:dyDescent="0.25">
      <c r="M4105" s="9"/>
      <c r="N4105" s="12"/>
      <c r="O4105" s="12"/>
      <c r="P4105" s="12"/>
      <c r="Q4105" s="12"/>
      <c r="R4105" s="12"/>
      <c r="S4105" s="12"/>
      <c r="T4105" s="12"/>
      <c r="U4105" s="18"/>
      <c r="V4105" s="22"/>
      <c r="W4105" s="14"/>
      <c r="X4105" s="14"/>
      <c r="Y4105" s="14"/>
      <c r="Z4105" s="14"/>
      <c r="AA4105" s="14"/>
      <c r="AB4105" s="14"/>
      <c r="AC4105" s="14"/>
    </row>
    <row r="4106" spans="13:29" ht="16.5" customHeight="1" x14ac:dyDescent="0.25">
      <c r="M4106" s="9"/>
      <c r="N4106" s="12"/>
      <c r="O4106" s="12"/>
      <c r="P4106" s="12"/>
      <c r="Q4106" s="12"/>
      <c r="R4106" s="12"/>
      <c r="S4106" s="12"/>
      <c r="T4106" s="12"/>
      <c r="U4106" s="18"/>
      <c r="V4106" s="22"/>
      <c r="W4106" s="14"/>
      <c r="X4106" s="14"/>
      <c r="Y4106" s="14"/>
      <c r="Z4106" s="14"/>
      <c r="AA4106" s="14"/>
      <c r="AB4106" s="14"/>
      <c r="AC4106" s="14"/>
    </row>
    <row r="4107" spans="13:29" ht="16.5" customHeight="1" x14ac:dyDescent="0.25">
      <c r="M4107" s="9"/>
      <c r="N4107" s="12"/>
      <c r="O4107" s="12"/>
      <c r="P4107" s="12"/>
      <c r="Q4107" s="12"/>
      <c r="R4107" s="12"/>
      <c r="S4107" s="12"/>
      <c r="T4107" s="12"/>
      <c r="U4107" s="18"/>
      <c r="V4107" s="22"/>
      <c r="W4107" s="14"/>
      <c r="X4107" s="14"/>
      <c r="Y4107" s="14"/>
      <c r="Z4107" s="14"/>
      <c r="AA4107" s="14"/>
      <c r="AB4107" s="14"/>
      <c r="AC4107" s="14"/>
    </row>
    <row r="4108" spans="13:29" ht="16.5" customHeight="1" x14ac:dyDescent="0.25">
      <c r="M4108" s="9"/>
      <c r="N4108" s="12"/>
      <c r="O4108" s="12"/>
      <c r="P4108" s="12"/>
      <c r="Q4108" s="12"/>
      <c r="R4108" s="12"/>
      <c r="S4108" s="12"/>
      <c r="T4108" s="12"/>
      <c r="U4108" s="18"/>
      <c r="V4108" s="22"/>
      <c r="W4108" s="14"/>
      <c r="X4108" s="14"/>
      <c r="Y4108" s="14"/>
      <c r="Z4108" s="14"/>
      <c r="AA4108" s="14"/>
      <c r="AB4108" s="14"/>
      <c r="AC4108" s="14"/>
    </row>
    <row r="4109" spans="13:29" ht="16.5" customHeight="1" x14ac:dyDescent="0.25">
      <c r="M4109" s="9"/>
      <c r="N4109" s="12"/>
      <c r="O4109" s="12"/>
      <c r="P4109" s="12"/>
      <c r="Q4109" s="12"/>
      <c r="R4109" s="12"/>
      <c r="S4109" s="12"/>
      <c r="T4109" s="12"/>
      <c r="U4109" s="18"/>
      <c r="V4109" s="22"/>
      <c r="W4109" s="14"/>
      <c r="X4109" s="14"/>
      <c r="Y4109" s="14"/>
      <c r="Z4109" s="14"/>
      <c r="AA4109" s="14"/>
      <c r="AB4109" s="14"/>
      <c r="AC4109" s="14"/>
    </row>
    <row r="4110" spans="13:29" ht="16.5" customHeight="1" x14ac:dyDescent="0.25">
      <c r="M4110" s="9"/>
      <c r="N4110" s="12"/>
      <c r="O4110" s="12"/>
      <c r="P4110" s="12"/>
      <c r="Q4110" s="12"/>
      <c r="R4110" s="12"/>
      <c r="S4110" s="12"/>
      <c r="T4110" s="12"/>
      <c r="U4110" s="18"/>
      <c r="V4110" s="22"/>
      <c r="W4110" s="14"/>
      <c r="X4110" s="14"/>
      <c r="Y4110" s="14"/>
      <c r="Z4110" s="14"/>
      <c r="AA4110" s="14"/>
      <c r="AB4110" s="14"/>
      <c r="AC4110" s="14"/>
    </row>
    <row r="4111" spans="13:29" ht="16.5" customHeight="1" x14ac:dyDescent="0.25">
      <c r="M4111" s="9"/>
      <c r="N4111" s="12"/>
      <c r="O4111" s="12"/>
      <c r="P4111" s="12"/>
      <c r="Q4111" s="12"/>
      <c r="R4111" s="12"/>
      <c r="S4111" s="12"/>
      <c r="T4111" s="12"/>
      <c r="U4111" s="18"/>
      <c r="V4111" s="22"/>
      <c r="W4111" s="14"/>
      <c r="X4111" s="14"/>
      <c r="Y4111" s="14"/>
      <c r="Z4111" s="14"/>
      <c r="AA4111" s="14"/>
      <c r="AB4111" s="14"/>
      <c r="AC4111" s="14"/>
    </row>
    <row r="4112" spans="13:29" ht="16.5" customHeight="1" x14ac:dyDescent="0.25">
      <c r="M4112" s="9"/>
      <c r="N4112" s="12"/>
      <c r="O4112" s="12"/>
      <c r="P4112" s="12"/>
      <c r="Q4112" s="12"/>
      <c r="R4112" s="12"/>
      <c r="S4112" s="12"/>
      <c r="T4112" s="12"/>
      <c r="U4112" s="18"/>
      <c r="V4112" s="22"/>
      <c r="W4112" s="14"/>
      <c r="X4112" s="14"/>
      <c r="Y4112" s="14"/>
      <c r="Z4112" s="14"/>
      <c r="AA4112" s="14"/>
      <c r="AB4112" s="14"/>
      <c r="AC4112" s="14"/>
    </row>
    <row r="4113" spans="13:29" ht="16.5" customHeight="1" x14ac:dyDescent="0.25">
      <c r="M4113" s="9"/>
      <c r="N4113" s="12"/>
      <c r="O4113" s="12"/>
      <c r="P4113" s="12"/>
      <c r="Q4113" s="12"/>
      <c r="R4113" s="12"/>
      <c r="S4113" s="12"/>
      <c r="T4113" s="12"/>
      <c r="U4113" s="18"/>
      <c r="V4113" s="22"/>
      <c r="W4113" s="14"/>
      <c r="X4113" s="14"/>
      <c r="Y4113" s="14"/>
      <c r="Z4113" s="14"/>
      <c r="AA4113" s="14"/>
      <c r="AB4113" s="14"/>
      <c r="AC4113" s="14"/>
    </row>
    <row r="4114" spans="13:29" ht="16.5" customHeight="1" x14ac:dyDescent="0.25">
      <c r="M4114" s="9"/>
      <c r="N4114" s="12"/>
      <c r="O4114" s="12"/>
      <c r="P4114" s="12"/>
      <c r="Q4114" s="12"/>
      <c r="R4114" s="12"/>
      <c r="S4114" s="12"/>
      <c r="T4114" s="12"/>
      <c r="U4114" s="18"/>
      <c r="V4114" s="22"/>
      <c r="W4114" s="14"/>
      <c r="X4114" s="14"/>
      <c r="Y4114" s="14"/>
      <c r="Z4114" s="14"/>
      <c r="AA4114" s="14"/>
      <c r="AB4114" s="14"/>
      <c r="AC4114" s="14"/>
    </row>
    <row r="4115" spans="13:29" ht="16.5" customHeight="1" x14ac:dyDescent="0.25">
      <c r="M4115" s="9"/>
      <c r="N4115" s="12"/>
      <c r="O4115" s="12"/>
      <c r="P4115" s="12"/>
      <c r="Q4115" s="12"/>
      <c r="R4115" s="12"/>
      <c r="S4115" s="12"/>
      <c r="T4115" s="12"/>
      <c r="U4115" s="18"/>
      <c r="V4115" s="22"/>
      <c r="W4115" s="14"/>
      <c r="X4115" s="14"/>
      <c r="Y4115" s="14"/>
      <c r="Z4115" s="14"/>
      <c r="AA4115" s="14"/>
      <c r="AB4115" s="14"/>
      <c r="AC4115" s="14"/>
    </row>
    <row r="4116" spans="13:29" ht="16.5" customHeight="1" x14ac:dyDescent="0.25">
      <c r="M4116" s="9"/>
      <c r="N4116" s="12"/>
      <c r="O4116" s="12"/>
      <c r="P4116" s="12"/>
      <c r="Q4116" s="12"/>
      <c r="R4116" s="12"/>
      <c r="S4116" s="12"/>
      <c r="T4116" s="12"/>
      <c r="U4116" s="18"/>
      <c r="V4116" s="22"/>
      <c r="W4116" s="14"/>
      <c r="X4116" s="14"/>
      <c r="Y4116" s="14"/>
      <c r="Z4116" s="14"/>
      <c r="AA4116" s="14"/>
      <c r="AB4116" s="14"/>
      <c r="AC4116" s="14"/>
    </row>
    <row r="4117" spans="13:29" ht="16.5" customHeight="1" x14ac:dyDescent="0.25">
      <c r="M4117" s="9"/>
      <c r="N4117" s="12"/>
      <c r="O4117" s="12"/>
      <c r="P4117" s="12"/>
      <c r="Q4117" s="12"/>
      <c r="R4117" s="12"/>
      <c r="S4117" s="12"/>
      <c r="T4117" s="12"/>
      <c r="U4117" s="18"/>
      <c r="V4117" s="22"/>
      <c r="W4117" s="14"/>
      <c r="X4117" s="14"/>
      <c r="Y4117" s="14"/>
      <c r="Z4117" s="14"/>
      <c r="AA4117" s="14"/>
      <c r="AB4117" s="14"/>
      <c r="AC4117" s="14"/>
    </row>
    <row r="4118" spans="13:29" ht="16.5" customHeight="1" x14ac:dyDescent="0.25">
      <c r="M4118" s="9"/>
      <c r="N4118" s="12"/>
      <c r="O4118" s="12"/>
      <c r="P4118" s="12"/>
      <c r="Q4118" s="12"/>
      <c r="R4118" s="12"/>
      <c r="S4118" s="12"/>
      <c r="T4118" s="12"/>
      <c r="U4118" s="18"/>
      <c r="V4118" s="22"/>
      <c r="W4118" s="14"/>
      <c r="X4118" s="14"/>
      <c r="Y4118" s="14"/>
      <c r="Z4118" s="14"/>
      <c r="AA4118" s="14"/>
      <c r="AB4118" s="14"/>
      <c r="AC4118" s="14"/>
    </row>
    <row r="4119" spans="13:29" ht="16.5" customHeight="1" x14ac:dyDescent="0.25">
      <c r="M4119" s="9"/>
      <c r="N4119" s="12"/>
      <c r="O4119" s="12"/>
      <c r="P4119" s="12"/>
      <c r="Q4119" s="12"/>
      <c r="R4119" s="12"/>
      <c r="S4119" s="12"/>
      <c r="T4119" s="12"/>
      <c r="U4119" s="18"/>
      <c r="V4119" s="22"/>
      <c r="W4119" s="14"/>
      <c r="X4119" s="14"/>
      <c r="Y4119" s="14"/>
      <c r="Z4119" s="14"/>
      <c r="AA4119" s="14"/>
      <c r="AB4119" s="14"/>
      <c r="AC4119" s="14"/>
    </row>
    <row r="4120" spans="13:29" ht="16.5" customHeight="1" x14ac:dyDescent="0.25">
      <c r="M4120" s="9"/>
      <c r="N4120" s="12"/>
      <c r="O4120" s="12"/>
      <c r="P4120" s="12"/>
      <c r="Q4120" s="12"/>
      <c r="R4120" s="12"/>
      <c r="S4120" s="12"/>
      <c r="T4120" s="12"/>
      <c r="U4120" s="18"/>
      <c r="V4120" s="22"/>
      <c r="W4120" s="14"/>
      <c r="X4120" s="14"/>
      <c r="Y4120" s="14"/>
      <c r="Z4120" s="14"/>
      <c r="AA4120" s="14"/>
      <c r="AB4120" s="14"/>
      <c r="AC4120" s="14"/>
    </row>
    <row r="4121" spans="13:29" ht="16.5" customHeight="1" x14ac:dyDescent="0.25">
      <c r="M4121" s="9"/>
      <c r="N4121" s="12"/>
      <c r="O4121" s="12"/>
      <c r="P4121" s="12"/>
      <c r="Q4121" s="12"/>
      <c r="R4121" s="12"/>
      <c r="S4121" s="12"/>
      <c r="T4121" s="12"/>
      <c r="U4121" s="18"/>
      <c r="V4121" s="22"/>
      <c r="W4121" s="14"/>
      <c r="X4121" s="14"/>
      <c r="Y4121" s="14"/>
      <c r="Z4121" s="14"/>
      <c r="AA4121" s="14"/>
      <c r="AB4121" s="14"/>
      <c r="AC4121" s="14"/>
    </row>
    <row r="4122" spans="13:29" ht="16.5" customHeight="1" x14ac:dyDescent="0.25">
      <c r="M4122" s="9"/>
      <c r="N4122" s="12"/>
      <c r="O4122" s="12"/>
      <c r="P4122" s="12"/>
      <c r="Q4122" s="12"/>
      <c r="R4122" s="12"/>
      <c r="S4122" s="12"/>
      <c r="T4122" s="12"/>
      <c r="U4122" s="18"/>
      <c r="V4122" s="22"/>
      <c r="W4122" s="14"/>
      <c r="X4122" s="14"/>
      <c r="Y4122" s="14"/>
      <c r="Z4122" s="14"/>
      <c r="AA4122" s="14"/>
      <c r="AB4122" s="14"/>
      <c r="AC4122" s="14"/>
    </row>
    <row r="4123" spans="13:29" ht="16.5" customHeight="1" x14ac:dyDescent="0.25">
      <c r="M4123" s="9"/>
      <c r="N4123" s="12"/>
      <c r="O4123" s="12"/>
      <c r="P4123" s="12"/>
      <c r="Q4123" s="12"/>
      <c r="R4123" s="12"/>
      <c r="S4123" s="12"/>
      <c r="T4123" s="12"/>
      <c r="U4123" s="18"/>
      <c r="V4123" s="22"/>
      <c r="W4123" s="14"/>
      <c r="X4123" s="14"/>
      <c r="Y4123" s="14"/>
      <c r="Z4123" s="14"/>
      <c r="AA4123" s="14"/>
      <c r="AB4123" s="14"/>
      <c r="AC4123" s="14"/>
    </row>
    <row r="4124" spans="13:29" ht="16.5" customHeight="1" x14ac:dyDescent="0.25">
      <c r="M4124" s="9"/>
      <c r="N4124" s="12"/>
      <c r="O4124" s="12"/>
      <c r="P4124" s="12"/>
      <c r="Q4124" s="12"/>
      <c r="R4124" s="12"/>
      <c r="S4124" s="12"/>
      <c r="T4124" s="12"/>
      <c r="U4124" s="18"/>
      <c r="V4124" s="22"/>
      <c r="W4124" s="14"/>
      <c r="X4124" s="14"/>
      <c r="Y4124" s="14"/>
      <c r="Z4124" s="14"/>
      <c r="AA4124" s="14"/>
      <c r="AB4124" s="14"/>
      <c r="AC4124" s="14"/>
    </row>
    <row r="4125" spans="13:29" ht="16.5" customHeight="1" x14ac:dyDescent="0.25">
      <c r="M4125" s="9"/>
      <c r="N4125" s="12"/>
      <c r="O4125" s="12"/>
      <c r="P4125" s="12"/>
      <c r="Q4125" s="12"/>
      <c r="R4125" s="12"/>
      <c r="S4125" s="12"/>
      <c r="T4125" s="12"/>
      <c r="U4125" s="18"/>
      <c r="V4125" s="22"/>
      <c r="W4125" s="14"/>
      <c r="X4125" s="14"/>
      <c r="Y4125" s="14"/>
      <c r="Z4125" s="14"/>
      <c r="AA4125" s="14"/>
      <c r="AB4125" s="14"/>
      <c r="AC4125" s="14"/>
    </row>
    <row r="4126" spans="13:29" ht="16.5" customHeight="1" x14ac:dyDescent="0.25">
      <c r="M4126" s="9"/>
      <c r="N4126" s="12"/>
      <c r="O4126" s="12"/>
      <c r="P4126" s="12"/>
      <c r="Q4126" s="12"/>
      <c r="R4126" s="12"/>
      <c r="S4126" s="12"/>
      <c r="T4126" s="12"/>
      <c r="U4126" s="18"/>
      <c r="V4126" s="22"/>
      <c r="W4126" s="14"/>
      <c r="X4126" s="14"/>
      <c r="Y4126" s="14"/>
      <c r="Z4126" s="14"/>
      <c r="AA4126" s="14"/>
      <c r="AB4126" s="14"/>
      <c r="AC4126" s="14"/>
    </row>
    <row r="4127" spans="13:29" ht="16.5" customHeight="1" x14ac:dyDescent="0.25">
      <c r="M4127" s="9"/>
      <c r="N4127" s="12"/>
      <c r="O4127" s="12"/>
      <c r="P4127" s="12"/>
      <c r="Q4127" s="12"/>
      <c r="R4127" s="12"/>
      <c r="S4127" s="12"/>
      <c r="T4127" s="12"/>
      <c r="U4127" s="18"/>
      <c r="V4127" s="22"/>
      <c r="W4127" s="14"/>
      <c r="X4127" s="14"/>
      <c r="Y4127" s="14"/>
      <c r="Z4127" s="14"/>
      <c r="AA4127" s="14"/>
      <c r="AB4127" s="14"/>
      <c r="AC4127" s="14"/>
    </row>
    <row r="4128" spans="13:29" ht="16.5" customHeight="1" x14ac:dyDescent="0.25">
      <c r="M4128" s="9"/>
      <c r="N4128" s="12"/>
      <c r="O4128" s="12"/>
      <c r="P4128" s="12"/>
      <c r="Q4128" s="12"/>
      <c r="R4128" s="12"/>
      <c r="S4128" s="12"/>
      <c r="T4128" s="12"/>
      <c r="U4128" s="18"/>
      <c r="V4128" s="22"/>
      <c r="W4128" s="14"/>
      <c r="X4128" s="14"/>
      <c r="Y4128" s="14"/>
      <c r="Z4128" s="14"/>
      <c r="AA4128" s="14"/>
      <c r="AB4128" s="14"/>
      <c r="AC4128" s="14"/>
    </row>
    <row r="4129" spans="13:29" ht="16.5" customHeight="1" x14ac:dyDescent="0.25">
      <c r="M4129" s="9"/>
      <c r="N4129" s="12"/>
      <c r="O4129" s="12"/>
      <c r="P4129" s="12"/>
      <c r="Q4129" s="12"/>
      <c r="R4129" s="12"/>
      <c r="S4129" s="12"/>
      <c r="T4129" s="12"/>
      <c r="U4129" s="18"/>
      <c r="V4129" s="22"/>
      <c r="W4129" s="14"/>
      <c r="X4129" s="14"/>
      <c r="Y4129" s="14"/>
      <c r="Z4129" s="14"/>
      <c r="AA4129" s="14"/>
      <c r="AB4129" s="14"/>
      <c r="AC4129" s="14"/>
    </row>
    <row r="4130" spans="13:29" ht="16.5" customHeight="1" x14ac:dyDescent="0.25">
      <c r="M4130" s="9"/>
      <c r="N4130" s="12"/>
      <c r="O4130" s="12"/>
      <c r="P4130" s="12"/>
      <c r="Q4130" s="12"/>
      <c r="R4130" s="12"/>
      <c r="S4130" s="12"/>
      <c r="T4130" s="12"/>
      <c r="U4130" s="18"/>
      <c r="V4130" s="22"/>
      <c r="W4130" s="14"/>
      <c r="X4130" s="14"/>
      <c r="Y4130" s="14"/>
      <c r="Z4130" s="14"/>
      <c r="AA4130" s="14"/>
      <c r="AB4130" s="14"/>
      <c r="AC4130" s="14"/>
    </row>
    <row r="4131" spans="13:29" ht="16.5" customHeight="1" x14ac:dyDescent="0.25">
      <c r="M4131" s="9"/>
      <c r="N4131" s="12"/>
      <c r="O4131" s="12"/>
      <c r="P4131" s="12"/>
      <c r="Q4131" s="12"/>
      <c r="R4131" s="12"/>
      <c r="S4131" s="12"/>
      <c r="T4131" s="12"/>
      <c r="U4131" s="18"/>
      <c r="V4131" s="22"/>
      <c r="W4131" s="14"/>
      <c r="X4131" s="14"/>
      <c r="Y4131" s="14"/>
      <c r="Z4131" s="14"/>
      <c r="AA4131" s="14"/>
      <c r="AB4131" s="14"/>
      <c r="AC4131" s="14"/>
    </row>
    <row r="4132" spans="13:29" ht="16.5" customHeight="1" x14ac:dyDescent="0.25">
      <c r="M4132" s="9"/>
      <c r="N4132" s="12"/>
      <c r="O4132" s="12"/>
      <c r="P4132" s="12"/>
      <c r="Q4132" s="12"/>
      <c r="R4132" s="12"/>
      <c r="S4132" s="12"/>
      <c r="T4132" s="12"/>
      <c r="U4132" s="18"/>
      <c r="V4132" s="22"/>
      <c r="W4132" s="14"/>
      <c r="X4132" s="14"/>
      <c r="Y4132" s="14"/>
      <c r="Z4132" s="14"/>
      <c r="AA4132" s="14"/>
      <c r="AB4132" s="14"/>
      <c r="AC4132" s="14"/>
    </row>
    <row r="4133" spans="13:29" ht="16.5" customHeight="1" x14ac:dyDescent="0.25">
      <c r="M4133" s="9"/>
      <c r="N4133" s="12"/>
      <c r="O4133" s="12"/>
      <c r="P4133" s="12"/>
      <c r="Q4133" s="12"/>
      <c r="R4133" s="12"/>
      <c r="S4133" s="12"/>
      <c r="T4133" s="12"/>
      <c r="U4133" s="18"/>
      <c r="V4133" s="22"/>
      <c r="W4133" s="14"/>
      <c r="X4133" s="14"/>
      <c r="Y4133" s="14"/>
      <c r="Z4133" s="14"/>
      <c r="AA4133" s="14"/>
      <c r="AB4133" s="14"/>
      <c r="AC4133" s="14"/>
    </row>
    <row r="4134" spans="13:29" ht="16.5" customHeight="1" x14ac:dyDescent="0.25">
      <c r="M4134" s="9"/>
      <c r="N4134" s="12"/>
      <c r="O4134" s="12"/>
      <c r="P4134" s="12"/>
      <c r="Q4134" s="12"/>
      <c r="R4134" s="12"/>
      <c r="S4134" s="12"/>
      <c r="T4134" s="12"/>
      <c r="U4134" s="18"/>
      <c r="V4134" s="22"/>
      <c r="W4134" s="14"/>
      <c r="X4134" s="14"/>
      <c r="Y4134" s="14"/>
      <c r="Z4134" s="14"/>
      <c r="AA4134" s="14"/>
      <c r="AB4134" s="14"/>
      <c r="AC4134" s="14"/>
    </row>
    <row r="4135" spans="13:29" ht="16.5" customHeight="1" x14ac:dyDescent="0.25">
      <c r="M4135" s="9"/>
      <c r="N4135" s="12"/>
      <c r="O4135" s="12"/>
      <c r="P4135" s="12"/>
      <c r="Q4135" s="12"/>
      <c r="R4135" s="12"/>
      <c r="S4135" s="12"/>
      <c r="T4135" s="12"/>
      <c r="U4135" s="18"/>
      <c r="V4135" s="22"/>
      <c r="W4135" s="14"/>
      <c r="X4135" s="14"/>
      <c r="Y4135" s="14"/>
      <c r="Z4135" s="14"/>
      <c r="AA4135" s="14"/>
      <c r="AB4135" s="14"/>
      <c r="AC4135" s="14"/>
    </row>
    <row r="4136" spans="13:29" ht="16.5" customHeight="1" x14ac:dyDescent="0.25">
      <c r="M4136" s="9"/>
      <c r="N4136" s="12"/>
      <c r="O4136" s="12"/>
      <c r="P4136" s="12"/>
      <c r="Q4136" s="12"/>
      <c r="R4136" s="12"/>
      <c r="S4136" s="12"/>
      <c r="T4136" s="12"/>
      <c r="U4136" s="18"/>
      <c r="V4136" s="22"/>
      <c r="W4136" s="14"/>
      <c r="X4136" s="14"/>
      <c r="Y4136" s="14"/>
      <c r="Z4136" s="14"/>
      <c r="AA4136" s="14"/>
      <c r="AB4136" s="14"/>
      <c r="AC4136" s="14"/>
    </row>
    <row r="4137" spans="13:29" ht="16.5" customHeight="1" x14ac:dyDescent="0.25">
      <c r="M4137" s="9"/>
      <c r="N4137" s="12"/>
      <c r="O4137" s="12"/>
      <c r="P4137" s="12"/>
      <c r="Q4137" s="12"/>
      <c r="R4137" s="12"/>
      <c r="S4137" s="12"/>
      <c r="T4137" s="12"/>
      <c r="U4137" s="18"/>
      <c r="V4137" s="22"/>
      <c r="W4137" s="14"/>
      <c r="X4137" s="14"/>
      <c r="Y4137" s="14"/>
      <c r="Z4137" s="14"/>
      <c r="AA4137" s="14"/>
      <c r="AB4137" s="14"/>
      <c r="AC4137" s="14"/>
    </row>
    <row r="4138" spans="13:29" ht="16.5" customHeight="1" x14ac:dyDescent="0.25">
      <c r="M4138" s="9"/>
      <c r="N4138" s="12"/>
      <c r="O4138" s="12"/>
      <c r="P4138" s="12"/>
      <c r="Q4138" s="12"/>
      <c r="R4138" s="12"/>
      <c r="S4138" s="12"/>
      <c r="T4138" s="12"/>
      <c r="U4138" s="18"/>
      <c r="V4138" s="22"/>
      <c r="W4138" s="14"/>
      <c r="X4138" s="14"/>
      <c r="Y4138" s="14"/>
      <c r="Z4138" s="14"/>
      <c r="AA4138" s="14"/>
      <c r="AB4138" s="14"/>
      <c r="AC4138" s="14"/>
    </row>
    <row r="4139" spans="13:29" ht="16.5" customHeight="1" x14ac:dyDescent="0.25">
      <c r="M4139" s="9"/>
      <c r="N4139" s="12"/>
      <c r="O4139" s="12"/>
      <c r="P4139" s="12"/>
      <c r="Q4139" s="12"/>
      <c r="R4139" s="12"/>
      <c r="S4139" s="12"/>
      <c r="T4139" s="12"/>
      <c r="U4139" s="18"/>
      <c r="V4139" s="22"/>
      <c r="W4139" s="14"/>
      <c r="X4139" s="14"/>
      <c r="Y4139" s="14"/>
      <c r="Z4139" s="14"/>
      <c r="AA4139" s="14"/>
      <c r="AB4139" s="14"/>
      <c r="AC4139" s="14"/>
    </row>
    <row r="4140" spans="13:29" ht="16.5" customHeight="1" x14ac:dyDescent="0.25">
      <c r="M4140" s="9"/>
      <c r="N4140" s="12"/>
      <c r="O4140" s="12"/>
      <c r="P4140" s="12"/>
      <c r="Q4140" s="12"/>
      <c r="R4140" s="12"/>
      <c r="S4140" s="12"/>
      <c r="T4140" s="12"/>
      <c r="U4140" s="18"/>
      <c r="V4140" s="22"/>
      <c r="W4140" s="14"/>
      <c r="X4140" s="14"/>
      <c r="Y4140" s="14"/>
      <c r="Z4140" s="14"/>
      <c r="AA4140" s="14"/>
      <c r="AB4140" s="14"/>
      <c r="AC4140" s="14"/>
    </row>
    <row r="4141" spans="13:29" ht="16.5" customHeight="1" x14ac:dyDescent="0.25">
      <c r="M4141" s="9"/>
      <c r="N4141" s="12"/>
      <c r="O4141" s="12"/>
      <c r="P4141" s="12"/>
      <c r="Q4141" s="12"/>
      <c r="R4141" s="12"/>
      <c r="S4141" s="12"/>
      <c r="T4141" s="12"/>
      <c r="U4141" s="18"/>
      <c r="V4141" s="22"/>
      <c r="W4141" s="14"/>
      <c r="X4141" s="14"/>
      <c r="Y4141" s="14"/>
      <c r="Z4141" s="14"/>
      <c r="AA4141" s="14"/>
      <c r="AB4141" s="14"/>
      <c r="AC4141" s="14"/>
    </row>
    <row r="4142" spans="13:29" ht="16.5" customHeight="1" x14ac:dyDescent="0.25">
      <c r="M4142" s="9"/>
      <c r="N4142" s="12"/>
      <c r="O4142" s="12"/>
      <c r="P4142" s="12"/>
      <c r="Q4142" s="12"/>
      <c r="R4142" s="12"/>
      <c r="S4142" s="12"/>
      <c r="T4142" s="12"/>
      <c r="U4142" s="18"/>
      <c r="V4142" s="22"/>
      <c r="W4142" s="14"/>
      <c r="X4142" s="14"/>
      <c r="Y4142" s="14"/>
      <c r="Z4142" s="14"/>
      <c r="AA4142" s="14"/>
      <c r="AB4142" s="14"/>
      <c r="AC4142" s="14"/>
    </row>
    <row r="4143" spans="13:29" ht="16.5" customHeight="1" x14ac:dyDescent="0.25">
      <c r="M4143" s="9"/>
      <c r="N4143" s="12"/>
      <c r="O4143" s="12"/>
      <c r="P4143" s="12"/>
      <c r="Q4143" s="12"/>
      <c r="R4143" s="12"/>
      <c r="S4143" s="12"/>
      <c r="T4143" s="12"/>
      <c r="U4143" s="18"/>
      <c r="V4143" s="22"/>
      <c r="W4143" s="14"/>
      <c r="X4143" s="14"/>
      <c r="Y4143" s="14"/>
      <c r="Z4143" s="14"/>
      <c r="AA4143" s="14"/>
      <c r="AB4143" s="14"/>
      <c r="AC4143" s="14"/>
    </row>
    <row r="4144" spans="13:29" ht="16.5" customHeight="1" x14ac:dyDescent="0.25">
      <c r="M4144" s="9"/>
      <c r="N4144" s="12"/>
      <c r="O4144" s="12"/>
      <c r="P4144" s="12"/>
      <c r="Q4144" s="12"/>
      <c r="R4144" s="12"/>
      <c r="S4144" s="12"/>
      <c r="T4144" s="12"/>
      <c r="U4144" s="18"/>
      <c r="V4144" s="22"/>
      <c r="W4144" s="14"/>
      <c r="X4144" s="14"/>
      <c r="Y4144" s="14"/>
      <c r="Z4144" s="14"/>
      <c r="AA4144" s="14"/>
      <c r="AB4144" s="14"/>
      <c r="AC4144" s="14"/>
    </row>
    <row r="4145" spans="13:29" ht="16.5" customHeight="1" x14ac:dyDescent="0.25">
      <c r="M4145" s="9"/>
      <c r="N4145" s="12"/>
      <c r="O4145" s="12"/>
      <c r="P4145" s="12"/>
      <c r="Q4145" s="12"/>
      <c r="R4145" s="12"/>
      <c r="S4145" s="12"/>
      <c r="T4145" s="12"/>
      <c r="U4145" s="18"/>
      <c r="V4145" s="22"/>
      <c r="W4145" s="14"/>
      <c r="X4145" s="14"/>
      <c r="Y4145" s="14"/>
      <c r="Z4145" s="14"/>
      <c r="AA4145" s="14"/>
      <c r="AB4145" s="14"/>
      <c r="AC4145" s="14"/>
    </row>
    <row r="4146" spans="13:29" ht="16.5" customHeight="1" x14ac:dyDescent="0.25">
      <c r="M4146" s="9"/>
      <c r="N4146" s="12"/>
      <c r="O4146" s="12"/>
      <c r="P4146" s="12"/>
      <c r="Q4146" s="12"/>
      <c r="R4146" s="12"/>
      <c r="S4146" s="12"/>
      <c r="T4146" s="12"/>
      <c r="U4146" s="18"/>
      <c r="V4146" s="22"/>
      <c r="W4146" s="14"/>
      <c r="X4146" s="14"/>
      <c r="Y4146" s="14"/>
      <c r="Z4146" s="14"/>
      <c r="AA4146" s="14"/>
      <c r="AB4146" s="14"/>
      <c r="AC4146" s="14"/>
    </row>
    <row r="4147" spans="13:29" ht="16.5" customHeight="1" x14ac:dyDescent="0.25">
      <c r="M4147" s="9"/>
      <c r="N4147" s="12"/>
      <c r="O4147" s="12"/>
      <c r="P4147" s="12"/>
      <c r="Q4147" s="12"/>
      <c r="R4147" s="12"/>
      <c r="S4147" s="12"/>
      <c r="T4147" s="12"/>
      <c r="U4147" s="18"/>
      <c r="V4147" s="22"/>
      <c r="W4147" s="14"/>
      <c r="X4147" s="14"/>
      <c r="Y4147" s="14"/>
      <c r="Z4147" s="14"/>
      <c r="AA4147" s="14"/>
      <c r="AB4147" s="14"/>
      <c r="AC4147" s="14"/>
    </row>
    <row r="4148" spans="13:29" ht="16.5" customHeight="1" x14ac:dyDescent="0.25">
      <c r="M4148" s="9"/>
      <c r="N4148" s="12"/>
      <c r="O4148" s="12"/>
      <c r="P4148" s="12"/>
      <c r="Q4148" s="12"/>
      <c r="R4148" s="12"/>
      <c r="S4148" s="12"/>
      <c r="T4148" s="12"/>
      <c r="U4148" s="18"/>
      <c r="V4148" s="22"/>
      <c r="W4148" s="14"/>
      <c r="X4148" s="14"/>
      <c r="Y4148" s="14"/>
      <c r="Z4148" s="14"/>
      <c r="AA4148" s="14"/>
      <c r="AB4148" s="14"/>
      <c r="AC4148" s="14"/>
    </row>
    <row r="4149" spans="13:29" ht="16.5" customHeight="1" x14ac:dyDescent="0.25">
      <c r="M4149" s="9"/>
      <c r="N4149" s="12"/>
      <c r="O4149" s="12"/>
      <c r="P4149" s="12"/>
      <c r="Q4149" s="12"/>
      <c r="R4149" s="12"/>
      <c r="S4149" s="12"/>
      <c r="T4149" s="12"/>
      <c r="U4149" s="18"/>
      <c r="V4149" s="22"/>
      <c r="W4149" s="14"/>
      <c r="X4149" s="14"/>
      <c r="Y4149" s="14"/>
      <c r="Z4149" s="14"/>
      <c r="AA4149" s="14"/>
      <c r="AB4149" s="14"/>
      <c r="AC4149" s="14"/>
    </row>
    <row r="4150" spans="13:29" ht="16.5" customHeight="1" x14ac:dyDescent="0.25">
      <c r="M4150" s="9"/>
      <c r="N4150" s="12"/>
      <c r="O4150" s="12"/>
      <c r="P4150" s="12"/>
      <c r="Q4150" s="12"/>
      <c r="R4150" s="12"/>
      <c r="S4150" s="12"/>
      <c r="T4150" s="12"/>
      <c r="U4150" s="18"/>
      <c r="V4150" s="22"/>
      <c r="W4150" s="14"/>
      <c r="X4150" s="14"/>
      <c r="Y4150" s="14"/>
      <c r="Z4150" s="14"/>
      <c r="AA4150" s="14"/>
      <c r="AB4150" s="14"/>
      <c r="AC4150" s="14"/>
    </row>
    <row r="4151" spans="13:29" ht="16.5" customHeight="1" x14ac:dyDescent="0.25">
      <c r="M4151" s="9"/>
      <c r="N4151" s="12"/>
      <c r="O4151" s="12"/>
      <c r="P4151" s="12"/>
      <c r="Q4151" s="12"/>
      <c r="R4151" s="12"/>
      <c r="S4151" s="12"/>
      <c r="T4151" s="12"/>
      <c r="U4151" s="18"/>
      <c r="V4151" s="22"/>
      <c r="W4151" s="14"/>
      <c r="X4151" s="14"/>
      <c r="Y4151" s="14"/>
      <c r="Z4151" s="14"/>
      <c r="AA4151" s="14"/>
      <c r="AB4151" s="14"/>
      <c r="AC4151" s="14"/>
    </row>
    <row r="4152" spans="13:29" ht="16.5" customHeight="1" x14ac:dyDescent="0.25">
      <c r="M4152" s="9"/>
      <c r="N4152" s="12"/>
      <c r="O4152" s="12"/>
      <c r="P4152" s="12"/>
      <c r="Q4152" s="12"/>
      <c r="R4152" s="12"/>
      <c r="S4152" s="12"/>
      <c r="T4152" s="12"/>
      <c r="U4152" s="18"/>
      <c r="V4152" s="22"/>
      <c r="W4152" s="14"/>
      <c r="X4152" s="14"/>
      <c r="Y4152" s="14"/>
      <c r="Z4152" s="14"/>
      <c r="AA4152" s="14"/>
      <c r="AB4152" s="14"/>
      <c r="AC4152" s="14"/>
    </row>
    <row r="4153" spans="13:29" ht="16.5" customHeight="1" x14ac:dyDescent="0.25">
      <c r="M4153" s="9"/>
      <c r="N4153" s="12"/>
      <c r="O4153" s="12"/>
      <c r="P4153" s="12"/>
      <c r="Q4153" s="12"/>
      <c r="R4153" s="12"/>
      <c r="S4153" s="12"/>
      <c r="T4153" s="12"/>
      <c r="U4153" s="18"/>
      <c r="V4153" s="22"/>
      <c r="W4153" s="14"/>
      <c r="X4153" s="14"/>
      <c r="Y4153" s="14"/>
      <c r="Z4153" s="14"/>
      <c r="AA4153" s="14"/>
      <c r="AB4153" s="14"/>
      <c r="AC4153" s="14"/>
    </row>
    <row r="4154" spans="13:29" ht="16.5" customHeight="1" x14ac:dyDescent="0.25">
      <c r="M4154" s="9"/>
      <c r="N4154" s="12"/>
      <c r="O4154" s="12"/>
      <c r="P4154" s="12"/>
      <c r="Q4154" s="12"/>
      <c r="R4154" s="12"/>
      <c r="S4154" s="12"/>
      <c r="T4154" s="12"/>
      <c r="U4154" s="18"/>
      <c r="V4154" s="22"/>
      <c r="W4154" s="14"/>
      <c r="X4154" s="14"/>
      <c r="Y4154" s="14"/>
      <c r="Z4154" s="14"/>
      <c r="AA4154" s="14"/>
      <c r="AB4154" s="14"/>
      <c r="AC4154" s="14"/>
    </row>
    <row r="4155" spans="13:29" ht="16.5" customHeight="1" x14ac:dyDescent="0.25">
      <c r="M4155" s="9"/>
      <c r="N4155" s="12"/>
      <c r="O4155" s="12"/>
      <c r="P4155" s="12"/>
      <c r="Q4155" s="12"/>
      <c r="R4155" s="12"/>
      <c r="S4155" s="12"/>
      <c r="T4155" s="12"/>
      <c r="U4155" s="18"/>
      <c r="V4155" s="22"/>
      <c r="W4155" s="14"/>
      <c r="X4155" s="14"/>
      <c r="Y4155" s="14"/>
      <c r="Z4155" s="14"/>
      <c r="AA4155" s="14"/>
      <c r="AB4155" s="14"/>
      <c r="AC4155" s="14"/>
    </row>
    <row r="4156" spans="13:29" ht="16.5" customHeight="1" x14ac:dyDescent="0.25">
      <c r="M4156" s="9"/>
      <c r="N4156" s="12"/>
      <c r="O4156" s="12"/>
      <c r="P4156" s="12"/>
      <c r="Q4156" s="12"/>
      <c r="R4156" s="12"/>
      <c r="S4156" s="12"/>
      <c r="T4156" s="12"/>
      <c r="U4156" s="18"/>
      <c r="V4156" s="22"/>
      <c r="W4156" s="14"/>
      <c r="X4156" s="14"/>
      <c r="Y4156" s="14"/>
      <c r="Z4156" s="14"/>
      <c r="AA4156" s="14"/>
      <c r="AB4156" s="14"/>
      <c r="AC4156" s="14"/>
    </row>
    <row r="4157" spans="13:29" ht="16.5" customHeight="1" x14ac:dyDescent="0.25">
      <c r="M4157" s="9"/>
      <c r="N4157" s="12"/>
      <c r="O4157" s="12"/>
      <c r="P4157" s="12"/>
      <c r="Q4157" s="12"/>
      <c r="R4157" s="12"/>
      <c r="S4157" s="12"/>
      <c r="T4157" s="12"/>
      <c r="U4157" s="18"/>
      <c r="V4157" s="22"/>
      <c r="W4157" s="14"/>
      <c r="X4157" s="14"/>
      <c r="Y4157" s="14"/>
      <c r="Z4157" s="14"/>
      <c r="AA4157" s="14"/>
      <c r="AB4157" s="14"/>
      <c r="AC4157" s="14"/>
    </row>
    <row r="4158" spans="13:29" ht="16.5" customHeight="1" x14ac:dyDescent="0.25">
      <c r="M4158" s="9"/>
      <c r="N4158" s="12"/>
      <c r="O4158" s="12"/>
      <c r="P4158" s="12"/>
      <c r="Q4158" s="12"/>
      <c r="R4158" s="12"/>
      <c r="S4158" s="12"/>
      <c r="T4158" s="12"/>
      <c r="U4158" s="18"/>
      <c r="V4158" s="22"/>
      <c r="W4158" s="14"/>
      <c r="X4158" s="14"/>
      <c r="Y4158" s="14"/>
      <c r="Z4158" s="14"/>
      <c r="AA4158" s="14"/>
      <c r="AB4158" s="14"/>
      <c r="AC4158" s="14"/>
    </row>
    <row r="4159" spans="13:29" ht="16.5" customHeight="1" x14ac:dyDescent="0.25">
      <c r="M4159" s="9"/>
      <c r="N4159" s="12"/>
      <c r="O4159" s="12"/>
      <c r="P4159" s="12"/>
      <c r="Q4159" s="12"/>
      <c r="R4159" s="12"/>
      <c r="S4159" s="12"/>
      <c r="T4159" s="12"/>
      <c r="U4159" s="18"/>
      <c r="V4159" s="22"/>
      <c r="W4159" s="14"/>
      <c r="X4159" s="14"/>
      <c r="Y4159" s="14"/>
      <c r="Z4159" s="14"/>
      <c r="AA4159" s="14"/>
      <c r="AB4159" s="14"/>
      <c r="AC4159" s="14"/>
    </row>
    <row r="4160" spans="13:29" ht="16.5" customHeight="1" x14ac:dyDescent="0.25">
      <c r="M4160" s="9"/>
      <c r="N4160" s="12"/>
      <c r="O4160" s="12"/>
      <c r="P4160" s="12"/>
      <c r="Q4160" s="12"/>
      <c r="R4160" s="12"/>
      <c r="S4160" s="12"/>
      <c r="T4160" s="12"/>
      <c r="U4160" s="18"/>
      <c r="V4160" s="22"/>
      <c r="W4160" s="14"/>
      <c r="X4160" s="14"/>
      <c r="Y4160" s="14"/>
      <c r="Z4160" s="14"/>
      <c r="AA4160" s="14"/>
      <c r="AB4160" s="14"/>
      <c r="AC4160" s="14"/>
    </row>
    <row r="4161" spans="13:29" ht="16.5" customHeight="1" x14ac:dyDescent="0.25">
      <c r="M4161" s="9"/>
      <c r="N4161" s="12"/>
      <c r="O4161" s="12"/>
      <c r="P4161" s="12"/>
      <c r="Q4161" s="12"/>
      <c r="R4161" s="12"/>
      <c r="S4161" s="12"/>
      <c r="T4161" s="12"/>
      <c r="U4161" s="18"/>
      <c r="V4161" s="22"/>
      <c r="W4161" s="14"/>
      <c r="X4161" s="14"/>
      <c r="Y4161" s="14"/>
      <c r="Z4161" s="14"/>
      <c r="AA4161" s="14"/>
      <c r="AB4161" s="14"/>
      <c r="AC4161" s="14"/>
    </row>
    <row r="4162" spans="13:29" ht="16.5" customHeight="1" x14ac:dyDescent="0.25">
      <c r="M4162" s="9"/>
      <c r="N4162" s="12"/>
      <c r="O4162" s="12"/>
      <c r="P4162" s="12"/>
      <c r="Q4162" s="12"/>
      <c r="R4162" s="12"/>
      <c r="S4162" s="12"/>
      <c r="T4162" s="12"/>
      <c r="U4162" s="18"/>
      <c r="V4162" s="22"/>
      <c r="W4162" s="14"/>
      <c r="X4162" s="14"/>
      <c r="Y4162" s="14"/>
      <c r="Z4162" s="14"/>
      <c r="AA4162" s="14"/>
      <c r="AB4162" s="14"/>
      <c r="AC4162" s="14"/>
    </row>
    <row r="4163" spans="13:29" ht="16.5" customHeight="1" x14ac:dyDescent="0.25">
      <c r="M4163" s="9"/>
      <c r="N4163" s="12"/>
      <c r="O4163" s="12"/>
      <c r="P4163" s="12"/>
      <c r="Q4163" s="12"/>
      <c r="R4163" s="12"/>
      <c r="S4163" s="12"/>
      <c r="T4163" s="12"/>
      <c r="U4163" s="18"/>
      <c r="V4163" s="22"/>
      <c r="W4163" s="14"/>
      <c r="X4163" s="14"/>
      <c r="Y4163" s="14"/>
      <c r="Z4163" s="14"/>
      <c r="AA4163" s="14"/>
      <c r="AB4163" s="14"/>
      <c r="AC4163" s="14"/>
    </row>
    <row r="4164" spans="13:29" ht="16.5" customHeight="1" x14ac:dyDescent="0.25">
      <c r="M4164" s="9"/>
      <c r="N4164" s="12"/>
      <c r="O4164" s="12"/>
      <c r="P4164" s="12"/>
      <c r="Q4164" s="12"/>
      <c r="R4164" s="12"/>
      <c r="S4164" s="12"/>
      <c r="T4164" s="12"/>
      <c r="U4164" s="18"/>
      <c r="V4164" s="22"/>
      <c r="W4164" s="14"/>
      <c r="X4164" s="14"/>
      <c r="Y4164" s="14"/>
      <c r="Z4164" s="14"/>
      <c r="AA4164" s="14"/>
      <c r="AB4164" s="14"/>
      <c r="AC4164" s="14"/>
    </row>
    <row r="4165" spans="13:29" ht="16.5" customHeight="1" x14ac:dyDescent="0.25">
      <c r="M4165" s="9"/>
      <c r="N4165" s="12"/>
      <c r="O4165" s="12"/>
      <c r="P4165" s="12"/>
      <c r="Q4165" s="12"/>
      <c r="R4165" s="12"/>
      <c r="S4165" s="12"/>
      <c r="T4165" s="12"/>
      <c r="U4165" s="18"/>
      <c r="V4165" s="22"/>
      <c r="W4165" s="14"/>
      <c r="X4165" s="14"/>
      <c r="Y4165" s="14"/>
      <c r="Z4165" s="14"/>
      <c r="AA4165" s="14"/>
      <c r="AB4165" s="14"/>
      <c r="AC4165" s="14"/>
    </row>
    <row r="4166" spans="13:29" ht="16.5" customHeight="1" x14ac:dyDescent="0.25">
      <c r="M4166" s="9"/>
      <c r="N4166" s="12"/>
      <c r="O4166" s="12"/>
      <c r="P4166" s="12"/>
      <c r="Q4166" s="12"/>
      <c r="R4166" s="12"/>
      <c r="S4166" s="12"/>
      <c r="T4166" s="12"/>
      <c r="U4166" s="18"/>
      <c r="V4166" s="22"/>
      <c r="W4166" s="14"/>
      <c r="X4166" s="14"/>
      <c r="Y4166" s="14"/>
      <c r="Z4166" s="14"/>
      <c r="AA4166" s="14"/>
      <c r="AB4166" s="14"/>
      <c r="AC4166" s="14"/>
    </row>
    <row r="4167" spans="13:29" ht="16.5" customHeight="1" x14ac:dyDescent="0.25">
      <c r="M4167" s="9"/>
      <c r="N4167" s="12"/>
      <c r="O4167" s="12"/>
      <c r="P4167" s="12"/>
      <c r="Q4167" s="12"/>
      <c r="R4167" s="12"/>
      <c r="S4167" s="12"/>
      <c r="T4167" s="12"/>
      <c r="U4167" s="18"/>
      <c r="V4167" s="22"/>
      <c r="W4167" s="14"/>
      <c r="X4167" s="14"/>
      <c r="Y4167" s="14"/>
      <c r="Z4167" s="14"/>
      <c r="AA4167" s="14"/>
      <c r="AB4167" s="14"/>
      <c r="AC4167" s="14"/>
    </row>
    <row r="4168" spans="13:29" ht="16.5" customHeight="1" x14ac:dyDescent="0.25">
      <c r="M4168" s="9"/>
      <c r="N4168" s="12"/>
      <c r="O4168" s="12"/>
      <c r="P4168" s="12"/>
      <c r="Q4168" s="12"/>
      <c r="R4168" s="12"/>
      <c r="S4168" s="12"/>
      <c r="T4168" s="12"/>
      <c r="U4168" s="18"/>
      <c r="V4168" s="22"/>
      <c r="W4168" s="14"/>
      <c r="X4168" s="14"/>
      <c r="Y4168" s="14"/>
      <c r="Z4168" s="14"/>
      <c r="AA4168" s="14"/>
      <c r="AB4168" s="14"/>
      <c r="AC4168" s="14"/>
    </row>
    <row r="4169" spans="13:29" ht="16.5" customHeight="1" x14ac:dyDescent="0.25">
      <c r="M4169" s="9"/>
      <c r="N4169" s="12"/>
      <c r="O4169" s="12"/>
      <c r="P4169" s="12"/>
      <c r="Q4169" s="12"/>
      <c r="R4169" s="12"/>
      <c r="S4169" s="12"/>
      <c r="T4169" s="12"/>
      <c r="U4169" s="18"/>
      <c r="V4169" s="22"/>
      <c r="W4169" s="14"/>
      <c r="X4169" s="14"/>
      <c r="Y4169" s="14"/>
      <c r="Z4169" s="14"/>
      <c r="AA4169" s="14"/>
      <c r="AB4169" s="14"/>
      <c r="AC4169" s="14"/>
    </row>
    <row r="4170" spans="13:29" ht="16.5" customHeight="1" x14ac:dyDescent="0.25">
      <c r="M4170" s="9"/>
      <c r="N4170" s="12"/>
      <c r="O4170" s="12"/>
      <c r="P4170" s="12"/>
      <c r="Q4170" s="12"/>
      <c r="R4170" s="12"/>
      <c r="S4170" s="12"/>
      <c r="T4170" s="12"/>
      <c r="U4170" s="18"/>
      <c r="V4170" s="22"/>
      <c r="W4170" s="14"/>
      <c r="X4170" s="14"/>
      <c r="Y4170" s="14"/>
      <c r="Z4170" s="14"/>
      <c r="AA4170" s="14"/>
      <c r="AB4170" s="14"/>
      <c r="AC4170" s="14"/>
    </row>
    <row r="4171" spans="13:29" ht="16.5" customHeight="1" x14ac:dyDescent="0.25">
      <c r="M4171" s="9"/>
      <c r="N4171" s="12"/>
      <c r="O4171" s="12"/>
      <c r="P4171" s="12"/>
      <c r="Q4171" s="12"/>
      <c r="R4171" s="12"/>
      <c r="S4171" s="12"/>
      <c r="T4171" s="12"/>
      <c r="U4171" s="18"/>
      <c r="V4171" s="22"/>
      <c r="W4171" s="14"/>
      <c r="X4171" s="14"/>
      <c r="Y4171" s="14"/>
      <c r="Z4171" s="14"/>
      <c r="AA4171" s="14"/>
      <c r="AB4171" s="14"/>
      <c r="AC4171" s="14"/>
    </row>
    <row r="4172" spans="13:29" ht="16.5" customHeight="1" x14ac:dyDescent="0.25">
      <c r="M4172" s="9"/>
      <c r="N4172" s="12"/>
      <c r="O4172" s="12"/>
      <c r="P4172" s="12"/>
      <c r="Q4172" s="12"/>
      <c r="R4172" s="12"/>
      <c r="S4172" s="12"/>
      <c r="T4172" s="12"/>
      <c r="U4172" s="18"/>
      <c r="V4172" s="22"/>
      <c r="W4172" s="14"/>
      <c r="X4172" s="14"/>
      <c r="Y4172" s="14"/>
      <c r="Z4172" s="14"/>
      <c r="AA4172" s="14"/>
      <c r="AB4172" s="14"/>
      <c r="AC4172" s="14"/>
    </row>
    <row r="4173" spans="13:29" ht="16.5" customHeight="1" x14ac:dyDescent="0.25">
      <c r="M4173" s="9"/>
      <c r="N4173" s="12"/>
      <c r="O4173" s="12"/>
      <c r="P4173" s="12"/>
      <c r="Q4173" s="12"/>
      <c r="R4173" s="12"/>
      <c r="S4173" s="12"/>
      <c r="T4173" s="12"/>
      <c r="U4173" s="18"/>
      <c r="V4173" s="22"/>
      <c r="W4173" s="14"/>
      <c r="X4173" s="14"/>
      <c r="Y4173" s="14"/>
      <c r="Z4173" s="14"/>
      <c r="AA4173" s="14"/>
      <c r="AB4173" s="14"/>
      <c r="AC4173" s="14"/>
    </row>
    <row r="4174" spans="13:29" ht="16.5" customHeight="1" x14ac:dyDescent="0.25">
      <c r="M4174" s="9"/>
      <c r="N4174" s="12"/>
      <c r="O4174" s="12"/>
      <c r="P4174" s="12"/>
      <c r="Q4174" s="12"/>
      <c r="R4174" s="12"/>
      <c r="S4174" s="12"/>
      <c r="T4174" s="12"/>
      <c r="U4174" s="18"/>
      <c r="V4174" s="22"/>
      <c r="W4174" s="14"/>
      <c r="X4174" s="14"/>
      <c r="Y4174" s="14"/>
      <c r="Z4174" s="14"/>
      <c r="AA4174" s="14"/>
      <c r="AB4174" s="14"/>
      <c r="AC4174" s="14"/>
    </row>
    <row r="4175" spans="13:29" ht="16.5" customHeight="1" x14ac:dyDescent="0.25">
      <c r="M4175" s="9"/>
      <c r="N4175" s="12"/>
      <c r="O4175" s="12"/>
      <c r="P4175" s="12"/>
      <c r="Q4175" s="12"/>
      <c r="R4175" s="12"/>
      <c r="S4175" s="12"/>
      <c r="T4175" s="12"/>
      <c r="U4175" s="18"/>
      <c r="V4175" s="22"/>
      <c r="W4175" s="14"/>
      <c r="X4175" s="14"/>
      <c r="Y4175" s="14"/>
      <c r="Z4175" s="14"/>
      <c r="AA4175" s="14"/>
      <c r="AB4175" s="14"/>
      <c r="AC4175" s="14"/>
    </row>
    <row r="4176" spans="13:29" ht="16.5" customHeight="1" x14ac:dyDescent="0.25">
      <c r="M4176" s="9"/>
      <c r="N4176" s="12"/>
      <c r="O4176" s="12"/>
      <c r="P4176" s="12"/>
      <c r="Q4176" s="12"/>
      <c r="R4176" s="12"/>
      <c r="S4176" s="12"/>
      <c r="T4176" s="12"/>
      <c r="U4176" s="18"/>
      <c r="V4176" s="22"/>
      <c r="W4176" s="14"/>
      <c r="X4176" s="14"/>
      <c r="Y4176" s="14"/>
      <c r="Z4176" s="14"/>
      <c r="AA4176" s="14"/>
      <c r="AB4176" s="14"/>
      <c r="AC4176" s="14"/>
    </row>
    <row r="4177" spans="13:29" ht="16.5" customHeight="1" x14ac:dyDescent="0.25">
      <c r="M4177" s="9"/>
      <c r="N4177" s="12"/>
      <c r="O4177" s="12"/>
      <c r="P4177" s="12"/>
      <c r="Q4177" s="12"/>
      <c r="R4177" s="12"/>
      <c r="S4177" s="12"/>
      <c r="T4177" s="12"/>
      <c r="U4177" s="18"/>
      <c r="V4177" s="22"/>
      <c r="W4177" s="14"/>
      <c r="X4177" s="14"/>
      <c r="Y4177" s="14"/>
      <c r="Z4177" s="14"/>
      <c r="AA4177" s="14"/>
      <c r="AB4177" s="14"/>
      <c r="AC4177" s="14"/>
    </row>
    <row r="4178" spans="13:29" ht="16.5" customHeight="1" x14ac:dyDescent="0.25">
      <c r="M4178" s="9"/>
      <c r="N4178" s="12"/>
      <c r="O4178" s="12"/>
      <c r="P4178" s="12"/>
      <c r="Q4178" s="12"/>
      <c r="R4178" s="12"/>
      <c r="S4178" s="12"/>
      <c r="T4178" s="12"/>
      <c r="U4178" s="18"/>
      <c r="V4178" s="22"/>
      <c r="W4178" s="14"/>
      <c r="X4178" s="14"/>
      <c r="Y4178" s="14"/>
      <c r="Z4178" s="14"/>
      <c r="AA4178" s="14"/>
      <c r="AB4178" s="14"/>
      <c r="AC4178" s="14"/>
    </row>
    <row r="4179" spans="13:29" ht="16.5" customHeight="1" x14ac:dyDescent="0.25">
      <c r="M4179" s="9"/>
      <c r="N4179" s="12"/>
      <c r="O4179" s="12"/>
      <c r="P4179" s="12"/>
      <c r="Q4179" s="12"/>
      <c r="R4179" s="12"/>
      <c r="S4179" s="12"/>
      <c r="T4179" s="12"/>
      <c r="U4179" s="18"/>
      <c r="V4179" s="22"/>
      <c r="W4179" s="14"/>
      <c r="X4179" s="14"/>
      <c r="Y4179" s="14"/>
      <c r="Z4179" s="14"/>
      <c r="AA4179" s="14"/>
      <c r="AB4179" s="14"/>
      <c r="AC4179" s="14"/>
    </row>
    <row r="4180" spans="13:29" ht="16.5" customHeight="1" x14ac:dyDescent="0.25">
      <c r="M4180" s="9"/>
      <c r="N4180" s="12"/>
      <c r="O4180" s="12"/>
      <c r="P4180" s="12"/>
      <c r="Q4180" s="12"/>
      <c r="R4180" s="12"/>
      <c r="S4180" s="12"/>
      <c r="T4180" s="12"/>
      <c r="U4180" s="18"/>
      <c r="V4180" s="22"/>
      <c r="W4180" s="14"/>
      <c r="X4180" s="14"/>
      <c r="Y4180" s="14"/>
      <c r="Z4180" s="14"/>
      <c r="AA4180" s="14"/>
      <c r="AB4180" s="14"/>
      <c r="AC4180" s="14"/>
    </row>
    <row r="4181" spans="13:29" ht="16.5" customHeight="1" x14ac:dyDescent="0.25">
      <c r="M4181" s="9"/>
      <c r="N4181" s="12"/>
      <c r="O4181" s="12"/>
      <c r="P4181" s="12"/>
      <c r="Q4181" s="12"/>
      <c r="R4181" s="12"/>
      <c r="S4181" s="12"/>
      <c r="T4181" s="12"/>
      <c r="U4181" s="18"/>
      <c r="V4181" s="22"/>
      <c r="W4181" s="14"/>
      <c r="X4181" s="14"/>
      <c r="Y4181" s="14"/>
      <c r="Z4181" s="14"/>
      <c r="AA4181" s="14"/>
      <c r="AB4181" s="14"/>
      <c r="AC4181" s="14"/>
    </row>
    <row r="4182" spans="13:29" ht="16.5" customHeight="1" x14ac:dyDescent="0.25">
      <c r="M4182" s="9"/>
      <c r="N4182" s="12"/>
      <c r="O4182" s="12"/>
      <c r="P4182" s="12"/>
      <c r="Q4182" s="12"/>
      <c r="R4182" s="12"/>
      <c r="S4182" s="12"/>
      <c r="T4182" s="12"/>
      <c r="U4182" s="18"/>
      <c r="V4182" s="22"/>
      <c r="W4182" s="14"/>
      <c r="X4182" s="14"/>
      <c r="Y4182" s="14"/>
      <c r="Z4182" s="14"/>
      <c r="AA4182" s="14"/>
      <c r="AB4182" s="14"/>
      <c r="AC4182" s="14"/>
    </row>
    <row r="4183" spans="13:29" ht="16.5" customHeight="1" x14ac:dyDescent="0.25">
      <c r="M4183" s="9"/>
      <c r="N4183" s="12"/>
      <c r="O4183" s="12"/>
      <c r="P4183" s="12"/>
      <c r="Q4183" s="12"/>
      <c r="R4183" s="12"/>
      <c r="S4183" s="12"/>
      <c r="T4183" s="12"/>
      <c r="U4183" s="18"/>
      <c r="V4183" s="22"/>
      <c r="W4183" s="14"/>
      <c r="X4183" s="14"/>
      <c r="Y4183" s="14"/>
      <c r="Z4183" s="14"/>
      <c r="AA4183" s="14"/>
      <c r="AB4183" s="14"/>
      <c r="AC4183" s="14"/>
    </row>
    <row r="4184" spans="13:29" ht="16.5" customHeight="1" x14ac:dyDescent="0.25">
      <c r="M4184" s="9"/>
      <c r="N4184" s="12"/>
      <c r="O4184" s="12"/>
      <c r="P4184" s="12"/>
      <c r="Q4184" s="12"/>
      <c r="R4184" s="12"/>
      <c r="S4184" s="12"/>
      <c r="T4184" s="12"/>
      <c r="U4184" s="18"/>
      <c r="V4184" s="22"/>
      <c r="W4184" s="14"/>
      <c r="X4184" s="14"/>
      <c r="Y4184" s="14"/>
      <c r="Z4184" s="14"/>
      <c r="AA4184" s="14"/>
      <c r="AB4184" s="14"/>
      <c r="AC4184" s="14"/>
    </row>
    <row r="4185" spans="13:29" ht="16.5" customHeight="1" x14ac:dyDescent="0.25">
      <c r="M4185" s="9"/>
      <c r="N4185" s="12"/>
      <c r="O4185" s="12"/>
      <c r="P4185" s="12"/>
      <c r="Q4185" s="12"/>
      <c r="R4185" s="12"/>
      <c r="S4185" s="12"/>
      <c r="T4185" s="12"/>
      <c r="U4185" s="18"/>
      <c r="V4185" s="22"/>
      <c r="W4185" s="14"/>
      <c r="X4185" s="14"/>
      <c r="Y4185" s="14"/>
      <c r="Z4185" s="14"/>
      <c r="AA4185" s="14"/>
      <c r="AB4185" s="14"/>
      <c r="AC4185" s="14"/>
    </row>
    <row r="4186" spans="13:29" ht="16.5" customHeight="1" x14ac:dyDescent="0.25">
      <c r="M4186" s="9"/>
      <c r="N4186" s="12"/>
      <c r="O4186" s="12"/>
      <c r="P4186" s="12"/>
      <c r="Q4186" s="12"/>
      <c r="R4186" s="12"/>
      <c r="S4186" s="12"/>
      <c r="T4186" s="12"/>
      <c r="U4186" s="18"/>
      <c r="V4186" s="22"/>
      <c r="W4186" s="14"/>
      <c r="X4186" s="14"/>
      <c r="Y4186" s="14"/>
      <c r="Z4186" s="14"/>
      <c r="AA4186" s="14"/>
      <c r="AB4186" s="14"/>
      <c r="AC4186" s="14"/>
    </row>
    <row r="4187" spans="13:29" ht="16.5" customHeight="1" x14ac:dyDescent="0.25">
      <c r="M4187" s="9"/>
      <c r="N4187" s="12"/>
      <c r="O4187" s="12"/>
      <c r="P4187" s="12"/>
      <c r="Q4187" s="12"/>
      <c r="R4187" s="12"/>
      <c r="S4187" s="12"/>
      <c r="T4187" s="12"/>
      <c r="U4187" s="18"/>
      <c r="V4187" s="22"/>
      <c r="W4187" s="14"/>
      <c r="X4187" s="14"/>
      <c r="Y4187" s="14"/>
      <c r="Z4187" s="14"/>
      <c r="AA4187" s="14"/>
      <c r="AB4187" s="14"/>
      <c r="AC4187" s="14"/>
    </row>
    <row r="4188" spans="13:29" ht="16.5" customHeight="1" x14ac:dyDescent="0.25">
      <c r="M4188" s="9"/>
      <c r="N4188" s="12"/>
      <c r="O4188" s="12"/>
      <c r="P4188" s="12"/>
      <c r="Q4188" s="12"/>
      <c r="R4188" s="12"/>
      <c r="S4188" s="12"/>
      <c r="T4188" s="12"/>
      <c r="U4188" s="18"/>
      <c r="V4188" s="22"/>
      <c r="W4188" s="14"/>
      <c r="X4188" s="14"/>
      <c r="Y4188" s="14"/>
      <c r="Z4188" s="14"/>
      <c r="AA4188" s="14"/>
      <c r="AB4188" s="14"/>
      <c r="AC4188" s="14"/>
    </row>
    <row r="4189" spans="13:29" ht="16.5" customHeight="1" x14ac:dyDescent="0.25">
      <c r="M4189" s="9"/>
      <c r="N4189" s="12"/>
      <c r="O4189" s="12"/>
      <c r="P4189" s="12"/>
      <c r="Q4189" s="12"/>
      <c r="R4189" s="12"/>
      <c r="S4189" s="12"/>
      <c r="T4189" s="12"/>
      <c r="U4189" s="18"/>
      <c r="V4189" s="22"/>
      <c r="W4189" s="14"/>
      <c r="X4189" s="14"/>
      <c r="Y4189" s="14"/>
      <c r="Z4189" s="14"/>
      <c r="AA4189" s="14"/>
      <c r="AB4189" s="14"/>
      <c r="AC4189" s="14"/>
    </row>
    <row r="4190" spans="13:29" ht="16.5" customHeight="1" x14ac:dyDescent="0.25">
      <c r="M4190" s="9"/>
      <c r="N4190" s="12"/>
      <c r="O4190" s="12"/>
      <c r="P4190" s="12"/>
      <c r="Q4190" s="12"/>
      <c r="R4190" s="12"/>
      <c r="S4190" s="12"/>
      <c r="T4190" s="12"/>
      <c r="U4190" s="18"/>
      <c r="V4190" s="22"/>
      <c r="W4190" s="14"/>
      <c r="X4190" s="14"/>
      <c r="Y4190" s="14"/>
      <c r="Z4190" s="14"/>
      <c r="AA4190" s="14"/>
      <c r="AB4190" s="14"/>
      <c r="AC4190" s="14"/>
    </row>
    <row r="4191" spans="13:29" ht="16.5" customHeight="1" x14ac:dyDescent="0.25">
      <c r="M4191" s="9"/>
      <c r="N4191" s="12"/>
      <c r="O4191" s="12"/>
      <c r="P4191" s="12"/>
      <c r="Q4191" s="12"/>
      <c r="R4191" s="12"/>
      <c r="S4191" s="12"/>
      <c r="T4191" s="12"/>
      <c r="U4191" s="18"/>
      <c r="V4191" s="22"/>
      <c r="W4191" s="14"/>
      <c r="X4191" s="14"/>
      <c r="Y4191" s="14"/>
      <c r="Z4191" s="14"/>
      <c r="AA4191" s="14"/>
      <c r="AB4191" s="14"/>
      <c r="AC4191" s="14"/>
    </row>
    <row r="4192" spans="13:29" ht="16.5" customHeight="1" x14ac:dyDescent="0.25">
      <c r="M4192" s="9"/>
      <c r="N4192" s="12"/>
      <c r="O4192" s="12"/>
      <c r="P4192" s="12"/>
      <c r="Q4192" s="12"/>
      <c r="R4192" s="12"/>
      <c r="S4192" s="12"/>
      <c r="T4192" s="12"/>
      <c r="U4192" s="18"/>
      <c r="V4192" s="22"/>
      <c r="W4192" s="14"/>
      <c r="X4192" s="14"/>
      <c r="Y4192" s="14"/>
      <c r="Z4192" s="14"/>
      <c r="AA4192" s="14"/>
      <c r="AB4192" s="14"/>
      <c r="AC4192" s="14"/>
    </row>
    <row r="4193" spans="13:29" ht="16.5" customHeight="1" x14ac:dyDescent="0.25">
      <c r="M4193" s="9"/>
      <c r="N4193" s="12"/>
      <c r="O4193" s="12"/>
      <c r="P4193" s="12"/>
      <c r="Q4193" s="12"/>
      <c r="R4193" s="12"/>
      <c r="S4193" s="12"/>
      <c r="T4193" s="12"/>
      <c r="U4193" s="18"/>
      <c r="V4193" s="22"/>
      <c r="W4193" s="14"/>
      <c r="X4193" s="14"/>
      <c r="Y4193" s="14"/>
      <c r="Z4193" s="14"/>
      <c r="AA4193" s="14"/>
      <c r="AB4193" s="14"/>
      <c r="AC4193" s="14"/>
    </row>
    <row r="4194" spans="13:29" ht="16.5" customHeight="1" x14ac:dyDescent="0.25">
      <c r="M4194" s="9"/>
      <c r="N4194" s="12"/>
      <c r="O4194" s="12"/>
      <c r="P4194" s="12"/>
      <c r="Q4194" s="12"/>
      <c r="R4194" s="12"/>
      <c r="S4194" s="12"/>
      <c r="T4194" s="12"/>
      <c r="U4194" s="18"/>
      <c r="V4194" s="22"/>
      <c r="W4194" s="14"/>
      <c r="X4194" s="14"/>
      <c r="Y4194" s="14"/>
      <c r="Z4194" s="14"/>
      <c r="AA4194" s="14"/>
      <c r="AB4194" s="14"/>
      <c r="AC4194" s="14"/>
    </row>
    <row r="4195" spans="13:29" ht="16.5" customHeight="1" x14ac:dyDescent="0.25">
      <c r="M4195" s="9"/>
      <c r="N4195" s="12"/>
      <c r="O4195" s="12"/>
      <c r="P4195" s="12"/>
      <c r="Q4195" s="12"/>
      <c r="R4195" s="12"/>
      <c r="S4195" s="12"/>
      <c r="T4195" s="12"/>
      <c r="U4195" s="18"/>
      <c r="V4195" s="22"/>
      <c r="W4195" s="14"/>
      <c r="X4195" s="14"/>
      <c r="Y4195" s="14"/>
      <c r="Z4195" s="14"/>
      <c r="AA4195" s="14"/>
      <c r="AB4195" s="14"/>
      <c r="AC4195" s="14"/>
    </row>
    <row r="4196" spans="13:29" ht="16.5" customHeight="1" x14ac:dyDescent="0.25">
      <c r="M4196" s="9"/>
      <c r="N4196" s="12"/>
      <c r="O4196" s="12"/>
      <c r="P4196" s="12"/>
      <c r="Q4196" s="12"/>
      <c r="R4196" s="12"/>
      <c r="S4196" s="12"/>
      <c r="T4196" s="12"/>
      <c r="U4196" s="18"/>
      <c r="V4196" s="22"/>
      <c r="W4196" s="14"/>
      <c r="X4196" s="14"/>
      <c r="Y4196" s="14"/>
      <c r="Z4196" s="14"/>
      <c r="AA4196" s="14"/>
      <c r="AB4196" s="14"/>
      <c r="AC4196" s="14"/>
    </row>
    <row r="4197" spans="13:29" ht="16.5" customHeight="1" x14ac:dyDescent="0.25">
      <c r="M4197" s="9"/>
      <c r="N4197" s="12"/>
      <c r="O4197" s="12"/>
      <c r="P4197" s="12"/>
      <c r="Q4197" s="12"/>
      <c r="R4197" s="12"/>
      <c r="S4197" s="12"/>
      <c r="T4197" s="12"/>
      <c r="U4197" s="18"/>
      <c r="V4197" s="22"/>
      <c r="W4197" s="14"/>
      <c r="X4197" s="14"/>
      <c r="Y4197" s="14"/>
      <c r="Z4197" s="14"/>
      <c r="AA4197" s="14"/>
      <c r="AB4197" s="14"/>
      <c r="AC4197" s="14"/>
    </row>
    <row r="4198" spans="13:29" ht="16.5" customHeight="1" x14ac:dyDescent="0.25">
      <c r="M4198" s="9"/>
      <c r="N4198" s="12"/>
      <c r="O4198" s="12"/>
      <c r="P4198" s="12"/>
      <c r="Q4198" s="12"/>
      <c r="R4198" s="12"/>
      <c r="S4198" s="12"/>
      <c r="T4198" s="12"/>
      <c r="U4198" s="18"/>
      <c r="V4198" s="22"/>
      <c r="W4198" s="14"/>
      <c r="X4198" s="14"/>
      <c r="Y4198" s="14"/>
      <c r="Z4198" s="14"/>
      <c r="AA4198" s="14"/>
      <c r="AB4198" s="14"/>
      <c r="AC4198" s="14"/>
    </row>
    <row r="4199" spans="13:29" ht="16.5" customHeight="1" x14ac:dyDescent="0.25">
      <c r="M4199" s="9"/>
      <c r="N4199" s="12"/>
      <c r="O4199" s="12"/>
      <c r="P4199" s="12"/>
      <c r="Q4199" s="12"/>
      <c r="R4199" s="12"/>
      <c r="S4199" s="12"/>
      <c r="T4199" s="12"/>
      <c r="U4199" s="18"/>
      <c r="V4199" s="22"/>
      <c r="W4199" s="14"/>
      <c r="X4199" s="14"/>
      <c r="Y4199" s="14"/>
      <c r="Z4199" s="14"/>
      <c r="AA4199" s="14"/>
      <c r="AB4199" s="14"/>
      <c r="AC4199" s="14"/>
    </row>
    <row r="4200" spans="13:29" ht="16.5" customHeight="1" x14ac:dyDescent="0.25">
      <c r="M4200" s="9"/>
      <c r="N4200" s="12"/>
      <c r="O4200" s="12"/>
      <c r="P4200" s="12"/>
      <c r="Q4200" s="12"/>
      <c r="R4200" s="12"/>
      <c r="S4200" s="12"/>
      <c r="T4200" s="12"/>
      <c r="U4200" s="18"/>
      <c r="V4200" s="22"/>
      <c r="W4200" s="14"/>
      <c r="X4200" s="14"/>
      <c r="Y4200" s="14"/>
      <c r="Z4200" s="14"/>
      <c r="AA4200" s="14"/>
      <c r="AB4200" s="14"/>
      <c r="AC4200" s="14"/>
    </row>
    <row r="4201" spans="13:29" ht="16.5" customHeight="1" x14ac:dyDescent="0.25">
      <c r="M4201" s="9"/>
      <c r="N4201" s="12"/>
      <c r="O4201" s="12"/>
      <c r="P4201" s="12"/>
      <c r="Q4201" s="12"/>
      <c r="R4201" s="12"/>
      <c r="S4201" s="12"/>
      <c r="T4201" s="12"/>
      <c r="U4201" s="18"/>
      <c r="V4201" s="22"/>
      <c r="W4201" s="14"/>
      <c r="X4201" s="14"/>
      <c r="Y4201" s="14"/>
      <c r="Z4201" s="14"/>
      <c r="AA4201" s="14"/>
      <c r="AB4201" s="14"/>
      <c r="AC4201" s="14"/>
    </row>
    <row r="4202" spans="13:29" ht="16.5" customHeight="1" x14ac:dyDescent="0.25">
      <c r="M4202" s="9"/>
      <c r="N4202" s="12"/>
      <c r="O4202" s="12"/>
      <c r="P4202" s="12"/>
      <c r="Q4202" s="12"/>
      <c r="R4202" s="12"/>
      <c r="S4202" s="12"/>
      <c r="T4202" s="12"/>
      <c r="U4202" s="18"/>
      <c r="V4202" s="22"/>
      <c r="W4202" s="14"/>
      <c r="X4202" s="14"/>
      <c r="Y4202" s="14"/>
      <c r="Z4202" s="14"/>
      <c r="AA4202" s="14"/>
      <c r="AB4202" s="14"/>
      <c r="AC4202" s="14"/>
    </row>
    <row r="4203" spans="13:29" ht="16.5" customHeight="1" x14ac:dyDescent="0.25">
      <c r="M4203" s="9"/>
      <c r="N4203" s="12"/>
      <c r="O4203" s="12"/>
      <c r="P4203" s="12"/>
      <c r="Q4203" s="12"/>
      <c r="R4203" s="12"/>
      <c r="S4203" s="12"/>
      <c r="T4203" s="12"/>
      <c r="U4203" s="18"/>
      <c r="V4203" s="22"/>
      <c r="W4203" s="14"/>
      <c r="X4203" s="14"/>
      <c r="Y4203" s="14"/>
      <c r="Z4203" s="14"/>
      <c r="AA4203" s="14"/>
      <c r="AB4203" s="14"/>
      <c r="AC4203" s="14"/>
    </row>
    <row r="4204" spans="13:29" ht="16.5" customHeight="1" x14ac:dyDescent="0.25">
      <c r="M4204" s="9"/>
      <c r="N4204" s="12"/>
      <c r="O4204" s="12"/>
      <c r="P4204" s="12"/>
      <c r="Q4204" s="12"/>
      <c r="R4204" s="12"/>
      <c r="S4204" s="12"/>
      <c r="T4204" s="12"/>
      <c r="U4204" s="18"/>
      <c r="V4204" s="22"/>
      <c r="W4204" s="14"/>
      <c r="X4204" s="14"/>
      <c r="Y4204" s="14"/>
      <c r="Z4204" s="14"/>
      <c r="AA4204" s="14"/>
      <c r="AB4204" s="14"/>
      <c r="AC4204" s="14"/>
    </row>
    <row r="4205" spans="13:29" ht="16.5" customHeight="1" x14ac:dyDescent="0.25">
      <c r="M4205" s="9"/>
      <c r="N4205" s="12"/>
      <c r="O4205" s="12"/>
      <c r="P4205" s="12"/>
      <c r="Q4205" s="12"/>
      <c r="R4205" s="12"/>
      <c r="S4205" s="12"/>
      <c r="T4205" s="12"/>
      <c r="U4205" s="18"/>
      <c r="V4205" s="22"/>
      <c r="W4205" s="14"/>
      <c r="X4205" s="14"/>
      <c r="Y4205" s="14"/>
      <c r="Z4205" s="14"/>
      <c r="AA4205" s="14"/>
      <c r="AB4205" s="14"/>
      <c r="AC4205" s="14"/>
    </row>
    <row r="4206" spans="13:29" ht="16.5" customHeight="1" x14ac:dyDescent="0.25">
      <c r="M4206" s="9"/>
      <c r="N4206" s="12"/>
      <c r="O4206" s="12"/>
      <c r="P4206" s="12"/>
      <c r="Q4206" s="12"/>
      <c r="R4206" s="12"/>
      <c r="S4206" s="12"/>
      <c r="T4206" s="12"/>
      <c r="U4206" s="18"/>
      <c r="V4206" s="22"/>
      <c r="W4206" s="14"/>
      <c r="X4206" s="14"/>
      <c r="Y4206" s="14"/>
      <c r="Z4206" s="14"/>
      <c r="AA4206" s="14"/>
      <c r="AB4206" s="14"/>
      <c r="AC4206" s="14"/>
    </row>
    <row r="4207" spans="13:29" ht="16.5" customHeight="1" x14ac:dyDescent="0.25">
      <c r="M4207" s="9"/>
      <c r="N4207" s="12"/>
      <c r="O4207" s="12"/>
      <c r="P4207" s="12"/>
      <c r="Q4207" s="12"/>
      <c r="R4207" s="12"/>
      <c r="S4207" s="12"/>
      <c r="T4207" s="12"/>
      <c r="U4207" s="18"/>
      <c r="V4207" s="22"/>
      <c r="W4207" s="14"/>
      <c r="X4207" s="14"/>
      <c r="Y4207" s="14"/>
      <c r="Z4207" s="14"/>
      <c r="AA4207" s="14"/>
      <c r="AB4207" s="14"/>
      <c r="AC4207" s="14"/>
    </row>
    <row r="4208" spans="13:29" ht="16.5" customHeight="1" x14ac:dyDescent="0.25">
      <c r="M4208" s="9"/>
      <c r="N4208" s="12"/>
      <c r="O4208" s="12"/>
      <c r="P4208" s="12"/>
      <c r="Q4208" s="12"/>
      <c r="R4208" s="12"/>
      <c r="S4208" s="12"/>
      <c r="T4208" s="12"/>
      <c r="U4208" s="18"/>
      <c r="V4208" s="22"/>
      <c r="W4208" s="14"/>
      <c r="X4208" s="14"/>
      <c r="Y4208" s="14"/>
      <c r="Z4208" s="14"/>
      <c r="AA4208" s="14"/>
      <c r="AB4208" s="14"/>
      <c r="AC4208" s="14"/>
    </row>
    <row r="4209" spans="13:29" ht="16.5" customHeight="1" x14ac:dyDescent="0.25">
      <c r="M4209" s="9"/>
      <c r="N4209" s="12"/>
      <c r="O4209" s="12"/>
      <c r="P4209" s="12"/>
      <c r="Q4209" s="12"/>
      <c r="R4209" s="12"/>
      <c r="S4209" s="12"/>
      <c r="T4209" s="12"/>
      <c r="U4209" s="18"/>
      <c r="V4209" s="22"/>
      <c r="W4209" s="14"/>
      <c r="X4209" s="14"/>
      <c r="Y4209" s="14"/>
      <c r="Z4209" s="14"/>
      <c r="AA4209" s="14"/>
      <c r="AB4209" s="14"/>
      <c r="AC4209" s="14"/>
    </row>
    <row r="4210" spans="13:29" ht="16.5" customHeight="1" x14ac:dyDescent="0.25">
      <c r="M4210" s="9"/>
      <c r="N4210" s="12"/>
      <c r="O4210" s="12"/>
      <c r="P4210" s="12"/>
      <c r="Q4210" s="12"/>
      <c r="R4210" s="12"/>
      <c r="S4210" s="12"/>
      <c r="T4210" s="12"/>
      <c r="U4210" s="18"/>
      <c r="V4210" s="22"/>
      <c r="W4210" s="14"/>
      <c r="X4210" s="14"/>
      <c r="Y4210" s="14"/>
      <c r="Z4210" s="14"/>
      <c r="AA4210" s="14"/>
      <c r="AB4210" s="14"/>
      <c r="AC4210" s="14"/>
    </row>
    <row r="4211" spans="13:29" ht="16.5" customHeight="1" x14ac:dyDescent="0.25">
      <c r="M4211" s="9"/>
      <c r="N4211" s="12"/>
      <c r="O4211" s="12"/>
      <c r="P4211" s="12"/>
      <c r="Q4211" s="12"/>
      <c r="R4211" s="12"/>
      <c r="S4211" s="12"/>
      <c r="T4211" s="12"/>
      <c r="U4211" s="18"/>
      <c r="V4211" s="22"/>
      <c r="W4211" s="14"/>
      <c r="X4211" s="14"/>
      <c r="Y4211" s="14"/>
      <c r="Z4211" s="14"/>
      <c r="AA4211" s="14"/>
      <c r="AB4211" s="14"/>
      <c r="AC4211" s="14"/>
    </row>
    <row r="4212" spans="13:29" ht="16.5" customHeight="1" x14ac:dyDescent="0.25">
      <c r="M4212" s="9"/>
      <c r="N4212" s="12"/>
      <c r="O4212" s="12"/>
      <c r="P4212" s="12"/>
      <c r="Q4212" s="12"/>
      <c r="R4212" s="12"/>
      <c r="S4212" s="12"/>
      <c r="T4212" s="12"/>
      <c r="U4212" s="18"/>
      <c r="V4212" s="22"/>
      <c r="W4212" s="14"/>
      <c r="X4212" s="14"/>
      <c r="Y4212" s="14"/>
      <c r="Z4212" s="14"/>
      <c r="AA4212" s="14"/>
      <c r="AB4212" s="14"/>
      <c r="AC4212" s="14"/>
    </row>
    <row r="4213" spans="13:29" ht="16.5" customHeight="1" x14ac:dyDescent="0.25">
      <c r="M4213" s="9"/>
      <c r="N4213" s="12"/>
      <c r="O4213" s="12"/>
      <c r="P4213" s="12"/>
      <c r="Q4213" s="12"/>
      <c r="R4213" s="12"/>
      <c r="S4213" s="12"/>
      <c r="T4213" s="12"/>
      <c r="U4213" s="18"/>
      <c r="V4213" s="22"/>
      <c r="W4213" s="14"/>
      <c r="X4213" s="14"/>
      <c r="Y4213" s="14"/>
      <c r="Z4213" s="14"/>
      <c r="AA4213" s="14"/>
      <c r="AB4213" s="14"/>
      <c r="AC4213" s="14"/>
    </row>
    <row r="4214" spans="13:29" ht="16.5" customHeight="1" x14ac:dyDescent="0.25">
      <c r="M4214" s="9"/>
      <c r="N4214" s="12"/>
      <c r="O4214" s="12"/>
      <c r="P4214" s="12"/>
      <c r="Q4214" s="12"/>
      <c r="R4214" s="12"/>
      <c r="S4214" s="12"/>
      <c r="T4214" s="12"/>
      <c r="U4214" s="18"/>
      <c r="V4214" s="22"/>
      <c r="W4214" s="14"/>
      <c r="X4214" s="14"/>
      <c r="Y4214" s="14"/>
      <c r="Z4214" s="14"/>
      <c r="AA4214" s="14"/>
      <c r="AB4214" s="14"/>
      <c r="AC4214" s="14"/>
    </row>
    <row r="4215" spans="13:29" ht="16.5" customHeight="1" x14ac:dyDescent="0.25">
      <c r="M4215" s="9"/>
      <c r="N4215" s="12"/>
      <c r="O4215" s="12"/>
      <c r="P4215" s="12"/>
      <c r="Q4215" s="12"/>
      <c r="R4215" s="12"/>
      <c r="S4215" s="12"/>
      <c r="T4215" s="12"/>
      <c r="U4215" s="18"/>
      <c r="V4215" s="22"/>
      <c r="W4215" s="14"/>
      <c r="X4215" s="14"/>
      <c r="Y4215" s="14"/>
      <c r="Z4215" s="14"/>
      <c r="AA4215" s="14"/>
      <c r="AB4215" s="14"/>
      <c r="AC4215" s="14"/>
    </row>
    <row r="4216" spans="13:29" ht="16.5" customHeight="1" x14ac:dyDescent="0.25">
      <c r="M4216" s="9"/>
      <c r="N4216" s="12"/>
      <c r="O4216" s="12"/>
      <c r="P4216" s="12"/>
      <c r="Q4216" s="12"/>
      <c r="R4216" s="12"/>
      <c r="S4216" s="12"/>
      <c r="T4216" s="12"/>
      <c r="U4216" s="18"/>
      <c r="V4216" s="22"/>
      <c r="W4216" s="14"/>
      <c r="X4216" s="14"/>
      <c r="Y4216" s="14"/>
      <c r="Z4216" s="14"/>
      <c r="AA4216" s="14"/>
      <c r="AB4216" s="14"/>
      <c r="AC4216" s="14"/>
    </row>
    <row r="4217" spans="13:29" ht="16.5" customHeight="1" x14ac:dyDescent="0.25">
      <c r="M4217" s="9"/>
      <c r="N4217" s="12"/>
      <c r="O4217" s="12"/>
      <c r="P4217" s="12"/>
      <c r="Q4217" s="12"/>
      <c r="R4217" s="12"/>
      <c r="S4217" s="12"/>
      <c r="T4217" s="12"/>
      <c r="U4217" s="18"/>
      <c r="V4217" s="22"/>
      <c r="W4217" s="14"/>
      <c r="X4217" s="14"/>
      <c r="Y4217" s="14"/>
      <c r="Z4217" s="14"/>
      <c r="AA4217" s="14"/>
      <c r="AB4217" s="14"/>
      <c r="AC4217" s="14"/>
    </row>
    <row r="4218" spans="13:29" ht="16.5" customHeight="1" x14ac:dyDescent="0.25">
      <c r="M4218" s="9"/>
      <c r="N4218" s="12"/>
      <c r="O4218" s="12"/>
      <c r="P4218" s="12"/>
      <c r="Q4218" s="12"/>
      <c r="R4218" s="12"/>
      <c r="S4218" s="12"/>
      <c r="T4218" s="12"/>
      <c r="U4218" s="18"/>
      <c r="V4218" s="22"/>
      <c r="W4218" s="14"/>
      <c r="X4218" s="14"/>
      <c r="Y4218" s="14"/>
      <c r="Z4218" s="14"/>
      <c r="AA4218" s="14"/>
      <c r="AB4218" s="14"/>
      <c r="AC4218" s="14"/>
    </row>
    <row r="4219" spans="13:29" ht="16.5" customHeight="1" x14ac:dyDescent="0.25">
      <c r="M4219" s="9"/>
      <c r="N4219" s="12"/>
      <c r="O4219" s="12"/>
      <c r="P4219" s="12"/>
      <c r="Q4219" s="12"/>
      <c r="R4219" s="12"/>
      <c r="S4219" s="12"/>
      <c r="T4219" s="12"/>
      <c r="U4219" s="18"/>
      <c r="V4219" s="22"/>
      <c r="W4219" s="14"/>
      <c r="X4219" s="14"/>
      <c r="Y4219" s="14"/>
      <c r="Z4219" s="14"/>
      <c r="AA4219" s="14"/>
      <c r="AB4219" s="14"/>
      <c r="AC4219" s="14"/>
    </row>
    <row r="4220" spans="13:29" ht="16.5" customHeight="1" x14ac:dyDescent="0.25">
      <c r="M4220" s="9"/>
      <c r="N4220" s="12"/>
      <c r="O4220" s="12"/>
      <c r="P4220" s="12"/>
      <c r="Q4220" s="12"/>
      <c r="R4220" s="12"/>
      <c r="S4220" s="12"/>
      <c r="T4220" s="12"/>
      <c r="U4220" s="18"/>
      <c r="V4220" s="22"/>
      <c r="W4220" s="14"/>
      <c r="X4220" s="14"/>
      <c r="Y4220" s="14"/>
      <c r="Z4220" s="14"/>
      <c r="AA4220" s="14"/>
      <c r="AB4220" s="14"/>
      <c r="AC4220" s="14"/>
    </row>
    <row r="4221" spans="13:29" ht="16.5" customHeight="1" x14ac:dyDescent="0.25">
      <c r="M4221" s="9"/>
      <c r="N4221" s="12"/>
      <c r="O4221" s="12"/>
      <c r="P4221" s="12"/>
      <c r="Q4221" s="12"/>
      <c r="R4221" s="12"/>
      <c r="S4221" s="12"/>
      <c r="T4221" s="12"/>
      <c r="U4221" s="18"/>
      <c r="V4221" s="22"/>
      <c r="W4221" s="14"/>
      <c r="X4221" s="14"/>
      <c r="Y4221" s="14"/>
      <c r="Z4221" s="14"/>
      <c r="AA4221" s="14"/>
      <c r="AB4221" s="14"/>
      <c r="AC4221" s="14"/>
    </row>
    <row r="4222" spans="13:29" ht="16.5" customHeight="1" x14ac:dyDescent="0.25">
      <c r="M4222" s="9"/>
      <c r="N4222" s="12"/>
      <c r="O4222" s="12"/>
      <c r="P4222" s="12"/>
      <c r="Q4222" s="12"/>
      <c r="R4222" s="12"/>
      <c r="S4222" s="12"/>
      <c r="T4222" s="12"/>
      <c r="U4222" s="18"/>
      <c r="V4222" s="22"/>
      <c r="W4222" s="14"/>
      <c r="X4222" s="14"/>
      <c r="Y4222" s="14"/>
      <c r="Z4222" s="14"/>
      <c r="AA4222" s="14"/>
      <c r="AB4222" s="14"/>
      <c r="AC4222" s="14"/>
    </row>
    <row r="4223" spans="13:29" ht="16.5" customHeight="1" x14ac:dyDescent="0.25">
      <c r="M4223" s="9"/>
      <c r="N4223" s="12"/>
      <c r="O4223" s="12"/>
      <c r="P4223" s="12"/>
      <c r="Q4223" s="12"/>
      <c r="R4223" s="12"/>
      <c r="S4223" s="12"/>
      <c r="T4223" s="12"/>
      <c r="U4223" s="18"/>
      <c r="V4223" s="22"/>
      <c r="W4223" s="14"/>
      <c r="X4223" s="14"/>
      <c r="Y4223" s="14"/>
      <c r="Z4223" s="14"/>
      <c r="AA4223" s="14"/>
      <c r="AB4223" s="14"/>
      <c r="AC4223" s="14"/>
    </row>
    <row r="4224" spans="13:29" ht="16.5" customHeight="1" x14ac:dyDescent="0.25">
      <c r="M4224" s="9"/>
      <c r="N4224" s="12"/>
      <c r="O4224" s="12"/>
      <c r="P4224" s="12"/>
      <c r="Q4224" s="12"/>
      <c r="R4224" s="12"/>
      <c r="S4224" s="12"/>
      <c r="T4224" s="12"/>
      <c r="U4224" s="18"/>
      <c r="V4224" s="22"/>
      <c r="W4224" s="14"/>
      <c r="X4224" s="14"/>
      <c r="Y4224" s="14"/>
      <c r="Z4224" s="14"/>
      <c r="AA4224" s="14"/>
      <c r="AB4224" s="14"/>
      <c r="AC4224" s="14"/>
    </row>
    <row r="4225" spans="13:29" ht="16.5" customHeight="1" x14ac:dyDescent="0.25">
      <c r="M4225" s="9"/>
      <c r="N4225" s="12"/>
      <c r="O4225" s="12"/>
      <c r="P4225" s="12"/>
      <c r="Q4225" s="12"/>
      <c r="R4225" s="12"/>
      <c r="S4225" s="12"/>
      <c r="T4225" s="12"/>
      <c r="U4225" s="18"/>
      <c r="V4225" s="22"/>
      <c r="W4225" s="14"/>
      <c r="X4225" s="14"/>
      <c r="Y4225" s="14"/>
      <c r="Z4225" s="14"/>
      <c r="AA4225" s="14"/>
      <c r="AB4225" s="14"/>
      <c r="AC4225" s="14"/>
    </row>
    <row r="4226" spans="13:29" ht="16.5" customHeight="1" x14ac:dyDescent="0.25">
      <c r="M4226" s="9"/>
      <c r="N4226" s="12"/>
      <c r="O4226" s="12"/>
      <c r="P4226" s="12"/>
      <c r="Q4226" s="12"/>
      <c r="R4226" s="12"/>
      <c r="S4226" s="12"/>
      <c r="T4226" s="12"/>
      <c r="U4226" s="18"/>
      <c r="V4226" s="22"/>
      <c r="W4226" s="14"/>
      <c r="X4226" s="14"/>
      <c r="Y4226" s="14"/>
      <c r="Z4226" s="14"/>
      <c r="AA4226" s="14"/>
      <c r="AB4226" s="14"/>
      <c r="AC4226" s="14"/>
    </row>
    <row r="4227" spans="13:29" ht="16.5" customHeight="1" x14ac:dyDescent="0.25">
      <c r="M4227" s="9"/>
      <c r="N4227" s="12"/>
      <c r="O4227" s="12"/>
      <c r="P4227" s="12"/>
      <c r="Q4227" s="12"/>
      <c r="R4227" s="12"/>
      <c r="S4227" s="12"/>
      <c r="T4227" s="12"/>
      <c r="U4227" s="18"/>
      <c r="V4227" s="22"/>
      <c r="W4227" s="14"/>
      <c r="X4227" s="14"/>
      <c r="Y4227" s="14"/>
      <c r="Z4227" s="14"/>
      <c r="AA4227" s="14"/>
      <c r="AB4227" s="14"/>
      <c r="AC4227" s="14"/>
    </row>
    <row r="4228" spans="13:29" ht="16.5" customHeight="1" x14ac:dyDescent="0.25">
      <c r="M4228" s="9"/>
      <c r="N4228" s="12"/>
      <c r="O4228" s="12"/>
      <c r="P4228" s="12"/>
      <c r="Q4228" s="12"/>
      <c r="R4228" s="12"/>
      <c r="S4228" s="12"/>
      <c r="T4228" s="12"/>
      <c r="U4228" s="18"/>
      <c r="V4228" s="22"/>
      <c r="W4228" s="14"/>
      <c r="X4228" s="14"/>
      <c r="Y4228" s="14"/>
      <c r="Z4228" s="14"/>
      <c r="AA4228" s="14"/>
      <c r="AB4228" s="14"/>
      <c r="AC4228" s="14"/>
    </row>
    <row r="4229" spans="13:29" ht="16.5" customHeight="1" x14ac:dyDescent="0.25">
      <c r="M4229" s="9"/>
      <c r="N4229" s="12"/>
      <c r="O4229" s="12"/>
      <c r="P4229" s="12"/>
      <c r="Q4229" s="12"/>
      <c r="R4229" s="12"/>
      <c r="S4229" s="12"/>
      <c r="T4229" s="12"/>
      <c r="U4229" s="18"/>
      <c r="V4229" s="22"/>
      <c r="W4229" s="14"/>
      <c r="X4229" s="14"/>
      <c r="Y4229" s="14"/>
      <c r="Z4229" s="14"/>
      <c r="AA4229" s="14"/>
      <c r="AB4229" s="14"/>
      <c r="AC4229" s="14"/>
    </row>
    <row r="4230" spans="13:29" ht="16.5" customHeight="1" x14ac:dyDescent="0.25">
      <c r="M4230" s="9"/>
      <c r="N4230" s="12"/>
      <c r="O4230" s="12"/>
      <c r="P4230" s="12"/>
      <c r="Q4230" s="12"/>
      <c r="R4230" s="12"/>
      <c r="S4230" s="12"/>
      <c r="T4230" s="12"/>
      <c r="U4230" s="18"/>
      <c r="V4230" s="22"/>
      <c r="W4230" s="14"/>
      <c r="X4230" s="14"/>
      <c r="Y4230" s="14"/>
      <c r="Z4230" s="14"/>
      <c r="AA4230" s="14"/>
      <c r="AB4230" s="14"/>
      <c r="AC4230" s="14"/>
    </row>
    <row r="4231" spans="13:29" ht="16.5" customHeight="1" x14ac:dyDescent="0.25">
      <c r="M4231" s="9"/>
      <c r="N4231" s="12"/>
      <c r="O4231" s="12"/>
      <c r="P4231" s="12"/>
      <c r="Q4231" s="12"/>
      <c r="R4231" s="12"/>
      <c r="S4231" s="12"/>
      <c r="T4231" s="12"/>
      <c r="U4231" s="18"/>
      <c r="V4231" s="22"/>
      <c r="W4231" s="14"/>
      <c r="X4231" s="14"/>
      <c r="Y4231" s="14"/>
      <c r="Z4231" s="14"/>
      <c r="AA4231" s="14"/>
      <c r="AB4231" s="14"/>
      <c r="AC4231" s="14"/>
    </row>
    <row r="4232" spans="13:29" ht="16.5" customHeight="1" x14ac:dyDescent="0.25">
      <c r="M4232" s="9"/>
      <c r="N4232" s="12"/>
      <c r="O4232" s="12"/>
      <c r="P4232" s="12"/>
      <c r="Q4232" s="12"/>
      <c r="R4232" s="12"/>
      <c r="S4232" s="12"/>
      <c r="T4232" s="12"/>
      <c r="U4232" s="18"/>
      <c r="V4232" s="22"/>
      <c r="W4232" s="14"/>
      <c r="X4232" s="14"/>
      <c r="Y4232" s="14"/>
      <c r="Z4232" s="14"/>
      <c r="AA4232" s="14"/>
      <c r="AB4232" s="14"/>
      <c r="AC4232" s="14"/>
    </row>
    <row r="4233" spans="13:29" ht="16.5" customHeight="1" x14ac:dyDescent="0.25">
      <c r="M4233" s="9"/>
      <c r="N4233" s="12"/>
      <c r="O4233" s="12"/>
      <c r="P4233" s="12"/>
      <c r="Q4233" s="12"/>
      <c r="R4233" s="12"/>
      <c r="S4233" s="12"/>
      <c r="T4233" s="12"/>
      <c r="U4233" s="18"/>
      <c r="V4233" s="22"/>
      <c r="W4233" s="14"/>
      <c r="X4233" s="14"/>
      <c r="Y4233" s="14"/>
      <c r="Z4233" s="14"/>
      <c r="AA4233" s="14"/>
      <c r="AB4233" s="14"/>
      <c r="AC4233" s="14"/>
    </row>
    <row r="4234" spans="13:29" ht="16.5" customHeight="1" x14ac:dyDescent="0.25">
      <c r="M4234" s="9"/>
      <c r="N4234" s="12"/>
      <c r="O4234" s="12"/>
      <c r="P4234" s="12"/>
      <c r="Q4234" s="12"/>
      <c r="R4234" s="12"/>
      <c r="S4234" s="12"/>
      <c r="T4234" s="12"/>
      <c r="U4234" s="18"/>
      <c r="V4234" s="22"/>
      <c r="W4234" s="14"/>
      <c r="X4234" s="14"/>
      <c r="Y4234" s="14"/>
      <c r="Z4234" s="14"/>
      <c r="AA4234" s="14"/>
      <c r="AB4234" s="14"/>
      <c r="AC4234" s="14"/>
    </row>
    <row r="4235" spans="13:29" ht="16.5" customHeight="1" x14ac:dyDescent="0.25">
      <c r="M4235" s="9"/>
      <c r="N4235" s="12"/>
      <c r="O4235" s="12"/>
      <c r="P4235" s="12"/>
      <c r="Q4235" s="12"/>
      <c r="R4235" s="12"/>
      <c r="S4235" s="12"/>
      <c r="T4235" s="12"/>
      <c r="U4235" s="18"/>
      <c r="V4235" s="22"/>
      <c r="W4235" s="14"/>
      <c r="X4235" s="14"/>
      <c r="Y4235" s="14"/>
      <c r="Z4235" s="14"/>
      <c r="AA4235" s="14"/>
      <c r="AB4235" s="14"/>
      <c r="AC4235" s="14"/>
    </row>
    <row r="4236" spans="13:29" ht="16.5" customHeight="1" x14ac:dyDescent="0.25">
      <c r="M4236" s="9"/>
      <c r="N4236" s="12"/>
      <c r="O4236" s="12"/>
      <c r="P4236" s="12"/>
      <c r="Q4236" s="12"/>
      <c r="R4236" s="12"/>
      <c r="S4236" s="12"/>
      <c r="T4236" s="12"/>
      <c r="U4236" s="18"/>
      <c r="V4236" s="22"/>
      <c r="W4236" s="14"/>
      <c r="X4236" s="14"/>
      <c r="Y4236" s="14"/>
      <c r="Z4236" s="14"/>
      <c r="AA4236" s="14"/>
      <c r="AB4236" s="14"/>
      <c r="AC4236" s="14"/>
    </row>
    <row r="4237" spans="13:29" ht="16.5" customHeight="1" x14ac:dyDescent="0.25">
      <c r="M4237" s="9"/>
      <c r="N4237" s="12"/>
      <c r="O4237" s="12"/>
      <c r="P4237" s="12"/>
      <c r="Q4237" s="12"/>
      <c r="R4237" s="12"/>
      <c r="S4237" s="12"/>
      <c r="T4237" s="12"/>
      <c r="U4237" s="18"/>
      <c r="V4237" s="22"/>
      <c r="W4237" s="14"/>
      <c r="X4237" s="14"/>
      <c r="Y4237" s="14"/>
      <c r="Z4237" s="14"/>
      <c r="AA4237" s="14"/>
      <c r="AB4237" s="14"/>
      <c r="AC4237" s="14"/>
    </row>
    <row r="4238" spans="13:29" ht="16.5" customHeight="1" x14ac:dyDescent="0.25">
      <c r="M4238" s="9"/>
      <c r="N4238" s="12"/>
      <c r="O4238" s="12"/>
      <c r="P4238" s="12"/>
      <c r="Q4238" s="12"/>
      <c r="R4238" s="12"/>
      <c r="S4238" s="12"/>
      <c r="T4238" s="12"/>
      <c r="U4238" s="18"/>
      <c r="V4238" s="22"/>
      <c r="W4238" s="14"/>
      <c r="X4238" s="14"/>
      <c r="Y4238" s="14"/>
      <c r="Z4238" s="14"/>
      <c r="AA4238" s="14"/>
      <c r="AB4238" s="14"/>
      <c r="AC4238" s="14"/>
    </row>
    <row r="4239" spans="13:29" ht="16.5" customHeight="1" x14ac:dyDescent="0.25">
      <c r="M4239" s="9"/>
      <c r="N4239" s="12"/>
      <c r="O4239" s="12"/>
      <c r="P4239" s="12"/>
      <c r="Q4239" s="12"/>
      <c r="R4239" s="12"/>
      <c r="S4239" s="12"/>
      <c r="T4239" s="12"/>
      <c r="U4239" s="18"/>
      <c r="V4239" s="22"/>
      <c r="W4239" s="14"/>
      <c r="X4239" s="14"/>
      <c r="Y4239" s="14"/>
      <c r="Z4239" s="14"/>
      <c r="AA4239" s="14"/>
      <c r="AB4239" s="14"/>
      <c r="AC4239" s="14"/>
    </row>
    <row r="4240" spans="13:29" ht="16.5" customHeight="1" x14ac:dyDescent="0.25">
      <c r="M4240" s="9"/>
      <c r="N4240" s="12"/>
      <c r="O4240" s="12"/>
      <c r="P4240" s="12"/>
      <c r="Q4240" s="12"/>
      <c r="R4240" s="12"/>
      <c r="S4240" s="12"/>
      <c r="T4240" s="12"/>
      <c r="U4240" s="18"/>
      <c r="V4240" s="22"/>
      <c r="W4240" s="14"/>
      <c r="X4240" s="14"/>
      <c r="Y4240" s="14"/>
      <c r="Z4240" s="14"/>
      <c r="AA4240" s="14"/>
      <c r="AB4240" s="14"/>
      <c r="AC4240" s="14"/>
    </row>
    <row r="4241" spans="13:29" ht="16.5" customHeight="1" x14ac:dyDescent="0.25">
      <c r="M4241" s="9"/>
      <c r="N4241" s="12"/>
      <c r="O4241" s="12"/>
      <c r="P4241" s="12"/>
      <c r="Q4241" s="12"/>
      <c r="R4241" s="12"/>
      <c r="S4241" s="12"/>
      <c r="T4241" s="12"/>
      <c r="U4241" s="18"/>
      <c r="V4241" s="22"/>
      <c r="W4241" s="14"/>
      <c r="X4241" s="14"/>
      <c r="Y4241" s="14"/>
      <c r="Z4241" s="14"/>
      <c r="AA4241" s="14"/>
      <c r="AB4241" s="14"/>
      <c r="AC4241" s="14"/>
    </row>
    <row r="4242" spans="13:29" ht="16.5" customHeight="1" x14ac:dyDescent="0.25">
      <c r="M4242" s="9"/>
      <c r="N4242" s="12"/>
      <c r="O4242" s="12"/>
      <c r="P4242" s="12"/>
      <c r="Q4242" s="12"/>
      <c r="R4242" s="12"/>
      <c r="S4242" s="12"/>
      <c r="T4242" s="12"/>
      <c r="U4242" s="18"/>
      <c r="V4242" s="22"/>
      <c r="W4242" s="14"/>
      <c r="X4242" s="14"/>
      <c r="Y4242" s="14"/>
      <c r="Z4242" s="14"/>
      <c r="AA4242" s="14"/>
      <c r="AB4242" s="14"/>
      <c r="AC4242" s="14"/>
    </row>
    <row r="4243" spans="13:29" ht="16.5" customHeight="1" x14ac:dyDescent="0.25">
      <c r="M4243" s="9"/>
      <c r="N4243" s="12"/>
      <c r="O4243" s="12"/>
      <c r="P4243" s="12"/>
      <c r="Q4243" s="12"/>
      <c r="R4243" s="12"/>
      <c r="S4243" s="12"/>
      <c r="T4243" s="12"/>
      <c r="U4243" s="18"/>
      <c r="V4243" s="22"/>
      <c r="W4243" s="14"/>
      <c r="X4243" s="14"/>
      <c r="Y4243" s="14"/>
      <c r="Z4243" s="14"/>
      <c r="AA4243" s="14"/>
      <c r="AB4243" s="14"/>
      <c r="AC4243" s="14"/>
    </row>
    <row r="4244" spans="13:29" ht="16.5" customHeight="1" x14ac:dyDescent="0.25">
      <c r="M4244" s="9"/>
      <c r="N4244" s="12"/>
      <c r="O4244" s="12"/>
      <c r="P4244" s="12"/>
      <c r="Q4244" s="12"/>
      <c r="R4244" s="12"/>
      <c r="S4244" s="12"/>
      <c r="T4244" s="12"/>
      <c r="U4244" s="18"/>
      <c r="V4244" s="22"/>
      <c r="W4244" s="14"/>
      <c r="X4244" s="14"/>
      <c r="Y4244" s="14"/>
      <c r="Z4244" s="14"/>
      <c r="AA4244" s="14"/>
      <c r="AB4244" s="14"/>
      <c r="AC4244" s="14"/>
    </row>
    <row r="4245" spans="13:29" ht="16.5" customHeight="1" x14ac:dyDescent="0.25">
      <c r="M4245" s="9"/>
      <c r="N4245" s="12"/>
      <c r="O4245" s="12"/>
      <c r="P4245" s="12"/>
      <c r="Q4245" s="12"/>
      <c r="R4245" s="12"/>
      <c r="S4245" s="12"/>
      <c r="T4245" s="12"/>
      <c r="U4245" s="18"/>
      <c r="V4245" s="22"/>
      <c r="W4245" s="14"/>
      <c r="X4245" s="14"/>
      <c r="Y4245" s="14"/>
      <c r="Z4245" s="14"/>
      <c r="AA4245" s="14"/>
      <c r="AB4245" s="14"/>
      <c r="AC4245" s="14"/>
    </row>
    <row r="4246" spans="13:29" ht="16.5" customHeight="1" x14ac:dyDescent="0.25">
      <c r="M4246" s="9"/>
      <c r="N4246" s="12"/>
      <c r="O4246" s="12"/>
      <c r="P4246" s="12"/>
      <c r="Q4246" s="12"/>
      <c r="R4246" s="12"/>
      <c r="S4246" s="12"/>
      <c r="T4246" s="12"/>
      <c r="U4246" s="18"/>
      <c r="V4246" s="22"/>
      <c r="W4246" s="14"/>
      <c r="X4246" s="14"/>
      <c r="Y4246" s="14"/>
      <c r="Z4246" s="14"/>
      <c r="AA4246" s="14"/>
      <c r="AB4246" s="14"/>
      <c r="AC4246" s="14"/>
    </row>
    <row r="4247" spans="13:29" ht="16.5" customHeight="1" x14ac:dyDescent="0.25">
      <c r="M4247" s="9"/>
      <c r="N4247" s="12"/>
      <c r="O4247" s="12"/>
      <c r="P4247" s="12"/>
      <c r="Q4247" s="12"/>
      <c r="R4247" s="12"/>
      <c r="S4247" s="12"/>
      <c r="T4247" s="12"/>
      <c r="U4247" s="18"/>
      <c r="V4247" s="22"/>
      <c r="W4247" s="14"/>
      <c r="X4247" s="14"/>
      <c r="Y4247" s="14"/>
      <c r="Z4247" s="14"/>
      <c r="AA4247" s="14"/>
      <c r="AB4247" s="14"/>
      <c r="AC4247" s="14"/>
    </row>
    <row r="4248" spans="13:29" ht="16.5" customHeight="1" x14ac:dyDescent="0.25">
      <c r="M4248" s="9"/>
      <c r="N4248" s="12"/>
      <c r="O4248" s="12"/>
      <c r="P4248" s="12"/>
      <c r="Q4248" s="12"/>
      <c r="R4248" s="12"/>
      <c r="S4248" s="12"/>
      <c r="T4248" s="12"/>
      <c r="U4248" s="18"/>
      <c r="V4248" s="22"/>
      <c r="W4248" s="14"/>
      <c r="X4248" s="14"/>
      <c r="Y4248" s="14"/>
      <c r="Z4248" s="14"/>
      <c r="AA4248" s="14"/>
      <c r="AB4248" s="14"/>
      <c r="AC4248" s="14"/>
    </row>
    <row r="4249" spans="13:29" ht="16.5" customHeight="1" x14ac:dyDescent="0.25">
      <c r="M4249" s="9"/>
      <c r="N4249" s="12"/>
      <c r="O4249" s="12"/>
      <c r="P4249" s="12"/>
      <c r="Q4249" s="12"/>
      <c r="R4249" s="12"/>
      <c r="S4249" s="12"/>
      <c r="T4249" s="12"/>
      <c r="U4249" s="18"/>
      <c r="V4249" s="22"/>
      <c r="W4249" s="14"/>
      <c r="X4249" s="14"/>
      <c r="Y4249" s="14"/>
      <c r="Z4249" s="14"/>
      <c r="AA4249" s="14"/>
      <c r="AB4249" s="14"/>
      <c r="AC4249" s="14"/>
    </row>
    <row r="4250" spans="13:29" ht="16.5" customHeight="1" x14ac:dyDescent="0.25">
      <c r="M4250" s="9"/>
      <c r="N4250" s="12"/>
      <c r="O4250" s="12"/>
      <c r="P4250" s="12"/>
      <c r="Q4250" s="12"/>
      <c r="R4250" s="12"/>
      <c r="S4250" s="12"/>
      <c r="T4250" s="12"/>
      <c r="U4250" s="18"/>
      <c r="V4250" s="22"/>
      <c r="W4250" s="14"/>
      <c r="X4250" s="14"/>
      <c r="Y4250" s="14"/>
      <c r="Z4250" s="14"/>
      <c r="AA4250" s="14"/>
      <c r="AB4250" s="14"/>
      <c r="AC4250" s="14"/>
    </row>
    <row r="4251" spans="13:29" ht="16.5" customHeight="1" x14ac:dyDescent="0.25">
      <c r="M4251" s="9"/>
      <c r="N4251" s="12"/>
      <c r="O4251" s="12"/>
      <c r="P4251" s="12"/>
      <c r="Q4251" s="12"/>
      <c r="R4251" s="12"/>
      <c r="S4251" s="12"/>
      <c r="T4251" s="12"/>
      <c r="U4251" s="18"/>
      <c r="V4251" s="22"/>
      <c r="W4251" s="14"/>
      <c r="X4251" s="14"/>
      <c r="Y4251" s="14"/>
      <c r="Z4251" s="14"/>
      <c r="AA4251" s="14"/>
      <c r="AB4251" s="14"/>
      <c r="AC4251" s="14"/>
    </row>
    <row r="4252" spans="13:29" ht="16.5" customHeight="1" x14ac:dyDescent="0.25">
      <c r="M4252" s="9"/>
      <c r="N4252" s="12"/>
      <c r="O4252" s="12"/>
      <c r="P4252" s="12"/>
      <c r="Q4252" s="12"/>
      <c r="R4252" s="12"/>
      <c r="S4252" s="12"/>
      <c r="T4252" s="12"/>
      <c r="U4252" s="18"/>
      <c r="V4252" s="22"/>
      <c r="W4252" s="14"/>
      <c r="X4252" s="14"/>
      <c r="Y4252" s="14"/>
      <c r="Z4252" s="14"/>
      <c r="AA4252" s="14"/>
      <c r="AB4252" s="14"/>
      <c r="AC4252" s="14"/>
    </row>
    <row r="4253" spans="13:29" ht="16.5" customHeight="1" x14ac:dyDescent="0.25">
      <c r="M4253" s="9"/>
      <c r="N4253" s="12"/>
      <c r="O4253" s="12"/>
      <c r="P4253" s="12"/>
      <c r="Q4253" s="12"/>
      <c r="R4253" s="12"/>
      <c r="S4253" s="12"/>
      <c r="T4253" s="12"/>
      <c r="U4253" s="18"/>
      <c r="V4253" s="22"/>
      <c r="W4253" s="14"/>
      <c r="X4253" s="14"/>
      <c r="Y4253" s="14"/>
      <c r="Z4253" s="14"/>
      <c r="AA4253" s="14"/>
      <c r="AB4253" s="14"/>
      <c r="AC4253" s="14"/>
    </row>
    <row r="4254" spans="13:29" ht="16.5" customHeight="1" x14ac:dyDescent="0.25">
      <c r="M4254" s="9"/>
      <c r="N4254" s="12"/>
      <c r="O4254" s="12"/>
      <c r="P4254" s="12"/>
      <c r="Q4254" s="12"/>
      <c r="R4254" s="12"/>
      <c r="S4254" s="12"/>
      <c r="T4254" s="12"/>
      <c r="U4254" s="18"/>
      <c r="V4254" s="22"/>
      <c r="W4254" s="14"/>
      <c r="X4254" s="14"/>
      <c r="Y4254" s="14"/>
      <c r="Z4254" s="14"/>
      <c r="AA4254" s="14"/>
      <c r="AB4254" s="14"/>
      <c r="AC4254" s="14"/>
    </row>
    <row r="4255" spans="13:29" ht="16.5" customHeight="1" x14ac:dyDescent="0.25">
      <c r="M4255" s="9"/>
      <c r="N4255" s="12"/>
      <c r="O4255" s="12"/>
      <c r="P4255" s="12"/>
      <c r="Q4255" s="12"/>
      <c r="R4255" s="12"/>
      <c r="S4255" s="12"/>
      <c r="T4255" s="12"/>
      <c r="U4255" s="18"/>
      <c r="V4255" s="22"/>
      <c r="W4255" s="14"/>
      <c r="X4255" s="14"/>
      <c r="Y4255" s="14"/>
      <c r="Z4255" s="14"/>
      <c r="AA4255" s="14"/>
      <c r="AB4255" s="14"/>
      <c r="AC4255" s="14"/>
    </row>
    <row r="4256" spans="13:29" ht="16.5" customHeight="1" x14ac:dyDescent="0.25">
      <c r="M4256" s="9"/>
      <c r="N4256" s="12"/>
      <c r="O4256" s="12"/>
      <c r="P4256" s="12"/>
      <c r="Q4256" s="12"/>
      <c r="R4256" s="12"/>
      <c r="S4256" s="12"/>
      <c r="T4256" s="12"/>
      <c r="U4256" s="18"/>
      <c r="V4256" s="22"/>
      <c r="W4256" s="14"/>
      <c r="X4256" s="14"/>
      <c r="Y4256" s="14"/>
      <c r="Z4256" s="14"/>
      <c r="AA4256" s="14"/>
      <c r="AB4256" s="14"/>
      <c r="AC4256" s="14"/>
    </row>
    <row r="4257" spans="13:29" ht="16.5" customHeight="1" x14ac:dyDescent="0.25">
      <c r="M4257" s="9"/>
      <c r="N4257" s="12"/>
      <c r="O4257" s="12"/>
      <c r="P4257" s="12"/>
      <c r="Q4257" s="12"/>
      <c r="R4257" s="12"/>
      <c r="S4257" s="12"/>
      <c r="T4257" s="12"/>
      <c r="U4257" s="18"/>
      <c r="V4257" s="22"/>
      <c r="W4257" s="14"/>
      <c r="X4257" s="14"/>
      <c r="Y4257" s="14"/>
      <c r="Z4257" s="14"/>
      <c r="AA4257" s="14"/>
      <c r="AB4257" s="14"/>
      <c r="AC4257" s="14"/>
    </row>
    <row r="4258" spans="13:29" ht="16.5" customHeight="1" x14ac:dyDescent="0.25">
      <c r="M4258" s="9"/>
      <c r="N4258" s="12"/>
      <c r="O4258" s="12"/>
      <c r="P4258" s="12"/>
      <c r="Q4258" s="12"/>
      <c r="R4258" s="12"/>
      <c r="S4258" s="12"/>
      <c r="T4258" s="12"/>
      <c r="U4258" s="18"/>
      <c r="V4258" s="22"/>
      <c r="W4258" s="14"/>
      <c r="X4258" s="14"/>
      <c r="Y4258" s="14"/>
      <c r="Z4258" s="14"/>
      <c r="AA4258" s="14"/>
      <c r="AB4258" s="14"/>
      <c r="AC4258" s="14"/>
    </row>
    <row r="4259" spans="13:29" ht="16.5" customHeight="1" x14ac:dyDescent="0.25">
      <c r="M4259" s="9"/>
      <c r="N4259" s="12"/>
      <c r="O4259" s="12"/>
      <c r="P4259" s="12"/>
      <c r="Q4259" s="12"/>
      <c r="R4259" s="12"/>
      <c r="S4259" s="12"/>
      <c r="T4259" s="12"/>
      <c r="U4259" s="18"/>
      <c r="V4259" s="22"/>
      <c r="W4259" s="14"/>
      <c r="X4259" s="14"/>
      <c r="Y4259" s="14"/>
      <c r="Z4259" s="14"/>
      <c r="AA4259" s="14"/>
      <c r="AB4259" s="14"/>
      <c r="AC4259" s="14"/>
    </row>
    <row r="4260" spans="13:29" ht="16.5" customHeight="1" x14ac:dyDescent="0.25">
      <c r="M4260" s="9"/>
      <c r="N4260" s="12"/>
      <c r="O4260" s="12"/>
      <c r="P4260" s="12"/>
      <c r="Q4260" s="12"/>
      <c r="R4260" s="12"/>
      <c r="S4260" s="12"/>
      <c r="T4260" s="12"/>
      <c r="U4260" s="18"/>
      <c r="V4260" s="22"/>
      <c r="W4260" s="14"/>
      <c r="X4260" s="14"/>
      <c r="Y4260" s="14"/>
      <c r="Z4260" s="14"/>
      <c r="AA4260" s="14"/>
      <c r="AB4260" s="14"/>
      <c r="AC4260" s="14"/>
    </row>
    <row r="4261" spans="13:29" ht="16.5" customHeight="1" x14ac:dyDescent="0.25">
      <c r="M4261" s="9"/>
      <c r="N4261" s="12"/>
      <c r="O4261" s="12"/>
      <c r="P4261" s="12"/>
      <c r="Q4261" s="12"/>
      <c r="R4261" s="12"/>
      <c r="S4261" s="12"/>
      <c r="T4261" s="12"/>
      <c r="U4261" s="18"/>
      <c r="V4261" s="22"/>
      <c r="W4261" s="14"/>
      <c r="X4261" s="14"/>
      <c r="Y4261" s="14"/>
      <c r="Z4261" s="14"/>
      <c r="AA4261" s="14"/>
      <c r="AB4261" s="14"/>
      <c r="AC4261" s="14"/>
    </row>
    <row r="4262" spans="13:29" ht="16.5" customHeight="1" x14ac:dyDescent="0.25">
      <c r="M4262" s="9"/>
      <c r="N4262" s="12"/>
      <c r="O4262" s="12"/>
      <c r="P4262" s="12"/>
      <c r="Q4262" s="12"/>
      <c r="R4262" s="12"/>
      <c r="S4262" s="12"/>
      <c r="T4262" s="12"/>
      <c r="U4262" s="18"/>
      <c r="V4262" s="22"/>
      <c r="W4262" s="14"/>
      <c r="X4262" s="14"/>
      <c r="Y4262" s="14"/>
      <c r="Z4262" s="14"/>
      <c r="AA4262" s="14"/>
      <c r="AB4262" s="14"/>
      <c r="AC4262" s="14"/>
    </row>
    <row r="4263" spans="13:29" ht="16.5" customHeight="1" x14ac:dyDescent="0.25">
      <c r="M4263" s="9"/>
      <c r="N4263" s="12"/>
      <c r="O4263" s="12"/>
      <c r="P4263" s="12"/>
      <c r="Q4263" s="12"/>
      <c r="R4263" s="12"/>
      <c r="S4263" s="12"/>
      <c r="T4263" s="12"/>
      <c r="U4263" s="18"/>
      <c r="V4263" s="22"/>
      <c r="W4263" s="14"/>
      <c r="X4263" s="14"/>
      <c r="Y4263" s="14"/>
      <c r="Z4263" s="14"/>
      <c r="AA4263" s="14"/>
      <c r="AB4263" s="14"/>
      <c r="AC4263" s="14"/>
    </row>
    <row r="4264" spans="13:29" ht="16.5" customHeight="1" x14ac:dyDescent="0.25">
      <c r="M4264" s="9"/>
      <c r="N4264" s="12"/>
      <c r="O4264" s="12"/>
      <c r="P4264" s="12"/>
      <c r="Q4264" s="12"/>
      <c r="R4264" s="12"/>
      <c r="S4264" s="12"/>
      <c r="T4264" s="12"/>
      <c r="U4264" s="18"/>
      <c r="V4264" s="22"/>
      <c r="W4264" s="14"/>
      <c r="X4264" s="14"/>
      <c r="Y4264" s="14"/>
      <c r="Z4264" s="14"/>
      <c r="AA4264" s="14"/>
      <c r="AB4264" s="14"/>
      <c r="AC4264" s="14"/>
    </row>
    <row r="4265" spans="13:29" ht="16.5" customHeight="1" x14ac:dyDescent="0.25">
      <c r="M4265" s="9"/>
      <c r="N4265" s="12"/>
      <c r="O4265" s="12"/>
      <c r="P4265" s="12"/>
      <c r="Q4265" s="12"/>
      <c r="R4265" s="12"/>
      <c r="S4265" s="12"/>
      <c r="T4265" s="12"/>
      <c r="U4265" s="18"/>
      <c r="V4265" s="22"/>
      <c r="W4265" s="14"/>
      <c r="X4265" s="14"/>
      <c r="Y4265" s="14"/>
      <c r="Z4265" s="14"/>
      <c r="AA4265" s="14"/>
      <c r="AB4265" s="14"/>
      <c r="AC4265" s="14"/>
    </row>
    <row r="4266" spans="13:29" ht="16.5" customHeight="1" x14ac:dyDescent="0.25">
      <c r="M4266" s="9"/>
      <c r="N4266" s="12"/>
      <c r="O4266" s="12"/>
      <c r="P4266" s="12"/>
      <c r="Q4266" s="12"/>
      <c r="R4266" s="12"/>
      <c r="S4266" s="12"/>
      <c r="T4266" s="12"/>
      <c r="U4266" s="18"/>
      <c r="V4266" s="22"/>
      <c r="W4266" s="14"/>
      <c r="X4266" s="14"/>
      <c r="Y4266" s="14"/>
      <c r="Z4266" s="14"/>
      <c r="AA4266" s="14"/>
      <c r="AB4266" s="14"/>
      <c r="AC4266" s="14"/>
    </row>
    <row r="4267" spans="13:29" ht="16.5" customHeight="1" x14ac:dyDescent="0.25">
      <c r="M4267" s="9"/>
      <c r="N4267" s="12"/>
      <c r="O4267" s="12"/>
      <c r="P4267" s="12"/>
      <c r="Q4267" s="12"/>
      <c r="R4267" s="12"/>
      <c r="S4267" s="12"/>
      <c r="T4267" s="12"/>
      <c r="U4267" s="18"/>
      <c r="V4267" s="22"/>
      <c r="W4267" s="14"/>
      <c r="X4267" s="14"/>
      <c r="Y4267" s="14"/>
      <c r="Z4267" s="14"/>
      <c r="AA4267" s="14"/>
      <c r="AB4267" s="14"/>
      <c r="AC4267" s="14"/>
    </row>
    <row r="4268" spans="13:29" ht="16.5" customHeight="1" x14ac:dyDescent="0.25">
      <c r="M4268" s="9"/>
      <c r="N4268" s="12"/>
      <c r="O4268" s="12"/>
      <c r="P4268" s="12"/>
      <c r="Q4268" s="12"/>
      <c r="R4268" s="12"/>
      <c r="S4268" s="12"/>
      <c r="T4268" s="12"/>
      <c r="U4268" s="18"/>
      <c r="V4268" s="22"/>
      <c r="W4268" s="14"/>
      <c r="X4268" s="14"/>
      <c r="Y4268" s="14"/>
      <c r="Z4268" s="14"/>
      <c r="AA4268" s="14"/>
      <c r="AB4268" s="14"/>
      <c r="AC4268" s="14"/>
    </row>
    <row r="4269" spans="13:29" ht="16.5" customHeight="1" x14ac:dyDescent="0.25">
      <c r="M4269" s="9"/>
      <c r="N4269" s="12"/>
      <c r="O4269" s="12"/>
      <c r="P4269" s="12"/>
      <c r="Q4269" s="12"/>
      <c r="R4269" s="12"/>
      <c r="S4269" s="12"/>
      <c r="T4269" s="12"/>
      <c r="U4269" s="18"/>
      <c r="V4269" s="22"/>
      <c r="W4269" s="14"/>
      <c r="X4269" s="14"/>
      <c r="Y4269" s="14"/>
      <c r="Z4269" s="14"/>
      <c r="AA4269" s="14"/>
      <c r="AB4269" s="14"/>
      <c r="AC4269" s="14"/>
    </row>
    <row r="4270" spans="13:29" ht="16.5" customHeight="1" x14ac:dyDescent="0.25">
      <c r="M4270" s="9"/>
      <c r="N4270" s="12"/>
      <c r="O4270" s="12"/>
      <c r="P4270" s="12"/>
      <c r="Q4270" s="12"/>
      <c r="R4270" s="12"/>
      <c r="S4270" s="12"/>
      <c r="T4270" s="12"/>
      <c r="U4270" s="18"/>
      <c r="V4270" s="22"/>
      <c r="W4270" s="14"/>
      <c r="X4270" s="14"/>
      <c r="Y4270" s="14"/>
      <c r="Z4270" s="14"/>
      <c r="AA4270" s="14"/>
      <c r="AB4270" s="14"/>
      <c r="AC4270" s="14"/>
    </row>
    <row r="4271" spans="13:29" ht="16.5" customHeight="1" x14ac:dyDescent="0.25">
      <c r="M4271" s="9"/>
      <c r="N4271" s="12"/>
      <c r="O4271" s="12"/>
      <c r="P4271" s="12"/>
      <c r="Q4271" s="12"/>
      <c r="R4271" s="12"/>
      <c r="S4271" s="12"/>
      <c r="T4271" s="12"/>
      <c r="U4271" s="18"/>
      <c r="V4271" s="22"/>
      <c r="W4271" s="14"/>
      <c r="X4271" s="14"/>
      <c r="Y4271" s="14"/>
      <c r="Z4271" s="14"/>
      <c r="AA4271" s="14"/>
      <c r="AB4271" s="14"/>
      <c r="AC4271" s="14"/>
    </row>
    <row r="4272" spans="13:29" ht="16.5" customHeight="1" x14ac:dyDescent="0.25">
      <c r="M4272" s="9"/>
      <c r="N4272" s="12"/>
      <c r="O4272" s="12"/>
      <c r="P4272" s="12"/>
      <c r="Q4272" s="12"/>
      <c r="R4272" s="12"/>
      <c r="S4272" s="12"/>
      <c r="T4272" s="12"/>
      <c r="U4272" s="18"/>
      <c r="V4272" s="22"/>
      <c r="W4272" s="14"/>
      <c r="X4272" s="14"/>
      <c r="Y4272" s="14"/>
      <c r="Z4272" s="14"/>
      <c r="AA4272" s="14"/>
      <c r="AB4272" s="14"/>
      <c r="AC4272" s="14"/>
    </row>
    <row r="4273" spans="13:29" ht="16.5" customHeight="1" x14ac:dyDescent="0.25">
      <c r="M4273" s="9"/>
      <c r="N4273" s="12"/>
      <c r="O4273" s="12"/>
      <c r="P4273" s="12"/>
      <c r="Q4273" s="12"/>
      <c r="R4273" s="12"/>
      <c r="S4273" s="12"/>
      <c r="T4273" s="12"/>
      <c r="U4273" s="18"/>
      <c r="V4273" s="22"/>
      <c r="W4273" s="14"/>
      <c r="X4273" s="14"/>
      <c r="Y4273" s="14"/>
      <c r="Z4273" s="14"/>
      <c r="AA4273" s="14"/>
      <c r="AB4273" s="14"/>
      <c r="AC4273" s="14"/>
    </row>
    <row r="4274" spans="13:29" ht="16.5" customHeight="1" x14ac:dyDescent="0.25">
      <c r="M4274" s="9"/>
      <c r="N4274" s="12"/>
      <c r="O4274" s="12"/>
      <c r="P4274" s="12"/>
      <c r="Q4274" s="12"/>
      <c r="R4274" s="12"/>
      <c r="S4274" s="12"/>
      <c r="T4274" s="12"/>
      <c r="U4274" s="18"/>
      <c r="V4274" s="22"/>
      <c r="W4274" s="14"/>
      <c r="X4274" s="14"/>
      <c r="Y4274" s="14"/>
      <c r="Z4274" s="14"/>
      <c r="AA4274" s="14"/>
      <c r="AB4274" s="14"/>
      <c r="AC4274" s="14"/>
    </row>
    <row r="4275" spans="13:29" ht="16.5" customHeight="1" x14ac:dyDescent="0.25">
      <c r="M4275" s="9"/>
      <c r="N4275" s="12"/>
      <c r="O4275" s="12"/>
      <c r="P4275" s="12"/>
      <c r="Q4275" s="12"/>
      <c r="R4275" s="12"/>
      <c r="S4275" s="12"/>
      <c r="T4275" s="12"/>
      <c r="U4275" s="18"/>
      <c r="V4275" s="22"/>
      <c r="W4275" s="14"/>
      <c r="X4275" s="14"/>
      <c r="Y4275" s="14"/>
      <c r="Z4275" s="14"/>
      <c r="AA4275" s="14"/>
      <c r="AB4275" s="14"/>
      <c r="AC4275" s="14"/>
    </row>
    <row r="4276" spans="13:29" ht="16.5" customHeight="1" x14ac:dyDescent="0.25">
      <c r="M4276" s="9"/>
      <c r="N4276" s="12"/>
      <c r="O4276" s="12"/>
      <c r="P4276" s="12"/>
      <c r="Q4276" s="12"/>
      <c r="R4276" s="12"/>
      <c r="S4276" s="12"/>
      <c r="T4276" s="12"/>
      <c r="U4276" s="18"/>
      <c r="V4276" s="22"/>
      <c r="W4276" s="14"/>
      <c r="X4276" s="14"/>
      <c r="Y4276" s="14"/>
      <c r="Z4276" s="14"/>
      <c r="AA4276" s="14"/>
      <c r="AB4276" s="14"/>
      <c r="AC4276" s="14"/>
    </row>
    <row r="4277" spans="13:29" ht="16.5" customHeight="1" x14ac:dyDescent="0.25">
      <c r="M4277" s="9"/>
      <c r="N4277" s="12"/>
      <c r="O4277" s="12"/>
      <c r="P4277" s="12"/>
      <c r="Q4277" s="12"/>
      <c r="R4277" s="12"/>
      <c r="S4277" s="12"/>
      <c r="T4277" s="12"/>
      <c r="U4277" s="18"/>
      <c r="V4277" s="22"/>
      <c r="W4277" s="14"/>
      <c r="X4277" s="14"/>
      <c r="Y4277" s="14"/>
      <c r="Z4277" s="14"/>
      <c r="AA4277" s="14"/>
      <c r="AB4277" s="14"/>
      <c r="AC4277" s="14"/>
    </row>
    <row r="4278" spans="13:29" ht="16.5" customHeight="1" x14ac:dyDescent="0.25">
      <c r="M4278" s="9"/>
      <c r="N4278" s="12"/>
      <c r="O4278" s="12"/>
      <c r="P4278" s="12"/>
      <c r="Q4278" s="12"/>
      <c r="R4278" s="12"/>
      <c r="S4278" s="12"/>
      <c r="T4278" s="12"/>
      <c r="U4278" s="18"/>
      <c r="V4278" s="22"/>
      <c r="W4278" s="14"/>
      <c r="X4278" s="14"/>
      <c r="Y4278" s="14"/>
      <c r="Z4278" s="14"/>
      <c r="AA4278" s="14"/>
      <c r="AB4278" s="14"/>
      <c r="AC4278" s="14"/>
    </row>
    <row r="4279" spans="13:29" ht="16.5" customHeight="1" x14ac:dyDescent="0.25">
      <c r="M4279" s="9"/>
      <c r="N4279" s="12"/>
      <c r="O4279" s="12"/>
      <c r="P4279" s="12"/>
      <c r="Q4279" s="12"/>
      <c r="R4279" s="12"/>
      <c r="S4279" s="12"/>
      <c r="T4279" s="12"/>
      <c r="U4279" s="18"/>
      <c r="V4279" s="22"/>
      <c r="W4279" s="14"/>
      <c r="X4279" s="14"/>
      <c r="Y4279" s="14"/>
      <c r="Z4279" s="14"/>
      <c r="AA4279" s="14"/>
      <c r="AB4279" s="14"/>
      <c r="AC4279" s="14"/>
    </row>
    <row r="4280" spans="13:29" ht="16.5" customHeight="1" x14ac:dyDescent="0.25">
      <c r="M4280" s="9"/>
      <c r="N4280" s="12"/>
      <c r="O4280" s="12"/>
      <c r="P4280" s="12"/>
      <c r="Q4280" s="12"/>
      <c r="R4280" s="12"/>
      <c r="S4280" s="12"/>
      <c r="T4280" s="12"/>
      <c r="U4280" s="18"/>
      <c r="V4280" s="22"/>
      <c r="W4280" s="14"/>
      <c r="X4280" s="14"/>
      <c r="Y4280" s="14"/>
      <c r="Z4280" s="14"/>
      <c r="AA4280" s="14"/>
      <c r="AB4280" s="14"/>
      <c r="AC4280" s="14"/>
    </row>
    <row r="4281" spans="13:29" ht="16.5" customHeight="1" x14ac:dyDescent="0.25">
      <c r="M4281" s="9"/>
      <c r="N4281" s="12"/>
      <c r="O4281" s="12"/>
      <c r="P4281" s="12"/>
      <c r="Q4281" s="12"/>
      <c r="R4281" s="12"/>
      <c r="S4281" s="12"/>
      <c r="T4281" s="12"/>
      <c r="U4281" s="18"/>
      <c r="V4281" s="22"/>
      <c r="W4281" s="14"/>
      <c r="X4281" s="14"/>
      <c r="Y4281" s="14"/>
      <c r="Z4281" s="14"/>
      <c r="AA4281" s="14"/>
      <c r="AB4281" s="14"/>
      <c r="AC4281" s="14"/>
    </row>
    <row r="4282" spans="13:29" ht="16.5" customHeight="1" x14ac:dyDescent="0.25">
      <c r="M4282" s="9"/>
      <c r="N4282" s="12"/>
      <c r="O4282" s="12"/>
      <c r="P4282" s="12"/>
      <c r="Q4282" s="12"/>
      <c r="R4282" s="12"/>
      <c r="S4282" s="12"/>
      <c r="T4282" s="12"/>
      <c r="U4282" s="18"/>
      <c r="V4282" s="22"/>
      <c r="W4282" s="14"/>
      <c r="X4282" s="14"/>
      <c r="Y4282" s="14"/>
      <c r="Z4282" s="14"/>
      <c r="AA4282" s="14"/>
      <c r="AB4282" s="14"/>
      <c r="AC4282" s="14"/>
    </row>
    <row r="4283" spans="13:29" ht="16.5" customHeight="1" x14ac:dyDescent="0.25">
      <c r="M4283" s="9"/>
      <c r="N4283" s="12"/>
      <c r="O4283" s="12"/>
      <c r="P4283" s="12"/>
      <c r="Q4283" s="12"/>
      <c r="R4283" s="12"/>
      <c r="S4283" s="12"/>
      <c r="T4283" s="12"/>
      <c r="U4283" s="18"/>
      <c r="V4283" s="22"/>
      <c r="W4283" s="14"/>
      <c r="X4283" s="14"/>
      <c r="Y4283" s="14"/>
      <c r="Z4283" s="14"/>
      <c r="AA4283" s="14"/>
      <c r="AB4283" s="14"/>
      <c r="AC4283" s="14"/>
    </row>
    <row r="4284" spans="13:29" ht="16.5" customHeight="1" x14ac:dyDescent="0.25">
      <c r="M4284" s="9"/>
      <c r="N4284" s="12"/>
      <c r="O4284" s="12"/>
      <c r="P4284" s="12"/>
      <c r="Q4284" s="12"/>
      <c r="R4284" s="12"/>
      <c r="S4284" s="12"/>
      <c r="T4284" s="12"/>
      <c r="U4284" s="18"/>
      <c r="V4284" s="22"/>
      <c r="W4284" s="14"/>
      <c r="X4284" s="14"/>
      <c r="Y4284" s="14"/>
      <c r="Z4284" s="14"/>
      <c r="AA4284" s="14"/>
      <c r="AB4284" s="14"/>
      <c r="AC4284" s="14"/>
    </row>
    <row r="4285" spans="13:29" ht="16.5" customHeight="1" x14ac:dyDescent="0.25">
      <c r="M4285" s="9"/>
      <c r="N4285" s="12"/>
      <c r="O4285" s="12"/>
      <c r="P4285" s="12"/>
      <c r="Q4285" s="12"/>
      <c r="R4285" s="12"/>
      <c r="S4285" s="12"/>
      <c r="T4285" s="12"/>
      <c r="U4285" s="18"/>
      <c r="V4285" s="22"/>
      <c r="W4285" s="14"/>
      <c r="X4285" s="14"/>
      <c r="Y4285" s="14"/>
      <c r="Z4285" s="14"/>
      <c r="AA4285" s="14"/>
      <c r="AB4285" s="14"/>
      <c r="AC4285" s="14"/>
    </row>
    <row r="4286" spans="13:29" ht="16.5" customHeight="1" x14ac:dyDescent="0.25">
      <c r="M4286" s="9"/>
      <c r="N4286" s="12"/>
      <c r="O4286" s="12"/>
      <c r="P4286" s="12"/>
      <c r="Q4286" s="12"/>
      <c r="R4286" s="12"/>
      <c r="S4286" s="12"/>
      <c r="T4286" s="12"/>
      <c r="U4286" s="18"/>
      <c r="V4286" s="22"/>
      <c r="W4286" s="14"/>
      <c r="X4286" s="14"/>
      <c r="Y4286" s="14"/>
      <c r="Z4286" s="14"/>
      <c r="AA4286" s="14"/>
      <c r="AB4286" s="14"/>
      <c r="AC4286" s="14"/>
    </row>
    <row r="4287" spans="13:29" ht="16.5" customHeight="1" x14ac:dyDescent="0.25">
      <c r="M4287" s="9"/>
      <c r="N4287" s="12"/>
      <c r="O4287" s="12"/>
      <c r="P4287" s="12"/>
      <c r="Q4287" s="12"/>
      <c r="R4287" s="12"/>
      <c r="S4287" s="12"/>
      <c r="T4287" s="12"/>
      <c r="U4287" s="18"/>
      <c r="V4287" s="22"/>
      <c r="W4287" s="14"/>
      <c r="X4287" s="14"/>
      <c r="Y4287" s="14"/>
      <c r="Z4287" s="14"/>
      <c r="AA4287" s="14"/>
      <c r="AB4287" s="14"/>
      <c r="AC4287" s="14"/>
    </row>
    <row r="4288" spans="13:29" ht="16.5" customHeight="1" x14ac:dyDescent="0.25">
      <c r="M4288" s="9"/>
      <c r="N4288" s="12"/>
      <c r="O4288" s="12"/>
      <c r="P4288" s="12"/>
      <c r="Q4288" s="12"/>
      <c r="R4288" s="12"/>
      <c r="S4288" s="12"/>
      <c r="T4288" s="12"/>
      <c r="U4288" s="18"/>
      <c r="V4288" s="22"/>
      <c r="W4288" s="14"/>
      <c r="X4288" s="14"/>
      <c r="Y4288" s="14"/>
      <c r="Z4288" s="14"/>
      <c r="AA4288" s="14"/>
      <c r="AB4288" s="14"/>
      <c r="AC4288" s="14"/>
    </row>
    <row r="4289" spans="13:29" ht="16.5" customHeight="1" x14ac:dyDescent="0.25">
      <c r="M4289" s="9"/>
      <c r="N4289" s="12"/>
      <c r="O4289" s="12"/>
      <c r="P4289" s="12"/>
      <c r="Q4289" s="12"/>
      <c r="R4289" s="12"/>
      <c r="S4289" s="12"/>
      <c r="T4289" s="12"/>
      <c r="U4289" s="18"/>
      <c r="V4289" s="22"/>
      <c r="W4289" s="14"/>
      <c r="X4289" s="14"/>
      <c r="Y4289" s="14"/>
      <c r="Z4289" s="14"/>
      <c r="AA4289" s="14"/>
      <c r="AB4289" s="14"/>
      <c r="AC4289" s="14"/>
    </row>
    <row r="4290" spans="13:29" ht="16.5" customHeight="1" x14ac:dyDescent="0.25">
      <c r="M4290" s="9"/>
      <c r="N4290" s="12"/>
      <c r="O4290" s="12"/>
      <c r="P4290" s="12"/>
      <c r="Q4290" s="12"/>
      <c r="R4290" s="12"/>
      <c r="S4290" s="12"/>
      <c r="T4290" s="12"/>
      <c r="U4290" s="18"/>
      <c r="V4290" s="22"/>
      <c r="W4290" s="14"/>
      <c r="X4290" s="14"/>
      <c r="Y4290" s="14"/>
      <c r="Z4290" s="14"/>
      <c r="AA4290" s="14"/>
      <c r="AB4290" s="14"/>
      <c r="AC4290" s="14"/>
    </row>
    <row r="4291" spans="13:29" ht="16.5" customHeight="1" x14ac:dyDescent="0.25">
      <c r="M4291" s="9"/>
      <c r="N4291" s="12"/>
      <c r="O4291" s="12"/>
      <c r="P4291" s="12"/>
      <c r="Q4291" s="12"/>
      <c r="R4291" s="12"/>
      <c r="S4291" s="12"/>
      <c r="T4291" s="12"/>
      <c r="U4291" s="18"/>
      <c r="V4291" s="22"/>
      <c r="W4291" s="14"/>
      <c r="X4291" s="14"/>
      <c r="Y4291" s="14"/>
      <c r="Z4291" s="14"/>
      <c r="AA4291" s="14"/>
      <c r="AB4291" s="14"/>
      <c r="AC4291" s="14"/>
    </row>
    <row r="4292" spans="13:29" ht="16.5" customHeight="1" x14ac:dyDescent="0.25">
      <c r="M4292" s="9"/>
      <c r="N4292" s="12"/>
      <c r="O4292" s="12"/>
      <c r="P4292" s="12"/>
      <c r="Q4292" s="12"/>
      <c r="R4292" s="12"/>
      <c r="S4292" s="12"/>
      <c r="T4292" s="12"/>
      <c r="U4292" s="18"/>
      <c r="V4292" s="22"/>
      <c r="W4292" s="14"/>
      <c r="X4292" s="14"/>
      <c r="Y4292" s="14"/>
      <c r="Z4292" s="14"/>
      <c r="AA4292" s="14"/>
      <c r="AB4292" s="14"/>
      <c r="AC4292" s="14"/>
    </row>
    <row r="4293" spans="13:29" ht="16.5" customHeight="1" x14ac:dyDescent="0.25">
      <c r="M4293" s="9"/>
      <c r="N4293" s="12"/>
      <c r="O4293" s="12"/>
      <c r="P4293" s="12"/>
      <c r="Q4293" s="12"/>
      <c r="R4293" s="12"/>
      <c r="S4293" s="12"/>
      <c r="T4293" s="12"/>
      <c r="U4293" s="18"/>
      <c r="V4293" s="22"/>
      <c r="W4293" s="14"/>
      <c r="X4293" s="14"/>
      <c r="Y4293" s="14"/>
      <c r="Z4293" s="14"/>
      <c r="AA4293" s="14"/>
      <c r="AB4293" s="14"/>
      <c r="AC4293" s="14"/>
    </row>
    <row r="4294" spans="13:29" ht="16.5" customHeight="1" x14ac:dyDescent="0.25">
      <c r="M4294" s="9"/>
      <c r="N4294" s="12"/>
      <c r="O4294" s="12"/>
      <c r="P4294" s="12"/>
      <c r="Q4294" s="12"/>
      <c r="R4294" s="12"/>
      <c r="S4294" s="12"/>
      <c r="T4294" s="12"/>
      <c r="U4294" s="18"/>
      <c r="V4294" s="22"/>
      <c r="W4294" s="14"/>
      <c r="X4294" s="14"/>
      <c r="Y4294" s="14"/>
      <c r="Z4294" s="14"/>
      <c r="AA4294" s="14"/>
      <c r="AB4294" s="14"/>
      <c r="AC4294" s="14"/>
    </row>
    <row r="4295" spans="13:29" ht="16.5" customHeight="1" x14ac:dyDescent="0.25">
      <c r="M4295" s="9"/>
      <c r="N4295" s="12"/>
      <c r="O4295" s="12"/>
      <c r="P4295" s="12"/>
      <c r="Q4295" s="12"/>
      <c r="R4295" s="12"/>
      <c r="S4295" s="12"/>
      <c r="T4295" s="12"/>
      <c r="U4295" s="18"/>
      <c r="V4295" s="22"/>
      <c r="W4295" s="14"/>
      <c r="X4295" s="14"/>
      <c r="Y4295" s="14"/>
      <c r="Z4295" s="14"/>
      <c r="AA4295" s="14"/>
      <c r="AB4295" s="14"/>
      <c r="AC4295" s="14"/>
    </row>
    <row r="4296" spans="13:29" ht="16.5" customHeight="1" x14ac:dyDescent="0.25">
      <c r="M4296" s="9"/>
      <c r="N4296" s="12"/>
      <c r="O4296" s="12"/>
      <c r="P4296" s="12"/>
      <c r="Q4296" s="12"/>
      <c r="R4296" s="12"/>
      <c r="S4296" s="12"/>
      <c r="T4296" s="12"/>
      <c r="U4296" s="18"/>
      <c r="V4296" s="22"/>
      <c r="W4296" s="14"/>
      <c r="X4296" s="14"/>
      <c r="Y4296" s="14"/>
      <c r="Z4296" s="14"/>
      <c r="AA4296" s="14"/>
      <c r="AB4296" s="14"/>
      <c r="AC4296" s="14"/>
    </row>
    <row r="4297" spans="13:29" ht="16.5" customHeight="1" x14ac:dyDescent="0.25">
      <c r="M4297" s="9"/>
      <c r="N4297" s="12"/>
      <c r="O4297" s="12"/>
      <c r="P4297" s="12"/>
      <c r="Q4297" s="12"/>
      <c r="R4297" s="12"/>
      <c r="S4297" s="12"/>
      <c r="T4297" s="12"/>
      <c r="U4297" s="18"/>
      <c r="V4297" s="22"/>
      <c r="W4297" s="14"/>
      <c r="X4297" s="14"/>
      <c r="Y4297" s="14"/>
      <c r="Z4297" s="14"/>
      <c r="AA4297" s="14"/>
      <c r="AB4297" s="14"/>
      <c r="AC4297" s="14"/>
    </row>
    <row r="4298" spans="13:29" ht="16.5" customHeight="1" x14ac:dyDescent="0.25">
      <c r="M4298" s="9"/>
      <c r="N4298" s="12"/>
      <c r="O4298" s="12"/>
      <c r="P4298" s="12"/>
      <c r="Q4298" s="12"/>
      <c r="R4298" s="12"/>
      <c r="S4298" s="12"/>
      <c r="T4298" s="12"/>
      <c r="U4298" s="18"/>
      <c r="V4298" s="22"/>
      <c r="W4298" s="14"/>
      <c r="X4298" s="14"/>
      <c r="Y4298" s="14"/>
      <c r="Z4298" s="14"/>
      <c r="AA4298" s="14"/>
      <c r="AB4298" s="14"/>
      <c r="AC4298" s="14"/>
    </row>
    <row r="4299" spans="13:29" ht="16.5" customHeight="1" x14ac:dyDescent="0.25">
      <c r="M4299" s="9"/>
      <c r="N4299" s="12"/>
      <c r="O4299" s="12"/>
      <c r="P4299" s="12"/>
      <c r="Q4299" s="12"/>
      <c r="R4299" s="12"/>
      <c r="S4299" s="12"/>
      <c r="T4299" s="12"/>
      <c r="U4299" s="18"/>
      <c r="V4299" s="22"/>
      <c r="W4299" s="14"/>
      <c r="X4299" s="14"/>
      <c r="Y4299" s="14"/>
      <c r="Z4299" s="14"/>
      <c r="AA4299" s="14"/>
      <c r="AB4299" s="14"/>
      <c r="AC4299" s="14"/>
    </row>
    <row r="4300" spans="13:29" ht="16.5" customHeight="1" x14ac:dyDescent="0.25">
      <c r="M4300" s="9"/>
      <c r="N4300" s="12"/>
      <c r="O4300" s="12"/>
      <c r="P4300" s="12"/>
      <c r="Q4300" s="12"/>
      <c r="R4300" s="12"/>
      <c r="S4300" s="12"/>
      <c r="T4300" s="12"/>
      <c r="U4300" s="18"/>
      <c r="V4300" s="22"/>
      <c r="W4300" s="14"/>
      <c r="X4300" s="14"/>
      <c r="Y4300" s="14"/>
      <c r="Z4300" s="14"/>
      <c r="AA4300" s="14"/>
      <c r="AB4300" s="14"/>
      <c r="AC4300" s="14"/>
    </row>
    <row r="4301" spans="13:29" ht="16.5" customHeight="1" x14ac:dyDescent="0.25">
      <c r="M4301" s="9"/>
      <c r="N4301" s="12"/>
      <c r="O4301" s="12"/>
      <c r="P4301" s="12"/>
      <c r="Q4301" s="12"/>
      <c r="R4301" s="12"/>
      <c r="S4301" s="12"/>
      <c r="T4301" s="12"/>
      <c r="U4301" s="18"/>
      <c r="V4301" s="22"/>
      <c r="W4301" s="14"/>
      <c r="X4301" s="14"/>
      <c r="Y4301" s="14"/>
      <c r="Z4301" s="14"/>
      <c r="AA4301" s="14"/>
      <c r="AB4301" s="14"/>
      <c r="AC4301" s="14"/>
    </row>
    <row r="4302" spans="13:29" ht="16.5" customHeight="1" x14ac:dyDescent="0.25">
      <c r="M4302" s="9"/>
      <c r="N4302" s="12"/>
      <c r="O4302" s="12"/>
      <c r="P4302" s="12"/>
      <c r="Q4302" s="12"/>
      <c r="R4302" s="12"/>
      <c r="S4302" s="12"/>
      <c r="T4302" s="12"/>
      <c r="U4302" s="18"/>
      <c r="V4302" s="22"/>
      <c r="W4302" s="14"/>
      <c r="X4302" s="14"/>
      <c r="Y4302" s="14"/>
      <c r="Z4302" s="14"/>
      <c r="AA4302" s="14"/>
      <c r="AB4302" s="14"/>
      <c r="AC4302" s="14"/>
    </row>
    <row r="4303" spans="13:29" ht="16.5" customHeight="1" x14ac:dyDescent="0.25">
      <c r="M4303" s="9"/>
      <c r="N4303" s="12"/>
      <c r="O4303" s="12"/>
      <c r="P4303" s="12"/>
      <c r="Q4303" s="12"/>
      <c r="R4303" s="12"/>
      <c r="S4303" s="12"/>
      <c r="T4303" s="12"/>
      <c r="U4303" s="18"/>
      <c r="V4303" s="22"/>
      <c r="W4303" s="14"/>
      <c r="X4303" s="14"/>
      <c r="Y4303" s="14"/>
      <c r="Z4303" s="14"/>
      <c r="AA4303" s="14"/>
      <c r="AB4303" s="14"/>
      <c r="AC4303" s="14"/>
    </row>
    <row r="4304" spans="13:29" ht="16.5" customHeight="1" x14ac:dyDescent="0.25">
      <c r="M4304" s="9"/>
      <c r="N4304" s="12"/>
      <c r="O4304" s="12"/>
      <c r="P4304" s="12"/>
      <c r="Q4304" s="12"/>
      <c r="R4304" s="12"/>
      <c r="S4304" s="12"/>
      <c r="T4304" s="12"/>
      <c r="U4304" s="18"/>
      <c r="V4304" s="22"/>
      <c r="W4304" s="14"/>
      <c r="X4304" s="14"/>
      <c r="Y4304" s="14"/>
      <c r="Z4304" s="14"/>
      <c r="AA4304" s="14"/>
      <c r="AB4304" s="14"/>
      <c r="AC4304" s="14"/>
    </row>
    <row r="4305" spans="13:29" ht="16.5" customHeight="1" x14ac:dyDescent="0.25">
      <c r="M4305" s="9"/>
      <c r="N4305" s="12"/>
      <c r="O4305" s="12"/>
      <c r="P4305" s="12"/>
      <c r="Q4305" s="12"/>
      <c r="R4305" s="12"/>
      <c r="S4305" s="12"/>
      <c r="T4305" s="12"/>
      <c r="U4305" s="18"/>
      <c r="V4305" s="22"/>
      <c r="W4305" s="14"/>
      <c r="X4305" s="14"/>
      <c r="Y4305" s="14"/>
      <c r="Z4305" s="14"/>
      <c r="AA4305" s="14"/>
      <c r="AB4305" s="14"/>
      <c r="AC4305" s="14"/>
    </row>
    <row r="4306" spans="13:29" ht="16.5" customHeight="1" x14ac:dyDescent="0.25">
      <c r="M4306" s="9"/>
      <c r="N4306" s="12"/>
      <c r="O4306" s="12"/>
      <c r="P4306" s="12"/>
      <c r="Q4306" s="12"/>
      <c r="R4306" s="12"/>
      <c r="S4306" s="12"/>
      <c r="T4306" s="12"/>
      <c r="U4306" s="18"/>
      <c r="V4306" s="22"/>
      <c r="W4306" s="14"/>
      <c r="X4306" s="14"/>
      <c r="Y4306" s="14"/>
      <c r="Z4306" s="14"/>
      <c r="AA4306" s="14"/>
      <c r="AB4306" s="14"/>
      <c r="AC4306" s="14"/>
    </row>
    <row r="4307" spans="13:29" ht="16.5" customHeight="1" x14ac:dyDescent="0.25">
      <c r="M4307" s="9"/>
      <c r="N4307" s="12"/>
      <c r="O4307" s="12"/>
      <c r="P4307" s="12"/>
      <c r="Q4307" s="12"/>
      <c r="R4307" s="12"/>
      <c r="S4307" s="12"/>
      <c r="T4307" s="12"/>
      <c r="U4307" s="18"/>
      <c r="V4307" s="22"/>
      <c r="W4307" s="14"/>
      <c r="X4307" s="14"/>
      <c r="Y4307" s="14"/>
      <c r="Z4307" s="14"/>
      <c r="AA4307" s="14"/>
      <c r="AB4307" s="14"/>
      <c r="AC4307" s="14"/>
    </row>
    <row r="4308" spans="13:29" ht="16.5" customHeight="1" x14ac:dyDescent="0.25">
      <c r="M4308" s="9"/>
      <c r="N4308" s="12"/>
      <c r="O4308" s="12"/>
      <c r="P4308" s="12"/>
      <c r="Q4308" s="12"/>
      <c r="R4308" s="12"/>
      <c r="S4308" s="12"/>
      <c r="T4308" s="12"/>
      <c r="U4308" s="18"/>
      <c r="V4308" s="22"/>
      <c r="W4308" s="14"/>
      <c r="X4308" s="14"/>
      <c r="Y4308" s="14"/>
      <c r="Z4308" s="14"/>
      <c r="AA4308" s="14"/>
      <c r="AB4308" s="14"/>
      <c r="AC4308" s="14"/>
    </row>
    <row r="4309" spans="13:29" ht="16.5" customHeight="1" x14ac:dyDescent="0.25">
      <c r="M4309" s="9"/>
      <c r="N4309" s="12"/>
      <c r="O4309" s="12"/>
      <c r="P4309" s="12"/>
      <c r="Q4309" s="12"/>
      <c r="R4309" s="12"/>
      <c r="S4309" s="12"/>
      <c r="T4309" s="12"/>
      <c r="U4309" s="18"/>
      <c r="V4309" s="22"/>
      <c r="W4309" s="14"/>
      <c r="X4309" s="14"/>
      <c r="Y4309" s="14"/>
      <c r="Z4309" s="14"/>
      <c r="AA4309" s="14"/>
      <c r="AB4309" s="14"/>
      <c r="AC4309" s="14"/>
    </row>
    <row r="4310" spans="13:29" ht="16.5" customHeight="1" x14ac:dyDescent="0.25">
      <c r="M4310" s="9"/>
      <c r="N4310" s="12"/>
      <c r="O4310" s="12"/>
      <c r="P4310" s="12"/>
      <c r="Q4310" s="12"/>
      <c r="R4310" s="12"/>
      <c r="S4310" s="12"/>
      <c r="T4310" s="12"/>
      <c r="U4310" s="18"/>
      <c r="V4310" s="22"/>
      <c r="W4310" s="14"/>
      <c r="X4310" s="14"/>
      <c r="Y4310" s="14"/>
      <c r="Z4310" s="14"/>
      <c r="AA4310" s="14"/>
      <c r="AB4310" s="14"/>
      <c r="AC4310" s="14"/>
    </row>
    <row r="4311" spans="13:29" ht="16.5" customHeight="1" x14ac:dyDescent="0.25">
      <c r="M4311" s="9"/>
      <c r="N4311" s="12"/>
      <c r="O4311" s="12"/>
      <c r="P4311" s="12"/>
      <c r="Q4311" s="12"/>
      <c r="R4311" s="12"/>
      <c r="S4311" s="12"/>
      <c r="T4311" s="12"/>
      <c r="U4311" s="18"/>
      <c r="V4311" s="22"/>
      <c r="W4311" s="14"/>
      <c r="X4311" s="14"/>
      <c r="Y4311" s="14"/>
      <c r="Z4311" s="14"/>
      <c r="AA4311" s="14"/>
      <c r="AB4311" s="14"/>
      <c r="AC4311" s="14"/>
    </row>
    <row r="4312" spans="13:29" ht="16.5" customHeight="1" x14ac:dyDescent="0.25">
      <c r="M4312" s="9"/>
      <c r="N4312" s="12"/>
      <c r="O4312" s="12"/>
      <c r="P4312" s="12"/>
      <c r="Q4312" s="12"/>
      <c r="R4312" s="12"/>
      <c r="S4312" s="12"/>
      <c r="T4312" s="12"/>
      <c r="U4312" s="18"/>
      <c r="V4312" s="22"/>
      <c r="W4312" s="14"/>
      <c r="X4312" s="14"/>
      <c r="Y4312" s="14"/>
      <c r="Z4312" s="14"/>
      <c r="AA4312" s="14"/>
      <c r="AB4312" s="14"/>
      <c r="AC4312" s="14"/>
    </row>
    <row r="4313" spans="13:29" ht="16.5" customHeight="1" x14ac:dyDescent="0.25">
      <c r="M4313" s="9"/>
      <c r="N4313" s="12"/>
      <c r="O4313" s="12"/>
      <c r="P4313" s="12"/>
      <c r="Q4313" s="12"/>
      <c r="R4313" s="12"/>
      <c r="S4313" s="12"/>
      <c r="T4313" s="12"/>
      <c r="U4313" s="18"/>
      <c r="V4313" s="22"/>
      <c r="W4313" s="14"/>
      <c r="X4313" s="14"/>
      <c r="Y4313" s="14"/>
      <c r="Z4313" s="14"/>
      <c r="AA4313" s="14"/>
      <c r="AB4313" s="14"/>
      <c r="AC4313" s="14"/>
    </row>
    <row r="4314" spans="13:29" ht="16.5" customHeight="1" x14ac:dyDescent="0.25">
      <c r="M4314" s="9"/>
      <c r="N4314" s="12"/>
      <c r="O4314" s="12"/>
      <c r="P4314" s="12"/>
      <c r="Q4314" s="12"/>
      <c r="R4314" s="12"/>
      <c r="S4314" s="12"/>
      <c r="T4314" s="12"/>
      <c r="U4314" s="18"/>
      <c r="V4314" s="22"/>
      <c r="W4314" s="14"/>
      <c r="X4314" s="14"/>
      <c r="Y4314" s="14"/>
      <c r="Z4314" s="14"/>
      <c r="AA4314" s="14"/>
      <c r="AB4314" s="14"/>
      <c r="AC4314" s="14"/>
    </row>
    <row r="4315" spans="13:29" ht="16.5" customHeight="1" x14ac:dyDescent="0.25">
      <c r="M4315" s="9"/>
      <c r="N4315" s="12"/>
      <c r="O4315" s="12"/>
      <c r="P4315" s="12"/>
      <c r="Q4315" s="12"/>
      <c r="R4315" s="12"/>
      <c r="S4315" s="12"/>
      <c r="T4315" s="12"/>
      <c r="U4315" s="18"/>
      <c r="V4315" s="22"/>
      <c r="W4315" s="14"/>
      <c r="X4315" s="14"/>
      <c r="Y4315" s="14"/>
      <c r="Z4315" s="14"/>
      <c r="AA4315" s="14"/>
      <c r="AB4315" s="14"/>
      <c r="AC4315" s="14"/>
    </row>
    <row r="4316" spans="13:29" ht="16.5" customHeight="1" x14ac:dyDescent="0.25">
      <c r="M4316" s="9"/>
      <c r="N4316" s="12"/>
      <c r="O4316" s="12"/>
      <c r="P4316" s="12"/>
      <c r="Q4316" s="12"/>
      <c r="R4316" s="12"/>
      <c r="S4316" s="12"/>
      <c r="T4316" s="12"/>
      <c r="U4316" s="18"/>
      <c r="V4316" s="22"/>
      <c r="W4316" s="14"/>
      <c r="X4316" s="14"/>
      <c r="Y4316" s="14"/>
      <c r="Z4316" s="14"/>
      <c r="AA4316" s="14"/>
      <c r="AB4316" s="14"/>
      <c r="AC4316" s="14"/>
    </row>
    <row r="4317" spans="13:29" ht="16.5" customHeight="1" x14ac:dyDescent="0.25">
      <c r="M4317" s="9"/>
      <c r="N4317" s="12"/>
      <c r="O4317" s="12"/>
      <c r="P4317" s="12"/>
      <c r="Q4317" s="12"/>
      <c r="R4317" s="12"/>
      <c r="S4317" s="12"/>
      <c r="T4317" s="12"/>
      <c r="U4317" s="18"/>
      <c r="V4317" s="22"/>
      <c r="W4317" s="14"/>
      <c r="X4317" s="14"/>
      <c r="Y4317" s="14"/>
      <c r="Z4317" s="14"/>
      <c r="AA4317" s="14"/>
      <c r="AB4317" s="14"/>
      <c r="AC4317" s="14"/>
    </row>
    <row r="4318" spans="13:29" ht="16.5" customHeight="1" x14ac:dyDescent="0.25">
      <c r="M4318" s="9"/>
      <c r="N4318" s="12"/>
      <c r="O4318" s="12"/>
      <c r="P4318" s="12"/>
      <c r="Q4318" s="12"/>
      <c r="R4318" s="12"/>
      <c r="S4318" s="12"/>
      <c r="T4318" s="12"/>
      <c r="U4318" s="18"/>
      <c r="V4318" s="22"/>
      <c r="W4318" s="14"/>
      <c r="X4318" s="14"/>
      <c r="Y4318" s="14"/>
      <c r="Z4318" s="14"/>
      <c r="AA4318" s="14"/>
      <c r="AB4318" s="14"/>
      <c r="AC4318" s="14"/>
    </row>
    <row r="4319" spans="13:29" ht="16.5" customHeight="1" x14ac:dyDescent="0.25">
      <c r="M4319" s="9"/>
      <c r="N4319" s="12"/>
      <c r="O4319" s="12"/>
      <c r="P4319" s="12"/>
      <c r="Q4319" s="12"/>
      <c r="R4319" s="12"/>
      <c r="S4319" s="12"/>
      <c r="T4319" s="12"/>
      <c r="U4319" s="18"/>
      <c r="V4319" s="22"/>
      <c r="W4319" s="14"/>
      <c r="X4319" s="14"/>
      <c r="Y4319" s="14"/>
      <c r="Z4319" s="14"/>
      <c r="AA4319" s="14"/>
      <c r="AB4319" s="14"/>
      <c r="AC4319" s="14"/>
    </row>
    <row r="4320" spans="13:29" ht="16.5" customHeight="1" x14ac:dyDescent="0.25">
      <c r="M4320" s="9"/>
      <c r="N4320" s="12"/>
      <c r="O4320" s="12"/>
      <c r="P4320" s="12"/>
      <c r="Q4320" s="12"/>
      <c r="R4320" s="12"/>
      <c r="S4320" s="12"/>
      <c r="T4320" s="12"/>
      <c r="U4320" s="18"/>
      <c r="V4320" s="22"/>
      <c r="W4320" s="14"/>
      <c r="X4320" s="14"/>
      <c r="Y4320" s="14"/>
      <c r="Z4320" s="14"/>
      <c r="AA4320" s="14"/>
      <c r="AB4320" s="14"/>
      <c r="AC4320" s="14"/>
    </row>
    <row r="4321" spans="13:29" ht="16.5" customHeight="1" x14ac:dyDescent="0.25">
      <c r="M4321" s="9"/>
      <c r="N4321" s="12"/>
      <c r="O4321" s="12"/>
      <c r="P4321" s="12"/>
      <c r="Q4321" s="12"/>
      <c r="R4321" s="12"/>
      <c r="S4321" s="12"/>
      <c r="T4321" s="12"/>
      <c r="U4321" s="18"/>
      <c r="V4321" s="22"/>
      <c r="W4321" s="14"/>
      <c r="X4321" s="14"/>
      <c r="Y4321" s="14"/>
      <c r="Z4321" s="14"/>
      <c r="AA4321" s="14"/>
      <c r="AB4321" s="14"/>
      <c r="AC4321" s="14"/>
    </row>
    <row r="4322" spans="13:29" ht="16.5" customHeight="1" x14ac:dyDescent="0.25">
      <c r="M4322" s="9"/>
      <c r="N4322" s="12"/>
      <c r="O4322" s="12"/>
      <c r="P4322" s="12"/>
      <c r="Q4322" s="12"/>
      <c r="R4322" s="12"/>
      <c r="S4322" s="12"/>
      <c r="T4322" s="12"/>
      <c r="U4322" s="18"/>
      <c r="V4322" s="22"/>
      <c r="W4322" s="14"/>
      <c r="X4322" s="14"/>
      <c r="Y4322" s="14"/>
      <c r="Z4322" s="14"/>
      <c r="AA4322" s="14"/>
      <c r="AB4322" s="14"/>
      <c r="AC4322" s="14"/>
    </row>
    <row r="4323" spans="13:29" ht="16.5" customHeight="1" x14ac:dyDescent="0.25">
      <c r="M4323" s="9"/>
      <c r="N4323" s="12"/>
      <c r="O4323" s="12"/>
      <c r="P4323" s="12"/>
      <c r="Q4323" s="12"/>
      <c r="R4323" s="12"/>
      <c r="S4323" s="12"/>
      <c r="T4323" s="12"/>
      <c r="U4323" s="18"/>
      <c r="V4323" s="22"/>
      <c r="W4323" s="14"/>
      <c r="X4323" s="14"/>
      <c r="Y4323" s="14"/>
      <c r="Z4323" s="14"/>
      <c r="AA4323" s="14"/>
      <c r="AB4323" s="14"/>
      <c r="AC4323" s="14"/>
    </row>
    <row r="4324" spans="13:29" ht="16.5" customHeight="1" x14ac:dyDescent="0.25">
      <c r="M4324" s="9"/>
      <c r="N4324" s="12"/>
      <c r="O4324" s="12"/>
      <c r="P4324" s="12"/>
      <c r="Q4324" s="12"/>
      <c r="R4324" s="12"/>
      <c r="S4324" s="12"/>
      <c r="T4324" s="12"/>
      <c r="U4324" s="18"/>
      <c r="V4324" s="22"/>
      <c r="W4324" s="14"/>
      <c r="X4324" s="14"/>
      <c r="Y4324" s="14"/>
      <c r="Z4324" s="14"/>
      <c r="AA4324" s="14"/>
      <c r="AB4324" s="14"/>
      <c r="AC4324" s="14"/>
    </row>
    <row r="4325" spans="13:29" ht="16.5" customHeight="1" x14ac:dyDescent="0.25">
      <c r="M4325" s="9"/>
      <c r="N4325" s="12"/>
      <c r="O4325" s="12"/>
      <c r="P4325" s="12"/>
      <c r="Q4325" s="12"/>
      <c r="R4325" s="12"/>
      <c r="S4325" s="12"/>
      <c r="T4325" s="12"/>
      <c r="U4325" s="18"/>
      <c r="V4325" s="22"/>
      <c r="W4325" s="14"/>
      <c r="X4325" s="14"/>
      <c r="Y4325" s="14"/>
      <c r="Z4325" s="14"/>
      <c r="AA4325" s="14"/>
      <c r="AB4325" s="14"/>
      <c r="AC4325" s="14"/>
    </row>
    <row r="4326" spans="13:29" ht="16.5" customHeight="1" x14ac:dyDescent="0.25">
      <c r="M4326" s="9"/>
      <c r="N4326" s="12"/>
      <c r="O4326" s="12"/>
      <c r="P4326" s="12"/>
      <c r="Q4326" s="12"/>
      <c r="R4326" s="12"/>
      <c r="S4326" s="12"/>
      <c r="T4326" s="12"/>
      <c r="U4326" s="18"/>
      <c r="V4326" s="22"/>
      <c r="W4326" s="14"/>
      <c r="X4326" s="14"/>
      <c r="Y4326" s="14"/>
      <c r="Z4326" s="14"/>
      <c r="AA4326" s="14"/>
      <c r="AB4326" s="14"/>
      <c r="AC4326" s="14"/>
    </row>
    <row r="4327" spans="13:29" ht="16.5" customHeight="1" x14ac:dyDescent="0.25">
      <c r="M4327" s="9"/>
      <c r="N4327" s="12"/>
      <c r="O4327" s="12"/>
      <c r="P4327" s="12"/>
      <c r="Q4327" s="12"/>
      <c r="R4327" s="12"/>
      <c r="S4327" s="12"/>
      <c r="T4327" s="12"/>
      <c r="U4327" s="18"/>
      <c r="V4327" s="22"/>
      <c r="W4327" s="14"/>
      <c r="X4327" s="14"/>
      <c r="Y4327" s="14"/>
      <c r="Z4327" s="14"/>
      <c r="AA4327" s="14"/>
      <c r="AB4327" s="14"/>
      <c r="AC4327" s="14"/>
    </row>
    <row r="4328" spans="13:29" ht="16.5" customHeight="1" x14ac:dyDescent="0.25">
      <c r="M4328" s="9"/>
      <c r="N4328" s="12"/>
      <c r="O4328" s="12"/>
      <c r="P4328" s="12"/>
      <c r="Q4328" s="12"/>
      <c r="R4328" s="12"/>
      <c r="S4328" s="12"/>
      <c r="T4328" s="12"/>
      <c r="U4328" s="18"/>
      <c r="V4328" s="22"/>
      <c r="W4328" s="14"/>
      <c r="X4328" s="14"/>
      <c r="Y4328" s="14"/>
      <c r="Z4328" s="14"/>
      <c r="AA4328" s="14"/>
      <c r="AB4328" s="14"/>
      <c r="AC4328" s="14"/>
    </row>
    <row r="4329" spans="13:29" ht="16.5" customHeight="1" x14ac:dyDescent="0.25">
      <c r="M4329" s="9"/>
      <c r="N4329" s="12"/>
      <c r="O4329" s="12"/>
      <c r="P4329" s="12"/>
      <c r="Q4329" s="12"/>
      <c r="R4329" s="12"/>
      <c r="S4329" s="12"/>
      <c r="T4329" s="12"/>
      <c r="U4329" s="18"/>
      <c r="V4329" s="22"/>
      <c r="W4329" s="14"/>
      <c r="X4329" s="14"/>
      <c r="Y4329" s="14"/>
      <c r="Z4329" s="14"/>
      <c r="AA4329" s="14"/>
      <c r="AB4329" s="14"/>
      <c r="AC4329" s="14"/>
    </row>
    <row r="4330" spans="13:29" ht="16.5" customHeight="1" x14ac:dyDescent="0.25">
      <c r="M4330" s="9"/>
      <c r="N4330" s="12"/>
      <c r="O4330" s="12"/>
      <c r="P4330" s="12"/>
      <c r="Q4330" s="12"/>
      <c r="R4330" s="12"/>
      <c r="S4330" s="12"/>
      <c r="T4330" s="12"/>
      <c r="U4330" s="18"/>
      <c r="V4330" s="22"/>
      <c r="W4330" s="14"/>
      <c r="X4330" s="14"/>
      <c r="Y4330" s="14"/>
      <c r="Z4330" s="14"/>
      <c r="AA4330" s="14"/>
      <c r="AB4330" s="14"/>
      <c r="AC4330" s="14"/>
    </row>
    <row r="4331" spans="13:29" ht="16.5" customHeight="1" x14ac:dyDescent="0.25">
      <c r="M4331" s="9"/>
      <c r="N4331" s="12"/>
      <c r="O4331" s="12"/>
      <c r="P4331" s="12"/>
      <c r="Q4331" s="12"/>
      <c r="R4331" s="12"/>
      <c r="S4331" s="12"/>
      <c r="T4331" s="12"/>
      <c r="U4331" s="18"/>
      <c r="V4331" s="22"/>
      <c r="W4331" s="14"/>
      <c r="X4331" s="14"/>
      <c r="Y4331" s="14"/>
      <c r="Z4331" s="14"/>
      <c r="AA4331" s="14"/>
      <c r="AB4331" s="14"/>
      <c r="AC4331" s="14"/>
    </row>
    <row r="4332" spans="13:29" ht="16.5" customHeight="1" x14ac:dyDescent="0.25">
      <c r="M4332" s="9"/>
      <c r="N4332" s="12"/>
      <c r="O4332" s="12"/>
      <c r="P4332" s="12"/>
      <c r="Q4332" s="12"/>
      <c r="R4332" s="12"/>
      <c r="S4332" s="12"/>
      <c r="T4332" s="12"/>
      <c r="U4332" s="18"/>
      <c r="V4332" s="22"/>
      <c r="W4332" s="14"/>
      <c r="X4332" s="14"/>
      <c r="Y4332" s="14"/>
      <c r="Z4332" s="14"/>
      <c r="AA4332" s="14"/>
      <c r="AB4332" s="14"/>
      <c r="AC4332" s="14"/>
    </row>
    <row r="4333" spans="13:29" ht="16.5" customHeight="1" x14ac:dyDescent="0.25">
      <c r="M4333" s="9"/>
      <c r="N4333" s="12"/>
      <c r="O4333" s="12"/>
      <c r="P4333" s="12"/>
      <c r="Q4333" s="12"/>
      <c r="R4333" s="12"/>
      <c r="S4333" s="12"/>
      <c r="T4333" s="12"/>
      <c r="U4333" s="18"/>
      <c r="V4333" s="22"/>
      <c r="W4333" s="14"/>
      <c r="X4333" s="14"/>
      <c r="Y4333" s="14"/>
      <c r="Z4333" s="14"/>
      <c r="AA4333" s="14"/>
      <c r="AB4333" s="14"/>
      <c r="AC4333" s="14"/>
    </row>
    <row r="4334" spans="13:29" ht="16.5" customHeight="1" x14ac:dyDescent="0.25">
      <c r="M4334" s="9"/>
      <c r="N4334" s="12"/>
      <c r="O4334" s="12"/>
      <c r="P4334" s="12"/>
      <c r="Q4334" s="12"/>
      <c r="R4334" s="12"/>
      <c r="S4334" s="12"/>
      <c r="T4334" s="12"/>
      <c r="U4334" s="18"/>
      <c r="V4334" s="22"/>
      <c r="W4334" s="14"/>
      <c r="X4334" s="14"/>
      <c r="Y4334" s="14"/>
      <c r="Z4334" s="14"/>
      <c r="AA4334" s="14"/>
      <c r="AB4334" s="14"/>
      <c r="AC4334" s="14"/>
    </row>
    <row r="4335" spans="13:29" ht="16.5" customHeight="1" x14ac:dyDescent="0.25">
      <c r="M4335" s="9"/>
      <c r="N4335" s="12"/>
      <c r="O4335" s="12"/>
      <c r="P4335" s="12"/>
      <c r="Q4335" s="12"/>
      <c r="R4335" s="12"/>
      <c r="S4335" s="12"/>
      <c r="T4335" s="12"/>
      <c r="U4335" s="18"/>
      <c r="V4335" s="22"/>
      <c r="W4335" s="14"/>
      <c r="X4335" s="14"/>
      <c r="Y4335" s="14"/>
      <c r="Z4335" s="14"/>
      <c r="AA4335" s="14"/>
      <c r="AB4335" s="14"/>
      <c r="AC4335" s="14"/>
    </row>
    <row r="4336" spans="13:29" ht="16.5" customHeight="1" x14ac:dyDescent="0.25">
      <c r="M4336" s="9"/>
      <c r="N4336" s="12"/>
      <c r="O4336" s="12"/>
      <c r="P4336" s="12"/>
      <c r="Q4336" s="12"/>
      <c r="R4336" s="12"/>
      <c r="S4336" s="12"/>
      <c r="T4336" s="12"/>
      <c r="U4336" s="18"/>
      <c r="V4336" s="22"/>
      <c r="W4336" s="14"/>
      <c r="X4336" s="14"/>
      <c r="Y4336" s="14"/>
      <c r="Z4336" s="14"/>
      <c r="AA4336" s="14"/>
      <c r="AB4336" s="14"/>
      <c r="AC4336" s="14"/>
    </row>
    <row r="4337" spans="13:29" ht="16.5" customHeight="1" x14ac:dyDescent="0.25">
      <c r="M4337" s="9"/>
      <c r="N4337" s="12"/>
      <c r="O4337" s="12"/>
      <c r="P4337" s="12"/>
      <c r="Q4337" s="12"/>
      <c r="R4337" s="12"/>
      <c r="S4337" s="12"/>
      <c r="T4337" s="12"/>
      <c r="U4337" s="18"/>
      <c r="V4337" s="22"/>
      <c r="W4337" s="14"/>
      <c r="X4337" s="14"/>
      <c r="Y4337" s="14"/>
      <c r="Z4337" s="14"/>
      <c r="AA4337" s="14"/>
      <c r="AB4337" s="14"/>
      <c r="AC4337" s="14"/>
    </row>
    <row r="4338" spans="13:29" ht="16.5" customHeight="1" x14ac:dyDescent="0.25">
      <c r="M4338" s="9"/>
      <c r="N4338" s="12"/>
      <c r="O4338" s="12"/>
      <c r="P4338" s="12"/>
      <c r="Q4338" s="12"/>
      <c r="R4338" s="12"/>
      <c r="S4338" s="12"/>
      <c r="T4338" s="12"/>
      <c r="U4338" s="18"/>
      <c r="V4338" s="22"/>
      <c r="W4338" s="14"/>
      <c r="X4338" s="14"/>
      <c r="Y4338" s="14"/>
      <c r="Z4338" s="14"/>
      <c r="AA4338" s="14"/>
      <c r="AB4338" s="14"/>
      <c r="AC4338" s="14"/>
    </row>
    <row r="4339" spans="13:29" ht="16.5" customHeight="1" x14ac:dyDescent="0.25">
      <c r="M4339" s="9"/>
      <c r="N4339" s="12"/>
      <c r="O4339" s="12"/>
      <c r="P4339" s="12"/>
      <c r="Q4339" s="12"/>
      <c r="R4339" s="12"/>
      <c r="S4339" s="12"/>
      <c r="T4339" s="12"/>
      <c r="U4339" s="18"/>
      <c r="V4339" s="22"/>
      <c r="W4339" s="14"/>
      <c r="X4339" s="14"/>
      <c r="Y4339" s="14"/>
      <c r="Z4339" s="14"/>
      <c r="AA4339" s="14"/>
      <c r="AB4339" s="14"/>
      <c r="AC4339" s="14"/>
    </row>
    <row r="4340" spans="13:29" ht="16.5" customHeight="1" x14ac:dyDescent="0.25">
      <c r="M4340" s="9"/>
      <c r="N4340" s="12"/>
      <c r="O4340" s="12"/>
      <c r="P4340" s="12"/>
      <c r="Q4340" s="12"/>
      <c r="R4340" s="12"/>
      <c r="S4340" s="12"/>
      <c r="T4340" s="12"/>
      <c r="U4340" s="18"/>
      <c r="V4340" s="22"/>
      <c r="W4340" s="14"/>
      <c r="X4340" s="14"/>
      <c r="Y4340" s="14"/>
      <c r="Z4340" s="14"/>
      <c r="AA4340" s="14"/>
      <c r="AB4340" s="14"/>
      <c r="AC4340" s="14"/>
    </row>
    <row r="4341" spans="13:29" ht="16.5" customHeight="1" x14ac:dyDescent="0.25">
      <c r="M4341" s="9"/>
      <c r="N4341" s="12"/>
      <c r="O4341" s="12"/>
      <c r="P4341" s="12"/>
      <c r="Q4341" s="12"/>
      <c r="R4341" s="12"/>
      <c r="S4341" s="12"/>
      <c r="T4341" s="12"/>
      <c r="U4341" s="18"/>
      <c r="V4341" s="22"/>
      <c r="W4341" s="14"/>
      <c r="X4341" s="14"/>
      <c r="Y4341" s="14"/>
      <c r="Z4341" s="14"/>
      <c r="AA4341" s="14"/>
      <c r="AB4341" s="14"/>
      <c r="AC4341" s="14"/>
    </row>
    <row r="4342" spans="13:29" ht="16.5" customHeight="1" x14ac:dyDescent="0.25">
      <c r="M4342" s="9"/>
      <c r="N4342" s="12"/>
      <c r="O4342" s="12"/>
      <c r="P4342" s="12"/>
      <c r="Q4342" s="12"/>
      <c r="R4342" s="12"/>
      <c r="S4342" s="12"/>
      <c r="T4342" s="12"/>
      <c r="U4342" s="18"/>
      <c r="V4342" s="22"/>
      <c r="W4342" s="14"/>
      <c r="X4342" s="14"/>
      <c r="Y4342" s="14"/>
      <c r="Z4342" s="14"/>
      <c r="AA4342" s="14"/>
      <c r="AB4342" s="14"/>
      <c r="AC4342" s="14"/>
    </row>
    <row r="4343" spans="13:29" ht="16.5" customHeight="1" x14ac:dyDescent="0.25">
      <c r="M4343" s="9"/>
      <c r="N4343" s="12"/>
      <c r="O4343" s="12"/>
      <c r="P4343" s="12"/>
      <c r="Q4343" s="12"/>
      <c r="R4343" s="12"/>
      <c r="S4343" s="12"/>
      <c r="T4343" s="12"/>
      <c r="U4343" s="18"/>
      <c r="V4343" s="22"/>
      <c r="W4343" s="14"/>
      <c r="X4343" s="14"/>
      <c r="Y4343" s="14"/>
      <c r="Z4343" s="14"/>
      <c r="AA4343" s="14"/>
      <c r="AB4343" s="14"/>
      <c r="AC4343" s="14"/>
    </row>
    <row r="4344" spans="13:29" ht="16.5" customHeight="1" x14ac:dyDescent="0.25">
      <c r="M4344" s="9"/>
      <c r="N4344" s="12"/>
      <c r="O4344" s="12"/>
      <c r="P4344" s="12"/>
      <c r="Q4344" s="12"/>
      <c r="R4344" s="12"/>
      <c r="S4344" s="12"/>
      <c r="T4344" s="12"/>
      <c r="U4344" s="18"/>
      <c r="V4344" s="22"/>
      <c r="W4344" s="14"/>
      <c r="X4344" s="14"/>
      <c r="Y4344" s="14"/>
      <c r="Z4344" s="14"/>
      <c r="AA4344" s="14"/>
      <c r="AB4344" s="14"/>
      <c r="AC4344" s="14"/>
    </row>
    <row r="4345" spans="13:29" ht="16.5" customHeight="1" x14ac:dyDescent="0.25">
      <c r="M4345" s="9"/>
      <c r="N4345" s="12"/>
      <c r="O4345" s="12"/>
      <c r="P4345" s="12"/>
      <c r="Q4345" s="12"/>
      <c r="R4345" s="12"/>
      <c r="S4345" s="12"/>
      <c r="T4345" s="12"/>
      <c r="U4345" s="18"/>
      <c r="V4345" s="22"/>
      <c r="W4345" s="14"/>
      <c r="X4345" s="14"/>
      <c r="Y4345" s="14"/>
      <c r="Z4345" s="14"/>
      <c r="AA4345" s="14"/>
      <c r="AB4345" s="14"/>
      <c r="AC4345" s="14"/>
    </row>
    <row r="4346" spans="13:29" ht="16.5" customHeight="1" x14ac:dyDescent="0.25">
      <c r="M4346" s="9"/>
      <c r="N4346" s="12"/>
      <c r="O4346" s="12"/>
      <c r="P4346" s="12"/>
      <c r="Q4346" s="12"/>
      <c r="R4346" s="12"/>
      <c r="S4346" s="12"/>
      <c r="T4346" s="12"/>
      <c r="U4346" s="18"/>
      <c r="V4346" s="22"/>
      <c r="W4346" s="14"/>
      <c r="X4346" s="14"/>
      <c r="Y4346" s="14"/>
      <c r="Z4346" s="14"/>
      <c r="AA4346" s="14"/>
      <c r="AB4346" s="14"/>
      <c r="AC4346" s="14"/>
    </row>
    <row r="4347" spans="13:29" ht="16.5" customHeight="1" x14ac:dyDescent="0.25">
      <c r="M4347" s="9"/>
      <c r="N4347" s="12"/>
      <c r="O4347" s="12"/>
      <c r="P4347" s="12"/>
      <c r="Q4347" s="12"/>
      <c r="R4347" s="12"/>
      <c r="S4347" s="12"/>
      <c r="T4347" s="12"/>
      <c r="U4347" s="18"/>
      <c r="V4347" s="22"/>
      <c r="W4347" s="14"/>
      <c r="X4347" s="14"/>
      <c r="Y4347" s="14"/>
      <c r="Z4347" s="14"/>
      <c r="AA4347" s="14"/>
      <c r="AB4347" s="14"/>
      <c r="AC4347" s="14"/>
    </row>
    <row r="4348" spans="13:29" ht="16.5" customHeight="1" x14ac:dyDescent="0.25">
      <c r="M4348" s="9"/>
      <c r="N4348" s="12"/>
      <c r="O4348" s="12"/>
      <c r="P4348" s="12"/>
      <c r="Q4348" s="12"/>
      <c r="R4348" s="12"/>
      <c r="S4348" s="12"/>
      <c r="T4348" s="12"/>
      <c r="U4348" s="18"/>
      <c r="V4348" s="22"/>
      <c r="W4348" s="14"/>
      <c r="X4348" s="14"/>
      <c r="Y4348" s="14"/>
      <c r="Z4348" s="14"/>
      <c r="AA4348" s="14"/>
      <c r="AB4348" s="14"/>
      <c r="AC4348" s="14"/>
    </row>
    <row r="4349" spans="13:29" ht="16.5" customHeight="1" x14ac:dyDescent="0.25">
      <c r="M4349" s="9"/>
      <c r="N4349" s="12"/>
      <c r="O4349" s="12"/>
      <c r="P4349" s="12"/>
      <c r="Q4349" s="12"/>
      <c r="R4349" s="12"/>
      <c r="S4349" s="12"/>
      <c r="T4349" s="12"/>
      <c r="U4349" s="18"/>
      <c r="V4349" s="22"/>
      <c r="W4349" s="14"/>
      <c r="X4349" s="14"/>
      <c r="Y4349" s="14"/>
      <c r="Z4349" s="14"/>
      <c r="AA4349" s="14"/>
      <c r="AB4349" s="14"/>
      <c r="AC4349" s="14"/>
    </row>
    <row r="4350" spans="13:29" ht="16.5" customHeight="1" x14ac:dyDescent="0.25">
      <c r="M4350" s="9"/>
      <c r="N4350" s="12"/>
      <c r="O4350" s="12"/>
      <c r="P4350" s="12"/>
      <c r="Q4350" s="12"/>
      <c r="R4350" s="12"/>
      <c r="S4350" s="12"/>
      <c r="T4350" s="12"/>
      <c r="U4350" s="18"/>
      <c r="V4350" s="22"/>
      <c r="W4350" s="14"/>
      <c r="X4350" s="14"/>
      <c r="Y4350" s="14"/>
      <c r="Z4350" s="14"/>
      <c r="AA4350" s="14"/>
      <c r="AB4350" s="14"/>
      <c r="AC4350" s="14"/>
    </row>
    <row r="4351" spans="13:29" ht="16.5" customHeight="1" x14ac:dyDescent="0.25">
      <c r="M4351" s="9"/>
      <c r="N4351" s="12"/>
      <c r="O4351" s="12"/>
      <c r="P4351" s="12"/>
      <c r="Q4351" s="12"/>
      <c r="R4351" s="12"/>
      <c r="S4351" s="12"/>
      <c r="T4351" s="12"/>
      <c r="U4351" s="18"/>
      <c r="V4351" s="22"/>
      <c r="W4351" s="14"/>
      <c r="X4351" s="14"/>
      <c r="Y4351" s="14"/>
      <c r="Z4351" s="14"/>
      <c r="AA4351" s="14"/>
      <c r="AB4351" s="14"/>
      <c r="AC4351" s="14"/>
    </row>
    <row r="4352" spans="13:29" ht="16.5" customHeight="1" x14ac:dyDescent="0.25">
      <c r="M4352" s="9"/>
      <c r="N4352" s="12"/>
      <c r="O4352" s="12"/>
      <c r="P4352" s="12"/>
      <c r="Q4352" s="12"/>
      <c r="R4352" s="12"/>
      <c r="S4352" s="12"/>
      <c r="T4352" s="12"/>
      <c r="U4352" s="18"/>
      <c r="V4352" s="22"/>
      <c r="W4352" s="14"/>
      <c r="X4352" s="14"/>
      <c r="Y4352" s="14"/>
      <c r="Z4352" s="14"/>
      <c r="AA4352" s="14"/>
      <c r="AB4352" s="14"/>
      <c r="AC4352" s="14"/>
    </row>
    <row r="4353" spans="13:29" ht="16.5" customHeight="1" x14ac:dyDescent="0.25">
      <c r="M4353" s="9"/>
      <c r="N4353" s="12"/>
      <c r="O4353" s="12"/>
      <c r="P4353" s="12"/>
      <c r="Q4353" s="12"/>
      <c r="R4353" s="12"/>
      <c r="S4353" s="12"/>
      <c r="T4353" s="12"/>
      <c r="U4353" s="18"/>
      <c r="V4353" s="22"/>
      <c r="W4353" s="14"/>
      <c r="X4353" s="14"/>
      <c r="Y4353" s="14"/>
      <c r="Z4353" s="14"/>
      <c r="AA4353" s="14"/>
      <c r="AB4353" s="14"/>
      <c r="AC4353" s="14"/>
    </row>
    <row r="4354" spans="13:29" ht="16.5" customHeight="1" x14ac:dyDescent="0.25">
      <c r="M4354" s="9"/>
      <c r="N4354" s="12"/>
      <c r="O4354" s="12"/>
      <c r="P4354" s="12"/>
      <c r="Q4354" s="12"/>
      <c r="R4354" s="12"/>
      <c r="S4354" s="12"/>
      <c r="T4354" s="12"/>
      <c r="U4354" s="18"/>
      <c r="V4354" s="22"/>
      <c r="W4354" s="14"/>
      <c r="X4354" s="14"/>
      <c r="Y4354" s="14"/>
      <c r="Z4354" s="14"/>
      <c r="AA4354" s="14"/>
      <c r="AB4354" s="14"/>
      <c r="AC4354" s="14"/>
    </row>
    <row r="4355" spans="13:29" ht="16.5" customHeight="1" x14ac:dyDescent="0.25">
      <c r="M4355" s="9"/>
      <c r="N4355" s="12"/>
      <c r="O4355" s="12"/>
      <c r="P4355" s="12"/>
      <c r="Q4355" s="12"/>
      <c r="R4355" s="12"/>
      <c r="S4355" s="12"/>
      <c r="T4355" s="12"/>
      <c r="U4355" s="18"/>
      <c r="V4355" s="22"/>
      <c r="W4355" s="14"/>
      <c r="X4355" s="14"/>
      <c r="Y4355" s="14"/>
      <c r="Z4355" s="14"/>
      <c r="AA4355" s="14"/>
      <c r="AB4355" s="14"/>
      <c r="AC4355" s="14"/>
    </row>
    <row r="4356" spans="13:29" ht="16.5" customHeight="1" x14ac:dyDescent="0.25">
      <c r="M4356" s="9"/>
      <c r="N4356" s="12"/>
      <c r="O4356" s="12"/>
      <c r="P4356" s="12"/>
      <c r="Q4356" s="12"/>
      <c r="R4356" s="12"/>
      <c r="S4356" s="12"/>
      <c r="T4356" s="12"/>
      <c r="U4356" s="18"/>
      <c r="V4356" s="22"/>
      <c r="W4356" s="14"/>
      <c r="X4356" s="14"/>
      <c r="Y4356" s="14"/>
      <c r="Z4356" s="14"/>
      <c r="AA4356" s="14"/>
      <c r="AB4356" s="14"/>
      <c r="AC4356" s="14"/>
    </row>
    <row r="4357" spans="13:29" ht="16.5" customHeight="1" x14ac:dyDescent="0.25">
      <c r="M4357" s="9"/>
      <c r="N4357" s="12"/>
      <c r="O4357" s="12"/>
      <c r="P4357" s="12"/>
      <c r="Q4357" s="12"/>
      <c r="R4357" s="12"/>
      <c r="S4357" s="12"/>
      <c r="T4357" s="12"/>
      <c r="U4357" s="18"/>
      <c r="V4357" s="22"/>
      <c r="W4357" s="14"/>
      <c r="X4357" s="14"/>
      <c r="Y4357" s="14"/>
      <c r="Z4357" s="14"/>
      <c r="AA4357" s="14"/>
      <c r="AB4357" s="14"/>
      <c r="AC4357" s="14"/>
    </row>
    <row r="4358" spans="13:29" ht="16.5" customHeight="1" x14ac:dyDescent="0.25">
      <c r="M4358" s="9"/>
      <c r="N4358" s="12"/>
      <c r="O4358" s="12"/>
      <c r="P4358" s="12"/>
      <c r="Q4358" s="12"/>
      <c r="R4358" s="12"/>
      <c r="S4358" s="12"/>
      <c r="T4358" s="12"/>
      <c r="U4358" s="18"/>
      <c r="V4358" s="22"/>
      <c r="W4358" s="14"/>
      <c r="X4358" s="14"/>
      <c r="Y4358" s="14"/>
      <c r="Z4358" s="14"/>
      <c r="AA4358" s="14"/>
      <c r="AB4358" s="14"/>
      <c r="AC4358" s="14"/>
    </row>
    <row r="4359" spans="13:29" ht="16.5" customHeight="1" x14ac:dyDescent="0.25">
      <c r="M4359" s="9"/>
      <c r="N4359" s="12"/>
      <c r="O4359" s="12"/>
      <c r="P4359" s="12"/>
      <c r="Q4359" s="12"/>
      <c r="R4359" s="12"/>
      <c r="S4359" s="12"/>
      <c r="T4359" s="12"/>
      <c r="U4359" s="18"/>
      <c r="V4359" s="22"/>
      <c r="W4359" s="14"/>
      <c r="X4359" s="14"/>
      <c r="Y4359" s="14"/>
      <c r="Z4359" s="14"/>
      <c r="AA4359" s="14"/>
      <c r="AB4359" s="14"/>
      <c r="AC4359" s="14"/>
    </row>
    <row r="4360" spans="13:29" ht="16.5" customHeight="1" x14ac:dyDescent="0.25">
      <c r="M4360" s="9"/>
      <c r="N4360" s="12"/>
      <c r="O4360" s="12"/>
      <c r="P4360" s="12"/>
      <c r="Q4360" s="12"/>
      <c r="R4360" s="12"/>
      <c r="S4360" s="12"/>
      <c r="T4360" s="12"/>
      <c r="U4360" s="18"/>
      <c r="V4360" s="22"/>
      <c r="W4360" s="14"/>
      <c r="X4360" s="14"/>
      <c r="Y4360" s="14"/>
      <c r="Z4360" s="14"/>
      <c r="AA4360" s="14"/>
      <c r="AB4360" s="14"/>
      <c r="AC4360" s="14"/>
    </row>
    <row r="4361" spans="13:29" ht="16.5" customHeight="1" x14ac:dyDescent="0.25">
      <c r="M4361" s="9"/>
      <c r="N4361" s="12"/>
      <c r="O4361" s="12"/>
      <c r="P4361" s="12"/>
      <c r="Q4361" s="12"/>
      <c r="R4361" s="12"/>
      <c r="S4361" s="12"/>
      <c r="T4361" s="12"/>
      <c r="U4361" s="18"/>
      <c r="V4361" s="22"/>
      <c r="W4361" s="14"/>
      <c r="X4361" s="14"/>
      <c r="Y4361" s="14"/>
      <c r="Z4361" s="14"/>
      <c r="AA4361" s="14"/>
      <c r="AB4361" s="14"/>
      <c r="AC4361" s="14"/>
    </row>
    <row r="4362" spans="13:29" ht="16.5" customHeight="1" x14ac:dyDescent="0.25">
      <c r="M4362" s="9"/>
      <c r="N4362" s="12"/>
      <c r="O4362" s="12"/>
      <c r="P4362" s="12"/>
      <c r="Q4362" s="12"/>
      <c r="R4362" s="12"/>
      <c r="S4362" s="12"/>
      <c r="T4362" s="12"/>
      <c r="U4362" s="18"/>
      <c r="V4362" s="22"/>
      <c r="W4362" s="14"/>
      <c r="X4362" s="14"/>
      <c r="Y4362" s="14"/>
      <c r="Z4362" s="14"/>
      <c r="AA4362" s="14"/>
      <c r="AB4362" s="14"/>
      <c r="AC4362" s="14"/>
    </row>
    <row r="4363" spans="13:29" ht="16.5" customHeight="1" x14ac:dyDescent="0.25">
      <c r="M4363" s="9"/>
      <c r="N4363" s="12"/>
      <c r="O4363" s="12"/>
      <c r="P4363" s="12"/>
      <c r="Q4363" s="12"/>
      <c r="R4363" s="12"/>
      <c r="S4363" s="12"/>
      <c r="T4363" s="12"/>
      <c r="U4363" s="18"/>
      <c r="V4363" s="22"/>
      <c r="W4363" s="14"/>
      <c r="X4363" s="14"/>
      <c r="Y4363" s="14"/>
      <c r="Z4363" s="14"/>
      <c r="AA4363" s="14"/>
      <c r="AB4363" s="14"/>
      <c r="AC4363" s="14"/>
    </row>
    <row r="4364" spans="13:29" ht="16.5" customHeight="1" x14ac:dyDescent="0.25">
      <c r="M4364" s="9"/>
      <c r="N4364" s="12"/>
      <c r="O4364" s="12"/>
      <c r="P4364" s="12"/>
      <c r="Q4364" s="12"/>
      <c r="R4364" s="12"/>
      <c r="S4364" s="12"/>
      <c r="T4364" s="12"/>
      <c r="U4364" s="18"/>
      <c r="V4364" s="22"/>
      <c r="W4364" s="14"/>
      <c r="X4364" s="14"/>
      <c r="Y4364" s="14"/>
      <c r="Z4364" s="14"/>
      <c r="AA4364" s="14"/>
      <c r="AB4364" s="14"/>
      <c r="AC4364" s="14"/>
    </row>
    <row r="4365" spans="13:29" ht="16.5" customHeight="1" x14ac:dyDescent="0.25">
      <c r="M4365" s="9"/>
      <c r="N4365" s="12"/>
      <c r="O4365" s="12"/>
      <c r="P4365" s="12"/>
      <c r="Q4365" s="12"/>
      <c r="R4365" s="12"/>
      <c r="S4365" s="12"/>
      <c r="T4365" s="12"/>
      <c r="U4365" s="18"/>
      <c r="V4365" s="22"/>
      <c r="W4365" s="14"/>
      <c r="X4365" s="14"/>
      <c r="Y4365" s="14"/>
      <c r="Z4365" s="14"/>
      <c r="AA4365" s="14"/>
      <c r="AB4365" s="14"/>
      <c r="AC4365" s="14"/>
    </row>
    <row r="4366" spans="13:29" ht="16.5" customHeight="1" x14ac:dyDescent="0.25">
      <c r="M4366" s="9"/>
      <c r="N4366" s="12"/>
      <c r="O4366" s="12"/>
      <c r="P4366" s="12"/>
      <c r="Q4366" s="12"/>
      <c r="R4366" s="12"/>
      <c r="S4366" s="12"/>
      <c r="T4366" s="12"/>
      <c r="U4366" s="18"/>
      <c r="V4366" s="22"/>
      <c r="W4366" s="14"/>
      <c r="X4366" s="14"/>
      <c r="Y4366" s="14"/>
      <c r="Z4366" s="14"/>
      <c r="AA4366" s="14"/>
      <c r="AB4366" s="14"/>
      <c r="AC4366" s="14"/>
    </row>
    <row r="4367" spans="13:29" ht="16.5" customHeight="1" x14ac:dyDescent="0.25">
      <c r="M4367" s="9"/>
      <c r="N4367" s="12"/>
      <c r="O4367" s="12"/>
      <c r="P4367" s="12"/>
      <c r="Q4367" s="12"/>
      <c r="R4367" s="12"/>
      <c r="S4367" s="12"/>
      <c r="T4367" s="12"/>
      <c r="U4367" s="18"/>
      <c r="V4367" s="22"/>
      <c r="W4367" s="14"/>
      <c r="X4367" s="14"/>
      <c r="Y4367" s="14"/>
      <c r="Z4367" s="14"/>
      <c r="AA4367" s="14"/>
      <c r="AB4367" s="14"/>
      <c r="AC4367" s="14"/>
    </row>
    <row r="4368" spans="13:29" ht="16.5" customHeight="1" x14ac:dyDescent="0.25">
      <c r="M4368" s="9"/>
      <c r="N4368" s="12"/>
      <c r="O4368" s="12"/>
      <c r="P4368" s="12"/>
      <c r="Q4368" s="12"/>
      <c r="R4368" s="12"/>
      <c r="S4368" s="12"/>
      <c r="T4368" s="12"/>
      <c r="U4368" s="18"/>
      <c r="V4368" s="22"/>
      <c r="W4368" s="14"/>
      <c r="X4368" s="14"/>
      <c r="Y4368" s="14"/>
      <c r="Z4368" s="14"/>
      <c r="AA4368" s="14"/>
      <c r="AB4368" s="14"/>
      <c r="AC4368" s="14"/>
    </row>
    <row r="4369" spans="13:29" ht="16.5" customHeight="1" x14ac:dyDescent="0.25">
      <c r="M4369" s="9"/>
      <c r="N4369" s="12"/>
      <c r="O4369" s="12"/>
      <c r="P4369" s="12"/>
      <c r="Q4369" s="12"/>
      <c r="R4369" s="12"/>
      <c r="S4369" s="12"/>
      <c r="T4369" s="12"/>
      <c r="U4369" s="18"/>
      <c r="V4369" s="22"/>
      <c r="W4369" s="14"/>
      <c r="X4369" s="14"/>
      <c r="Y4369" s="14"/>
      <c r="Z4369" s="14"/>
      <c r="AA4369" s="14"/>
      <c r="AB4369" s="14"/>
      <c r="AC4369" s="14"/>
    </row>
    <row r="4370" spans="13:29" ht="16.5" customHeight="1" x14ac:dyDescent="0.25">
      <c r="M4370" s="9"/>
      <c r="N4370" s="12"/>
      <c r="O4370" s="12"/>
      <c r="P4370" s="12"/>
      <c r="Q4370" s="12"/>
      <c r="R4370" s="12"/>
      <c r="S4370" s="12"/>
      <c r="T4370" s="12"/>
      <c r="U4370" s="18"/>
      <c r="V4370" s="22"/>
      <c r="W4370" s="14"/>
      <c r="X4370" s="14"/>
      <c r="Y4370" s="14"/>
      <c r="Z4370" s="14"/>
      <c r="AA4370" s="14"/>
      <c r="AB4370" s="14"/>
      <c r="AC4370" s="14"/>
    </row>
    <row r="4371" spans="13:29" ht="16.5" customHeight="1" x14ac:dyDescent="0.25">
      <c r="M4371" s="9"/>
      <c r="N4371" s="12"/>
      <c r="O4371" s="12"/>
      <c r="P4371" s="12"/>
      <c r="Q4371" s="12"/>
      <c r="R4371" s="12"/>
      <c r="S4371" s="12"/>
      <c r="T4371" s="12"/>
      <c r="U4371" s="18"/>
      <c r="V4371" s="22"/>
      <c r="W4371" s="14"/>
      <c r="X4371" s="14"/>
      <c r="Y4371" s="14"/>
      <c r="Z4371" s="14"/>
      <c r="AA4371" s="14"/>
      <c r="AB4371" s="14"/>
      <c r="AC4371" s="14"/>
    </row>
    <row r="4372" spans="13:29" ht="16.5" customHeight="1" x14ac:dyDescent="0.25">
      <c r="M4372" s="9"/>
      <c r="N4372" s="12"/>
      <c r="O4372" s="12"/>
      <c r="P4372" s="12"/>
      <c r="Q4372" s="12"/>
      <c r="R4372" s="12"/>
      <c r="S4372" s="12"/>
      <c r="T4372" s="12"/>
      <c r="U4372" s="18"/>
      <c r="V4372" s="22"/>
      <c r="W4372" s="14"/>
      <c r="X4372" s="14"/>
      <c r="Y4372" s="14"/>
      <c r="Z4372" s="14"/>
      <c r="AA4372" s="14"/>
      <c r="AB4372" s="14"/>
      <c r="AC4372" s="14"/>
    </row>
    <row r="4373" spans="13:29" ht="16.5" customHeight="1" x14ac:dyDescent="0.25">
      <c r="M4373" s="9"/>
      <c r="N4373" s="12"/>
      <c r="O4373" s="12"/>
      <c r="P4373" s="12"/>
      <c r="Q4373" s="12"/>
      <c r="R4373" s="12"/>
      <c r="S4373" s="12"/>
      <c r="T4373" s="12"/>
      <c r="U4373" s="18"/>
      <c r="V4373" s="22"/>
      <c r="W4373" s="14"/>
      <c r="X4373" s="14"/>
      <c r="Y4373" s="14"/>
      <c r="Z4373" s="14"/>
      <c r="AA4373" s="14"/>
      <c r="AB4373" s="14"/>
      <c r="AC4373" s="14"/>
    </row>
    <row r="4374" spans="13:29" ht="16.5" customHeight="1" x14ac:dyDescent="0.25">
      <c r="M4374" s="9"/>
      <c r="N4374" s="12"/>
      <c r="O4374" s="12"/>
      <c r="P4374" s="12"/>
      <c r="Q4374" s="12"/>
      <c r="R4374" s="12"/>
      <c r="S4374" s="12"/>
      <c r="T4374" s="12"/>
      <c r="U4374" s="18"/>
      <c r="V4374" s="22"/>
      <c r="W4374" s="14"/>
      <c r="X4374" s="14"/>
      <c r="Y4374" s="14"/>
      <c r="Z4374" s="14"/>
      <c r="AA4374" s="14"/>
      <c r="AB4374" s="14"/>
      <c r="AC4374" s="14"/>
    </row>
    <row r="4375" spans="13:29" ht="16.5" customHeight="1" x14ac:dyDescent="0.25">
      <c r="M4375" s="9"/>
      <c r="N4375" s="12"/>
      <c r="O4375" s="12"/>
      <c r="P4375" s="12"/>
      <c r="Q4375" s="12"/>
      <c r="R4375" s="12"/>
      <c r="S4375" s="12"/>
      <c r="T4375" s="12"/>
      <c r="U4375" s="18"/>
      <c r="V4375" s="22"/>
      <c r="W4375" s="14"/>
      <c r="X4375" s="14"/>
      <c r="Y4375" s="14"/>
      <c r="Z4375" s="14"/>
      <c r="AA4375" s="14"/>
      <c r="AB4375" s="14"/>
      <c r="AC4375" s="14"/>
    </row>
    <row r="4376" spans="13:29" ht="16.5" customHeight="1" x14ac:dyDescent="0.25">
      <c r="M4376" s="9"/>
      <c r="N4376" s="12"/>
      <c r="O4376" s="12"/>
      <c r="P4376" s="12"/>
      <c r="Q4376" s="12"/>
      <c r="R4376" s="12"/>
      <c r="S4376" s="12"/>
      <c r="T4376" s="12"/>
      <c r="U4376" s="18"/>
      <c r="V4376" s="22"/>
      <c r="W4376" s="14"/>
      <c r="X4376" s="14"/>
      <c r="Y4376" s="14"/>
      <c r="Z4376" s="14"/>
      <c r="AA4376" s="14"/>
      <c r="AB4376" s="14"/>
      <c r="AC4376" s="14"/>
    </row>
    <row r="4377" spans="13:29" ht="16.5" customHeight="1" x14ac:dyDescent="0.25">
      <c r="M4377" s="9"/>
      <c r="N4377" s="12"/>
      <c r="O4377" s="12"/>
      <c r="P4377" s="12"/>
      <c r="Q4377" s="12"/>
      <c r="R4377" s="12"/>
      <c r="S4377" s="12"/>
      <c r="T4377" s="12"/>
      <c r="U4377" s="18"/>
      <c r="V4377" s="22"/>
      <c r="W4377" s="14"/>
      <c r="X4377" s="14"/>
      <c r="Y4377" s="14"/>
      <c r="Z4377" s="14"/>
      <c r="AA4377" s="14"/>
      <c r="AB4377" s="14"/>
      <c r="AC4377" s="14"/>
    </row>
    <row r="4378" spans="13:29" ht="16.5" customHeight="1" x14ac:dyDescent="0.25">
      <c r="M4378" s="9"/>
      <c r="N4378" s="12"/>
      <c r="O4378" s="12"/>
      <c r="P4378" s="12"/>
      <c r="Q4378" s="12"/>
      <c r="R4378" s="12"/>
      <c r="S4378" s="12"/>
      <c r="T4378" s="12"/>
      <c r="U4378" s="18"/>
      <c r="V4378" s="22"/>
      <c r="W4378" s="14"/>
      <c r="X4378" s="14"/>
      <c r="Y4378" s="14"/>
      <c r="Z4378" s="14"/>
      <c r="AA4378" s="14"/>
      <c r="AB4378" s="14"/>
      <c r="AC4378" s="14"/>
    </row>
    <row r="4379" spans="13:29" ht="16.5" customHeight="1" x14ac:dyDescent="0.25">
      <c r="M4379" s="9"/>
      <c r="N4379" s="12"/>
      <c r="O4379" s="12"/>
      <c r="P4379" s="12"/>
      <c r="Q4379" s="12"/>
      <c r="R4379" s="12"/>
      <c r="S4379" s="12"/>
      <c r="T4379" s="12"/>
      <c r="U4379" s="18"/>
      <c r="V4379" s="22"/>
      <c r="W4379" s="14"/>
      <c r="X4379" s="14"/>
      <c r="Y4379" s="14"/>
      <c r="Z4379" s="14"/>
      <c r="AA4379" s="14"/>
      <c r="AB4379" s="14"/>
      <c r="AC4379" s="14"/>
    </row>
    <row r="4380" spans="13:29" ht="16.5" customHeight="1" x14ac:dyDescent="0.25">
      <c r="M4380" s="9"/>
      <c r="N4380" s="12"/>
      <c r="O4380" s="12"/>
      <c r="P4380" s="12"/>
      <c r="Q4380" s="12"/>
      <c r="R4380" s="12"/>
      <c r="S4380" s="12"/>
      <c r="T4380" s="12"/>
      <c r="U4380" s="18"/>
      <c r="V4380" s="22"/>
      <c r="W4380" s="14"/>
      <c r="X4380" s="14"/>
      <c r="Y4380" s="14"/>
      <c r="Z4380" s="14"/>
      <c r="AA4380" s="14"/>
      <c r="AB4380" s="14"/>
      <c r="AC4380" s="14"/>
    </row>
    <row r="4381" spans="13:29" ht="16.5" customHeight="1" x14ac:dyDescent="0.25">
      <c r="M4381" s="9"/>
      <c r="N4381" s="12"/>
      <c r="O4381" s="12"/>
      <c r="P4381" s="12"/>
      <c r="Q4381" s="12"/>
      <c r="R4381" s="12"/>
      <c r="S4381" s="12"/>
      <c r="T4381" s="12"/>
      <c r="U4381" s="18"/>
      <c r="V4381" s="22"/>
      <c r="W4381" s="14"/>
      <c r="X4381" s="14"/>
      <c r="Y4381" s="14"/>
      <c r="Z4381" s="14"/>
      <c r="AA4381" s="14"/>
      <c r="AB4381" s="14"/>
      <c r="AC4381" s="14"/>
    </row>
    <row r="4382" spans="13:29" ht="16.5" customHeight="1" x14ac:dyDescent="0.25">
      <c r="M4382" s="9"/>
      <c r="N4382" s="12"/>
      <c r="O4382" s="12"/>
      <c r="P4382" s="12"/>
      <c r="Q4382" s="12"/>
      <c r="R4382" s="12"/>
      <c r="S4382" s="12"/>
      <c r="T4382" s="12"/>
      <c r="U4382" s="18"/>
      <c r="V4382" s="22"/>
      <c r="W4382" s="14"/>
      <c r="X4382" s="14"/>
      <c r="Y4382" s="14"/>
      <c r="Z4382" s="14"/>
      <c r="AA4382" s="14"/>
      <c r="AB4382" s="14"/>
      <c r="AC4382" s="14"/>
    </row>
    <row r="4383" spans="13:29" ht="16.5" customHeight="1" x14ac:dyDescent="0.25">
      <c r="M4383" s="9"/>
      <c r="N4383" s="12"/>
      <c r="O4383" s="12"/>
      <c r="P4383" s="12"/>
      <c r="Q4383" s="12"/>
      <c r="R4383" s="12"/>
      <c r="S4383" s="12"/>
      <c r="T4383" s="12"/>
      <c r="U4383" s="18"/>
      <c r="V4383" s="22"/>
      <c r="W4383" s="14"/>
      <c r="X4383" s="14"/>
      <c r="Y4383" s="14"/>
      <c r="Z4383" s="14"/>
      <c r="AA4383" s="14"/>
      <c r="AB4383" s="14"/>
      <c r="AC4383" s="14"/>
    </row>
    <row r="4384" spans="13:29" ht="16.5" customHeight="1" x14ac:dyDescent="0.25">
      <c r="M4384" s="9"/>
      <c r="N4384" s="12"/>
      <c r="O4384" s="12"/>
      <c r="P4384" s="12"/>
      <c r="Q4384" s="12"/>
      <c r="R4384" s="12"/>
      <c r="S4384" s="12"/>
      <c r="T4384" s="12"/>
      <c r="U4384" s="18"/>
      <c r="V4384" s="22"/>
      <c r="W4384" s="14"/>
      <c r="X4384" s="14"/>
      <c r="Y4384" s="14"/>
      <c r="Z4384" s="14"/>
      <c r="AA4384" s="14"/>
      <c r="AB4384" s="14"/>
      <c r="AC4384" s="14"/>
    </row>
    <row r="4385" spans="13:29" ht="16.5" customHeight="1" x14ac:dyDescent="0.25">
      <c r="M4385" s="9"/>
      <c r="N4385" s="12"/>
      <c r="O4385" s="12"/>
      <c r="P4385" s="12"/>
      <c r="Q4385" s="12"/>
      <c r="R4385" s="12"/>
      <c r="S4385" s="12"/>
      <c r="T4385" s="12"/>
      <c r="U4385" s="18"/>
      <c r="V4385" s="22"/>
      <c r="W4385" s="14"/>
      <c r="X4385" s="14"/>
      <c r="Y4385" s="14"/>
      <c r="Z4385" s="14"/>
      <c r="AA4385" s="14"/>
      <c r="AB4385" s="14"/>
      <c r="AC4385" s="14"/>
    </row>
    <row r="4386" spans="13:29" ht="16.5" customHeight="1" x14ac:dyDescent="0.25">
      <c r="M4386" s="9"/>
      <c r="N4386" s="12"/>
      <c r="O4386" s="12"/>
      <c r="P4386" s="12"/>
      <c r="Q4386" s="12"/>
      <c r="R4386" s="12"/>
      <c r="S4386" s="12"/>
      <c r="T4386" s="12"/>
      <c r="U4386" s="18"/>
      <c r="V4386" s="22"/>
      <c r="W4386" s="14"/>
      <c r="X4386" s="14"/>
      <c r="Y4386" s="14"/>
      <c r="Z4386" s="14"/>
      <c r="AA4386" s="14"/>
      <c r="AB4386" s="14"/>
      <c r="AC4386" s="14"/>
    </row>
    <row r="4387" spans="13:29" ht="16.5" customHeight="1" x14ac:dyDescent="0.25">
      <c r="M4387" s="9"/>
      <c r="N4387" s="12"/>
      <c r="O4387" s="12"/>
      <c r="P4387" s="12"/>
      <c r="Q4387" s="12"/>
      <c r="R4387" s="12"/>
      <c r="S4387" s="12"/>
      <c r="T4387" s="12"/>
      <c r="U4387" s="18"/>
      <c r="V4387" s="22"/>
      <c r="W4387" s="14"/>
      <c r="X4387" s="14"/>
      <c r="Y4387" s="14"/>
      <c r="Z4387" s="14"/>
      <c r="AA4387" s="14"/>
      <c r="AB4387" s="14"/>
      <c r="AC4387" s="14"/>
    </row>
    <row r="4388" spans="13:29" ht="16.5" customHeight="1" x14ac:dyDescent="0.25">
      <c r="M4388" s="9"/>
      <c r="N4388" s="12"/>
      <c r="O4388" s="12"/>
      <c r="P4388" s="12"/>
      <c r="Q4388" s="12"/>
      <c r="R4388" s="12"/>
      <c r="S4388" s="12"/>
      <c r="T4388" s="12"/>
      <c r="U4388" s="18"/>
      <c r="V4388" s="22"/>
      <c r="W4388" s="14"/>
      <c r="X4388" s="14"/>
      <c r="Y4388" s="14"/>
      <c r="Z4388" s="14"/>
      <c r="AA4388" s="14"/>
      <c r="AB4388" s="14"/>
      <c r="AC4388" s="14"/>
    </row>
    <row r="4389" spans="13:29" ht="16.5" customHeight="1" x14ac:dyDescent="0.25">
      <c r="M4389" s="9"/>
      <c r="N4389" s="12"/>
      <c r="O4389" s="12"/>
      <c r="P4389" s="12"/>
      <c r="Q4389" s="12"/>
      <c r="R4389" s="12"/>
      <c r="S4389" s="12"/>
      <c r="T4389" s="12"/>
      <c r="U4389" s="18"/>
      <c r="V4389" s="22"/>
      <c r="W4389" s="14"/>
      <c r="X4389" s="14"/>
      <c r="Y4389" s="14"/>
      <c r="Z4389" s="14"/>
      <c r="AA4389" s="14"/>
      <c r="AB4389" s="14"/>
      <c r="AC4389" s="14"/>
    </row>
    <row r="4390" spans="13:29" ht="16.5" customHeight="1" x14ac:dyDescent="0.25">
      <c r="M4390" s="9"/>
      <c r="N4390" s="12"/>
      <c r="O4390" s="12"/>
      <c r="P4390" s="12"/>
      <c r="Q4390" s="12"/>
      <c r="R4390" s="12"/>
      <c r="S4390" s="12"/>
      <c r="T4390" s="12"/>
      <c r="U4390" s="18"/>
      <c r="V4390" s="22"/>
      <c r="W4390" s="14"/>
      <c r="X4390" s="14"/>
      <c r="Y4390" s="14"/>
      <c r="Z4390" s="14"/>
      <c r="AA4390" s="14"/>
      <c r="AB4390" s="14"/>
      <c r="AC4390" s="14"/>
    </row>
    <row r="4391" spans="13:29" ht="16.5" customHeight="1" x14ac:dyDescent="0.25">
      <c r="M4391" s="9"/>
      <c r="N4391" s="12"/>
      <c r="O4391" s="12"/>
      <c r="P4391" s="12"/>
      <c r="Q4391" s="12"/>
      <c r="R4391" s="12"/>
      <c r="S4391" s="12"/>
      <c r="T4391" s="12"/>
      <c r="U4391" s="18"/>
      <c r="V4391" s="22"/>
      <c r="W4391" s="14"/>
      <c r="X4391" s="14"/>
      <c r="Y4391" s="14"/>
      <c r="Z4391" s="14"/>
      <c r="AA4391" s="14"/>
      <c r="AB4391" s="14"/>
      <c r="AC4391" s="14"/>
    </row>
    <row r="4392" spans="13:29" ht="16.5" customHeight="1" x14ac:dyDescent="0.25">
      <c r="M4392" s="9"/>
      <c r="N4392" s="12"/>
      <c r="O4392" s="12"/>
      <c r="P4392" s="12"/>
      <c r="Q4392" s="12"/>
      <c r="R4392" s="12"/>
      <c r="S4392" s="12"/>
      <c r="T4392" s="12"/>
      <c r="U4392" s="18"/>
      <c r="V4392" s="22"/>
      <c r="W4392" s="14"/>
      <c r="X4392" s="14"/>
      <c r="Y4392" s="14"/>
      <c r="Z4392" s="14"/>
      <c r="AA4392" s="14"/>
      <c r="AB4392" s="14"/>
      <c r="AC4392" s="14"/>
    </row>
    <row r="4393" spans="13:29" ht="16.5" customHeight="1" x14ac:dyDescent="0.25">
      <c r="M4393" s="9"/>
      <c r="N4393" s="12"/>
      <c r="O4393" s="12"/>
      <c r="P4393" s="12"/>
      <c r="Q4393" s="12"/>
      <c r="R4393" s="12"/>
      <c r="S4393" s="12"/>
      <c r="T4393" s="12"/>
      <c r="U4393" s="18"/>
      <c r="V4393" s="22"/>
      <c r="W4393" s="14"/>
      <c r="X4393" s="14"/>
      <c r="Y4393" s="14"/>
      <c r="Z4393" s="14"/>
      <c r="AA4393" s="14"/>
      <c r="AB4393" s="14"/>
      <c r="AC4393" s="14"/>
    </row>
    <row r="4394" spans="13:29" ht="16.5" customHeight="1" x14ac:dyDescent="0.25">
      <c r="M4394" s="9"/>
      <c r="N4394" s="12"/>
      <c r="O4394" s="12"/>
      <c r="P4394" s="12"/>
      <c r="Q4394" s="12"/>
      <c r="R4394" s="12"/>
      <c r="S4394" s="12"/>
      <c r="T4394" s="12"/>
      <c r="U4394" s="18"/>
      <c r="V4394" s="22"/>
      <c r="W4394" s="14"/>
      <c r="X4394" s="14"/>
      <c r="Y4394" s="14"/>
      <c r="Z4394" s="14"/>
      <c r="AA4394" s="14"/>
      <c r="AB4394" s="14"/>
      <c r="AC4394" s="14"/>
    </row>
    <row r="4395" spans="13:29" ht="16.5" customHeight="1" x14ac:dyDescent="0.25">
      <c r="M4395" s="9"/>
      <c r="N4395" s="12"/>
      <c r="O4395" s="12"/>
      <c r="P4395" s="12"/>
      <c r="Q4395" s="12"/>
      <c r="R4395" s="12"/>
      <c r="S4395" s="12"/>
      <c r="T4395" s="12"/>
      <c r="U4395" s="18"/>
      <c r="V4395" s="22"/>
      <c r="W4395" s="14"/>
      <c r="X4395" s="14"/>
      <c r="Y4395" s="14"/>
      <c r="Z4395" s="14"/>
      <c r="AA4395" s="14"/>
      <c r="AB4395" s="14"/>
      <c r="AC4395" s="14"/>
    </row>
    <row r="4396" spans="13:29" ht="16.5" customHeight="1" x14ac:dyDescent="0.25">
      <c r="M4396" s="9"/>
      <c r="N4396" s="12"/>
      <c r="O4396" s="12"/>
      <c r="P4396" s="12"/>
      <c r="Q4396" s="12"/>
      <c r="R4396" s="12"/>
      <c r="S4396" s="12"/>
      <c r="T4396" s="12"/>
      <c r="U4396" s="18"/>
      <c r="V4396" s="22"/>
      <c r="W4396" s="14"/>
      <c r="X4396" s="14"/>
      <c r="Y4396" s="14"/>
      <c r="Z4396" s="14"/>
      <c r="AA4396" s="14"/>
      <c r="AB4396" s="14"/>
      <c r="AC4396" s="14"/>
    </row>
    <row r="4397" spans="13:29" ht="16.5" customHeight="1" x14ac:dyDescent="0.25">
      <c r="M4397" s="9"/>
      <c r="N4397" s="12"/>
      <c r="O4397" s="12"/>
      <c r="P4397" s="12"/>
      <c r="Q4397" s="12"/>
      <c r="R4397" s="12"/>
      <c r="S4397" s="12"/>
      <c r="T4397" s="12"/>
      <c r="U4397" s="18"/>
      <c r="V4397" s="22"/>
      <c r="W4397" s="14"/>
      <c r="X4397" s="14"/>
      <c r="Y4397" s="14"/>
      <c r="Z4397" s="14"/>
      <c r="AA4397" s="14"/>
      <c r="AB4397" s="14"/>
      <c r="AC4397" s="14"/>
    </row>
    <row r="4398" spans="13:29" ht="16.5" customHeight="1" x14ac:dyDescent="0.25">
      <c r="M4398" s="9"/>
      <c r="N4398" s="12"/>
      <c r="O4398" s="12"/>
      <c r="P4398" s="12"/>
      <c r="Q4398" s="12"/>
      <c r="R4398" s="12"/>
      <c r="S4398" s="12"/>
      <c r="T4398" s="12"/>
      <c r="U4398" s="18"/>
      <c r="V4398" s="22"/>
      <c r="W4398" s="14"/>
      <c r="X4398" s="14"/>
      <c r="Y4398" s="14"/>
      <c r="Z4398" s="14"/>
      <c r="AA4398" s="14"/>
      <c r="AB4398" s="14"/>
      <c r="AC4398" s="14"/>
    </row>
    <row r="4399" spans="13:29" ht="16.5" customHeight="1" x14ac:dyDescent="0.25">
      <c r="M4399" s="9"/>
      <c r="N4399" s="12"/>
      <c r="O4399" s="12"/>
      <c r="P4399" s="12"/>
      <c r="Q4399" s="12"/>
      <c r="R4399" s="12"/>
      <c r="S4399" s="12"/>
      <c r="T4399" s="12"/>
      <c r="U4399" s="18"/>
      <c r="V4399" s="22"/>
      <c r="W4399" s="14"/>
      <c r="X4399" s="14"/>
      <c r="Y4399" s="14"/>
      <c r="Z4399" s="14"/>
      <c r="AA4399" s="14"/>
      <c r="AB4399" s="14"/>
      <c r="AC4399" s="14"/>
    </row>
    <row r="4400" spans="13:29" ht="16.5" customHeight="1" x14ac:dyDescent="0.25">
      <c r="M4400" s="9"/>
      <c r="N4400" s="12"/>
      <c r="O4400" s="12"/>
      <c r="P4400" s="12"/>
      <c r="Q4400" s="12"/>
      <c r="R4400" s="12"/>
      <c r="S4400" s="12"/>
      <c r="T4400" s="12"/>
      <c r="U4400" s="18"/>
      <c r="V4400" s="22"/>
      <c r="W4400" s="14"/>
      <c r="X4400" s="14"/>
      <c r="Y4400" s="14"/>
      <c r="Z4400" s="14"/>
      <c r="AA4400" s="14"/>
      <c r="AB4400" s="14"/>
      <c r="AC4400" s="14"/>
    </row>
    <row r="4401" spans="13:29" ht="16.5" customHeight="1" x14ac:dyDescent="0.25">
      <c r="M4401" s="9"/>
      <c r="N4401" s="12"/>
      <c r="O4401" s="12"/>
      <c r="P4401" s="12"/>
      <c r="Q4401" s="12"/>
      <c r="R4401" s="12"/>
      <c r="S4401" s="12"/>
      <c r="T4401" s="12"/>
      <c r="U4401" s="18"/>
      <c r="V4401" s="22"/>
      <c r="W4401" s="14"/>
      <c r="X4401" s="14"/>
      <c r="Y4401" s="14"/>
      <c r="Z4401" s="14"/>
      <c r="AA4401" s="14"/>
      <c r="AB4401" s="14"/>
      <c r="AC4401" s="14"/>
    </row>
    <row r="4402" spans="13:29" ht="16.5" customHeight="1" x14ac:dyDescent="0.25">
      <c r="M4402" s="9"/>
      <c r="N4402" s="12"/>
      <c r="O4402" s="12"/>
      <c r="P4402" s="12"/>
      <c r="Q4402" s="12"/>
      <c r="R4402" s="12"/>
      <c r="S4402" s="12"/>
      <c r="T4402" s="12"/>
      <c r="U4402" s="18"/>
      <c r="V4402" s="22"/>
      <c r="W4402" s="14"/>
      <c r="X4402" s="14"/>
      <c r="Y4402" s="14"/>
      <c r="Z4402" s="14"/>
      <c r="AA4402" s="14"/>
      <c r="AB4402" s="14"/>
      <c r="AC4402" s="14"/>
    </row>
    <row r="4403" spans="13:29" ht="16.5" customHeight="1" x14ac:dyDescent="0.25">
      <c r="M4403" s="9"/>
      <c r="N4403" s="12"/>
      <c r="O4403" s="12"/>
      <c r="P4403" s="12"/>
      <c r="Q4403" s="12"/>
      <c r="R4403" s="12"/>
      <c r="S4403" s="12"/>
      <c r="T4403" s="12"/>
      <c r="U4403" s="18"/>
      <c r="V4403" s="22"/>
      <c r="W4403" s="14"/>
      <c r="X4403" s="14"/>
      <c r="Y4403" s="14"/>
      <c r="Z4403" s="14"/>
      <c r="AA4403" s="14"/>
      <c r="AB4403" s="14"/>
      <c r="AC4403" s="14"/>
    </row>
    <row r="4404" spans="13:29" ht="16.5" customHeight="1" x14ac:dyDescent="0.25">
      <c r="M4404" s="9"/>
      <c r="N4404" s="12"/>
      <c r="O4404" s="12"/>
      <c r="P4404" s="12"/>
      <c r="Q4404" s="12"/>
      <c r="R4404" s="12"/>
      <c r="S4404" s="12"/>
      <c r="T4404" s="12"/>
      <c r="U4404" s="18"/>
      <c r="V4404" s="22"/>
      <c r="W4404" s="14"/>
      <c r="X4404" s="14"/>
      <c r="Y4404" s="14"/>
      <c r="Z4404" s="14"/>
      <c r="AA4404" s="14"/>
      <c r="AB4404" s="14"/>
      <c r="AC4404" s="14"/>
    </row>
    <row r="4405" spans="13:29" ht="16.5" customHeight="1" x14ac:dyDescent="0.25">
      <c r="M4405" s="9"/>
      <c r="N4405" s="12"/>
      <c r="O4405" s="12"/>
      <c r="P4405" s="12"/>
      <c r="Q4405" s="12"/>
      <c r="R4405" s="12"/>
      <c r="S4405" s="12"/>
      <c r="T4405" s="12"/>
      <c r="U4405" s="18"/>
      <c r="V4405" s="22"/>
      <c r="W4405" s="14"/>
      <c r="X4405" s="14"/>
      <c r="Y4405" s="14"/>
      <c r="Z4405" s="14"/>
      <c r="AA4405" s="14"/>
      <c r="AB4405" s="14"/>
      <c r="AC4405" s="14"/>
    </row>
    <row r="4406" spans="13:29" ht="16.5" customHeight="1" x14ac:dyDescent="0.25">
      <c r="M4406" s="9"/>
      <c r="N4406" s="12"/>
      <c r="O4406" s="12"/>
      <c r="P4406" s="12"/>
      <c r="Q4406" s="12"/>
      <c r="R4406" s="12"/>
      <c r="S4406" s="12"/>
      <c r="T4406" s="12"/>
      <c r="U4406" s="18"/>
      <c r="V4406" s="22"/>
      <c r="W4406" s="14"/>
      <c r="X4406" s="14"/>
      <c r="Y4406" s="14"/>
      <c r="Z4406" s="14"/>
      <c r="AA4406" s="14"/>
      <c r="AB4406" s="14"/>
      <c r="AC4406" s="14"/>
    </row>
    <row r="4407" spans="13:29" ht="16.5" customHeight="1" x14ac:dyDescent="0.25">
      <c r="M4407" s="9"/>
      <c r="N4407" s="12"/>
      <c r="O4407" s="12"/>
      <c r="P4407" s="12"/>
      <c r="Q4407" s="12"/>
      <c r="R4407" s="12"/>
      <c r="S4407" s="12"/>
      <c r="T4407" s="12"/>
      <c r="U4407" s="18"/>
      <c r="V4407" s="22"/>
      <c r="W4407" s="14"/>
      <c r="X4407" s="14"/>
      <c r="Y4407" s="14"/>
      <c r="Z4407" s="14"/>
      <c r="AA4407" s="14"/>
      <c r="AB4407" s="14"/>
      <c r="AC4407" s="14"/>
    </row>
    <row r="4408" spans="13:29" ht="16.5" customHeight="1" x14ac:dyDescent="0.25">
      <c r="M4408" s="9"/>
      <c r="N4408" s="12"/>
      <c r="O4408" s="12"/>
      <c r="P4408" s="12"/>
      <c r="Q4408" s="12"/>
      <c r="R4408" s="12"/>
      <c r="S4408" s="12"/>
      <c r="T4408" s="12"/>
      <c r="U4408" s="18"/>
      <c r="V4408" s="22"/>
      <c r="W4408" s="14"/>
      <c r="X4408" s="14"/>
      <c r="Y4408" s="14"/>
      <c r="Z4408" s="14"/>
      <c r="AA4408" s="14"/>
      <c r="AB4408" s="14"/>
      <c r="AC4408" s="14"/>
    </row>
    <row r="4409" spans="13:29" ht="16.5" customHeight="1" x14ac:dyDescent="0.25">
      <c r="M4409" s="9"/>
      <c r="N4409" s="12"/>
      <c r="O4409" s="12"/>
      <c r="P4409" s="12"/>
      <c r="Q4409" s="12"/>
      <c r="R4409" s="12"/>
      <c r="S4409" s="12"/>
      <c r="T4409" s="12"/>
      <c r="U4409" s="18"/>
      <c r="V4409" s="22"/>
      <c r="W4409" s="14"/>
      <c r="X4409" s="14"/>
      <c r="Y4409" s="14"/>
      <c r="Z4409" s="14"/>
      <c r="AA4409" s="14"/>
      <c r="AB4409" s="14"/>
      <c r="AC4409" s="14"/>
    </row>
    <row r="4410" spans="13:29" ht="16.5" customHeight="1" x14ac:dyDescent="0.25">
      <c r="M4410" s="9"/>
      <c r="N4410" s="12"/>
      <c r="O4410" s="12"/>
      <c r="P4410" s="12"/>
      <c r="Q4410" s="12"/>
      <c r="R4410" s="12"/>
      <c r="S4410" s="12"/>
      <c r="T4410" s="12"/>
      <c r="U4410" s="18"/>
      <c r="V4410" s="22"/>
      <c r="W4410" s="14"/>
      <c r="X4410" s="14"/>
      <c r="Y4410" s="14"/>
      <c r="Z4410" s="14"/>
      <c r="AA4410" s="14"/>
      <c r="AB4410" s="14"/>
      <c r="AC4410" s="14"/>
    </row>
    <row r="4411" spans="13:29" ht="16.5" customHeight="1" x14ac:dyDescent="0.25">
      <c r="M4411" s="9"/>
      <c r="N4411" s="12"/>
      <c r="O4411" s="12"/>
      <c r="P4411" s="12"/>
      <c r="Q4411" s="12"/>
      <c r="R4411" s="12"/>
      <c r="S4411" s="12"/>
      <c r="T4411" s="12"/>
      <c r="U4411" s="18"/>
      <c r="V4411" s="22"/>
      <c r="W4411" s="14"/>
      <c r="X4411" s="14"/>
      <c r="Y4411" s="14"/>
      <c r="Z4411" s="14"/>
      <c r="AA4411" s="14"/>
      <c r="AB4411" s="14"/>
      <c r="AC4411" s="14"/>
    </row>
    <row r="4412" spans="13:29" ht="16.5" customHeight="1" x14ac:dyDescent="0.25">
      <c r="M4412" s="9"/>
      <c r="N4412" s="12"/>
      <c r="O4412" s="12"/>
      <c r="P4412" s="12"/>
      <c r="Q4412" s="12"/>
      <c r="R4412" s="12"/>
      <c r="S4412" s="12"/>
      <c r="T4412" s="12"/>
      <c r="U4412" s="18"/>
      <c r="V4412" s="22"/>
      <c r="W4412" s="14"/>
      <c r="X4412" s="14"/>
      <c r="Y4412" s="14"/>
      <c r="Z4412" s="14"/>
      <c r="AA4412" s="14"/>
      <c r="AB4412" s="14"/>
      <c r="AC4412" s="14"/>
    </row>
    <row r="4413" spans="13:29" ht="16.5" customHeight="1" x14ac:dyDescent="0.25">
      <c r="M4413" s="9"/>
      <c r="N4413" s="12"/>
      <c r="O4413" s="12"/>
      <c r="P4413" s="12"/>
      <c r="Q4413" s="12"/>
      <c r="R4413" s="12"/>
      <c r="S4413" s="12"/>
      <c r="T4413" s="12"/>
      <c r="U4413" s="18"/>
      <c r="V4413" s="22"/>
      <c r="W4413" s="14"/>
      <c r="X4413" s="14"/>
      <c r="Y4413" s="14"/>
      <c r="Z4413" s="14"/>
      <c r="AA4413" s="14"/>
      <c r="AB4413" s="14"/>
      <c r="AC4413" s="14"/>
    </row>
    <row r="4414" spans="13:29" ht="16.5" customHeight="1" x14ac:dyDescent="0.25">
      <c r="M4414" s="9"/>
      <c r="N4414" s="12"/>
      <c r="O4414" s="12"/>
      <c r="P4414" s="12"/>
      <c r="Q4414" s="12"/>
      <c r="R4414" s="12"/>
      <c r="S4414" s="12"/>
      <c r="T4414" s="12"/>
      <c r="U4414" s="18"/>
      <c r="V4414" s="22"/>
      <c r="W4414" s="14"/>
      <c r="X4414" s="14"/>
      <c r="Y4414" s="14"/>
      <c r="Z4414" s="14"/>
      <c r="AA4414" s="14"/>
      <c r="AB4414" s="14"/>
      <c r="AC4414" s="14"/>
    </row>
    <row r="4415" spans="13:29" ht="16.5" customHeight="1" x14ac:dyDescent="0.25">
      <c r="M4415" s="9"/>
      <c r="N4415" s="12"/>
      <c r="O4415" s="12"/>
      <c r="P4415" s="12"/>
      <c r="Q4415" s="12"/>
      <c r="R4415" s="12"/>
      <c r="S4415" s="12"/>
      <c r="T4415" s="12"/>
      <c r="U4415" s="18"/>
      <c r="V4415" s="22"/>
      <c r="W4415" s="14"/>
      <c r="X4415" s="14"/>
      <c r="Y4415" s="14"/>
      <c r="Z4415" s="14"/>
      <c r="AA4415" s="14"/>
      <c r="AB4415" s="14"/>
      <c r="AC4415" s="14"/>
    </row>
    <row r="4416" spans="13:29" ht="16.5" customHeight="1" x14ac:dyDescent="0.25">
      <c r="M4416" s="9"/>
      <c r="N4416" s="12"/>
      <c r="O4416" s="12"/>
      <c r="P4416" s="12"/>
      <c r="Q4416" s="12"/>
      <c r="R4416" s="12"/>
      <c r="S4416" s="12"/>
      <c r="T4416" s="12"/>
      <c r="U4416" s="18"/>
      <c r="V4416" s="22"/>
      <c r="W4416" s="14"/>
      <c r="X4416" s="14"/>
      <c r="Y4416" s="14"/>
      <c r="Z4416" s="14"/>
      <c r="AA4416" s="14"/>
      <c r="AB4416" s="14"/>
      <c r="AC4416" s="14"/>
    </row>
    <row r="4417" spans="13:29" ht="16.5" customHeight="1" x14ac:dyDescent="0.25">
      <c r="M4417" s="9"/>
      <c r="N4417" s="12"/>
      <c r="O4417" s="12"/>
      <c r="P4417" s="12"/>
      <c r="Q4417" s="12"/>
      <c r="R4417" s="12"/>
      <c r="S4417" s="12"/>
      <c r="T4417" s="12"/>
      <c r="U4417" s="18"/>
      <c r="V4417" s="22"/>
      <c r="W4417" s="14"/>
      <c r="X4417" s="14"/>
      <c r="Y4417" s="14"/>
      <c r="Z4417" s="14"/>
      <c r="AA4417" s="14"/>
      <c r="AB4417" s="14"/>
      <c r="AC4417" s="14"/>
    </row>
    <row r="4418" spans="13:29" ht="16.5" customHeight="1" x14ac:dyDescent="0.25">
      <c r="M4418" s="9"/>
      <c r="N4418" s="12"/>
      <c r="O4418" s="12"/>
      <c r="P4418" s="12"/>
      <c r="Q4418" s="12"/>
      <c r="R4418" s="12"/>
      <c r="S4418" s="12"/>
      <c r="T4418" s="12"/>
      <c r="U4418" s="18"/>
      <c r="V4418" s="22"/>
      <c r="W4418" s="14"/>
      <c r="X4418" s="14"/>
      <c r="Y4418" s="14"/>
      <c r="Z4418" s="14"/>
      <c r="AA4418" s="14"/>
      <c r="AB4418" s="14"/>
      <c r="AC4418" s="14"/>
    </row>
    <row r="4419" spans="13:29" ht="16.5" customHeight="1" x14ac:dyDescent="0.25">
      <c r="M4419" s="9"/>
      <c r="N4419" s="12"/>
      <c r="O4419" s="12"/>
      <c r="P4419" s="12"/>
      <c r="Q4419" s="12"/>
      <c r="R4419" s="12"/>
      <c r="S4419" s="12"/>
      <c r="T4419" s="12"/>
      <c r="U4419" s="18"/>
      <c r="V4419" s="22"/>
      <c r="W4419" s="14"/>
      <c r="X4419" s="14"/>
      <c r="Y4419" s="14"/>
      <c r="Z4419" s="14"/>
      <c r="AA4419" s="14"/>
      <c r="AB4419" s="14"/>
      <c r="AC4419" s="14"/>
    </row>
    <row r="4420" spans="13:29" ht="16.5" customHeight="1" x14ac:dyDescent="0.25">
      <c r="M4420" s="9"/>
      <c r="N4420" s="12"/>
      <c r="O4420" s="12"/>
      <c r="P4420" s="12"/>
      <c r="Q4420" s="12"/>
      <c r="R4420" s="12"/>
      <c r="S4420" s="12"/>
      <c r="T4420" s="12"/>
      <c r="U4420" s="18"/>
      <c r="V4420" s="22"/>
      <c r="W4420" s="14"/>
      <c r="X4420" s="14"/>
      <c r="Y4420" s="14"/>
      <c r="Z4420" s="14"/>
      <c r="AA4420" s="14"/>
      <c r="AB4420" s="14"/>
      <c r="AC4420" s="14"/>
    </row>
    <row r="4421" spans="13:29" ht="16.5" customHeight="1" x14ac:dyDescent="0.25">
      <c r="M4421" s="9"/>
      <c r="N4421" s="12"/>
      <c r="O4421" s="12"/>
      <c r="P4421" s="12"/>
      <c r="Q4421" s="12"/>
      <c r="R4421" s="12"/>
      <c r="S4421" s="12"/>
      <c r="T4421" s="12"/>
      <c r="U4421" s="18"/>
      <c r="V4421" s="22"/>
      <c r="W4421" s="14"/>
      <c r="X4421" s="14"/>
      <c r="Y4421" s="14"/>
      <c r="Z4421" s="14"/>
      <c r="AA4421" s="14"/>
      <c r="AB4421" s="14"/>
      <c r="AC4421" s="14"/>
    </row>
    <row r="4422" spans="13:29" ht="16.5" customHeight="1" x14ac:dyDescent="0.25">
      <c r="M4422" s="9"/>
      <c r="N4422" s="12"/>
      <c r="O4422" s="12"/>
      <c r="P4422" s="12"/>
      <c r="Q4422" s="12"/>
      <c r="R4422" s="12"/>
      <c r="S4422" s="12"/>
      <c r="T4422" s="12"/>
      <c r="U4422" s="18"/>
      <c r="V4422" s="22"/>
      <c r="W4422" s="14"/>
      <c r="X4422" s="14"/>
      <c r="Y4422" s="14"/>
      <c r="Z4422" s="14"/>
      <c r="AA4422" s="14"/>
      <c r="AB4422" s="14"/>
      <c r="AC4422" s="14"/>
    </row>
    <row r="4423" spans="13:29" ht="16.5" customHeight="1" x14ac:dyDescent="0.25">
      <c r="M4423" s="9"/>
      <c r="N4423" s="12"/>
      <c r="O4423" s="12"/>
      <c r="P4423" s="12"/>
      <c r="Q4423" s="12"/>
      <c r="R4423" s="12"/>
      <c r="S4423" s="12"/>
      <c r="T4423" s="12"/>
      <c r="U4423" s="18"/>
      <c r="V4423" s="22"/>
      <c r="W4423" s="14"/>
      <c r="X4423" s="14"/>
      <c r="Y4423" s="14"/>
      <c r="Z4423" s="14"/>
      <c r="AA4423" s="14"/>
      <c r="AB4423" s="14"/>
      <c r="AC4423" s="14"/>
    </row>
    <row r="4424" spans="13:29" ht="16.5" customHeight="1" x14ac:dyDescent="0.25">
      <c r="M4424" s="9"/>
      <c r="N4424" s="12"/>
      <c r="O4424" s="12"/>
      <c r="P4424" s="12"/>
      <c r="Q4424" s="12"/>
      <c r="R4424" s="12"/>
      <c r="S4424" s="12"/>
      <c r="T4424" s="12"/>
      <c r="U4424" s="18"/>
      <c r="V4424" s="22"/>
      <c r="W4424" s="14"/>
      <c r="X4424" s="14"/>
      <c r="Y4424" s="14"/>
      <c r="Z4424" s="14"/>
      <c r="AA4424" s="14"/>
      <c r="AB4424" s="14"/>
      <c r="AC4424" s="14"/>
    </row>
    <row r="4425" spans="13:29" ht="16.5" customHeight="1" x14ac:dyDescent="0.25">
      <c r="M4425" s="9"/>
      <c r="N4425" s="12"/>
      <c r="O4425" s="12"/>
      <c r="P4425" s="12"/>
      <c r="Q4425" s="12"/>
      <c r="R4425" s="12"/>
      <c r="S4425" s="12"/>
      <c r="T4425" s="12"/>
      <c r="U4425" s="18"/>
      <c r="V4425" s="22"/>
      <c r="W4425" s="14"/>
      <c r="X4425" s="14"/>
      <c r="Y4425" s="14"/>
      <c r="Z4425" s="14"/>
      <c r="AA4425" s="14"/>
      <c r="AB4425" s="14"/>
      <c r="AC4425" s="14"/>
    </row>
    <row r="4426" spans="13:29" ht="16.5" customHeight="1" x14ac:dyDescent="0.25">
      <c r="M4426" s="9"/>
      <c r="N4426" s="12"/>
      <c r="O4426" s="12"/>
      <c r="P4426" s="12"/>
      <c r="Q4426" s="12"/>
      <c r="R4426" s="12"/>
      <c r="S4426" s="12"/>
      <c r="T4426" s="12"/>
      <c r="U4426" s="18"/>
      <c r="V4426" s="22"/>
      <c r="W4426" s="14"/>
      <c r="X4426" s="14"/>
      <c r="Y4426" s="14"/>
      <c r="Z4426" s="14"/>
      <c r="AA4426" s="14"/>
      <c r="AB4426" s="14"/>
      <c r="AC4426" s="14"/>
    </row>
    <row r="4427" spans="13:29" ht="16.5" customHeight="1" x14ac:dyDescent="0.25">
      <c r="M4427" s="9"/>
      <c r="N4427" s="12"/>
      <c r="O4427" s="12"/>
      <c r="P4427" s="12"/>
      <c r="Q4427" s="12"/>
      <c r="R4427" s="12"/>
      <c r="S4427" s="12"/>
      <c r="T4427" s="12"/>
      <c r="U4427" s="18"/>
      <c r="V4427" s="22"/>
      <c r="W4427" s="14"/>
      <c r="X4427" s="14"/>
      <c r="Y4427" s="14"/>
      <c r="Z4427" s="14"/>
      <c r="AA4427" s="14"/>
      <c r="AB4427" s="14"/>
      <c r="AC4427" s="14"/>
    </row>
    <row r="4428" spans="13:29" ht="16.5" customHeight="1" x14ac:dyDescent="0.25">
      <c r="M4428" s="9"/>
      <c r="N4428" s="12"/>
      <c r="O4428" s="12"/>
      <c r="P4428" s="12"/>
      <c r="Q4428" s="12"/>
      <c r="R4428" s="12"/>
      <c r="S4428" s="12"/>
      <c r="T4428" s="12"/>
      <c r="U4428" s="18"/>
      <c r="V4428" s="22"/>
      <c r="W4428" s="14"/>
      <c r="X4428" s="14"/>
      <c r="Y4428" s="14"/>
      <c r="Z4428" s="14"/>
      <c r="AA4428" s="14"/>
      <c r="AB4428" s="14"/>
      <c r="AC4428" s="14"/>
    </row>
    <row r="4429" spans="13:29" ht="16.5" customHeight="1" x14ac:dyDescent="0.25">
      <c r="M4429" s="9"/>
      <c r="N4429" s="12"/>
      <c r="O4429" s="12"/>
      <c r="P4429" s="12"/>
      <c r="Q4429" s="12"/>
      <c r="R4429" s="12"/>
      <c r="S4429" s="12"/>
      <c r="T4429" s="12"/>
      <c r="U4429" s="18"/>
      <c r="V4429" s="22"/>
      <c r="W4429" s="14"/>
      <c r="X4429" s="14"/>
      <c r="Y4429" s="14"/>
      <c r="Z4429" s="14"/>
      <c r="AA4429" s="14"/>
      <c r="AB4429" s="14"/>
      <c r="AC4429" s="14"/>
    </row>
    <row r="4430" spans="13:29" ht="16.5" customHeight="1" x14ac:dyDescent="0.25">
      <c r="M4430" s="9"/>
      <c r="N4430" s="12"/>
      <c r="O4430" s="12"/>
      <c r="P4430" s="12"/>
      <c r="Q4430" s="12"/>
      <c r="R4430" s="12"/>
      <c r="S4430" s="12"/>
      <c r="T4430" s="12"/>
      <c r="U4430" s="18"/>
      <c r="V4430" s="22"/>
      <c r="W4430" s="14"/>
      <c r="X4430" s="14"/>
      <c r="Y4430" s="14"/>
      <c r="Z4430" s="14"/>
      <c r="AA4430" s="14"/>
      <c r="AB4430" s="14"/>
      <c r="AC4430" s="14"/>
    </row>
    <row r="4431" spans="13:29" ht="16.5" customHeight="1" x14ac:dyDescent="0.25">
      <c r="M4431" s="9"/>
      <c r="N4431" s="12"/>
      <c r="O4431" s="12"/>
      <c r="P4431" s="12"/>
      <c r="Q4431" s="12"/>
      <c r="R4431" s="12"/>
      <c r="S4431" s="12"/>
      <c r="T4431" s="12"/>
      <c r="U4431" s="18"/>
      <c r="V4431" s="22"/>
      <c r="W4431" s="14"/>
      <c r="X4431" s="14"/>
      <c r="Y4431" s="14"/>
      <c r="Z4431" s="14"/>
      <c r="AA4431" s="14"/>
      <c r="AB4431" s="14"/>
      <c r="AC4431" s="14"/>
    </row>
    <row r="4432" spans="13:29" ht="16.5" customHeight="1" x14ac:dyDescent="0.25">
      <c r="M4432" s="9"/>
      <c r="N4432" s="12"/>
      <c r="O4432" s="12"/>
      <c r="P4432" s="12"/>
      <c r="Q4432" s="12"/>
      <c r="R4432" s="12"/>
      <c r="S4432" s="12"/>
      <c r="T4432" s="12"/>
      <c r="U4432" s="18"/>
      <c r="V4432" s="22"/>
      <c r="W4432" s="14"/>
      <c r="X4432" s="14"/>
      <c r="Y4432" s="14"/>
      <c r="Z4432" s="14"/>
      <c r="AA4432" s="14"/>
      <c r="AB4432" s="14"/>
      <c r="AC4432" s="14"/>
    </row>
    <row r="4433" spans="13:29" ht="16.5" customHeight="1" x14ac:dyDescent="0.25">
      <c r="M4433" s="9"/>
      <c r="N4433" s="12"/>
      <c r="O4433" s="12"/>
      <c r="P4433" s="12"/>
      <c r="Q4433" s="12"/>
      <c r="R4433" s="12"/>
      <c r="S4433" s="12"/>
      <c r="T4433" s="12"/>
      <c r="U4433" s="18"/>
      <c r="V4433" s="22"/>
      <c r="W4433" s="14"/>
      <c r="X4433" s="14"/>
      <c r="Y4433" s="14"/>
      <c r="Z4433" s="14"/>
      <c r="AA4433" s="14"/>
      <c r="AB4433" s="14"/>
      <c r="AC4433" s="14"/>
    </row>
    <row r="4434" spans="13:29" ht="16.5" customHeight="1" x14ac:dyDescent="0.25">
      <c r="M4434" s="9"/>
      <c r="N4434" s="12"/>
      <c r="O4434" s="12"/>
      <c r="P4434" s="12"/>
      <c r="Q4434" s="12"/>
      <c r="R4434" s="12"/>
      <c r="S4434" s="12"/>
      <c r="T4434" s="12"/>
      <c r="U4434" s="18"/>
      <c r="V4434" s="22"/>
      <c r="W4434" s="14"/>
      <c r="X4434" s="14"/>
      <c r="Y4434" s="14"/>
      <c r="Z4434" s="14"/>
      <c r="AA4434" s="14"/>
      <c r="AB4434" s="14"/>
      <c r="AC4434" s="14"/>
    </row>
    <row r="4435" spans="13:29" ht="16.5" customHeight="1" x14ac:dyDescent="0.25">
      <c r="M4435" s="9"/>
      <c r="N4435" s="12"/>
      <c r="O4435" s="12"/>
      <c r="P4435" s="12"/>
      <c r="Q4435" s="12"/>
      <c r="R4435" s="12"/>
      <c r="S4435" s="12"/>
      <c r="T4435" s="12"/>
      <c r="U4435" s="18"/>
      <c r="V4435" s="22"/>
      <c r="W4435" s="14"/>
      <c r="X4435" s="14"/>
      <c r="Y4435" s="14"/>
      <c r="Z4435" s="14"/>
      <c r="AA4435" s="14"/>
      <c r="AB4435" s="14"/>
      <c r="AC4435" s="14"/>
    </row>
    <row r="4436" spans="13:29" ht="16.5" customHeight="1" x14ac:dyDescent="0.25">
      <c r="M4436" s="9"/>
      <c r="N4436" s="12"/>
      <c r="O4436" s="12"/>
      <c r="P4436" s="12"/>
      <c r="Q4436" s="12"/>
      <c r="R4436" s="12"/>
      <c r="S4436" s="12"/>
      <c r="T4436" s="12"/>
      <c r="U4436" s="18"/>
      <c r="V4436" s="22"/>
      <c r="W4436" s="14"/>
      <c r="X4436" s="14"/>
      <c r="Y4436" s="14"/>
      <c r="Z4436" s="14"/>
      <c r="AA4436" s="14"/>
      <c r="AB4436" s="14"/>
      <c r="AC4436" s="14"/>
    </row>
    <row r="4437" spans="13:29" ht="16.5" customHeight="1" x14ac:dyDescent="0.25">
      <c r="M4437" s="9"/>
      <c r="N4437" s="12"/>
      <c r="O4437" s="12"/>
      <c r="P4437" s="12"/>
      <c r="Q4437" s="12"/>
      <c r="R4437" s="12"/>
      <c r="S4437" s="12"/>
      <c r="T4437" s="12"/>
      <c r="U4437" s="18"/>
      <c r="V4437" s="22"/>
      <c r="W4437" s="14"/>
      <c r="X4437" s="14"/>
      <c r="Y4437" s="14"/>
      <c r="Z4437" s="14"/>
      <c r="AA4437" s="14"/>
      <c r="AB4437" s="14"/>
      <c r="AC4437" s="14"/>
    </row>
    <row r="4438" spans="13:29" ht="16.5" customHeight="1" x14ac:dyDescent="0.25">
      <c r="M4438" s="9"/>
      <c r="N4438" s="12"/>
      <c r="O4438" s="12"/>
      <c r="P4438" s="12"/>
      <c r="Q4438" s="12"/>
      <c r="R4438" s="12"/>
      <c r="S4438" s="12"/>
      <c r="T4438" s="12"/>
      <c r="U4438" s="18"/>
      <c r="V4438" s="22"/>
      <c r="W4438" s="14"/>
      <c r="X4438" s="14"/>
      <c r="Y4438" s="14"/>
      <c r="Z4438" s="14"/>
      <c r="AA4438" s="14"/>
      <c r="AB4438" s="14"/>
      <c r="AC4438" s="14"/>
    </row>
    <row r="4439" spans="13:29" ht="16.5" customHeight="1" x14ac:dyDescent="0.25">
      <c r="M4439" s="9"/>
      <c r="N4439" s="12"/>
      <c r="O4439" s="12"/>
      <c r="P4439" s="12"/>
      <c r="Q4439" s="12"/>
      <c r="R4439" s="12"/>
      <c r="S4439" s="12"/>
      <c r="T4439" s="12"/>
      <c r="U4439" s="18"/>
      <c r="V4439" s="22"/>
      <c r="W4439" s="14"/>
      <c r="X4439" s="14"/>
      <c r="Y4439" s="14"/>
      <c r="Z4439" s="14"/>
      <c r="AA4439" s="14"/>
      <c r="AB4439" s="14"/>
      <c r="AC4439" s="14"/>
    </row>
    <row r="4440" spans="13:29" ht="16.5" customHeight="1" x14ac:dyDescent="0.25">
      <c r="M4440" s="9"/>
      <c r="N4440" s="12"/>
      <c r="O4440" s="12"/>
      <c r="P4440" s="12"/>
      <c r="Q4440" s="12"/>
      <c r="R4440" s="12"/>
      <c r="S4440" s="12"/>
      <c r="T4440" s="12"/>
      <c r="U4440" s="18"/>
      <c r="V4440" s="22"/>
      <c r="W4440" s="14"/>
      <c r="X4440" s="14"/>
      <c r="Y4440" s="14"/>
      <c r="Z4440" s="14"/>
      <c r="AA4440" s="14"/>
      <c r="AB4440" s="14"/>
      <c r="AC4440" s="14"/>
    </row>
    <row r="4441" spans="13:29" ht="16.5" customHeight="1" x14ac:dyDescent="0.25">
      <c r="M4441" s="9"/>
      <c r="N4441" s="12"/>
      <c r="O4441" s="12"/>
      <c r="P4441" s="12"/>
      <c r="Q4441" s="12"/>
      <c r="R4441" s="12"/>
      <c r="S4441" s="12"/>
      <c r="T4441" s="12"/>
      <c r="U4441" s="18"/>
      <c r="V4441" s="22"/>
      <c r="W4441" s="14"/>
      <c r="X4441" s="14"/>
      <c r="Y4441" s="14"/>
      <c r="Z4441" s="14"/>
      <c r="AA4441" s="14"/>
      <c r="AB4441" s="14"/>
      <c r="AC4441" s="14"/>
    </row>
    <row r="4442" spans="13:29" ht="16.5" customHeight="1" x14ac:dyDescent="0.25">
      <c r="M4442" s="9"/>
      <c r="N4442" s="12"/>
      <c r="O4442" s="12"/>
      <c r="P4442" s="12"/>
      <c r="Q4442" s="12"/>
      <c r="R4442" s="12"/>
      <c r="S4442" s="12"/>
      <c r="T4442" s="12"/>
      <c r="U4442" s="18"/>
      <c r="V4442" s="22"/>
      <c r="W4442" s="14"/>
      <c r="X4442" s="14"/>
      <c r="Y4442" s="14"/>
      <c r="Z4442" s="14"/>
      <c r="AA4442" s="14"/>
      <c r="AB4442" s="14"/>
      <c r="AC4442" s="14"/>
    </row>
    <row r="4443" spans="13:29" ht="16.5" customHeight="1" x14ac:dyDescent="0.25">
      <c r="M4443" s="9"/>
      <c r="N4443" s="12"/>
      <c r="O4443" s="12"/>
      <c r="P4443" s="12"/>
      <c r="Q4443" s="12"/>
      <c r="R4443" s="12"/>
      <c r="S4443" s="12"/>
      <c r="T4443" s="12"/>
      <c r="U4443" s="18"/>
      <c r="V4443" s="22"/>
      <c r="W4443" s="14"/>
      <c r="X4443" s="14"/>
      <c r="Y4443" s="14"/>
      <c r="Z4443" s="14"/>
      <c r="AA4443" s="14"/>
      <c r="AB4443" s="14"/>
      <c r="AC4443" s="14"/>
    </row>
    <row r="4444" spans="13:29" ht="16.5" customHeight="1" x14ac:dyDescent="0.25">
      <c r="M4444" s="9"/>
      <c r="N4444" s="12"/>
      <c r="O4444" s="12"/>
      <c r="P4444" s="12"/>
      <c r="Q4444" s="12"/>
      <c r="R4444" s="12"/>
      <c r="S4444" s="12"/>
      <c r="T4444" s="12"/>
      <c r="U4444" s="18"/>
      <c r="V4444" s="22"/>
      <c r="W4444" s="14"/>
      <c r="X4444" s="14"/>
      <c r="Y4444" s="14"/>
      <c r="Z4444" s="14"/>
      <c r="AA4444" s="14"/>
      <c r="AB4444" s="14"/>
      <c r="AC4444" s="14"/>
    </row>
    <row r="4445" spans="13:29" ht="16.5" customHeight="1" x14ac:dyDescent="0.25">
      <c r="M4445" s="9"/>
      <c r="N4445" s="12"/>
      <c r="O4445" s="12"/>
      <c r="P4445" s="12"/>
      <c r="Q4445" s="12"/>
      <c r="R4445" s="12"/>
      <c r="S4445" s="12"/>
      <c r="T4445" s="12"/>
      <c r="U4445" s="18"/>
      <c r="V4445" s="22"/>
      <c r="W4445" s="14"/>
      <c r="X4445" s="14"/>
      <c r="Y4445" s="14"/>
      <c r="Z4445" s="14"/>
      <c r="AA4445" s="14"/>
      <c r="AB4445" s="14"/>
      <c r="AC4445" s="14"/>
    </row>
    <row r="4446" spans="13:29" ht="16.5" customHeight="1" x14ac:dyDescent="0.25">
      <c r="M4446" s="9"/>
      <c r="N4446" s="12"/>
      <c r="O4446" s="12"/>
      <c r="P4446" s="12"/>
      <c r="Q4446" s="12"/>
      <c r="R4446" s="12"/>
      <c r="S4446" s="12"/>
      <c r="T4446" s="12"/>
      <c r="U4446" s="18"/>
      <c r="V4446" s="22"/>
      <c r="W4446" s="14"/>
      <c r="X4446" s="14"/>
      <c r="Y4446" s="14"/>
      <c r="Z4446" s="14"/>
      <c r="AA4446" s="14"/>
      <c r="AB4446" s="14"/>
      <c r="AC4446" s="14"/>
    </row>
    <row r="4447" spans="13:29" ht="16.5" customHeight="1" x14ac:dyDescent="0.25">
      <c r="M4447" s="9"/>
      <c r="N4447" s="12"/>
      <c r="O4447" s="12"/>
      <c r="P4447" s="12"/>
      <c r="Q4447" s="12"/>
      <c r="R4447" s="12"/>
      <c r="S4447" s="12"/>
      <c r="T4447" s="12"/>
      <c r="U4447" s="18"/>
      <c r="V4447" s="22"/>
      <c r="W4447" s="14"/>
      <c r="X4447" s="14"/>
      <c r="Y4447" s="14"/>
      <c r="Z4447" s="14"/>
      <c r="AA4447" s="14"/>
      <c r="AB4447" s="14"/>
      <c r="AC4447" s="14"/>
    </row>
    <row r="4448" spans="13:29" ht="16.5" customHeight="1" x14ac:dyDescent="0.25">
      <c r="M4448" s="9"/>
      <c r="N4448" s="12"/>
      <c r="O4448" s="12"/>
      <c r="P4448" s="12"/>
      <c r="Q4448" s="12"/>
      <c r="R4448" s="12"/>
      <c r="S4448" s="12"/>
      <c r="T4448" s="12"/>
      <c r="U4448" s="18"/>
      <c r="V4448" s="22"/>
      <c r="W4448" s="14"/>
      <c r="X4448" s="14"/>
      <c r="Y4448" s="14"/>
      <c r="Z4448" s="14"/>
      <c r="AA4448" s="14"/>
      <c r="AB4448" s="14"/>
      <c r="AC4448" s="14"/>
    </row>
    <row r="4449" spans="13:29" ht="16.5" customHeight="1" x14ac:dyDescent="0.25">
      <c r="M4449" s="9"/>
      <c r="N4449" s="12"/>
      <c r="O4449" s="12"/>
      <c r="P4449" s="12"/>
      <c r="Q4449" s="12"/>
      <c r="R4449" s="12"/>
      <c r="S4449" s="12"/>
      <c r="T4449" s="12"/>
      <c r="U4449" s="18"/>
      <c r="V4449" s="22"/>
      <c r="W4449" s="14"/>
      <c r="X4449" s="14"/>
      <c r="Y4449" s="14"/>
      <c r="Z4449" s="14"/>
      <c r="AA4449" s="14"/>
      <c r="AB4449" s="14"/>
      <c r="AC4449" s="14"/>
    </row>
    <row r="4450" spans="13:29" ht="16.5" customHeight="1" x14ac:dyDescent="0.25">
      <c r="M4450" s="9"/>
      <c r="N4450" s="12"/>
      <c r="O4450" s="12"/>
      <c r="P4450" s="12"/>
      <c r="Q4450" s="12"/>
      <c r="R4450" s="12"/>
      <c r="S4450" s="12"/>
      <c r="T4450" s="12"/>
      <c r="U4450" s="18"/>
      <c r="V4450" s="22"/>
      <c r="W4450" s="14"/>
      <c r="X4450" s="14"/>
      <c r="Y4450" s="14"/>
      <c r="Z4450" s="14"/>
      <c r="AA4450" s="14"/>
      <c r="AB4450" s="14"/>
      <c r="AC4450" s="14"/>
    </row>
    <row r="4451" spans="13:29" ht="16.5" customHeight="1" x14ac:dyDescent="0.25">
      <c r="M4451" s="9"/>
      <c r="N4451" s="12"/>
      <c r="O4451" s="12"/>
      <c r="P4451" s="12"/>
      <c r="Q4451" s="12"/>
      <c r="R4451" s="12"/>
      <c r="S4451" s="12"/>
      <c r="T4451" s="12"/>
      <c r="U4451" s="18"/>
      <c r="V4451" s="22"/>
      <c r="W4451" s="14"/>
      <c r="X4451" s="14"/>
      <c r="Y4451" s="14"/>
      <c r="Z4451" s="14"/>
      <c r="AA4451" s="14"/>
      <c r="AB4451" s="14"/>
      <c r="AC4451" s="14"/>
    </row>
    <row r="4452" spans="13:29" ht="16.5" customHeight="1" x14ac:dyDescent="0.25">
      <c r="M4452" s="9"/>
      <c r="N4452" s="12"/>
      <c r="O4452" s="12"/>
      <c r="P4452" s="12"/>
      <c r="Q4452" s="12"/>
      <c r="R4452" s="12"/>
      <c r="S4452" s="12"/>
      <c r="T4452" s="12"/>
      <c r="U4452" s="18"/>
      <c r="V4452" s="22"/>
      <c r="W4452" s="14"/>
      <c r="X4452" s="14"/>
      <c r="Y4452" s="14"/>
      <c r="Z4452" s="14"/>
      <c r="AA4452" s="14"/>
      <c r="AB4452" s="14"/>
      <c r="AC4452" s="14"/>
    </row>
    <row r="4453" spans="13:29" ht="16.5" customHeight="1" x14ac:dyDescent="0.25">
      <c r="M4453" s="9"/>
      <c r="N4453" s="12"/>
      <c r="O4453" s="12"/>
      <c r="P4453" s="12"/>
      <c r="Q4453" s="12"/>
      <c r="R4453" s="12"/>
      <c r="S4453" s="12"/>
      <c r="T4453" s="12"/>
      <c r="U4453" s="18"/>
      <c r="V4453" s="22"/>
      <c r="W4453" s="14"/>
      <c r="X4453" s="14"/>
      <c r="Y4453" s="14"/>
      <c r="Z4453" s="14"/>
      <c r="AA4453" s="14"/>
      <c r="AB4453" s="14"/>
      <c r="AC4453" s="14"/>
    </row>
    <row r="4454" spans="13:29" ht="16.5" customHeight="1" x14ac:dyDescent="0.25">
      <c r="M4454" s="9"/>
      <c r="N4454" s="12"/>
      <c r="O4454" s="12"/>
      <c r="P4454" s="12"/>
      <c r="Q4454" s="12"/>
      <c r="R4454" s="12"/>
      <c r="S4454" s="12"/>
      <c r="T4454" s="12"/>
      <c r="U4454" s="18"/>
      <c r="V4454" s="22"/>
      <c r="W4454" s="14"/>
      <c r="X4454" s="14"/>
      <c r="Y4454" s="14"/>
      <c r="Z4454" s="14"/>
      <c r="AA4454" s="14"/>
      <c r="AB4454" s="14"/>
      <c r="AC4454" s="14"/>
    </row>
    <row r="4455" spans="13:29" ht="16.5" customHeight="1" x14ac:dyDescent="0.25">
      <c r="M4455" s="9"/>
      <c r="N4455" s="12"/>
      <c r="O4455" s="12"/>
      <c r="P4455" s="12"/>
      <c r="Q4455" s="12"/>
      <c r="R4455" s="12"/>
      <c r="S4455" s="12"/>
      <c r="T4455" s="12"/>
      <c r="U4455" s="18"/>
      <c r="V4455" s="22"/>
      <c r="W4455" s="14"/>
      <c r="X4455" s="14"/>
      <c r="Y4455" s="14"/>
      <c r="Z4455" s="14"/>
      <c r="AA4455" s="14"/>
      <c r="AB4455" s="14"/>
      <c r="AC4455" s="14"/>
    </row>
    <row r="4456" spans="13:29" ht="16.5" customHeight="1" x14ac:dyDescent="0.25">
      <c r="M4456" s="9"/>
      <c r="N4456" s="12"/>
      <c r="O4456" s="12"/>
      <c r="P4456" s="12"/>
      <c r="Q4456" s="12"/>
      <c r="R4456" s="12"/>
      <c r="S4456" s="12"/>
      <c r="T4456" s="12"/>
      <c r="U4456" s="18"/>
      <c r="V4456" s="22"/>
      <c r="W4456" s="14"/>
      <c r="X4456" s="14"/>
      <c r="Y4456" s="14"/>
      <c r="Z4456" s="14"/>
      <c r="AA4456" s="14"/>
      <c r="AB4456" s="14"/>
      <c r="AC4456" s="14"/>
    </row>
    <row r="4457" spans="13:29" ht="16.5" customHeight="1" x14ac:dyDescent="0.25">
      <c r="M4457" s="9"/>
      <c r="N4457" s="12"/>
      <c r="O4457" s="12"/>
      <c r="P4457" s="12"/>
      <c r="Q4457" s="12"/>
      <c r="R4457" s="12"/>
      <c r="S4457" s="12"/>
      <c r="T4457" s="12"/>
      <c r="U4457" s="18"/>
      <c r="V4457" s="22"/>
      <c r="W4457" s="14"/>
      <c r="X4457" s="14"/>
      <c r="Y4457" s="14"/>
      <c r="Z4457" s="14"/>
      <c r="AA4457" s="14"/>
      <c r="AB4457" s="14"/>
      <c r="AC4457" s="14"/>
    </row>
    <row r="4458" spans="13:29" ht="16.5" customHeight="1" x14ac:dyDescent="0.25">
      <c r="M4458" s="9"/>
      <c r="N4458" s="12"/>
      <c r="O4458" s="12"/>
      <c r="P4458" s="12"/>
      <c r="Q4458" s="12"/>
      <c r="R4458" s="12"/>
      <c r="S4458" s="12"/>
      <c r="T4458" s="12"/>
      <c r="U4458" s="18"/>
      <c r="V4458" s="22"/>
      <c r="W4458" s="14"/>
      <c r="X4458" s="14"/>
      <c r="Y4458" s="14"/>
      <c r="Z4458" s="14"/>
      <c r="AA4458" s="14"/>
      <c r="AB4458" s="14"/>
      <c r="AC4458" s="14"/>
    </row>
    <row r="4459" spans="13:29" ht="16.5" customHeight="1" x14ac:dyDescent="0.25">
      <c r="M4459" s="9"/>
      <c r="N4459" s="12"/>
      <c r="O4459" s="12"/>
      <c r="P4459" s="12"/>
      <c r="Q4459" s="12"/>
      <c r="R4459" s="12"/>
      <c r="S4459" s="12"/>
      <c r="T4459" s="12"/>
      <c r="U4459" s="18"/>
      <c r="V4459" s="22"/>
      <c r="W4459" s="14"/>
      <c r="X4459" s="14"/>
      <c r="Y4459" s="14"/>
      <c r="Z4459" s="14"/>
      <c r="AA4459" s="14"/>
      <c r="AB4459" s="14"/>
      <c r="AC4459" s="14"/>
    </row>
    <row r="4460" spans="13:29" ht="16.5" customHeight="1" x14ac:dyDescent="0.25">
      <c r="M4460" s="9"/>
      <c r="N4460" s="12"/>
      <c r="O4460" s="12"/>
      <c r="P4460" s="12"/>
      <c r="Q4460" s="12"/>
      <c r="R4460" s="12"/>
      <c r="S4460" s="12"/>
      <c r="T4460" s="12"/>
      <c r="U4460" s="18"/>
      <c r="V4460" s="22"/>
      <c r="W4460" s="14"/>
      <c r="X4460" s="14"/>
      <c r="Y4460" s="14"/>
      <c r="Z4460" s="14"/>
      <c r="AA4460" s="14"/>
      <c r="AB4460" s="14"/>
      <c r="AC4460" s="14"/>
    </row>
    <row r="4461" spans="13:29" ht="16.5" customHeight="1" x14ac:dyDescent="0.25">
      <c r="M4461" s="9"/>
      <c r="N4461" s="12"/>
      <c r="O4461" s="12"/>
      <c r="P4461" s="12"/>
      <c r="Q4461" s="12"/>
      <c r="R4461" s="12"/>
      <c r="S4461" s="12"/>
      <c r="T4461" s="12"/>
      <c r="U4461" s="18"/>
      <c r="V4461" s="22"/>
      <c r="W4461" s="14"/>
      <c r="X4461" s="14"/>
      <c r="Y4461" s="14"/>
      <c r="Z4461" s="14"/>
      <c r="AA4461" s="14"/>
      <c r="AB4461" s="14"/>
      <c r="AC4461" s="14"/>
    </row>
    <row r="4462" spans="13:29" ht="16.5" customHeight="1" x14ac:dyDescent="0.25">
      <c r="M4462" s="9"/>
      <c r="N4462" s="12"/>
      <c r="O4462" s="12"/>
      <c r="P4462" s="12"/>
      <c r="Q4462" s="12"/>
      <c r="R4462" s="12"/>
      <c r="S4462" s="12"/>
      <c r="T4462" s="12"/>
      <c r="U4462" s="18"/>
      <c r="V4462" s="22"/>
      <c r="W4462" s="14"/>
      <c r="X4462" s="14"/>
      <c r="Y4462" s="14"/>
      <c r="Z4462" s="14"/>
      <c r="AA4462" s="14"/>
      <c r="AB4462" s="14"/>
      <c r="AC4462" s="14"/>
    </row>
    <row r="4463" spans="13:29" ht="16.5" customHeight="1" x14ac:dyDescent="0.25">
      <c r="M4463" s="9"/>
      <c r="N4463" s="12"/>
      <c r="O4463" s="12"/>
      <c r="P4463" s="12"/>
      <c r="Q4463" s="12"/>
      <c r="R4463" s="12"/>
      <c r="S4463" s="12"/>
      <c r="T4463" s="12"/>
      <c r="U4463" s="18"/>
      <c r="V4463" s="22"/>
      <c r="W4463" s="14"/>
      <c r="X4463" s="14"/>
      <c r="Y4463" s="14"/>
      <c r="Z4463" s="14"/>
      <c r="AA4463" s="14"/>
      <c r="AB4463" s="14"/>
      <c r="AC4463" s="14"/>
    </row>
    <row r="4464" spans="13:29" ht="16.5" customHeight="1" x14ac:dyDescent="0.25">
      <c r="M4464" s="9"/>
      <c r="N4464" s="12"/>
      <c r="O4464" s="12"/>
      <c r="P4464" s="12"/>
      <c r="Q4464" s="12"/>
      <c r="R4464" s="12"/>
      <c r="S4464" s="12"/>
      <c r="T4464" s="12"/>
      <c r="U4464" s="18"/>
      <c r="V4464" s="22"/>
      <c r="W4464" s="14"/>
      <c r="X4464" s="14"/>
      <c r="Y4464" s="14"/>
      <c r="Z4464" s="14"/>
      <c r="AA4464" s="14"/>
      <c r="AB4464" s="14"/>
      <c r="AC4464" s="14"/>
    </row>
    <row r="4465" spans="13:29" ht="16.5" customHeight="1" x14ac:dyDescent="0.25">
      <c r="M4465" s="9"/>
      <c r="N4465" s="12"/>
      <c r="O4465" s="12"/>
      <c r="P4465" s="12"/>
      <c r="Q4465" s="12"/>
      <c r="R4465" s="12"/>
      <c r="S4465" s="12"/>
      <c r="T4465" s="12"/>
      <c r="U4465" s="18"/>
      <c r="V4465" s="22"/>
      <c r="W4465" s="14"/>
      <c r="X4465" s="14"/>
      <c r="Y4465" s="14"/>
      <c r="Z4465" s="14"/>
      <c r="AA4465" s="14"/>
      <c r="AB4465" s="14"/>
      <c r="AC4465" s="14"/>
    </row>
    <row r="4466" spans="13:29" ht="16.5" customHeight="1" x14ac:dyDescent="0.25">
      <c r="M4466" s="9"/>
      <c r="N4466" s="12"/>
      <c r="O4466" s="12"/>
      <c r="P4466" s="12"/>
      <c r="Q4466" s="12"/>
      <c r="R4466" s="12"/>
      <c r="S4466" s="12"/>
      <c r="T4466" s="12"/>
      <c r="U4466" s="18"/>
      <c r="V4466" s="22"/>
      <c r="W4466" s="14"/>
      <c r="X4466" s="14"/>
      <c r="Y4466" s="14"/>
      <c r="Z4466" s="14"/>
      <c r="AA4466" s="14"/>
      <c r="AB4466" s="14"/>
      <c r="AC4466" s="14"/>
    </row>
    <row r="4467" spans="13:29" ht="16.5" customHeight="1" x14ac:dyDescent="0.25">
      <c r="M4467" s="9"/>
      <c r="N4467" s="12"/>
      <c r="O4467" s="12"/>
      <c r="P4467" s="12"/>
      <c r="Q4467" s="12"/>
      <c r="R4467" s="12"/>
      <c r="S4467" s="12"/>
      <c r="T4467" s="12"/>
      <c r="U4467" s="18"/>
      <c r="V4467" s="22"/>
      <c r="W4467" s="14"/>
      <c r="X4467" s="14"/>
      <c r="Y4467" s="14"/>
      <c r="Z4467" s="14"/>
      <c r="AA4467" s="14"/>
      <c r="AB4467" s="14"/>
      <c r="AC4467" s="14"/>
    </row>
    <row r="4468" spans="13:29" ht="16.5" customHeight="1" x14ac:dyDescent="0.25">
      <c r="M4468" s="9"/>
      <c r="N4468" s="12"/>
      <c r="O4468" s="12"/>
      <c r="P4468" s="12"/>
      <c r="Q4468" s="12"/>
      <c r="R4468" s="12"/>
      <c r="S4468" s="12"/>
      <c r="T4468" s="12"/>
      <c r="U4468" s="18"/>
      <c r="V4468" s="22"/>
      <c r="W4468" s="14"/>
      <c r="X4468" s="14"/>
      <c r="Y4468" s="14"/>
      <c r="Z4468" s="14"/>
      <c r="AA4468" s="14"/>
      <c r="AB4468" s="14"/>
      <c r="AC4468" s="14"/>
    </row>
    <row r="4469" spans="13:29" ht="16.5" customHeight="1" x14ac:dyDescent="0.25">
      <c r="M4469" s="9"/>
      <c r="N4469" s="12"/>
      <c r="O4469" s="12"/>
      <c r="P4469" s="12"/>
      <c r="Q4469" s="12"/>
      <c r="R4469" s="12"/>
      <c r="S4469" s="12"/>
      <c r="T4469" s="12"/>
      <c r="U4469" s="18"/>
      <c r="V4469" s="22"/>
      <c r="W4469" s="14"/>
      <c r="X4469" s="14"/>
      <c r="Y4469" s="14"/>
      <c r="Z4469" s="14"/>
      <c r="AA4469" s="14"/>
      <c r="AB4469" s="14"/>
      <c r="AC4469" s="14"/>
    </row>
    <row r="4470" spans="13:29" ht="16.5" customHeight="1" x14ac:dyDescent="0.25">
      <c r="M4470" s="9"/>
      <c r="N4470" s="12"/>
      <c r="O4470" s="12"/>
      <c r="P4470" s="12"/>
      <c r="Q4470" s="12"/>
      <c r="R4470" s="12"/>
      <c r="S4470" s="12"/>
      <c r="T4470" s="12"/>
      <c r="U4470" s="18"/>
      <c r="V4470" s="22"/>
      <c r="W4470" s="14"/>
      <c r="X4470" s="14"/>
      <c r="Y4470" s="14"/>
      <c r="Z4470" s="14"/>
      <c r="AA4470" s="14"/>
      <c r="AB4470" s="14"/>
      <c r="AC4470" s="14"/>
    </row>
    <row r="4471" spans="13:29" ht="16.5" customHeight="1" x14ac:dyDescent="0.25">
      <c r="M4471" s="9"/>
      <c r="N4471" s="12"/>
      <c r="O4471" s="12"/>
      <c r="P4471" s="12"/>
      <c r="Q4471" s="12"/>
      <c r="R4471" s="12"/>
      <c r="S4471" s="12"/>
      <c r="T4471" s="12"/>
      <c r="U4471" s="18"/>
      <c r="V4471" s="22"/>
      <c r="W4471" s="14"/>
      <c r="X4471" s="14"/>
      <c r="Y4471" s="14"/>
      <c r="Z4471" s="14"/>
      <c r="AA4471" s="14"/>
      <c r="AB4471" s="14"/>
      <c r="AC4471" s="14"/>
    </row>
    <row r="4472" spans="13:29" ht="16.5" customHeight="1" x14ac:dyDescent="0.25">
      <c r="M4472" s="9"/>
      <c r="N4472" s="12"/>
      <c r="O4472" s="12"/>
      <c r="P4472" s="12"/>
      <c r="Q4472" s="12"/>
      <c r="R4472" s="12"/>
      <c r="S4472" s="12"/>
      <c r="T4472" s="12"/>
      <c r="U4472" s="18"/>
      <c r="V4472" s="22"/>
      <c r="W4472" s="14"/>
      <c r="X4472" s="14"/>
      <c r="Y4472" s="14"/>
      <c r="Z4472" s="14"/>
      <c r="AA4472" s="14"/>
      <c r="AB4472" s="14"/>
      <c r="AC4472" s="14"/>
    </row>
    <row r="4473" spans="13:29" ht="16.5" customHeight="1" x14ac:dyDescent="0.25">
      <c r="M4473" s="9"/>
      <c r="N4473" s="12"/>
      <c r="O4473" s="12"/>
      <c r="P4473" s="12"/>
      <c r="Q4473" s="12"/>
      <c r="R4473" s="12"/>
      <c r="S4473" s="12"/>
      <c r="T4473" s="12"/>
      <c r="U4473" s="18"/>
      <c r="V4473" s="22"/>
      <c r="W4473" s="14"/>
      <c r="X4473" s="14"/>
      <c r="Y4473" s="14"/>
      <c r="Z4473" s="14"/>
      <c r="AA4473" s="14"/>
      <c r="AB4473" s="14"/>
      <c r="AC4473" s="14"/>
    </row>
    <row r="4474" spans="13:29" ht="16.5" customHeight="1" x14ac:dyDescent="0.25">
      <c r="M4474" s="9"/>
      <c r="N4474" s="12"/>
      <c r="O4474" s="12"/>
      <c r="P4474" s="12"/>
      <c r="Q4474" s="12"/>
      <c r="R4474" s="12"/>
      <c r="S4474" s="12"/>
      <c r="T4474" s="12"/>
      <c r="U4474" s="18"/>
      <c r="V4474" s="22"/>
      <c r="W4474" s="14"/>
      <c r="X4474" s="14"/>
      <c r="Y4474" s="14"/>
      <c r="Z4474" s="14"/>
      <c r="AA4474" s="14"/>
      <c r="AB4474" s="14"/>
      <c r="AC4474" s="14"/>
    </row>
    <row r="4475" spans="13:29" ht="16.5" customHeight="1" x14ac:dyDescent="0.25">
      <c r="M4475" s="9"/>
      <c r="N4475" s="12"/>
      <c r="O4475" s="12"/>
      <c r="P4475" s="12"/>
      <c r="Q4475" s="12"/>
      <c r="R4475" s="12"/>
      <c r="S4475" s="12"/>
      <c r="T4475" s="12"/>
      <c r="U4475" s="18"/>
      <c r="V4475" s="22"/>
      <c r="W4475" s="14"/>
      <c r="X4475" s="14"/>
      <c r="Y4475" s="14"/>
      <c r="Z4475" s="14"/>
      <c r="AA4475" s="14"/>
      <c r="AB4475" s="14"/>
      <c r="AC4475" s="14"/>
    </row>
    <row r="4476" spans="13:29" ht="16.5" customHeight="1" x14ac:dyDescent="0.25">
      <c r="M4476" s="9"/>
      <c r="N4476" s="12"/>
      <c r="O4476" s="12"/>
      <c r="P4476" s="12"/>
      <c r="Q4476" s="12"/>
      <c r="R4476" s="12"/>
      <c r="S4476" s="12"/>
      <c r="T4476" s="12"/>
      <c r="U4476" s="18"/>
      <c r="V4476" s="22"/>
      <c r="W4476" s="14"/>
      <c r="X4476" s="14"/>
      <c r="Y4476" s="14"/>
      <c r="Z4476" s="14"/>
      <c r="AA4476" s="14"/>
      <c r="AB4476" s="14"/>
      <c r="AC4476" s="14"/>
    </row>
    <row r="4477" spans="13:29" ht="16.5" customHeight="1" x14ac:dyDescent="0.25">
      <c r="M4477" s="9"/>
      <c r="N4477" s="12"/>
      <c r="O4477" s="12"/>
      <c r="P4477" s="12"/>
      <c r="Q4477" s="12"/>
      <c r="R4477" s="12"/>
      <c r="S4477" s="12"/>
      <c r="T4477" s="12"/>
      <c r="U4477" s="18"/>
      <c r="V4477" s="22"/>
      <c r="W4477" s="14"/>
      <c r="X4477" s="14"/>
      <c r="Y4477" s="14"/>
      <c r="Z4477" s="14"/>
      <c r="AA4477" s="14"/>
      <c r="AB4477" s="14"/>
      <c r="AC4477" s="14"/>
    </row>
    <row r="4478" spans="13:29" ht="16.5" customHeight="1" x14ac:dyDescent="0.25">
      <c r="M4478" s="9"/>
      <c r="N4478" s="12"/>
      <c r="O4478" s="12"/>
      <c r="P4478" s="12"/>
      <c r="Q4478" s="12"/>
      <c r="R4478" s="12"/>
      <c r="S4478" s="12"/>
      <c r="T4478" s="12"/>
      <c r="U4478" s="18"/>
      <c r="V4478" s="22"/>
      <c r="W4478" s="14"/>
      <c r="X4478" s="14"/>
      <c r="Y4478" s="14"/>
      <c r="Z4478" s="14"/>
      <c r="AA4478" s="14"/>
      <c r="AB4478" s="14"/>
      <c r="AC4478" s="14"/>
    </row>
    <row r="4479" spans="13:29" ht="16.5" customHeight="1" x14ac:dyDescent="0.25">
      <c r="M4479" s="9"/>
      <c r="N4479" s="12"/>
      <c r="O4479" s="12"/>
      <c r="P4479" s="12"/>
      <c r="Q4479" s="12"/>
      <c r="R4479" s="12"/>
      <c r="S4479" s="12"/>
      <c r="T4479" s="12"/>
      <c r="U4479" s="18"/>
      <c r="V4479" s="22"/>
      <c r="W4479" s="14"/>
      <c r="X4479" s="14"/>
      <c r="Y4479" s="14"/>
      <c r="Z4479" s="14"/>
      <c r="AA4479" s="14"/>
      <c r="AB4479" s="14"/>
      <c r="AC4479" s="14"/>
    </row>
    <row r="4480" spans="13:29" ht="16.5" customHeight="1" x14ac:dyDescent="0.25">
      <c r="M4480" s="9"/>
      <c r="N4480" s="12"/>
      <c r="O4480" s="12"/>
      <c r="P4480" s="12"/>
      <c r="Q4480" s="12"/>
      <c r="R4480" s="12"/>
      <c r="S4480" s="12"/>
      <c r="T4480" s="12"/>
      <c r="U4480" s="18"/>
      <c r="V4480" s="22"/>
      <c r="W4480" s="14"/>
      <c r="X4480" s="14"/>
      <c r="Y4480" s="14"/>
      <c r="Z4480" s="14"/>
      <c r="AA4480" s="14"/>
      <c r="AB4480" s="14"/>
      <c r="AC4480" s="14"/>
    </row>
    <row r="4481" spans="13:29" ht="16.5" customHeight="1" x14ac:dyDescent="0.25">
      <c r="M4481" s="9"/>
      <c r="N4481" s="12"/>
      <c r="O4481" s="12"/>
      <c r="P4481" s="12"/>
      <c r="Q4481" s="12"/>
      <c r="R4481" s="12"/>
      <c r="S4481" s="12"/>
      <c r="T4481" s="12"/>
      <c r="U4481" s="18"/>
      <c r="V4481" s="22"/>
      <c r="W4481" s="14"/>
      <c r="X4481" s="14"/>
      <c r="Y4481" s="14"/>
      <c r="Z4481" s="14"/>
      <c r="AA4481" s="14"/>
      <c r="AB4481" s="14"/>
      <c r="AC4481" s="14"/>
    </row>
    <row r="4482" spans="13:29" ht="16.5" customHeight="1" x14ac:dyDescent="0.25">
      <c r="M4482" s="9"/>
      <c r="N4482" s="12"/>
      <c r="O4482" s="12"/>
      <c r="P4482" s="12"/>
      <c r="Q4482" s="12"/>
      <c r="R4482" s="12"/>
      <c r="S4482" s="12"/>
      <c r="T4482" s="12"/>
      <c r="U4482" s="18"/>
      <c r="V4482" s="22"/>
      <c r="W4482" s="14"/>
      <c r="X4482" s="14"/>
      <c r="Y4482" s="14"/>
      <c r="Z4482" s="14"/>
      <c r="AA4482" s="14"/>
      <c r="AB4482" s="14"/>
      <c r="AC4482" s="14"/>
    </row>
    <row r="4483" spans="13:29" ht="16.5" customHeight="1" x14ac:dyDescent="0.25">
      <c r="M4483" s="9"/>
      <c r="N4483" s="12"/>
      <c r="O4483" s="12"/>
      <c r="P4483" s="12"/>
      <c r="Q4483" s="12"/>
      <c r="R4483" s="12"/>
      <c r="S4483" s="12"/>
      <c r="T4483" s="12"/>
      <c r="U4483" s="18"/>
      <c r="V4483" s="22"/>
      <c r="W4483" s="14"/>
      <c r="X4483" s="14"/>
      <c r="Y4483" s="14"/>
      <c r="Z4483" s="14"/>
      <c r="AA4483" s="14"/>
      <c r="AB4483" s="14"/>
      <c r="AC4483" s="14"/>
    </row>
    <row r="4484" spans="13:29" ht="16.5" customHeight="1" x14ac:dyDescent="0.25">
      <c r="M4484" s="9"/>
      <c r="N4484" s="12"/>
      <c r="O4484" s="12"/>
      <c r="P4484" s="12"/>
      <c r="Q4484" s="12"/>
      <c r="R4484" s="12"/>
      <c r="S4484" s="12"/>
      <c r="T4484" s="12"/>
      <c r="U4484" s="18"/>
      <c r="V4484" s="22"/>
      <c r="W4484" s="14"/>
      <c r="X4484" s="14"/>
      <c r="Y4484" s="14"/>
      <c r="Z4484" s="14"/>
      <c r="AA4484" s="14"/>
      <c r="AB4484" s="14"/>
      <c r="AC4484" s="14"/>
    </row>
    <row r="4485" spans="13:29" ht="16.5" customHeight="1" x14ac:dyDescent="0.25">
      <c r="M4485" s="9"/>
      <c r="N4485" s="12"/>
      <c r="O4485" s="12"/>
      <c r="P4485" s="12"/>
      <c r="Q4485" s="12"/>
      <c r="R4485" s="12"/>
      <c r="S4485" s="12"/>
      <c r="T4485" s="12"/>
      <c r="U4485" s="18"/>
      <c r="V4485" s="22"/>
      <c r="W4485" s="14"/>
      <c r="X4485" s="14"/>
      <c r="Y4485" s="14"/>
      <c r="Z4485" s="14"/>
      <c r="AA4485" s="14"/>
      <c r="AB4485" s="14"/>
      <c r="AC4485" s="14"/>
    </row>
    <row r="4486" spans="13:29" ht="16.5" customHeight="1" x14ac:dyDescent="0.25">
      <c r="M4486" s="9"/>
      <c r="N4486" s="12"/>
      <c r="O4486" s="12"/>
      <c r="P4486" s="12"/>
      <c r="Q4486" s="12"/>
      <c r="R4486" s="12"/>
      <c r="S4486" s="12"/>
      <c r="T4486" s="12"/>
      <c r="U4486" s="18"/>
      <c r="V4486" s="22"/>
      <c r="W4486" s="14"/>
      <c r="X4486" s="14"/>
      <c r="Y4486" s="14"/>
      <c r="Z4486" s="14"/>
      <c r="AA4486" s="14"/>
      <c r="AB4486" s="14"/>
      <c r="AC4486" s="14"/>
    </row>
    <row r="4487" spans="13:29" ht="16.5" customHeight="1" x14ac:dyDescent="0.25">
      <c r="M4487" s="9"/>
      <c r="N4487" s="12"/>
      <c r="O4487" s="12"/>
      <c r="P4487" s="12"/>
      <c r="Q4487" s="12"/>
      <c r="R4487" s="12"/>
      <c r="S4487" s="12"/>
      <c r="T4487" s="12"/>
      <c r="U4487" s="18"/>
      <c r="V4487" s="22"/>
      <c r="W4487" s="14"/>
      <c r="X4487" s="14"/>
      <c r="Y4487" s="14"/>
      <c r="Z4487" s="14"/>
      <c r="AA4487" s="14"/>
      <c r="AB4487" s="14"/>
      <c r="AC4487" s="14"/>
    </row>
    <row r="4488" spans="13:29" ht="16.5" customHeight="1" x14ac:dyDescent="0.25">
      <c r="M4488" s="9"/>
      <c r="N4488" s="12"/>
      <c r="O4488" s="12"/>
      <c r="P4488" s="12"/>
      <c r="Q4488" s="12"/>
      <c r="R4488" s="12"/>
      <c r="S4488" s="12"/>
      <c r="T4488" s="12"/>
      <c r="U4488" s="18"/>
      <c r="V4488" s="22"/>
      <c r="W4488" s="14"/>
      <c r="X4488" s="14"/>
      <c r="Y4488" s="14"/>
      <c r="Z4488" s="14"/>
      <c r="AA4488" s="14"/>
      <c r="AB4488" s="14"/>
      <c r="AC4488" s="14"/>
    </row>
    <row r="4489" spans="13:29" ht="16.5" customHeight="1" x14ac:dyDescent="0.25">
      <c r="M4489" s="9"/>
      <c r="N4489" s="12"/>
      <c r="O4489" s="12"/>
      <c r="P4489" s="12"/>
      <c r="Q4489" s="12"/>
      <c r="R4489" s="12"/>
      <c r="S4489" s="12"/>
      <c r="T4489" s="12"/>
      <c r="U4489" s="18"/>
      <c r="V4489" s="22"/>
      <c r="W4489" s="14"/>
      <c r="X4489" s="14"/>
      <c r="Y4489" s="14"/>
      <c r="Z4489" s="14"/>
      <c r="AA4489" s="14"/>
      <c r="AB4489" s="14"/>
      <c r="AC4489" s="14"/>
    </row>
    <row r="4490" spans="13:29" ht="16.5" customHeight="1" x14ac:dyDescent="0.25">
      <c r="M4490" s="9"/>
      <c r="N4490" s="12"/>
      <c r="O4490" s="12"/>
      <c r="P4490" s="12"/>
      <c r="Q4490" s="12"/>
      <c r="R4490" s="12"/>
      <c r="S4490" s="12"/>
      <c r="T4490" s="12"/>
      <c r="U4490" s="18"/>
      <c r="V4490" s="22"/>
      <c r="W4490" s="14"/>
      <c r="X4490" s="14"/>
      <c r="Y4490" s="14"/>
      <c r="Z4490" s="14"/>
      <c r="AA4490" s="14"/>
      <c r="AB4490" s="14"/>
      <c r="AC4490" s="14"/>
    </row>
    <row r="4491" spans="13:29" ht="16.5" customHeight="1" x14ac:dyDescent="0.25">
      <c r="M4491" s="9"/>
      <c r="N4491" s="12"/>
      <c r="O4491" s="12"/>
      <c r="P4491" s="12"/>
      <c r="Q4491" s="12"/>
      <c r="R4491" s="12"/>
      <c r="S4491" s="12"/>
      <c r="T4491" s="12"/>
      <c r="U4491" s="18"/>
      <c r="V4491" s="22"/>
      <c r="W4491" s="14"/>
      <c r="X4491" s="14"/>
      <c r="Y4491" s="14"/>
      <c r="Z4491" s="14"/>
      <c r="AA4491" s="14"/>
      <c r="AB4491" s="14"/>
      <c r="AC4491" s="14"/>
    </row>
    <row r="4492" spans="13:29" ht="16.5" customHeight="1" x14ac:dyDescent="0.25">
      <c r="M4492" s="9"/>
      <c r="N4492" s="12"/>
      <c r="O4492" s="12"/>
      <c r="P4492" s="12"/>
      <c r="Q4492" s="12"/>
      <c r="R4492" s="12"/>
      <c r="S4492" s="12"/>
      <c r="T4492" s="12"/>
      <c r="U4492" s="18"/>
      <c r="V4492" s="22"/>
      <c r="W4492" s="14"/>
      <c r="X4492" s="14"/>
      <c r="Y4492" s="14"/>
      <c r="Z4492" s="14"/>
      <c r="AA4492" s="14"/>
      <c r="AB4492" s="14"/>
      <c r="AC4492" s="14"/>
    </row>
    <row r="4493" spans="13:29" ht="16.5" customHeight="1" x14ac:dyDescent="0.25">
      <c r="M4493" s="9"/>
      <c r="N4493" s="12"/>
      <c r="O4493" s="12"/>
      <c r="P4493" s="12"/>
      <c r="Q4493" s="12"/>
      <c r="R4493" s="12"/>
      <c r="S4493" s="12"/>
      <c r="T4493" s="12"/>
      <c r="U4493" s="18"/>
      <c r="V4493" s="22"/>
      <c r="W4493" s="14"/>
      <c r="X4493" s="14"/>
      <c r="Y4493" s="14"/>
      <c r="Z4493" s="14"/>
      <c r="AA4493" s="14"/>
      <c r="AB4493" s="14"/>
      <c r="AC4493" s="14"/>
    </row>
    <row r="4494" spans="13:29" ht="16.5" customHeight="1" x14ac:dyDescent="0.25">
      <c r="M4494" s="9"/>
      <c r="N4494" s="12"/>
      <c r="O4494" s="12"/>
      <c r="P4494" s="12"/>
      <c r="Q4494" s="12"/>
      <c r="R4494" s="12"/>
      <c r="S4494" s="12"/>
      <c r="T4494" s="12"/>
      <c r="U4494" s="18"/>
      <c r="V4494" s="22"/>
      <c r="W4494" s="14"/>
      <c r="X4494" s="14"/>
      <c r="Y4494" s="14"/>
      <c r="Z4494" s="14"/>
      <c r="AA4494" s="14"/>
      <c r="AB4494" s="14"/>
      <c r="AC4494" s="14"/>
    </row>
    <row r="4495" spans="13:29" ht="16.5" customHeight="1" x14ac:dyDescent="0.25">
      <c r="M4495" s="9"/>
      <c r="N4495" s="12"/>
      <c r="O4495" s="12"/>
      <c r="P4495" s="12"/>
      <c r="Q4495" s="12"/>
      <c r="R4495" s="12"/>
      <c r="S4495" s="12"/>
      <c r="T4495" s="12"/>
      <c r="U4495" s="18"/>
      <c r="V4495" s="22"/>
      <c r="W4495" s="14"/>
      <c r="X4495" s="14"/>
      <c r="Y4495" s="14"/>
      <c r="Z4495" s="14"/>
      <c r="AA4495" s="14"/>
      <c r="AB4495" s="14"/>
      <c r="AC4495" s="14"/>
    </row>
    <row r="4496" spans="13:29" ht="16.5" customHeight="1" x14ac:dyDescent="0.25">
      <c r="M4496" s="9"/>
      <c r="N4496" s="12"/>
      <c r="O4496" s="12"/>
      <c r="P4496" s="12"/>
      <c r="Q4496" s="12"/>
      <c r="R4496" s="12"/>
      <c r="S4496" s="12"/>
      <c r="T4496" s="12"/>
      <c r="U4496" s="18"/>
      <c r="V4496" s="22"/>
      <c r="W4496" s="14"/>
      <c r="X4496" s="14"/>
      <c r="Y4496" s="14"/>
      <c r="Z4496" s="14"/>
      <c r="AA4496" s="14"/>
      <c r="AB4496" s="14"/>
      <c r="AC4496" s="14"/>
    </row>
    <row r="4497" spans="13:29" ht="16.5" customHeight="1" x14ac:dyDescent="0.25">
      <c r="M4497" s="9"/>
      <c r="N4497" s="12"/>
      <c r="O4497" s="12"/>
      <c r="P4497" s="12"/>
      <c r="Q4497" s="12"/>
      <c r="R4497" s="12"/>
      <c r="S4497" s="12"/>
      <c r="T4497" s="12"/>
      <c r="U4497" s="18"/>
      <c r="V4497" s="22"/>
      <c r="W4497" s="14"/>
      <c r="X4497" s="14"/>
      <c r="Y4497" s="14"/>
      <c r="Z4497" s="14"/>
      <c r="AA4497" s="14"/>
      <c r="AB4497" s="14"/>
      <c r="AC4497" s="14"/>
    </row>
    <row r="4498" spans="13:29" ht="16.5" customHeight="1" x14ac:dyDescent="0.25">
      <c r="M4498" s="9"/>
      <c r="N4498" s="12"/>
      <c r="O4498" s="12"/>
      <c r="P4498" s="12"/>
      <c r="Q4498" s="12"/>
      <c r="R4498" s="12"/>
      <c r="S4498" s="12"/>
      <c r="T4498" s="12"/>
      <c r="U4498" s="18"/>
      <c r="V4498" s="22"/>
      <c r="W4498" s="14"/>
      <c r="X4498" s="14"/>
      <c r="Y4498" s="14"/>
      <c r="Z4498" s="14"/>
      <c r="AA4498" s="14"/>
      <c r="AB4498" s="14"/>
      <c r="AC4498" s="14"/>
    </row>
    <row r="4499" spans="13:29" ht="16.5" customHeight="1" x14ac:dyDescent="0.25">
      <c r="M4499" s="9"/>
      <c r="N4499" s="12"/>
      <c r="O4499" s="12"/>
      <c r="P4499" s="12"/>
      <c r="Q4499" s="12"/>
      <c r="R4499" s="12"/>
      <c r="S4499" s="12"/>
      <c r="T4499" s="12"/>
      <c r="U4499" s="18"/>
      <c r="V4499" s="22"/>
      <c r="W4499" s="14"/>
      <c r="X4499" s="14"/>
      <c r="Y4499" s="14"/>
      <c r="Z4499" s="14"/>
      <c r="AA4499" s="14"/>
      <c r="AB4499" s="14"/>
      <c r="AC4499" s="14"/>
    </row>
    <row r="4500" spans="13:29" ht="16.5" customHeight="1" x14ac:dyDescent="0.25">
      <c r="M4500" s="9"/>
      <c r="N4500" s="12"/>
      <c r="O4500" s="12"/>
      <c r="P4500" s="12"/>
      <c r="Q4500" s="12"/>
      <c r="R4500" s="12"/>
      <c r="S4500" s="12"/>
      <c r="T4500" s="12"/>
      <c r="U4500" s="18"/>
      <c r="V4500" s="22"/>
      <c r="W4500" s="14"/>
      <c r="X4500" s="14"/>
      <c r="Y4500" s="14"/>
      <c r="Z4500" s="14"/>
      <c r="AA4500" s="14"/>
      <c r="AB4500" s="14"/>
      <c r="AC4500" s="14"/>
    </row>
    <row r="4501" spans="13:29" ht="16.5" customHeight="1" x14ac:dyDescent="0.25">
      <c r="M4501" s="9"/>
      <c r="N4501" s="12"/>
      <c r="O4501" s="12"/>
      <c r="P4501" s="12"/>
      <c r="Q4501" s="12"/>
      <c r="R4501" s="12"/>
      <c r="S4501" s="12"/>
      <c r="T4501" s="12"/>
      <c r="U4501" s="18"/>
      <c r="V4501" s="22"/>
      <c r="W4501" s="14"/>
      <c r="X4501" s="14"/>
      <c r="Y4501" s="14"/>
      <c r="Z4501" s="14"/>
      <c r="AA4501" s="14"/>
      <c r="AB4501" s="14"/>
      <c r="AC4501" s="14"/>
    </row>
    <row r="4502" spans="13:29" ht="16.5" customHeight="1" x14ac:dyDescent="0.25">
      <c r="M4502" s="9"/>
      <c r="N4502" s="12"/>
      <c r="O4502" s="12"/>
      <c r="P4502" s="12"/>
      <c r="Q4502" s="12"/>
      <c r="R4502" s="12"/>
      <c r="S4502" s="12"/>
      <c r="T4502" s="12"/>
      <c r="U4502" s="18"/>
      <c r="V4502" s="22"/>
      <c r="W4502" s="14"/>
      <c r="X4502" s="14"/>
      <c r="Y4502" s="14"/>
      <c r="Z4502" s="14"/>
      <c r="AA4502" s="14"/>
      <c r="AB4502" s="14"/>
      <c r="AC4502" s="14"/>
    </row>
    <row r="4503" spans="13:29" ht="16.5" customHeight="1" x14ac:dyDescent="0.25">
      <c r="M4503" s="9"/>
      <c r="N4503" s="12"/>
      <c r="O4503" s="12"/>
      <c r="P4503" s="12"/>
      <c r="Q4503" s="12"/>
      <c r="R4503" s="12"/>
      <c r="S4503" s="12"/>
      <c r="T4503" s="12"/>
      <c r="U4503" s="18"/>
      <c r="V4503" s="22"/>
      <c r="W4503" s="14"/>
      <c r="X4503" s="14"/>
      <c r="Y4503" s="14"/>
      <c r="Z4503" s="14"/>
      <c r="AA4503" s="14"/>
      <c r="AB4503" s="14"/>
      <c r="AC4503" s="14"/>
    </row>
    <row r="4504" spans="13:29" ht="16.5" customHeight="1" x14ac:dyDescent="0.25">
      <c r="M4504" s="9"/>
      <c r="N4504" s="12"/>
      <c r="O4504" s="12"/>
      <c r="P4504" s="12"/>
      <c r="Q4504" s="12"/>
      <c r="R4504" s="12"/>
      <c r="S4504" s="12"/>
      <c r="T4504" s="12"/>
      <c r="U4504" s="18"/>
      <c r="V4504" s="22"/>
      <c r="W4504" s="14"/>
      <c r="X4504" s="14"/>
      <c r="Y4504" s="14"/>
      <c r="Z4504" s="14"/>
      <c r="AA4504" s="14"/>
      <c r="AB4504" s="14"/>
      <c r="AC4504" s="14"/>
    </row>
    <row r="4505" spans="13:29" ht="16.5" customHeight="1" x14ac:dyDescent="0.25">
      <c r="M4505" s="9"/>
      <c r="N4505" s="12"/>
      <c r="O4505" s="12"/>
      <c r="P4505" s="12"/>
      <c r="Q4505" s="12"/>
      <c r="R4505" s="12"/>
      <c r="S4505" s="12"/>
      <c r="T4505" s="12"/>
      <c r="U4505" s="18"/>
      <c r="V4505" s="22"/>
      <c r="W4505" s="14"/>
      <c r="X4505" s="14"/>
      <c r="Y4505" s="14"/>
      <c r="Z4505" s="14"/>
      <c r="AA4505" s="14"/>
      <c r="AB4505" s="14"/>
      <c r="AC4505" s="14"/>
    </row>
    <row r="4506" spans="13:29" ht="16.5" customHeight="1" x14ac:dyDescent="0.25">
      <c r="M4506" s="9"/>
      <c r="N4506" s="12"/>
      <c r="O4506" s="12"/>
      <c r="P4506" s="12"/>
      <c r="Q4506" s="12"/>
      <c r="R4506" s="12"/>
      <c r="S4506" s="12"/>
      <c r="T4506" s="12"/>
      <c r="U4506" s="18"/>
      <c r="V4506" s="22"/>
      <c r="W4506" s="14"/>
      <c r="X4506" s="14"/>
      <c r="Y4506" s="14"/>
      <c r="Z4506" s="14"/>
      <c r="AA4506" s="14"/>
      <c r="AB4506" s="14"/>
      <c r="AC4506" s="14"/>
    </row>
    <row r="4507" spans="13:29" ht="16.5" customHeight="1" x14ac:dyDescent="0.25">
      <c r="M4507" s="9"/>
      <c r="N4507" s="12"/>
      <c r="O4507" s="12"/>
      <c r="P4507" s="12"/>
      <c r="Q4507" s="12"/>
      <c r="R4507" s="12"/>
      <c r="S4507" s="12"/>
      <c r="T4507" s="12"/>
      <c r="U4507" s="18"/>
      <c r="V4507" s="22"/>
      <c r="W4507" s="14"/>
      <c r="X4507" s="14"/>
      <c r="Y4507" s="14"/>
      <c r="Z4507" s="14"/>
      <c r="AA4507" s="14"/>
      <c r="AB4507" s="14"/>
      <c r="AC4507" s="14"/>
    </row>
    <row r="4508" spans="13:29" ht="16.5" customHeight="1" x14ac:dyDescent="0.25">
      <c r="M4508" s="9"/>
      <c r="N4508" s="12"/>
      <c r="O4508" s="12"/>
      <c r="P4508" s="12"/>
      <c r="Q4508" s="12"/>
      <c r="R4508" s="12"/>
      <c r="S4508" s="12"/>
      <c r="T4508" s="12"/>
      <c r="U4508" s="18"/>
      <c r="V4508" s="22"/>
      <c r="W4508" s="14"/>
      <c r="X4508" s="14"/>
      <c r="Y4508" s="14"/>
      <c r="Z4508" s="14"/>
      <c r="AA4508" s="14"/>
      <c r="AB4508" s="14"/>
      <c r="AC4508" s="14"/>
    </row>
    <row r="4509" spans="13:29" ht="16.5" customHeight="1" x14ac:dyDescent="0.25">
      <c r="M4509" s="9"/>
      <c r="N4509" s="12"/>
      <c r="O4509" s="12"/>
      <c r="P4509" s="12"/>
      <c r="Q4509" s="12"/>
      <c r="R4509" s="12"/>
      <c r="S4509" s="12"/>
      <c r="T4509" s="12"/>
      <c r="U4509" s="18"/>
      <c r="V4509" s="22"/>
      <c r="W4509" s="14"/>
      <c r="X4509" s="14"/>
      <c r="Y4509" s="14"/>
      <c r="Z4509" s="14"/>
      <c r="AA4509" s="14"/>
      <c r="AB4509" s="14"/>
      <c r="AC4509" s="14"/>
    </row>
    <row r="4510" spans="13:29" ht="16.5" customHeight="1" x14ac:dyDescent="0.25">
      <c r="M4510" s="9"/>
      <c r="N4510" s="12"/>
      <c r="O4510" s="12"/>
      <c r="P4510" s="12"/>
      <c r="Q4510" s="12"/>
      <c r="R4510" s="12"/>
      <c r="S4510" s="12"/>
      <c r="T4510" s="12"/>
      <c r="U4510" s="18"/>
      <c r="V4510" s="22"/>
      <c r="W4510" s="14"/>
      <c r="X4510" s="14"/>
      <c r="Y4510" s="14"/>
      <c r="Z4510" s="14"/>
      <c r="AA4510" s="14"/>
      <c r="AB4510" s="14"/>
      <c r="AC4510" s="14"/>
    </row>
    <row r="4511" spans="13:29" ht="16.5" customHeight="1" x14ac:dyDescent="0.25">
      <c r="M4511" s="9"/>
      <c r="N4511" s="12"/>
      <c r="O4511" s="12"/>
      <c r="P4511" s="12"/>
      <c r="Q4511" s="12"/>
      <c r="R4511" s="12"/>
      <c r="S4511" s="12"/>
      <c r="T4511" s="12"/>
      <c r="U4511" s="18"/>
      <c r="V4511" s="22"/>
      <c r="W4511" s="14"/>
      <c r="X4511" s="14"/>
      <c r="Y4511" s="14"/>
      <c r="Z4511" s="14"/>
      <c r="AA4511" s="14"/>
      <c r="AB4511" s="14"/>
      <c r="AC4511" s="14"/>
    </row>
    <row r="4512" spans="13:29" ht="16.5" customHeight="1" x14ac:dyDescent="0.25">
      <c r="M4512" s="9"/>
      <c r="N4512" s="12"/>
      <c r="O4512" s="12"/>
      <c r="P4512" s="12"/>
      <c r="Q4512" s="12"/>
      <c r="R4512" s="12"/>
      <c r="S4512" s="12"/>
      <c r="T4512" s="12"/>
      <c r="U4512" s="18"/>
      <c r="V4512" s="22"/>
      <c r="W4512" s="14"/>
      <c r="X4512" s="14"/>
      <c r="Y4512" s="14"/>
      <c r="Z4512" s="14"/>
      <c r="AA4512" s="14"/>
      <c r="AB4512" s="14"/>
      <c r="AC4512" s="14"/>
    </row>
    <row r="4513" spans="13:29" ht="16.5" customHeight="1" x14ac:dyDescent="0.25">
      <c r="M4513" s="9"/>
      <c r="N4513" s="12"/>
      <c r="O4513" s="12"/>
      <c r="P4513" s="12"/>
      <c r="Q4513" s="12"/>
      <c r="R4513" s="12"/>
      <c r="S4513" s="12"/>
      <c r="T4513" s="12"/>
      <c r="U4513" s="18"/>
      <c r="V4513" s="22"/>
      <c r="W4513" s="14"/>
      <c r="X4513" s="14"/>
      <c r="Y4513" s="14"/>
      <c r="Z4513" s="14"/>
      <c r="AA4513" s="14"/>
      <c r="AB4513" s="14"/>
      <c r="AC4513" s="14"/>
    </row>
    <row r="4514" spans="13:29" ht="16.5" customHeight="1" x14ac:dyDescent="0.25">
      <c r="M4514" s="9"/>
      <c r="N4514" s="12"/>
      <c r="O4514" s="12"/>
      <c r="P4514" s="12"/>
      <c r="Q4514" s="12"/>
      <c r="R4514" s="12"/>
      <c r="S4514" s="12"/>
      <c r="T4514" s="12"/>
      <c r="U4514" s="18"/>
      <c r="V4514" s="22"/>
      <c r="W4514" s="14"/>
      <c r="X4514" s="14"/>
      <c r="Y4514" s="14"/>
      <c r="Z4514" s="14"/>
      <c r="AA4514" s="14"/>
      <c r="AB4514" s="14"/>
      <c r="AC4514" s="14"/>
    </row>
    <row r="4515" spans="13:29" ht="16.5" customHeight="1" x14ac:dyDescent="0.25">
      <c r="M4515" s="9"/>
      <c r="N4515" s="12"/>
      <c r="O4515" s="12"/>
      <c r="P4515" s="12"/>
      <c r="Q4515" s="12"/>
      <c r="R4515" s="12"/>
      <c r="S4515" s="12"/>
      <c r="T4515" s="12"/>
      <c r="U4515" s="18"/>
      <c r="V4515" s="22"/>
      <c r="W4515" s="14"/>
      <c r="X4515" s="14"/>
      <c r="Y4515" s="14"/>
      <c r="Z4515" s="14"/>
      <c r="AA4515" s="14"/>
      <c r="AB4515" s="14"/>
      <c r="AC4515" s="14"/>
    </row>
    <row r="4516" spans="13:29" ht="16.5" customHeight="1" x14ac:dyDescent="0.25">
      <c r="M4516" s="9"/>
      <c r="N4516" s="12"/>
      <c r="O4516" s="12"/>
      <c r="P4516" s="12"/>
      <c r="Q4516" s="12"/>
      <c r="R4516" s="12"/>
      <c r="S4516" s="12"/>
      <c r="T4516" s="12"/>
      <c r="U4516" s="18"/>
      <c r="V4516" s="22"/>
      <c r="W4516" s="14"/>
      <c r="X4516" s="14"/>
      <c r="Y4516" s="14"/>
      <c r="Z4516" s="14"/>
      <c r="AA4516" s="14"/>
      <c r="AB4516" s="14"/>
      <c r="AC4516" s="14"/>
    </row>
    <row r="4517" spans="13:29" ht="16.5" customHeight="1" x14ac:dyDescent="0.25">
      <c r="M4517" s="9"/>
      <c r="N4517" s="12"/>
      <c r="O4517" s="12"/>
      <c r="P4517" s="12"/>
      <c r="Q4517" s="12"/>
      <c r="R4517" s="12"/>
      <c r="S4517" s="12"/>
      <c r="T4517" s="12"/>
      <c r="U4517" s="18"/>
      <c r="V4517" s="22"/>
      <c r="W4517" s="14"/>
      <c r="X4517" s="14"/>
      <c r="Y4517" s="14"/>
      <c r="Z4517" s="14"/>
      <c r="AA4517" s="14"/>
      <c r="AB4517" s="14"/>
      <c r="AC4517" s="14"/>
    </row>
    <row r="4518" spans="13:29" ht="16.5" customHeight="1" x14ac:dyDescent="0.25">
      <c r="M4518" s="9"/>
      <c r="N4518" s="12"/>
      <c r="O4518" s="12"/>
      <c r="P4518" s="12"/>
      <c r="Q4518" s="12"/>
      <c r="R4518" s="12"/>
      <c r="S4518" s="12"/>
      <c r="T4518" s="12"/>
      <c r="U4518" s="18"/>
      <c r="V4518" s="22"/>
      <c r="W4518" s="14"/>
      <c r="X4518" s="14"/>
      <c r="Y4518" s="14"/>
      <c r="Z4518" s="14"/>
      <c r="AA4518" s="14"/>
      <c r="AB4518" s="14"/>
      <c r="AC4518" s="14"/>
    </row>
    <row r="4519" spans="13:29" ht="16.5" customHeight="1" x14ac:dyDescent="0.25">
      <c r="M4519" s="9"/>
      <c r="N4519" s="12"/>
      <c r="O4519" s="12"/>
      <c r="P4519" s="12"/>
      <c r="Q4519" s="12"/>
      <c r="R4519" s="12"/>
      <c r="S4519" s="12"/>
      <c r="T4519" s="12"/>
      <c r="U4519" s="18"/>
      <c r="V4519" s="22"/>
      <c r="W4519" s="14"/>
      <c r="X4519" s="14"/>
      <c r="Y4519" s="14"/>
      <c r="Z4519" s="14"/>
      <c r="AA4519" s="14"/>
      <c r="AB4519" s="14"/>
      <c r="AC4519" s="14"/>
    </row>
    <row r="4520" spans="13:29" ht="16.5" customHeight="1" x14ac:dyDescent="0.25">
      <c r="M4520" s="9"/>
      <c r="N4520" s="12"/>
      <c r="O4520" s="12"/>
      <c r="P4520" s="12"/>
      <c r="Q4520" s="12"/>
      <c r="R4520" s="12"/>
      <c r="S4520" s="12"/>
      <c r="T4520" s="12"/>
      <c r="U4520" s="18"/>
      <c r="V4520" s="22"/>
      <c r="W4520" s="14"/>
      <c r="X4520" s="14"/>
      <c r="Y4520" s="14"/>
      <c r="Z4520" s="14"/>
      <c r="AA4520" s="14"/>
      <c r="AB4520" s="14"/>
      <c r="AC4520" s="14"/>
    </row>
    <row r="4521" spans="13:29" ht="16.5" customHeight="1" x14ac:dyDescent="0.25">
      <c r="M4521" s="9"/>
      <c r="N4521" s="12"/>
      <c r="O4521" s="12"/>
      <c r="P4521" s="12"/>
      <c r="Q4521" s="12"/>
      <c r="R4521" s="12"/>
      <c r="S4521" s="12"/>
      <c r="T4521" s="12"/>
      <c r="U4521" s="18"/>
      <c r="V4521" s="22"/>
      <c r="W4521" s="14"/>
      <c r="X4521" s="14"/>
      <c r="Y4521" s="14"/>
      <c r="Z4521" s="14"/>
      <c r="AA4521" s="14"/>
      <c r="AB4521" s="14"/>
      <c r="AC4521" s="14"/>
    </row>
    <row r="4522" spans="13:29" ht="16.5" customHeight="1" x14ac:dyDescent="0.25">
      <c r="M4522" s="9"/>
      <c r="N4522" s="12"/>
      <c r="O4522" s="12"/>
      <c r="P4522" s="12"/>
      <c r="Q4522" s="12"/>
      <c r="R4522" s="12"/>
      <c r="S4522" s="12"/>
      <c r="T4522" s="12"/>
      <c r="U4522" s="18"/>
      <c r="V4522" s="22"/>
      <c r="W4522" s="14"/>
      <c r="X4522" s="14"/>
      <c r="Y4522" s="14"/>
      <c r="Z4522" s="14"/>
      <c r="AA4522" s="14"/>
      <c r="AB4522" s="14"/>
      <c r="AC4522" s="14"/>
    </row>
    <row r="4523" spans="13:29" ht="16.5" customHeight="1" x14ac:dyDescent="0.25">
      <c r="M4523" s="9"/>
      <c r="N4523" s="12"/>
      <c r="O4523" s="12"/>
      <c r="P4523" s="12"/>
      <c r="Q4523" s="12"/>
      <c r="R4523" s="12"/>
      <c r="S4523" s="12"/>
      <c r="T4523" s="12"/>
      <c r="U4523" s="18"/>
      <c r="V4523" s="22"/>
      <c r="W4523" s="14"/>
      <c r="X4523" s="14"/>
      <c r="Y4523" s="14"/>
      <c r="Z4523" s="14"/>
      <c r="AA4523" s="14"/>
      <c r="AB4523" s="14"/>
      <c r="AC4523" s="14"/>
    </row>
    <row r="4524" spans="13:29" ht="16.5" customHeight="1" x14ac:dyDescent="0.25">
      <c r="M4524" s="9"/>
      <c r="N4524" s="12"/>
      <c r="O4524" s="12"/>
      <c r="P4524" s="12"/>
      <c r="Q4524" s="12"/>
      <c r="R4524" s="12"/>
      <c r="S4524" s="12"/>
      <c r="T4524" s="12"/>
      <c r="U4524" s="18"/>
      <c r="V4524" s="22"/>
      <c r="W4524" s="14"/>
      <c r="X4524" s="14"/>
      <c r="Y4524" s="14"/>
      <c r="Z4524" s="14"/>
      <c r="AA4524" s="14"/>
      <c r="AB4524" s="14"/>
      <c r="AC4524" s="14"/>
    </row>
    <row r="4525" spans="13:29" ht="16.5" customHeight="1" x14ac:dyDescent="0.25">
      <c r="M4525" s="9"/>
      <c r="N4525" s="12"/>
      <c r="O4525" s="12"/>
      <c r="P4525" s="12"/>
      <c r="Q4525" s="12"/>
      <c r="R4525" s="12"/>
      <c r="S4525" s="12"/>
      <c r="T4525" s="12"/>
      <c r="U4525" s="18"/>
      <c r="V4525" s="22"/>
      <c r="W4525" s="14"/>
      <c r="X4525" s="14"/>
      <c r="Y4525" s="14"/>
      <c r="Z4525" s="14"/>
      <c r="AA4525" s="14"/>
      <c r="AB4525" s="14"/>
      <c r="AC4525" s="14"/>
    </row>
    <row r="4526" spans="13:29" ht="16.5" customHeight="1" x14ac:dyDescent="0.25">
      <c r="M4526" s="9"/>
      <c r="N4526" s="12"/>
      <c r="O4526" s="12"/>
      <c r="P4526" s="12"/>
      <c r="Q4526" s="12"/>
      <c r="R4526" s="12"/>
      <c r="S4526" s="12"/>
      <c r="T4526" s="12"/>
      <c r="U4526" s="18"/>
      <c r="V4526" s="22"/>
      <c r="W4526" s="14"/>
      <c r="X4526" s="14"/>
      <c r="Y4526" s="14"/>
      <c r="Z4526" s="14"/>
      <c r="AA4526" s="14"/>
      <c r="AB4526" s="14"/>
      <c r="AC4526" s="14"/>
    </row>
    <row r="4527" spans="13:29" ht="16.5" customHeight="1" x14ac:dyDescent="0.25">
      <c r="M4527" s="9"/>
      <c r="N4527" s="12"/>
      <c r="O4527" s="12"/>
      <c r="P4527" s="12"/>
      <c r="Q4527" s="12"/>
      <c r="R4527" s="12"/>
      <c r="S4527" s="12"/>
      <c r="T4527" s="12"/>
      <c r="U4527" s="18"/>
      <c r="V4527" s="22"/>
      <c r="W4527" s="14"/>
      <c r="X4527" s="14"/>
      <c r="Y4527" s="14"/>
      <c r="Z4527" s="14"/>
      <c r="AA4527" s="14"/>
      <c r="AB4527" s="14"/>
      <c r="AC4527" s="14"/>
    </row>
    <row r="4528" spans="13:29" ht="16.5" customHeight="1" x14ac:dyDescent="0.25">
      <c r="M4528" s="9"/>
      <c r="N4528" s="12"/>
      <c r="O4528" s="12"/>
      <c r="P4528" s="12"/>
      <c r="Q4528" s="12"/>
      <c r="R4528" s="12"/>
      <c r="S4528" s="12"/>
      <c r="T4528" s="12"/>
      <c r="U4528" s="18"/>
      <c r="V4528" s="22"/>
      <c r="W4528" s="14"/>
      <c r="X4528" s="14"/>
      <c r="Y4528" s="14"/>
      <c r="Z4528" s="14"/>
      <c r="AA4528" s="14"/>
      <c r="AB4528" s="14"/>
      <c r="AC4528" s="14"/>
    </row>
    <row r="4529" spans="13:29" ht="16.5" customHeight="1" x14ac:dyDescent="0.25">
      <c r="M4529" s="9"/>
      <c r="N4529" s="12"/>
      <c r="O4529" s="12"/>
      <c r="P4529" s="12"/>
      <c r="Q4529" s="12"/>
      <c r="R4529" s="12"/>
      <c r="S4529" s="12"/>
      <c r="T4529" s="12"/>
      <c r="U4529" s="18"/>
      <c r="V4529" s="22"/>
      <c r="W4529" s="14"/>
      <c r="X4529" s="14"/>
      <c r="Y4529" s="14"/>
      <c r="Z4529" s="14"/>
      <c r="AA4529" s="14"/>
      <c r="AB4529" s="14"/>
      <c r="AC4529" s="14"/>
    </row>
    <row r="4530" spans="13:29" ht="16.5" customHeight="1" x14ac:dyDescent="0.25">
      <c r="M4530" s="9"/>
      <c r="N4530" s="12"/>
      <c r="O4530" s="12"/>
      <c r="P4530" s="12"/>
      <c r="Q4530" s="12"/>
      <c r="R4530" s="12"/>
      <c r="S4530" s="12"/>
      <c r="T4530" s="12"/>
      <c r="U4530" s="18"/>
      <c r="V4530" s="22"/>
      <c r="W4530" s="14"/>
      <c r="X4530" s="14"/>
      <c r="Y4530" s="14"/>
      <c r="Z4530" s="14"/>
      <c r="AA4530" s="14"/>
      <c r="AB4530" s="14"/>
      <c r="AC4530" s="14"/>
    </row>
    <row r="4531" spans="13:29" ht="16.5" customHeight="1" x14ac:dyDescent="0.25">
      <c r="M4531" s="9"/>
      <c r="N4531" s="12"/>
      <c r="O4531" s="12"/>
      <c r="P4531" s="12"/>
      <c r="Q4531" s="12"/>
      <c r="R4531" s="12"/>
      <c r="S4531" s="12"/>
      <c r="T4531" s="12"/>
      <c r="U4531" s="18"/>
      <c r="V4531" s="22"/>
      <c r="W4531" s="14"/>
      <c r="X4531" s="14"/>
      <c r="Y4531" s="14"/>
      <c r="Z4531" s="14"/>
      <c r="AA4531" s="14"/>
      <c r="AB4531" s="14"/>
      <c r="AC4531" s="14"/>
    </row>
    <row r="4532" spans="13:29" ht="16.5" customHeight="1" x14ac:dyDescent="0.25">
      <c r="M4532" s="9"/>
      <c r="N4532" s="12"/>
      <c r="O4532" s="12"/>
      <c r="P4532" s="12"/>
      <c r="Q4532" s="12"/>
      <c r="R4532" s="12"/>
      <c r="S4532" s="12"/>
      <c r="T4532" s="12"/>
      <c r="U4532" s="18"/>
      <c r="V4532" s="22"/>
      <c r="W4532" s="14"/>
      <c r="X4532" s="14"/>
      <c r="Y4532" s="14"/>
      <c r="Z4532" s="14"/>
      <c r="AA4532" s="14"/>
      <c r="AB4532" s="14"/>
      <c r="AC4532" s="14"/>
    </row>
    <row r="4533" spans="13:29" ht="16.5" customHeight="1" x14ac:dyDescent="0.25">
      <c r="M4533" s="9"/>
      <c r="N4533" s="12"/>
      <c r="O4533" s="12"/>
      <c r="P4533" s="12"/>
      <c r="Q4533" s="12"/>
      <c r="R4533" s="12"/>
      <c r="S4533" s="12"/>
      <c r="T4533" s="12"/>
      <c r="U4533" s="18"/>
      <c r="V4533" s="22"/>
      <c r="W4533" s="14"/>
      <c r="X4533" s="14"/>
      <c r="Y4533" s="14"/>
      <c r="Z4533" s="14"/>
      <c r="AA4533" s="14"/>
      <c r="AB4533" s="14"/>
      <c r="AC4533" s="14"/>
    </row>
    <row r="4534" spans="13:29" ht="16.5" customHeight="1" x14ac:dyDescent="0.25">
      <c r="M4534" s="9"/>
      <c r="N4534" s="12"/>
      <c r="O4534" s="12"/>
      <c r="P4534" s="12"/>
      <c r="Q4534" s="12"/>
      <c r="R4534" s="12"/>
      <c r="S4534" s="12"/>
      <c r="T4534" s="12"/>
      <c r="U4534" s="18"/>
      <c r="V4534" s="22"/>
      <c r="W4534" s="14"/>
      <c r="X4534" s="14"/>
      <c r="Y4534" s="14"/>
      <c r="Z4534" s="14"/>
      <c r="AA4534" s="14"/>
      <c r="AB4534" s="14"/>
      <c r="AC4534" s="14"/>
    </row>
    <row r="4535" spans="13:29" ht="16.5" customHeight="1" x14ac:dyDescent="0.25">
      <c r="M4535" s="9"/>
      <c r="N4535" s="12"/>
      <c r="O4535" s="12"/>
      <c r="P4535" s="12"/>
      <c r="Q4535" s="12"/>
      <c r="R4535" s="12"/>
      <c r="S4535" s="12"/>
      <c r="T4535" s="12"/>
      <c r="U4535" s="18"/>
      <c r="V4535" s="22"/>
      <c r="W4535" s="14"/>
      <c r="X4535" s="14"/>
      <c r="Y4535" s="14"/>
      <c r="Z4535" s="14"/>
      <c r="AA4535" s="14"/>
      <c r="AB4535" s="14"/>
      <c r="AC4535" s="14"/>
    </row>
    <row r="4536" spans="13:29" ht="16.5" customHeight="1" x14ac:dyDescent="0.25">
      <c r="M4536" s="9"/>
      <c r="N4536" s="12"/>
      <c r="O4536" s="12"/>
      <c r="P4536" s="12"/>
      <c r="Q4536" s="12"/>
      <c r="R4536" s="12"/>
      <c r="S4536" s="12"/>
      <c r="T4536" s="12"/>
      <c r="U4536" s="18"/>
      <c r="V4536" s="22"/>
      <c r="W4536" s="14"/>
      <c r="X4536" s="14"/>
      <c r="Y4536" s="14"/>
      <c r="Z4536" s="14"/>
      <c r="AA4536" s="14"/>
      <c r="AB4536" s="14"/>
      <c r="AC4536" s="14"/>
    </row>
    <row r="4537" spans="13:29" ht="16.5" customHeight="1" x14ac:dyDescent="0.25">
      <c r="M4537" s="9"/>
      <c r="N4537" s="12"/>
      <c r="O4537" s="12"/>
      <c r="P4537" s="12"/>
      <c r="Q4537" s="12"/>
      <c r="R4537" s="12"/>
      <c r="S4537" s="12"/>
      <c r="T4537" s="12"/>
      <c r="U4537" s="18"/>
      <c r="V4537" s="22"/>
      <c r="W4537" s="14"/>
      <c r="X4537" s="14"/>
      <c r="Y4537" s="14"/>
      <c r="Z4537" s="14"/>
      <c r="AA4537" s="14"/>
      <c r="AB4537" s="14"/>
      <c r="AC4537" s="14"/>
    </row>
    <row r="4538" spans="13:29" ht="16.5" customHeight="1" x14ac:dyDescent="0.25">
      <c r="M4538" s="9"/>
      <c r="N4538" s="12"/>
      <c r="O4538" s="12"/>
      <c r="P4538" s="12"/>
      <c r="Q4538" s="12"/>
      <c r="R4538" s="12"/>
      <c r="S4538" s="12"/>
      <c r="T4538" s="12"/>
      <c r="U4538" s="18"/>
      <c r="V4538" s="22"/>
      <c r="W4538" s="14"/>
      <c r="X4538" s="14"/>
      <c r="Y4538" s="14"/>
      <c r="Z4538" s="14"/>
      <c r="AA4538" s="14"/>
      <c r="AB4538" s="14"/>
      <c r="AC4538" s="14"/>
    </row>
    <row r="4539" spans="13:29" ht="16.5" customHeight="1" x14ac:dyDescent="0.25">
      <c r="M4539" s="9"/>
      <c r="N4539" s="12"/>
      <c r="O4539" s="12"/>
      <c r="P4539" s="12"/>
      <c r="Q4539" s="12"/>
      <c r="R4539" s="12"/>
      <c r="S4539" s="12"/>
      <c r="T4539" s="12"/>
      <c r="U4539" s="18"/>
      <c r="V4539" s="22"/>
      <c r="W4539" s="14"/>
      <c r="X4539" s="14"/>
      <c r="Y4539" s="14"/>
      <c r="Z4539" s="14"/>
      <c r="AA4539" s="14"/>
      <c r="AB4539" s="14"/>
      <c r="AC4539" s="14"/>
    </row>
    <row r="4540" spans="13:29" ht="16.5" customHeight="1" x14ac:dyDescent="0.25">
      <c r="M4540" s="9"/>
      <c r="N4540" s="12"/>
      <c r="O4540" s="12"/>
      <c r="P4540" s="12"/>
      <c r="Q4540" s="12"/>
      <c r="R4540" s="12"/>
      <c r="S4540" s="12"/>
      <c r="T4540" s="12"/>
      <c r="U4540" s="18"/>
      <c r="V4540" s="22"/>
      <c r="W4540" s="14"/>
      <c r="X4540" s="14"/>
      <c r="Y4540" s="14"/>
      <c r="Z4540" s="14"/>
      <c r="AA4540" s="14"/>
      <c r="AB4540" s="14"/>
      <c r="AC4540" s="14"/>
    </row>
    <row r="4541" spans="13:29" ht="16.5" customHeight="1" x14ac:dyDescent="0.25">
      <c r="M4541" s="9"/>
      <c r="N4541" s="12"/>
      <c r="O4541" s="12"/>
      <c r="P4541" s="12"/>
      <c r="Q4541" s="12"/>
      <c r="R4541" s="12"/>
      <c r="S4541" s="12"/>
      <c r="T4541" s="12"/>
      <c r="U4541" s="18"/>
      <c r="V4541" s="22"/>
      <c r="W4541" s="14"/>
      <c r="X4541" s="14"/>
      <c r="Y4541" s="14"/>
      <c r="Z4541" s="14"/>
      <c r="AA4541" s="14"/>
      <c r="AB4541" s="14"/>
      <c r="AC4541" s="14"/>
    </row>
    <row r="4542" spans="13:29" ht="16.5" customHeight="1" x14ac:dyDescent="0.25">
      <c r="M4542" s="9"/>
      <c r="N4542" s="12"/>
      <c r="O4542" s="12"/>
      <c r="P4542" s="12"/>
      <c r="Q4542" s="12"/>
      <c r="R4542" s="12"/>
      <c r="S4542" s="12"/>
      <c r="T4542" s="12"/>
      <c r="U4542" s="18"/>
      <c r="V4542" s="22"/>
      <c r="W4542" s="14"/>
      <c r="X4542" s="14"/>
      <c r="Y4542" s="14"/>
      <c r="Z4542" s="14"/>
      <c r="AA4542" s="14"/>
      <c r="AB4542" s="14"/>
      <c r="AC4542" s="14"/>
    </row>
    <row r="4543" spans="13:29" ht="16.5" customHeight="1" x14ac:dyDescent="0.25">
      <c r="M4543" s="9"/>
      <c r="N4543" s="12"/>
      <c r="O4543" s="12"/>
      <c r="P4543" s="12"/>
      <c r="Q4543" s="12"/>
      <c r="R4543" s="12"/>
      <c r="S4543" s="12"/>
      <c r="T4543" s="12"/>
      <c r="U4543" s="18"/>
      <c r="V4543" s="22"/>
      <c r="W4543" s="14"/>
      <c r="X4543" s="14"/>
      <c r="Y4543" s="14"/>
      <c r="Z4543" s="14"/>
      <c r="AA4543" s="14"/>
      <c r="AB4543" s="14"/>
      <c r="AC4543" s="14"/>
    </row>
    <row r="4544" spans="13:29" ht="16.5" customHeight="1" x14ac:dyDescent="0.25">
      <c r="M4544" s="9"/>
      <c r="N4544" s="12"/>
      <c r="O4544" s="12"/>
      <c r="P4544" s="12"/>
      <c r="Q4544" s="12"/>
      <c r="R4544" s="12"/>
      <c r="S4544" s="12"/>
      <c r="T4544" s="12"/>
      <c r="U4544" s="18"/>
      <c r="V4544" s="22"/>
      <c r="W4544" s="14"/>
      <c r="X4544" s="14"/>
      <c r="Y4544" s="14"/>
      <c r="Z4544" s="14"/>
      <c r="AA4544" s="14"/>
      <c r="AB4544" s="14"/>
      <c r="AC4544" s="14"/>
    </row>
    <row r="4545" spans="13:29" ht="16.5" customHeight="1" x14ac:dyDescent="0.25">
      <c r="M4545" s="9"/>
      <c r="N4545" s="12"/>
      <c r="O4545" s="12"/>
      <c r="P4545" s="12"/>
      <c r="Q4545" s="12"/>
      <c r="R4545" s="12"/>
      <c r="S4545" s="12"/>
      <c r="T4545" s="12"/>
      <c r="U4545" s="18"/>
      <c r="V4545" s="22"/>
      <c r="W4545" s="14"/>
      <c r="X4545" s="14"/>
      <c r="Y4545" s="14"/>
      <c r="Z4545" s="14"/>
      <c r="AA4545" s="14"/>
      <c r="AB4545" s="14"/>
      <c r="AC4545" s="14"/>
    </row>
    <row r="4546" spans="13:29" ht="16.5" customHeight="1" x14ac:dyDescent="0.25">
      <c r="M4546" s="9"/>
      <c r="N4546" s="12"/>
      <c r="O4546" s="12"/>
      <c r="P4546" s="12"/>
      <c r="Q4546" s="12"/>
      <c r="R4546" s="12"/>
      <c r="S4546" s="12"/>
      <c r="T4546" s="12"/>
      <c r="U4546" s="18"/>
      <c r="V4546" s="22"/>
      <c r="W4546" s="14"/>
      <c r="X4546" s="14"/>
      <c r="Y4546" s="14"/>
      <c r="Z4546" s="14"/>
      <c r="AA4546" s="14"/>
      <c r="AB4546" s="14"/>
      <c r="AC4546" s="14"/>
    </row>
    <row r="4547" spans="13:29" ht="16.5" customHeight="1" x14ac:dyDescent="0.25">
      <c r="M4547" s="9"/>
      <c r="N4547" s="12"/>
      <c r="O4547" s="12"/>
      <c r="P4547" s="12"/>
      <c r="Q4547" s="12"/>
      <c r="R4547" s="12"/>
      <c r="S4547" s="12"/>
      <c r="T4547" s="12"/>
      <c r="U4547" s="18"/>
      <c r="V4547" s="22"/>
      <c r="W4547" s="14"/>
      <c r="X4547" s="14"/>
      <c r="Y4547" s="14"/>
      <c r="Z4547" s="14"/>
      <c r="AA4547" s="14"/>
      <c r="AB4547" s="14"/>
      <c r="AC4547" s="14"/>
    </row>
    <row r="4548" spans="13:29" ht="16.5" customHeight="1" x14ac:dyDescent="0.25">
      <c r="M4548" s="9"/>
      <c r="N4548" s="12"/>
      <c r="O4548" s="12"/>
      <c r="P4548" s="12"/>
      <c r="Q4548" s="12"/>
      <c r="R4548" s="12"/>
      <c r="S4548" s="12"/>
      <c r="T4548" s="12"/>
      <c r="U4548" s="18"/>
      <c r="V4548" s="22"/>
      <c r="W4548" s="14"/>
      <c r="X4548" s="14"/>
      <c r="Y4548" s="14"/>
      <c r="Z4548" s="14"/>
      <c r="AA4548" s="14"/>
      <c r="AB4548" s="14"/>
      <c r="AC4548" s="14"/>
    </row>
    <row r="4549" spans="13:29" ht="16.5" customHeight="1" x14ac:dyDescent="0.25">
      <c r="M4549" s="9"/>
      <c r="N4549" s="12"/>
      <c r="O4549" s="12"/>
      <c r="P4549" s="12"/>
      <c r="Q4549" s="12"/>
      <c r="R4549" s="12"/>
      <c r="S4549" s="12"/>
      <c r="T4549" s="12"/>
      <c r="U4549" s="18"/>
      <c r="V4549" s="22"/>
      <c r="W4549" s="14"/>
      <c r="X4549" s="14"/>
      <c r="Y4549" s="14"/>
      <c r="Z4549" s="14"/>
      <c r="AA4549" s="14"/>
      <c r="AB4549" s="14"/>
      <c r="AC4549" s="14"/>
    </row>
    <row r="4550" spans="13:29" ht="16.5" customHeight="1" x14ac:dyDescent="0.25">
      <c r="M4550" s="9"/>
      <c r="N4550" s="12"/>
      <c r="O4550" s="12"/>
      <c r="P4550" s="12"/>
      <c r="Q4550" s="12"/>
      <c r="R4550" s="12"/>
      <c r="S4550" s="12"/>
      <c r="T4550" s="12"/>
      <c r="U4550" s="18"/>
      <c r="V4550" s="22"/>
      <c r="W4550" s="14"/>
      <c r="X4550" s="14"/>
      <c r="Y4550" s="14"/>
      <c r="Z4550" s="14"/>
      <c r="AA4550" s="14"/>
      <c r="AB4550" s="14"/>
      <c r="AC4550" s="14"/>
    </row>
    <row r="4551" spans="13:29" ht="16.5" customHeight="1" x14ac:dyDescent="0.25">
      <c r="M4551" s="9"/>
      <c r="N4551" s="12"/>
      <c r="O4551" s="12"/>
      <c r="P4551" s="12"/>
      <c r="Q4551" s="12"/>
      <c r="R4551" s="12"/>
      <c r="S4551" s="12"/>
      <c r="T4551" s="12"/>
      <c r="U4551" s="18"/>
      <c r="V4551" s="22"/>
      <c r="W4551" s="14"/>
      <c r="X4551" s="14"/>
      <c r="Y4551" s="14"/>
      <c r="Z4551" s="14"/>
      <c r="AA4551" s="14"/>
      <c r="AB4551" s="14"/>
      <c r="AC4551" s="14"/>
    </row>
    <row r="4552" spans="13:29" ht="16.5" customHeight="1" x14ac:dyDescent="0.25">
      <c r="M4552" s="9"/>
      <c r="N4552" s="12"/>
      <c r="O4552" s="12"/>
      <c r="P4552" s="12"/>
      <c r="Q4552" s="12"/>
      <c r="R4552" s="12"/>
      <c r="S4552" s="12"/>
      <c r="T4552" s="12"/>
      <c r="U4552" s="18"/>
      <c r="V4552" s="22"/>
      <c r="W4552" s="14"/>
      <c r="X4552" s="14"/>
      <c r="Y4552" s="14"/>
      <c r="Z4552" s="14"/>
      <c r="AA4552" s="14"/>
      <c r="AB4552" s="14"/>
      <c r="AC4552" s="14"/>
    </row>
    <row r="4553" spans="13:29" ht="16.5" customHeight="1" x14ac:dyDescent="0.25">
      <c r="M4553" s="9"/>
      <c r="N4553" s="12"/>
      <c r="O4553" s="12"/>
      <c r="P4553" s="12"/>
      <c r="Q4553" s="12"/>
      <c r="R4553" s="12"/>
      <c r="S4553" s="12"/>
      <c r="T4553" s="12"/>
      <c r="U4553" s="18"/>
      <c r="V4553" s="22"/>
      <c r="W4553" s="14"/>
      <c r="X4553" s="14"/>
      <c r="Y4553" s="14"/>
      <c r="Z4553" s="14"/>
      <c r="AA4553" s="14"/>
      <c r="AB4553" s="14"/>
      <c r="AC4553" s="14"/>
    </row>
    <row r="4554" spans="13:29" ht="16.5" customHeight="1" x14ac:dyDescent="0.25">
      <c r="M4554" s="9"/>
      <c r="N4554" s="12"/>
      <c r="O4554" s="12"/>
      <c r="P4554" s="12"/>
      <c r="Q4554" s="12"/>
      <c r="R4554" s="12"/>
      <c r="S4554" s="12"/>
      <c r="T4554" s="12"/>
      <c r="U4554" s="18"/>
      <c r="V4554" s="22"/>
      <c r="W4554" s="14"/>
      <c r="X4554" s="14"/>
      <c r="Y4554" s="14"/>
      <c r="Z4554" s="14"/>
      <c r="AA4554" s="14"/>
      <c r="AB4554" s="14"/>
      <c r="AC4554" s="14"/>
    </row>
    <row r="4555" spans="13:29" ht="16.5" customHeight="1" x14ac:dyDescent="0.25">
      <c r="M4555" s="9"/>
      <c r="N4555" s="12"/>
      <c r="O4555" s="12"/>
      <c r="P4555" s="12"/>
      <c r="Q4555" s="12"/>
      <c r="R4555" s="12"/>
      <c r="S4555" s="12"/>
      <c r="T4555" s="12"/>
      <c r="U4555" s="18"/>
      <c r="V4555" s="22"/>
      <c r="W4555" s="14"/>
      <c r="X4555" s="14"/>
      <c r="Y4555" s="14"/>
      <c r="Z4555" s="14"/>
      <c r="AA4555" s="14"/>
      <c r="AB4555" s="14"/>
      <c r="AC4555" s="14"/>
    </row>
    <row r="4556" spans="13:29" ht="16.5" customHeight="1" x14ac:dyDescent="0.25">
      <c r="M4556" s="9"/>
      <c r="N4556" s="12"/>
      <c r="O4556" s="12"/>
      <c r="P4556" s="12"/>
      <c r="Q4556" s="12"/>
      <c r="R4556" s="12"/>
      <c r="S4556" s="12"/>
      <c r="T4556" s="12"/>
      <c r="U4556" s="18"/>
      <c r="V4556" s="22"/>
      <c r="W4556" s="14"/>
      <c r="X4556" s="14"/>
      <c r="Y4556" s="14"/>
      <c r="Z4556" s="14"/>
      <c r="AA4556" s="14"/>
      <c r="AB4556" s="14"/>
      <c r="AC4556" s="14"/>
    </row>
    <row r="4557" spans="13:29" ht="16.5" customHeight="1" x14ac:dyDescent="0.25">
      <c r="M4557" s="9"/>
      <c r="N4557" s="12"/>
      <c r="O4557" s="12"/>
      <c r="P4557" s="12"/>
      <c r="Q4557" s="12"/>
      <c r="R4557" s="12"/>
      <c r="S4557" s="12"/>
      <c r="T4557" s="12"/>
      <c r="U4557" s="18"/>
      <c r="V4557" s="22"/>
      <c r="W4557" s="14"/>
      <c r="X4557" s="14"/>
      <c r="Y4557" s="14"/>
      <c r="Z4557" s="14"/>
      <c r="AA4557" s="14"/>
      <c r="AB4557" s="14"/>
      <c r="AC4557" s="14"/>
    </row>
    <row r="4558" spans="13:29" ht="16.5" customHeight="1" x14ac:dyDescent="0.25">
      <c r="M4558" s="9"/>
      <c r="N4558" s="12"/>
      <c r="O4558" s="12"/>
      <c r="P4558" s="12"/>
      <c r="Q4558" s="12"/>
      <c r="R4558" s="12"/>
      <c r="S4558" s="12"/>
      <c r="T4558" s="12"/>
      <c r="U4558" s="18"/>
      <c r="V4558" s="22"/>
      <c r="W4558" s="14"/>
      <c r="X4558" s="14"/>
      <c r="Y4558" s="14"/>
      <c r="Z4558" s="14"/>
      <c r="AA4558" s="14"/>
      <c r="AB4558" s="14"/>
      <c r="AC4558" s="14"/>
    </row>
    <row r="4559" spans="13:29" ht="16.5" customHeight="1" x14ac:dyDescent="0.25">
      <c r="M4559" s="9"/>
      <c r="N4559" s="12"/>
      <c r="O4559" s="12"/>
      <c r="P4559" s="12"/>
      <c r="Q4559" s="12"/>
      <c r="R4559" s="12"/>
      <c r="S4559" s="12"/>
      <c r="T4559" s="12"/>
      <c r="U4559" s="18"/>
      <c r="V4559" s="22"/>
      <c r="W4559" s="14"/>
      <c r="X4559" s="14"/>
      <c r="Y4559" s="14"/>
      <c r="Z4559" s="14"/>
      <c r="AA4559" s="14"/>
      <c r="AB4559" s="14"/>
      <c r="AC4559" s="14"/>
    </row>
    <row r="4560" spans="13:29" ht="16.5" customHeight="1" x14ac:dyDescent="0.25">
      <c r="M4560" s="9"/>
      <c r="N4560" s="12"/>
      <c r="O4560" s="12"/>
      <c r="P4560" s="12"/>
      <c r="Q4560" s="12"/>
      <c r="R4560" s="12"/>
      <c r="S4560" s="12"/>
      <c r="T4560" s="12"/>
      <c r="U4560" s="18"/>
      <c r="V4560" s="22"/>
      <c r="W4560" s="14"/>
      <c r="X4560" s="14"/>
      <c r="Y4560" s="14"/>
      <c r="Z4560" s="14"/>
      <c r="AA4560" s="14"/>
      <c r="AB4560" s="14"/>
      <c r="AC4560" s="14"/>
    </row>
    <row r="4561" spans="13:29" ht="16.5" customHeight="1" x14ac:dyDescent="0.25">
      <c r="M4561" s="9"/>
      <c r="N4561" s="12"/>
      <c r="O4561" s="12"/>
      <c r="P4561" s="12"/>
      <c r="Q4561" s="12"/>
      <c r="R4561" s="12"/>
      <c r="S4561" s="12"/>
      <c r="T4561" s="12"/>
      <c r="U4561" s="18"/>
      <c r="V4561" s="22"/>
      <c r="W4561" s="14"/>
      <c r="X4561" s="14"/>
      <c r="Y4561" s="14"/>
      <c r="Z4561" s="14"/>
      <c r="AA4561" s="14"/>
      <c r="AB4561" s="14"/>
      <c r="AC4561" s="14"/>
    </row>
    <row r="4562" spans="13:29" ht="16.5" customHeight="1" x14ac:dyDescent="0.25">
      <c r="M4562" s="9"/>
      <c r="N4562" s="12"/>
      <c r="O4562" s="12"/>
      <c r="P4562" s="12"/>
      <c r="Q4562" s="12"/>
      <c r="R4562" s="12"/>
      <c r="S4562" s="12"/>
      <c r="T4562" s="12"/>
      <c r="U4562" s="18"/>
      <c r="V4562" s="22"/>
      <c r="W4562" s="14"/>
      <c r="X4562" s="14"/>
      <c r="Y4562" s="14"/>
      <c r="Z4562" s="14"/>
      <c r="AA4562" s="14"/>
      <c r="AB4562" s="14"/>
      <c r="AC4562" s="14"/>
    </row>
    <row r="4563" spans="13:29" ht="16.5" customHeight="1" x14ac:dyDescent="0.25">
      <c r="M4563" s="9"/>
      <c r="N4563" s="12"/>
      <c r="O4563" s="12"/>
      <c r="P4563" s="12"/>
      <c r="Q4563" s="12"/>
      <c r="R4563" s="12"/>
      <c r="S4563" s="12"/>
      <c r="T4563" s="12"/>
      <c r="U4563" s="18"/>
      <c r="V4563" s="22"/>
      <c r="W4563" s="14"/>
      <c r="X4563" s="14"/>
      <c r="Y4563" s="14"/>
      <c r="Z4563" s="14"/>
      <c r="AA4563" s="14"/>
      <c r="AB4563" s="14"/>
      <c r="AC4563" s="14"/>
    </row>
    <row r="4564" spans="13:29" ht="16.5" customHeight="1" x14ac:dyDescent="0.25">
      <c r="M4564" s="9"/>
      <c r="N4564" s="12"/>
      <c r="O4564" s="12"/>
      <c r="P4564" s="12"/>
      <c r="Q4564" s="12"/>
      <c r="R4564" s="12"/>
      <c r="S4564" s="12"/>
      <c r="T4564" s="12"/>
      <c r="U4564" s="18"/>
      <c r="V4564" s="22"/>
      <c r="W4564" s="14"/>
      <c r="X4564" s="14"/>
      <c r="Y4564" s="14"/>
      <c r="Z4564" s="14"/>
      <c r="AA4564" s="14"/>
      <c r="AB4564" s="14"/>
      <c r="AC4564" s="14"/>
    </row>
    <row r="4565" spans="13:29" ht="16.5" customHeight="1" x14ac:dyDescent="0.25">
      <c r="M4565" s="9"/>
      <c r="N4565" s="12"/>
      <c r="O4565" s="12"/>
      <c r="P4565" s="12"/>
      <c r="Q4565" s="12"/>
      <c r="R4565" s="12"/>
      <c r="S4565" s="12"/>
      <c r="T4565" s="12"/>
      <c r="U4565" s="18"/>
      <c r="V4565" s="22"/>
      <c r="W4565" s="14"/>
      <c r="X4565" s="14"/>
      <c r="Y4565" s="14"/>
      <c r="Z4565" s="14"/>
      <c r="AA4565" s="14"/>
      <c r="AB4565" s="14"/>
      <c r="AC4565" s="14"/>
    </row>
    <row r="4566" spans="13:29" ht="16.5" customHeight="1" x14ac:dyDescent="0.25">
      <c r="M4566" s="9"/>
      <c r="N4566" s="12"/>
      <c r="O4566" s="12"/>
      <c r="P4566" s="12"/>
      <c r="Q4566" s="12"/>
      <c r="R4566" s="12"/>
      <c r="S4566" s="12"/>
      <c r="T4566" s="12"/>
      <c r="U4566" s="18"/>
      <c r="V4566" s="22"/>
      <c r="W4566" s="14"/>
      <c r="X4566" s="14"/>
      <c r="Y4566" s="14"/>
      <c r="Z4566" s="14"/>
      <c r="AA4566" s="14"/>
      <c r="AB4566" s="14"/>
      <c r="AC4566" s="14"/>
    </row>
    <row r="4567" spans="13:29" ht="16.5" customHeight="1" x14ac:dyDescent="0.25">
      <c r="M4567" s="9"/>
      <c r="N4567" s="12"/>
      <c r="O4567" s="12"/>
      <c r="P4567" s="12"/>
      <c r="Q4567" s="12"/>
      <c r="R4567" s="12"/>
      <c r="S4567" s="12"/>
      <c r="T4567" s="12"/>
      <c r="U4567" s="18"/>
      <c r="V4567" s="22"/>
      <c r="W4567" s="14"/>
      <c r="X4567" s="14"/>
      <c r="Y4567" s="14"/>
      <c r="Z4567" s="14"/>
      <c r="AA4567" s="14"/>
      <c r="AB4567" s="14"/>
      <c r="AC4567" s="14"/>
    </row>
    <row r="4568" spans="13:29" ht="16.5" customHeight="1" x14ac:dyDescent="0.25">
      <c r="M4568" s="9"/>
      <c r="N4568" s="12"/>
      <c r="O4568" s="12"/>
      <c r="P4568" s="12"/>
      <c r="Q4568" s="12"/>
      <c r="R4568" s="12"/>
      <c r="S4568" s="12"/>
      <c r="T4568" s="12"/>
      <c r="U4568" s="18"/>
      <c r="V4568" s="22"/>
      <c r="W4568" s="14"/>
      <c r="X4568" s="14"/>
      <c r="Y4568" s="14"/>
      <c r="Z4568" s="14"/>
      <c r="AA4568" s="14"/>
      <c r="AB4568" s="14"/>
      <c r="AC4568" s="14"/>
    </row>
    <row r="4569" spans="13:29" ht="16.5" customHeight="1" x14ac:dyDescent="0.25">
      <c r="M4569" s="9"/>
      <c r="N4569" s="12"/>
      <c r="O4569" s="12"/>
      <c r="P4569" s="12"/>
      <c r="Q4569" s="12"/>
      <c r="R4569" s="12"/>
      <c r="S4569" s="12"/>
      <c r="T4569" s="12"/>
      <c r="U4569" s="18"/>
      <c r="V4569" s="22"/>
      <c r="W4569" s="14"/>
      <c r="X4569" s="14"/>
      <c r="Y4569" s="14"/>
      <c r="Z4569" s="14"/>
      <c r="AA4569" s="14"/>
      <c r="AB4569" s="14"/>
      <c r="AC4569" s="14"/>
    </row>
    <row r="4570" spans="13:29" ht="16.5" customHeight="1" x14ac:dyDescent="0.25">
      <c r="M4570" s="9"/>
      <c r="N4570" s="12"/>
      <c r="O4570" s="12"/>
      <c r="P4570" s="12"/>
      <c r="Q4570" s="12"/>
      <c r="R4570" s="12"/>
      <c r="S4570" s="12"/>
      <c r="T4570" s="12"/>
      <c r="U4570" s="18"/>
      <c r="V4570" s="22"/>
      <c r="W4570" s="14"/>
      <c r="X4570" s="14"/>
      <c r="Y4570" s="14"/>
      <c r="Z4570" s="14"/>
      <c r="AA4570" s="14"/>
      <c r="AB4570" s="14"/>
      <c r="AC4570" s="14"/>
    </row>
    <row r="4571" spans="13:29" ht="16.5" customHeight="1" x14ac:dyDescent="0.25">
      <c r="M4571" s="9"/>
      <c r="N4571" s="12"/>
      <c r="O4571" s="12"/>
      <c r="P4571" s="12"/>
      <c r="Q4571" s="12"/>
      <c r="R4571" s="12"/>
      <c r="S4571" s="12"/>
      <c r="T4571" s="12"/>
      <c r="U4571" s="18"/>
      <c r="V4571" s="22"/>
      <c r="W4571" s="14"/>
      <c r="X4571" s="14"/>
      <c r="Y4571" s="14"/>
      <c r="Z4571" s="14"/>
      <c r="AA4571" s="14"/>
      <c r="AB4571" s="14"/>
      <c r="AC4571" s="14"/>
    </row>
    <row r="4572" spans="13:29" ht="16.5" customHeight="1" x14ac:dyDescent="0.25">
      <c r="M4572" s="9"/>
      <c r="N4572" s="12"/>
      <c r="O4572" s="12"/>
      <c r="P4572" s="12"/>
      <c r="Q4572" s="12"/>
      <c r="R4572" s="12"/>
      <c r="S4572" s="12"/>
      <c r="T4572" s="12"/>
      <c r="U4572" s="18"/>
      <c r="V4572" s="22"/>
      <c r="W4572" s="14"/>
      <c r="X4572" s="14"/>
      <c r="Y4572" s="14"/>
      <c r="Z4572" s="14"/>
      <c r="AA4572" s="14"/>
      <c r="AB4572" s="14"/>
      <c r="AC4572" s="14"/>
    </row>
    <row r="4573" spans="13:29" ht="16.5" customHeight="1" x14ac:dyDescent="0.25">
      <c r="M4573" s="9"/>
      <c r="N4573" s="12"/>
      <c r="O4573" s="12"/>
      <c r="P4573" s="12"/>
      <c r="Q4573" s="12"/>
      <c r="R4573" s="12"/>
      <c r="S4573" s="12"/>
      <c r="T4573" s="12"/>
      <c r="U4573" s="18"/>
      <c r="V4573" s="22"/>
      <c r="W4573" s="14"/>
      <c r="X4573" s="14"/>
      <c r="Y4573" s="14"/>
      <c r="Z4573" s="14"/>
      <c r="AA4573" s="14"/>
      <c r="AB4573" s="14"/>
      <c r="AC4573" s="14"/>
    </row>
    <row r="4574" spans="13:29" ht="16.5" customHeight="1" x14ac:dyDescent="0.25">
      <c r="M4574" s="9"/>
      <c r="N4574" s="12"/>
      <c r="O4574" s="12"/>
      <c r="P4574" s="12"/>
      <c r="Q4574" s="12"/>
      <c r="R4574" s="12"/>
      <c r="S4574" s="12"/>
      <c r="T4574" s="12"/>
      <c r="U4574" s="18"/>
      <c r="V4574" s="22"/>
      <c r="W4574" s="14"/>
      <c r="X4574" s="14"/>
      <c r="Y4574" s="14"/>
      <c r="Z4574" s="14"/>
      <c r="AA4574" s="14"/>
      <c r="AB4574" s="14"/>
      <c r="AC4574" s="14"/>
    </row>
    <row r="4575" spans="13:29" ht="16.5" customHeight="1" x14ac:dyDescent="0.25">
      <c r="M4575" s="9"/>
      <c r="N4575" s="12"/>
      <c r="O4575" s="12"/>
      <c r="P4575" s="12"/>
      <c r="Q4575" s="12"/>
      <c r="R4575" s="12"/>
      <c r="S4575" s="12"/>
      <c r="T4575" s="12"/>
      <c r="U4575" s="18"/>
      <c r="V4575" s="22"/>
      <c r="W4575" s="14"/>
      <c r="X4575" s="14"/>
      <c r="Y4575" s="14"/>
      <c r="Z4575" s="14"/>
      <c r="AA4575" s="14"/>
      <c r="AB4575" s="14"/>
      <c r="AC4575" s="14"/>
    </row>
    <row r="4576" spans="13:29" ht="16.5" customHeight="1" x14ac:dyDescent="0.25">
      <c r="M4576" s="9"/>
      <c r="N4576" s="12"/>
      <c r="O4576" s="12"/>
      <c r="P4576" s="12"/>
      <c r="Q4576" s="12"/>
      <c r="R4576" s="12"/>
      <c r="S4576" s="12"/>
      <c r="T4576" s="12"/>
      <c r="U4576" s="18"/>
      <c r="V4576" s="22"/>
      <c r="W4576" s="14"/>
      <c r="X4576" s="14"/>
      <c r="Y4576" s="14"/>
      <c r="Z4576" s="14"/>
      <c r="AA4576" s="14"/>
      <c r="AB4576" s="14"/>
      <c r="AC4576" s="14"/>
    </row>
    <row r="4577" spans="13:29" ht="16.5" customHeight="1" x14ac:dyDescent="0.25">
      <c r="M4577" s="9"/>
      <c r="N4577" s="12"/>
      <c r="O4577" s="12"/>
      <c r="P4577" s="12"/>
      <c r="Q4577" s="12"/>
      <c r="R4577" s="12"/>
      <c r="S4577" s="12"/>
      <c r="T4577" s="12"/>
      <c r="U4577" s="18"/>
      <c r="V4577" s="22"/>
      <c r="W4577" s="14"/>
      <c r="X4577" s="14"/>
      <c r="Y4577" s="14"/>
      <c r="Z4577" s="14"/>
      <c r="AA4577" s="14"/>
      <c r="AB4577" s="14"/>
      <c r="AC4577" s="14"/>
    </row>
    <row r="4578" spans="13:29" ht="16.5" customHeight="1" x14ac:dyDescent="0.25">
      <c r="M4578" s="9"/>
      <c r="N4578" s="12"/>
      <c r="O4578" s="12"/>
      <c r="P4578" s="12"/>
      <c r="Q4578" s="12"/>
      <c r="R4578" s="12"/>
      <c r="S4578" s="12"/>
      <c r="T4578" s="12"/>
      <c r="U4578" s="18"/>
      <c r="V4578" s="22"/>
      <c r="W4578" s="14"/>
      <c r="X4578" s="14"/>
      <c r="Y4578" s="14"/>
      <c r="Z4578" s="14"/>
      <c r="AA4578" s="14"/>
      <c r="AB4578" s="14"/>
      <c r="AC4578" s="14"/>
    </row>
    <row r="4579" spans="13:29" ht="16.5" customHeight="1" x14ac:dyDescent="0.25">
      <c r="M4579" s="9"/>
      <c r="N4579" s="12"/>
      <c r="O4579" s="12"/>
      <c r="P4579" s="12"/>
      <c r="Q4579" s="12"/>
      <c r="R4579" s="12"/>
      <c r="S4579" s="12"/>
      <c r="T4579" s="12"/>
      <c r="U4579" s="18"/>
      <c r="V4579" s="22"/>
      <c r="W4579" s="14"/>
      <c r="X4579" s="14"/>
      <c r="Y4579" s="14"/>
      <c r="Z4579" s="14"/>
      <c r="AA4579" s="14"/>
      <c r="AB4579" s="14"/>
      <c r="AC4579" s="14"/>
    </row>
    <row r="4580" spans="13:29" ht="16.5" customHeight="1" x14ac:dyDescent="0.25">
      <c r="M4580" s="9"/>
      <c r="N4580" s="12"/>
      <c r="O4580" s="12"/>
      <c r="P4580" s="12"/>
      <c r="Q4580" s="12"/>
      <c r="R4580" s="12"/>
      <c r="S4580" s="12"/>
      <c r="T4580" s="12"/>
      <c r="U4580" s="18"/>
      <c r="V4580" s="22"/>
      <c r="W4580" s="14"/>
      <c r="X4580" s="14"/>
      <c r="Y4580" s="14"/>
      <c r="Z4580" s="14"/>
      <c r="AA4580" s="14"/>
      <c r="AB4580" s="14"/>
      <c r="AC4580" s="14"/>
    </row>
    <row r="4581" spans="13:29" ht="16.5" customHeight="1" x14ac:dyDescent="0.25">
      <c r="M4581" s="9"/>
      <c r="N4581" s="12"/>
      <c r="O4581" s="12"/>
      <c r="P4581" s="12"/>
      <c r="Q4581" s="12"/>
      <c r="R4581" s="12"/>
      <c r="S4581" s="12"/>
      <c r="T4581" s="12"/>
      <c r="U4581" s="18"/>
      <c r="V4581" s="22"/>
      <c r="W4581" s="14"/>
      <c r="X4581" s="14"/>
      <c r="Y4581" s="14"/>
      <c r="Z4581" s="14"/>
      <c r="AA4581" s="14"/>
      <c r="AB4581" s="14"/>
      <c r="AC4581" s="14"/>
    </row>
    <row r="4582" spans="13:29" ht="16.5" customHeight="1" x14ac:dyDescent="0.25">
      <c r="M4582" s="9"/>
      <c r="N4582" s="12"/>
      <c r="O4582" s="12"/>
      <c r="P4582" s="12"/>
      <c r="Q4582" s="12"/>
      <c r="R4582" s="12"/>
      <c r="S4582" s="12"/>
      <c r="T4582" s="12"/>
      <c r="U4582" s="18"/>
      <c r="V4582" s="22"/>
      <c r="W4582" s="14"/>
      <c r="X4582" s="14"/>
      <c r="Y4582" s="14"/>
      <c r="Z4582" s="14"/>
      <c r="AA4582" s="14"/>
      <c r="AB4582" s="14"/>
      <c r="AC4582" s="14"/>
    </row>
    <row r="4583" spans="13:29" ht="16.5" customHeight="1" x14ac:dyDescent="0.25">
      <c r="M4583" s="9"/>
      <c r="N4583" s="12"/>
      <c r="O4583" s="12"/>
      <c r="P4583" s="12"/>
      <c r="Q4583" s="12"/>
      <c r="R4583" s="12"/>
      <c r="S4583" s="12"/>
      <c r="T4583" s="12"/>
      <c r="U4583" s="18"/>
      <c r="V4583" s="22"/>
      <c r="W4583" s="14"/>
      <c r="X4583" s="14"/>
      <c r="Y4583" s="14"/>
      <c r="Z4583" s="14"/>
      <c r="AA4583" s="14"/>
      <c r="AB4583" s="14"/>
      <c r="AC4583" s="14"/>
    </row>
    <row r="4584" spans="13:29" ht="16.5" customHeight="1" x14ac:dyDescent="0.25">
      <c r="M4584" s="9"/>
      <c r="N4584" s="12"/>
      <c r="O4584" s="12"/>
      <c r="P4584" s="12"/>
      <c r="Q4584" s="12"/>
      <c r="R4584" s="12"/>
      <c r="S4584" s="12"/>
      <c r="T4584" s="12"/>
      <c r="U4584" s="18"/>
      <c r="V4584" s="22"/>
      <c r="W4584" s="14"/>
      <c r="X4584" s="14"/>
      <c r="Y4584" s="14"/>
      <c r="Z4584" s="14"/>
      <c r="AA4584" s="14"/>
      <c r="AB4584" s="14"/>
      <c r="AC4584" s="14"/>
    </row>
    <row r="4585" spans="13:29" ht="16.5" customHeight="1" x14ac:dyDescent="0.25">
      <c r="M4585" s="9"/>
      <c r="N4585" s="12"/>
      <c r="O4585" s="12"/>
      <c r="P4585" s="12"/>
      <c r="Q4585" s="12"/>
      <c r="R4585" s="12"/>
      <c r="S4585" s="12"/>
      <c r="T4585" s="12"/>
      <c r="U4585" s="18"/>
      <c r="V4585" s="22"/>
      <c r="W4585" s="14"/>
      <c r="X4585" s="14"/>
      <c r="Y4585" s="14"/>
      <c r="Z4585" s="14"/>
      <c r="AA4585" s="14"/>
      <c r="AB4585" s="14"/>
      <c r="AC4585" s="14"/>
    </row>
    <row r="4586" spans="13:29" ht="16.5" customHeight="1" x14ac:dyDescent="0.25">
      <c r="M4586" s="9"/>
      <c r="N4586" s="12"/>
      <c r="O4586" s="12"/>
      <c r="P4586" s="12"/>
      <c r="Q4586" s="12"/>
      <c r="R4586" s="12"/>
      <c r="S4586" s="12"/>
      <c r="T4586" s="12"/>
      <c r="U4586" s="18"/>
      <c r="V4586" s="22"/>
      <c r="W4586" s="14"/>
      <c r="X4586" s="14"/>
      <c r="Y4586" s="14"/>
      <c r="Z4586" s="14"/>
      <c r="AA4586" s="14"/>
      <c r="AB4586" s="14"/>
      <c r="AC4586" s="14"/>
    </row>
    <row r="4587" spans="13:29" ht="16.5" customHeight="1" x14ac:dyDescent="0.25">
      <c r="M4587" s="9"/>
      <c r="N4587" s="12"/>
      <c r="O4587" s="12"/>
      <c r="P4587" s="12"/>
      <c r="Q4587" s="12"/>
      <c r="R4587" s="12"/>
      <c r="S4587" s="12"/>
      <c r="T4587" s="12"/>
      <c r="U4587" s="18"/>
      <c r="V4587" s="22"/>
      <c r="W4587" s="14"/>
      <c r="X4587" s="14"/>
      <c r="Y4587" s="14"/>
      <c r="Z4587" s="14"/>
      <c r="AA4587" s="14"/>
      <c r="AB4587" s="14"/>
      <c r="AC4587" s="14"/>
    </row>
    <row r="4588" spans="13:29" ht="16.5" customHeight="1" x14ac:dyDescent="0.25">
      <c r="M4588" s="9"/>
      <c r="N4588" s="12"/>
      <c r="O4588" s="12"/>
      <c r="P4588" s="12"/>
      <c r="Q4588" s="12"/>
      <c r="R4588" s="12"/>
      <c r="S4588" s="12"/>
      <c r="T4588" s="12"/>
      <c r="U4588" s="18"/>
      <c r="V4588" s="22"/>
      <c r="W4588" s="14"/>
      <c r="X4588" s="14"/>
      <c r="Y4588" s="14"/>
      <c r="Z4588" s="14"/>
      <c r="AA4588" s="14"/>
      <c r="AB4588" s="14"/>
      <c r="AC4588" s="14"/>
    </row>
    <row r="4589" spans="13:29" ht="16.5" customHeight="1" x14ac:dyDescent="0.25">
      <c r="M4589" s="9"/>
      <c r="N4589" s="12"/>
      <c r="O4589" s="12"/>
      <c r="P4589" s="12"/>
      <c r="Q4589" s="12"/>
      <c r="R4589" s="12"/>
      <c r="S4589" s="12"/>
      <c r="T4589" s="12"/>
      <c r="U4589" s="18"/>
      <c r="V4589" s="22"/>
      <c r="W4589" s="14"/>
      <c r="X4589" s="14"/>
      <c r="Y4589" s="14"/>
      <c r="Z4589" s="14"/>
      <c r="AA4589" s="14"/>
      <c r="AB4589" s="14"/>
      <c r="AC4589" s="14"/>
    </row>
    <row r="4590" spans="13:29" ht="16.5" customHeight="1" x14ac:dyDescent="0.25">
      <c r="M4590" s="9"/>
      <c r="N4590" s="12"/>
      <c r="O4590" s="12"/>
      <c r="P4590" s="12"/>
      <c r="Q4590" s="12"/>
      <c r="R4590" s="12"/>
      <c r="S4590" s="12"/>
      <c r="T4590" s="12"/>
      <c r="U4590" s="18"/>
      <c r="V4590" s="22"/>
      <c r="W4590" s="14"/>
      <c r="X4590" s="14"/>
      <c r="Y4590" s="14"/>
      <c r="Z4590" s="14"/>
      <c r="AA4590" s="14"/>
      <c r="AB4590" s="14"/>
      <c r="AC4590" s="14"/>
    </row>
    <row r="4591" spans="13:29" ht="16.5" customHeight="1" x14ac:dyDescent="0.25">
      <c r="M4591" s="9"/>
      <c r="N4591" s="12"/>
      <c r="O4591" s="12"/>
      <c r="P4591" s="12"/>
      <c r="Q4591" s="12"/>
      <c r="R4591" s="12"/>
      <c r="S4591" s="12"/>
      <c r="T4591" s="12"/>
      <c r="U4591" s="18"/>
      <c r="V4591" s="22"/>
      <c r="W4591" s="14"/>
      <c r="X4591" s="14"/>
      <c r="Y4591" s="14"/>
      <c r="Z4591" s="14"/>
      <c r="AA4591" s="14"/>
      <c r="AB4591" s="14"/>
      <c r="AC4591" s="14"/>
    </row>
    <row r="4592" spans="13:29" ht="16.5" customHeight="1" x14ac:dyDescent="0.25">
      <c r="M4592" s="9"/>
      <c r="N4592" s="12"/>
      <c r="O4592" s="12"/>
      <c r="P4592" s="12"/>
      <c r="Q4592" s="12"/>
      <c r="R4592" s="12"/>
      <c r="S4592" s="12"/>
      <c r="T4592" s="12"/>
      <c r="U4592" s="18"/>
      <c r="V4592" s="22"/>
      <c r="W4592" s="14"/>
      <c r="X4592" s="14"/>
      <c r="Y4592" s="14"/>
      <c r="Z4592" s="14"/>
      <c r="AA4592" s="14"/>
      <c r="AB4592" s="14"/>
      <c r="AC4592" s="14"/>
    </row>
    <row r="4593" spans="13:29" ht="16.5" customHeight="1" x14ac:dyDescent="0.25">
      <c r="M4593" s="9"/>
      <c r="N4593" s="12"/>
      <c r="O4593" s="12"/>
      <c r="P4593" s="12"/>
      <c r="Q4593" s="12"/>
      <c r="R4593" s="12"/>
      <c r="S4593" s="12"/>
      <c r="T4593" s="12"/>
      <c r="U4593" s="18"/>
      <c r="V4593" s="22"/>
      <c r="W4593" s="14"/>
      <c r="X4593" s="14"/>
      <c r="Y4593" s="14"/>
      <c r="Z4593" s="14"/>
      <c r="AA4593" s="14"/>
      <c r="AB4593" s="14"/>
      <c r="AC4593" s="14"/>
    </row>
    <row r="4594" spans="13:29" ht="16.5" customHeight="1" x14ac:dyDescent="0.25">
      <c r="M4594" s="9"/>
      <c r="N4594" s="12"/>
      <c r="O4594" s="12"/>
      <c r="P4594" s="12"/>
      <c r="Q4594" s="12"/>
      <c r="R4594" s="12"/>
      <c r="S4594" s="12"/>
      <c r="T4594" s="12"/>
      <c r="U4594" s="18"/>
      <c r="V4594" s="22"/>
      <c r="W4594" s="14"/>
      <c r="X4594" s="14"/>
      <c r="Y4594" s="14"/>
      <c r="Z4594" s="14"/>
      <c r="AA4594" s="14"/>
      <c r="AB4594" s="14"/>
      <c r="AC4594" s="14"/>
    </row>
    <row r="4595" spans="13:29" ht="16.5" customHeight="1" x14ac:dyDescent="0.25">
      <c r="M4595" s="9"/>
      <c r="N4595" s="12"/>
      <c r="O4595" s="12"/>
      <c r="P4595" s="12"/>
      <c r="Q4595" s="12"/>
      <c r="R4595" s="12"/>
      <c r="S4595" s="12"/>
      <c r="T4595" s="12"/>
      <c r="U4595" s="18"/>
      <c r="V4595" s="22"/>
      <c r="W4595" s="14"/>
      <c r="X4595" s="14"/>
      <c r="Y4595" s="14"/>
      <c r="Z4595" s="14"/>
      <c r="AA4595" s="14"/>
      <c r="AB4595" s="14"/>
      <c r="AC4595" s="14"/>
    </row>
    <row r="4596" spans="13:29" ht="16.5" customHeight="1" x14ac:dyDescent="0.25">
      <c r="M4596" s="9"/>
      <c r="N4596" s="12"/>
      <c r="O4596" s="12"/>
      <c r="P4596" s="12"/>
      <c r="Q4596" s="12"/>
      <c r="R4596" s="12"/>
      <c r="S4596" s="12"/>
      <c r="T4596" s="12"/>
      <c r="U4596" s="18"/>
      <c r="V4596" s="22"/>
      <c r="W4596" s="14"/>
      <c r="X4596" s="14"/>
      <c r="Y4596" s="14"/>
      <c r="Z4596" s="14"/>
      <c r="AA4596" s="14"/>
      <c r="AB4596" s="14"/>
      <c r="AC4596" s="14"/>
    </row>
    <row r="4597" spans="13:29" ht="16.5" customHeight="1" x14ac:dyDescent="0.25">
      <c r="M4597" s="9"/>
      <c r="N4597" s="12"/>
      <c r="O4597" s="12"/>
      <c r="P4597" s="12"/>
      <c r="Q4597" s="12"/>
      <c r="R4597" s="12"/>
      <c r="S4597" s="12"/>
      <c r="T4597" s="12"/>
      <c r="U4597" s="18"/>
      <c r="V4597" s="22"/>
      <c r="W4597" s="14"/>
      <c r="X4597" s="14"/>
      <c r="Y4597" s="14"/>
      <c r="Z4597" s="14"/>
      <c r="AA4597" s="14"/>
      <c r="AB4597" s="14"/>
      <c r="AC4597" s="14"/>
    </row>
    <row r="4598" spans="13:29" ht="16.5" customHeight="1" x14ac:dyDescent="0.25">
      <c r="M4598" s="9"/>
      <c r="N4598" s="12"/>
      <c r="O4598" s="12"/>
      <c r="P4598" s="12"/>
      <c r="Q4598" s="12"/>
      <c r="R4598" s="12"/>
      <c r="S4598" s="12"/>
      <c r="T4598" s="12"/>
      <c r="U4598" s="18"/>
      <c r="V4598" s="22"/>
      <c r="W4598" s="14"/>
      <c r="X4598" s="14"/>
      <c r="Y4598" s="14"/>
      <c r="Z4598" s="14"/>
      <c r="AA4598" s="14"/>
      <c r="AB4598" s="14"/>
      <c r="AC4598" s="14"/>
    </row>
    <row r="4599" spans="13:29" ht="16.5" customHeight="1" x14ac:dyDescent="0.25">
      <c r="M4599" s="9"/>
      <c r="N4599" s="12"/>
      <c r="O4599" s="12"/>
      <c r="P4599" s="12"/>
      <c r="Q4599" s="12"/>
      <c r="R4599" s="12"/>
      <c r="S4599" s="12"/>
      <c r="T4599" s="12"/>
      <c r="U4599" s="18"/>
      <c r="V4599" s="22"/>
      <c r="W4599" s="14"/>
      <c r="X4599" s="14"/>
      <c r="Y4599" s="14"/>
      <c r="Z4599" s="14"/>
      <c r="AA4599" s="14"/>
      <c r="AB4599" s="14"/>
      <c r="AC4599" s="14"/>
    </row>
    <row r="4600" spans="13:29" ht="16.5" customHeight="1" x14ac:dyDescent="0.25">
      <c r="M4600" s="9"/>
      <c r="N4600" s="12"/>
      <c r="O4600" s="12"/>
      <c r="P4600" s="12"/>
      <c r="Q4600" s="12"/>
      <c r="R4600" s="12"/>
      <c r="S4600" s="12"/>
      <c r="T4600" s="12"/>
      <c r="U4600" s="18"/>
      <c r="V4600" s="22"/>
      <c r="W4600" s="14"/>
      <c r="X4600" s="14"/>
      <c r="Y4600" s="14"/>
      <c r="Z4600" s="14"/>
      <c r="AA4600" s="14"/>
      <c r="AB4600" s="14"/>
      <c r="AC4600" s="14"/>
    </row>
    <row r="4601" spans="13:29" ht="16.5" customHeight="1" x14ac:dyDescent="0.25">
      <c r="M4601" s="9"/>
      <c r="N4601" s="12"/>
      <c r="O4601" s="12"/>
      <c r="P4601" s="12"/>
      <c r="Q4601" s="12"/>
      <c r="R4601" s="12"/>
      <c r="S4601" s="12"/>
      <c r="T4601" s="12"/>
      <c r="U4601" s="18"/>
      <c r="V4601" s="22"/>
      <c r="W4601" s="14"/>
      <c r="X4601" s="14"/>
      <c r="Y4601" s="14"/>
      <c r="Z4601" s="14"/>
      <c r="AA4601" s="14"/>
      <c r="AB4601" s="14"/>
      <c r="AC4601" s="14"/>
    </row>
    <row r="4602" spans="13:29" ht="16.5" customHeight="1" x14ac:dyDescent="0.25">
      <c r="M4602" s="9"/>
      <c r="N4602" s="12"/>
      <c r="O4602" s="12"/>
      <c r="P4602" s="12"/>
      <c r="Q4602" s="12"/>
      <c r="R4602" s="12"/>
      <c r="S4602" s="12"/>
      <c r="T4602" s="12"/>
      <c r="U4602" s="18"/>
      <c r="V4602" s="22"/>
      <c r="W4602" s="14"/>
      <c r="X4602" s="14"/>
      <c r="Y4602" s="14"/>
      <c r="Z4602" s="14"/>
      <c r="AA4602" s="14"/>
      <c r="AB4602" s="14"/>
      <c r="AC4602" s="14"/>
    </row>
    <row r="4603" spans="13:29" ht="16.5" customHeight="1" x14ac:dyDescent="0.25">
      <c r="M4603" s="9"/>
      <c r="N4603" s="12"/>
      <c r="O4603" s="12"/>
      <c r="P4603" s="12"/>
      <c r="Q4603" s="12"/>
      <c r="R4603" s="12"/>
      <c r="S4603" s="12"/>
      <c r="T4603" s="12"/>
      <c r="U4603" s="18"/>
      <c r="V4603" s="22"/>
      <c r="W4603" s="14"/>
      <c r="X4603" s="14"/>
      <c r="Y4603" s="14"/>
      <c r="Z4603" s="14"/>
      <c r="AA4603" s="14"/>
      <c r="AB4603" s="14"/>
      <c r="AC4603" s="14"/>
    </row>
    <row r="4604" spans="13:29" ht="16.5" customHeight="1" x14ac:dyDescent="0.25">
      <c r="M4604" s="9"/>
      <c r="N4604" s="12"/>
      <c r="O4604" s="12"/>
      <c r="P4604" s="12"/>
      <c r="Q4604" s="12"/>
      <c r="R4604" s="12"/>
      <c r="S4604" s="12"/>
      <c r="T4604" s="12"/>
      <c r="U4604" s="18"/>
      <c r="V4604" s="22"/>
      <c r="W4604" s="14"/>
      <c r="X4604" s="14"/>
      <c r="Y4604" s="14"/>
      <c r="Z4604" s="14"/>
      <c r="AA4604" s="14"/>
      <c r="AB4604" s="14"/>
      <c r="AC4604" s="14"/>
    </row>
    <row r="4605" spans="13:29" ht="16.5" customHeight="1" x14ac:dyDescent="0.25">
      <c r="M4605" s="9"/>
      <c r="N4605" s="12"/>
      <c r="O4605" s="12"/>
      <c r="P4605" s="12"/>
      <c r="Q4605" s="12"/>
      <c r="R4605" s="12"/>
      <c r="S4605" s="12"/>
      <c r="T4605" s="12"/>
      <c r="U4605" s="18"/>
      <c r="V4605" s="22"/>
      <c r="W4605" s="14"/>
      <c r="X4605" s="14"/>
      <c r="Y4605" s="14"/>
      <c r="Z4605" s="14"/>
      <c r="AA4605" s="14"/>
      <c r="AB4605" s="14"/>
      <c r="AC4605" s="14"/>
    </row>
    <row r="4606" spans="13:29" ht="16.5" customHeight="1" x14ac:dyDescent="0.25">
      <c r="M4606" s="9"/>
      <c r="N4606" s="12"/>
      <c r="O4606" s="12"/>
      <c r="P4606" s="12"/>
      <c r="Q4606" s="12"/>
      <c r="R4606" s="12"/>
      <c r="S4606" s="12"/>
      <c r="T4606" s="12"/>
      <c r="U4606" s="18"/>
      <c r="V4606" s="22"/>
      <c r="W4606" s="14"/>
      <c r="X4606" s="14"/>
      <c r="Y4606" s="14"/>
      <c r="Z4606" s="14"/>
      <c r="AA4606" s="14"/>
      <c r="AB4606" s="14"/>
      <c r="AC4606" s="14"/>
    </row>
    <row r="4607" spans="13:29" ht="16.5" customHeight="1" x14ac:dyDescent="0.25">
      <c r="M4607" s="9"/>
      <c r="N4607" s="12"/>
      <c r="O4607" s="12"/>
      <c r="P4607" s="12"/>
      <c r="Q4607" s="12"/>
      <c r="R4607" s="12"/>
      <c r="S4607" s="12"/>
      <c r="T4607" s="12"/>
      <c r="U4607" s="18"/>
      <c r="V4607" s="22"/>
      <c r="W4607" s="14"/>
      <c r="X4607" s="14"/>
      <c r="Y4607" s="14"/>
      <c r="Z4607" s="14"/>
      <c r="AA4607" s="14"/>
      <c r="AB4607" s="14"/>
      <c r="AC4607" s="14"/>
    </row>
    <row r="4608" spans="13:29" ht="16.5" customHeight="1" x14ac:dyDescent="0.25">
      <c r="M4608" s="9"/>
      <c r="N4608" s="12"/>
      <c r="O4608" s="12"/>
      <c r="P4608" s="12"/>
      <c r="Q4608" s="12"/>
      <c r="R4608" s="12"/>
      <c r="S4608" s="12"/>
      <c r="T4608" s="12"/>
      <c r="U4608" s="18"/>
      <c r="V4608" s="22"/>
      <c r="W4608" s="14"/>
      <c r="X4608" s="14"/>
      <c r="Y4608" s="14"/>
      <c r="Z4608" s="14"/>
      <c r="AA4608" s="14"/>
      <c r="AB4608" s="14"/>
      <c r="AC4608" s="14"/>
    </row>
    <row r="4609" spans="13:29" ht="16.5" customHeight="1" x14ac:dyDescent="0.25">
      <c r="M4609" s="9"/>
      <c r="N4609" s="12"/>
      <c r="O4609" s="12"/>
      <c r="P4609" s="12"/>
      <c r="Q4609" s="12"/>
      <c r="R4609" s="12"/>
      <c r="S4609" s="12"/>
      <c r="T4609" s="12"/>
      <c r="U4609" s="18"/>
      <c r="V4609" s="22"/>
      <c r="W4609" s="14"/>
      <c r="X4609" s="14"/>
      <c r="Y4609" s="14"/>
      <c r="Z4609" s="14"/>
      <c r="AA4609" s="14"/>
      <c r="AB4609" s="14"/>
      <c r="AC4609" s="14"/>
    </row>
    <row r="4610" spans="13:29" ht="16.5" customHeight="1" x14ac:dyDescent="0.25">
      <c r="M4610" s="9"/>
      <c r="N4610" s="12"/>
      <c r="O4610" s="12"/>
      <c r="P4610" s="12"/>
      <c r="Q4610" s="12"/>
      <c r="R4610" s="12"/>
      <c r="S4610" s="12"/>
      <c r="T4610" s="12"/>
      <c r="U4610" s="18"/>
      <c r="V4610" s="22"/>
      <c r="W4610" s="14"/>
      <c r="X4610" s="14"/>
      <c r="Y4610" s="14"/>
      <c r="Z4610" s="14"/>
      <c r="AA4610" s="14"/>
      <c r="AB4610" s="14"/>
      <c r="AC4610" s="14"/>
    </row>
    <row r="4611" spans="13:29" ht="16.5" customHeight="1" x14ac:dyDescent="0.25">
      <c r="M4611" s="9"/>
      <c r="N4611" s="12"/>
      <c r="O4611" s="12"/>
      <c r="P4611" s="12"/>
      <c r="Q4611" s="12"/>
      <c r="R4611" s="12"/>
      <c r="S4611" s="12"/>
      <c r="T4611" s="12"/>
      <c r="U4611" s="18"/>
      <c r="V4611" s="22"/>
      <c r="W4611" s="14"/>
      <c r="X4611" s="14"/>
      <c r="Y4611" s="14"/>
      <c r="Z4611" s="14"/>
      <c r="AA4611" s="14"/>
      <c r="AB4611" s="14"/>
      <c r="AC4611" s="14"/>
    </row>
    <row r="4612" spans="13:29" ht="16.5" customHeight="1" x14ac:dyDescent="0.25">
      <c r="M4612" s="9"/>
      <c r="N4612" s="12"/>
      <c r="O4612" s="12"/>
      <c r="P4612" s="12"/>
      <c r="Q4612" s="12"/>
      <c r="R4612" s="12"/>
      <c r="S4612" s="12"/>
      <c r="T4612" s="12"/>
      <c r="U4612" s="18"/>
      <c r="V4612" s="22"/>
      <c r="W4612" s="14"/>
      <c r="X4612" s="14"/>
      <c r="Y4612" s="14"/>
      <c r="Z4612" s="14"/>
      <c r="AA4612" s="14"/>
      <c r="AB4612" s="14"/>
      <c r="AC4612" s="14"/>
    </row>
    <row r="4613" spans="13:29" ht="16.5" customHeight="1" x14ac:dyDescent="0.25">
      <c r="M4613" s="9"/>
      <c r="N4613" s="12"/>
      <c r="O4613" s="12"/>
      <c r="P4613" s="12"/>
      <c r="Q4613" s="12"/>
      <c r="R4613" s="12"/>
      <c r="S4613" s="12"/>
      <c r="T4613" s="12"/>
      <c r="U4613" s="18"/>
      <c r="V4613" s="22"/>
      <c r="W4613" s="14"/>
      <c r="X4613" s="14"/>
      <c r="Y4613" s="14"/>
      <c r="Z4613" s="14"/>
      <c r="AA4613" s="14"/>
      <c r="AB4613" s="14"/>
      <c r="AC4613" s="14"/>
    </row>
    <row r="4614" spans="13:29" ht="16.5" customHeight="1" x14ac:dyDescent="0.25">
      <c r="M4614" s="9"/>
      <c r="N4614" s="12"/>
      <c r="O4614" s="12"/>
      <c r="P4614" s="12"/>
      <c r="Q4614" s="12"/>
      <c r="R4614" s="12"/>
      <c r="S4614" s="12"/>
      <c r="T4614" s="12"/>
      <c r="U4614" s="18"/>
      <c r="V4614" s="22"/>
      <c r="W4614" s="14"/>
      <c r="X4614" s="14"/>
      <c r="Y4614" s="14"/>
      <c r="Z4614" s="14"/>
      <c r="AA4614" s="14"/>
      <c r="AB4614" s="14"/>
      <c r="AC4614" s="14"/>
    </row>
    <row r="4615" spans="13:29" ht="16.5" customHeight="1" x14ac:dyDescent="0.25">
      <c r="M4615" s="9"/>
      <c r="N4615" s="12"/>
      <c r="O4615" s="12"/>
      <c r="P4615" s="12"/>
      <c r="Q4615" s="12"/>
      <c r="R4615" s="12"/>
      <c r="S4615" s="12"/>
      <c r="T4615" s="12"/>
      <c r="U4615" s="18"/>
      <c r="V4615" s="22"/>
      <c r="W4615" s="14"/>
      <c r="X4615" s="14"/>
      <c r="Y4615" s="14"/>
      <c r="Z4615" s="14"/>
      <c r="AA4615" s="14"/>
      <c r="AB4615" s="14"/>
      <c r="AC4615" s="14"/>
    </row>
    <row r="4616" spans="13:29" ht="16.5" customHeight="1" x14ac:dyDescent="0.25">
      <c r="M4616" s="9"/>
      <c r="N4616" s="12"/>
      <c r="O4616" s="12"/>
      <c r="P4616" s="12"/>
      <c r="Q4616" s="12"/>
      <c r="R4616" s="12"/>
      <c r="S4616" s="12"/>
      <c r="T4616" s="12"/>
      <c r="U4616" s="18"/>
      <c r="V4616" s="22"/>
      <c r="W4616" s="14"/>
      <c r="X4616" s="14"/>
      <c r="Y4616" s="14"/>
      <c r="Z4616" s="14"/>
      <c r="AA4616" s="14"/>
      <c r="AB4616" s="14"/>
      <c r="AC4616" s="14"/>
    </row>
    <row r="4617" spans="13:29" ht="16.5" customHeight="1" x14ac:dyDescent="0.25">
      <c r="M4617" s="9"/>
      <c r="N4617" s="12"/>
      <c r="O4617" s="12"/>
      <c r="P4617" s="12"/>
      <c r="Q4617" s="12"/>
      <c r="R4617" s="12"/>
      <c r="S4617" s="12"/>
      <c r="T4617" s="12"/>
      <c r="U4617" s="18"/>
      <c r="V4617" s="22"/>
      <c r="W4617" s="14"/>
      <c r="X4617" s="14"/>
      <c r="Y4617" s="14"/>
      <c r="Z4617" s="14"/>
      <c r="AA4617" s="14"/>
      <c r="AB4617" s="14"/>
      <c r="AC4617" s="14"/>
    </row>
    <row r="4618" spans="13:29" ht="16.5" customHeight="1" x14ac:dyDescent="0.25">
      <c r="M4618" s="9"/>
      <c r="N4618" s="12"/>
      <c r="O4618" s="12"/>
      <c r="P4618" s="12"/>
      <c r="Q4618" s="12"/>
      <c r="R4618" s="12"/>
      <c r="S4618" s="12"/>
      <c r="T4618" s="12"/>
      <c r="U4618" s="18"/>
      <c r="V4618" s="22"/>
      <c r="W4618" s="14"/>
      <c r="X4618" s="14"/>
      <c r="Y4618" s="14"/>
      <c r="Z4618" s="14"/>
      <c r="AA4618" s="14"/>
      <c r="AB4618" s="14"/>
      <c r="AC4618" s="14"/>
    </row>
    <row r="4619" spans="13:29" ht="16.5" customHeight="1" x14ac:dyDescent="0.25">
      <c r="M4619" s="9"/>
      <c r="N4619" s="12"/>
      <c r="O4619" s="12"/>
      <c r="P4619" s="12"/>
      <c r="Q4619" s="12"/>
      <c r="R4619" s="12"/>
      <c r="S4619" s="12"/>
      <c r="T4619" s="12"/>
      <c r="U4619" s="18"/>
      <c r="V4619" s="22"/>
      <c r="W4619" s="14"/>
      <c r="X4619" s="14"/>
      <c r="Y4619" s="14"/>
      <c r="Z4619" s="14"/>
      <c r="AA4619" s="14"/>
      <c r="AB4619" s="14"/>
      <c r="AC4619" s="14"/>
    </row>
    <row r="4620" spans="13:29" ht="16.5" customHeight="1" x14ac:dyDescent="0.25">
      <c r="M4620" s="9"/>
      <c r="N4620" s="12"/>
      <c r="O4620" s="12"/>
      <c r="P4620" s="12"/>
      <c r="Q4620" s="12"/>
      <c r="R4620" s="12"/>
      <c r="S4620" s="12"/>
      <c r="T4620" s="12"/>
      <c r="U4620" s="18"/>
      <c r="V4620" s="22"/>
      <c r="W4620" s="14"/>
      <c r="X4620" s="14"/>
      <c r="Y4620" s="14"/>
      <c r="Z4620" s="14"/>
      <c r="AA4620" s="14"/>
      <c r="AB4620" s="14"/>
      <c r="AC4620" s="14"/>
    </row>
    <row r="4621" spans="13:29" ht="16.5" customHeight="1" x14ac:dyDescent="0.25">
      <c r="M4621" s="9"/>
      <c r="N4621" s="12"/>
      <c r="O4621" s="12"/>
      <c r="P4621" s="12"/>
      <c r="Q4621" s="12"/>
      <c r="R4621" s="12"/>
      <c r="S4621" s="12"/>
      <c r="T4621" s="12"/>
      <c r="U4621" s="18"/>
      <c r="V4621" s="22"/>
      <c r="W4621" s="14"/>
      <c r="X4621" s="14"/>
      <c r="Y4621" s="14"/>
      <c r="Z4621" s="14"/>
      <c r="AA4621" s="14"/>
      <c r="AB4621" s="14"/>
      <c r="AC4621" s="14"/>
    </row>
    <row r="4622" spans="13:29" ht="16.5" customHeight="1" x14ac:dyDescent="0.25">
      <c r="M4622" s="9"/>
      <c r="N4622" s="12"/>
      <c r="O4622" s="12"/>
      <c r="P4622" s="12"/>
      <c r="Q4622" s="12"/>
      <c r="R4622" s="12"/>
      <c r="S4622" s="12"/>
      <c r="T4622" s="12"/>
      <c r="U4622" s="18"/>
      <c r="V4622" s="22"/>
      <c r="W4622" s="14"/>
      <c r="X4622" s="14"/>
      <c r="Y4622" s="14"/>
      <c r="Z4622" s="14"/>
      <c r="AA4622" s="14"/>
      <c r="AB4622" s="14"/>
      <c r="AC4622" s="14"/>
    </row>
    <row r="4623" spans="13:29" ht="16.5" customHeight="1" x14ac:dyDescent="0.25">
      <c r="M4623" s="9"/>
      <c r="N4623" s="12"/>
      <c r="O4623" s="12"/>
      <c r="P4623" s="12"/>
      <c r="Q4623" s="12"/>
      <c r="R4623" s="12"/>
      <c r="S4623" s="12"/>
      <c r="T4623" s="12"/>
      <c r="U4623" s="18"/>
      <c r="V4623" s="22"/>
      <c r="W4623" s="14"/>
      <c r="X4623" s="14"/>
      <c r="Y4623" s="14"/>
      <c r="Z4623" s="14"/>
      <c r="AA4623" s="14"/>
      <c r="AB4623" s="14"/>
      <c r="AC4623" s="14"/>
    </row>
    <row r="4624" spans="13:29" ht="16.5" customHeight="1" x14ac:dyDescent="0.25">
      <c r="M4624" s="9"/>
      <c r="N4624" s="12"/>
      <c r="O4624" s="12"/>
      <c r="P4624" s="12"/>
      <c r="Q4624" s="12"/>
      <c r="R4624" s="12"/>
      <c r="S4624" s="12"/>
      <c r="T4624" s="12"/>
      <c r="U4624" s="18"/>
      <c r="V4624" s="22"/>
      <c r="W4624" s="14"/>
      <c r="X4624" s="14"/>
      <c r="Y4624" s="14"/>
      <c r="Z4624" s="14"/>
      <c r="AA4624" s="14"/>
      <c r="AB4624" s="14"/>
      <c r="AC4624" s="14"/>
    </row>
    <row r="4625" spans="13:29" ht="16.5" customHeight="1" x14ac:dyDescent="0.25">
      <c r="M4625" s="9"/>
      <c r="N4625" s="12"/>
      <c r="O4625" s="12"/>
      <c r="P4625" s="12"/>
      <c r="Q4625" s="12"/>
      <c r="R4625" s="12"/>
      <c r="S4625" s="12"/>
      <c r="T4625" s="12"/>
      <c r="U4625" s="18"/>
      <c r="V4625" s="22"/>
      <c r="W4625" s="14"/>
      <c r="X4625" s="14"/>
      <c r="Y4625" s="14"/>
      <c r="Z4625" s="14"/>
      <c r="AA4625" s="14"/>
      <c r="AB4625" s="14"/>
      <c r="AC4625" s="14"/>
    </row>
    <row r="4626" spans="13:29" ht="16.5" customHeight="1" x14ac:dyDescent="0.25">
      <c r="M4626" s="9"/>
      <c r="N4626" s="12"/>
      <c r="O4626" s="12"/>
      <c r="P4626" s="12"/>
      <c r="Q4626" s="12"/>
      <c r="R4626" s="12"/>
      <c r="S4626" s="12"/>
      <c r="T4626" s="12"/>
      <c r="U4626" s="18"/>
      <c r="V4626" s="22"/>
      <c r="W4626" s="14"/>
      <c r="X4626" s="14"/>
      <c r="Y4626" s="14"/>
      <c r="Z4626" s="14"/>
      <c r="AA4626" s="14"/>
      <c r="AB4626" s="14"/>
      <c r="AC4626" s="14"/>
    </row>
    <row r="4627" spans="13:29" ht="16.5" customHeight="1" x14ac:dyDescent="0.25">
      <c r="M4627" s="9"/>
      <c r="N4627" s="12"/>
      <c r="O4627" s="12"/>
      <c r="P4627" s="12"/>
      <c r="Q4627" s="12"/>
      <c r="R4627" s="12"/>
      <c r="S4627" s="12"/>
      <c r="T4627" s="12"/>
      <c r="U4627" s="18"/>
      <c r="V4627" s="22"/>
      <c r="W4627" s="14"/>
      <c r="X4627" s="14"/>
      <c r="Y4627" s="14"/>
      <c r="Z4627" s="14"/>
      <c r="AA4627" s="14"/>
      <c r="AB4627" s="14"/>
      <c r="AC4627" s="14"/>
    </row>
    <row r="4628" spans="13:29" ht="16.5" customHeight="1" x14ac:dyDescent="0.25">
      <c r="M4628" s="9"/>
      <c r="N4628" s="12"/>
      <c r="O4628" s="12"/>
      <c r="P4628" s="12"/>
      <c r="Q4628" s="12"/>
      <c r="R4628" s="12"/>
      <c r="S4628" s="12"/>
      <c r="T4628" s="12"/>
      <c r="U4628" s="18"/>
      <c r="V4628" s="22"/>
      <c r="W4628" s="14"/>
      <c r="X4628" s="14"/>
      <c r="Y4628" s="14"/>
      <c r="Z4628" s="14"/>
      <c r="AA4628" s="14"/>
      <c r="AB4628" s="14"/>
      <c r="AC4628" s="14"/>
    </row>
    <row r="4629" spans="13:29" ht="16.5" customHeight="1" x14ac:dyDescent="0.25">
      <c r="M4629" s="9"/>
      <c r="N4629" s="12"/>
      <c r="O4629" s="12"/>
      <c r="P4629" s="12"/>
      <c r="Q4629" s="12"/>
      <c r="R4629" s="12"/>
      <c r="S4629" s="12"/>
      <c r="T4629" s="12"/>
      <c r="U4629" s="18"/>
      <c r="V4629" s="22"/>
      <c r="W4629" s="14"/>
      <c r="X4629" s="14"/>
      <c r="Y4629" s="14"/>
      <c r="Z4629" s="14"/>
      <c r="AA4629" s="14"/>
      <c r="AB4629" s="14"/>
      <c r="AC4629" s="14"/>
    </row>
    <row r="4630" spans="13:29" ht="16.5" customHeight="1" x14ac:dyDescent="0.25">
      <c r="M4630" s="9"/>
      <c r="N4630" s="12"/>
      <c r="O4630" s="12"/>
      <c r="P4630" s="12"/>
      <c r="Q4630" s="12"/>
      <c r="R4630" s="12"/>
      <c r="S4630" s="12"/>
      <c r="T4630" s="12"/>
      <c r="U4630" s="18"/>
      <c r="V4630" s="22"/>
      <c r="W4630" s="14"/>
      <c r="X4630" s="14"/>
      <c r="Y4630" s="14"/>
      <c r="Z4630" s="14"/>
      <c r="AA4630" s="14"/>
      <c r="AB4630" s="14"/>
      <c r="AC4630" s="14"/>
    </row>
    <row r="4631" spans="13:29" ht="16.5" customHeight="1" x14ac:dyDescent="0.25">
      <c r="M4631" s="9"/>
      <c r="N4631" s="12"/>
      <c r="O4631" s="12"/>
      <c r="P4631" s="12"/>
      <c r="Q4631" s="12"/>
      <c r="R4631" s="12"/>
      <c r="S4631" s="12"/>
      <c r="T4631" s="12"/>
      <c r="U4631" s="18"/>
      <c r="V4631" s="22"/>
      <c r="W4631" s="14"/>
      <c r="X4631" s="14"/>
      <c r="Y4631" s="14"/>
      <c r="Z4631" s="14"/>
      <c r="AA4631" s="14"/>
      <c r="AB4631" s="14"/>
      <c r="AC4631" s="14"/>
    </row>
    <row r="4632" spans="13:29" ht="16.5" customHeight="1" x14ac:dyDescent="0.25">
      <c r="M4632" s="9"/>
      <c r="N4632" s="12"/>
      <c r="O4632" s="12"/>
      <c r="P4632" s="12"/>
      <c r="Q4632" s="12"/>
      <c r="R4632" s="12"/>
      <c r="S4632" s="12"/>
      <c r="T4632" s="12"/>
      <c r="U4632" s="18"/>
      <c r="V4632" s="22"/>
      <c r="W4632" s="14"/>
      <c r="X4632" s="14"/>
      <c r="Y4632" s="14"/>
      <c r="Z4632" s="14"/>
      <c r="AA4632" s="14"/>
      <c r="AB4632" s="14"/>
      <c r="AC4632" s="14"/>
    </row>
    <row r="4633" spans="13:29" ht="16.5" customHeight="1" x14ac:dyDescent="0.25">
      <c r="M4633" s="9"/>
      <c r="N4633" s="12"/>
      <c r="O4633" s="12"/>
      <c r="P4633" s="12"/>
      <c r="Q4633" s="12"/>
      <c r="R4633" s="12"/>
      <c r="S4633" s="12"/>
      <c r="T4633" s="12"/>
      <c r="U4633" s="18"/>
      <c r="V4633" s="22"/>
      <c r="W4633" s="14"/>
      <c r="X4633" s="14"/>
      <c r="Y4633" s="14"/>
      <c r="Z4633" s="14"/>
      <c r="AA4633" s="14"/>
      <c r="AB4633" s="14"/>
      <c r="AC4633" s="14"/>
    </row>
    <row r="4634" spans="13:29" ht="16.5" customHeight="1" x14ac:dyDescent="0.25">
      <c r="M4634" s="9"/>
      <c r="N4634" s="12"/>
      <c r="O4634" s="12"/>
      <c r="P4634" s="12"/>
      <c r="Q4634" s="12"/>
      <c r="R4634" s="12"/>
      <c r="S4634" s="12"/>
      <c r="T4634" s="12"/>
      <c r="U4634" s="18"/>
      <c r="V4634" s="22"/>
      <c r="W4634" s="14"/>
      <c r="X4634" s="14"/>
      <c r="Y4634" s="14"/>
      <c r="Z4634" s="14"/>
      <c r="AA4634" s="14"/>
      <c r="AB4634" s="14"/>
      <c r="AC4634" s="14"/>
    </row>
    <row r="4635" spans="13:29" ht="16.5" customHeight="1" x14ac:dyDescent="0.25">
      <c r="M4635" s="9"/>
      <c r="N4635" s="12"/>
      <c r="O4635" s="12"/>
      <c r="P4635" s="12"/>
      <c r="Q4635" s="12"/>
      <c r="R4635" s="12"/>
      <c r="S4635" s="12"/>
      <c r="T4635" s="12"/>
      <c r="U4635" s="18"/>
      <c r="V4635" s="22"/>
      <c r="W4635" s="14"/>
      <c r="X4635" s="14"/>
      <c r="Y4635" s="14"/>
      <c r="Z4635" s="14"/>
      <c r="AA4635" s="14"/>
      <c r="AB4635" s="14"/>
      <c r="AC4635" s="14"/>
    </row>
    <row r="4636" spans="13:29" ht="16.5" customHeight="1" x14ac:dyDescent="0.25">
      <c r="M4636" s="9"/>
      <c r="N4636" s="12"/>
      <c r="O4636" s="12"/>
      <c r="P4636" s="12"/>
      <c r="Q4636" s="12"/>
      <c r="R4636" s="12"/>
      <c r="S4636" s="12"/>
      <c r="T4636" s="12"/>
      <c r="U4636" s="18"/>
      <c r="V4636" s="22"/>
      <c r="W4636" s="14"/>
      <c r="X4636" s="14"/>
      <c r="Y4636" s="14"/>
      <c r="Z4636" s="14"/>
      <c r="AA4636" s="14"/>
      <c r="AB4636" s="14"/>
      <c r="AC4636" s="14"/>
    </row>
    <row r="4637" spans="13:29" ht="16.5" customHeight="1" x14ac:dyDescent="0.25">
      <c r="M4637" s="9"/>
      <c r="N4637" s="12"/>
      <c r="O4637" s="12"/>
      <c r="P4637" s="12"/>
      <c r="Q4637" s="12"/>
      <c r="R4637" s="12"/>
      <c r="S4637" s="12"/>
      <c r="T4637" s="12"/>
      <c r="U4637" s="18"/>
      <c r="V4637" s="22"/>
      <c r="W4637" s="14"/>
      <c r="X4637" s="14"/>
      <c r="Y4637" s="14"/>
      <c r="Z4637" s="14"/>
      <c r="AA4637" s="14"/>
      <c r="AB4637" s="14"/>
      <c r="AC4637" s="14"/>
    </row>
    <row r="4638" spans="13:29" ht="16.5" customHeight="1" x14ac:dyDescent="0.25">
      <c r="M4638" s="9"/>
      <c r="N4638" s="12"/>
      <c r="O4638" s="12"/>
      <c r="P4638" s="12"/>
      <c r="Q4638" s="12"/>
      <c r="R4638" s="12"/>
      <c r="S4638" s="12"/>
      <c r="T4638" s="12"/>
      <c r="U4638" s="18"/>
      <c r="V4638" s="22"/>
      <c r="W4638" s="14"/>
      <c r="X4638" s="14"/>
      <c r="Y4638" s="14"/>
      <c r="Z4638" s="14"/>
      <c r="AA4638" s="14"/>
      <c r="AB4638" s="14"/>
      <c r="AC4638" s="14"/>
    </row>
    <row r="4639" spans="13:29" ht="16.5" customHeight="1" x14ac:dyDescent="0.25">
      <c r="M4639" s="9"/>
      <c r="N4639" s="12"/>
      <c r="O4639" s="12"/>
      <c r="P4639" s="12"/>
      <c r="Q4639" s="12"/>
      <c r="R4639" s="12"/>
      <c r="S4639" s="12"/>
      <c r="T4639" s="12"/>
      <c r="U4639" s="18"/>
      <c r="V4639" s="22"/>
      <c r="W4639" s="14"/>
      <c r="X4639" s="14"/>
      <c r="Y4639" s="14"/>
      <c r="Z4639" s="14"/>
      <c r="AA4639" s="14"/>
      <c r="AB4639" s="14"/>
      <c r="AC4639" s="14"/>
    </row>
    <row r="4640" spans="13:29" ht="16.5" customHeight="1" x14ac:dyDescent="0.25">
      <c r="M4640" s="9"/>
      <c r="N4640" s="12"/>
      <c r="O4640" s="12"/>
      <c r="P4640" s="12"/>
      <c r="Q4640" s="12"/>
      <c r="R4640" s="12"/>
      <c r="S4640" s="12"/>
      <c r="T4640" s="12"/>
      <c r="U4640" s="18"/>
      <c r="V4640" s="22"/>
      <c r="W4640" s="14"/>
      <c r="X4640" s="14"/>
      <c r="Y4640" s="14"/>
      <c r="Z4640" s="14"/>
      <c r="AA4640" s="14"/>
      <c r="AB4640" s="14"/>
      <c r="AC4640" s="14"/>
    </row>
    <row r="4641" spans="13:29" ht="16.5" customHeight="1" x14ac:dyDescent="0.25">
      <c r="M4641" s="9"/>
      <c r="N4641" s="12"/>
      <c r="O4641" s="12"/>
      <c r="P4641" s="12"/>
      <c r="Q4641" s="12"/>
      <c r="R4641" s="12"/>
      <c r="S4641" s="12"/>
      <c r="T4641" s="12"/>
      <c r="U4641" s="18"/>
      <c r="V4641" s="22"/>
      <c r="W4641" s="14"/>
      <c r="X4641" s="14"/>
      <c r="Y4641" s="14"/>
      <c r="Z4641" s="14"/>
      <c r="AA4641" s="14"/>
      <c r="AB4641" s="14"/>
      <c r="AC4641" s="14"/>
    </row>
    <row r="4642" spans="13:29" ht="16.5" customHeight="1" x14ac:dyDescent="0.25">
      <c r="M4642" s="9"/>
      <c r="N4642" s="12"/>
      <c r="O4642" s="12"/>
      <c r="P4642" s="12"/>
      <c r="Q4642" s="12"/>
      <c r="R4642" s="12"/>
      <c r="S4642" s="12"/>
      <c r="T4642" s="12"/>
      <c r="U4642" s="18"/>
      <c r="V4642" s="22"/>
      <c r="W4642" s="14"/>
      <c r="X4642" s="14"/>
      <c r="Y4642" s="14"/>
      <c r="Z4642" s="14"/>
      <c r="AA4642" s="14"/>
      <c r="AB4642" s="14"/>
      <c r="AC4642" s="14"/>
    </row>
    <row r="4643" spans="13:29" ht="16.5" customHeight="1" x14ac:dyDescent="0.25">
      <c r="M4643" s="9"/>
      <c r="N4643" s="12"/>
      <c r="O4643" s="12"/>
      <c r="P4643" s="12"/>
      <c r="Q4643" s="12"/>
      <c r="R4643" s="12"/>
      <c r="S4643" s="12"/>
      <c r="T4643" s="12"/>
      <c r="U4643" s="18"/>
      <c r="V4643" s="22"/>
      <c r="W4643" s="14"/>
      <c r="X4643" s="14"/>
      <c r="Y4643" s="14"/>
      <c r="Z4643" s="14"/>
      <c r="AA4643" s="14"/>
      <c r="AB4643" s="14"/>
      <c r="AC4643" s="14"/>
    </row>
    <row r="4644" spans="13:29" ht="16.5" customHeight="1" x14ac:dyDescent="0.25">
      <c r="M4644" s="9"/>
      <c r="N4644" s="12"/>
      <c r="O4644" s="12"/>
      <c r="P4644" s="12"/>
      <c r="Q4644" s="12"/>
      <c r="R4644" s="12"/>
      <c r="S4644" s="12"/>
      <c r="T4644" s="12"/>
      <c r="U4644" s="18"/>
      <c r="V4644" s="22"/>
      <c r="W4644" s="14"/>
      <c r="X4644" s="14"/>
      <c r="Y4644" s="14"/>
      <c r="Z4644" s="14"/>
      <c r="AA4644" s="14"/>
      <c r="AB4644" s="14"/>
      <c r="AC4644" s="14"/>
    </row>
    <row r="4645" spans="13:29" ht="16.5" customHeight="1" x14ac:dyDescent="0.25">
      <c r="M4645" s="9"/>
      <c r="N4645" s="12"/>
      <c r="O4645" s="12"/>
      <c r="P4645" s="12"/>
      <c r="Q4645" s="12"/>
      <c r="R4645" s="12"/>
      <c r="S4645" s="12"/>
      <c r="T4645" s="12"/>
      <c r="U4645" s="18"/>
      <c r="V4645" s="22"/>
      <c r="W4645" s="14"/>
      <c r="X4645" s="14"/>
      <c r="Y4645" s="14"/>
      <c r="Z4645" s="14"/>
      <c r="AA4645" s="14"/>
      <c r="AB4645" s="14"/>
      <c r="AC4645" s="14"/>
    </row>
    <row r="4646" spans="13:29" ht="16.5" customHeight="1" x14ac:dyDescent="0.25">
      <c r="M4646" s="9"/>
      <c r="N4646" s="12"/>
      <c r="O4646" s="12"/>
      <c r="P4646" s="12"/>
      <c r="Q4646" s="12"/>
      <c r="R4646" s="12"/>
      <c r="S4646" s="12"/>
      <c r="T4646" s="12"/>
      <c r="U4646" s="18"/>
      <c r="V4646" s="22"/>
      <c r="W4646" s="14"/>
      <c r="X4646" s="14"/>
      <c r="Y4646" s="14"/>
      <c r="Z4646" s="14"/>
      <c r="AA4646" s="14"/>
      <c r="AB4646" s="14"/>
      <c r="AC4646" s="14"/>
    </row>
    <row r="4647" spans="13:29" ht="16.5" customHeight="1" x14ac:dyDescent="0.25">
      <c r="M4647" s="9"/>
      <c r="N4647" s="12"/>
      <c r="O4647" s="12"/>
      <c r="P4647" s="12"/>
      <c r="Q4647" s="12"/>
      <c r="R4647" s="12"/>
      <c r="S4647" s="12"/>
      <c r="T4647" s="12"/>
      <c r="U4647" s="18"/>
      <c r="V4647" s="22"/>
      <c r="W4647" s="14"/>
      <c r="X4647" s="14"/>
      <c r="Y4647" s="14"/>
      <c r="Z4647" s="14"/>
      <c r="AA4647" s="14"/>
      <c r="AB4647" s="14"/>
      <c r="AC4647" s="14"/>
    </row>
    <row r="4648" spans="13:29" ht="16.5" customHeight="1" x14ac:dyDescent="0.25">
      <c r="M4648" s="9"/>
      <c r="N4648" s="12"/>
      <c r="O4648" s="12"/>
      <c r="P4648" s="12"/>
      <c r="Q4648" s="12"/>
      <c r="R4648" s="12"/>
      <c r="S4648" s="12"/>
      <c r="T4648" s="12"/>
      <c r="U4648" s="18"/>
      <c r="V4648" s="22"/>
      <c r="W4648" s="14"/>
      <c r="X4648" s="14"/>
      <c r="Y4648" s="14"/>
      <c r="Z4648" s="14"/>
      <c r="AA4648" s="14"/>
      <c r="AB4648" s="14"/>
      <c r="AC4648" s="14"/>
    </row>
    <row r="4649" spans="13:29" ht="16.5" customHeight="1" x14ac:dyDescent="0.25">
      <c r="M4649" s="9"/>
      <c r="N4649" s="12"/>
      <c r="O4649" s="12"/>
      <c r="P4649" s="12"/>
      <c r="Q4649" s="12"/>
      <c r="R4649" s="12"/>
      <c r="S4649" s="12"/>
      <c r="T4649" s="12"/>
      <c r="U4649" s="18"/>
      <c r="V4649" s="22"/>
      <c r="W4649" s="14"/>
      <c r="X4649" s="14"/>
      <c r="Y4649" s="14"/>
      <c r="Z4649" s="14"/>
      <c r="AA4649" s="14"/>
      <c r="AB4649" s="14"/>
      <c r="AC4649" s="14"/>
    </row>
    <row r="4650" spans="13:29" ht="16.5" customHeight="1" x14ac:dyDescent="0.25">
      <c r="M4650" s="9"/>
      <c r="N4650" s="12"/>
      <c r="O4650" s="12"/>
      <c r="P4650" s="12"/>
      <c r="Q4650" s="12"/>
      <c r="R4650" s="12"/>
      <c r="S4650" s="12"/>
      <c r="T4650" s="12"/>
      <c r="U4650" s="18"/>
      <c r="V4650" s="22"/>
      <c r="W4650" s="14"/>
      <c r="X4650" s="14"/>
      <c r="Y4650" s="14"/>
      <c r="Z4650" s="14"/>
      <c r="AA4650" s="14"/>
      <c r="AB4650" s="14"/>
      <c r="AC4650" s="14"/>
    </row>
    <row r="4651" spans="13:29" ht="16.5" customHeight="1" x14ac:dyDescent="0.25">
      <c r="M4651" s="9"/>
      <c r="N4651" s="12"/>
      <c r="O4651" s="12"/>
      <c r="P4651" s="12"/>
      <c r="Q4651" s="12"/>
      <c r="R4651" s="12"/>
      <c r="S4651" s="12"/>
      <c r="T4651" s="12"/>
      <c r="U4651" s="18"/>
      <c r="V4651" s="22"/>
      <c r="W4651" s="14"/>
      <c r="X4651" s="14"/>
      <c r="Y4651" s="14"/>
      <c r="Z4651" s="14"/>
      <c r="AA4651" s="14"/>
      <c r="AB4651" s="14"/>
      <c r="AC4651" s="14"/>
    </row>
    <row r="4652" spans="13:29" ht="16.5" customHeight="1" x14ac:dyDescent="0.25">
      <c r="M4652" s="9"/>
      <c r="N4652" s="12"/>
      <c r="O4652" s="12"/>
      <c r="P4652" s="12"/>
      <c r="Q4652" s="12"/>
      <c r="R4652" s="12"/>
      <c r="S4652" s="12"/>
      <c r="T4652" s="12"/>
      <c r="U4652" s="18"/>
      <c r="V4652" s="22"/>
      <c r="W4652" s="14"/>
      <c r="X4652" s="14"/>
      <c r="Y4652" s="14"/>
      <c r="Z4652" s="14"/>
      <c r="AA4652" s="14"/>
      <c r="AB4652" s="14"/>
      <c r="AC4652" s="14"/>
    </row>
    <row r="4653" spans="13:29" ht="16.5" customHeight="1" x14ac:dyDescent="0.25">
      <c r="M4653" s="9"/>
      <c r="N4653" s="12"/>
      <c r="O4653" s="12"/>
      <c r="P4653" s="12"/>
      <c r="Q4653" s="12"/>
      <c r="R4653" s="12"/>
      <c r="S4653" s="12"/>
      <c r="T4653" s="12"/>
      <c r="U4653" s="18"/>
      <c r="V4653" s="22"/>
      <c r="W4653" s="14"/>
      <c r="X4653" s="14"/>
      <c r="Y4653" s="14"/>
      <c r="Z4653" s="14"/>
      <c r="AA4653" s="14"/>
      <c r="AB4653" s="14"/>
      <c r="AC4653" s="14"/>
    </row>
    <row r="4654" spans="13:29" ht="16.5" customHeight="1" x14ac:dyDescent="0.25">
      <c r="M4654" s="9"/>
      <c r="N4654" s="12"/>
      <c r="O4654" s="12"/>
      <c r="P4654" s="12"/>
      <c r="Q4654" s="12"/>
      <c r="R4654" s="12"/>
      <c r="S4654" s="12"/>
      <c r="T4654" s="12"/>
      <c r="U4654" s="18"/>
      <c r="V4654" s="22"/>
      <c r="W4654" s="14"/>
      <c r="X4654" s="14"/>
      <c r="Y4654" s="14"/>
      <c r="Z4654" s="14"/>
      <c r="AA4654" s="14"/>
      <c r="AB4654" s="14"/>
      <c r="AC4654" s="14"/>
    </row>
    <row r="4655" spans="13:29" ht="16.5" customHeight="1" x14ac:dyDescent="0.25">
      <c r="M4655" s="9"/>
      <c r="N4655" s="12"/>
      <c r="O4655" s="12"/>
      <c r="P4655" s="12"/>
      <c r="Q4655" s="12"/>
      <c r="R4655" s="12"/>
      <c r="S4655" s="12"/>
      <c r="T4655" s="12"/>
      <c r="U4655" s="18"/>
      <c r="V4655" s="22"/>
      <c r="W4655" s="14"/>
      <c r="X4655" s="14"/>
      <c r="Y4655" s="14"/>
      <c r="Z4655" s="14"/>
      <c r="AA4655" s="14"/>
      <c r="AB4655" s="14"/>
      <c r="AC4655" s="14"/>
    </row>
    <row r="4656" spans="13:29" ht="16.5" customHeight="1" x14ac:dyDescent="0.25">
      <c r="M4656" s="9"/>
      <c r="N4656" s="12"/>
      <c r="O4656" s="12"/>
      <c r="P4656" s="12"/>
      <c r="Q4656" s="12"/>
      <c r="R4656" s="12"/>
      <c r="S4656" s="12"/>
      <c r="T4656" s="12"/>
      <c r="U4656" s="18"/>
      <c r="V4656" s="22"/>
      <c r="W4656" s="14"/>
      <c r="X4656" s="14"/>
      <c r="Y4656" s="14"/>
      <c r="Z4656" s="14"/>
      <c r="AA4656" s="14"/>
      <c r="AB4656" s="14"/>
      <c r="AC4656" s="14"/>
    </row>
    <row r="4657" spans="13:29" ht="16.5" customHeight="1" x14ac:dyDescent="0.25">
      <c r="M4657" s="9"/>
      <c r="N4657" s="12"/>
      <c r="O4657" s="12"/>
      <c r="P4657" s="12"/>
      <c r="Q4657" s="12"/>
      <c r="R4657" s="12"/>
      <c r="S4657" s="12"/>
      <c r="T4657" s="12"/>
      <c r="U4657" s="18"/>
      <c r="V4657" s="22"/>
      <c r="W4657" s="14"/>
      <c r="X4657" s="14"/>
      <c r="Y4657" s="14"/>
      <c r="Z4657" s="14"/>
      <c r="AA4657" s="14"/>
      <c r="AB4657" s="14"/>
      <c r="AC4657" s="14"/>
    </row>
    <row r="4658" spans="13:29" ht="16.5" customHeight="1" x14ac:dyDescent="0.25">
      <c r="M4658" s="9"/>
      <c r="N4658" s="12"/>
      <c r="O4658" s="12"/>
      <c r="P4658" s="12"/>
      <c r="Q4658" s="12"/>
      <c r="R4658" s="12"/>
      <c r="S4658" s="12"/>
      <c r="T4658" s="12"/>
      <c r="U4658" s="18"/>
      <c r="V4658" s="22"/>
      <c r="W4658" s="14"/>
      <c r="X4658" s="14"/>
      <c r="Y4658" s="14"/>
      <c r="Z4658" s="14"/>
      <c r="AA4658" s="14"/>
      <c r="AB4658" s="14"/>
      <c r="AC4658" s="14"/>
    </row>
    <row r="4659" spans="13:29" ht="16.5" customHeight="1" x14ac:dyDescent="0.25">
      <c r="M4659" s="9"/>
      <c r="N4659" s="12"/>
      <c r="O4659" s="12"/>
      <c r="P4659" s="12"/>
      <c r="Q4659" s="12"/>
      <c r="R4659" s="12"/>
      <c r="S4659" s="12"/>
      <c r="T4659" s="12"/>
      <c r="U4659" s="18"/>
      <c r="V4659" s="22"/>
      <c r="W4659" s="14"/>
      <c r="X4659" s="14"/>
      <c r="Y4659" s="14"/>
      <c r="Z4659" s="14"/>
      <c r="AA4659" s="14"/>
      <c r="AB4659" s="14"/>
      <c r="AC4659" s="14"/>
    </row>
    <row r="4660" spans="13:29" ht="16.5" customHeight="1" x14ac:dyDescent="0.25">
      <c r="M4660" s="9"/>
      <c r="N4660" s="12"/>
      <c r="O4660" s="12"/>
      <c r="P4660" s="12"/>
      <c r="Q4660" s="12"/>
      <c r="R4660" s="12"/>
      <c r="S4660" s="12"/>
      <c r="T4660" s="12"/>
      <c r="U4660" s="18"/>
      <c r="V4660" s="22"/>
      <c r="W4660" s="14"/>
      <c r="X4660" s="14"/>
      <c r="Y4660" s="14"/>
      <c r="Z4660" s="14"/>
      <c r="AA4660" s="14"/>
      <c r="AB4660" s="14"/>
      <c r="AC4660" s="14"/>
    </row>
    <row r="4661" spans="13:29" ht="16.5" customHeight="1" x14ac:dyDescent="0.25">
      <c r="M4661" s="9"/>
      <c r="N4661" s="12"/>
      <c r="O4661" s="12"/>
      <c r="P4661" s="12"/>
      <c r="Q4661" s="12"/>
      <c r="R4661" s="12"/>
      <c r="S4661" s="12"/>
      <c r="T4661" s="12"/>
      <c r="U4661" s="18"/>
      <c r="V4661" s="22"/>
      <c r="W4661" s="14"/>
      <c r="X4661" s="14"/>
      <c r="Y4661" s="14"/>
      <c r="Z4661" s="14"/>
      <c r="AA4661" s="14"/>
      <c r="AB4661" s="14"/>
      <c r="AC4661" s="14"/>
    </row>
    <row r="4662" spans="13:29" ht="16.5" customHeight="1" x14ac:dyDescent="0.25">
      <c r="M4662" s="9"/>
      <c r="N4662" s="12"/>
      <c r="O4662" s="12"/>
      <c r="P4662" s="12"/>
      <c r="Q4662" s="12"/>
      <c r="R4662" s="12"/>
      <c r="S4662" s="12"/>
      <c r="T4662" s="12"/>
      <c r="U4662" s="18"/>
      <c r="V4662" s="22"/>
      <c r="W4662" s="14"/>
      <c r="X4662" s="14"/>
      <c r="Y4662" s="14"/>
      <c r="Z4662" s="14"/>
      <c r="AA4662" s="14"/>
      <c r="AB4662" s="14"/>
      <c r="AC4662" s="14"/>
    </row>
    <row r="4663" spans="13:29" ht="16.5" customHeight="1" x14ac:dyDescent="0.25">
      <c r="M4663" s="9"/>
      <c r="N4663" s="12"/>
      <c r="O4663" s="12"/>
      <c r="P4663" s="12"/>
      <c r="Q4663" s="12"/>
      <c r="R4663" s="12"/>
      <c r="S4663" s="12"/>
      <c r="T4663" s="12"/>
      <c r="U4663" s="18"/>
      <c r="V4663" s="22"/>
      <c r="W4663" s="14"/>
      <c r="X4663" s="14"/>
      <c r="Y4663" s="14"/>
      <c r="Z4663" s="14"/>
      <c r="AA4663" s="14"/>
      <c r="AB4663" s="14"/>
      <c r="AC4663" s="14"/>
    </row>
    <row r="4664" spans="13:29" ht="16.5" customHeight="1" x14ac:dyDescent="0.25">
      <c r="M4664" s="9"/>
      <c r="N4664" s="12"/>
      <c r="O4664" s="12"/>
      <c r="P4664" s="12"/>
      <c r="Q4664" s="12"/>
      <c r="R4664" s="12"/>
      <c r="S4664" s="12"/>
      <c r="T4664" s="12"/>
      <c r="U4664" s="18"/>
      <c r="V4664" s="22"/>
      <c r="W4664" s="14"/>
      <c r="X4664" s="14"/>
      <c r="Y4664" s="14"/>
      <c r="Z4664" s="14"/>
      <c r="AA4664" s="14"/>
      <c r="AB4664" s="14"/>
      <c r="AC4664" s="14"/>
    </row>
    <row r="4665" spans="13:29" ht="16.5" customHeight="1" x14ac:dyDescent="0.25">
      <c r="M4665" s="9"/>
      <c r="N4665" s="12"/>
      <c r="O4665" s="12"/>
      <c r="P4665" s="12"/>
      <c r="Q4665" s="12"/>
      <c r="R4665" s="12"/>
      <c r="S4665" s="12"/>
      <c r="T4665" s="12"/>
      <c r="U4665" s="18"/>
      <c r="V4665" s="22"/>
      <c r="W4665" s="14"/>
      <c r="X4665" s="14"/>
      <c r="Y4665" s="14"/>
      <c r="Z4665" s="14"/>
      <c r="AA4665" s="14"/>
      <c r="AB4665" s="14"/>
      <c r="AC4665" s="14"/>
    </row>
    <row r="4666" spans="13:29" ht="16.5" customHeight="1" x14ac:dyDescent="0.25">
      <c r="M4666" s="9"/>
      <c r="N4666" s="12"/>
      <c r="O4666" s="12"/>
      <c r="P4666" s="12"/>
      <c r="Q4666" s="12"/>
      <c r="R4666" s="12"/>
      <c r="S4666" s="12"/>
      <c r="T4666" s="12"/>
      <c r="U4666" s="18"/>
      <c r="V4666" s="22"/>
      <c r="W4666" s="14"/>
      <c r="X4666" s="14"/>
      <c r="Y4666" s="14"/>
      <c r="Z4666" s="14"/>
      <c r="AA4666" s="14"/>
      <c r="AB4666" s="14"/>
      <c r="AC4666" s="14"/>
    </row>
    <row r="4667" spans="13:29" ht="16.5" customHeight="1" x14ac:dyDescent="0.25">
      <c r="M4667" s="9"/>
      <c r="N4667" s="12"/>
      <c r="O4667" s="12"/>
      <c r="P4667" s="12"/>
      <c r="Q4667" s="12"/>
      <c r="R4667" s="12"/>
      <c r="S4667" s="12"/>
      <c r="T4667" s="12"/>
      <c r="U4667" s="18"/>
      <c r="V4667" s="22"/>
      <c r="W4667" s="14"/>
      <c r="X4667" s="14"/>
      <c r="Y4667" s="14"/>
      <c r="Z4667" s="14"/>
      <c r="AA4667" s="14"/>
      <c r="AB4667" s="14"/>
      <c r="AC4667" s="14"/>
    </row>
    <row r="4668" spans="13:29" ht="16.5" customHeight="1" x14ac:dyDescent="0.25">
      <c r="M4668" s="9"/>
      <c r="N4668" s="12"/>
      <c r="O4668" s="12"/>
      <c r="P4668" s="12"/>
      <c r="Q4668" s="12"/>
      <c r="R4668" s="12"/>
      <c r="S4668" s="12"/>
      <c r="T4668" s="12"/>
      <c r="U4668" s="18"/>
      <c r="V4668" s="22"/>
      <c r="W4668" s="14"/>
      <c r="X4668" s="14"/>
      <c r="Y4668" s="14"/>
      <c r="Z4668" s="14"/>
      <c r="AA4668" s="14"/>
      <c r="AB4668" s="14"/>
      <c r="AC4668" s="14"/>
    </row>
    <row r="4669" spans="13:29" ht="16.5" customHeight="1" x14ac:dyDescent="0.25">
      <c r="M4669" s="9"/>
      <c r="N4669" s="12"/>
      <c r="O4669" s="12"/>
      <c r="P4669" s="12"/>
      <c r="Q4669" s="12"/>
      <c r="R4669" s="12"/>
      <c r="S4669" s="12"/>
      <c r="T4669" s="12"/>
      <c r="U4669" s="18"/>
      <c r="V4669" s="22"/>
      <c r="W4669" s="14"/>
      <c r="X4669" s="14"/>
      <c r="Y4669" s="14"/>
      <c r="Z4669" s="14"/>
      <c r="AA4669" s="14"/>
      <c r="AB4669" s="14"/>
      <c r="AC4669" s="14"/>
    </row>
    <row r="4670" spans="13:29" ht="16.5" customHeight="1" x14ac:dyDescent="0.25">
      <c r="M4670" s="9"/>
      <c r="N4670" s="12"/>
      <c r="O4670" s="12"/>
      <c r="P4670" s="12"/>
      <c r="Q4670" s="12"/>
      <c r="R4670" s="12"/>
      <c r="S4670" s="12"/>
      <c r="T4670" s="12"/>
      <c r="U4670" s="18"/>
      <c r="V4670" s="22"/>
      <c r="W4670" s="14"/>
      <c r="X4670" s="14"/>
      <c r="Y4670" s="14"/>
      <c r="Z4670" s="14"/>
      <c r="AA4670" s="14"/>
      <c r="AB4670" s="14"/>
      <c r="AC4670" s="14"/>
    </row>
    <row r="4671" spans="13:29" ht="16.5" customHeight="1" x14ac:dyDescent="0.25">
      <c r="M4671" s="9"/>
      <c r="N4671" s="12"/>
      <c r="O4671" s="12"/>
      <c r="P4671" s="12"/>
      <c r="Q4671" s="12"/>
      <c r="R4671" s="12"/>
      <c r="S4671" s="12"/>
      <c r="T4671" s="12"/>
      <c r="U4671" s="18"/>
      <c r="V4671" s="22"/>
      <c r="W4671" s="14"/>
      <c r="X4671" s="14"/>
      <c r="Y4671" s="14"/>
      <c r="Z4671" s="14"/>
      <c r="AA4671" s="14"/>
      <c r="AB4671" s="14"/>
      <c r="AC4671" s="14"/>
    </row>
    <row r="4672" spans="13:29" ht="16.5" customHeight="1" x14ac:dyDescent="0.25">
      <c r="M4672" s="9"/>
      <c r="N4672" s="12"/>
      <c r="O4672" s="12"/>
      <c r="P4672" s="12"/>
      <c r="Q4672" s="12"/>
      <c r="R4672" s="12"/>
      <c r="S4672" s="12"/>
      <c r="T4672" s="12"/>
      <c r="U4672" s="18"/>
      <c r="V4672" s="22"/>
      <c r="W4672" s="14"/>
      <c r="X4672" s="14"/>
      <c r="Y4672" s="14"/>
      <c r="Z4672" s="14"/>
      <c r="AA4672" s="14"/>
      <c r="AB4672" s="14"/>
      <c r="AC4672" s="14"/>
    </row>
    <row r="4673" spans="13:29" ht="16.5" customHeight="1" x14ac:dyDescent="0.25">
      <c r="M4673" s="9"/>
      <c r="N4673" s="12"/>
      <c r="O4673" s="12"/>
      <c r="P4673" s="12"/>
      <c r="Q4673" s="12"/>
      <c r="R4673" s="12"/>
      <c r="S4673" s="12"/>
      <c r="T4673" s="12"/>
      <c r="U4673" s="18"/>
      <c r="V4673" s="22"/>
      <c r="W4673" s="14"/>
      <c r="X4673" s="14"/>
      <c r="Y4673" s="14"/>
      <c r="Z4673" s="14"/>
      <c r="AA4673" s="14"/>
      <c r="AB4673" s="14"/>
      <c r="AC4673" s="14"/>
    </row>
    <row r="4674" spans="13:29" ht="16.5" customHeight="1" x14ac:dyDescent="0.25">
      <c r="M4674" s="9"/>
      <c r="N4674" s="12"/>
      <c r="O4674" s="12"/>
      <c r="P4674" s="12"/>
      <c r="Q4674" s="12"/>
      <c r="R4674" s="12"/>
      <c r="S4674" s="12"/>
      <c r="T4674" s="12"/>
      <c r="U4674" s="18"/>
      <c r="V4674" s="22"/>
      <c r="W4674" s="14"/>
      <c r="X4674" s="14"/>
      <c r="Y4674" s="14"/>
      <c r="Z4674" s="14"/>
      <c r="AA4674" s="14"/>
      <c r="AB4674" s="14"/>
      <c r="AC4674" s="14"/>
    </row>
    <row r="4675" spans="13:29" ht="16.5" customHeight="1" x14ac:dyDescent="0.25">
      <c r="M4675" s="9"/>
      <c r="N4675" s="12"/>
      <c r="O4675" s="12"/>
      <c r="P4675" s="12"/>
      <c r="Q4675" s="12"/>
      <c r="R4675" s="12"/>
      <c r="S4675" s="12"/>
      <c r="T4675" s="12"/>
      <c r="U4675" s="18"/>
      <c r="V4675" s="22"/>
      <c r="W4675" s="14"/>
      <c r="X4675" s="14"/>
      <c r="Y4675" s="14"/>
      <c r="Z4675" s="14"/>
      <c r="AA4675" s="14"/>
      <c r="AB4675" s="14"/>
      <c r="AC4675" s="14"/>
    </row>
    <row r="4676" spans="13:29" ht="16.5" customHeight="1" x14ac:dyDescent="0.25">
      <c r="M4676" s="9"/>
      <c r="N4676" s="12"/>
      <c r="O4676" s="12"/>
      <c r="P4676" s="12"/>
      <c r="Q4676" s="12"/>
      <c r="R4676" s="12"/>
      <c r="S4676" s="12"/>
      <c r="T4676" s="12"/>
      <c r="U4676" s="18"/>
      <c r="V4676" s="22"/>
      <c r="W4676" s="14"/>
      <c r="X4676" s="14"/>
      <c r="Y4676" s="14"/>
      <c r="Z4676" s="14"/>
      <c r="AA4676" s="14"/>
      <c r="AB4676" s="14"/>
      <c r="AC4676" s="14"/>
    </row>
    <row r="4677" spans="13:29" ht="16.5" customHeight="1" x14ac:dyDescent="0.25">
      <c r="M4677" s="9"/>
      <c r="N4677" s="12"/>
      <c r="O4677" s="12"/>
      <c r="P4677" s="12"/>
      <c r="Q4677" s="12"/>
      <c r="R4677" s="12"/>
      <c r="S4677" s="12"/>
      <c r="T4677" s="12"/>
      <c r="U4677" s="18"/>
      <c r="V4677" s="22"/>
      <c r="W4677" s="14"/>
      <c r="X4677" s="14"/>
      <c r="Y4677" s="14"/>
      <c r="Z4677" s="14"/>
      <c r="AA4677" s="14"/>
      <c r="AB4677" s="14"/>
      <c r="AC4677" s="14"/>
    </row>
    <row r="4678" spans="13:29" ht="16.5" customHeight="1" x14ac:dyDescent="0.25">
      <c r="M4678" s="9"/>
      <c r="N4678" s="12"/>
      <c r="O4678" s="12"/>
      <c r="P4678" s="12"/>
      <c r="Q4678" s="12"/>
      <c r="R4678" s="12"/>
      <c r="S4678" s="12"/>
      <c r="T4678" s="12"/>
      <c r="U4678" s="18"/>
      <c r="V4678" s="22"/>
      <c r="W4678" s="14"/>
      <c r="X4678" s="14"/>
      <c r="Y4678" s="14"/>
      <c r="Z4678" s="14"/>
      <c r="AA4678" s="14"/>
      <c r="AB4678" s="14"/>
      <c r="AC4678" s="14"/>
    </row>
    <row r="4679" spans="13:29" ht="16.5" customHeight="1" x14ac:dyDescent="0.25">
      <c r="M4679" s="9"/>
      <c r="N4679" s="12"/>
      <c r="O4679" s="12"/>
      <c r="P4679" s="12"/>
      <c r="Q4679" s="12"/>
      <c r="R4679" s="12"/>
      <c r="S4679" s="12"/>
      <c r="T4679" s="12"/>
      <c r="U4679" s="18"/>
      <c r="V4679" s="22"/>
      <c r="W4679" s="14"/>
      <c r="X4679" s="14"/>
      <c r="Y4679" s="14"/>
      <c r="Z4679" s="14"/>
      <c r="AA4679" s="14"/>
      <c r="AB4679" s="14"/>
      <c r="AC4679" s="14"/>
    </row>
    <row r="4680" spans="13:29" ht="16.5" customHeight="1" x14ac:dyDescent="0.25">
      <c r="M4680" s="9"/>
      <c r="N4680" s="12"/>
      <c r="O4680" s="12"/>
      <c r="P4680" s="12"/>
      <c r="Q4680" s="12"/>
      <c r="R4680" s="12"/>
      <c r="S4680" s="12"/>
      <c r="T4680" s="12"/>
      <c r="U4680" s="18"/>
      <c r="V4680" s="22"/>
      <c r="W4680" s="14"/>
      <c r="X4680" s="14"/>
      <c r="Y4680" s="14"/>
      <c r="Z4680" s="14"/>
      <c r="AA4680" s="14"/>
      <c r="AB4680" s="14"/>
      <c r="AC4680" s="14"/>
    </row>
    <row r="4681" spans="13:29" ht="16.5" customHeight="1" x14ac:dyDescent="0.25">
      <c r="M4681" s="9"/>
      <c r="N4681" s="12"/>
      <c r="O4681" s="12"/>
      <c r="P4681" s="12"/>
      <c r="Q4681" s="12"/>
      <c r="R4681" s="12"/>
      <c r="S4681" s="12"/>
      <c r="T4681" s="12"/>
      <c r="U4681" s="18"/>
      <c r="V4681" s="22"/>
      <c r="W4681" s="14"/>
      <c r="X4681" s="14"/>
      <c r="Y4681" s="14"/>
      <c r="Z4681" s="14"/>
      <c r="AA4681" s="14"/>
      <c r="AB4681" s="14"/>
      <c r="AC4681" s="14"/>
    </row>
    <row r="4682" spans="13:29" ht="16.5" customHeight="1" x14ac:dyDescent="0.25">
      <c r="M4682" s="9"/>
      <c r="N4682" s="12"/>
      <c r="O4682" s="12"/>
      <c r="P4682" s="12"/>
      <c r="Q4682" s="12"/>
      <c r="R4682" s="12"/>
      <c r="S4682" s="12"/>
      <c r="T4682" s="12"/>
      <c r="U4682" s="18"/>
      <c r="V4682" s="22"/>
      <c r="W4682" s="14"/>
      <c r="X4682" s="14"/>
      <c r="Y4682" s="14"/>
      <c r="Z4682" s="14"/>
      <c r="AA4682" s="14"/>
      <c r="AB4682" s="14"/>
      <c r="AC4682" s="14"/>
    </row>
    <row r="4683" spans="13:29" ht="16.5" customHeight="1" x14ac:dyDescent="0.25">
      <c r="M4683" s="9"/>
      <c r="N4683" s="12"/>
      <c r="O4683" s="12"/>
      <c r="P4683" s="12"/>
      <c r="Q4683" s="12"/>
      <c r="R4683" s="12"/>
      <c r="S4683" s="12"/>
      <c r="T4683" s="12"/>
      <c r="U4683" s="18"/>
      <c r="V4683" s="22"/>
      <c r="W4683" s="14"/>
      <c r="X4683" s="14"/>
      <c r="Y4683" s="14"/>
      <c r="Z4683" s="14"/>
      <c r="AA4683" s="14"/>
      <c r="AB4683" s="14"/>
      <c r="AC4683" s="14"/>
    </row>
    <row r="4684" spans="13:29" ht="16.5" customHeight="1" x14ac:dyDescent="0.25">
      <c r="M4684" s="9"/>
      <c r="N4684" s="12"/>
      <c r="O4684" s="12"/>
      <c r="P4684" s="12"/>
      <c r="Q4684" s="12"/>
      <c r="R4684" s="12"/>
      <c r="S4684" s="12"/>
      <c r="T4684" s="12"/>
      <c r="U4684" s="18"/>
      <c r="V4684" s="22"/>
      <c r="W4684" s="14"/>
      <c r="X4684" s="14"/>
      <c r="Y4684" s="14"/>
      <c r="Z4684" s="14"/>
      <c r="AA4684" s="14"/>
      <c r="AB4684" s="14"/>
      <c r="AC4684" s="14"/>
    </row>
    <row r="4685" spans="13:29" ht="16.5" customHeight="1" x14ac:dyDescent="0.25">
      <c r="M4685" s="9"/>
      <c r="N4685" s="12"/>
      <c r="O4685" s="12"/>
      <c r="P4685" s="12"/>
      <c r="Q4685" s="12"/>
      <c r="R4685" s="12"/>
      <c r="S4685" s="12"/>
      <c r="T4685" s="12"/>
      <c r="U4685" s="18"/>
      <c r="V4685" s="22"/>
      <c r="W4685" s="14"/>
      <c r="X4685" s="14"/>
      <c r="Y4685" s="14"/>
      <c r="Z4685" s="14"/>
      <c r="AA4685" s="14"/>
      <c r="AB4685" s="14"/>
      <c r="AC4685" s="14"/>
    </row>
    <row r="4686" spans="13:29" ht="16.5" customHeight="1" x14ac:dyDescent="0.25">
      <c r="M4686" s="9"/>
      <c r="N4686" s="12"/>
      <c r="O4686" s="12"/>
      <c r="P4686" s="12"/>
      <c r="Q4686" s="12"/>
      <c r="R4686" s="12"/>
      <c r="S4686" s="12"/>
      <c r="T4686" s="12"/>
      <c r="U4686" s="18"/>
      <c r="V4686" s="22"/>
      <c r="W4686" s="14"/>
      <c r="X4686" s="14"/>
      <c r="Y4686" s="14"/>
      <c r="Z4686" s="14"/>
      <c r="AA4686" s="14"/>
      <c r="AB4686" s="14"/>
      <c r="AC4686" s="14"/>
    </row>
    <row r="4687" spans="13:29" ht="16.5" customHeight="1" x14ac:dyDescent="0.25">
      <c r="M4687" s="9"/>
      <c r="N4687" s="12"/>
      <c r="O4687" s="12"/>
      <c r="P4687" s="12"/>
      <c r="Q4687" s="12"/>
      <c r="R4687" s="12"/>
      <c r="S4687" s="12"/>
      <c r="T4687" s="12"/>
      <c r="U4687" s="18"/>
      <c r="V4687" s="22"/>
      <c r="W4687" s="14"/>
      <c r="X4687" s="14"/>
      <c r="Y4687" s="14"/>
      <c r="Z4687" s="14"/>
      <c r="AA4687" s="14"/>
      <c r="AB4687" s="14"/>
      <c r="AC4687" s="14"/>
    </row>
    <row r="4688" spans="13:29" ht="16.5" customHeight="1" x14ac:dyDescent="0.25">
      <c r="M4688" s="9"/>
      <c r="N4688" s="12"/>
      <c r="O4688" s="12"/>
      <c r="P4688" s="12"/>
      <c r="Q4688" s="12"/>
      <c r="R4688" s="12"/>
      <c r="S4688" s="12"/>
      <c r="T4688" s="12"/>
      <c r="U4688" s="18"/>
      <c r="V4688" s="22"/>
      <c r="W4688" s="14"/>
      <c r="X4688" s="14"/>
      <c r="Y4688" s="14"/>
      <c r="Z4688" s="14"/>
      <c r="AA4688" s="14"/>
      <c r="AB4688" s="14"/>
      <c r="AC4688" s="14"/>
    </row>
    <row r="4689" spans="13:29" ht="16.5" customHeight="1" x14ac:dyDescent="0.25">
      <c r="M4689" s="9"/>
      <c r="N4689" s="12"/>
      <c r="O4689" s="12"/>
      <c r="P4689" s="12"/>
      <c r="Q4689" s="12"/>
      <c r="R4689" s="12"/>
      <c r="S4689" s="12"/>
      <c r="T4689" s="12"/>
      <c r="U4689" s="18"/>
      <c r="V4689" s="22"/>
      <c r="W4689" s="14"/>
      <c r="X4689" s="14"/>
      <c r="Y4689" s="14"/>
      <c r="Z4689" s="14"/>
      <c r="AA4689" s="14"/>
      <c r="AB4689" s="14"/>
      <c r="AC4689" s="14"/>
    </row>
    <row r="4690" spans="13:29" ht="16.5" customHeight="1" x14ac:dyDescent="0.25">
      <c r="M4690" s="9"/>
      <c r="N4690" s="12"/>
      <c r="O4690" s="12"/>
      <c r="P4690" s="12"/>
      <c r="Q4690" s="12"/>
      <c r="R4690" s="12"/>
      <c r="S4690" s="12"/>
      <c r="T4690" s="12"/>
      <c r="U4690" s="18"/>
      <c r="V4690" s="22"/>
      <c r="W4690" s="14"/>
      <c r="X4690" s="14"/>
      <c r="Y4690" s="14"/>
      <c r="Z4690" s="14"/>
      <c r="AA4690" s="14"/>
      <c r="AB4690" s="14"/>
      <c r="AC4690" s="14"/>
    </row>
    <row r="4691" spans="13:29" ht="16.5" customHeight="1" x14ac:dyDescent="0.25">
      <c r="M4691" s="9"/>
      <c r="N4691" s="12"/>
      <c r="O4691" s="12"/>
      <c r="P4691" s="12"/>
      <c r="Q4691" s="12"/>
      <c r="R4691" s="12"/>
      <c r="S4691" s="12"/>
      <c r="T4691" s="12"/>
      <c r="U4691" s="18"/>
      <c r="V4691" s="22"/>
      <c r="W4691" s="14"/>
      <c r="X4691" s="14"/>
      <c r="Y4691" s="14"/>
      <c r="Z4691" s="14"/>
      <c r="AA4691" s="14"/>
      <c r="AB4691" s="14"/>
      <c r="AC4691" s="14"/>
    </row>
    <row r="4692" spans="13:29" ht="16.5" customHeight="1" x14ac:dyDescent="0.25">
      <c r="M4692" s="9"/>
      <c r="N4692" s="12"/>
      <c r="O4692" s="12"/>
      <c r="P4692" s="12"/>
      <c r="Q4692" s="12"/>
      <c r="R4692" s="12"/>
      <c r="S4692" s="12"/>
      <c r="T4692" s="12"/>
      <c r="U4692" s="18"/>
      <c r="V4692" s="22"/>
      <c r="W4692" s="14"/>
      <c r="X4692" s="14"/>
      <c r="Y4692" s="14"/>
      <c r="Z4692" s="14"/>
      <c r="AA4692" s="14"/>
      <c r="AB4692" s="14"/>
      <c r="AC4692" s="14"/>
    </row>
    <row r="4693" spans="13:29" ht="16.5" customHeight="1" x14ac:dyDescent="0.25">
      <c r="M4693" s="9"/>
      <c r="N4693" s="12"/>
      <c r="O4693" s="12"/>
      <c r="P4693" s="12"/>
      <c r="Q4693" s="12"/>
      <c r="R4693" s="12"/>
      <c r="S4693" s="12"/>
      <c r="T4693" s="12"/>
      <c r="U4693" s="18"/>
      <c r="V4693" s="22"/>
      <c r="W4693" s="14"/>
      <c r="X4693" s="14"/>
      <c r="Y4693" s="14"/>
      <c r="Z4693" s="14"/>
      <c r="AA4693" s="14"/>
      <c r="AB4693" s="14"/>
      <c r="AC4693" s="14"/>
    </row>
    <row r="4694" spans="13:29" ht="16.5" customHeight="1" x14ac:dyDescent="0.25">
      <c r="M4694" s="9"/>
      <c r="N4694" s="12"/>
      <c r="O4694" s="12"/>
      <c r="P4694" s="12"/>
      <c r="Q4694" s="12"/>
      <c r="R4694" s="12"/>
      <c r="S4694" s="12"/>
      <c r="T4694" s="12"/>
      <c r="U4694" s="18"/>
      <c r="V4694" s="22"/>
      <c r="W4694" s="14"/>
      <c r="X4694" s="14"/>
      <c r="Y4694" s="14"/>
      <c r="Z4694" s="14"/>
      <c r="AA4694" s="14"/>
      <c r="AB4694" s="14"/>
      <c r="AC4694" s="14"/>
    </row>
    <row r="4695" spans="13:29" ht="16.5" customHeight="1" x14ac:dyDescent="0.25">
      <c r="M4695" s="9"/>
      <c r="N4695" s="12"/>
      <c r="O4695" s="12"/>
      <c r="P4695" s="12"/>
      <c r="Q4695" s="12"/>
      <c r="R4695" s="12"/>
      <c r="S4695" s="12"/>
      <c r="T4695" s="12"/>
      <c r="U4695" s="18"/>
      <c r="V4695" s="22"/>
      <c r="W4695" s="14"/>
      <c r="X4695" s="14"/>
      <c r="Y4695" s="14"/>
      <c r="Z4695" s="14"/>
      <c r="AA4695" s="14"/>
      <c r="AB4695" s="14"/>
      <c r="AC4695" s="14"/>
    </row>
    <row r="4696" spans="13:29" ht="16.5" customHeight="1" x14ac:dyDescent="0.25">
      <c r="M4696" s="9"/>
      <c r="N4696" s="12"/>
      <c r="O4696" s="12"/>
      <c r="P4696" s="12"/>
      <c r="Q4696" s="12"/>
      <c r="R4696" s="12"/>
      <c r="S4696" s="12"/>
      <c r="T4696" s="12"/>
      <c r="U4696" s="18"/>
      <c r="V4696" s="22"/>
      <c r="W4696" s="14"/>
      <c r="X4696" s="14"/>
      <c r="Y4696" s="14"/>
      <c r="Z4696" s="14"/>
      <c r="AA4696" s="14"/>
      <c r="AB4696" s="14"/>
      <c r="AC4696" s="14"/>
    </row>
    <row r="4697" spans="13:29" ht="16.5" customHeight="1" x14ac:dyDescent="0.25">
      <c r="M4697" s="9"/>
      <c r="N4697" s="12"/>
      <c r="O4697" s="12"/>
      <c r="P4697" s="12"/>
      <c r="Q4697" s="12"/>
      <c r="R4697" s="12"/>
      <c r="S4697" s="12"/>
      <c r="T4697" s="12"/>
      <c r="U4697" s="18"/>
      <c r="V4697" s="22"/>
      <c r="W4697" s="14"/>
      <c r="X4697" s="14"/>
      <c r="Y4697" s="14"/>
      <c r="Z4697" s="14"/>
      <c r="AA4697" s="14"/>
      <c r="AB4697" s="14"/>
      <c r="AC4697" s="14"/>
    </row>
    <row r="4698" spans="13:29" ht="16.5" customHeight="1" x14ac:dyDescent="0.25">
      <c r="M4698" s="9"/>
      <c r="N4698" s="12"/>
      <c r="O4698" s="12"/>
      <c r="P4698" s="12"/>
      <c r="Q4698" s="12"/>
      <c r="R4698" s="12"/>
      <c r="S4698" s="12"/>
      <c r="T4698" s="12"/>
      <c r="U4698" s="18"/>
      <c r="V4698" s="22"/>
      <c r="W4698" s="14"/>
      <c r="X4698" s="14"/>
      <c r="Y4698" s="14"/>
      <c r="Z4698" s="14"/>
      <c r="AA4698" s="14"/>
      <c r="AB4698" s="14"/>
      <c r="AC4698" s="14"/>
    </row>
    <row r="4699" spans="13:29" ht="16.5" customHeight="1" x14ac:dyDescent="0.25">
      <c r="M4699" s="9"/>
      <c r="N4699" s="12"/>
      <c r="O4699" s="12"/>
      <c r="P4699" s="12"/>
      <c r="Q4699" s="12"/>
      <c r="R4699" s="12"/>
      <c r="S4699" s="12"/>
      <c r="T4699" s="12"/>
      <c r="U4699" s="18"/>
      <c r="V4699" s="22"/>
      <c r="W4699" s="14"/>
      <c r="X4699" s="14"/>
      <c r="Y4699" s="14"/>
      <c r="Z4699" s="14"/>
      <c r="AA4699" s="14"/>
      <c r="AB4699" s="14"/>
      <c r="AC4699" s="14"/>
    </row>
    <row r="4700" spans="13:29" ht="16.5" customHeight="1" x14ac:dyDescent="0.25">
      <c r="M4700" s="9"/>
      <c r="N4700" s="12"/>
      <c r="O4700" s="12"/>
      <c r="P4700" s="12"/>
      <c r="Q4700" s="12"/>
      <c r="R4700" s="12"/>
      <c r="S4700" s="12"/>
      <c r="T4700" s="12"/>
      <c r="U4700" s="18"/>
      <c r="V4700" s="22"/>
      <c r="W4700" s="14"/>
      <c r="X4700" s="14"/>
      <c r="Y4700" s="14"/>
      <c r="Z4700" s="14"/>
      <c r="AA4700" s="14"/>
      <c r="AB4700" s="14"/>
      <c r="AC4700" s="14"/>
    </row>
    <row r="4701" spans="13:29" ht="16.5" customHeight="1" x14ac:dyDescent="0.25">
      <c r="M4701" s="9"/>
      <c r="N4701" s="12"/>
      <c r="O4701" s="12"/>
      <c r="P4701" s="12"/>
      <c r="Q4701" s="12"/>
      <c r="R4701" s="12"/>
      <c r="S4701" s="12"/>
      <c r="T4701" s="12"/>
      <c r="U4701" s="18"/>
      <c r="V4701" s="22"/>
      <c r="W4701" s="14"/>
      <c r="X4701" s="14"/>
      <c r="Y4701" s="14"/>
      <c r="Z4701" s="14"/>
      <c r="AA4701" s="14"/>
      <c r="AB4701" s="14"/>
      <c r="AC4701" s="14"/>
    </row>
    <row r="4702" spans="13:29" ht="16.5" customHeight="1" x14ac:dyDescent="0.25">
      <c r="M4702" s="9"/>
      <c r="N4702" s="12"/>
      <c r="O4702" s="12"/>
      <c r="P4702" s="12"/>
      <c r="Q4702" s="12"/>
      <c r="R4702" s="12"/>
      <c r="S4702" s="12"/>
      <c r="T4702" s="12"/>
      <c r="U4702" s="18"/>
      <c r="V4702" s="22"/>
      <c r="W4702" s="14"/>
      <c r="X4702" s="14"/>
      <c r="Y4702" s="14"/>
      <c r="Z4702" s="14"/>
      <c r="AA4702" s="14"/>
      <c r="AB4702" s="14"/>
      <c r="AC4702" s="14"/>
    </row>
    <row r="4703" spans="13:29" ht="16.5" customHeight="1" x14ac:dyDescent="0.25">
      <c r="M4703" s="9"/>
      <c r="N4703" s="12"/>
      <c r="O4703" s="12"/>
      <c r="P4703" s="12"/>
      <c r="Q4703" s="12"/>
      <c r="R4703" s="12"/>
      <c r="S4703" s="12"/>
      <c r="T4703" s="12"/>
      <c r="U4703" s="18"/>
      <c r="V4703" s="22"/>
      <c r="W4703" s="14"/>
      <c r="X4703" s="14"/>
      <c r="Y4703" s="14"/>
      <c r="Z4703" s="14"/>
      <c r="AA4703" s="14"/>
      <c r="AB4703" s="14"/>
      <c r="AC4703" s="14"/>
    </row>
    <row r="4704" spans="13:29" ht="16.5" customHeight="1" x14ac:dyDescent="0.25">
      <c r="M4704" s="9"/>
      <c r="N4704" s="12"/>
      <c r="O4704" s="12"/>
      <c r="P4704" s="12"/>
      <c r="Q4704" s="12"/>
      <c r="R4704" s="12"/>
      <c r="S4704" s="12"/>
      <c r="T4704" s="12"/>
      <c r="U4704" s="18"/>
      <c r="V4704" s="22"/>
      <c r="W4704" s="14"/>
      <c r="X4704" s="14"/>
      <c r="Y4704" s="14"/>
      <c r="Z4704" s="14"/>
      <c r="AA4704" s="14"/>
      <c r="AB4704" s="14"/>
      <c r="AC4704" s="14"/>
    </row>
    <row r="4705" spans="13:29" ht="16.5" customHeight="1" x14ac:dyDescent="0.25">
      <c r="M4705" s="9"/>
      <c r="N4705" s="12"/>
      <c r="O4705" s="12"/>
      <c r="P4705" s="12"/>
      <c r="Q4705" s="12"/>
      <c r="R4705" s="12"/>
      <c r="S4705" s="12"/>
      <c r="T4705" s="12"/>
      <c r="U4705" s="18"/>
      <c r="V4705" s="22"/>
      <c r="W4705" s="14"/>
      <c r="X4705" s="14"/>
      <c r="Y4705" s="14"/>
      <c r="Z4705" s="14"/>
      <c r="AA4705" s="14"/>
      <c r="AB4705" s="14"/>
      <c r="AC4705" s="14"/>
    </row>
    <row r="4706" spans="13:29" ht="16.5" customHeight="1" x14ac:dyDescent="0.25">
      <c r="M4706" s="9"/>
      <c r="N4706" s="12"/>
      <c r="O4706" s="12"/>
      <c r="P4706" s="12"/>
      <c r="Q4706" s="12"/>
      <c r="R4706" s="12"/>
      <c r="S4706" s="12"/>
      <c r="T4706" s="12"/>
      <c r="U4706" s="18"/>
      <c r="V4706" s="22"/>
      <c r="W4706" s="14"/>
      <c r="X4706" s="14"/>
      <c r="Y4706" s="14"/>
      <c r="Z4706" s="14"/>
      <c r="AA4706" s="14"/>
      <c r="AB4706" s="14"/>
      <c r="AC4706" s="14"/>
    </row>
    <row r="4707" spans="13:29" ht="16.5" customHeight="1" x14ac:dyDescent="0.25">
      <c r="M4707" s="9"/>
      <c r="N4707" s="12"/>
      <c r="O4707" s="12"/>
      <c r="P4707" s="12"/>
      <c r="Q4707" s="12"/>
      <c r="R4707" s="12"/>
      <c r="S4707" s="12"/>
      <c r="T4707" s="12"/>
      <c r="U4707" s="18"/>
      <c r="V4707" s="22"/>
      <c r="W4707" s="14"/>
      <c r="X4707" s="14"/>
      <c r="Y4707" s="14"/>
      <c r="Z4707" s="14"/>
      <c r="AA4707" s="14"/>
      <c r="AB4707" s="14"/>
      <c r="AC4707" s="14"/>
    </row>
    <row r="4708" spans="13:29" ht="16.5" customHeight="1" x14ac:dyDescent="0.25">
      <c r="M4708" s="9"/>
      <c r="N4708" s="12"/>
      <c r="O4708" s="12"/>
      <c r="P4708" s="12"/>
      <c r="Q4708" s="12"/>
      <c r="R4708" s="12"/>
      <c r="S4708" s="12"/>
      <c r="T4708" s="12"/>
      <c r="U4708" s="18"/>
      <c r="V4708" s="22"/>
      <c r="W4708" s="14"/>
      <c r="X4708" s="14"/>
      <c r="Y4708" s="14"/>
      <c r="Z4708" s="14"/>
      <c r="AA4708" s="14"/>
      <c r="AB4708" s="14"/>
      <c r="AC4708" s="14"/>
    </row>
    <row r="4709" spans="13:29" ht="16.5" customHeight="1" x14ac:dyDescent="0.25">
      <c r="M4709" s="9"/>
      <c r="N4709" s="12"/>
      <c r="O4709" s="12"/>
      <c r="P4709" s="12"/>
      <c r="Q4709" s="12"/>
      <c r="R4709" s="12"/>
      <c r="S4709" s="12"/>
      <c r="T4709" s="12"/>
      <c r="U4709" s="18"/>
      <c r="V4709" s="22"/>
      <c r="W4709" s="14"/>
      <c r="X4709" s="14"/>
      <c r="Y4709" s="14"/>
      <c r="Z4709" s="14"/>
      <c r="AA4709" s="14"/>
      <c r="AB4709" s="14"/>
      <c r="AC4709" s="14"/>
    </row>
    <row r="4710" spans="13:29" ht="16.5" customHeight="1" x14ac:dyDescent="0.25">
      <c r="M4710" s="9"/>
      <c r="N4710" s="12"/>
      <c r="O4710" s="12"/>
      <c r="P4710" s="12"/>
      <c r="Q4710" s="12"/>
      <c r="R4710" s="12"/>
      <c r="S4710" s="12"/>
      <c r="T4710" s="12"/>
      <c r="U4710" s="18"/>
      <c r="V4710" s="22"/>
      <c r="W4710" s="14"/>
      <c r="X4710" s="14"/>
      <c r="Y4710" s="14"/>
      <c r="Z4710" s="14"/>
      <c r="AA4710" s="14"/>
      <c r="AB4710" s="14"/>
      <c r="AC4710" s="14"/>
    </row>
    <row r="4711" spans="13:29" ht="16.5" customHeight="1" x14ac:dyDescent="0.25">
      <c r="M4711" s="9"/>
      <c r="N4711" s="12"/>
      <c r="O4711" s="12"/>
      <c r="P4711" s="12"/>
      <c r="Q4711" s="12"/>
      <c r="R4711" s="12"/>
      <c r="S4711" s="12"/>
      <c r="T4711" s="12"/>
      <c r="U4711" s="18"/>
      <c r="V4711" s="22"/>
      <c r="W4711" s="14"/>
      <c r="X4711" s="14"/>
      <c r="Y4711" s="14"/>
      <c r="Z4711" s="14"/>
      <c r="AA4711" s="14"/>
      <c r="AB4711" s="14"/>
      <c r="AC4711" s="14"/>
    </row>
    <row r="4712" spans="13:29" ht="16.5" customHeight="1" x14ac:dyDescent="0.25">
      <c r="M4712" s="9"/>
      <c r="N4712" s="12"/>
      <c r="O4712" s="12"/>
      <c r="P4712" s="12"/>
      <c r="Q4712" s="12"/>
      <c r="R4712" s="12"/>
      <c r="S4712" s="12"/>
      <c r="T4712" s="12"/>
      <c r="U4712" s="18"/>
      <c r="V4712" s="22"/>
      <c r="W4712" s="14"/>
      <c r="X4712" s="14"/>
      <c r="Y4712" s="14"/>
      <c r="Z4712" s="14"/>
      <c r="AA4712" s="14"/>
      <c r="AB4712" s="14"/>
      <c r="AC4712" s="14"/>
    </row>
    <row r="4713" spans="13:29" ht="16.5" customHeight="1" x14ac:dyDescent="0.25">
      <c r="M4713" s="9"/>
      <c r="N4713" s="12"/>
      <c r="O4713" s="12"/>
      <c r="P4713" s="12"/>
      <c r="Q4713" s="12"/>
      <c r="R4713" s="12"/>
      <c r="S4713" s="12"/>
      <c r="T4713" s="12"/>
      <c r="U4713" s="18"/>
      <c r="V4713" s="22"/>
      <c r="W4713" s="14"/>
      <c r="X4713" s="14"/>
      <c r="Y4713" s="14"/>
      <c r="Z4713" s="14"/>
      <c r="AA4713" s="14"/>
      <c r="AB4713" s="14"/>
      <c r="AC4713" s="14"/>
    </row>
    <row r="4714" spans="13:29" ht="16.5" customHeight="1" x14ac:dyDescent="0.25">
      <c r="M4714" s="9"/>
      <c r="N4714" s="12"/>
      <c r="O4714" s="12"/>
      <c r="P4714" s="12"/>
      <c r="Q4714" s="12"/>
      <c r="R4714" s="12"/>
      <c r="S4714" s="12"/>
      <c r="T4714" s="12"/>
      <c r="U4714" s="18"/>
      <c r="V4714" s="22"/>
      <c r="W4714" s="14"/>
      <c r="X4714" s="14"/>
      <c r="Y4714" s="14"/>
      <c r="Z4714" s="14"/>
      <c r="AA4714" s="14"/>
      <c r="AB4714" s="14"/>
      <c r="AC4714" s="14"/>
    </row>
    <row r="4715" spans="13:29" ht="16.5" customHeight="1" x14ac:dyDescent="0.25">
      <c r="M4715" s="9"/>
      <c r="N4715" s="12"/>
      <c r="O4715" s="12"/>
      <c r="P4715" s="12"/>
      <c r="Q4715" s="12"/>
      <c r="R4715" s="12"/>
      <c r="S4715" s="12"/>
      <c r="T4715" s="12"/>
      <c r="U4715" s="18"/>
      <c r="V4715" s="22"/>
      <c r="W4715" s="14"/>
      <c r="X4715" s="14"/>
      <c r="Y4715" s="14"/>
      <c r="Z4715" s="14"/>
      <c r="AA4715" s="14"/>
      <c r="AB4715" s="14"/>
      <c r="AC4715" s="14"/>
    </row>
    <row r="4716" spans="13:29" ht="16.5" customHeight="1" x14ac:dyDescent="0.25">
      <c r="M4716" s="9"/>
      <c r="N4716" s="12"/>
      <c r="O4716" s="12"/>
      <c r="P4716" s="12"/>
      <c r="Q4716" s="12"/>
      <c r="R4716" s="12"/>
      <c r="S4716" s="12"/>
      <c r="T4716" s="12"/>
      <c r="U4716" s="18"/>
      <c r="V4716" s="22"/>
      <c r="W4716" s="14"/>
      <c r="X4716" s="14"/>
      <c r="Y4716" s="14"/>
      <c r="Z4716" s="14"/>
      <c r="AA4716" s="14"/>
      <c r="AB4716" s="14"/>
      <c r="AC4716" s="14"/>
    </row>
    <row r="4717" spans="13:29" ht="16.5" customHeight="1" x14ac:dyDescent="0.25">
      <c r="M4717" s="9"/>
      <c r="N4717" s="12"/>
      <c r="O4717" s="12"/>
      <c r="P4717" s="12"/>
      <c r="Q4717" s="12"/>
      <c r="R4717" s="12"/>
      <c r="S4717" s="12"/>
      <c r="T4717" s="12"/>
      <c r="U4717" s="18"/>
      <c r="V4717" s="22"/>
      <c r="W4717" s="14"/>
      <c r="X4717" s="14"/>
      <c r="Y4717" s="14"/>
      <c r="Z4717" s="14"/>
      <c r="AA4717" s="14"/>
      <c r="AB4717" s="14"/>
      <c r="AC4717" s="14"/>
    </row>
    <row r="4718" spans="13:29" ht="16.5" customHeight="1" x14ac:dyDescent="0.25">
      <c r="M4718" s="9"/>
      <c r="N4718" s="12"/>
      <c r="O4718" s="12"/>
      <c r="P4718" s="12"/>
      <c r="Q4718" s="12"/>
      <c r="R4718" s="12"/>
      <c r="S4718" s="12"/>
      <c r="T4718" s="12"/>
      <c r="U4718" s="18"/>
      <c r="V4718" s="22"/>
      <c r="W4718" s="14"/>
      <c r="X4718" s="14"/>
      <c r="Y4718" s="14"/>
      <c r="Z4718" s="14"/>
      <c r="AA4718" s="14"/>
      <c r="AB4718" s="14"/>
      <c r="AC4718" s="14"/>
    </row>
    <row r="4719" spans="13:29" ht="16.5" customHeight="1" x14ac:dyDescent="0.25">
      <c r="M4719" s="9"/>
      <c r="N4719" s="12"/>
      <c r="O4719" s="12"/>
      <c r="P4719" s="12"/>
      <c r="Q4719" s="12"/>
      <c r="R4719" s="12"/>
      <c r="S4719" s="12"/>
      <c r="T4719" s="12"/>
      <c r="U4719" s="18"/>
      <c r="V4719" s="22"/>
      <c r="W4719" s="14"/>
      <c r="X4719" s="14"/>
      <c r="Y4719" s="14"/>
      <c r="Z4719" s="14"/>
      <c r="AA4719" s="14"/>
      <c r="AB4719" s="14"/>
      <c r="AC4719" s="14"/>
    </row>
    <row r="4720" spans="13:29" ht="16.5" customHeight="1" x14ac:dyDescent="0.25">
      <c r="M4720" s="9"/>
      <c r="N4720" s="12"/>
      <c r="O4720" s="12"/>
      <c r="P4720" s="12"/>
      <c r="Q4720" s="12"/>
      <c r="R4720" s="12"/>
      <c r="S4720" s="12"/>
      <c r="T4720" s="12"/>
      <c r="U4720" s="18"/>
      <c r="V4720" s="22"/>
      <c r="W4720" s="14"/>
      <c r="X4720" s="14"/>
      <c r="Y4720" s="14"/>
      <c r="Z4720" s="14"/>
      <c r="AA4720" s="14"/>
      <c r="AB4720" s="14"/>
      <c r="AC4720" s="14"/>
    </row>
    <row r="4721" spans="13:29" ht="16.5" customHeight="1" x14ac:dyDescent="0.25">
      <c r="M4721" s="9"/>
      <c r="N4721" s="12"/>
      <c r="O4721" s="12"/>
      <c r="P4721" s="12"/>
      <c r="Q4721" s="12"/>
      <c r="R4721" s="12"/>
      <c r="S4721" s="12"/>
      <c r="T4721" s="12"/>
      <c r="U4721" s="18"/>
      <c r="V4721" s="22"/>
      <c r="W4721" s="14"/>
      <c r="X4721" s="14"/>
      <c r="Y4721" s="14"/>
      <c r="Z4721" s="14"/>
      <c r="AA4721" s="14"/>
      <c r="AB4721" s="14"/>
      <c r="AC4721" s="14"/>
    </row>
    <row r="4722" spans="13:29" ht="16.5" customHeight="1" x14ac:dyDescent="0.25">
      <c r="M4722" s="9"/>
      <c r="N4722" s="12"/>
      <c r="O4722" s="12"/>
      <c r="P4722" s="12"/>
      <c r="Q4722" s="12"/>
      <c r="R4722" s="12"/>
      <c r="S4722" s="12"/>
      <c r="T4722" s="12"/>
      <c r="U4722" s="18"/>
      <c r="V4722" s="22"/>
      <c r="W4722" s="14"/>
      <c r="X4722" s="14"/>
      <c r="Y4722" s="14"/>
      <c r="Z4722" s="14"/>
      <c r="AA4722" s="14"/>
      <c r="AB4722" s="14"/>
      <c r="AC4722" s="14"/>
    </row>
    <row r="4723" spans="13:29" ht="16.5" customHeight="1" x14ac:dyDescent="0.25">
      <c r="M4723" s="9"/>
      <c r="N4723" s="12"/>
      <c r="O4723" s="12"/>
      <c r="P4723" s="12"/>
      <c r="Q4723" s="12"/>
      <c r="R4723" s="12"/>
      <c r="S4723" s="12"/>
      <c r="T4723" s="12"/>
      <c r="U4723" s="18"/>
      <c r="V4723" s="22"/>
      <c r="W4723" s="14"/>
      <c r="X4723" s="14"/>
      <c r="Y4723" s="14"/>
      <c r="Z4723" s="14"/>
      <c r="AA4723" s="14"/>
      <c r="AB4723" s="14"/>
      <c r="AC4723" s="14"/>
    </row>
    <row r="4724" spans="13:29" ht="16.5" customHeight="1" x14ac:dyDescent="0.25">
      <c r="M4724" s="9"/>
      <c r="N4724" s="12"/>
      <c r="O4724" s="12"/>
      <c r="P4724" s="12"/>
      <c r="Q4724" s="12"/>
      <c r="R4724" s="12"/>
      <c r="S4724" s="12"/>
      <c r="T4724" s="12"/>
      <c r="U4724" s="18"/>
      <c r="V4724" s="22"/>
      <c r="W4724" s="14"/>
      <c r="X4724" s="14"/>
      <c r="Y4724" s="14"/>
      <c r="Z4724" s="14"/>
      <c r="AA4724" s="14"/>
      <c r="AB4724" s="14"/>
      <c r="AC4724" s="14"/>
    </row>
    <row r="4725" spans="13:29" ht="16.5" customHeight="1" x14ac:dyDescent="0.25">
      <c r="M4725" s="9"/>
      <c r="N4725" s="12"/>
      <c r="O4725" s="12"/>
      <c r="P4725" s="12"/>
      <c r="Q4725" s="12"/>
      <c r="R4725" s="12"/>
      <c r="S4725" s="12"/>
      <c r="T4725" s="12"/>
      <c r="U4725" s="18"/>
      <c r="V4725" s="22"/>
      <c r="W4725" s="14"/>
      <c r="X4725" s="14"/>
      <c r="Y4725" s="14"/>
      <c r="Z4725" s="14"/>
      <c r="AA4725" s="14"/>
      <c r="AB4725" s="14"/>
      <c r="AC4725" s="14"/>
    </row>
    <row r="4726" spans="13:29" ht="16.5" customHeight="1" x14ac:dyDescent="0.25">
      <c r="M4726" s="9"/>
      <c r="N4726" s="12"/>
      <c r="O4726" s="12"/>
      <c r="P4726" s="12"/>
      <c r="Q4726" s="12"/>
      <c r="R4726" s="12"/>
      <c r="S4726" s="12"/>
      <c r="T4726" s="12"/>
      <c r="U4726" s="18"/>
      <c r="V4726" s="22"/>
      <c r="W4726" s="14"/>
      <c r="X4726" s="14"/>
      <c r="Y4726" s="14"/>
      <c r="Z4726" s="14"/>
      <c r="AA4726" s="14"/>
      <c r="AB4726" s="14"/>
      <c r="AC4726" s="14"/>
    </row>
    <row r="4727" spans="13:29" ht="16.5" customHeight="1" x14ac:dyDescent="0.25">
      <c r="M4727" s="9"/>
      <c r="N4727" s="12"/>
      <c r="O4727" s="12"/>
      <c r="P4727" s="12"/>
      <c r="Q4727" s="12"/>
      <c r="R4727" s="12"/>
      <c r="S4727" s="12"/>
      <c r="T4727" s="12"/>
      <c r="U4727" s="18"/>
      <c r="V4727" s="22"/>
      <c r="W4727" s="14"/>
      <c r="X4727" s="14"/>
      <c r="Y4727" s="14"/>
      <c r="Z4727" s="14"/>
      <c r="AA4727" s="14"/>
      <c r="AB4727" s="14"/>
      <c r="AC4727" s="14"/>
    </row>
    <row r="4728" spans="13:29" ht="16.5" customHeight="1" x14ac:dyDescent="0.25">
      <c r="M4728" s="9"/>
      <c r="N4728" s="12"/>
      <c r="O4728" s="12"/>
      <c r="P4728" s="12"/>
      <c r="Q4728" s="12"/>
      <c r="R4728" s="12"/>
      <c r="S4728" s="12"/>
      <c r="T4728" s="12"/>
      <c r="U4728" s="18"/>
      <c r="V4728" s="22"/>
      <c r="W4728" s="14"/>
      <c r="X4728" s="14"/>
      <c r="Y4728" s="14"/>
      <c r="Z4728" s="14"/>
      <c r="AA4728" s="14"/>
      <c r="AB4728" s="14"/>
      <c r="AC4728" s="14"/>
    </row>
    <row r="4729" spans="13:29" ht="16.5" customHeight="1" x14ac:dyDescent="0.25">
      <c r="M4729" s="9"/>
      <c r="N4729" s="12"/>
      <c r="O4729" s="12"/>
      <c r="P4729" s="12"/>
      <c r="Q4729" s="12"/>
      <c r="R4729" s="12"/>
      <c r="S4729" s="12"/>
      <c r="T4729" s="12"/>
      <c r="U4729" s="18"/>
      <c r="V4729" s="22"/>
      <c r="W4729" s="14"/>
      <c r="X4729" s="14"/>
      <c r="Y4729" s="14"/>
      <c r="Z4729" s="14"/>
      <c r="AA4729" s="14"/>
      <c r="AB4729" s="14"/>
      <c r="AC4729" s="14"/>
    </row>
    <row r="4730" spans="13:29" ht="16.5" customHeight="1" x14ac:dyDescent="0.25">
      <c r="M4730" s="9"/>
      <c r="N4730" s="12"/>
      <c r="O4730" s="12"/>
      <c r="P4730" s="12"/>
      <c r="Q4730" s="12"/>
      <c r="R4730" s="12"/>
      <c r="S4730" s="12"/>
      <c r="T4730" s="12"/>
      <c r="U4730" s="18"/>
      <c r="V4730" s="22"/>
      <c r="W4730" s="14"/>
      <c r="X4730" s="14"/>
      <c r="Y4730" s="14"/>
      <c r="Z4730" s="14"/>
      <c r="AA4730" s="14"/>
      <c r="AB4730" s="14"/>
      <c r="AC4730" s="14"/>
    </row>
    <row r="4731" spans="13:29" ht="16.5" customHeight="1" x14ac:dyDescent="0.25">
      <c r="M4731" s="9"/>
      <c r="N4731" s="12"/>
      <c r="O4731" s="12"/>
      <c r="P4731" s="12"/>
      <c r="Q4731" s="12"/>
      <c r="R4731" s="12"/>
      <c r="S4731" s="12"/>
      <c r="T4731" s="12"/>
      <c r="U4731" s="18"/>
      <c r="V4731" s="22"/>
      <c r="W4731" s="14"/>
      <c r="X4731" s="14"/>
      <c r="Y4731" s="14"/>
      <c r="Z4731" s="14"/>
      <c r="AA4731" s="14"/>
      <c r="AB4731" s="14"/>
      <c r="AC4731" s="14"/>
    </row>
    <row r="4732" spans="13:29" ht="16.5" customHeight="1" x14ac:dyDescent="0.25">
      <c r="M4732" s="9"/>
      <c r="N4732" s="12"/>
      <c r="O4732" s="12"/>
      <c r="P4732" s="12"/>
      <c r="Q4732" s="12"/>
      <c r="R4732" s="12"/>
      <c r="S4732" s="12"/>
      <c r="T4732" s="12"/>
      <c r="U4732" s="18"/>
      <c r="V4732" s="22"/>
      <c r="W4732" s="14"/>
      <c r="X4732" s="14"/>
      <c r="Y4732" s="14"/>
      <c r="Z4732" s="14"/>
      <c r="AA4732" s="14"/>
      <c r="AB4732" s="14"/>
      <c r="AC4732" s="14"/>
    </row>
    <row r="4733" spans="13:29" ht="16.5" customHeight="1" x14ac:dyDescent="0.25">
      <c r="M4733" s="9"/>
      <c r="N4733" s="12"/>
      <c r="O4733" s="12"/>
      <c r="P4733" s="12"/>
      <c r="Q4733" s="12"/>
      <c r="R4733" s="12"/>
      <c r="S4733" s="12"/>
      <c r="T4733" s="12"/>
      <c r="U4733" s="18"/>
      <c r="V4733" s="22"/>
      <c r="W4733" s="14"/>
      <c r="X4733" s="14"/>
      <c r="Y4733" s="14"/>
      <c r="Z4733" s="14"/>
      <c r="AA4733" s="14"/>
      <c r="AB4733" s="14"/>
      <c r="AC4733" s="14"/>
    </row>
    <row r="4734" spans="13:29" ht="16.5" customHeight="1" x14ac:dyDescent="0.25">
      <c r="M4734" s="9"/>
      <c r="N4734" s="12"/>
      <c r="O4734" s="12"/>
      <c r="P4734" s="12"/>
      <c r="Q4734" s="12"/>
      <c r="R4734" s="12"/>
      <c r="S4734" s="12"/>
      <c r="T4734" s="12"/>
      <c r="U4734" s="18"/>
      <c r="V4734" s="22"/>
      <c r="W4734" s="14"/>
      <c r="X4734" s="14"/>
      <c r="Y4734" s="14"/>
      <c r="Z4734" s="14"/>
      <c r="AA4734" s="14"/>
      <c r="AB4734" s="14"/>
      <c r="AC4734" s="14"/>
    </row>
    <row r="4735" spans="13:29" ht="16.5" customHeight="1" x14ac:dyDescent="0.25">
      <c r="M4735" s="9"/>
      <c r="N4735" s="12"/>
      <c r="O4735" s="12"/>
      <c r="P4735" s="12"/>
      <c r="Q4735" s="12"/>
      <c r="R4735" s="12"/>
      <c r="S4735" s="12"/>
      <c r="T4735" s="12"/>
      <c r="U4735" s="18"/>
      <c r="V4735" s="22"/>
      <c r="W4735" s="14"/>
      <c r="X4735" s="14"/>
      <c r="Y4735" s="14"/>
      <c r="Z4735" s="14"/>
      <c r="AA4735" s="14"/>
      <c r="AB4735" s="14"/>
      <c r="AC4735" s="14"/>
    </row>
    <row r="4736" spans="13:29" ht="16.5" customHeight="1" x14ac:dyDescent="0.25">
      <c r="M4736" s="9"/>
      <c r="N4736" s="12"/>
      <c r="O4736" s="12"/>
      <c r="P4736" s="12"/>
      <c r="Q4736" s="12"/>
      <c r="R4736" s="12"/>
      <c r="S4736" s="12"/>
      <c r="T4736" s="12"/>
      <c r="U4736" s="18"/>
      <c r="V4736" s="22"/>
      <c r="W4736" s="14"/>
      <c r="X4736" s="14"/>
      <c r="Y4736" s="14"/>
      <c r="Z4736" s="14"/>
      <c r="AA4736" s="14"/>
      <c r="AB4736" s="14"/>
      <c r="AC4736" s="14"/>
    </row>
    <row r="4737" spans="13:29" ht="16.5" customHeight="1" x14ac:dyDescent="0.25">
      <c r="M4737" s="9"/>
      <c r="N4737" s="12"/>
      <c r="O4737" s="12"/>
      <c r="P4737" s="12"/>
      <c r="Q4737" s="12"/>
      <c r="R4737" s="12"/>
      <c r="S4737" s="12"/>
      <c r="T4737" s="12"/>
      <c r="U4737" s="18"/>
      <c r="V4737" s="22"/>
      <c r="W4737" s="14"/>
      <c r="X4737" s="14"/>
      <c r="Y4737" s="14"/>
      <c r="Z4737" s="14"/>
      <c r="AA4737" s="14"/>
      <c r="AB4737" s="14"/>
      <c r="AC4737" s="14"/>
    </row>
    <row r="4738" spans="13:29" ht="16.5" customHeight="1" x14ac:dyDescent="0.25">
      <c r="M4738" s="9"/>
      <c r="N4738" s="12"/>
      <c r="O4738" s="12"/>
      <c r="P4738" s="12"/>
      <c r="Q4738" s="12"/>
      <c r="R4738" s="12"/>
      <c r="S4738" s="12"/>
      <c r="T4738" s="12"/>
      <c r="U4738" s="18"/>
      <c r="V4738" s="22"/>
      <c r="W4738" s="14"/>
      <c r="X4738" s="14"/>
      <c r="Y4738" s="14"/>
      <c r="Z4738" s="14"/>
      <c r="AA4738" s="14"/>
      <c r="AB4738" s="14"/>
      <c r="AC4738" s="14"/>
    </row>
    <row r="4739" spans="13:29" ht="16.5" customHeight="1" x14ac:dyDescent="0.25">
      <c r="M4739" s="9"/>
      <c r="N4739" s="12"/>
      <c r="O4739" s="12"/>
      <c r="P4739" s="12"/>
      <c r="Q4739" s="12"/>
      <c r="R4739" s="12"/>
      <c r="S4739" s="12"/>
      <c r="T4739" s="12"/>
      <c r="U4739" s="18"/>
      <c r="V4739" s="22"/>
      <c r="W4739" s="14"/>
      <c r="X4739" s="14"/>
      <c r="Y4739" s="14"/>
      <c r="Z4739" s="14"/>
      <c r="AA4739" s="14"/>
      <c r="AB4739" s="14"/>
      <c r="AC4739" s="14"/>
    </row>
    <row r="4740" spans="13:29" ht="16.5" customHeight="1" x14ac:dyDescent="0.25">
      <c r="M4740" s="9"/>
      <c r="N4740" s="12"/>
      <c r="O4740" s="12"/>
      <c r="P4740" s="12"/>
      <c r="Q4740" s="12"/>
      <c r="R4740" s="12"/>
      <c r="S4740" s="12"/>
      <c r="T4740" s="12"/>
      <c r="U4740" s="18"/>
      <c r="V4740" s="22"/>
      <c r="W4740" s="14"/>
      <c r="X4740" s="14"/>
      <c r="Y4740" s="14"/>
      <c r="Z4740" s="14"/>
      <c r="AA4740" s="14"/>
      <c r="AB4740" s="14"/>
      <c r="AC4740" s="14"/>
    </row>
    <row r="4741" spans="13:29" ht="16.5" customHeight="1" x14ac:dyDescent="0.25">
      <c r="M4741" s="9"/>
      <c r="N4741" s="12"/>
      <c r="O4741" s="12"/>
      <c r="P4741" s="12"/>
      <c r="Q4741" s="12"/>
      <c r="R4741" s="12"/>
      <c r="S4741" s="12"/>
      <c r="T4741" s="12"/>
      <c r="U4741" s="18"/>
      <c r="V4741" s="22"/>
      <c r="W4741" s="14"/>
      <c r="X4741" s="14"/>
      <c r="Y4741" s="14"/>
      <c r="Z4741" s="14"/>
      <c r="AA4741" s="14"/>
      <c r="AB4741" s="14"/>
      <c r="AC4741" s="14"/>
    </row>
    <row r="4742" spans="13:29" ht="16.5" customHeight="1" x14ac:dyDescent="0.25">
      <c r="M4742" s="9"/>
      <c r="N4742" s="12"/>
      <c r="O4742" s="12"/>
      <c r="P4742" s="12"/>
      <c r="Q4742" s="12"/>
      <c r="R4742" s="12"/>
      <c r="S4742" s="12"/>
      <c r="T4742" s="12"/>
      <c r="U4742" s="18"/>
      <c r="V4742" s="22"/>
      <c r="W4742" s="14"/>
      <c r="X4742" s="14"/>
      <c r="Y4742" s="14"/>
      <c r="Z4742" s="14"/>
      <c r="AA4742" s="14"/>
      <c r="AB4742" s="14"/>
      <c r="AC4742" s="14"/>
    </row>
    <row r="4743" spans="13:29" ht="16.5" customHeight="1" x14ac:dyDescent="0.25">
      <c r="M4743" s="9"/>
      <c r="N4743" s="12"/>
      <c r="O4743" s="12"/>
      <c r="P4743" s="12"/>
      <c r="Q4743" s="12"/>
      <c r="R4743" s="12"/>
      <c r="S4743" s="12"/>
      <c r="T4743" s="12"/>
      <c r="U4743" s="18"/>
      <c r="V4743" s="22"/>
      <c r="W4743" s="14"/>
      <c r="X4743" s="14"/>
      <c r="Y4743" s="14"/>
      <c r="Z4743" s="14"/>
      <c r="AA4743" s="14"/>
      <c r="AB4743" s="14"/>
      <c r="AC4743" s="14"/>
    </row>
    <row r="4744" spans="13:29" ht="16.5" customHeight="1" x14ac:dyDescent="0.25">
      <c r="M4744" s="9"/>
      <c r="N4744" s="12"/>
      <c r="O4744" s="12"/>
      <c r="P4744" s="12"/>
      <c r="Q4744" s="12"/>
      <c r="R4744" s="12"/>
      <c r="S4744" s="12"/>
      <c r="T4744" s="12"/>
      <c r="U4744" s="18"/>
      <c r="V4744" s="22"/>
      <c r="W4744" s="14"/>
      <c r="X4744" s="14"/>
      <c r="Y4744" s="14"/>
      <c r="Z4744" s="14"/>
      <c r="AA4744" s="14"/>
      <c r="AB4744" s="14"/>
      <c r="AC4744" s="14"/>
    </row>
    <row r="4745" spans="13:29" ht="16.5" customHeight="1" x14ac:dyDescent="0.25">
      <c r="M4745" s="9"/>
      <c r="N4745" s="12"/>
      <c r="O4745" s="12"/>
      <c r="P4745" s="12"/>
      <c r="Q4745" s="12"/>
      <c r="R4745" s="12"/>
      <c r="S4745" s="12"/>
      <c r="T4745" s="12"/>
      <c r="U4745" s="18"/>
      <c r="V4745" s="22"/>
      <c r="W4745" s="14"/>
      <c r="X4745" s="14"/>
      <c r="Y4745" s="14"/>
      <c r="Z4745" s="14"/>
      <c r="AA4745" s="14"/>
      <c r="AB4745" s="14"/>
      <c r="AC4745" s="14"/>
    </row>
    <row r="4746" spans="13:29" ht="16.5" customHeight="1" x14ac:dyDescent="0.25">
      <c r="M4746" s="9"/>
      <c r="N4746" s="12"/>
      <c r="O4746" s="12"/>
      <c r="P4746" s="12"/>
      <c r="Q4746" s="12"/>
      <c r="R4746" s="12"/>
      <c r="S4746" s="12"/>
      <c r="T4746" s="12"/>
      <c r="U4746" s="18"/>
      <c r="V4746" s="22"/>
      <c r="W4746" s="14"/>
      <c r="X4746" s="14"/>
      <c r="Y4746" s="14"/>
      <c r="Z4746" s="14"/>
      <c r="AA4746" s="14"/>
      <c r="AB4746" s="14"/>
      <c r="AC4746" s="14"/>
    </row>
    <row r="4747" spans="13:29" ht="16.5" customHeight="1" x14ac:dyDescent="0.25">
      <c r="M4747" s="9"/>
      <c r="N4747" s="12"/>
      <c r="O4747" s="12"/>
      <c r="P4747" s="12"/>
      <c r="Q4747" s="12"/>
      <c r="R4747" s="12"/>
      <c r="S4747" s="12"/>
      <c r="T4747" s="12"/>
      <c r="U4747" s="18"/>
      <c r="V4747" s="22"/>
      <c r="W4747" s="14"/>
      <c r="X4747" s="14"/>
      <c r="Y4747" s="14"/>
      <c r="Z4747" s="14"/>
      <c r="AA4747" s="14"/>
      <c r="AB4747" s="14"/>
      <c r="AC4747" s="14"/>
    </row>
    <row r="4748" spans="13:29" ht="16.5" customHeight="1" x14ac:dyDescent="0.25">
      <c r="M4748" s="9"/>
      <c r="N4748" s="12"/>
      <c r="O4748" s="12"/>
      <c r="P4748" s="12"/>
      <c r="Q4748" s="12"/>
      <c r="R4748" s="12"/>
      <c r="S4748" s="12"/>
      <c r="T4748" s="12"/>
      <c r="U4748" s="18"/>
      <c r="V4748" s="22"/>
      <c r="W4748" s="14"/>
      <c r="X4748" s="14"/>
      <c r="Y4748" s="14"/>
      <c r="Z4748" s="14"/>
      <c r="AA4748" s="14"/>
      <c r="AB4748" s="14"/>
      <c r="AC4748" s="14"/>
    </row>
    <row r="4749" spans="13:29" ht="16.5" customHeight="1" x14ac:dyDescent="0.25">
      <c r="M4749" s="9"/>
      <c r="N4749" s="12"/>
      <c r="O4749" s="12"/>
      <c r="P4749" s="12"/>
      <c r="Q4749" s="12"/>
      <c r="R4749" s="12"/>
      <c r="S4749" s="12"/>
      <c r="T4749" s="12"/>
      <c r="U4749" s="18"/>
      <c r="V4749" s="22"/>
      <c r="W4749" s="14"/>
      <c r="X4749" s="14"/>
      <c r="Y4749" s="14"/>
      <c r="Z4749" s="14"/>
      <c r="AA4749" s="14"/>
      <c r="AB4749" s="14"/>
      <c r="AC4749" s="14"/>
    </row>
    <row r="4750" spans="13:29" ht="16.5" customHeight="1" x14ac:dyDescent="0.25">
      <c r="M4750" s="9"/>
      <c r="N4750" s="12"/>
      <c r="O4750" s="12"/>
      <c r="P4750" s="12"/>
      <c r="Q4750" s="12"/>
      <c r="R4750" s="12"/>
      <c r="S4750" s="12"/>
      <c r="T4750" s="12"/>
      <c r="U4750" s="18"/>
      <c r="V4750" s="22"/>
      <c r="W4750" s="14"/>
      <c r="X4750" s="14"/>
      <c r="Y4750" s="14"/>
      <c r="Z4750" s="14"/>
      <c r="AA4750" s="14"/>
      <c r="AB4750" s="14"/>
      <c r="AC4750" s="14"/>
    </row>
    <row r="4751" spans="13:29" ht="16.5" customHeight="1" x14ac:dyDescent="0.25">
      <c r="M4751" s="9"/>
      <c r="N4751" s="12"/>
      <c r="O4751" s="12"/>
      <c r="P4751" s="12"/>
      <c r="Q4751" s="12"/>
      <c r="R4751" s="12"/>
      <c r="S4751" s="12"/>
      <c r="T4751" s="12"/>
      <c r="U4751" s="18"/>
      <c r="V4751" s="22"/>
      <c r="W4751" s="14"/>
      <c r="X4751" s="14"/>
      <c r="Y4751" s="14"/>
      <c r="Z4751" s="14"/>
      <c r="AA4751" s="14"/>
      <c r="AB4751" s="14"/>
      <c r="AC4751" s="14"/>
    </row>
    <row r="4752" spans="13:29" ht="16.5" customHeight="1" x14ac:dyDescent="0.25">
      <c r="M4752" s="9"/>
      <c r="N4752" s="12"/>
      <c r="O4752" s="12"/>
      <c r="P4752" s="12"/>
      <c r="Q4752" s="12"/>
      <c r="R4752" s="12"/>
      <c r="S4752" s="12"/>
      <c r="T4752" s="12"/>
      <c r="U4752" s="18"/>
      <c r="V4752" s="22"/>
      <c r="W4752" s="14"/>
      <c r="X4752" s="14"/>
      <c r="Y4752" s="14"/>
      <c r="Z4752" s="14"/>
      <c r="AA4752" s="14"/>
      <c r="AB4752" s="14"/>
      <c r="AC4752" s="14"/>
    </row>
    <row r="4753" spans="13:29" ht="16.5" customHeight="1" x14ac:dyDescent="0.25">
      <c r="M4753" s="9"/>
      <c r="N4753" s="12"/>
      <c r="O4753" s="12"/>
      <c r="P4753" s="12"/>
      <c r="Q4753" s="12"/>
      <c r="R4753" s="12"/>
      <c r="S4753" s="12"/>
      <c r="T4753" s="12"/>
      <c r="U4753" s="18"/>
      <c r="V4753" s="22"/>
      <c r="W4753" s="14"/>
      <c r="X4753" s="14"/>
      <c r="Y4753" s="14"/>
      <c r="Z4753" s="14"/>
      <c r="AA4753" s="14"/>
      <c r="AB4753" s="14"/>
      <c r="AC4753" s="14"/>
    </row>
    <row r="4754" spans="13:29" ht="16.5" customHeight="1" x14ac:dyDescent="0.25">
      <c r="M4754" s="9"/>
      <c r="N4754" s="12"/>
      <c r="O4754" s="12"/>
      <c r="P4754" s="12"/>
      <c r="Q4754" s="12"/>
      <c r="R4754" s="12"/>
      <c r="S4754" s="12"/>
      <c r="T4754" s="12"/>
      <c r="U4754" s="18"/>
      <c r="V4754" s="22"/>
      <c r="W4754" s="14"/>
      <c r="X4754" s="14"/>
      <c r="Y4754" s="14"/>
      <c r="Z4754" s="14"/>
      <c r="AA4754" s="14"/>
      <c r="AB4754" s="14"/>
      <c r="AC4754" s="14"/>
    </row>
    <row r="4755" spans="13:29" ht="16.5" customHeight="1" x14ac:dyDescent="0.25">
      <c r="M4755" s="9"/>
      <c r="N4755" s="12"/>
      <c r="O4755" s="12"/>
      <c r="P4755" s="12"/>
      <c r="Q4755" s="12"/>
      <c r="R4755" s="12"/>
      <c r="S4755" s="12"/>
      <c r="T4755" s="12"/>
      <c r="U4755" s="18"/>
      <c r="V4755" s="22"/>
      <c r="W4755" s="14"/>
      <c r="X4755" s="14"/>
      <c r="Y4755" s="14"/>
      <c r="Z4755" s="14"/>
      <c r="AA4755" s="14"/>
      <c r="AB4755" s="14"/>
      <c r="AC4755" s="14"/>
    </row>
    <row r="4756" spans="13:29" ht="16.5" customHeight="1" x14ac:dyDescent="0.25">
      <c r="M4756" s="9"/>
      <c r="N4756" s="12"/>
      <c r="O4756" s="12"/>
      <c r="P4756" s="12"/>
      <c r="Q4756" s="12"/>
      <c r="R4756" s="12"/>
      <c r="S4756" s="12"/>
      <c r="T4756" s="12"/>
      <c r="U4756" s="18"/>
      <c r="V4756" s="22"/>
      <c r="W4756" s="14"/>
      <c r="X4756" s="14"/>
      <c r="Y4756" s="14"/>
      <c r="Z4756" s="14"/>
      <c r="AA4756" s="14"/>
      <c r="AB4756" s="14"/>
      <c r="AC4756" s="14"/>
    </row>
    <row r="4757" spans="13:29" ht="16.5" customHeight="1" x14ac:dyDescent="0.25">
      <c r="M4757" s="9"/>
      <c r="N4757" s="12"/>
      <c r="O4757" s="12"/>
      <c r="P4757" s="12"/>
      <c r="Q4757" s="12"/>
      <c r="R4757" s="12"/>
      <c r="S4757" s="12"/>
      <c r="T4757" s="12"/>
      <c r="U4757" s="18"/>
      <c r="V4757" s="22"/>
      <c r="W4757" s="14"/>
      <c r="X4757" s="14"/>
      <c r="Y4757" s="14"/>
      <c r="Z4757" s="14"/>
      <c r="AA4757" s="14"/>
      <c r="AB4757" s="14"/>
      <c r="AC4757" s="14"/>
    </row>
    <row r="4758" spans="13:29" ht="16.5" customHeight="1" x14ac:dyDescent="0.25">
      <c r="M4758" s="9"/>
      <c r="N4758" s="12"/>
      <c r="O4758" s="12"/>
      <c r="P4758" s="12"/>
      <c r="Q4758" s="12"/>
      <c r="R4758" s="12"/>
      <c r="S4758" s="12"/>
      <c r="T4758" s="12"/>
      <c r="U4758" s="18"/>
      <c r="V4758" s="22"/>
      <c r="W4758" s="14"/>
      <c r="X4758" s="14"/>
      <c r="Y4758" s="14"/>
      <c r="Z4758" s="14"/>
      <c r="AA4758" s="14"/>
      <c r="AB4758" s="14"/>
      <c r="AC4758" s="14"/>
    </row>
    <row r="4759" spans="13:29" ht="16.5" customHeight="1" x14ac:dyDescent="0.25">
      <c r="M4759" s="9"/>
      <c r="N4759" s="12"/>
      <c r="O4759" s="12"/>
      <c r="P4759" s="12"/>
      <c r="Q4759" s="12"/>
      <c r="R4759" s="12"/>
      <c r="S4759" s="12"/>
      <c r="T4759" s="12"/>
      <c r="U4759" s="18"/>
      <c r="V4759" s="22"/>
      <c r="W4759" s="14"/>
      <c r="X4759" s="14"/>
      <c r="Y4759" s="14"/>
      <c r="Z4759" s="14"/>
      <c r="AA4759" s="14"/>
      <c r="AB4759" s="14"/>
      <c r="AC4759" s="14"/>
    </row>
    <row r="4760" spans="13:29" ht="16.5" customHeight="1" x14ac:dyDescent="0.25">
      <c r="M4760" s="9"/>
      <c r="N4760" s="12"/>
      <c r="O4760" s="12"/>
      <c r="P4760" s="12"/>
      <c r="Q4760" s="12"/>
      <c r="R4760" s="12"/>
      <c r="S4760" s="12"/>
      <c r="T4760" s="12"/>
      <c r="U4760" s="18"/>
      <c r="V4760" s="22"/>
      <c r="W4760" s="14"/>
      <c r="X4760" s="14"/>
      <c r="Y4760" s="14"/>
      <c r="Z4760" s="14"/>
      <c r="AA4760" s="14"/>
      <c r="AB4760" s="14"/>
      <c r="AC4760" s="14"/>
    </row>
    <row r="4761" spans="13:29" ht="16.5" customHeight="1" x14ac:dyDescent="0.25">
      <c r="M4761" s="9"/>
      <c r="N4761" s="12"/>
      <c r="O4761" s="12"/>
      <c r="P4761" s="12"/>
      <c r="Q4761" s="12"/>
      <c r="R4761" s="12"/>
      <c r="S4761" s="12"/>
      <c r="T4761" s="12"/>
      <c r="U4761" s="18"/>
      <c r="V4761" s="22"/>
      <c r="W4761" s="14"/>
      <c r="X4761" s="14"/>
      <c r="Y4761" s="14"/>
      <c r="Z4761" s="14"/>
      <c r="AA4761" s="14"/>
      <c r="AB4761" s="14"/>
      <c r="AC4761" s="14"/>
    </row>
    <row r="4762" spans="13:29" ht="16.5" customHeight="1" x14ac:dyDescent="0.25">
      <c r="M4762" s="9"/>
      <c r="N4762" s="12"/>
      <c r="O4762" s="12"/>
      <c r="P4762" s="12"/>
      <c r="Q4762" s="12"/>
      <c r="R4762" s="12"/>
      <c r="S4762" s="12"/>
      <c r="T4762" s="12"/>
      <c r="U4762" s="18"/>
      <c r="V4762" s="22"/>
      <c r="W4762" s="14"/>
      <c r="X4762" s="14"/>
      <c r="Y4762" s="14"/>
      <c r="Z4762" s="14"/>
      <c r="AA4762" s="14"/>
      <c r="AB4762" s="14"/>
      <c r="AC4762" s="14"/>
    </row>
    <row r="4763" spans="13:29" ht="16.5" customHeight="1" x14ac:dyDescent="0.25">
      <c r="M4763" s="9"/>
      <c r="N4763" s="12"/>
      <c r="O4763" s="12"/>
      <c r="P4763" s="12"/>
      <c r="Q4763" s="12"/>
      <c r="R4763" s="12"/>
      <c r="S4763" s="12"/>
      <c r="T4763" s="12"/>
      <c r="U4763" s="18"/>
      <c r="V4763" s="22"/>
      <c r="W4763" s="14"/>
      <c r="X4763" s="14"/>
      <c r="Y4763" s="14"/>
      <c r="Z4763" s="14"/>
      <c r="AA4763" s="14"/>
      <c r="AB4763" s="14"/>
      <c r="AC4763" s="14"/>
    </row>
    <row r="4764" spans="13:29" ht="16.5" customHeight="1" x14ac:dyDescent="0.25">
      <c r="M4764" s="9"/>
      <c r="N4764" s="12"/>
      <c r="O4764" s="12"/>
      <c r="P4764" s="12"/>
      <c r="Q4764" s="12"/>
      <c r="R4764" s="12"/>
      <c r="S4764" s="12"/>
      <c r="T4764" s="12"/>
      <c r="U4764" s="18"/>
      <c r="V4764" s="22"/>
      <c r="W4764" s="14"/>
      <c r="X4764" s="14"/>
      <c r="Y4764" s="14"/>
      <c r="Z4764" s="14"/>
      <c r="AA4764" s="14"/>
      <c r="AB4764" s="14"/>
      <c r="AC4764" s="14"/>
    </row>
    <row r="4765" spans="13:29" ht="16.5" customHeight="1" x14ac:dyDescent="0.25">
      <c r="M4765" s="9"/>
      <c r="N4765" s="12"/>
      <c r="O4765" s="12"/>
      <c r="P4765" s="12"/>
      <c r="Q4765" s="12"/>
      <c r="R4765" s="12"/>
      <c r="S4765" s="12"/>
      <c r="T4765" s="12"/>
      <c r="U4765" s="18"/>
      <c r="V4765" s="22"/>
      <c r="W4765" s="14"/>
      <c r="X4765" s="14"/>
      <c r="Y4765" s="14"/>
      <c r="Z4765" s="14"/>
      <c r="AA4765" s="14"/>
      <c r="AB4765" s="14"/>
      <c r="AC4765" s="14"/>
    </row>
    <row r="4766" spans="13:29" ht="16.5" customHeight="1" x14ac:dyDescent="0.25">
      <c r="M4766" s="9"/>
      <c r="N4766" s="12"/>
      <c r="O4766" s="12"/>
      <c r="P4766" s="12"/>
      <c r="Q4766" s="12"/>
      <c r="R4766" s="12"/>
      <c r="S4766" s="12"/>
      <c r="T4766" s="12"/>
      <c r="U4766" s="18"/>
      <c r="V4766" s="22"/>
      <c r="W4766" s="14"/>
      <c r="X4766" s="14"/>
      <c r="Y4766" s="14"/>
      <c r="Z4766" s="14"/>
      <c r="AA4766" s="14"/>
      <c r="AB4766" s="14"/>
      <c r="AC4766" s="14"/>
    </row>
    <row r="4767" spans="13:29" ht="16.5" customHeight="1" x14ac:dyDescent="0.25">
      <c r="M4767" s="9"/>
      <c r="N4767" s="12"/>
      <c r="O4767" s="12"/>
      <c r="P4767" s="12"/>
      <c r="Q4767" s="12"/>
      <c r="R4767" s="12"/>
      <c r="S4767" s="12"/>
      <c r="T4767" s="12"/>
      <c r="U4767" s="18"/>
      <c r="V4767" s="22"/>
      <c r="W4767" s="14"/>
      <c r="X4767" s="14"/>
      <c r="Y4767" s="14"/>
      <c r="Z4767" s="14"/>
      <c r="AA4767" s="14"/>
      <c r="AB4767" s="14"/>
      <c r="AC4767" s="14"/>
    </row>
    <row r="4768" spans="13:29" ht="16.5" customHeight="1" x14ac:dyDescent="0.25">
      <c r="M4768" s="9"/>
      <c r="N4768" s="12"/>
      <c r="O4768" s="12"/>
      <c r="P4768" s="12"/>
      <c r="Q4768" s="12"/>
      <c r="R4768" s="12"/>
      <c r="S4768" s="12"/>
      <c r="T4768" s="12"/>
      <c r="U4768" s="18"/>
      <c r="V4768" s="22"/>
      <c r="W4768" s="14"/>
      <c r="X4768" s="14"/>
      <c r="Y4768" s="14"/>
      <c r="Z4768" s="14"/>
      <c r="AA4768" s="14"/>
      <c r="AB4768" s="14"/>
      <c r="AC4768" s="14"/>
    </row>
    <row r="4769" spans="13:29" ht="16.5" customHeight="1" x14ac:dyDescent="0.25">
      <c r="M4769" s="9"/>
      <c r="N4769" s="12"/>
      <c r="O4769" s="12"/>
      <c r="P4769" s="12"/>
      <c r="Q4769" s="12"/>
      <c r="R4769" s="12"/>
      <c r="S4769" s="12"/>
      <c r="T4769" s="12"/>
      <c r="U4769" s="18"/>
      <c r="V4769" s="22"/>
      <c r="W4769" s="14"/>
      <c r="X4769" s="14"/>
      <c r="Y4769" s="14"/>
      <c r="Z4769" s="14"/>
      <c r="AA4769" s="14"/>
      <c r="AB4769" s="14"/>
      <c r="AC4769" s="14"/>
    </row>
    <row r="4770" spans="13:29" ht="16.5" customHeight="1" x14ac:dyDescent="0.25">
      <c r="M4770" s="9"/>
      <c r="N4770" s="12"/>
      <c r="O4770" s="12"/>
      <c r="P4770" s="12"/>
      <c r="Q4770" s="12"/>
      <c r="R4770" s="12"/>
      <c r="S4770" s="12"/>
      <c r="T4770" s="12"/>
      <c r="U4770" s="18"/>
      <c r="V4770" s="22"/>
      <c r="W4770" s="14"/>
      <c r="X4770" s="14"/>
      <c r="Y4770" s="14"/>
      <c r="Z4770" s="14"/>
      <c r="AA4770" s="14"/>
      <c r="AB4770" s="14"/>
      <c r="AC4770" s="14"/>
    </row>
    <row r="4771" spans="13:29" ht="16.5" customHeight="1" x14ac:dyDescent="0.25">
      <c r="M4771" s="9"/>
      <c r="N4771" s="12"/>
      <c r="O4771" s="12"/>
      <c r="P4771" s="12"/>
      <c r="Q4771" s="12"/>
      <c r="R4771" s="12"/>
      <c r="S4771" s="12"/>
      <c r="T4771" s="12"/>
      <c r="U4771" s="18"/>
      <c r="V4771" s="22"/>
      <c r="W4771" s="14"/>
      <c r="X4771" s="14"/>
      <c r="Y4771" s="14"/>
      <c r="Z4771" s="14"/>
      <c r="AA4771" s="14"/>
      <c r="AB4771" s="14"/>
      <c r="AC4771" s="14"/>
    </row>
    <row r="4772" spans="13:29" ht="16.5" customHeight="1" x14ac:dyDescent="0.25">
      <c r="M4772" s="9"/>
      <c r="N4772" s="12"/>
      <c r="O4772" s="12"/>
      <c r="P4772" s="12"/>
      <c r="Q4772" s="12"/>
      <c r="R4772" s="12"/>
      <c r="S4772" s="12"/>
      <c r="T4772" s="12"/>
      <c r="U4772" s="18"/>
      <c r="V4772" s="22"/>
      <c r="W4772" s="14"/>
      <c r="X4772" s="14"/>
      <c r="Y4772" s="14"/>
      <c r="Z4772" s="14"/>
      <c r="AA4772" s="14"/>
      <c r="AB4772" s="14"/>
      <c r="AC4772" s="14"/>
    </row>
    <row r="4773" spans="13:29" ht="16.5" customHeight="1" x14ac:dyDescent="0.25">
      <c r="M4773" s="9"/>
      <c r="N4773" s="12"/>
      <c r="O4773" s="12"/>
      <c r="P4773" s="12"/>
      <c r="Q4773" s="12"/>
      <c r="R4773" s="12"/>
      <c r="S4773" s="12"/>
      <c r="T4773" s="12"/>
      <c r="U4773" s="18"/>
      <c r="V4773" s="22"/>
      <c r="W4773" s="14"/>
      <c r="X4773" s="14"/>
      <c r="Y4773" s="14"/>
      <c r="Z4773" s="14"/>
      <c r="AA4773" s="14"/>
      <c r="AB4773" s="14"/>
      <c r="AC4773" s="14"/>
    </row>
    <row r="4774" spans="13:29" ht="16.5" customHeight="1" x14ac:dyDescent="0.25">
      <c r="M4774" s="9"/>
      <c r="N4774" s="12"/>
      <c r="O4774" s="12"/>
      <c r="P4774" s="12"/>
      <c r="Q4774" s="12"/>
      <c r="R4774" s="12"/>
      <c r="S4774" s="12"/>
      <c r="T4774" s="12"/>
      <c r="U4774" s="18"/>
      <c r="V4774" s="22"/>
      <c r="W4774" s="14"/>
      <c r="X4774" s="14"/>
      <c r="Y4774" s="14"/>
      <c r="Z4774" s="14"/>
      <c r="AA4774" s="14"/>
      <c r="AB4774" s="14"/>
      <c r="AC4774" s="14"/>
    </row>
    <row r="4775" spans="13:29" ht="16.5" customHeight="1" x14ac:dyDescent="0.25">
      <c r="M4775" s="9"/>
      <c r="N4775" s="12"/>
      <c r="O4775" s="12"/>
      <c r="P4775" s="12"/>
      <c r="Q4775" s="12"/>
      <c r="R4775" s="12"/>
      <c r="S4775" s="12"/>
      <c r="T4775" s="12"/>
      <c r="U4775" s="18"/>
      <c r="V4775" s="22"/>
      <c r="W4775" s="14"/>
      <c r="X4775" s="14"/>
      <c r="Y4775" s="14"/>
      <c r="Z4775" s="14"/>
      <c r="AA4775" s="14"/>
      <c r="AB4775" s="14"/>
      <c r="AC4775" s="14"/>
    </row>
    <row r="4776" spans="13:29" ht="16.5" customHeight="1" x14ac:dyDescent="0.25">
      <c r="M4776" s="9"/>
      <c r="N4776" s="12"/>
      <c r="O4776" s="12"/>
      <c r="P4776" s="12"/>
      <c r="Q4776" s="12"/>
      <c r="R4776" s="12"/>
      <c r="S4776" s="12"/>
      <c r="T4776" s="12"/>
      <c r="U4776" s="18"/>
      <c r="V4776" s="22"/>
      <c r="W4776" s="14"/>
      <c r="X4776" s="14"/>
      <c r="Y4776" s="14"/>
      <c r="Z4776" s="14"/>
      <c r="AA4776" s="14"/>
      <c r="AB4776" s="14"/>
      <c r="AC4776" s="14"/>
    </row>
    <row r="4777" spans="13:29" ht="16.5" customHeight="1" x14ac:dyDescent="0.25">
      <c r="M4777" s="9"/>
      <c r="N4777" s="12"/>
      <c r="O4777" s="12"/>
      <c r="P4777" s="12"/>
      <c r="Q4777" s="12"/>
      <c r="R4777" s="12"/>
      <c r="S4777" s="12"/>
      <c r="T4777" s="12"/>
      <c r="U4777" s="18"/>
      <c r="V4777" s="22"/>
      <c r="W4777" s="14"/>
      <c r="X4777" s="14"/>
      <c r="Y4777" s="14"/>
      <c r="Z4777" s="14"/>
      <c r="AA4777" s="14"/>
      <c r="AB4777" s="14"/>
      <c r="AC4777" s="14"/>
    </row>
    <row r="4778" spans="13:29" ht="16.5" customHeight="1" x14ac:dyDescent="0.25">
      <c r="M4778" s="9"/>
      <c r="N4778" s="12"/>
      <c r="O4778" s="12"/>
      <c r="P4778" s="12"/>
      <c r="Q4778" s="12"/>
      <c r="R4778" s="12"/>
      <c r="S4778" s="12"/>
      <c r="T4778" s="12"/>
      <c r="U4778" s="18"/>
      <c r="V4778" s="22"/>
      <c r="W4778" s="14"/>
      <c r="X4778" s="14"/>
      <c r="Y4778" s="14"/>
      <c r="Z4778" s="14"/>
      <c r="AA4778" s="14"/>
      <c r="AB4778" s="14"/>
      <c r="AC4778" s="14"/>
    </row>
    <row r="4779" spans="13:29" ht="16.5" customHeight="1" x14ac:dyDescent="0.25">
      <c r="M4779" s="9"/>
      <c r="N4779" s="12"/>
      <c r="O4779" s="12"/>
      <c r="P4779" s="12"/>
      <c r="Q4779" s="12"/>
      <c r="R4779" s="12"/>
      <c r="S4779" s="12"/>
      <c r="T4779" s="12"/>
      <c r="U4779" s="18"/>
      <c r="V4779" s="22"/>
      <c r="W4779" s="14"/>
      <c r="X4779" s="14"/>
      <c r="Y4779" s="14"/>
      <c r="Z4779" s="14"/>
      <c r="AA4779" s="14"/>
      <c r="AB4779" s="14"/>
      <c r="AC4779" s="14"/>
    </row>
    <row r="4780" spans="13:29" ht="16.5" customHeight="1" x14ac:dyDescent="0.25">
      <c r="M4780" s="9"/>
      <c r="N4780" s="12"/>
      <c r="O4780" s="12"/>
      <c r="P4780" s="12"/>
      <c r="Q4780" s="12"/>
      <c r="R4780" s="12"/>
      <c r="S4780" s="12"/>
      <c r="T4780" s="12"/>
      <c r="U4780" s="18"/>
      <c r="V4780" s="22"/>
      <c r="W4780" s="14"/>
      <c r="X4780" s="14"/>
      <c r="Y4780" s="14"/>
      <c r="Z4780" s="14"/>
      <c r="AA4780" s="14"/>
      <c r="AB4780" s="14"/>
      <c r="AC4780" s="14"/>
    </row>
    <row r="4781" spans="13:29" ht="16.5" customHeight="1" x14ac:dyDescent="0.25">
      <c r="M4781" s="9"/>
      <c r="N4781" s="12"/>
      <c r="O4781" s="12"/>
      <c r="P4781" s="12"/>
      <c r="Q4781" s="12"/>
      <c r="R4781" s="12"/>
      <c r="S4781" s="12"/>
      <c r="T4781" s="12"/>
      <c r="U4781" s="18"/>
      <c r="V4781" s="22"/>
      <c r="W4781" s="14"/>
      <c r="X4781" s="14"/>
      <c r="Y4781" s="14"/>
      <c r="Z4781" s="14"/>
      <c r="AA4781" s="14"/>
      <c r="AB4781" s="14"/>
      <c r="AC4781" s="14"/>
    </row>
    <row r="4782" spans="13:29" ht="16.5" customHeight="1" x14ac:dyDescent="0.25">
      <c r="M4782" s="9"/>
      <c r="N4782" s="12"/>
      <c r="O4782" s="12"/>
      <c r="P4782" s="12"/>
      <c r="Q4782" s="12"/>
      <c r="R4782" s="12"/>
      <c r="S4782" s="12"/>
      <c r="T4782" s="12"/>
      <c r="U4782" s="18"/>
      <c r="V4782" s="22"/>
      <c r="W4782" s="14"/>
      <c r="X4782" s="14"/>
      <c r="Y4782" s="14"/>
      <c r="Z4782" s="14"/>
      <c r="AA4782" s="14"/>
      <c r="AB4782" s="14"/>
      <c r="AC4782" s="14"/>
    </row>
    <row r="4783" spans="13:29" ht="16.5" customHeight="1" x14ac:dyDescent="0.25">
      <c r="M4783" s="9"/>
      <c r="N4783" s="12"/>
      <c r="O4783" s="12"/>
      <c r="P4783" s="12"/>
      <c r="Q4783" s="12"/>
      <c r="R4783" s="12"/>
      <c r="S4783" s="12"/>
      <c r="T4783" s="12"/>
      <c r="U4783" s="18"/>
      <c r="V4783" s="22"/>
      <c r="W4783" s="14"/>
      <c r="X4783" s="14"/>
      <c r="Y4783" s="14"/>
      <c r="Z4783" s="14"/>
      <c r="AA4783" s="14"/>
      <c r="AB4783" s="14"/>
      <c r="AC4783" s="14"/>
    </row>
    <row r="4784" spans="13:29" ht="16.5" customHeight="1" x14ac:dyDescent="0.25">
      <c r="M4784" s="9"/>
      <c r="N4784" s="12"/>
      <c r="O4784" s="12"/>
      <c r="P4784" s="12"/>
      <c r="Q4784" s="12"/>
      <c r="R4784" s="12"/>
      <c r="S4784" s="12"/>
      <c r="T4784" s="12"/>
      <c r="U4784" s="18"/>
      <c r="V4784" s="22"/>
      <c r="W4784" s="14"/>
      <c r="X4784" s="14"/>
      <c r="Y4784" s="14"/>
      <c r="Z4784" s="14"/>
      <c r="AA4784" s="14"/>
      <c r="AB4784" s="14"/>
      <c r="AC4784" s="14"/>
    </row>
    <row r="4785" spans="13:29" ht="16.5" customHeight="1" x14ac:dyDescent="0.25">
      <c r="M4785" s="9"/>
      <c r="N4785" s="12"/>
      <c r="O4785" s="12"/>
      <c r="P4785" s="12"/>
      <c r="Q4785" s="12"/>
      <c r="R4785" s="12"/>
      <c r="S4785" s="12"/>
      <c r="T4785" s="12"/>
      <c r="U4785" s="18"/>
      <c r="V4785" s="22"/>
      <c r="W4785" s="14"/>
      <c r="X4785" s="14"/>
      <c r="Y4785" s="14"/>
      <c r="Z4785" s="14"/>
      <c r="AA4785" s="14"/>
      <c r="AB4785" s="14"/>
      <c r="AC4785" s="14"/>
    </row>
    <row r="4786" spans="13:29" ht="16.5" customHeight="1" x14ac:dyDescent="0.25">
      <c r="M4786" s="9"/>
      <c r="N4786" s="12"/>
      <c r="O4786" s="12"/>
      <c r="P4786" s="12"/>
      <c r="Q4786" s="12"/>
      <c r="R4786" s="12"/>
      <c r="S4786" s="12"/>
      <c r="T4786" s="12"/>
      <c r="U4786" s="18"/>
      <c r="V4786" s="22"/>
      <c r="W4786" s="14"/>
      <c r="X4786" s="14"/>
      <c r="Y4786" s="14"/>
      <c r="Z4786" s="14"/>
      <c r="AA4786" s="14"/>
      <c r="AB4786" s="14"/>
      <c r="AC4786" s="14"/>
    </row>
    <row r="4787" spans="13:29" ht="16.5" customHeight="1" x14ac:dyDescent="0.25">
      <c r="M4787" s="9"/>
      <c r="N4787" s="12"/>
      <c r="O4787" s="12"/>
      <c r="P4787" s="12"/>
      <c r="Q4787" s="12"/>
      <c r="R4787" s="12"/>
      <c r="S4787" s="12"/>
      <c r="T4787" s="12"/>
      <c r="U4787" s="18"/>
      <c r="V4787" s="22"/>
      <c r="W4787" s="14"/>
      <c r="X4787" s="14"/>
      <c r="Y4787" s="14"/>
      <c r="Z4787" s="14"/>
      <c r="AA4787" s="14"/>
      <c r="AB4787" s="14"/>
      <c r="AC4787" s="14"/>
    </row>
    <row r="4788" spans="13:29" ht="16.5" customHeight="1" x14ac:dyDescent="0.25">
      <c r="M4788" s="9"/>
      <c r="N4788" s="12"/>
      <c r="O4788" s="12"/>
      <c r="P4788" s="12"/>
      <c r="Q4788" s="12"/>
      <c r="R4788" s="12"/>
      <c r="S4788" s="12"/>
      <c r="T4788" s="12"/>
      <c r="U4788" s="18"/>
      <c r="V4788" s="22"/>
      <c r="W4788" s="14"/>
      <c r="X4788" s="14"/>
      <c r="Y4788" s="14"/>
      <c r="Z4788" s="14"/>
      <c r="AA4788" s="14"/>
      <c r="AB4788" s="14"/>
      <c r="AC4788" s="14"/>
    </row>
    <row r="4789" spans="13:29" ht="16.5" customHeight="1" x14ac:dyDescent="0.25">
      <c r="M4789" s="9"/>
      <c r="N4789" s="12"/>
      <c r="O4789" s="12"/>
      <c r="P4789" s="12"/>
      <c r="Q4789" s="12"/>
      <c r="R4789" s="12"/>
      <c r="S4789" s="12"/>
      <c r="T4789" s="12"/>
      <c r="U4789" s="18"/>
      <c r="V4789" s="22"/>
      <c r="W4789" s="14"/>
      <c r="X4789" s="14"/>
      <c r="Y4789" s="14"/>
      <c r="Z4789" s="14"/>
      <c r="AA4789" s="14"/>
      <c r="AB4789" s="14"/>
      <c r="AC4789" s="14"/>
    </row>
    <row r="4790" spans="13:29" ht="16.5" customHeight="1" x14ac:dyDescent="0.25">
      <c r="M4790" s="9"/>
      <c r="N4790" s="12"/>
      <c r="O4790" s="12"/>
      <c r="P4790" s="12"/>
      <c r="Q4790" s="12"/>
      <c r="R4790" s="12"/>
      <c r="S4790" s="12"/>
      <c r="T4790" s="12"/>
      <c r="U4790" s="18"/>
      <c r="V4790" s="22"/>
      <c r="W4790" s="14"/>
      <c r="X4790" s="14"/>
      <c r="Y4790" s="14"/>
      <c r="Z4790" s="14"/>
      <c r="AA4790" s="14"/>
      <c r="AB4790" s="14"/>
      <c r="AC4790" s="14"/>
    </row>
    <row r="4791" spans="13:29" ht="16.5" customHeight="1" x14ac:dyDescent="0.25">
      <c r="M4791" s="9"/>
      <c r="N4791" s="12"/>
      <c r="O4791" s="12"/>
      <c r="P4791" s="12"/>
      <c r="Q4791" s="12"/>
      <c r="R4791" s="12"/>
      <c r="S4791" s="12"/>
      <c r="T4791" s="12"/>
      <c r="U4791" s="18"/>
      <c r="V4791" s="22"/>
      <c r="W4791" s="14"/>
      <c r="X4791" s="14"/>
      <c r="Y4791" s="14"/>
      <c r="Z4791" s="14"/>
      <c r="AA4791" s="14"/>
      <c r="AB4791" s="14"/>
      <c r="AC4791" s="14"/>
    </row>
    <row r="4792" spans="13:29" ht="16.5" customHeight="1" x14ac:dyDescent="0.25">
      <c r="M4792" s="9"/>
      <c r="N4792" s="12"/>
      <c r="O4792" s="12"/>
      <c r="P4792" s="12"/>
      <c r="Q4792" s="12"/>
      <c r="R4792" s="12"/>
      <c r="S4792" s="12"/>
      <c r="T4792" s="12"/>
      <c r="U4792" s="18"/>
      <c r="V4792" s="22"/>
      <c r="W4792" s="14"/>
      <c r="X4792" s="14"/>
      <c r="Y4792" s="14"/>
      <c r="Z4792" s="14"/>
      <c r="AA4792" s="14"/>
      <c r="AB4792" s="14"/>
      <c r="AC4792" s="14"/>
    </row>
    <row r="4793" spans="13:29" ht="16.5" customHeight="1" x14ac:dyDescent="0.25">
      <c r="M4793" s="9"/>
      <c r="N4793" s="12"/>
      <c r="O4793" s="12"/>
      <c r="P4793" s="12"/>
      <c r="Q4793" s="12"/>
      <c r="R4793" s="12"/>
      <c r="S4793" s="12"/>
      <c r="T4793" s="12"/>
      <c r="U4793" s="18"/>
      <c r="V4793" s="22"/>
      <c r="W4793" s="14"/>
      <c r="X4793" s="14"/>
      <c r="Y4793" s="14"/>
      <c r="Z4793" s="14"/>
      <c r="AA4793" s="14"/>
      <c r="AB4793" s="14"/>
      <c r="AC4793" s="14"/>
    </row>
    <row r="4794" spans="13:29" ht="16.5" customHeight="1" x14ac:dyDescent="0.25">
      <c r="M4794" s="9"/>
      <c r="N4794" s="12"/>
      <c r="O4794" s="12"/>
      <c r="P4794" s="12"/>
      <c r="Q4794" s="12"/>
      <c r="R4794" s="12"/>
      <c r="S4794" s="12"/>
      <c r="T4794" s="12"/>
      <c r="U4794" s="18"/>
      <c r="V4794" s="22"/>
      <c r="W4794" s="14"/>
      <c r="X4794" s="14"/>
      <c r="Y4794" s="14"/>
      <c r="Z4794" s="14"/>
      <c r="AA4794" s="14"/>
      <c r="AB4794" s="14"/>
      <c r="AC4794" s="14"/>
    </row>
    <row r="4795" spans="13:29" ht="16.5" customHeight="1" x14ac:dyDescent="0.25">
      <c r="M4795" s="9"/>
      <c r="N4795" s="12"/>
      <c r="O4795" s="12"/>
      <c r="P4795" s="12"/>
      <c r="Q4795" s="12"/>
      <c r="R4795" s="12"/>
      <c r="S4795" s="12"/>
      <c r="T4795" s="12"/>
      <c r="U4795" s="18"/>
      <c r="V4795" s="22"/>
      <c r="W4795" s="14"/>
      <c r="X4795" s="14"/>
      <c r="Y4795" s="14"/>
      <c r="Z4795" s="14"/>
      <c r="AA4795" s="14"/>
      <c r="AB4795" s="14"/>
      <c r="AC4795" s="14"/>
    </row>
    <row r="4796" spans="13:29" ht="16.5" customHeight="1" x14ac:dyDescent="0.25">
      <c r="M4796" s="9"/>
      <c r="N4796" s="12"/>
      <c r="O4796" s="12"/>
      <c r="P4796" s="12"/>
      <c r="Q4796" s="12"/>
      <c r="R4796" s="12"/>
      <c r="S4796" s="12"/>
      <c r="T4796" s="12"/>
      <c r="U4796" s="18"/>
      <c r="V4796" s="22"/>
      <c r="W4796" s="14"/>
      <c r="X4796" s="14"/>
      <c r="Y4796" s="14"/>
      <c r="Z4796" s="14"/>
      <c r="AA4796" s="14"/>
      <c r="AB4796" s="14"/>
      <c r="AC4796" s="14"/>
    </row>
    <row r="4797" spans="13:29" ht="16.5" customHeight="1" x14ac:dyDescent="0.25">
      <c r="M4797" s="9"/>
      <c r="N4797" s="12"/>
      <c r="O4797" s="12"/>
      <c r="P4797" s="12"/>
      <c r="Q4797" s="12"/>
      <c r="R4797" s="12"/>
      <c r="S4797" s="12"/>
      <c r="T4797" s="12"/>
      <c r="U4797" s="18"/>
      <c r="V4797" s="22"/>
      <c r="W4797" s="14"/>
      <c r="X4797" s="14"/>
      <c r="Y4797" s="14"/>
      <c r="Z4797" s="14"/>
      <c r="AA4797" s="14"/>
      <c r="AB4797" s="14"/>
      <c r="AC4797" s="14"/>
    </row>
    <row r="4798" spans="13:29" ht="16.5" customHeight="1" x14ac:dyDescent="0.25">
      <c r="M4798" s="9"/>
      <c r="N4798" s="12"/>
      <c r="O4798" s="12"/>
      <c r="P4798" s="12"/>
      <c r="Q4798" s="12"/>
      <c r="R4798" s="12"/>
      <c r="S4798" s="12"/>
      <c r="T4798" s="12"/>
      <c r="U4798" s="18"/>
      <c r="V4798" s="22"/>
      <c r="W4798" s="14"/>
      <c r="X4798" s="14"/>
      <c r="Y4798" s="14"/>
      <c r="Z4798" s="14"/>
      <c r="AA4798" s="14"/>
      <c r="AB4798" s="14"/>
      <c r="AC4798" s="14"/>
    </row>
    <row r="4799" spans="13:29" ht="16.5" customHeight="1" x14ac:dyDescent="0.25">
      <c r="M4799" s="9"/>
      <c r="N4799" s="12"/>
      <c r="O4799" s="12"/>
      <c r="P4799" s="12"/>
      <c r="Q4799" s="12"/>
      <c r="R4799" s="12"/>
      <c r="S4799" s="12"/>
      <c r="T4799" s="12"/>
      <c r="U4799" s="18"/>
      <c r="V4799" s="22"/>
      <c r="W4799" s="14"/>
      <c r="X4799" s="14"/>
      <c r="Y4799" s="14"/>
      <c r="Z4799" s="14"/>
      <c r="AA4799" s="14"/>
      <c r="AB4799" s="14"/>
      <c r="AC4799" s="14"/>
    </row>
    <row r="4800" spans="13:29" ht="16.5" customHeight="1" x14ac:dyDescent="0.25">
      <c r="M4800" s="9"/>
      <c r="N4800" s="12"/>
      <c r="O4800" s="12"/>
      <c r="P4800" s="12"/>
      <c r="Q4800" s="12"/>
      <c r="R4800" s="12"/>
      <c r="S4800" s="12"/>
      <c r="T4800" s="12"/>
      <c r="U4800" s="18"/>
      <c r="V4800" s="22"/>
      <c r="W4800" s="14"/>
      <c r="X4800" s="14"/>
      <c r="Y4800" s="14"/>
      <c r="Z4800" s="14"/>
      <c r="AA4800" s="14"/>
      <c r="AB4800" s="14"/>
      <c r="AC4800" s="14"/>
    </row>
    <row r="4801" spans="13:29" ht="16.5" customHeight="1" x14ac:dyDescent="0.25">
      <c r="M4801" s="9"/>
      <c r="N4801" s="12"/>
      <c r="O4801" s="12"/>
      <c r="P4801" s="12"/>
      <c r="Q4801" s="12"/>
      <c r="R4801" s="12"/>
      <c r="S4801" s="12"/>
      <c r="T4801" s="12"/>
      <c r="U4801" s="18"/>
      <c r="V4801" s="22"/>
      <c r="W4801" s="14"/>
      <c r="X4801" s="14"/>
      <c r="Y4801" s="14"/>
      <c r="Z4801" s="14"/>
      <c r="AA4801" s="14"/>
      <c r="AB4801" s="14"/>
      <c r="AC4801" s="14"/>
    </row>
    <row r="4802" spans="13:29" ht="16.5" customHeight="1" x14ac:dyDescent="0.25">
      <c r="M4802" s="9"/>
      <c r="N4802" s="12"/>
      <c r="O4802" s="12"/>
      <c r="P4802" s="12"/>
      <c r="Q4802" s="12"/>
      <c r="R4802" s="12"/>
      <c r="S4802" s="12"/>
      <c r="T4802" s="12"/>
      <c r="U4802" s="18"/>
      <c r="V4802" s="22"/>
      <c r="W4802" s="14"/>
      <c r="X4802" s="14"/>
      <c r="Y4802" s="14"/>
      <c r="Z4802" s="14"/>
      <c r="AA4802" s="14"/>
      <c r="AB4802" s="14"/>
      <c r="AC4802" s="14"/>
    </row>
    <row r="4803" spans="13:29" ht="16.5" customHeight="1" x14ac:dyDescent="0.25">
      <c r="M4803" s="9"/>
      <c r="N4803" s="12"/>
      <c r="O4803" s="12"/>
      <c r="P4803" s="12"/>
      <c r="Q4803" s="12"/>
      <c r="R4803" s="12"/>
      <c r="S4803" s="12"/>
      <c r="T4803" s="12"/>
      <c r="U4803" s="18"/>
      <c r="V4803" s="22"/>
      <c r="W4803" s="14"/>
      <c r="X4803" s="14"/>
      <c r="Y4803" s="14"/>
      <c r="Z4803" s="14"/>
      <c r="AA4803" s="14"/>
      <c r="AB4803" s="14"/>
      <c r="AC4803" s="14"/>
    </row>
    <row r="4804" spans="13:29" ht="16.5" customHeight="1" x14ac:dyDescent="0.25">
      <c r="M4804" s="9"/>
      <c r="N4804" s="12"/>
      <c r="O4804" s="12"/>
      <c r="P4804" s="12"/>
      <c r="Q4804" s="12"/>
      <c r="R4804" s="12"/>
      <c r="S4804" s="12"/>
      <c r="T4804" s="12"/>
      <c r="U4804" s="18"/>
      <c r="V4804" s="22"/>
      <c r="W4804" s="14"/>
      <c r="X4804" s="14"/>
      <c r="Y4804" s="14"/>
      <c r="Z4804" s="14"/>
      <c r="AA4804" s="14"/>
      <c r="AB4804" s="14"/>
      <c r="AC4804" s="14"/>
    </row>
    <row r="4805" spans="13:29" ht="16.5" customHeight="1" x14ac:dyDescent="0.25">
      <c r="M4805" s="9"/>
      <c r="N4805" s="12"/>
      <c r="O4805" s="12"/>
      <c r="P4805" s="12"/>
      <c r="Q4805" s="12"/>
      <c r="R4805" s="12"/>
      <c r="S4805" s="12"/>
      <c r="T4805" s="12"/>
      <c r="U4805" s="18"/>
      <c r="V4805" s="22"/>
      <c r="W4805" s="14"/>
      <c r="X4805" s="14"/>
      <c r="Y4805" s="14"/>
      <c r="Z4805" s="14"/>
      <c r="AA4805" s="14"/>
      <c r="AB4805" s="14"/>
      <c r="AC4805" s="14"/>
    </row>
    <row r="4806" spans="13:29" ht="16.5" customHeight="1" x14ac:dyDescent="0.25">
      <c r="M4806" s="9"/>
      <c r="N4806" s="12"/>
      <c r="O4806" s="12"/>
      <c r="P4806" s="12"/>
      <c r="Q4806" s="12"/>
      <c r="R4806" s="12"/>
      <c r="S4806" s="12"/>
      <c r="T4806" s="12"/>
      <c r="U4806" s="18"/>
      <c r="V4806" s="22"/>
      <c r="W4806" s="14"/>
      <c r="X4806" s="14"/>
      <c r="Y4806" s="14"/>
      <c r="Z4806" s="14"/>
      <c r="AA4806" s="14"/>
      <c r="AB4806" s="14"/>
      <c r="AC4806" s="14"/>
    </row>
    <row r="4807" spans="13:29" ht="16.5" customHeight="1" x14ac:dyDescent="0.25">
      <c r="M4807" s="9"/>
      <c r="N4807" s="12"/>
      <c r="O4807" s="12"/>
      <c r="P4807" s="12"/>
      <c r="Q4807" s="12"/>
      <c r="R4807" s="12"/>
      <c r="S4807" s="12"/>
      <c r="T4807" s="12"/>
      <c r="U4807" s="18"/>
      <c r="V4807" s="22"/>
      <c r="W4807" s="14"/>
      <c r="X4807" s="14"/>
      <c r="Y4807" s="14"/>
      <c r="Z4807" s="14"/>
      <c r="AA4807" s="14"/>
      <c r="AB4807" s="14"/>
      <c r="AC4807" s="14"/>
    </row>
    <row r="4808" spans="13:29" ht="16.5" customHeight="1" x14ac:dyDescent="0.25">
      <c r="M4808" s="9"/>
      <c r="N4808" s="12"/>
      <c r="O4808" s="12"/>
      <c r="P4808" s="12"/>
      <c r="Q4808" s="12"/>
      <c r="R4808" s="12"/>
      <c r="S4808" s="12"/>
      <c r="T4808" s="12"/>
      <c r="U4808" s="18"/>
      <c r="V4808" s="22"/>
      <c r="W4808" s="14"/>
      <c r="X4808" s="14"/>
      <c r="Y4808" s="14"/>
      <c r="Z4808" s="14"/>
      <c r="AA4808" s="14"/>
      <c r="AB4808" s="14"/>
      <c r="AC4808" s="14"/>
    </row>
    <row r="4809" spans="13:29" ht="16.5" customHeight="1" x14ac:dyDescent="0.25">
      <c r="M4809" s="9"/>
      <c r="N4809" s="12"/>
      <c r="O4809" s="12"/>
      <c r="P4809" s="12"/>
      <c r="Q4809" s="12"/>
      <c r="R4809" s="12"/>
      <c r="S4809" s="12"/>
      <c r="T4809" s="12"/>
      <c r="U4809" s="18"/>
      <c r="V4809" s="22"/>
      <c r="W4809" s="14"/>
      <c r="X4809" s="14"/>
      <c r="Y4809" s="14"/>
      <c r="Z4809" s="14"/>
      <c r="AA4809" s="14"/>
      <c r="AB4809" s="14"/>
      <c r="AC4809" s="14"/>
    </row>
    <row r="4810" spans="13:29" ht="16.5" customHeight="1" x14ac:dyDescent="0.25">
      <c r="M4810" s="9"/>
      <c r="N4810" s="12"/>
      <c r="O4810" s="12"/>
      <c r="P4810" s="12"/>
      <c r="Q4810" s="12"/>
      <c r="R4810" s="12"/>
      <c r="S4810" s="12"/>
      <c r="T4810" s="12"/>
      <c r="U4810" s="18"/>
      <c r="V4810" s="22"/>
      <c r="W4810" s="14"/>
      <c r="X4810" s="14"/>
      <c r="Y4810" s="14"/>
      <c r="Z4810" s="14"/>
      <c r="AA4810" s="14"/>
      <c r="AB4810" s="14"/>
      <c r="AC4810" s="14"/>
    </row>
    <row r="4811" spans="13:29" ht="16.5" customHeight="1" x14ac:dyDescent="0.25">
      <c r="M4811" s="9"/>
      <c r="N4811" s="12"/>
      <c r="O4811" s="12"/>
      <c r="P4811" s="12"/>
      <c r="Q4811" s="12"/>
      <c r="R4811" s="12"/>
      <c r="S4811" s="12"/>
      <c r="T4811" s="12"/>
      <c r="U4811" s="18"/>
      <c r="V4811" s="22"/>
      <c r="W4811" s="14"/>
      <c r="X4811" s="14"/>
      <c r="Y4811" s="14"/>
      <c r="Z4811" s="14"/>
      <c r="AA4811" s="14"/>
      <c r="AB4811" s="14"/>
      <c r="AC4811" s="14"/>
    </row>
    <row r="4812" spans="13:29" ht="16.5" customHeight="1" x14ac:dyDescent="0.25">
      <c r="M4812" s="9"/>
      <c r="N4812" s="12"/>
      <c r="O4812" s="12"/>
      <c r="P4812" s="12"/>
      <c r="Q4812" s="12"/>
      <c r="R4812" s="12"/>
      <c r="S4812" s="12"/>
      <c r="T4812" s="12"/>
      <c r="U4812" s="18"/>
      <c r="V4812" s="22"/>
      <c r="W4812" s="14"/>
      <c r="X4812" s="14"/>
      <c r="Y4812" s="14"/>
      <c r="Z4812" s="14"/>
      <c r="AA4812" s="14"/>
      <c r="AB4812" s="14"/>
      <c r="AC4812" s="14"/>
    </row>
    <row r="4813" spans="13:29" ht="16.5" customHeight="1" x14ac:dyDescent="0.25">
      <c r="M4813" s="9"/>
      <c r="N4813" s="12"/>
      <c r="O4813" s="12"/>
      <c r="P4813" s="12"/>
      <c r="Q4813" s="12"/>
      <c r="R4813" s="12"/>
      <c r="S4813" s="12"/>
      <c r="T4813" s="12"/>
      <c r="U4813" s="18"/>
      <c r="V4813" s="22"/>
      <c r="W4813" s="14"/>
      <c r="X4813" s="14"/>
      <c r="Y4813" s="14"/>
      <c r="Z4813" s="14"/>
      <c r="AA4813" s="14"/>
      <c r="AB4813" s="14"/>
      <c r="AC4813" s="14"/>
    </row>
    <row r="4814" spans="13:29" ht="16.5" customHeight="1" x14ac:dyDescent="0.25">
      <c r="M4814" s="9"/>
      <c r="N4814" s="12"/>
      <c r="O4814" s="12"/>
      <c r="P4814" s="12"/>
      <c r="Q4814" s="12"/>
      <c r="R4814" s="12"/>
      <c r="S4814" s="12"/>
      <c r="T4814" s="12"/>
      <c r="U4814" s="18"/>
      <c r="V4814" s="22"/>
      <c r="W4814" s="14"/>
      <c r="X4814" s="14"/>
      <c r="Y4814" s="14"/>
      <c r="Z4814" s="14"/>
      <c r="AA4814" s="14"/>
      <c r="AB4814" s="14"/>
      <c r="AC4814" s="14"/>
    </row>
    <row r="4815" spans="13:29" ht="16.5" customHeight="1" x14ac:dyDescent="0.25">
      <c r="M4815" s="9"/>
      <c r="N4815" s="12"/>
      <c r="O4815" s="12"/>
      <c r="P4815" s="12"/>
      <c r="Q4815" s="12"/>
      <c r="R4815" s="12"/>
      <c r="S4815" s="12"/>
      <c r="T4815" s="12"/>
      <c r="U4815" s="18"/>
      <c r="V4815" s="22"/>
      <c r="W4815" s="14"/>
      <c r="X4815" s="14"/>
      <c r="Y4815" s="14"/>
      <c r="Z4815" s="14"/>
      <c r="AA4815" s="14"/>
      <c r="AB4815" s="14"/>
      <c r="AC4815" s="14"/>
    </row>
    <row r="4816" spans="13:29" ht="16.5" customHeight="1" x14ac:dyDescent="0.25">
      <c r="M4816" s="9"/>
      <c r="N4816" s="12"/>
      <c r="O4816" s="12"/>
      <c r="P4816" s="12"/>
      <c r="Q4816" s="12"/>
      <c r="R4816" s="12"/>
      <c r="S4816" s="12"/>
      <c r="T4816" s="12"/>
      <c r="U4816" s="18"/>
      <c r="V4816" s="22"/>
      <c r="W4816" s="14"/>
      <c r="X4816" s="14"/>
      <c r="Y4816" s="14"/>
      <c r="Z4816" s="14"/>
      <c r="AA4816" s="14"/>
      <c r="AB4816" s="14"/>
      <c r="AC4816" s="14"/>
    </row>
    <row r="4817" spans="13:29" ht="16.5" customHeight="1" x14ac:dyDescent="0.25">
      <c r="M4817" s="9"/>
      <c r="N4817" s="12"/>
      <c r="O4817" s="12"/>
      <c r="P4817" s="12"/>
      <c r="Q4817" s="12"/>
      <c r="R4817" s="12"/>
      <c r="S4817" s="12"/>
      <c r="T4817" s="12"/>
      <c r="U4817" s="18"/>
      <c r="V4817" s="22"/>
      <c r="W4817" s="14"/>
      <c r="X4817" s="14"/>
      <c r="Y4817" s="14"/>
      <c r="Z4817" s="14"/>
      <c r="AA4817" s="14"/>
      <c r="AB4817" s="14"/>
      <c r="AC4817" s="14"/>
    </row>
    <row r="4818" spans="13:29" ht="16.5" customHeight="1" x14ac:dyDescent="0.25">
      <c r="M4818" s="9"/>
      <c r="N4818" s="12"/>
      <c r="O4818" s="12"/>
      <c r="P4818" s="12"/>
      <c r="Q4818" s="12"/>
      <c r="R4818" s="12"/>
      <c r="S4818" s="12"/>
      <c r="T4818" s="12"/>
      <c r="U4818" s="18"/>
      <c r="V4818" s="22"/>
      <c r="W4818" s="14"/>
      <c r="X4818" s="14"/>
      <c r="Y4818" s="14"/>
      <c r="Z4818" s="14"/>
      <c r="AA4818" s="14"/>
      <c r="AB4818" s="14"/>
      <c r="AC4818" s="14"/>
    </row>
    <row r="4819" spans="13:29" ht="16.5" customHeight="1" x14ac:dyDescent="0.25">
      <c r="M4819" s="9"/>
      <c r="N4819" s="12"/>
      <c r="O4819" s="12"/>
      <c r="P4819" s="12"/>
      <c r="Q4819" s="12"/>
      <c r="R4819" s="12"/>
      <c r="S4819" s="12"/>
      <c r="T4819" s="12"/>
      <c r="U4819" s="18"/>
      <c r="V4819" s="22"/>
      <c r="W4819" s="14"/>
      <c r="X4819" s="14"/>
      <c r="Y4819" s="14"/>
      <c r="Z4819" s="14"/>
      <c r="AA4819" s="14"/>
      <c r="AB4819" s="14"/>
      <c r="AC4819" s="14"/>
    </row>
    <row r="4820" spans="13:29" ht="16.5" customHeight="1" x14ac:dyDescent="0.25">
      <c r="M4820" s="9"/>
      <c r="N4820" s="12"/>
      <c r="O4820" s="12"/>
      <c r="P4820" s="12"/>
      <c r="Q4820" s="12"/>
      <c r="R4820" s="12"/>
      <c r="S4820" s="12"/>
      <c r="T4820" s="12"/>
      <c r="U4820" s="18"/>
      <c r="V4820" s="22"/>
      <c r="W4820" s="14"/>
      <c r="X4820" s="14"/>
      <c r="Y4820" s="14"/>
      <c r="Z4820" s="14"/>
      <c r="AA4820" s="14"/>
      <c r="AB4820" s="14"/>
      <c r="AC4820" s="14"/>
    </row>
    <row r="4821" spans="13:29" ht="16.5" customHeight="1" x14ac:dyDescent="0.25">
      <c r="M4821" s="9"/>
      <c r="N4821" s="12"/>
      <c r="O4821" s="12"/>
      <c r="P4821" s="12"/>
      <c r="Q4821" s="12"/>
      <c r="R4821" s="12"/>
      <c r="S4821" s="12"/>
      <c r="T4821" s="12"/>
      <c r="U4821" s="18"/>
      <c r="V4821" s="22"/>
      <c r="W4821" s="14"/>
      <c r="X4821" s="14"/>
      <c r="Y4821" s="14"/>
      <c r="Z4821" s="14"/>
      <c r="AA4821" s="14"/>
      <c r="AB4821" s="14"/>
      <c r="AC4821" s="14"/>
    </row>
    <row r="4822" spans="13:29" ht="16.5" customHeight="1" x14ac:dyDescent="0.25">
      <c r="M4822" s="9"/>
      <c r="N4822" s="12"/>
      <c r="O4822" s="12"/>
      <c r="P4822" s="12"/>
      <c r="Q4822" s="12"/>
      <c r="R4822" s="12"/>
      <c r="S4822" s="12"/>
      <c r="T4822" s="12"/>
      <c r="U4822" s="18"/>
      <c r="V4822" s="22"/>
      <c r="W4822" s="14"/>
      <c r="X4822" s="14"/>
      <c r="Y4822" s="14"/>
      <c r="Z4822" s="14"/>
      <c r="AA4822" s="14"/>
      <c r="AB4822" s="14"/>
      <c r="AC4822" s="14"/>
    </row>
    <row r="4823" spans="13:29" ht="16.5" customHeight="1" x14ac:dyDescent="0.25">
      <c r="M4823" s="9"/>
      <c r="N4823" s="12"/>
      <c r="O4823" s="12"/>
      <c r="P4823" s="12"/>
      <c r="Q4823" s="12"/>
      <c r="R4823" s="12"/>
      <c r="S4823" s="12"/>
      <c r="T4823" s="12"/>
      <c r="U4823" s="18"/>
      <c r="V4823" s="22"/>
      <c r="W4823" s="14"/>
      <c r="X4823" s="14"/>
      <c r="Y4823" s="14"/>
      <c r="Z4823" s="14"/>
      <c r="AA4823" s="14"/>
      <c r="AB4823" s="14"/>
      <c r="AC4823" s="14"/>
    </row>
    <row r="4824" spans="13:29" ht="16.5" customHeight="1" x14ac:dyDescent="0.25">
      <c r="M4824" s="9"/>
      <c r="N4824" s="12"/>
      <c r="O4824" s="12"/>
      <c r="P4824" s="12"/>
      <c r="Q4824" s="12"/>
      <c r="R4824" s="12"/>
      <c r="S4824" s="12"/>
      <c r="T4824" s="12"/>
      <c r="U4824" s="18"/>
      <c r="V4824" s="22"/>
      <c r="W4824" s="14"/>
      <c r="X4824" s="14"/>
      <c r="Y4824" s="14"/>
      <c r="Z4824" s="14"/>
      <c r="AA4824" s="14"/>
      <c r="AB4824" s="14"/>
      <c r="AC4824" s="14"/>
    </row>
    <row r="4825" spans="13:29" ht="16.5" customHeight="1" x14ac:dyDescent="0.25">
      <c r="M4825" s="9"/>
      <c r="N4825" s="12"/>
      <c r="O4825" s="12"/>
      <c r="P4825" s="12"/>
      <c r="Q4825" s="12"/>
      <c r="R4825" s="12"/>
      <c r="S4825" s="12"/>
      <c r="T4825" s="12"/>
      <c r="U4825" s="18"/>
      <c r="V4825" s="22"/>
      <c r="W4825" s="14"/>
      <c r="X4825" s="14"/>
      <c r="Y4825" s="14"/>
      <c r="Z4825" s="14"/>
      <c r="AA4825" s="14"/>
      <c r="AB4825" s="14"/>
      <c r="AC4825" s="14"/>
    </row>
    <row r="4826" spans="13:29" ht="16.5" customHeight="1" x14ac:dyDescent="0.25">
      <c r="M4826" s="9"/>
      <c r="N4826" s="12"/>
      <c r="O4826" s="12"/>
      <c r="P4826" s="12"/>
      <c r="Q4826" s="12"/>
      <c r="R4826" s="12"/>
      <c r="S4826" s="12"/>
      <c r="T4826" s="12"/>
      <c r="U4826" s="18"/>
      <c r="V4826" s="22"/>
      <c r="W4826" s="14"/>
      <c r="X4826" s="14"/>
      <c r="Y4826" s="14"/>
      <c r="Z4826" s="14"/>
      <c r="AA4826" s="14"/>
      <c r="AB4826" s="14"/>
      <c r="AC4826" s="14"/>
    </row>
    <row r="4827" spans="13:29" ht="16.5" customHeight="1" x14ac:dyDescent="0.25">
      <c r="M4827" s="9"/>
      <c r="N4827" s="12"/>
      <c r="O4827" s="12"/>
      <c r="P4827" s="12"/>
      <c r="Q4827" s="12"/>
      <c r="R4827" s="12"/>
      <c r="S4827" s="12"/>
      <c r="T4827" s="12"/>
      <c r="U4827" s="18"/>
      <c r="V4827" s="22"/>
      <c r="W4827" s="14"/>
      <c r="X4827" s="14"/>
      <c r="Y4827" s="14"/>
      <c r="Z4827" s="14"/>
      <c r="AA4827" s="14"/>
      <c r="AB4827" s="14"/>
      <c r="AC4827" s="14"/>
    </row>
    <row r="4828" spans="13:29" ht="16.5" customHeight="1" x14ac:dyDescent="0.25">
      <c r="M4828" s="9"/>
      <c r="N4828" s="12"/>
      <c r="O4828" s="12"/>
      <c r="P4828" s="12"/>
      <c r="Q4828" s="12"/>
      <c r="R4828" s="12"/>
      <c r="S4828" s="12"/>
      <c r="T4828" s="12"/>
      <c r="U4828" s="18"/>
      <c r="V4828" s="22"/>
      <c r="W4828" s="14"/>
      <c r="X4828" s="14"/>
      <c r="Y4828" s="14"/>
      <c r="Z4828" s="14"/>
      <c r="AA4828" s="14"/>
      <c r="AB4828" s="14"/>
      <c r="AC4828" s="14"/>
    </row>
    <row r="4829" spans="13:29" ht="16.5" customHeight="1" x14ac:dyDescent="0.25">
      <c r="M4829" s="9"/>
      <c r="N4829" s="12"/>
      <c r="O4829" s="12"/>
      <c r="P4829" s="12"/>
      <c r="Q4829" s="12"/>
      <c r="R4829" s="12"/>
      <c r="S4829" s="12"/>
      <c r="T4829" s="12"/>
      <c r="U4829" s="18"/>
      <c r="V4829" s="22"/>
      <c r="W4829" s="14"/>
      <c r="X4829" s="14"/>
      <c r="Y4829" s="14"/>
      <c r="Z4829" s="14"/>
      <c r="AA4829" s="14"/>
      <c r="AB4829" s="14"/>
      <c r="AC4829" s="14"/>
    </row>
    <row r="4830" spans="13:29" ht="16.5" customHeight="1" x14ac:dyDescent="0.25">
      <c r="M4830" s="9"/>
      <c r="N4830" s="12"/>
      <c r="O4830" s="12"/>
      <c r="P4830" s="12"/>
      <c r="Q4830" s="12"/>
      <c r="R4830" s="12"/>
      <c r="S4830" s="12"/>
      <c r="T4830" s="12"/>
      <c r="U4830" s="18"/>
      <c r="V4830" s="22"/>
      <c r="W4830" s="14"/>
      <c r="X4830" s="14"/>
      <c r="Y4830" s="14"/>
      <c r="Z4830" s="14"/>
      <c r="AA4830" s="14"/>
      <c r="AB4830" s="14"/>
      <c r="AC4830" s="14"/>
    </row>
    <row r="4831" spans="13:29" ht="16.5" customHeight="1" x14ac:dyDescent="0.25">
      <c r="M4831" s="9"/>
      <c r="N4831" s="12"/>
      <c r="O4831" s="12"/>
      <c r="P4831" s="12"/>
      <c r="Q4831" s="12"/>
      <c r="R4831" s="12"/>
      <c r="S4831" s="12"/>
      <c r="T4831" s="12"/>
      <c r="U4831" s="18"/>
      <c r="V4831" s="22"/>
      <c r="W4831" s="14"/>
      <c r="X4831" s="14"/>
      <c r="Y4831" s="14"/>
      <c r="Z4831" s="14"/>
      <c r="AA4831" s="14"/>
      <c r="AB4831" s="14"/>
      <c r="AC4831" s="14"/>
    </row>
    <row r="4832" spans="13:29" ht="16.5" customHeight="1" x14ac:dyDescent="0.25">
      <c r="M4832" s="9"/>
      <c r="N4832" s="12"/>
      <c r="O4832" s="12"/>
      <c r="P4832" s="12"/>
      <c r="Q4832" s="12"/>
      <c r="R4832" s="12"/>
      <c r="S4832" s="12"/>
      <c r="T4832" s="12"/>
      <c r="U4832" s="18"/>
      <c r="V4832" s="22"/>
      <c r="W4832" s="14"/>
      <c r="X4832" s="14"/>
      <c r="Y4832" s="14"/>
      <c r="Z4832" s="14"/>
      <c r="AA4832" s="14"/>
      <c r="AB4832" s="14"/>
      <c r="AC4832" s="14"/>
    </row>
    <row r="4833" spans="13:29" ht="16.5" customHeight="1" x14ac:dyDescent="0.25">
      <c r="M4833" s="9"/>
      <c r="N4833" s="12"/>
      <c r="O4833" s="12"/>
      <c r="P4833" s="12"/>
      <c r="Q4833" s="12"/>
      <c r="R4833" s="12"/>
      <c r="S4833" s="12"/>
      <c r="T4833" s="12"/>
      <c r="U4833" s="18"/>
      <c r="V4833" s="22"/>
      <c r="W4833" s="14"/>
      <c r="X4833" s="14"/>
      <c r="Y4833" s="14"/>
      <c r="Z4833" s="14"/>
      <c r="AA4833" s="14"/>
      <c r="AB4833" s="14"/>
      <c r="AC4833" s="14"/>
    </row>
    <row r="4834" spans="13:29" ht="16.5" customHeight="1" x14ac:dyDescent="0.25">
      <c r="M4834" s="9"/>
      <c r="N4834" s="12"/>
      <c r="O4834" s="12"/>
      <c r="P4834" s="12"/>
      <c r="Q4834" s="12"/>
      <c r="R4834" s="12"/>
      <c r="S4834" s="12"/>
      <c r="T4834" s="12"/>
      <c r="U4834" s="18"/>
      <c r="V4834" s="22"/>
      <c r="W4834" s="14"/>
      <c r="X4834" s="14"/>
      <c r="Y4834" s="14"/>
      <c r="Z4834" s="14"/>
      <c r="AA4834" s="14"/>
      <c r="AB4834" s="14"/>
      <c r="AC4834" s="14"/>
    </row>
    <row r="4835" spans="13:29" ht="16.5" customHeight="1" x14ac:dyDescent="0.25">
      <c r="M4835" s="9"/>
      <c r="N4835" s="12"/>
      <c r="O4835" s="12"/>
      <c r="P4835" s="12"/>
      <c r="Q4835" s="12"/>
      <c r="R4835" s="12"/>
      <c r="S4835" s="12"/>
      <c r="T4835" s="12"/>
      <c r="U4835" s="18"/>
      <c r="V4835" s="22"/>
      <c r="W4835" s="14"/>
      <c r="X4835" s="14"/>
      <c r="Y4835" s="14"/>
      <c r="Z4835" s="14"/>
      <c r="AA4835" s="14"/>
      <c r="AB4835" s="14"/>
      <c r="AC4835" s="14"/>
    </row>
    <row r="4836" spans="13:29" ht="16.5" customHeight="1" x14ac:dyDescent="0.25">
      <c r="M4836" s="9"/>
      <c r="N4836" s="12"/>
      <c r="O4836" s="12"/>
      <c r="P4836" s="12"/>
      <c r="Q4836" s="12"/>
      <c r="R4836" s="12"/>
      <c r="S4836" s="12"/>
      <c r="T4836" s="12"/>
      <c r="U4836" s="18"/>
      <c r="V4836" s="22"/>
      <c r="W4836" s="14"/>
      <c r="X4836" s="14"/>
      <c r="Y4836" s="14"/>
      <c r="Z4836" s="14"/>
      <c r="AA4836" s="14"/>
      <c r="AB4836" s="14"/>
      <c r="AC4836" s="14"/>
    </row>
    <row r="4837" spans="13:29" ht="16.5" customHeight="1" x14ac:dyDescent="0.25">
      <c r="M4837" s="9"/>
      <c r="N4837" s="12"/>
      <c r="O4837" s="12"/>
      <c r="P4837" s="12"/>
      <c r="Q4837" s="12"/>
      <c r="R4837" s="12"/>
      <c r="S4837" s="12"/>
      <c r="T4837" s="12"/>
      <c r="U4837" s="18"/>
      <c r="V4837" s="22"/>
      <c r="W4837" s="14"/>
      <c r="X4837" s="14"/>
      <c r="Y4837" s="14"/>
      <c r="Z4837" s="14"/>
      <c r="AA4837" s="14"/>
      <c r="AB4837" s="14"/>
      <c r="AC4837" s="14"/>
    </row>
    <row r="4838" spans="13:29" ht="16.5" customHeight="1" x14ac:dyDescent="0.25">
      <c r="M4838" s="9"/>
      <c r="N4838" s="12"/>
      <c r="O4838" s="12"/>
      <c r="P4838" s="12"/>
      <c r="Q4838" s="12"/>
      <c r="R4838" s="12"/>
      <c r="S4838" s="12"/>
      <c r="T4838" s="12"/>
      <c r="U4838" s="18"/>
      <c r="V4838" s="22"/>
      <c r="W4838" s="14"/>
      <c r="X4838" s="14"/>
      <c r="Y4838" s="14"/>
      <c r="Z4838" s="14"/>
      <c r="AA4838" s="14"/>
      <c r="AB4838" s="14"/>
      <c r="AC4838" s="14"/>
    </row>
    <row r="4839" spans="13:29" ht="16.5" customHeight="1" x14ac:dyDescent="0.25">
      <c r="M4839" s="9"/>
      <c r="N4839" s="12"/>
      <c r="O4839" s="12"/>
      <c r="P4839" s="12"/>
      <c r="Q4839" s="12"/>
      <c r="R4839" s="12"/>
      <c r="S4839" s="12"/>
      <c r="T4839" s="12"/>
      <c r="U4839" s="18"/>
      <c r="V4839" s="22"/>
      <c r="W4839" s="14"/>
      <c r="X4839" s="14"/>
      <c r="Y4839" s="14"/>
      <c r="Z4839" s="14"/>
      <c r="AA4839" s="14"/>
      <c r="AB4839" s="14"/>
      <c r="AC4839" s="14"/>
    </row>
    <row r="4840" spans="13:29" ht="16.5" customHeight="1" x14ac:dyDescent="0.25">
      <c r="M4840" s="9"/>
      <c r="N4840" s="12"/>
      <c r="O4840" s="12"/>
      <c r="P4840" s="12"/>
      <c r="Q4840" s="12"/>
      <c r="R4840" s="12"/>
      <c r="S4840" s="12"/>
      <c r="T4840" s="12"/>
      <c r="U4840" s="18"/>
      <c r="V4840" s="22"/>
      <c r="W4840" s="14"/>
      <c r="X4840" s="14"/>
      <c r="Y4840" s="14"/>
      <c r="Z4840" s="14"/>
      <c r="AA4840" s="14"/>
      <c r="AB4840" s="14"/>
      <c r="AC4840" s="14"/>
    </row>
    <row r="4841" spans="13:29" ht="16.5" customHeight="1" x14ac:dyDescent="0.25">
      <c r="M4841" s="9"/>
      <c r="N4841" s="12"/>
      <c r="O4841" s="12"/>
      <c r="P4841" s="12"/>
      <c r="Q4841" s="12"/>
      <c r="R4841" s="12"/>
      <c r="S4841" s="12"/>
      <c r="T4841" s="12"/>
      <c r="U4841" s="18"/>
      <c r="V4841" s="22"/>
      <c r="W4841" s="14"/>
      <c r="X4841" s="14"/>
      <c r="Y4841" s="14"/>
      <c r="Z4841" s="14"/>
      <c r="AA4841" s="14"/>
      <c r="AB4841" s="14"/>
      <c r="AC4841" s="14"/>
    </row>
    <row r="4842" spans="13:29" ht="16.5" customHeight="1" x14ac:dyDescent="0.25">
      <c r="M4842" s="9"/>
      <c r="N4842" s="12"/>
      <c r="O4842" s="12"/>
      <c r="P4842" s="12"/>
      <c r="Q4842" s="12"/>
      <c r="R4842" s="12"/>
      <c r="S4842" s="12"/>
      <c r="T4842" s="12"/>
      <c r="U4842" s="18"/>
      <c r="V4842" s="22"/>
      <c r="W4842" s="14"/>
      <c r="X4842" s="14"/>
      <c r="Y4842" s="14"/>
      <c r="Z4842" s="14"/>
      <c r="AA4842" s="14"/>
      <c r="AB4842" s="14"/>
      <c r="AC4842" s="14"/>
    </row>
    <row r="4843" spans="13:29" ht="16.5" customHeight="1" x14ac:dyDescent="0.25">
      <c r="M4843" s="9"/>
      <c r="N4843" s="12"/>
      <c r="O4843" s="12"/>
      <c r="P4843" s="12"/>
      <c r="Q4843" s="12"/>
      <c r="R4843" s="12"/>
      <c r="S4843" s="12"/>
      <c r="T4843" s="12"/>
      <c r="U4843" s="18"/>
      <c r="V4843" s="22"/>
      <c r="W4843" s="14"/>
      <c r="X4843" s="14"/>
      <c r="Y4843" s="14"/>
      <c r="Z4843" s="14"/>
      <c r="AA4843" s="14"/>
      <c r="AB4843" s="14"/>
      <c r="AC4843" s="14"/>
    </row>
    <row r="4844" spans="13:29" ht="16.5" customHeight="1" x14ac:dyDescent="0.25">
      <c r="M4844" s="9"/>
      <c r="N4844" s="12"/>
      <c r="O4844" s="12"/>
      <c r="P4844" s="12"/>
      <c r="Q4844" s="12"/>
      <c r="R4844" s="12"/>
      <c r="S4844" s="12"/>
      <c r="T4844" s="12"/>
      <c r="U4844" s="18"/>
      <c r="V4844" s="22"/>
      <c r="W4844" s="14"/>
      <c r="X4844" s="14"/>
      <c r="Y4844" s="14"/>
      <c r="Z4844" s="14"/>
      <c r="AA4844" s="14"/>
      <c r="AB4844" s="14"/>
      <c r="AC4844" s="14"/>
    </row>
    <row r="4845" spans="13:29" ht="16.5" customHeight="1" x14ac:dyDescent="0.25">
      <c r="M4845" s="9"/>
      <c r="N4845" s="12"/>
      <c r="O4845" s="12"/>
      <c r="P4845" s="12"/>
      <c r="Q4845" s="12"/>
      <c r="R4845" s="12"/>
      <c r="S4845" s="12"/>
      <c r="T4845" s="12"/>
      <c r="U4845" s="18"/>
      <c r="V4845" s="22"/>
      <c r="W4845" s="14"/>
      <c r="X4845" s="14"/>
      <c r="Y4845" s="14"/>
      <c r="Z4845" s="14"/>
      <c r="AA4845" s="14"/>
      <c r="AB4845" s="14"/>
      <c r="AC4845" s="14"/>
    </row>
    <row r="4846" spans="13:29" ht="16.5" customHeight="1" x14ac:dyDescent="0.25">
      <c r="M4846" s="9"/>
      <c r="N4846" s="12"/>
      <c r="O4846" s="12"/>
      <c r="P4846" s="12"/>
      <c r="Q4846" s="12"/>
      <c r="R4846" s="12"/>
      <c r="S4846" s="12"/>
      <c r="T4846" s="12"/>
      <c r="U4846" s="18"/>
      <c r="V4846" s="22"/>
      <c r="W4846" s="14"/>
      <c r="X4846" s="14"/>
      <c r="Y4846" s="14"/>
      <c r="Z4846" s="14"/>
      <c r="AA4846" s="14"/>
      <c r="AB4846" s="14"/>
      <c r="AC4846" s="14"/>
    </row>
    <row r="4847" spans="13:29" ht="16.5" customHeight="1" x14ac:dyDescent="0.25">
      <c r="M4847" s="9"/>
      <c r="N4847" s="12"/>
      <c r="O4847" s="12"/>
      <c r="P4847" s="12"/>
      <c r="Q4847" s="12"/>
      <c r="R4847" s="12"/>
      <c r="S4847" s="12"/>
      <c r="T4847" s="12"/>
      <c r="U4847" s="18"/>
      <c r="V4847" s="22"/>
      <c r="W4847" s="14"/>
      <c r="X4847" s="14"/>
      <c r="Y4847" s="14"/>
      <c r="Z4847" s="14"/>
      <c r="AA4847" s="14"/>
      <c r="AB4847" s="14"/>
      <c r="AC4847" s="14"/>
    </row>
    <row r="4848" spans="13:29" ht="16.5" customHeight="1" x14ac:dyDescent="0.25">
      <c r="M4848" s="9"/>
      <c r="N4848" s="12"/>
      <c r="O4848" s="12"/>
      <c r="P4848" s="12"/>
      <c r="Q4848" s="12"/>
      <c r="R4848" s="12"/>
      <c r="S4848" s="12"/>
      <c r="T4848" s="12"/>
      <c r="U4848" s="18"/>
      <c r="V4848" s="22"/>
      <c r="W4848" s="14"/>
      <c r="X4848" s="14"/>
      <c r="Y4848" s="14"/>
      <c r="Z4848" s="14"/>
      <c r="AA4848" s="14"/>
      <c r="AB4848" s="14"/>
      <c r="AC4848" s="14"/>
    </row>
    <row r="4849" spans="13:29" ht="16.5" customHeight="1" x14ac:dyDescent="0.25">
      <c r="M4849" s="9"/>
      <c r="N4849" s="12"/>
      <c r="O4849" s="12"/>
      <c r="P4849" s="12"/>
      <c r="Q4849" s="12"/>
      <c r="R4849" s="12"/>
      <c r="S4849" s="12"/>
      <c r="T4849" s="12"/>
      <c r="U4849" s="18"/>
      <c r="V4849" s="22"/>
      <c r="W4849" s="14"/>
      <c r="X4849" s="14"/>
      <c r="Y4849" s="14"/>
      <c r="Z4849" s="14"/>
      <c r="AA4849" s="14"/>
      <c r="AB4849" s="14"/>
      <c r="AC4849" s="14"/>
    </row>
    <row r="4850" spans="13:29" ht="16.5" customHeight="1" x14ac:dyDescent="0.25">
      <c r="M4850" s="9"/>
      <c r="N4850" s="12"/>
      <c r="O4850" s="12"/>
      <c r="P4850" s="12"/>
      <c r="Q4850" s="12"/>
      <c r="R4850" s="12"/>
      <c r="S4850" s="12"/>
      <c r="T4850" s="12"/>
      <c r="U4850" s="18"/>
      <c r="V4850" s="22"/>
      <c r="W4850" s="14"/>
      <c r="X4850" s="14"/>
      <c r="Y4850" s="14"/>
      <c r="Z4850" s="14"/>
      <c r="AA4850" s="14"/>
      <c r="AB4850" s="14"/>
      <c r="AC4850" s="14"/>
    </row>
    <row r="4851" spans="13:29" ht="16.5" customHeight="1" x14ac:dyDescent="0.25">
      <c r="M4851" s="9"/>
      <c r="N4851" s="12"/>
      <c r="O4851" s="12"/>
      <c r="P4851" s="12"/>
      <c r="Q4851" s="12"/>
      <c r="R4851" s="12"/>
      <c r="S4851" s="12"/>
      <c r="T4851" s="12"/>
      <c r="U4851" s="18"/>
      <c r="V4851" s="22"/>
      <c r="W4851" s="14"/>
      <c r="X4851" s="14"/>
      <c r="Y4851" s="14"/>
      <c r="Z4851" s="14"/>
      <c r="AA4851" s="14"/>
      <c r="AB4851" s="14"/>
      <c r="AC4851" s="14"/>
    </row>
    <row r="4852" spans="13:29" ht="16.5" customHeight="1" x14ac:dyDescent="0.25">
      <c r="M4852" s="9"/>
      <c r="N4852" s="12"/>
      <c r="O4852" s="12"/>
      <c r="P4852" s="12"/>
      <c r="Q4852" s="12"/>
      <c r="R4852" s="12"/>
      <c r="S4852" s="12"/>
      <c r="T4852" s="12"/>
      <c r="U4852" s="18"/>
      <c r="V4852" s="22"/>
      <c r="W4852" s="14"/>
      <c r="X4852" s="14"/>
      <c r="Y4852" s="14"/>
      <c r="Z4852" s="14"/>
      <c r="AA4852" s="14"/>
      <c r="AB4852" s="14"/>
      <c r="AC4852" s="14"/>
    </row>
    <row r="4853" spans="13:29" ht="16.5" customHeight="1" x14ac:dyDescent="0.25">
      <c r="M4853" s="9"/>
      <c r="N4853" s="12"/>
      <c r="O4853" s="12"/>
      <c r="P4853" s="12"/>
      <c r="Q4853" s="12"/>
      <c r="R4853" s="12"/>
      <c r="S4853" s="12"/>
      <c r="T4853" s="12"/>
      <c r="U4853" s="18"/>
      <c r="V4853" s="22"/>
      <c r="W4853" s="14"/>
      <c r="X4853" s="14"/>
      <c r="Y4853" s="14"/>
      <c r="Z4853" s="14"/>
      <c r="AA4853" s="14"/>
      <c r="AB4853" s="14"/>
      <c r="AC4853" s="14"/>
    </row>
    <row r="4854" spans="13:29" ht="16.5" customHeight="1" x14ac:dyDescent="0.25">
      <c r="M4854" s="9"/>
      <c r="N4854" s="12"/>
      <c r="O4854" s="12"/>
      <c r="P4854" s="12"/>
      <c r="Q4854" s="12"/>
      <c r="R4854" s="12"/>
      <c r="S4854" s="12"/>
      <c r="T4854" s="12"/>
      <c r="U4854" s="18"/>
      <c r="V4854" s="22"/>
      <c r="W4854" s="14"/>
      <c r="X4854" s="14"/>
      <c r="Y4854" s="14"/>
      <c r="Z4854" s="14"/>
      <c r="AA4854" s="14"/>
      <c r="AB4854" s="14"/>
      <c r="AC4854" s="14"/>
    </row>
    <row r="4855" spans="13:29" ht="16.5" customHeight="1" x14ac:dyDescent="0.25">
      <c r="M4855" s="9"/>
      <c r="N4855" s="12"/>
      <c r="O4855" s="12"/>
      <c r="P4855" s="12"/>
      <c r="Q4855" s="12"/>
      <c r="R4855" s="12"/>
      <c r="S4855" s="12"/>
      <c r="T4855" s="12"/>
      <c r="U4855" s="18"/>
      <c r="V4855" s="22"/>
      <c r="W4855" s="14"/>
      <c r="X4855" s="14"/>
      <c r="Y4855" s="14"/>
      <c r="Z4855" s="14"/>
      <c r="AA4855" s="14"/>
      <c r="AB4855" s="14"/>
      <c r="AC4855" s="14"/>
    </row>
    <row r="4856" spans="13:29" ht="16.5" customHeight="1" x14ac:dyDescent="0.25">
      <c r="M4856" s="9"/>
      <c r="N4856" s="12"/>
      <c r="O4856" s="12"/>
      <c r="P4856" s="12"/>
      <c r="Q4856" s="12"/>
      <c r="R4856" s="12"/>
      <c r="S4856" s="12"/>
      <c r="T4856" s="12"/>
      <c r="U4856" s="18"/>
      <c r="V4856" s="22"/>
      <c r="W4856" s="14"/>
      <c r="X4856" s="14"/>
      <c r="Y4856" s="14"/>
      <c r="Z4856" s="14"/>
      <c r="AA4856" s="14"/>
      <c r="AB4856" s="14"/>
      <c r="AC4856" s="14"/>
    </row>
    <row r="4857" spans="13:29" ht="16.5" customHeight="1" x14ac:dyDescent="0.25">
      <c r="M4857" s="9"/>
      <c r="N4857" s="12"/>
      <c r="O4857" s="12"/>
      <c r="P4857" s="12"/>
      <c r="Q4857" s="12"/>
      <c r="R4857" s="12"/>
      <c r="S4857" s="12"/>
      <c r="T4857" s="12"/>
      <c r="U4857" s="18"/>
      <c r="V4857" s="22"/>
      <c r="W4857" s="14"/>
      <c r="X4857" s="14"/>
      <c r="Y4857" s="14"/>
      <c r="Z4857" s="14"/>
      <c r="AA4857" s="14"/>
      <c r="AB4857" s="14"/>
      <c r="AC4857" s="14"/>
    </row>
    <row r="4858" spans="13:29" ht="16.5" customHeight="1" x14ac:dyDescent="0.25">
      <c r="M4858" s="9"/>
      <c r="N4858" s="12"/>
      <c r="O4858" s="12"/>
      <c r="P4858" s="12"/>
      <c r="Q4858" s="12"/>
      <c r="R4858" s="12"/>
      <c r="S4858" s="12"/>
      <c r="T4858" s="12"/>
      <c r="U4858" s="18"/>
      <c r="V4858" s="22"/>
      <c r="W4858" s="14"/>
      <c r="X4858" s="14"/>
      <c r="Y4858" s="14"/>
      <c r="Z4858" s="14"/>
      <c r="AA4858" s="14"/>
      <c r="AB4858" s="14"/>
      <c r="AC4858" s="14"/>
    </row>
    <row r="4859" spans="13:29" ht="16.5" customHeight="1" x14ac:dyDescent="0.25">
      <c r="M4859" s="9"/>
      <c r="N4859" s="12"/>
      <c r="O4859" s="12"/>
      <c r="P4859" s="12"/>
      <c r="Q4859" s="12"/>
      <c r="R4859" s="12"/>
      <c r="S4859" s="12"/>
      <c r="T4859" s="12"/>
      <c r="U4859" s="18"/>
      <c r="V4859" s="22"/>
      <c r="W4859" s="14"/>
      <c r="X4859" s="14"/>
      <c r="Y4859" s="14"/>
      <c r="Z4859" s="14"/>
      <c r="AA4859" s="14"/>
      <c r="AB4859" s="14"/>
      <c r="AC4859" s="14"/>
    </row>
    <row r="4860" spans="13:29" ht="16.5" customHeight="1" x14ac:dyDescent="0.25">
      <c r="M4860" s="9"/>
      <c r="N4860" s="12"/>
      <c r="O4860" s="12"/>
      <c r="P4860" s="12"/>
      <c r="Q4860" s="12"/>
      <c r="R4860" s="12"/>
      <c r="S4860" s="12"/>
      <c r="T4860" s="12"/>
      <c r="U4860" s="18"/>
      <c r="V4860" s="22"/>
      <c r="W4860" s="14"/>
      <c r="X4860" s="14"/>
      <c r="Y4860" s="14"/>
      <c r="Z4860" s="14"/>
      <c r="AA4860" s="14"/>
      <c r="AB4860" s="14"/>
      <c r="AC4860" s="14"/>
    </row>
    <row r="4861" spans="13:29" ht="16.5" customHeight="1" x14ac:dyDescent="0.25">
      <c r="M4861" s="9"/>
      <c r="N4861" s="12"/>
      <c r="O4861" s="12"/>
      <c r="P4861" s="12"/>
      <c r="Q4861" s="12"/>
      <c r="R4861" s="12"/>
      <c r="S4861" s="12"/>
      <c r="T4861" s="12"/>
      <c r="U4861" s="18"/>
      <c r="V4861" s="22"/>
      <c r="W4861" s="14"/>
      <c r="X4861" s="14"/>
      <c r="Y4861" s="14"/>
      <c r="Z4861" s="14"/>
      <c r="AA4861" s="14"/>
      <c r="AB4861" s="14"/>
      <c r="AC4861" s="14"/>
    </row>
    <row r="4862" spans="13:29" ht="16.5" customHeight="1" x14ac:dyDescent="0.25">
      <c r="M4862" s="9"/>
      <c r="N4862" s="12"/>
      <c r="O4862" s="12"/>
      <c r="P4862" s="12"/>
      <c r="Q4862" s="12"/>
      <c r="R4862" s="12"/>
      <c r="S4862" s="12"/>
      <c r="T4862" s="12"/>
      <c r="U4862" s="18"/>
      <c r="V4862" s="22"/>
      <c r="W4862" s="14"/>
      <c r="X4862" s="14"/>
      <c r="Y4862" s="14"/>
      <c r="Z4862" s="14"/>
      <c r="AA4862" s="14"/>
      <c r="AB4862" s="14"/>
      <c r="AC4862" s="14"/>
    </row>
    <row r="4863" spans="13:29" ht="16.5" customHeight="1" x14ac:dyDescent="0.25">
      <c r="M4863" s="9"/>
      <c r="N4863" s="12"/>
      <c r="O4863" s="12"/>
      <c r="P4863" s="12"/>
      <c r="Q4863" s="12"/>
      <c r="R4863" s="12"/>
      <c r="S4863" s="12"/>
      <c r="T4863" s="12"/>
      <c r="U4863" s="18"/>
      <c r="V4863" s="22"/>
      <c r="W4863" s="14"/>
      <c r="X4863" s="14"/>
      <c r="Y4863" s="14"/>
      <c r="Z4863" s="14"/>
      <c r="AA4863" s="14"/>
      <c r="AB4863" s="14"/>
      <c r="AC4863" s="14"/>
    </row>
    <row r="4864" spans="13:29" ht="16.5" customHeight="1" x14ac:dyDescent="0.25">
      <c r="M4864" s="9"/>
      <c r="N4864" s="12"/>
      <c r="O4864" s="12"/>
      <c r="P4864" s="12"/>
      <c r="Q4864" s="12"/>
      <c r="R4864" s="12"/>
      <c r="S4864" s="12"/>
      <c r="T4864" s="12"/>
      <c r="U4864" s="18"/>
      <c r="V4864" s="22"/>
      <c r="W4864" s="14"/>
      <c r="X4864" s="14"/>
      <c r="Y4864" s="14"/>
      <c r="Z4864" s="14"/>
      <c r="AA4864" s="14"/>
      <c r="AB4864" s="14"/>
      <c r="AC4864" s="14"/>
    </row>
    <row r="4865" spans="13:29" ht="16.5" customHeight="1" x14ac:dyDescent="0.25">
      <c r="M4865" s="9"/>
      <c r="N4865" s="12"/>
      <c r="O4865" s="12"/>
      <c r="P4865" s="12"/>
      <c r="Q4865" s="12"/>
      <c r="R4865" s="12"/>
      <c r="S4865" s="12"/>
      <c r="T4865" s="12"/>
      <c r="U4865" s="18"/>
      <c r="V4865" s="22"/>
      <c r="W4865" s="14"/>
      <c r="X4865" s="14"/>
      <c r="Y4865" s="14"/>
      <c r="Z4865" s="14"/>
      <c r="AA4865" s="14"/>
      <c r="AB4865" s="14"/>
      <c r="AC4865" s="14"/>
    </row>
    <row r="4866" spans="13:29" ht="16.5" customHeight="1" x14ac:dyDescent="0.25">
      <c r="M4866" s="9"/>
      <c r="N4866" s="12"/>
      <c r="O4866" s="12"/>
      <c r="P4866" s="12"/>
      <c r="Q4866" s="12"/>
      <c r="R4866" s="12"/>
      <c r="S4866" s="12"/>
      <c r="T4866" s="12"/>
      <c r="U4866" s="18"/>
      <c r="V4866" s="22"/>
      <c r="W4866" s="14"/>
      <c r="X4866" s="14"/>
      <c r="Y4866" s="14"/>
      <c r="Z4866" s="14"/>
      <c r="AA4866" s="14"/>
      <c r="AB4866" s="14"/>
      <c r="AC4866" s="14"/>
    </row>
    <row r="4867" spans="13:29" ht="16.5" customHeight="1" x14ac:dyDescent="0.25">
      <c r="M4867" s="9"/>
      <c r="N4867" s="12"/>
      <c r="O4867" s="12"/>
      <c r="P4867" s="12"/>
      <c r="Q4867" s="12"/>
      <c r="R4867" s="12"/>
      <c r="S4867" s="12"/>
      <c r="T4867" s="12"/>
      <c r="U4867" s="18"/>
      <c r="V4867" s="22"/>
      <c r="W4867" s="14"/>
      <c r="X4867" s="14"/>
      <c r="Y4867" s="14"/>
      <c r="Z4867" s="14"/>
      <c r="AA4867" s="14"/>
      <c r="AB4867" s="14"/>
      <c r="AC4867" s="14"/>
    </row>
    <row r="4868" spans="13:29" ht="16.5" customHeight="1" x14ac:dyDescent="0.25">
      <c r="M4868" s="9"/>
      <c r="N4868" s="12"/>
      <c r="O4868" s="12"/>
      <c r="P4868" s="12"/>
      <c r="Q4868" s="12"/>
      <c r="R4868" s="12"/>
      <c r="S4868" s="12"/>
      <c r="T4868" s="12"/>
      <c r="U4868" s="18"/>
      <c r="V4868" s="22"/>
      <c r="W4868" s="14"/>
      <c r="X4868" s="14"/>
      <c r="Y4868" s="14"/>
      <c r="Z4868" s="14"/>
      <c r="AA4868" s="14"/>
      <c r="AB4868" s="14"/>
      <c r="AC4868" s="14"/>
    </row>
    <row r="4869" spans="13:29" ht="16.5" customHeight="1" x14ac:dyDescent="0.25">
      <c r="M4869" s="9"/>
      <c r="N4869" s="12"/>
      <c r="O4869" s="12"/>
      <c r="P4869" s="12"/>
      <c r="Q4869" s="12"/>
      <c r="R4869" s="12"/>
      <c r="S4869" s="12"/>
      <c r="T4869" s="12"/>
      <c r="U4869" s="18"/>
      <c r="V4869" s="22"/>
      <c r="W4869" s="14"/>
      <c r="X4869" s="14"/>
      <c r="Y4869" s="14"/>
      <c r="Z4869" s="14"/>
      <c r="AA4869" s="14"/>
      <c r="AB4869" s="14"/>
      <c r="AC4869" s="14"/>
    </row>
    <row r="4870" spans="13:29" ht="16.5" customHeight="1" x14ac:dyDescent="0.25">
      <c r="M4870" s="9"/>
      <c r="N4870" s="12"/>
      <c r="O4870" s="12"/>
      <c r="P4870" s="12"/>
      <c r="Q4870" s="12"/>
      <c r="R4870" s="12"/>
      <c r="S4870" s="12"/>
      <c r="T4870" s="12"/>
      <c r="U4870" s="18"/>
      <c r="V4870" s="22"/>
      <c r="W4870" s="14"/>
      <c r="X4870" s="14"/>
      <c r="Y4870" s="14"/>
      <c r="Z4870" s="14"/>
      <c r="AA4870" s="14"/>
      <c r="AB4870" s="14"/>
      <c r="AC4870" s="14"/>
    </row>
    <row r="4871" spans="13:29" ht="16.5" customHeight="1" x14ac:dyDescent="0.25">
      <c r="M4871" s="9"/>
      <c r="N4871" s="12"/>
      <c r="O4871" s="12"/>
      <c r="P4871" s="12"/>
      <c r="Q4871" s="12"/>
      <c r="R4871" s="12"/>
      <c r="S4871" s="12"/>
      <c r="T4871" s="12"/>
      <c r="U4871" s="18"/>
      <c r="V4871" s="22"/>
      <c r="W4871" s="14"/>
      <c r="X4871" s="14"/>
      <c r="Y4871" s="14"/>
      <c r="Z4871" s="14"/>
      <c r="AA4871" s="14"/>
      <c r="AB4871" s="14"/>
      <c r="AC4871" s="14"/>
    </row>
    <row r="4872" spans="13:29" ht="16.5" customHeight="1" x14ac:dyDescent="0.25">
      <c r="M4872" s="9"/>
      <c r="N4872" s="12"/>
      <c r="O4872" s="12"/>
      <c r="P4872" s="12"/>
      <c r="Q4872" s="12"/>
      <c r="R4872" s="12"/>
      <c r="S4872" s="12"/>
      <c r="T4872" s="12"/>
      <c r="U4872" s="18"/>
      <c r="V4872" s="22"/>
      <c r="W4872" s="14"/>
      <c r="X4872" s="14"/>
      <c r="Y4872" s="14"/>
      <c r="Z4872" s="14"/>
      <c r="AA4872" s="14"/>
      <c r="AB4872" s="14"/>
      <c r="AC4872" s="14"/>
    </row>
    <row r="4873" spans="13:29" ht="16.5" customHeight="1" x14ac:dyDescent="0.25">
      <c r="M4873" s="9"/>
      <c r="N4873" s="12"/>
      <c r="O4873" s="12"/>
      <c r="P4873" s="12"/>
      <c r="Q4873" s="12"/>
      <c r="R4873" s="12"/>
      <c r="S4873" s="12"/>
      <c r="T4873" s="12"/>
      <c r="U4873" s="18"/>
      <c r="V4873" s="22"/>
      <c r="W4873" s="14"/>
      <c r="X4873" s="14"/>
      <c r="Y4873" s="14"/>
      <c r="Z4873" s="14"/>
      <c r="AA4873" s="14"/>
      <c r="AB4873" s="14"/>
      <c r="AC4873" s="14"/>
    </row>
    <row r="4874" spans="13:29" ht="16.5" customHeight="1" x14ac:dyDescent="0.25">
      <c r="M4874" s="9"/>
      <c r="N4874" s="12"/>
      <c r="O4874" s="12"/>
      <c r="P4874" s="12"/>
      <c r="Q4874" s="12"/>
      <c r="R4874" s="12"/>
      <c r="S4874" s="12"/>
      <c r="T4874" s="12"/>
      <c r="U4874" s="18"/>
      <c r="V4874" s="22"/>
      <c r="W4874" s="14"/>
      <c r="X4874" s="14"/>
      <c r="Y4874" s="14"/>
      <c r="Z4874" s="14"/>
      <c r="AA4874" s="14"/>
      <c r="AB4874" s="14"/>
      <c r="AC4874" s="14"/>
    </row>
    <row r="4875" spans="13:29" ht="16.5" customHeight="1" x14ac:dyDescent="0.25">
      <c r="M4875" s="9"/>
      <c r="N4875" s="12"/>
      <c r="O4875" s="12"/>
      <c r="P4875" s="12"/>
      <c r="Q4875" s="12"/>
      <c r="R4875" s="12"/>
      <c r="S4875" s="12"/>
      <c r="T4875" s="12"/>
      <c r="U4875" s="18"/>
      <c r="V4875" s="22"/>
      <c r="W4875" s="14"/>
      <c r="X4875" s="14"/>
      <c r="Y4875" s="14"/>
      <c r="Z4875" s="14"/>
      <c r="AA4875" s="14"/>
      <c r="AB4875" s="14"/>
      <c r="AC4875" s="14"/>
    </row>
    <row r="4876" spans="13:29" ht="16.5" customHeight="1" x14ac:dyDescent="0.25">
      <c r="M4876" s="9"/>
      <c r="N4876" s="12"/>
      <c r="O4876" s="12"/>
      <c r="P4876" s="12"/>
      <c r="Q4876" s="12"/>
      <c r="R4876" s="12"/>
      <c r="S4876" s="12"/>
      <c r="T4876" s="12"/>
      <c r="U4876" s="18"/>
      <c r="V4876" s="22"/>
      <c r="W4876" s="14"/>
      <c r="X4876" s="14"/>
      <c r="Y4876" s="14"/>
      <c r="Z4876" s="14"/>
      <c r="AA4876" s="14"/>
      <c r="AB4876" s="14"/>
      <c r="AC4876" s="14"/>
    </row>
    <row r="4877" spans="13:29" ht="16.5" customHeight="1" x14ac:dyDescent="0.25">
      <c r="M4877" s="9"/>
      <c r="N4877" s="12"/>
      <c r="O4877" s="12"/>
      <c r="P4877" s="12"/>
      <c r="Q4877" s="12"/>
      <c r="R4877" s="12"/>
      <c r="S4877" s="12"/>
      <c r="T4877" s="12"/>
      <c r="U4877" s="18"/>
      <c r="V4877" s="22"/>
      <c r="W4877" s="14"/>
      <c r="X4877" s="14"/>
      <c r="Y4877" s="14"/>
      <c r="Z4877" s="14"/>
      <c r="AA4877" s="14"/>
      <c r="AB4877" s="14"/>
      <c r="AC4877" s="14"/>
    </row>
    <row r="4878" spans="13:29" ht="16.5" customHeight="1" x14ac:dyDescent="0.25">
      <c r="M4878" s="9"/>
      <c r="N4878" s="12"/>
      <c r="O4878" s="12"/>
      <c r="P4878" s="12"/>
      <c r="Q4878" s="12"/>
      <c r="R4878" s="12"/>
      <c r="S4878" s="12"/>
      <c r="T4878" s="12"/>
      <c r="U4878" s="18"/>
      <c r="V4878" s="22"/>
      <c r="W4878" s="14"/>
      <c r="X4878" s="14"/>
      <c r="Y4878" s="14"/>
      <c r="Z4878" s="14"/>
      <c r="AA4878" s="14"/>
      <c r="AB4878" s="14"/>
      <c r="AC4878" s="14"/>
    </row>
    <row r="4879" spans="13:29" ht="16.5" customHeight="1" x14ac:dyDescent="0.25">
      <c r="M4879" s="9"/>
      <c r="N4879" s="12"/>
      <c r="O4879" s="12"/>
      <c r="P4879" s="12"/>
      <c r="Q4879" s="12"/>
      <c r="R4879" s="12"/>
      <c r="S4879" s="12"/>
      <c r="T4879" s="12"/>
      <c r="U4879" s="18"/>
      <c r="V4879" s="22"/>
      <c r="W4879" s="14"/>
      <c r="X4879" s="14"/>
      <c r="Y4879" s="14"/>
      <c r="Z4879" s="14"/>
      <c r="AA4879" s="14"/>
      <c r="AB4879" s="14"/>
      <c r="AC4879" s="14"/>
    </row>
    <row r="4880" spans="13:29" ht="16.5" customHeight="1" x14ac:dyDescent="0.25">
      <c r="M4880" s="9"/>
      <c r="N4880" s="12"/>
      <c r="O4880" s="12"/>
      <c r="P4880" s="12"/>
      <c r="Q4880" s="12"/>
      <c r="R4880" s="12"/>
      <c r="S4880" s="12"/>
      <c r="T4880" s="12"/>
      <c r="U4880" s="18"/>
      <c r="V4880" s="22"/>
      <c r="W4880" s="14"/>
      <c r="X4880" s="14"/>
      <c r="Y4880" s="14"/>
      <c r="Z4880" s="14"/>
      <c r="AA4880" s="14"/>
      <c r="AB4880" s="14"/>
      <c r="AC4880" s="14"/>
    </row>
    <row r="4881" spans="13:29" ht="16.5" customHeight="1" x14ac:dyDescent="0.25">
      <c r="M4881" s="9"/>
      <c r="N4881" s="12"/>
      <c r="O4881" s="12"/>
      <c r="P4881" s="12"/>
      <c r="Q4881" s="12"/>
      <c r="R4881" s="12"/>
      <c r="S4881" s="12"/>
      <c r="T4881" s="12"/>
      <c r="U4881" s="18"/>
      <c r="V4881" s="22"/>
      <c r="W4881" s="14"/>
      <c r="X4881" s="14"/>
      <c r="Y4881" s="14"/>
      <c r="Z4881" s="14"/>
      <c r="AA4881" s="14"/>
      <c r="AB4881" s="14"/>
      <c r="AC4881" s="14"/>
    </row>
    <row r="4882" spans="13:29" ht="16.5" customHeight="1" x14ac:dyDescent="0.25">
      <c r="M4882" s="9"/>
      <c r="N4882" s="12"/>
      <c r="O4882" s="12"/>
      <c r="P4882" s="12"/>
      <c r="Q4882" s="12"/>
      <c r="R4882" s="12"/>
      <c r="S4882" s="12"/>
      <c r="T4882" s="12"/>
      <c r="U4882" s="18"/>
      <c r="V4882" s="22"/>
      <c r="W4882" s="14"/>
      <c r="X4882" s="14"/>
      <c r="Y4882" s="14"/>
      <c r="Z4882" s="14"/>
      <c r="AA4882" s="14"/>
      <c r="AB4882" s="14"/>
      <c r="AC4882" s="14"/>
    </row>
    <row r="4883" spans="13:29" ht="16.5" customHeight="1" x14ac:dyDescent="0.25">
      <c r="M4883" s="9"/>
      <c r="N4883" s="12"/>
      <c r="O4883" s="12"/>
      <c r="P4883" s="12"/>
      <c r="Q4883" s="12"/>
      <c r="R4883" s="12"/>
      <c r="S4883" s="12"/>
      <c r="T4883" s="12"/>
      <c r="U4883" s="18"/>
      <c r="V4883" s="22"/>
      <c r="W4883" s="14"/>
      <c r="X4883" s="14"/>
      <c r="Y4883" s="14"/>
      <c r="Z4883" s="14"/>
      <c r="AA4883" s="14"/>
      <c r="AB4883" s="14"/>
      <c r="AC4883" s="14"/>
    </row>
    <row r="4884" spans="13:29" ht="16.5" customHeight="1" x14ac:dyDescent="0.25">
      <c r="M4884" s="9"/>
      <c r="N4884" s="12"/>
      <c r="O4884" s="12"/>
      <c r="P4884" s="12"/>
      <c r="Q4884" s="12"/>
      <c r="R4884" s="12"/>
      <c r="S4884" s="12"/>
      <c r="T4884" s="12"/>
      <c r="U4884" s="18"/>
      <c r="V4884" s="22"/>
      <c r="W4884" s="14"/>
      <c r="X4884" s="14"/>
      <c r="Y4884" s="14"/>
      <c r="Z4884" s="14"/>
      <c r="AA4884" s="14"/>
      <c r="AB4884" s="14"/>
      <c r="AC4884" s="14"/>
    </row>
    <row r="4885" spans="13:29" ht="16.5" customHeight="1" x14ac:dyDescent="0.25">
      <c r="M4885" s="9"/>
      <c r="N4885" s="12"/>
      <c r="O4885" s="12"/>
      <c r="P4885" s="12"/>
      <c r="Q4885" s="12"/>
      <c r="R4885" s="12"/>
      <c r="S4885" s="12"/>
      <c r="T4885" s="12"/>
      <c r="U4885" s="18"/>
      <c r="V4885" s="22"/>
      <c r="W4885" s="14"/>
      <c r="X4885" s="14"/>
      <c r="Y4885" s="14"/>
      <c r="Z4885" s="14"/>
      <c r="AA4885" s="14"/>
      <c r="AB4885" s="14"/>
      <c r="AC4885" s="14"/>
    </row>
    <row r="4886" spans="13:29" ht="16.5" customHeight="1" x14ac:dyDescent="0.25">
      <c r="M4886" s="9"/>
      <c r="N4886" s="12"/>
      <c r="O4886" s="12"/>
      <c r="P4886" s="12"/>
      <c r="Q4886" s="12"/>
      <c r="R4886" s="12"/>
      <c r="S4886" s="12"/>
      <c r="T4886" s="12"/>
      <c r="U4886" s="18"/>
      <c r="V4886" s="22"/>
      <c r="W4886" s="14"/>
      <c r="X4886" s="14"/>
      <c r="Y4886" s="14"/>
      <c r="Z4886" s="14"/>
      <c r="AA4886" s="14"/>
      <c r="AB4886" s="14"/>
      <c r="AC4886" s="14"/>
    </row>
    <row r="4887" spans="13:29" ht="16.5" customHeight="1" x14ac:dyDescent="0.25">
      <c r="M4887" s="9"/>
      <c r="N4887" s="12"/>
      <c r="O4887" s="12"/>
      <c r="P4887" s="12"/>
      <c r="Q4887" s="12"/>
      <c r="R4887" s="12"/>
      <c r="S4887" s="12"/>
      <c r="T4887" s="12"/>
      <c r="U4887" s="18"/>
      <c r="V4887" s="22"/>
      <c r="W4887" s="14"/>
      <c r="X4887" s="14"/>
      <c r="Y4887" s="14"/>
      <c r="Z4887" s="14"/>
      <c r="AA4887" s="14"/>
      <c r="AB4887" s="14"/>
      <c r="AC4887" s="14"/>
    </row>
    <row r="4888" spans="13:29" ht="16.5" customHeight="1" x14ac:dyDescent="0.25">
      <c r="M4888" s="9"/>
      <c r="N4888" s="12"/>
      <c r="O4888" s="12"/>
      <c r="P4888" s="12"/>
      <c r="Q4888" s="12"/>
      <c r="R4888" s="12"/>
      <c r="S4888" s="12"/>
      <c r="T4888" s="12"/>
      <c r="U4888" s="18"/>
      <c r="V4888" s="22"/>
      <c r="W4888" s="14"/>
      <c r="X4888" s="14"/>
      <c r="Y4888" s="14"/>
      <c r="Z4888" s="14"/>
      <c r="AA4888" s="14"/>
      <c r="AB4888" s="14"/>
      <c r="AC4888" s="14"/>
    </row>
    <row r="4889" spans="13:29" ht="16.5" customHeight="1" x14ac:dyDescent="0.25">
      <c r="M4889" s="9"/>
      <c r="N4889" s="12"/>
      <c r="O4889" s="12"/>
      <c r="P4889" s="12"/>
      <c r="Q4889" s="12"/>
      <c r="R4889" s="12"/>
      <c r="S4889" s="12"/>
      <c r="T4889" s="12"/>
      <c r="U4889" s="18"/>
      <c r="V4889" s="22"/>
      <c r="W4889" s="14"/>
      <c r="X4889" s="14"/>
      <c r="Y4889" s="14"/>
      <c r="Z4889" s="14"/>
      <c r="AA4889" s="14"/>
      <c r="AB4889" s="14"/>
      <c r="AC4889" s="14"/>
    </row>
    <row r="4890" spans="13:29" ht="16.5" customHeight="1" x14ac:dyDescent="0.25">
      <c r="M4890" s="9"/>
      <c r="N4890" s="12"/>
      <c r="O4890" s="12"/>
      <c r="P4890" s="12"/>
      <c r="Q4890" s="12"/>
      <c r="R4890" s="12"/>
      <c r="S4890" s="12"/>
      <c r="T4890" s="12"/>
      <c r="U4890" s="18"/>
      <c r="V4890" s="22"/>
      <c r="W4890" s="14"/>
      <c r="X4890" s="14"/>
      <c r="Y4890" s="14"/>
      <c r="Z4890" s="14"/>
      <c r="AA4890" s="14"/>
      <c r="AB4890" s="14"/>
      <c r="AC4890" s="14"/>
    </row>
    <row r="4891" spans="13:29" ht="16.5" customHeight="1" x14ac:dyDescent="0.25">
      <c r="M4891" s="9"/>
      <c r="N4891" s="12"/>
      <c r="O4891" s="12"/>
      <c r="P4891" s="12"/>
      <c r="Q4891" s="12"/>
      <c r="R4891" s="12"/>
      <c r="S4891" s="12"/>
      <c r="T4891" s="12"/>
      <c r="U4891" s="18"/>
      <c r="V4891" s="22"/>
      <c r="W4891" s="14"/>
      <c r="X4891" s="14"/>
      <c r="Y4891" s="14"/>
      <c r="Z4891" s="14"/>
      <c r="AA4891" s="14"/>
      <c r="AB4891" s="14"/>
      <c r="AC4891" s="14"/>
    </row>
    <row r="4892" spans="13:29" ht="16.5" customHeight="1" x14ac:dyDescent="0.25">
      <c r="M4892" s="9"/>
      <c r="N4892" s="12"/>
      <c r="O4892" s="12"/>
      <c r="P4892" s="12"/>
      <c r="Q4892" s="12"/>
      <c r="R4892" s="12"/>
      <c r="S4892" s="12"/>
      <c r="T4892" s="12"/>
      <c r="U4892" s="18"/>
      <c r="V4892" s="22"/>
      <c r="W4892" s="14"/>
      <c r="X4892" s="14"/>
      <c r="Y4892" s="14"/>
      <c r="Z4892" s="14"/>
      <c r="AA4892" s="14"/>
      <c r="AB4892" s="14"/>
      <c r="AC4892" s="14"/>
    </row>
    <row r="4893" spans="13:29" ht="16.5" customHeight="1" x14ac:dyDescent="0.25">
      <c r="M4893" s="9"/>
      <c r="N4893" s="12"/>
      <c r="O4893" s="12"/>
      <c r="P4893" s="12"/>
      <c r="Q4893" s="12"/>
      <c r="R4893" s="12"/>
      <c r="S4893" s="12"/>
      <c r="T4893" s="12"/>
      <c r="U4893" s="18"/>
      <c r="V4893" s="22"/>
      <c r="W4893" s="14"/>
      <c r="X4893" s="14"/>
      <c r="Y4893" s="14"/>
      <c r="Z4893" s="14"/>
      <c r="AA4893" s="14"/>
      <c r="AB4893" s="14"/>
      <c r="AC4893" s="14"/>
    </row>
    <row r="4894" spans="13:29" ht="16.5" customHeight="1" x14ac:dyDescent="0.25">
      <c r="M4894" s="9"/>
      <c r="N4894" s="12"/>
      <c r="O4894" s="12"/>
      <c r="P4894" s="12"/>
      <c r="Q4894" s="12"/>
      <c r="R4894" s="12"/>
      <c r="S4894" s="12"/>
      <c r="T4894" s="12"/>
      <c r="U4894" s="18"/>
      <c r="V4894" s="22"/>
      <c r="W4894" s="14"/>
      <c r="X4894" s="14"/>
      <c r="Y4894" s="14"/>
      <c r="Z4894" s="14"/>
      <c r="AA4894" s="14"/>
      <c r="AB4894" s="14"/>
      <c r="AC4894" s="14"/>
    </row>
    <row r="4895" spans="13:29" ht="16.5" customHeight="1" x14ac:dyDescent="0.25">
      <c r="M4895" s="9"/>
      <c r="N4895" s="12"/>
      <c r="O4895" s="12"/>
      <c r="P4895" s="12"/>
      <c r="Q4895" s="12"/>
      <c r="R4895" s="12"/>
      <c r="S4895" s="12"/>
      <c r="T4895" s="12"/>
      <c r="U4895" s="18"/>
      <c r="V4895" s="22"/>
      <c r="W4895" s="14"/>
      <c r="X4895" s="14"/>
      <c r="Y4895" s="14"/>
      <c r="Z4895" s="14"/>
      <c r="AA4895" s="14"/>
      <c r="AB4895" s="14"/>
      <c r="AC4895" s="14"/>
    </row>
    <row r="4896" spans="13:29" ht="16.5" customHeight="1" x14ac:dyDescent="0.25">
      <c r="M4896" s="9"/>
      <c r="N4896" s="12"/>
      <c r="O4896" s="12"/>
      <c r="P4896" s="12"/>
      <c r="Q4896" s="12"/>
      <c r="R4896" s="12"/>
      <c r="S4896" s="12"/>
      <c r="T4896" s="12"/>
      <c r="U4896" s="18"/>
      <c r="V4896" s="22"/>
      <c r="W4896" s="14"/>
      <c r="X4896" s="14"/>
      <c r="Y4896" s="14"/>
      <c r="Z4896" s="14"/>
      <c r="AA4896" s="14"/>
      <c r="AB4896" s="14"/>
      <c r="AC4896" s="14"/>
    </row>
    <row r="4897" spans="13:29" ht="16.5" customHeight="1" x14ac:dyDescent="0.25">
      <c r="M4897" s="9"/>
      <c r="N4897" s="12"/>
      <c r="O4897" s="12"/>
      <c r="P4897" s="12"/>
      <c r="Q4897" s="12"/>
      <c r="R4897" s="12"/>
      <c r="S4897" s="12"/>
      <c r="T4897" s="12"/>
      <c r="U4897" s="18"/>
      <c r="V4897" s="22"/>
      <c r="W4897" s="14"/>
      <c r="X4897" s="14"/>
      <c r="Y4897" s="14"/>
      <c r="Z4897" s="14"/>
      <c r="AA4897" s="14"/>
      <c r="AB4897" s="14"/>
      <c r="AC4897" s="14"/>
    </row>
    <row r="4898" spans="13:29" ht="16.5" customHeight="1" x14ac:dyDescent="0.25">
      <c r="M4898" s="9"/>
      <c r="N4898" s="12"/>
      <c r="O4898" s="12"/>
      <c r="P4898" s="12"/>
      <c r="Q4898" s="12"/>
      <c r="R4898" s="12"/>
      <c r="S4898" s="12"/>
      <c r="T4898" s="12"/>
      <c r="U4898" s="18"/>
      <c r="V4898" s="22"/>
      <c r="W4898" s="14"/>
      <c r="X4898" s="14"/>
      <c r="Y4898" s="14"/>
      <c r="Z4898" s="14"/>
      <c r="AA4898" s="14"/>
      <c r="AB4898" s="14"/>
      <c r="AC4898" s="14"/>
    </row>
    <row r="4899" spans="13:29" ht="16.5" customHeight="1" x14ac:dyDescent="0.25">
      <c r="M4899" s="9"/>
      <c r="N4899" s="12"/>
      <c r="O4899" s="12"/>
      <c r="P4899" s="12"/>
      <c r="Q4899" s="12"/>
      <c r="R4899" s="12"/>
      <c r="S4899" s="12"/>
      <c r="T4899" s="12"/>
      <c r="U4899" s="18"/>
      <c r="V4899" s="22"/>
      <c r="W4899" s="14"/>
      <c r="X4899" s="14"/>
      <c r="Y4899" s="14"/>
      <c r="Z4899" s="14"/>
      <c r="AA4899" s="14"/>
      <c r="AB4899" s="14"/>
      <c r="AC4899" s="14"/>
    </row>
    <row r="4900" spans="13:29" ht="16.5" customHeight="1" x14ac:dyDescent="0.25">
      <c r="M4900" s="9"/>
      <c r="N4900" s="12"/>
      <c r="O4900" s="12"/>
      <c r="P4900" s="12"/>
      <c r="Q4900" s="12"/>
      <c r="R4900" s="12"/>
      <c r="S4900" s="12"/>
      <c r="T4900" s="12"/>
      <c r="U4900" s="18"/>
      <c r="V4900" s="22"/>
      <c r="W4900" s="14"/>
      <c r="X4900" s="14"/>
      <c r="Y4900" s="14"/>
      <c r="Z4900" s="14"/>
      <c r="AA4900" s="14"/>
      <c r="AB4900" s="14"/>
      <c r="AC4900" s="14"/>
    </row>
    <row r="4901" spans="13:29" ht="16.5" customHeight="1" x14ac:dyDescent="0.25">
      <c r="M4901" s="9"/>
      <c r="N4901" s="12"/>
      <c r="O4901" s="12"/>
      <c r="P4901" s="12"/>
      <c r="Q4901" s="12"/>
      <c r="R4901" s="12"/>
      <c r="S4901" s="12"/>
      <c r="T4901" s="12"/>
      <c r="U4901" s="18"/>
      <c r="V4901" s="22"/>
      <c r="W4901" s="14"/>
      <c r="X4901" s="14"/>
      <c r="Y4901" s="14"/>
      <c r="Z4901" s="14"/>
      <c r="AA4901" s="14"/>
      <c r="AB4901" s="14"/>
      <c r="AC4901" s="14"/>
    </row>
    <row r="4902" spans="13:29" ht="16.5" customHeight="1" x14ac:dyDescent="0.25">
      <c r="M4902" s="9"/>
      <c r="N4902" s="12"/>
      <c r="O4902" s="12"/>
      <c r="P4902" s="12"/>
      <c r="Q4902" s="12"/>
      <c r="R4902" s="12"/>
      <c r="S4902" s="12"/>
      <c r="T4902" s="12"/>
      <c r="U4902" s="18"/>
      <c r="V4902" s="22"/>
      <c r="W4902" s="14"/>
      <c r="X4902" s="14"/>
      <c r="Y4902" s="14"/>
      <c r="Z4902" s="14"/>
      <c r="AA4902" s="14"/>
      <c r="AB4902" s="14"/>
      <c r="AC4902" s="14"/>
    </row>
    <row r="4903" spans="13:29" ht="16.5" customHeight="1" x14ac:dyDescent="0.25">
      <c r="M4903" s="9"/>
      <c r="N4903" s="12"/>
      <c r="O4903" s="12"/>
      <c r="P4903" s="12"/>
      <c r="Q4903" s="12"/>
      <c r="R4903" s="12"/>
      <c r="S4903" s="12"/>
      <c r="T4903" s="12"/>
      <c r="U4903" s="18"/>
      <c r="V4903" s="22"/>
      <c r="W4903" s="14"/>
      <c r="X4903" s="14"/>
      <c r="Y4903" s="14"/>
      <c r="Z4903" s="14"/>
      <c r="AA4903" s="14"/>
      <c r="AB4903" s="14"/>
      <c r="AC4903" s="14"/>
    </row>
    <row r="4904" spans="13:29" ht="16.5" customHeight="1" x14ac:dyDescent="0.25">
      <c r="M4904" s="9"/>
      <c r="N4904" s="12"/>
      <c r="O4904" s="12"/>
      <c r="P4904" s="12"/>
      <c r="Q4904" s="12"/>
      <c r="R4904" s="12"/>
      <c r="S4904" s="12"/>
      <c r="T4904" s="12"/>
      <c r="U4904" s="18"/>
      <c r="V4904" s="22"/>
      <c r="W4904" s="14"/>
      <c r="X4904" s="14"/>
      <c r="Y4904" s="14"/>
      <c r="Z4904" s="14"/>
      <c r="AA4904" s="14"/>
      <c r="AB4904" s="14"/>
      <c r="AC4904" s="14"/>
    </row>
    <row r="4905" spans="13:29" ht="16.5" customHeight="1" x14ac:dyDescent="0.25">
      <c r="M4905" s="9"/>
      <c r="N4905" s="12"/>
      <c r="O4905" s="12"/>
      <c r="P4905" s="12"/>
      <c r="Q4905" s="12"/>
      <c r="R4905" s="12"/>
      <c r="S4905" s="12"/>
      <c r="T4905" s="12"/>
      <c r="U4905" s="18"/>
      <c r="V4905" s="22"/>
      <c r="W4905" s="14"/>
      <c r="X4905" s="14"/>
      <c r="Y4905" s="14"/>
      <c r="Z4905" s="14"/>
      <c r="AA4905" s="14"/>
      <c r="AB4905" s="14"/>
      <c r="AC4905" s="14"/>
    </row>
    <row r="4906" spans="13:29" ht="16.5" customHeight="1" x14ac:dyDescent="0.25">
      <c r="M4906" s="9"/>
      <c r="N4906" s="12"/>
      <c r="O4906" s="12"/>
      <c r="P4906" s="12"/>
      <c r="Q4906" s="12"/>
      <c r="R4906" s="12"/>
      <c r="S4906" s="12"/>
      <c r="T4906" s="12"/>
      <c r="U4906" s="18"/>
      <c r="V4906" s="22"/>
      <c r="W4906" s="14"/>
      <c r="X4906" s="14"/>
      <c r="Y4906" s="14"/>
      <c r="Z4906" s="14"/>
      <c r="AA4906" s="14"/>
      <c r="AB4906" s="14"/>
      <c r="AC4906" s="14"/>
    </row>
    <row r="4907" spans="13:29" ht="16.5" customHeight="1" x14ac:dyDescent="0.25">
      <c r="M4907" s="9"/>
      <c r="N4907" s="12"/>
      <c r="O4907" s="12"/>
      <c r="P4907" s="12"/>
      <c r="Q4907" s="12"/>
      <c r="R4907" s="12"/>
      <c r="S4907" s="12"/>
      <c r="T4907" s="12"/>
      <c r="U4907" s="18"/>
      <c r="V4907" s="22"/>
      <c r="W4907" s="14"/>
      <c r="X4907" s="14"/>
      <c r="Y4907" s="14"/>
      <c r="Z4907" s="14"/>
      <c r="AA4907" s="14"/>
      <c r="AB4907" s="14"/>
      <c r="AC4907" s="14"/>
    </row>
    <row r="4908" spans="13:29" ht="16.5" customHeight="1" x14ac:dyDescent="0.25">
      <c r="M4908" s="9"/>
      <c r="N4908" s="12"/>
      <c r="O4908" s="12"/>
      <c r="P4908" s="12"/>
      <c r="Q4908" s="12"/>
      <c r="R4908" s="12"/>
      <c r="S4908" s="12"/>
      <c r="T4908" s="12"/>
      <c r="U4908" s="18"/>
      <c r="V4908" s="22"/>
      <c r="W4908" s="14"/>
      <c r="X4908" s="14"/>
      <c r="Y4908" s="14"/>
      <c r="Z4908" s="14"/>
      <c r="AA4908" s="14"/>
      <c r="AB4908" s="14"/>
      <c r="AC4908" s="14"/>
    </row>
    <row r="4909" spans="13:29" ht="16.5" customHeight="1" x14ac:dyDescent="0.25">
      <c r="M4909" s="9"/>
      <c r="N4909" s="12"/>
      <c r="O4909" s="12"/>
      <c r="P4909" s="12"/>
      <c r="Q4909" s="12"/>
      <c r="R4909" s="12"/>
      <c r="S4909" s="12"/>
      <c r="T4909" s="12"/>
      <c r="U4909" s="18"/>
      <c r="V4909" s="22"/>
      <c r="W4909" s="14"/>
      <c r="X4909" s="14"/>
      <c r="Y4909" s="14"/>
      <c r="Z4909" s="14"/>
      <c r="AA4909" s="14"/>
      <c r="AB4909" s="14"/>
      <c r="AC4909" s="14"/>
    </row>
    <row r="4910" spans="13:29" ht="16.5" customHeight="1" x14ac:dyDescent="0.25">
      <c r="M4910" s="9"/>
      <c r="N4910" s="12"/>
      <c r="O4910" s="12"/>
      <c r="P4910" s="12"/>
      <c r="Q4910" s="12"/>
      <c r="R4910" s="12"/>
      <c r="S4910" s="12"/>
      <c r="T4910" s="12"/>
      <c r="U4910" s="18"/>
      <c r="V4910" s="22"/>
      <c r="W4910" s="14"/>
      <c r="X4910" s="14"/>
      <c r="Y4910" s="14"/>
      <c r="Z4910" s="14"/>
      <c r="AA4910" s="14"/>
      <c r="AB4910" s="14"/>
      <c r="AC4910" s="14"/>
    </row>
    <row r="4911" spans="13:29" ht="16.5" customHeight="1" x14ac:dyDescent="0.25">
      <c r="M4911" s="9"/>
      <c r="N4911" s="12"/>
      <c r="O4911" s="12"/>
      <c r="P4911" s="12"/>
      <c r="Q4911" s="12"/>
      <c r="R4911" s="12"/>
      <c r="S4911" s="12"/>
      <c r="T4911" s="12"/>
      <c r="U4911" s="18"/>
      <c r="V4911" s="22"/>
      <c r="W4911" s="14"/>
      <c r="X4911" s="14"/>
      <c r="Y4911" s="14"/>
      <c r="Z4911" s="14"/>
      <c r="AA4911" s="14"/>
      <c r="AB4911" s="14"/>
      <c r="AC4911" s="14"/>
    </row>
    <row r="4912" spans="13:29" ht="16.5" customHeight="1" x14ac:dyDescent="0.25">
      <c r="M4912" s="9"/>
      <c r="N4912" s="12"/>
      <c r="O4912" s="12"/>
      <c r="P4912" s="12"/>
      <c r="Q4912" s="12"/>
      <c r="R4912" s="12"/>
      <c r="S4912" s="12"/>
      <c r="T4912" s="12"/>
      <c r="U4912" s="18"/>
      <c r="V4912" s="22"/>
      <c r="W4912" s="14"/>
      <c r="X4912" s="14"/>
      <c r="Y4912" s="14"/>
      <c r="Z4912" s="14"/>
      <c r="AA4912" s="14"/>
      <c r="AB4912" s="14"/>
      <c r="AC4912" s="14"/>
    </row>
    <row r="4913" spans="13:29" ht="16.5" customHeight="1" x14ac:dyDescent="0.25">
      <c r="M4913" s="9"/>
      <c r="N4913" s="12"/>
      <c r="O4913" s="12"/>
      <c r="P4913" s="12"/>
      <c r="Q4913" s="12"/>
      <c r="R4913" s="12"/>
      <c r="S4913" s="12"/>
      <c r="T4913" s="12"/>
      <c r="U4913" s="18"/>
      <c r="V4913" s="22"/>
      <c r="W4913" s="14"/>
      <c r="X4913" s="14"/>
      <c r="Y4913" s="14"/>
      <c r="Z4913" s="14"/>
      <c r="AA4913" s="14"/>
      <c r="AB4913" s="14"/>
      <c r="AC4913" s="14"/>
    </row>
    <row r="4914" spans="13:29" ht="16.5" customHeight="1" x14ac:dyDescent="0.25">
      <c r="M4914" s="9"/>
      <c r="N4914" s="12"/>
      <c r="O4914" s="12"/>
      <c r="P4914" s="12"/>
      <c r="Q4914" s="12"/>
      <c r="R4914" s="12"/>
      <c r="S4914" s="12"/>
      <c r="T4914" s="12"/>
      <c r="U4914" s="18"/>
      <c r="V4914" s="22"/>
      <c r="W4914" s="14"/>
      <c r="X4914" s="14"/>
      <c r="Y4914" s="14"/>
      <c r="Z4914" s="14"/>
      <c r="AA4914" s="14"/>
      <c r="AB4914" s="14"/>
      <c r="AC4914" s="14"/>
    </row>
    <row r="4915" spans="13:29" ht="16.5" customHeight="1" x14ac:dyDescent="0.25">
      <c r="M4915" s="9"/>
      <c r="N4915" s="12"/>
      <c r="O4915" s="12"/>
      <c r="P4915" s="12"/>
      <c r="Q4915" s="12"/>
      <c r="R4915" s="12"/>
      <c r="S4915" s="12"/>
      <c r="T4915" s="12"/>
      <c r="U4915" s="18"/>
      <c r="V4915" s="22"/>
      <c r="W4915" s="14"/>
      <c r="X4915" s="14"/>
      <c r="Y4915" s="14"/>
      <c r="Z4915" s="14"/>
      <c r="AA4915" s="14"/>
      <c r="AB4915" s="14"/>
      <c r="AC4915" s="14"/>
    </row>
    <row r="4916" spans="13:29" ht="16.5" customHeight="1" x14ac:dyDescent="0.25">
      <c r="M4916" s="9"/>
      <c r="N4916" s="12"/>
      <c r="O4916" s="12"/>
      <c r="P4916" s="12"/>
      <c r="Q4916" s="12"/>
      <c r="R4916" s="12"/>
      <c r="S4916" s="12"/>
      <c r="T4916" s="12"/>
      <c r="U4916" s="18"/>
      <c r="V4916" s="22"/>
      <c r="W4916" s="14"/>
      <c r="X4916" s="14"/>
      <c r="Y4916" s="14"/>
      <c r="Z4916" s="14"/>
      <c r="AA4916" s="14"/>
      <c r="AB4916" s="14"/>
      <c r="AC4916" s="14"/>
    </row>
    <row r="4917" spans="13:29" ht="16.5" customHeight="1" x14ac:dyDescent="0.25">
      <c r="M4917" s="9"/>
      <c r="N4917" s="12"/>
      <c r="O4917" s="12"/>
      <c r="P4917" s="12"/>
      <c r="Q4917" s="12"/>
      <c r="R4917" s="12"/>
      <c r="S4917" s="12"/>
      <c r="T4917" s="12"/>
      <c r="U4917" s="18"/>
      <c r="V4917" s="22"/>
      <c r="W4917" s="14"/>
      <c r="X4917" s="14"/>
      <c r="Y4917" s="14"/>
      <c r="Z4917" s="14"/>
      <c r="AA4917" s="14"/>
      <c r="AB4917" s="14"/>
      <c r="AC4917" s="14"/>
    </row>
    <row r="4918" spans="13:29" ht="16.5" customHeight="1" x14ac:dyDescent="0.25">
      <c r="M4918" s="9"/>
      <c r="N4918" s="12"/>
      <c r="O4918" s="12"/>
      <c r="P4918" s="12"/>
      <c r="Q4918" s="12"/>
      <c r="R4918" s="12"/>
      <c r="S4918" s="12"/>
      <c r="T4918" s="12"/>
      <c r="U4918" s="18"/>
      <c r="V4918" s="22"/>
      <c r="W4918" s="14"/>
      <c r="X4918" s="14"/>
      <c r="Y4918" s="14"/>
      <c r="Z4918" s="14"/>
      <c r="AA4918" s="14"/>
      <c r="AB4918" s="14"/>
      <c r="AC4918" s="14"/>
    </row>
    <row r="4919" spans="13:29" ht="16.5" customHeight="1" x14ac:dyDescent="0.25">
      <c r="M4919" s="9"/>
      <c r="N4919" s="12"/>
      <c r="O4919" s="12"/>
      <c r="P4919" s="12"/>
      <c r="Q4919" s="12"/>
      <c r="R4919" s="12"/>
      <c r="S4919" s="12"/>
      <c r="T4919" s="12"/>
      <c r="U4919" s="18"/>
      <c r="V4919" s="22"/>
      <c r="W4919" s="14"/>
      <c r="X4919" s="14"/>
      <c r="Y4919" s="14"/>
      <c r="Z4919" s="14"/>
      <c r="AA4919" s="14"/>
      <c r="AB4919" s="14"/>
      <c r="AC4919" s="14"/>
    </row>
    <row r="4920" spans="13:29" ht="16.5" customHeight="1" x14ac:dyDescent="0.25">
      <c r="M4920" s="9"/>
      <c r="N4920" s="12"/>
      <c r="O4920" s="12"/>
      <c r="P4920" s="12"/>
      <c r="Q4920" s="12"/>
      <c r="R4920" s="12"/>
      <c r="S4920" s="12"/>
      <c r="T4920" s="12"/>
      <c r="U4920" s="18"/>
      <c r="V4920" s="22"/>
      <c r="W4920" s="14"/>
      <c r="X4920" s="14"/>
      <c r="Y4920" s="14"/>
      <c r="Z4920" s="14"/>
      <c r="AA4920" s="14"/>
      <c r="AB4920" s="14"/>
      <c r="AC4920" s="14"/>
    </row>
    <row r="4921" spans="13:29" ht="16.5" customHeight="1" x14ac:dyDescent="0.25">
      <c r="M4921" s="9"/>
      <c r="N4921" s="12"/>
      <c r="O4921" s="12"/>
      <c r="P4921" s="12"/>
      <c r="Q4921" s="12"/>
      <c r="R4921" s="12"/>
      <c r="S4921" s="12"/>
      <c r="T4921" s="12"/>
      <c r="U4921" s="18"/>
      <c r="V4921" s="22"/>
      <c r="W4921" s="14"/>
      <c r="X4921" s="14"/>
      <c r="Y4921" s="14"/>
      <c r="Z4921" s="14"/>
      <c r="AA4921" s="14"/>
      <c r="AB4921" s="14"/>
      <c r="AC4921" s="14"/>
    </row>
    <row r="4922" spans="13:29" ht="16.5" customHeight="1" x14ac:dyDescent="0.25">
      <c r="M4922" s="9"/>
      <c r="N4922" s="12"/>
      <c r="O4922" s="12"/>
      <c r="P4922" s="12"/>
      <c r="Q4922" s="12"/>
      <c r="R4922" s="12"/>
      <c r="S4922" s="12"/>
      <c r="T4922" s="12"/>
      <c r="U4922" s="18"/>
      <c r="V4922" s="22"/>
      <c r="W4922" s="14"/>
      <c r="X4922" s="14"/>
      <c r="Y4922" s="14"/>
      <c r="Z4922" s="14"/>
      <c r="AA4922" s="14"/>
      <c r="AB4922" s="14"/>
      <c r="AC4922" s="14"/>
    </row>
    <row r="4923" spans="13:29" ht="16.5" customHeight="1" x14ac:dyDescent="0.25">
      <c r="M4923" s="9"/>
      <c r="N4923" s="12"/>
      <c r="O4923" s="12"/>
      <c r="P4923" s="12"/>
      <c r="Q4923" s="12"/>
      <c r="R4923" s="12"/>
      <c r="S4923" s="12"/>
      <c r="T4923" s="12"/>
      <c r="U4923" s="18"/>
      <c r="V4923" s="22"/>
      <c r="W4923" s="14"/>
      <c r="X4923" s="14"/>
      <c r="Y4923" s="14"/>
      <c r="Z4923" s="14"/>
      <c r="AA4923" s="14"/>
      <c r="AB4923" s="14"/>
      <c r="AC4923" s="14"/>
    </row>
    <row r="4924" spans="13:29" ht="16.5" customHeight="1" x14ac:dyDescent="0.25">
      <c r="M4924" s="9"/>
      <c r="N4924" s="12"/>
      <c r="O4924" s="12"/>
      <c r="P4924" s="12"/>
      <c r="Q4924" s="12"/>
      <c r="R4924" s="12"/>
      <c r="S4924" s="12"/>
      <c r="T4924" s="12"/>
      <c r="U4924" s="18"/>
      <c r="V4924" s="22"/>
      <c r="W4924" s="14"/>
      <c r="X4924" s="14"/>
      <c r="Y4924" s="14"/>
      <c r="Z4924" s="14"/>
      <c r="AA4924" s="14"/>
      <c r="AB4924" s="14"/>
      <c r="AC4924" s="14"/>
    </row>
    <row r="4925" spans="13:29" ht="16.5" customHeight="1" x14ac:dyDescent="0.25">
      <c r="M4925" s="9"/>
      <c r="N4925" s="12"/>
      <c r="O4925" s="12"/>
      <c r="P4925" s="12"/>
      <c r="Q4925" s="12"/>
      <c r="R4925" s="12"/>
      <c r="S4925" s="12"/>
      <c r="T4925" s="12"/>
      <c r="U4925" s="18"/>
      <c r="V4925" s="22"/>
      <c r="W4925" s="14"/>
      <c r="X4925" s="14"/>
      <c r="Y4925" s="14"/>
      <c r="Z4925" s="14"/>
      <c r="AA4925" s="14"/>
      <c r="AB4925" s="14"/>
      <c r="AC4925" s="14"/>
    </row>
    <row r="4926" spans="13:29" ht="16.5" customHeight="1" x14ac:dyDescent="0.25">
      <c r="M4926" s="9"/>
      <c r="N4926" s="12"/>
      <c r="O4926" s="12"/>
      <c r="P4926" s="12"/>
      <c r="Q4926" s="12"/>
      <c r="R4926" s="12"/>
      <c r="S4926" s="12"/>
      <c r="T4926" s="12"/>
      <c r="U4926" s="18"/>
      <c r="V4926" s="22"/>
      <c r="W4926" s="14"/>
      <c r="X4926" s="14"/>
      <c r="Y4926" s="14"/>
      <c r="Z4926" s="14"/>
      <c r="AA4926" s="14"/>
      <c r="AB4926" s="14"/>
      <c r="AC4926" s="14"/>
    </row>
    <row r="4927" spans="13:29" ht="16.5" customHeight="1" x14ac:dyDescent="0.25">
      <c r="M4927" s="9"/>
      <c r="N4927" s="12"/>
      <c r="O4927" s="12"/>
      <c r="P4927" s="12"/>
      <c r="Q4927" s="12"/>
      <c r="R4927" s="12"/>
      <c r="S4927" s="12"/>
      <c r="T4927" s="12"/>
      <c r="U4927" s="18"/>
      <c r="V4927" s="22"/>
      <c r="W4927" s="14"/>
      <c r="X4927" s="14"/>
      <c r="Y4927" s="14"/>
      <c r="Z4927" s="14"/>
      <c r="AA4927" s="14"/>
      <c r="AB4927" s="14"/>
      <c r="AC4927" s="14"/>
    </row>
    <row r="4928" spans="13:29" ht="16.5" customHeight="1" x14ac:dyDescent="0.25">
      <c r="M4928" s="9"/>
      <c r="N4928" s="12"/>
      <c r="O4928" s="12"/>
      <c r="P4928" s="12"/>
      <c r="Q4928" s="12"/>
      <c r="R4928" s="12"/>
      <c r="S4928" s="12"/>
      <c r="T4928" s="12"/>
      <c r="U4928" s="18"/>
      <c r="V4928" s="22"/>
      <c r="W4928" s="14"/>
      <c r="X4928" s="14"/>
      <c r="Y4928" s="14"/>
      <c r="Z4928" s="14"/>
      <c r="AA4928" s="14"/>
      <c r="AB4928" s="14"/>
      <c r="AC4928" s="14"/>
    </row>
    <row r="4929" spans="13:29" ht="16.5" customHeight="1" x14ac:dyDescent="0.25">
      <c r="M4929" s="9"/>
      <c r="N4929" s="12"/>
      <c r="O4929" s="12"/>
      <c r="P4929" s="12"/>
      <c r="Q4929" s="12"/>
      <c r="R4929" s="12"/>
      <c r="S4929" s="12"/>
      <c r="T4929" s="12"/>
      <c r="U4929" s="18"/>
      <c r="V4929" s="22"/>
      <c r="W4929" s="14"/>
      <c r="X4929" s="14"/>
      <c r="Y4929" s="14"/>
      <c r="Z4929" s="14"/>
      <c r="AA4929" s="14"/>
      <c r="AB4929" s="14"/>
      <c r="AC4929" s="14"/>
    </row>
    <row r="4930" spans="13:29" ht="16.5" customHeight="1" x14ac:dyDescent="0.25">
      <c r="M4930" s="9"/>
      <c r="N4930" s="12"/>
      <c r="O4930" s="12"/>
      <c r="P4930" s="12"/>
      <c r="Q4930" s="12"/>
      <c r="R4930" s="12"/>
      <c r="S4930" s="12"/>
      <c r="T4930" s="12"/>
      <c r="U4930" s="18"/>
      <c r="V4930" s="22"/>
      <c r="W4930" s="14"/>
      <c r="X4930" s="14"/>
      <c r="Y4930" s="14"/>
      <c r="Z4930" s="14"/>
      <c r="AA4930" s="14"/>
      <c r="AB4930" s="14"/>
      <c r="AC4930" s="14"/>
    </row>
    <row r="4931" spans="13:29" ht="16.5" customHeight="1" x14ac:dyDescent="0.25">
      <c r="M4931" s="9"/>
      <c r="N4931" s="12"/>
      <c r="O4931" s="12"/>
      <c r="P4931" s="12"/>
      <c r="Q4931" s="12"/>
      <c r="R4931" s="12"/>
      <c r="S4931" s="12"/>
      <c r="T4931" s="12"/>
      <c r="U4931" s="18"/>
      <c r="V4931" s="22"/>
      <c r="W4931" s="14"/>
      <c r="X4931" s="14"/>
      <c r="Y4931" s="14"/>
      <c r="Z4931" s="14"/>
      <c r="AA4931" s="14"/>
      <c r="AB4931" s="14"/>
      <c r="AC4931" s="14"/>
    </row>
    <row r="4932" spans="13:29" ht="16.5" customHeight="1" x14ac:dyDescent="0.25">
      <c r="M4932" s="9"/>
      <c r="N4932" s="12"/>
      <c r="O4932" s="12"/>
      <c r="P4932" s="12"/>
      <c r="Q4932" s="12"/>
      <c r="R4932" s="12"/>
      <c r="S4932" s="12"/>
      <c r="T4932" s="12"/>
      <c r="U4932" s="18"/>
      <c r="V4932" s="22"/>
      <c r="W4932" s="14"/>
      <c r="X4932" s="14"/>
      <c r="Y4932" s="14"/>
      <c r="Z4932" s="14"/>
      <c r="AA4932" s="14"/>
      <c r="AB4932" s="14"/>
      <c r="AC4932" s="14"/>
    </row>
    <row r="4933" spans="13:29" ht="16.5" customHeight="1" x14ac:dyDescent="0.25">
      <c r="M4933" s="9"/>
      <c r="N4933" s="12"/>
      <c r="O4933" s="12"/>
      <c r="P4933" s="12"/>
      <c r="Q4933" s="12"/>
      <c r="R4933" s="12"/>
      <c r="S4933" s="12"/>
      <c r="T4933" s="12"/>
      <c r="U4933" s="18"/>
      <c r="V4933" s="22"/>
      <c r="W4933" s="14"/>
      <c r="X4933" s="14"/>
      <c r="Y4933" s="14"/>
      <c r="Z4933" s="14"/>
      <c r="AA4933" s="14"/>
      <c r="AB4933" s="14"/>
      <c r="AC4933" s="14"/>
    </row>
    <row r="4934" spans="13:29" ht="16.5" customHeight="1" x14ac:dyDescent="0.25">
      <c r="M4934" s="9"/>
      <c r="N4934" s="12"/>
      <c r="O4934" s="12"/>
      <c r="P4934" s="12"/>
      <c r="Q4934" s="12"/>
      <c r="R4934" s="12"/>
      <c r="S4934" s="12"/>
      <c r="T4934" s="12"/>
      <c r="U4934" s="18"/>
      <c r="V4934" s="22"/>
      <c r="W4934" s="14"/>
      <c r="X4934" s="14"/>
      <c r="Y4934" s="14"/>
      <c r="Z4934" s="14"/>
      <c r="AA4934" s="14"/>
      <c r="AB4934" s="14"/>
      <c r="AC4934" s="14"/>
    </row>
    <row r="4935" spans="13:29" ht="16.5" customHeight="1" x14ac:dyDescent="0.25">
      <c r="M4935" s="9"/>
      <c r="N4935" s="12"/>
      <c r="O4935" s="12"/>
      <c r="P4935" s="12"/>
      <c r="Q4935" s="12"/>
      <c r="R4935" s="12"/>
      <c r="S4935" s="12"/>
      <c r="T4935" s="12"/>
      <c r="U4935" s="18"/>
      <c r="V4935" s="22"/>
      <c r="W4935" s="14"/>
      <c r="X4935" s="14"/>
      <c r="Y4935" s="14"/>
      <c r="Z4935" s="14"/>
      <c r="AA4935" s="14"/>
      <c r="AB4935" s="14"/>
      <c r="AC4935" s="14"/>
    </row>
    <row r="4936" spans="13:29" ht="16.5" customHeight="1" x14ac:dyDescent="0.25">
      <c r="M4936" s="9"/>
      <c r="N4936" s="12"/>
      <c r="O4936" s="12"/>
      <c r="P4936" s="12"/>
      <c r="Q4936" s="12"/>
      <c r="R4936" s="12"/>
      <c r="S4936" s="12"/>
      <c r="T4936" s="12"/>
      <c r="U4936" s="18"/>
      <c r="V4936" s="22"/>
      <c r="W4936" s="14"/>
      <c r="X4936" s="14"/>
      <c r="Y4936" s="14"/>
      <c r="Z4936" s="14"/>
      <c r="AA4936" s="14"/>
      <c r="AB4936" s="14"/>
      <c r="AC4936" s="14"/>
    </row>
    <row r="4937" spans="13:29" ht="16.5" customHeight="1" x14ac:dyDescent="0.25">
      <c r="M4937" s="9"/>
      <c r="N4937" s="12"/>
      <c r="O4937" s="12"/>
      <c r="P4937" s="12"/>
      <c r="Q4937" s="12"/>
      <c r="R4937" s="12"/>
      <c r="S4937" s="12"/>
      <c r="T4937" s="12"/>
      <c r="U4937" s="18"/>
      <c r="V4937" s="22"/>
      <c r="W4937" s="14"/>
      <c r="X4937" s="14"/>
      <c r="Y4937" s="14"/>
      <c r="Z4937" s="14"/>
      <c r="AA4937" s="14"/>
      <c r="AB4937" s="14"/>
      <c r="AC4937" s="14"/>
    </row>
    <row r="4938" spans="13:29" ht="16.5" customHeight="1" x14ac:dyDescent="0.25">
      <c r="M4938" s="9"/>
      <c r="N4938" s="12"/>
      <c r="O4938" s="12"/>
      <c r="P4938" s="12"/>
      <c r="Q4938" s="12"/>
      <c r="R4938" s="12"/>
      <c r="S4938" s="12"/>
      <c r="T4938" s="12"/>
      <c r="U4938" s="18"/>
      <c r="V4938" s="22"/>
      <c r="W4938" s="14"/>
      <c r="X4938" s="14"/>
      <c r="Y4938" s="14"/>
      <c r="Z4938" s="14"/>
      <c r="AA4938" s="14"/>
      <c r="AB4938" s="14"/>
      <c r="AC4938" s="14"/>
    </row>
    <row r="4939" spans="13:29" ht="16.5" customHeight="1" x14ac:dyDescent="0.25">
      <c r="M4939" s="9"/>
      <c r="N4939" s="12"/>
      <c r="O4939" s="12"/>
      <c r="P4939" s="12"/>
      <c r="Q4939" s="12"/>
      <c r="R4939" s="12"/>
      <c r="S4939" s="12"/>
      <c r="T4939" s="12"/>
      <c r="U4939" s="18"/>
      <c r="V4939" s="22"/>
      <c r="W4939" s="14"/>
      <c r="X4939" s="14"/>
      <c r="Y4939" s="14"/>
      <c r="Z4939" s="14"/>
      <c r="AA4939" s="14"/>
      <c r="AB4939" s="14"/>
      <c r="AC4939" s="14"/>
    </row>
    <row r="4940" spans="13:29" ht="16.5" customHeight="1" x14ac:dyDescent="0.25">
      <c r="M4940" s="9"/>
      <c r="N4940" s="12"/>
      <c r="O4940" s="12"/>
      <c r="P4940" s="12"/>
      <c r="Q4940" s="12"/>
      <c r="R4940" s="12"/>
      <c r="S4940" s="12"/>
      <c r="T4940" s="12"/>
      <c r="U4940" s="18"/>
      <c r="V4940" s="22"/>
      <c r="W4940" s="14"/>
      <c r="X4940" s="14"/>
      <c r="Y4940" s="14"/>
      <c r="Z4940" s="14"/>
      <c r="AA4940" s="14"/>
      <c r="AB4940" s="14"/>
      <c r="AC4940" s="14"/>
    </row>
    <row r="4941" spans="13:29" ht="16.5" customHeight="1" x14ac:dyDescent="0.25">
      <c r="M4941" s="9"/>
      <c r="N4941" s="12"/>
      <c r="O4941" s="12"/>
      <c r="P4941" s="12"/>
      <c r="Q4941" s="12"/>
      <c r="R4941" s="12"/>
      <c r="S4941" s="12"/>
      <c r="T4941" s="12"/>
      <c r="U4941" s="18"/>
      <c r="V4941" s="22"/>
      <c r="W4941" s="14"/>
      <c r="X4941" s="14"/>
      <c r="Y4941" s="14"/>
      <c r="Z4941" s="14"/>
      <c r="AA4941" s="14"/>
      <c r="AB4941" s="14"/>
      <c r="AC4941" s="14"/>
    </row>
    <row r="4942" spans="13:29" ht="16.5" customHeight="1" x14ac:dyDescent="0.25">
      <c r="M4942" s="9"/>
      <c r="N4942" s="12"/>
      <c r="O4942" s="12"/>
      <c r="P4942" s="12"/>
      <c r="Q4942" s="12"/>
      <c r="R4942" s="12"/>
      <c r="S4942" s="12"/>
      <c r="T4942" s="12"/>
      <c r="U4942" s="18"/>
      <c r="V4942" s="22"/>
      <c r="W4942" s="14"/>
      <c r="X4942" s="14"/>
      <c r="Y4942" s="14"/>
      <c r="Z4942" s="14"/>
      <c r="AA4942" s="14"/>
      <c r="AB4942" s="14"/>
      <c r="AC4942" s="14"/>
    </row>
    <row r="4943" spans="13:29" ht="16.5" customHeight="1" x14ac:dyDescent="0.25">
      <c r="M4943" s="9"/>
      <c r="N4943" s="12"/>
      <c r="O4943" s="12"/>
      <c r="P4943" s="12"/>
      <c r="Q4943" s="12"/>
      <c r="R4943" s="12"/>
      <c r="S4943" s="12"/>
      <c r="T4943" s="12"/>
      <c r="U4943" s="18"/>
      <c r="V4943" s="22"/>
      <c r="W4943" s="14"/>
      <c r="X4943" s="14"/>
      <c r="Y4943" s="14"/>
      <c r="Z4943" s="14"/>
      <c r="AA4943" s="14"/>
      <c r="AB4943" s="14"/>
      <c r="AC4943" s="14"/>
    </row>
    <row r="4944" spans="13:29" ht="16.5" customHeight="1" x14ac:dyDescent="0.25">
      <c r="M4944" s="9"/>
      <c r="N4944" s="12"/>
      <c r="O4944" s="12"/>
      <c r="P4944" s="12"/>
      <c r="Q4944" s="12"/>
      <c r="R4944" s="12"/>
      <c r="S4944" s="12"/>
      <c r="T4944" s="12"/>
      <c r="U4944" s="18"/>
      <c r="V4944" s="22"/>
      <c r="W4944" s="14"/>
      <c r="X4944" s="14"/>
      <c r="Y4944" s="14"/>
      <c r="Z4944" s="14"/>
      <c r="AA4944" s="14"/>
      <c r="AB4944" s="14"/>
      <c r="AC4944" s="14"/>
    </row>
    <row r="4945" spans="13:29" ht="16.5" customHeight="1" x14ac:dyDescent="0.25">
      <c r="M4945" s="9"/>
      <c r="N4945" s="12"/>
      <c r="O4945" s="12"/>
      <c r="P4945" s="12"/>
      <c r="Q4945" s="12"/>
      <c r="R4945" s="12"/>
      <c r="S4945" s="12"/>
      <c r="T4945" s="12"/>
      <c r="U4945" s="18"/>
      <c r="V4945" s="22"/>
      <c r="W4945" s="14"/>
      <c r="X4945" s="14"/>
      <c r="Y4945" s="14"/>
      <c r="Z4945" s="14"/>
      <c r="AA4945" s="14"/>
      <c r="AB4945" s="14"/>
      <c r="AC4945" s="14"/>
    </row>
    <row r="4946" spans="13:29" ht="16.5" customHeight="1" x14ac:dyDescent="0.25">
      <c r="M4946" s="9"/>
      <c r="N4946" s="12"/>
      <c r="O4946" s="12"/>
      <c r="P4946" s="12"/>
      <c r="Q4946" s="12"/>
      <c r="R4946" s="12"/>
      <c r="S4946" s="12"/>
      <c r="T4946" s="12"/>
      <c r="U4946" s="18"/>
      <c r="V4946" s="22"/>
      <c r="W4946" s="14"/>
      <c r="X4946" s="14"/>
      <c r="Y4946" s="14"/>
      <c r="Z4946" s="14"/>
      <c r="AA4946" s="14"/>
      <c r="AB4946" s="14"/>
      <c r="AC4946" s="14"/>
    </row>
    <row r="4947" spans="13:29" ht="16.5" customHeight="1" x14ac:dyDescent="0.25">
      <c r="M4947" s="9"/>
      <c r="N4947" s="12"/>
      <c r="O4947" s="12"/>
      <c r="P4947" s="12"/>
      <c r="Q4947" s="12"/>
      <c r="R4947" s="12"/>
      <c r="S4947" s="12"/>
      <c r="T4947" s="12"/>
      <c r="U4947" s="18"/>
      <c r="V4947" s="22"/>
      <c r="W4947" s="14"/>
      <c r="X4947" s="14"/>
      <c r="Y4947" s="14"/>
      <c r="Z4947" s="14"/>
      <c r="AA4947" s="14"/>
      <c r="AB4947" s="14"/>
      <c r="AC4947" s="14"/>
    </row>
    <row r="4948" spans="13:29" ht="16.5" customHeight="1" x14ac:dyDescent="0.25">
      <c r="M4948" s="9"/>
      <c r="N4948" s="12"/>
      <c r="O4948" s="12"/>
      <c r="P4948" s="12"/>
      <c r="Q4948" s="12"/>
      <c r="R4948" s="12"/>
      <c r="S4948" s="12"/>
      <c r="T4948" s="12"/>
      <c r="U4948" s="18"/>
      <c r="V4948" s="22"/>
      <c r="W4948" s="14"/>
      <c r="X4948" s="14"/>
      <c r="Y4948" s="14"/>
      <c r="Z4948" s="14"/>
      <c r="AA4948" s="14"/>
      <c r="AB4948" s="14"/>
      <c r="AC4948" s="14"/>
    </row>
    <row r="4949" spans="13:29" ht="16.5" customHeight="1" x14ac:dyDescent="0.25">
      <c r="M4949" s="9"/>
      <c r="N4949" s="12"/>
      <c r="O4949" s="12"/>
      <c r="P4949" s="12"/>
      <c r="Q4949" s="12"/>
      <c r="R4949" s="12"/>
      <c r="S4949" s="12"/>
      <c r="T4949" s="12"/>
      <c r="U4949" s="18"/>
      <c r="V4949" s="22"/>
      <c r="W4949" s="14"/>
      <c r="X4949" s="14"/>
      <c r="Y4949" s="14"/>
      <c r="Z4949" s="14"/>
      <c r="AA4949" s="14"/>
      <c r="AB4949" s="14"/>
      <c r="AC4949" s="14"/>
    </row>
    <row r="4950" spans="13:29" ht="16.5" customHeight="1" x14ac:dyDescent="0.25">
      <c r="M4950" s="9"/>
      <c r="N4950" s="12"/>
      <c r="O4950" s="12"/>
      <c r="P4950" s="12"/>
      <c r="Q4950" s="12"/>
      <c r="R4950" s="12"/>
      <c r="S4950" s="12"/>
      <c r="T4950" s="12"/>
      <c r="U4950" s="18"/>
      <c r="V4950" s="22"/>
      <c r="W4950" s="14"/>
      <c r="X4950" s="14"/>
      <c r="Y4950" s="14"/>
      <c r="Z4950" s="14"/>
      <c r="AA4950" s="14"/>
      <c r="AB4950" s="14"/>
      <c r="AC4950" s="14"/>
    </row>
    <row r="4951" spans="13:29" ht="16.5" customHeight="1" x14ac:dyDescent="0.25">
      <c r="M4951" s="9"/>
      <c r="N4951" s="12"/>
      <c r="O4951" s="12"/>
      <c r="P4951" s="12"/>
      <c r="Q4951" s="12"/>
      <c r="R4951" s="12"/>
      <c r="S4951" s="12"/>
      <c r="T4951" s="12"/>
      <c r="U4951" s="18"/>
      <c r="V4951" s="22"/>
      <c r="W4951" s="14"/>
      <c r="X4951" s="14"/>
      <c r="Y4951" s="14"/>
      <c r="Z4951" s="14"/>
      <c r="AA4951" s="14"/>
      <c r="AB4951" s="14"/>
      <c r="AC4951" s="14"/>
    </row>
    <row r="4952" spans="13:29" ht="16.5" customHeight="1" x14ac:dyDescent="0.25">
      <c r="M4952" s="9"/>
      <c r="N4952" s="12"/>
      <c r="O4952" s="12"/>
      <c r="P4952" s="12"/>
      <c r="Q4952" s="12"/>
      <c r="R4952" s="12"/>
      <c r="S4952" s="12"/>
      <c r="T4952" s="12"/>
      <c r="U4952" s="18"/>
      <c r="V4952" s="22"/>
      <c r="W4952" s="14"/>
      <c r="X4952" s="14"/>
      <c r="Y4952" s="14"/>
      <c r="Z4952" s="14"/>
      <c r="AA4952" s="14"/>
      <c r="AB4952" s="14"/>
      <c r="AC4952" s="14"/>
    </row>
    <row r="4953" spans="13:29" ht="16.5" customHeight="1" x14ac:dyDescent="0.25">
      <c r="M4953" s="9"/>
      <c r="N4953" s="12"/>
      <c r="O4953" s="12"/>
      <c r="P4953" s="12"/>
      <c r="Q4953" s="12"/>
      <c r="R4953" s="12"/>
      <c r="S4953" s="12"/>
      <c r="T4953" s="12"/>
      <c r="U4953" s="18"/>
      <c r="V4953" s="22"/>
      <c r="W4953" s="14"/>
      <c r="X4953" s="14"/>
      <c r="Y4953" s="14"/>
      <c r="Z4953" s="14"/>
      <c r="AA4953" s="14"/>
      <c r="AB4953" s="14"/>
      <c r="AC4953" s="14"/>
    </row>
    <row r="4954" spans="13:29" ht="16.5" customHeight="1" x14ac:dyDescent="0.25">
      <c r="M4954" s="9"/>
      <c r="N4954" s="12"/>
      <c r="O4954" s="12"/>
      <c r="P4954" s="12"/>
      <c r="Q4954" s="12"/>
      <c r="R4954" s="12"/>
      <c r="S4954" s="12"/>
      <c r="T4954" s="12"/>
      <c r="U4954" s="18"/>
      <c r="V4954" s="22"/>
      <c r="W4954" s="14"/>
      <c r="X4954" s="14"/>
      <c r="Y4954" s="14"/>
      <c r="Z4954" s="14"/>
      <c r="AA4954" s="14"/>
      <c r="AB4954" s="14"/>
      <c r="AC4954" s="14"/>
    </row>
    <row r="4955" spans="13:29" ht="16.5" customHeight="1" x14ac:dyDescent="0.25">
      <c r="M4955" s="9"/>
      <c r="N4955" s="12"/>
      <c r="O4955" s="12"/>
      <c r="P4955" s="12"/>
      <c r="Q4955" s="12"/>
      <c r="R4955" s="12"/>
      <c r="S4955" s="12"/>
      <c r="T4955" s="12"/>
      <c r="U4955" s="18"/>
      <c r="V4955" s="22"/>
      <c r="W4955" s="14"/>
      <c r="X4955" s="14"/>
      <c r="Y4955" s="14"/>
      <c r="Z4955" s="14"/>
      <c r="AA4955" s="14"/>
      <c r="AB4955" s="14"/>
      <c r="AC4955" s="14"/>
    </row>
    <row r="4956" spans="13:29" ht="16.5" customHeight="1" x14ac:dyDescent="0.25">
      <c r="M4956" s="9"/>
      <c r="N4956" s="12"/>
      <c r="O4956" s="12"/>
      <c r="P4956" s="12"/>
      <c r="Q4956" s="12"/>
      <c r="R4956" s="12"/>
      <c r="S4956" s="12"/>
      <c r="T4956" s="12"/>
      <c r="U4956" s="18"/>
      <c r="V4956" s="22"/>
      <c r="W4956" s="14"/>
      <c r="X4956" s="14"/>
      <c r="Y4956" s="14"/>
      <c r="Z4956" s="14"/>
      <c r="AA4956" s="14"/>
      <c r="AB4956" s="14"/>
      <c r="AC4956" s="14"/>
    </row>
    <row r="4957" spans="13:29" ht="16.5" customHeight="1" x14ac:dyDescent="0.25">
      <c r="M4957" s="9"/>
      <c r="N4957" s="12"/>
      <c r="O4957" s="12"/>
      <c r="P4957" s="12"/>
      <c r="Q4957" s="12"/>
      <c r="R4957" s="12"/>
      <c r="S4957" s="12"/>
      <c r="T4957" s="12"/>
      <c r="U4957" s="18"/>
      <c r="V4957" s="22"/>
      <c r="W4957" s="14"/>
      <c r="X4957" s="14"/>
      <c r="Y4957" s="14"/>
      <c r="Z4957" s="14"/>
      <c r="AA4957" s="14"/>
      <c r="AB4957" s="14"/>
      <c r="AC4957" s="14"/>
    </row>
    <row r="4958" spans="13:29" ht="16.5" customHeight="1" x14ac:dyDescent="0.25">
      <c r="M4958" s="9"/>
      <c r="N4958" s="12"/>
      <c r="O4958" s="12"/>
      <c r="P4958" s="12"/>
      <c r="Q4958" s="12"/>
      <c r="R4958" s="12"/>
      <c r="S4958" s="12"/>
      <c r="T4958" s="12"/>
      <c r="U4958" s="18"/>
      <c r="V4958" s="22"/>
      <c r="W4958" s="14"/>
      <c r="X4958" s="14"/>
      <c r="Y4958" s="14"/>
      <c r="Z4958" s="14"/>
      <c r="AA4958" s="14"/>
      <c r="AB4958" s="14"/>
      <c r="AC4958" s="14"/>
    </row>
    <row r="4959" spans="13:29" ht="16.5" customHeight="1" x14ac:dyDescent="0.25">
      <c r="M4959" s="9"/>
      <c r="N4959" s="12"/>
      <c r="O4959" s="12"/>
      <c r="P4959" s="12"/>
      <c r="Q4959" s="12"/>
      <c r="R4959" s="12"/>
      <c r="S4959" s="12"/>
      <c r="T4959" s="12"/>
      <c r="U4959" s="18"/>
      <c r="V4959" s="22"/>
      <c r="W4959" s="14"/>
      <c r="X4959" s="14"/>
      <c r="Y4959" s="14"/>
      <c r="Z4959" s="14"/>
      <c r="AA4959" s="14"/>
      <c r="AB4959" s="14"/>
      <c r="AC4959" s="14"/>
    </row>
    <row r="4960" spans="13:29" ht="16.5" customHeight="1" x14ac:dyDescent="0.25">
      <c r="M4960" s="9"/>
      <c r="N4960" s="12"/>
      <c r="O4960" s="12"/>
      <c r="P4960" s="12"/>
      <c r="Q4960" s="12"/>
      <c r="R4960" s="12"/>
      <c r="S4960" s="12"/>
      <c r="T4960" s="12"/>
      <c r="U4960" s="18"/>
      <c r="V4960" s="22"/>
      <c r="W4960" s="14"/>
      <c r="X4960" s="14"/>
      <c r="Y4960" s="14"/>
      <c r="Z4960" s="14"/>
      <c r="AA4960" s="14"/>
      <c r="AB4960" s="14"/>
      <c r="AC4960" s="14"/>
    </row>
    <row r="4961" spans="13:29" ht="16.5" customHeight="1" x14ac:dyDescent="0.25">
      <c r="M4961" s="9"/>
      <c r="N4961" s="12"/>
      <c r="O4961" s="12"/>
      <c r="P4961" s="12"/>
      <c r="Q4961" s="12"/>
      <c r="R4961" s="12"/>
      <c r="S4961" s="12"/>
      <c r="T4961" s="12"/>
      <c r="U4961" s="18"/>
      <c r="V4961" s="22"/>
      <c r="W4961" s="14"/>
      <c r="X4961" s="14"/>
      <c r="Y4961" s="14"/>
      <c r="Z4961" s="14"/>
      <c r="AA4961" s="14"/>
      <c r="AB4961" s="14"/>
      <c r="AC4961" s="14"/>
    </row>
    <row r="4962" spans="13:29" ht="16.5" customHeight="1" x14ac:dyDescent="0.25">
      <c r="M4962" s="9"/>
      <c r="N4962" s="12"/>
      <c r="O4962" s="12"/>
      <c r="P4962" s="12"/>
      <c r="Q4962" s="12"/>
      <c r="R4962" s="12"/>
      <c r="S4962" s="12"/>
      <c r="T4962" s="12"/>
      <c r="U4962" s="18"/>
      <c r="V4962" s="22"/>
      <c r="W4962" s="14"/>
      <c r="X4962" s="14"/>
      <c r="Y4962" s="14"/>
      <c r="Z4962" s="14"/>
      <c r="AA4962" s="14"/>
      <c r="AB4962" s="14"/>
      <c r="AC4962" s="14"/>
    </row>
    <row r="4963" spans="13:29" ht="16.5" customHeight="1" x14ac:dyDescent="0.25">
      <c r="M4963" s="9"/>
      <c r="N4963" s="12"/>
      <c r="O4963" s="12"/>
      <c r="P4963" s="12"/>
      <c r="Q4963" s="12"/>
      <c r="R4963" s="12"/>
      <c r="S4963" s="12"/>
      <c r="T4963" s="12"/>
      <c r="U4963" s="18"/>
      <c r="V4963" s="22"/>
      <c r="W4963" s="14"/>
      <c r="X4963" s="14"/>
      <c r="Y4963" s="14"/>
      <c r="Z4963" s="14"/>
      <c r="AA4963" s="14"/>
      <c r="AB4963" s="14"/>
      <c r="AC4963" s="14"/>
    </row>
    <row r="4964" spans="13:29" ht="16.5" customHeight="1" x14ac:dyDescent="0.25">
      <c r="M4964" s="9"/>
      <c r="N4964" s="12"/>
      <c r="O4964" s="12"/>
      <c r="P4964" s="12"/>
      <c r="Q4964" s="12"/>
      <c r="R4964" s="12"/>
      <c r="S4964" s="12"/>
      <c r="T4964" s="12"/>
      <c r="U4964" s="18"/>
      <c r="V4964" s="22"/>
      <c r="W4964" s="14"/>
      <c r="X4964" s="14"/>
      <c r="Y4964" s="14"/>
      <c r="Z4964" s="14"/>
      <c r="AA4964" s="14"/>
      <c r="AB4964" s="14"/>
      <c r="AC4964" s="14"/>
    </row>
    <row r="4965" spans="13:29" ht="16.5" customHeight="1" x14ac:dyDescent="0.25">
      <c r="M4965" s="9"/>
      <c r="N4965" s="12"/>
      <c r="O4965" s="12"/>
      <c r="P4965" s="12"/>
      <c r="Q4965" s="12"/>
      <c r="R4965" s="12"/>
      <c r="S4965" s="12"/>
      <c r="T4965" s="12"/>
      <c r="U4965" s="18"/>
      <c r="V4965" s="22"/>
      <c r="W4965" s="14"/>
      <c r="X4965" s="14"/>
      <c r="Y4965" s="14"/>
      <c r="Z4965" s="14"/>
      <c r="AA4965" s="14"/>
      <c r="AB4965" s="14"/>
      <c r="AC4965" s="14"/>
    </row>
    <row r="4966" spans="13:29" ht="16.5" customHeight="1" x14ac:dyDescent="0.25">
      <c r="M4966" s="9"/>
      <c r="N4966" s="12"/>
      <c r="O4966" s="12"/>
      <c r="P4966" s="12"/>
      <c r="Q4966" s="12"/>
      <c r="R4966" s="12"/>
      <c r="S4966" s="12"/>
      <c r="T4966" s="12"/>
      <c r="U4966" s="18"/>
      <c r="V4966" s="22"/>
      <c r="W4966" s="14"/>
      <c r="X4966" s="14"/>
      <c r="Y4966" s="14"/>
      <c r="Z4966" s="14"/>
      <c r="AA4966" s="14"/>
      <c r="AB4966" s="14"/>
      <c r="AC4966" s="14"/>
    </row>
    <row r="4967" spans="13:29" ht="16.5" customHeight="1" x14ac:dyDescent="0.25">
      <c r="M4967" s="9"/>
      <c r="N4967" s="12"/>
      <c r="O4967" s="12"/>
      <c r="P4967" s="12"/>
      <c r="Q4967" s="12"/>
      <c r="R4967" s="12"/>
      <c r="S4967" s="12"/>
      <c r="T4967" s="12"/>
      <c r="U4967" s="18"/>
      <c r="V4967" s="22"/>
      <c r="W4967" s="14"/>
      <c r="X4967" s="14"/>
      <c r="Y4967" s="14"/>
      <c r="Z4967" s="14"/>
      <c r="AA4967" s="14"/>
      <c r="AB4967" s="14"/>
      <c r="AC4967" s="14"/>
    </row>
    <row r="4968" spans="13:29" ht="16.5" customHeight="1" x14ac:dyDescent="0.25">
      <c r="M4968" s="9"/>
      <c r="N4968" s="12"/>
      <c r="O4968" s="12"/>
      <c r="P4968" s="12"/>
      <c r="Q4968" s="12"/>
      <c r="R4968" s="12"/>
      <c r="S4968" s="12"/>
      <c r="T4968" s="12"/>
      <c r="U4968" s="18"/>
      <c r="V4968" s="22"/>
      <c r="W4968" s="14"/>
      <c r="X4968" s="14"/>
      <c r="Y4968" s="14"/>
      <c r="Z4968" s="14"/>
      <c r="AA4968" s="14"/>
      <c r="AB4968" s="14"/>
      <c r="AC4968" s="14"/>
    </row>
    <row r="4969" spans="13:29" ht="16.5" customHeight="1" x14ac:dyDescent="0.25">
      <c r="M4969" s="9"/>
      <c r="N4969" s="12"/>
      <c r="O4969" s="12"/>
      <c r="P4969" s="12"/>
      <c r="Q4969" s="12"/>
      <c r="R4969" s="12"/>
      <c r="S4969" s="12"/>
      <c r="T4969" s="12"/>
      <c r="U4969" s="18"/>
      <c r="V4969" s="22"/>
      <c r="W4969" s="14"/>
      <c r="X4969" s="14"/>
      <c r="Y4969" s="14"/>
      <c r="Z4969" s="14"/>
      <c r="AA4969" s="14"/>
      <c r="AB4969" s="14"/>
      <c r="AC4969" s="14"/>
    </row>
    <row r="4970" spans="13:29" ht="16.5" customHeight="1" x14ac:dyDescent="0.25">
      <c r="M4970" s="9"/>
      <c r="N4970" s="12"/>
      <c r="O4970" s="12"/>
      <c r="P4970" s="12"/>
      <c r="Q4970" s="12"/>
      <c r="R4970" s="12"/>
      <c r="S4970" s="12"/>
      <c r="T4970" s="12"/>
      <c r="U4970" s="18"/>
      <c r="V4970" s="22"/>
      <c r="W4970" s="14"/>
      <c r="X4970" s="14"/>
      <c r="Y4970" s="14"/>
      <c r="Z4970" s="14"/>
      <c r="AA4970" s="14"/>
      <c r="AB4970" s="14"/>
      <c r="AC4970" s="14"/>
    </row>
    <row r="4971" spans="13:29" ht="16.5" customHeight="1" x14ac:dyDescent="0.25">
      <c r="M4971" s="9"/>
      <c r="N4971" s="12"/>
      <c r="O4971" s="12"/>
      <c r="P4971" s="12"/>
      <c r="Q4971" s="12"/>
      <c r="R4971" s="12"/>
      <c r="S4971" s="12"/>
      <c r="T4971" s="12"/>
      <c r="U4971" s="18"/>
      <c r="V4971" s="22"/>
      <c r="W4971" s="14"/>
      <c r="X4971" s="14"/>
      <c r="Y4971" s="14"/>
      <c r="Z4971" s="14"/>
      <c r="AA4971" s="14"/>
      <c r="AB4971" s="14"/>
      <c r="AC4971" s="14"/>
    </row>
    <row r="4972" spans="13:29" ht="16.5" customHeight="1" x14ac:dyDescent="0.25">
      <c r="M4972" s="9"/>
      <c r="N4972" s="12"/>
      <c r="O4972" s="12"/>
      <c r="P4972" s="12"/>
      <c r="Q4972" s="12"/>
      <c r="R4972" s="12"/>
      <c r="S4972" s="12"/>
      <c r="T4972" s="12"/>
      <c r="U4972" s="18"/>
      <c r="V4972" s="22"/>
      <c r="W4972" s="14"/>
      <c r="X4972" s="14"/>
      <c r="Y4972" s="14"/>
      <c r="Z4972" s="14"/>
      <c r="AA4972" s="14"/>
      <c r="AB4972" s="14"/>
      <c r="AC4972" s="14"/>
    </row>
    <row r="4973" spans="13:29" ht="16.5" customHeight="1" x14ac:dyDescent="0.25">
      <c r="M4973" s="9"/>
      <c r="N4973" s="12"/>
      <c r="O4973" s="12"/>
      <c r="P4973" s="12"/>
      <c r="Q4973" s="12"/>
      <c r="R4973" s="12"/>
      <c r="S4973" s="12"/>
      <c r="T4973" s="12"/>
      <c r="U4973" s="18"/>
      <c r="V4973" s="22"/>
      <c r="W4973" s="14"/>
      <c r="X4973" s="14"/>
      <c r="Y4973" s="14"/>
      <c r="Z4973" s="14"/>
      <c r="AA4973" s="14"/>
      <c r="AB4973" s="14"/>
      <c r="AC4973" s="14"/>
    </row>
    <row r="4974" spans="13:29" ht="16.5" customHeight="1" x14ac:dyDescent="0.25">
      <c r="M4974" s="9"/>
      <c r="N4974" s="12"/>
      <c r="O4974" s="12"/>
      <c r="P4974" s="12"/>
      <c r="Q4974" s="12"/>
      <c r="R4974" s="12"/>
      <c r="S4974" s="12"/>
      <c r="T4974" s="12"/>
      <c r="U4974" s="18"/>
      <c r="V4974" s="22"/>
      <c r="W4974" s="14"/>
      <c r="X4974" s="14"/>
      <c r="Y4974" s="14"/>
      <c r="Z4974" s="14"/>
      <c r="AA4974" s="14"/>
      <c r="AB4974" s="14"/>
      <c r="AC4974" s="14"/>
    </row>
    <row r="4975" spans="13:29" ht="16.5" customHeight="1" x14ac:dyDescent="0.25">
      <c r="M4975" s="9"/>
      <c r="N4975" s="12"/>
      <c r="O4975" s="12"/>
      <c r="P4975" s="12"/>
      <c r="Q4975" s="12"/>
      <c r="R4975" s="12"/>
      <c r="S4975" s="12"/>
      <c r="T4975" s="12"/>
      <c r="U4975" s="18"/>
      <c r="V4975" s="22"/>
      <c r="W4975" s="14"/>
      <c r="X4975" s="14"/>
      <c r="Y4975" s="14"/>
      <c r="Z4975" s="14"/>
      <c r="AA4975" s="14"/>
      <c r="AB4975" s="14"/>
      <c r="AC4975" s="14"/>
    </row>
    <row r="4976" spans="13:29" ht="16.5" customHeight="1" x14ac:dyDescent="0.25">
      <c r="M4976" s="9"/>
      <c r="N4976" s="12"/>
      <c r="O4976" s="12"/>
      <c r="P4976" s="12"/>
      <c r="Q4976" s="12"/>
      <c r="R4976" s="12"/>
      <c r="S4976" s="12"/>
      <c r="T4976" s="12"/>
      <c r="U4976" s="18"/>
      <c r="V4976" s="22"/>
      <c r="W4976" s="14"/>
      <c r="X4976" s="14"/>
      <c r="Y4976" s="14"/>
      <c r="Z4976" s="14"/>
      <c r="AA4976" s="14"/>
      <c r="AB4976" s="14"/>
      <c r="AC4976" s="14"/>
    </row>
    <row r="4977" spans="13:29" ht="16.5" customHeight="1" x14ac:dyDescent="0.25">
      <c r="M4977" s="9"/>
      <c r="N4977" s="12"/>
      <c r="O4977" s="12"/>
      <c r="P4977" s="12"/>
      <c r="Q4977" s="12"/>
      <c r="R4977" s="12"/>
      <c r="S4977" s="12"/>
      <c r="T4977" s="12"/>
      <c r="U4977" s="18"/>
      <c r="V4977" s="22"/>
      <c r="W4977" s="14"/>
      <c r="X4977" s="14"/>
      <c r="Y4977" s="14"/>
      <c r="Z4977" s="14"/>
      <c r="AA4977" s="14"/>
      <c r="AB4977" s="14"/>
      <c r="AC4977" s="14"/>
    </row>
    <row r="4978" spans="13:29" ht="16.5" customHeight="1" x14ac:dyDescent="0.25">
      <c r="M4978" s="9"/>
      <c r="N4978" s="12"/>
      <c r="O4978" s="12"/>
      <c r="P4978" s="12"/>
      <c r="Q4978" s="12"/>
      <c r="R4978" s="12"/>
      <c r="S4978" s="12"/>
      <c r="T4978" s="12"/>
      <c r="U4978" s="18"/>
      <c r="V4978" s="22"/>
      <c r="W4978" s="14"/>
      <c r="X4978" s="14"/>
      <c r="Y4978" s="14"/>
      <c r="Z4978" s="14"/>
      <c r="AA4978" s="14"/>
      <c r="AB4978" s="14"/>
      <c r="AC4978" s="14"/>
    </row>
    <row r="4979" spans="13:29" ht="16.5" customHeight="1" x14ac:dyDescent="0.25">
      <c r="M4979" s="9"/>
      <c r="N4979" s="12"/>
      <c r="O4979" s="12"/>
      <c r="P4979" s="12"/>
      <c r="Q4979" s="12"/>
      <c r="R4979" s="12"/>
      <c r="S4979" s="12"/>
      <c r="T4979" s="12"/>
      <c r="U4979" s="18"/>
      <c r="V4979" s="22"/>
      <c r="W4979" s="14"/>
      <c r="X4979" s="14"/>
      <c r="Y4979" s="14"/>
      <c r="Z4979" s="14"/>
      <c r="AA4979" s="14"/>
      <c r="AB4979" s="14"/>
      <c r="AC4979" s="14"/>
    </row>
    <row r="4980" spans="13:29" ht="16.5" customHeight="1" x14ac:dyDescent="0.25">
      <c r="M4980" s="9"/>
      <c r="N4980" s="12"/>
      <c r="O4980" s="12"/>
      <c r="P4980" s="12"/>
      <c r="Q4980" s="12"/>
      <c r="R4980" s="12"/>
      <c r="S4980" s="12"/>
      <c r="T4980" s="12"/>
      <c r="U4980" s="18"/>
      <c r="V4980" s="22"/>
      <c r="W4980" s="14"/>
      <c r="X4980" s="14"/>
      <c r="Y4980" s="14"/>
      <c r="Z4980" s="14"/>
      <c r="AA4980" s="14"/>
      <c r="AB4980" s="14"/>
      <c r="AC4980" s="14"/>
    </row>
    <row r="4981" spans="13:29" ht="16.5" customHeight="1" x14ac:dyDescent="0.25">
      <c r="M4981" s="9"/>
      <c r="N4981" s="12"/>
      <c r="O4981" s="12"/>
      <c r="P4981" s="12"/>
      <c r="Q4981" s="12"/>
      <c r="R4981" s="12"/>
      <c r="S4981" s="12"/>
      <c r="T4981" s="12"/>
      <c r="U4981" s="18"/>
      <c r="V4981" s="22"/>
      <c r="W4981" s="14"/>
      <c r="X4981" s="14"/>
      <c r="Y4981" s="14"/>
      <c r="Z4981" s="14"/>
      <c r="AA4981" s="14"/>
      <c r="AB4981" s="14"/>
      <c r="AC4981" s="14"/>
    </row>
    <row r="4982" spans="13:29" ht="16.5" customHeight="1" x14ac:dyDescent="0.25">
      <c r="M4982" s="9"/>
      <c r="N4982" s="12"/>
      <c r="O4982" s="12"/>
      <c r="P4982" s="12"/>
      <c r="Q4982" s="12"/>
      <c r="R4982" s="12"/>
      <c r="S4982" s="12"/>
      <c r="T4982" s="12"/>
      <c r="U4982" s="18"/>
      <c r="V4982" s="22"/>
      <c r="W4982" s="14"/>
      <c r="X4982" s="14"/>
      <c r="Y4982" s="14"/>
      <c r="Z4982" s="14"/>
      <c r="AA4982" s="14"/>
      <c r="AB4982" s="14"/>
      <c r="AC4982" s="14"/>
    </row>
    <row r="4983" spans="13:29" ht="16.5" customHeight="1" x14ac:dyDescent="0.25">
      <c r="M4983" s="9"/>
      <c r="N4983" s="12"/>
      <c r="O4983" s="12"/>
      <c r="P4983" s="12"/>
      <c r="Q4983" s="12"/>
      <c r="R4983" s="12"/>
      <c r="S4983" s="12"/>
      <c r="T4983" s="12"/>
      <c r="U4983" s="18"/>
      <c r="V4983" s="22"/>
      <c r="W4983" s="14"/>
      <c r="X4983" s="14"/>
      <c r="Y4983" s="14"/>
      <c r="Z4983" s="14"/>
      <c r="AA4983" s="14"/>
      <c r="AB4983" s="14"/>
      <c r="AC4983" s="14"/>
    </row>
    <row r="4984" spans="13:29" ht="16.5" customHeight="1" x14ac:dyDescent="0.25">
      <c r="M4984" s="9"/>
      <c r="N4984" s="12"/>
      <c r="O4984" s="12"/>
      <c r="P4984" s="12"/>
      <c r="Q4984" s="12"/>
      <c r="R4984" s="12"/>
      <c r="S4984" s="12"/>
      <c r="T4984" s="12"/>
      <c r="U4984" s="18"/>
      <c r="V4984" s="22"/>
      <c r="W4984" s="14"/>
      <c r="X4984" s="14"/>
      <c r="Y4984" s="14"/>
      <c r="Z4984" s="14"/>
      <c r="AA4984" s="14"/>
      <c r="AB4984" s="14"/>
      <c r="AC4984" s="14"/>
    </row>
    <row r="4985" spans="13:29" ht="16.5" customHeight="1" x14ac:dyDescent="0.25">
      <c r="M4985" s="9"/>
      <c r="N4985" s="12"/>
      <c r="O4985" s="12"/>
      <c r="P4985" s="12"/>
      <c r="Q4985" s="12"/>
      <c r="R4985" s="12"/>
      <c r="S4985" s="12"/>
      <c r="T4985" s="12"/>
      <c r="U4985" s="18"/>
      <c r="V4985" s="22"/>
      <c r="W4985" s="14"/>
      <c r="X4985" s="14"/>
      <c r="Y4985" s="14"/>
      <c r="Z4985" s="14"/>
      <c r="AA4985" s="14"/>
      <c r="AB4985" s="14"/>
      <c r="AC4985" s="14"/>
    </row>
    <row r="4986" spans="13:29" ht="16.5" customHeight="1" x14ac:dyDescent="0.25">
      <c r="M4986" s="9"/>
      <c r="N4986" s="12"/>
      <c r="O4986" s="12"/>
      <c r="P4986" s="12"/>
      <c r="Q4986" s="12"/>
      <c r="R4986" s="12"/>
      <c r="S4986" s="12"/>
      <c r="T4986" s="12"/>
      <c r="U4986" s="18"/>
      <c r="V4986" s="22"/>
      <c r="W4986" s="14"/>
      <c r="X4986" s="14"/>
      <c r="Y4986" s="14"/>
      <c r="Z4986" s="14"/>
      <c r="AA4986" s="14"/>
      <c r="AB4986" s="14"/>
      <c r="AC4986" s="14"/>
    </row>
    <row r="4987" spans="13:29" ht="16.5" customHeight="1" x14ac:dyDescent="0.25">
      <c r="M4987" s="9"/>
      <c r="N4987" s="12"/>
      <c r="O4987" s="12"/>
      <c r="P4987" s="12"/>
      <c r="Q4987" s="12"/>
      <c r="R4987" s="12"/>
      <c r="S4987" s="12"/>
      <c r="T4987" s="12"/>
      <c r="U4987" s="18"/>
      <c r="V4987" s="22"/>
      <c r="W4987" s="14"/>
      <c r="X4987" s="14"/>
      <c r="Y4987" s="14"/>
      <c r="Z4987" s="14"/>
      <c r="AA4987" s="14"/>
      <c r="AB4987" s="14"/>
      <c r="AC4987" s="14"/>
    </row>
    <row r="4988" spans="13:29" ht="16.5" customHeight="1" x14ac:dyDescent="0.25">
      <c r="M4988" s="9"/>
      <c r="N4988" s="12"/>
      <c r="O4988" s="12"/>
      <c r="P4988" s="12"/>
      <c r="Q4988" s="12"/>
      <c r="R4988" s="12"/>
      <c r="S4988" s="12"/>
      <c r="T4988" s="12"/>
      <c r="U4988" s="18"/>
      <c r="V4988" s="22"/>
      <c r="W4988" s="14"/>
      <c r="X4988" s="14"/>
      <c r="Y4988" s="14"/>
      <c r="Z4988" s="14"/>
      <c r="AA4988" s="14"/>
      <c r="AB4988" s="14"/>
      <c r="AC4988" s="14"/>
    </row>
    <row r="4989" spans="13:29" ht="16.5" customHeight="1" x14ac:dyDescent="0.25">
      <c r="M4989" s="9"/>
      <c r="N4989" s="12"/>
      <c r="O4989" s="12"/>
      <c r="P4989" s="12"/>
      <c r="Q4989" s="12"/>
      <c r="R4989" s="12"/>
      <c r="S4989" s="12"/>
      <c r="T4989" s="12"/>
      <c r="U4989" s="18"/>
      <c r="V4989" s="22"/>
      <c r="W4989" s="14"/>
      <c r="X4989" s="14"/>
      <c r="Y4989" s="14"/>
      <c r="Z4989" s="14"/>
      <c r="AA4989" s="14"/>
      <c r="AB4989" s="14"/>
      <c r="AC4989" s="14"/>
    </row>
    <row r="4990" spans="13:29" ht="16.5" customHeight="1" x14ac:dyDescent="0.25">
      <c r="M4990" s="9"/>
      <c r="N4990" s="12"/>
      <c r="O4990" s="12"/>
      <c r="P4990" s="12"/>
      <c r="Q4990" s="12"/>
      <c r="R4990" s="12"/>
      <c r="S4990" s="12"/>
      <c r="T4990" s="12"/>
      <c r="U4990" s="18"/>
      <c r="V4990" s="22"/>
      <c r="W4990" s="14"/>
      <c r="X4990" s="14"/>
      <c r="Y4990" s="14"/>
      <c r="Z4990" s="14"/>
      <c r="AA4990" s="14"/>
      <c r="AB4990" s="14"/>
      <c r="AC4990" s="14"/>
    </row>
    <row r="4991" spans="13:29" ht="16.5" customHeight="1" x14ac:dyDescent="0.25">
      <c r="M4991" s="9"/>
      <c r="N4991" s="12"/>
      <c r="O4991" s="12"/>
      <c r="P4991" s="12"/>
      <c r="Q4991" s="12"/>
      <c r="R4991" s="12"/>
      <c r="S4991" s="12"/>
      <c r="T4991" s="12"/>
      <c r="U4991" s="18"/>
      <c r="V4991" s="22"/>
      <c r="W4991" s="14"/>
      <c r="X4991" s="14"/>
      <c r="Y4991" s="14"/>
      <c r="Z4991" s="14"/>
      <c r="AA4991" s="14"/>
      <c r="AB4991" s="14"/>
      <c r="AC4991" s="14"/>
    </row>
    <row r="4992" spans="13:29" ht="16.5" customHeight="1" x14ac:dyDescent="0.25">
      <c r="M4992" s="9"/>
      <c r="N4992" s="12"/>
      <c r="O4992" s="12"/>
      <c r="P4992" s="12"/>
      <c r="Q4992" s="12"/>
      <c r="R4992" s="12"/>
      <c r="S4992" s="12"/>
      <c r="T4992" s="12"/>
      <c r="U4992" s="18"/>
      <c r="V4992" s="22"/>
      <c r="W4992" s="14"/>
      <c r="X4992" s="14"/>
      <c r="Y4992" s="14"/>
      <c r="Z4992" s="14"/>
      <c r="AA4992" s="14"/>
      <c r="AB4992" s="14"/>
      <c r="AC4992" s="14"/>
    </row>
    <row r="4993" spans="13:29" ht="16.5" customHeight="1" x14ac:dyDescent="0.25">
      <c r="M4993" s="9"/>
      <c r="N4993" s="12"/>
      <c r="O4993" s="12"/>
      <c r="P4993" s="12"/>
      <c r="Q4993" s="12"/>
      <c r="R4993" s="12"/>
      <c r="S4993" s="12"/>
      <c r="T4993" s="12"/>
      <c r="U4993" s="18"/>
      <c r="V4993" s="22"/>
      <c r="W4993" s="14"/>
      <c r="X4993" s="14"/>
      <c r="Y4993" s="14"/>
      <c r="Z4993" s="14"/>
      <c r="AA4993" s="14"/>
      <c r="AB4993" s="14"/>
      <c r="AC4993" s="14"/>
    </row>
    <row r="4994" spans="13:29" ht="16.5" customHeight="1" x14ac:dyDescent="0.25">
      <c r="M4994" s="9"/>
      <c r="N4994" s="12"/>
      <c r="O4994" s="12"/>
      <c r="P4994" s="12"/>
      <c r="Q4994" s="12"/>
      <c r="R4994" s="12"/>
      <c r="S4994" s="12"/>
      <c r="T4994" s="12"/>
      <c r="U4994" s="18"/>
      <c r="V4994" s="22"/>
      <c r="W4994" s="14"/>
      <c r="X4994" s="14"/>
      <c r="Y4994" s="14"/>
      <c r="Z4994" s="14"/>
      <c r="AA4994" s="14"/>
      <c r="AB4994" s="14"/>
      <c r="AC4994" s="14"/>
    </row>
    <row r="4995" spans="13:29" ht="16.5" customHeight="1" x14ac:dyDescent="0.25">
      <c r="M4995" s="9"/>
      <c r="N4995" s="12"/>
      <c r="O4995" s="12"/>
      <c r="P4995" s="12"/>
      <c r="Q4995" s="12"/>
      <c r="R4995" s="12"/>
      <c r="S4995" s="12"/>
      <c r="T4995" s="12"/>
      <c r="U4995" s="18"/>
      <c r="V4995" s="22"/>
      <c r="W4995" s="14"/>
      <c r="X4995" s="14"/>
      <c r="Y4995" s="14"/>
      <c r="Z4995" s="14"/>
      <c r="AA4995" s="14"/>
      <c r="AB4995" s="14"/>
      <c r="AC4995" s="14"/>
    </row>
    <row r="4996" spans="13:29" ht="16.5" customHeight="1" x14ac:dyDescent="0.25">
      <c r="M4996" s="9"/>
      <c r="N4996" s="12"/>
      <c r="O4996" s="12"/>
      <c r="P4996" s="12"/>
      <c r="Q4996" s="12"/>
      <c r="R4996" s="12"/>
      <c r="S4996" s="12"/>
      <c r="T4996" s="12"/>
      <c r="U4996" s="18"/>
      <c r="V4996" s="22"/>
      <c r="W4996" s="14"/>
      <c r="X4996" s="14"/>
      <c r="Y4996" s="14"/>
      <c r="Z4996" s="14"/>
      <c r="AA4996" s="14"/>
      <c r="AB4996" s="14"/>
      <c r="AC4996" s="14"/>
    </row>
    <row r="4997" spans="13:29" ht="16.5" customHeight="1" x14ac:dyDescent="0.25">
      <c r="M4997" s="9"/>
      <c r="N4997" s="12"/>
      <c r="O4997" s="12"/>
      <c r="P4997" s="12"/>
      <c r="Q4997" s="12"/>
      <c r="R4997" s="12"/>
      <c r="S4997" s="12"/>
      <c r="T4997" s="12"/>
      <c r="U4997" s="18"/>
      <c r="V4997" s="22"/>
      <c r="W4997" s="14"/>
      <c r="X4997" s="14"/>
      <c r="Y4997" s="14"/>
      <c r="Z4997" s="14"/>
      <c r="AA4997" s="14"/>
      <c r="AB4997" s="14"/>
      <c r="AC4997" s="14"/>
    </row>
    <row r="4998" spans="13:29" ht="16.5" customHeight="1" x14ac:dyDescent="0.25">
      <c r="M4998" s="9"/>
      <c r="N4998" s="12"/>
      <c r="O4998" s="12"/>
      <c r="P4998" s="12"/>
      <c r="Q4998" s="12"/>
      <c r="R4998" s="12"/>
      <c r="S4998" s="12"/>
      <c r="T4998" s="12"/>
      <c r="U4998" s="18"/>
      <c r="V4998" s="22"/>
      <c r="W4998" s="14"/>
      <c r="X4998" s="14"/>
      <c r="Y4998" s="14"/>
      <c r="Z4998" s="14"/>
      <c r="AA4998" s="14"/>
      <c r="AB4998" s="14"/>
      <c r="AC4998" s="14"/>
    </row>
    <row r="4999" spans="13:29" ht="16.5" customHeight="1" x14ac:dyDescent="0.25">
      <c r="M4999" s="9"/>
      <c r="N4999" s="12"/>
      <c r="O4999" s="12"/>
      <c r="P4999" s="12"/>
      <c r="Q4999" s="12"/>
      <c r="R4999" s="12"/>
      <c r="S4999" s="12"/>
      <c r="T4999" s="12"/>
      <c r="U4999" s="18"/>
      <c r="V4999" s="22"/>
      <c r="W4999" s="14"/>
      <c r="X4999" s="14"/>
      <c r="Y4999" s="14"/>
      <c r="Z4999" s="14"/>
      <c r="AA4999" s="14"/>
      <c r="AB4999" s="14"/>
      <c r="AC4999" s="14"/>
    </row>
    <row r="5000" spans="13:29" ht="16.5" customHeight="1" x14ac:dyDescent="0.25">
      <c r="M5000" s="9"/>
      <c r="N5000" s="12"/>
      <c r="O5000" s="12"/>
      <c r="P5000" s="12"/>
      <c r="Q5000" s="12"/>
      <c r="R5000" s="12"/>
      <c r="S5000" s="12"/>
      <c r="T5000" s="12"/>
      <c r="U5000" s="18"/>
      <c r="V5000" s="22"/>
      <c r="W5000" s="14"/>
      <c r="X5000" s="14"/>
      <c r="Y5000" s="14"/>
      <c r="Z5000" s="14"/>
      <c r="AA5000" s="14"/>
      <c r="AB5000" s="14"/>
      <c r="AC5000" s="14"/>
    </row>
    <row r="5001" spans="13:29" ht="16.5" customHeight="1" x14ac:dyDescent="0.25">
      <c r="M5001" s="9"/>
      <c r="N5001" s="12"/>
      <c r="O5001" s="12"/>
      <c r="P5001" s="12"/>
      <c r="Q5001" s="12"/>
      <c r="R5001" s="12"/>
      <c r="S5001" s="12"/>
      <c r="T5001" s="12"/>
      <c r="U5001" s="18"/>
      <c r="V5001" s="22"/>
      <c r="W5001" s="14"/>
      <c r="X5001" s="14"/>
      <c r="Y5001" s="14"/>
      <c r="Z5001" s="14"/>
      <c r="AA5001" s="14"/>
      <c r="AB5001" s="14"/>
      <c r="AC5001" s="14"/>
    </row>
    <row r="5002" spans="13:29" ht="16.5" customHeight="1" x14ac:dyDescent="0.25">
      <c r="M5002" s="9"/>
      <c r="N5002" s="12"/>
      <c r="O5002" s="12"/>
      <c r="P5002" s="12"/>
      <c r="Q5002" s="12"/>
      <c r="R5002" s="12"/>
      <c r="S5002" s="12"/>
      <c r="T5002" s="12"/>
      <c r="U5002" s="18"/>
      <c r="V5002" s="22"/>
      <c r="W5002" s="14"/>
      <c r="X5002" s="14"/>
      <c r="Y5002" s="14"/>
      <c r="Z5002" s="14"/>
      <c r="AA5002" s="14"/>
      <c r="AB5002" s="14"/>
      <c r="AC5002" s="14"/>
    </row>
    <row r="5003" spans="13:29" ht="16.5" customHeight="1" x14ac:dyDescent="0.25">
      <c r="M5003" s="9"/>
      <c r="N5003" s="12"/>
      <c r="O5003" s="12"/>
      <c r="P5003" s="12"/>
      <c r="Q5003" s="12"/>
      <c r="R5003" s="12"/>
      <c r="S5003" s="12"/>
      <c r="T5003" s="12"/>
      <c r="U5003" s="18"/>
      <c r="V5003" s="22"/>
      <c r="W5003" s="14"/>
      <c r="X5003" s="14"/>
      <c r="Y5003" s="14"/>
      <c r="Z5003" s="14"/>
      <c r="AA5003" s="14"/>
      <c r="AB5003" s="14"/>
      <c r="AC5003" s="14"/>
    </row>
    <row r="5004" spans="13:29" ht="16.5" customHeight="1" x14ac:dyDescent="0.25">
      <c r="M5004" s="9"/>
      <c r="N5004" s="12"/>
      <c r="O5004" s="12"/>
      <c r="P5004" s="12"/>
      <c r="Q5004" s="12"/>
      <c r="R5004" s="12"/>
      <c r="S5004" s="12"/>
      <c r="T5004" s="12"/>
      <c r="U5004" s="18"/>
      <c r="V5004" s="22"/>
      <c r="W5004" s="14"/>
      <c r="X5004" s="14"/>
      <c r="Y5004" s="14"/>
      <c r="Z5004" s="14"/>
      <c r="AA5004" s="14"/>
      <c r="AB5004" s="14"/>
      <c r="AC5004" s="14"/>
    </row>
    <row r="5005" spans="13:29" ht="16.5" customHeight="1" x14ac:dyDescent="0.25">
      <c r="M5005" s="9"/>
      <c r="N5005" s="12"/>
      <c r="O5005" s="12"/>
      <c r="P5005" s="12"/>
      <c r="Q5005" s="12"/>
      <c r="R5005" s="12"/>
      <c r="S5005" s="12"/>
      <c r="T5005" s="12"/>
      <c r="U5005" s="18"/>
      <c r="V5005" s="22"/>
      <c r="W5005" s="14"/>
      <c r="X5005" s="14"/>
      <c r="Y5005" s="14"/>
      <c r="Z5005" s="14"/>
      <c r="AA5005" s="14"/>
      <c r="AB5005" s="14"/>
      <c r="AC5005" s="14"/>
    </row>
  </sheetData>
  <mergeCells count="2">
    <mergeCell ref="B7:B8"/>
    <mergeCell ref="B15:B1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Z4910"/>
  <sheetViews>
    <sheetView topLeftCell="R1" workbookViewId="0">
      <selection activeCell="V11" sqref="V11"/>
    </sheetView>
  </sheetViews>
  <sheetFormatPr defaultRowHeight="13.5" x14ac:dyDescent="0.25"/>
  <cols>
    <col min="2" max="2" width="11.28515625" bestFit="1" customWidth="1"/>
    <col min="3" max="4" width="24" bestFit="1" customWidth="1"/>
    <col min="5" max="5" width="15.42578125" bestFit="1" customWidth="1"/>
    <col min="6" max="6" width="15.140625" bestFit="1" customWidth="1"/>
    <col min="7" max="7" width="11.85546875" bestFit="1" customWidth="1"/>
    <col min="8" max="9" width="17.5703125" bestFit="1" customWidth="1"/>
    <col min="10" max="10" width="13.28515625" bestFit="1" customWidth="1"/>
    <col min="11" max="11" width="14.5703125" bestFit="1" customWidth="1"/>
    <col min="12" max="12" width="12.5703125" bestFit="1" customWidth="1"/>
    <col min="13" max="13" width="13.5703125" bestFit="1" customWidth="1"/>
    <col min="14" max="14" width="13.140625" bestFit="1" customWidth="1"/>
    <col min="15" max="15" width="18.140625" bestFit="1" customWidth="1"/>
    <col min="16" max="26" width="18.7109375" bestFit="1" customWidth="1"/>
  </cols>
  <sheetData>
    <row r="2" spans="2:26" x14ac:dyDescent="0.25">
      <c r="B2" t="s">
        <v>38</v>
      </c>
      <c r="C2" s="2">
        <v>41275</v>
      </c>
    </row>
    <row r="3" spans="2:26" x14ac:dyDescent="0.25">
      <c r="B3" t="s">
        <v>39</v>
      </c>
      <c r="C3" s="2"/>
    </row>
    <row r="5" spans="2:26" x14ac:dyDescent="0.25">
      <c r="C5" t="s">
        <v>40</v>
      </c>
      <c r="D5" t="s">
        <v>13</v>
      </c>
      <c r="E5" t="s">
        <v>15</v>
      </c>
      <c r="F5" t="s">
        <v>17</v>
      </c>
      <c r="G5" t="s">
        <v>9</v>
      </c>
      <c r="H5" t="s">
        <v>91</v>
      </c>
      <c r="I5" t="s">
        <v>49</v>
      </c>
      <c r="J5" t="s">
        <v>23</v>
      </c>
      <c r="K5" t="s">
        <v>26</v>
      </c>
      <c r="L5" t="s">
        <v>33</v>
      </c>
      <c r="M5" t="s">
        <v>27</v>
      </c>
      <c r="N5" t="s">
        <v>28</v>
      </c>
      <c r="O5" t="s">
        <v>31</v>
      </c>
      <c r="P5" t="s">
        <v>36</v>
      </c>
      <c r="Q5" t="s">
        <v>90</v>
      </c>
      <c r="R5" t="s">
        <v>99</v>
      </c>
      <c r="S5" t="s">
        <v>103</v>
      </c>
      <c r="T5" t="s">
        <v>106</v>
      </c>
      <c r="U5" t="s">
        <v>110</v>
      </c>
      <c r="V5" s="38" t="s">
        <v>119</v>
      </c>
      <c r="W5" s="38" t="s">
        <v>120</v>
      </c>
      <c r="X5" s="38" t="s">
        <v>121</v>
      </c>
      <c r="Y5" s="38" t="s">
        <v>122</v>
      </c>
      <c r="Z5" s="38" t="s">
        <v>123</v>
      </c>
    </row>
    <row r="6" spans="2:26" x14ac:dyDescent="0.25">
      <c r="C6" t="str">
        <f>_xll.BFieldInfo(C$7)</f>
        <v>Last Price</v>
      </c>
      <c r="D6" t="str">
        <f>_xll.BFieldInfo(D$7)</f>
        <v>Last Price</v>
      </c>
      <c r="E6" t="str">
        <f>_xll.BFieldInfo(E$7)</f>
        <v>Last Price</v>
      </c>
      <c r="F6" t="str">
        <f>_xll.BFieldInfo(F$7)</f>
        <v>Last Price</v>
      </c>
      <c r="G6" t="str">
        <f>_xll.BFieldInfo(G$7)</f>
        <v>Last Price</v>
      </c>
      <c r="H6" t="str">
        <f>_xll.BFieldInfo(H$7)</f>
        <v>Last Price</v>
      </c>
      <c r="I6" t="str">
        <f>_xll.BFieldInfo(I$7)</f>
        <v>Last Price</v>
      </c>
      <c r="J6" t="str">
        <f>_xll.BFieldInfo(J$7)</f>
        <v>Last Price</v>
      </c>
      <c r="K6" t="str">
        <f>_xll.BFieldInfo(K$7)</f>
        <v>Last Price</v>
      </c>
      <c r="L6" t="str">
        <f>_xll.BFieldInfo(L$7)</f>
        <v>Last Price</v>
      </c>
      <c r="M6" t="str">
        <f>_xll.BFieldInfo(M$7)</f>
        <v>Last Price</v>
      </c>
      <c r="N6" t="str">
        <f>_xll.BFieldInfo(N$7)</f>
        <v>Last Price</v>
      </c>
      <c r="O6" t="str">
        <f>_xll.BFieldInfo(O$7)</f>
        <v>Last Price</v>
      </c>
      <c r="P6" t="str">
        <f>_xll.BFieldInfo(P$7)</f>
        <v>Last Price</v>
      </c>
      <c r="Q6" t="str">
        <f>_xll.BFieldInfo(Q$7)</f>
        <v>Last Price</v>
      </c>
      <c r="R6" t="str">
        <f>_xll.BFieldInfo(R$7)</f>
        <v>Last Price</v>
      </c>
      <c r="S6" t="str">
        <f>_xll.BFieldInfo(S$7)</f>
        <v>Last Price</v>
      </c>
      <c r="T6" t="str">
        <f>_xll.BFieldInfo(T$7)</f>
        <v>Last Price</v>
      </c>
      <c r="U6" t="str">
        <f>_xll.BFieldInfo(U$7)</f>
        <v>Last Price</v>
      </c>
      <c r="V6" t="str">
        <f>_xll.BFieldInfo(V$7)</f>
        <v>Last Price</v>
      </c>
      <c r="W6" t="str">
        <f>_xll.BFieldInfo(W$7)</f>
        <v>Last Price</v>
      </c>
      <c r="X6" t="str">
        <f>_xll.BFieldInfo(X$7)</f>
        <v>Last Price</v>
      </c>
      <c r="Y6" t="str">
        <f>_xll.BFieldInfo(Y$7)</f>
        <v>Last Price</v>
      </c>
      <c r="Z6" t="str">
        <f>_xll.BFieldInfo(Z$7)</f>
        <v>Last Price</v>
      </c>
    </row>
    <row r="7" spans="2:26" x14ac:dyDescent="0.25">
      <c r="B7" t="s">
        <v>41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</row>
    <row r="8" spans="2:26" x14ac:dyDescent="0.25">
      <c r="B8" s="3" cm="1">
        <f t="array" ref="B8:C4910">_xll.BDH(C$5,C$7,$C2,$C3,"Dir=V","CDR=7D","Days=A","Dts=S","Sort=R")</f>
        <v>46177</v>
      </c>
      <c r="C8">
        <v>215.27</v>
      </c>
      <c r="D8" cm="1">
        <f t="array" ref="D8:D4910">_xll.BDH(D$5,D$7,$C2,$C3,"Dir=V","CDR=7D","Days=A","Dts=H","Sort=R")</f>
        <v>2.754</v>
      </c>
      <c r="E8" cm="1">
        <f t="array" ref="E8:E4910">_xll.BDH(E$5,E$7,$C2,$C3,"Dir=V","CDR=7D","Days=A","Dts=H","Sort=R")</f>
        <v>95.33</v>
      </c>
      <c r="F8" cm="1">
        <f t="array" ref="F8:F4910">_xll.BDH(F$5,F$7,$C2,$C3,"Dir=V","CDR=7D","Days=A","Dts=H","Sort=R")</f>
        <v>96.187100000000001</v>
      </c>
      <c r="G8" cm="1">
        <f t="array" ref="G8:G4910">_xll.BDH(G$5,G$7,$C2,$C3,"Dir=V","CDR=7D","Days=A","Dts=H","Sort=R")</f>
        <v>99.528999999999996</v>
      </c>
      <c r="H8" cm="1">
        <f t="array" ref="H8:H4910">_xll.BDH(H$5,H$7,$C2,$C3,"Dir=V","CDR=7D","Days=A","Dts=H","Sort=R")</f>
        <v>1518.95</v>
      </c>
      <c r="I8" cm="1">
        <f t="array" ref="I8:I4910">_xll.BDH(I$5,I$7,$C2,$C3,"Dir=V","CDR=7D","Days=A","Dts=H","Sort=R")</f>
        <v>1.1607000000000001</v>
      </c>
      <c r="J8" cm="1">
        <f t="array" ref="J8:J4910">_xll.BDH(J$5,J$7,$C2,$C3,"Dir=V","CDR=7D","Days=A","Dts=H","Sort=R")</f>
        <v>6.7785000000000002</v>
      </c>
      <c r="K8" cm="1">
        <f t="array" ref="K8:K4910">_xll.BDH(K$5,K$7,$C2,$C3,"Dir=V","CDR=7D","Days=A","Dts=H","Sort=R")</f>
        <v>303.11579999999998</v>
      </c>
      <c r="L8" cm="1">
        <f t="array" ref="L8:L4910">_xll.BDH(L$5,L$7,$C2,$C3,"Dir=V","CDR=7D","Days=A","Dts=H","Sort=R")</f>
        <v>64555</v>
      </c>
      <c r="M8" cm="1">
        <f t="array" ref="M8:M4910">_xll.BDH(M$5,M$7,$C2,$C3,"Dir=V","CDR=7D","Days=A","Dts=H","Sort=R")</f>
        <v>95.38</v>
      </c>
      <c r="N8" cm="1">
        <f t="array" ref="N8:N4910">_xll.BDH(N$5,N$7,$C2,$C3,"Dir=V","CDR=7D","Days=A","Dts=H","Sort=R")</f>
        <v>4450.46</v>
      </c>
      <c r="O8" cm="1">
        <f t="array" ref="O8:O4910">_xll.BDH(O$5,O$7,$C2,$C3,"Dir=V","CDR=7D","Days=A","Dts=H","Sort=R")</f>
        <v>3.2370000000000001</v>
      </c>
      <c r="P8" cm="1">
        <f t="array" ref="P8:P4910">_xll.BDH(P$5,P$7,$C2,$C3,"Dir=V","CDR=7D","Days=A","Dts=H","Sort=R")</f>
        <v>18.815000000000001</v>
      </c>
      <c r="Q8" cm="1">
        <f t="array" ref="Q8:Q4910">_xll.BDH(Q$5,Q$7,$C2,$C3,"Dir=V","CDR=7D","Days=A","Dts=H","Sort=R")</f>
        <v>2.63</v>
      </c>
      <c r="R8" cm="1">
        <f t="array" ref="R8:R4910">_xll.BDH(R$5,R$7,$C2,$C3,"Dir=V","CDR=7D","Days=A","Dts=H","Sort=R")</f>
        <v>0.73</v>
      </c>
      <c r="S8" cm="1">
        <f t="array" ref="S8:S4910">_xll.BDH(S$5,S$7,$C2,$C3,"Dir=V","CDR=7D","Days=A","Dts=H","Sort=R")</f>
        <v>0.88</v>
      </c>
      <c r="T8" cm="1">
        <f t="array" ref="T8:T4910">_xll.BDH(T$5,T$7,$C2,$C3,"Dir=V","CDR=7D","Days=A","Dts=H","Sort=R")</f>
        <v>0.67</v>
      </c>
      <c r="U8" cm="1">
        <f t="array" ref="U8:U4910">_xll.BDH(U$5,U$7,$C2,$C3,"Dir=V","CDR=7D","Days=A","Dts=H","Sort=R")</f>
        <v>3205</v>
      </c>
      <c r="V8" cm="1">
        <f t="array" ref="V8:V4910">_xll.BDH(V$5,V$7,$C2,$C3,"Dir=V","CDR=7D","Days=A","Dts=H","Sort=R")</f>
        <v>7553.68</v>
      </c>
      <c r="W8" cm="1">
        <f t="array" ref="W8:W4910">_xll.BDH(W$5,W$7,$C2,$C3,"Dir=V","CDR=7D","Days=A","Dts=H","Sort=R")</f>
        <v>26853.97</v>
      </c>
      <c r="X8" cm="1">
        <f t="array" ref="X8:X4910">_xll.BDH(X$5,X$7,$C2,$C3,"Dir=V","CDR=7D","Days=A","Dts=H","Sort=R")</f>
        <v>8596.59</v>
      </c>
      <c r="Y8" cm="1">
        <f t="array" ref="Y8:Y4910">_xll.BDH(Y$5,Y$7,$C2,$C3,"Dir=V","CDR=7D","Days=A","Dts=H","Sort=R")</f>
        <v>8801.49</v>
      </c>
      <c r="Z8" cm="1">
        <f t="array" ref="Z8:Z4910">_xll.BDH(Z$5,Z$7,$C2,$C3,"Dir=V","CDR=7D","Days=A","Dts=H","Sort=R")</f>
        <v>68402.13</v>
      </c>
    </row>
    <row r="9" spans="2:26" x14ac:dyDescent="0.25">
      <c r="B9" s="3">
        <v>46176</v>
      </c>
      <c r="C9">
        <v>215.27</v>
      </c>
      <c r="D9">
        <v>2.754</v>
      </c>
      <c r="E9">
        <v>95.33</v>
      </c>
      <c r="F9">
        <v>96.187100000000001</v>
      </c>
      <c r="G9">
        <v>99.528999999999996</v>
      </c>
      <c r="H9">
        <v>1518.95</v>
      </c>
      <c r="I9">
        <v>1.1597</v>
      </c>
      <c r="J9">
        <v>6.7785000000000002</v>
      </c>
      <c r="K9">
        <v>303.02530000000002</v>
      </c>
      <c r="L9">
        <v>65585</v>
      </c>
      <c r="M9">
        <v>96.02</v>
      </c>
      <c r="N9">
        <v>4434.8100000000004</v>
      </c>
      <c r="O9">
        <v>3.214</v>
      </c>
      <c r="P9">
        <v>18.815000000000001</v>
      </c>
      <c r="Q9">
        <v>2.63</v>
      </c>
      <c r="R9">
        <v>0.73</v>
      </c>
      <c r="S9">
        <v>0.88</v>
      </c>
      <c r="T9">
        <v>0.67</v>
      </c>
      <c r="U9">
        <v>3205</v>
      </c>
      <c r="V9">
        <v>7553.68</v>
      </c>
      <c r="W9">
        <v>26853.97</v>
      </c>
      <c r="X9">
        <v>8596.59</v>
      </c>
      <c r="Y9">
        <v>8801.49</v>
      </c>
      <c r="Z9">
        <v>68402.13</v>
      </c>
    </row>
    <row r="10" spans="2:26" x14ac:dyDescent="0.25">
      <c r="B10" s="3">
        <v>46175</v>
      </c>
      <c r="C10">
        <v>214.92</v>
      </c>
      <c r="D10">
        <v>2.7332999999999998</v>
      </c>
      <c r="E10">
        <v>95.33</v>
      </c>
      <c r="F10">
        <v>96.189899999999994</v>
      </c>
      <c r="G10">
        <v>99.218999999999994</v>
      </c>
      <c r="H10">
        <v>1518.95</v>
      </c>
      <c r="I10">
        <v>1.1631</v>
      </c>
      <c r="J10">
        <v>6.7637999999999998</v>
      </c>
      <c r="K10">
        <v>303.29770000000002</v>
      </c>
      <c r="L10">
        <v>67395</v>
      </c>
      <c r="M10">
        <v>93.76</v>
      </c>
      <c r="N10">
        <v>4488.8599999999997</v>
      </c>
      <c r="O10">
        <v>3.1669999999999998</v>
      </c>
      <c r="P10">
        <v>18.61</v>
      </c>
      <c r="Q10">
        <v>2.57</v>
      </c>
      <c r="R10">
        <v>0.72</v>
      </c>
      <c r="S10">
        <v>0.87</v>
      </c>
      <c r="T10">
        <v>0.67</v>
      </c>
      <c r="U10">
        <v>3205</v>
      </c>
      <c r="V10">
        <v>7609.78</v>
      </c>
      <c r="W10">
        <v>27093.9</v>
      </c>
      <c r="X10">
        <v>8762.9699999999993</v>
      </c>
      <c r="Y10">
        <v>8801.49</v>
      </c>
      <c r="Z10">
        <v>66734.240000000005</v>
      </c>
    </row>
    <row r="11" spans="2:26" x14ac:dyDescent="0.25">
      <c r="B11" s="3">
        <v>46174</v>
      </c>
      <c r="C11">
        <v>218.75</v>
      </c>
      <c r="D11">
        <v>2.7538999999999998</v>
      </c>
      <c r="E11">
        <v>95.34</v>
      </c>
      <c r="F11">
        <v>96.1751</v>
      </c>
      <c r="G11">
        <v>99.200999999999993</v>
      </c>
      <c r="H11">
        <v>1513.05</v>
      </c>
      <c r="I11">
        <v>1.1631</v>
      </c>
      <c r="J11">
        <v>6.7670000000000003</v>
      </c>
      <c r="K11">
        <v>300.93130000000002</v>
      </c>
      <c r="L11">
        <v>71735</v>
      </c>
      <c r="M11">
        <v>92.16</v>
      </c>
      <c r="N11">
        <v>4484.9799999999996</v>
      </c>
      <c r="O11">
        <v>3.1789999999999998</v>
      </c>
      <c r="P11">
        <v>18.684999999999999</v>
      </c>
      <c r="Q11">
        <v>2.59</v>
      </c>
      <c r="R11">
        <v>0.72</v>
      </c>
      <c r="S11">
        <v>0.87</v>
      </c>
      <c r="T11">
        <v>0.68</v>
      </c>
      <c r="U11">
        <v>3222</v>
      </c>
      <c r="V11">
        <v>7599.96</v>
      </c>
      <c r="W11">
        <v>27086.81</v>
      </c>
      <c r="X11">
        <v>8507.8700000000008</v>
      </c>
      <c r="Y11">
        <v>8788.3799999999992</v>
      </c>
      <c r="Z11">
        <v>66934.33</v>
      </c>
    </row>
    <row r="12" spans="2:26" x14ac:dyDescent="0.25">
      <c r="B12" s="3">
        <v>46173</v>
      </c>
      <c r="C12">
        <v>214.56</v>
      </c>
      <c r="D12">
        <v>2.7742</v>
      </c>
      <c r="E12">
        <v>95.33</v>
      </c>
      <c r="F12">
        <v>96.143900000000002</v>
      </c>
      <c r="G12">
        <v>98.941999999999993</v>
      </c>
      <c r="H12">
        <v>1503.95</v>
      </c>
      <c r="I12">
        <v>1.1658999999999999</v>
      </c>
      <c r="J12">
        <v>6.7663000000000002</v>
      </c>
      <c r="K12">
        <v>298.76179999999999</v>
      </c>
      <c r="L12">
        <v>72766.960000000006</v>
      </c>
      <c r="M12">
        <v>87.36</v>
      </c>
      <c r="N12">
        <v>4540.26</v>
      </c>
      <c r="O12">
        <v>3.29</v>
      </c>
      <c r="P12">
        <v>18.3</v>
      </c>
      <c r="Q12">
        <v>2.57</v>
      </c>
      <c r="R12">
        <v>0.72</v>
      </c>
      <c r="S12">
        <v>0.87</v>
      </c>
      <c r="T12">
        <v>0.69</v>
      </c>
      <c r="U12">
        <v>3224</v>
      </c>
      <c r="V12">
        <v>7580.06</v>
      </c>
      <c r="W12">
        <v>26972.62</v>
      </c>
      <c r="X12">
        <v>8425.82</v>
      </c>
      <c r="Y12">
        <v>8476.15</v>
      </c>
      <c r="Z12">
        <v>66329.5</v>
      </c>
    </row>
    <row r="13" spans="2:26" x14ac:dyDescent="0.25">
      <c r="B13" s="3">
        <v>46172</v>
      </c>
      <c r="C13">
        <v>214.56</v>
      </c>
      <c r="D13">
        <v>2.7742</v>
      </c>
      <c r="E13">
        <v>95.33</v>
      </c>
      <c r="F13">
        <v>96.143900000000002</v>
      </c>
      <c r="G13">
        <v>98.941999999999993</v>
      </c>
      <c r="H13">
        <v>1503.95</v>
      </c>
      <c r="I13">
        <v>1.1658999999999999</v>
      </c>
      <c r="J13">
        <v>6.7663000000000002</v>
      </c>
      <c r="K13">
        <v>298.76179999999999</v>
      </c>
      <c r="L13">
        <v>72766.960000000006</v>
      </c>
      <c r="M13">
        <v>87.36</v>
      </c>
      <c r="N13">
        <v>4540.26</v>
      </c>
      <c r="O13">
        <v>3.29</v>
      </c>
      <c r="P13">
        <v>18.3</v>
      </c>
      <c r="Q13">
        <v>2.57</v>
      </c>
      <c r="R13">
        <v>0.72</v>
      </c>
      <c r="S13">
        <v>0.87</v>
      </c>
      <c r="T13">
        <v>0.69</v>
      </c>
      <c r="U13">
        <v>3224</v>
      </c>
      <c r="V13">
        <v>7580.06</v>
      </c>
      <c r="W13">
        <v>26972.62</v>
      </c>
      <c r="X13">
        <v>8425.82</v>
      </c>
      <c r="Y13">
        <v>8476.15</v>
      </c>
      <c r="Z13">
        <v>66329.5</v>
      </c>
    </row>
    <row r="14" spans="2:26" x14ac:dyDescent="0.25">
      <c r="B14" s="3">
        <v>46171</v>
      </c>
      <c r="C14">
        <v>214.56</v>
      </c>
      <c r="D14">
        <v>2.7742</v>
      </c>
      <c r="E14">
        <v>95.32</v>
      </c>
      <c r="F14">
        <v>96.143900000000002</v>
      </c>
      <c r="G14">
        <v>98.941999999999993</v>
      </c>
      <c r="H14">
        <v>1503.95</v>
      </c>
      <c r="I14">
        <v>1.1658999999999999</v>
      </c>
      <c r="J14">
        <v>6.7663000000000002</v>
      </c>
      <c r="K14">
        <v>298.76179999999999</v>
      </c>
      <c r="L14">
        <v>72766.960000000006</v>
      </c>
      <c r="M14">
        <v>87.36</v>
      </c>
      <c r="N14">
        <v>4540.26</v>
      </c>
      <c r="O14">
        <v>3.29</v>
      </c>
      <c r="P14">
        <v>18.3</v>
      </c>
      <c r="Q14">
        <v>2.57</v>
      </c>
      <c r="R14">
        <v>0.72</v>
      </c>
      <c r="S14">
        <v>0.87</v>
      </c>
      <c r="T14">
        <v>0.69</v>
      </c>
      <c r="U14">
        <v>3224</v>
      </c>
      <c r="V14">
        <v>7580.06</v>
      </c>
      <c r="W14">
        <v>26972.62</v>
      </c>
      <c r="X14">
        <v>8425.82</v>
      </c>
      <c r="Y14">
        <v>8476.15</v>
      </c>
      <c r="Z14">
        <v>66329.5</v>
      </c>
    </row>
    <row r="15" spans="2:26" x14ac:dyDescent="0.25">
      <c r="B15" s="3">
        <v>46170</v>
      </c>
      <c r="C15">
        <v>217.99</v>
      </c>
      <c r="D15">
        <v>2.8102</v>
      </c>
      <c r="E15">
        <v>95.25</v>
      </c>
      <c r="F15">
        <v>96.167000000000002</v>
      </c>
      <c r="G15">
        <v>99.02</v>
      </c>
      <c r="H15">
        <v>1494.2</v>
      </c>
      <c r="I15">
        <v>1.1651</v>
      </c>
      <c r="J15">
        <v>6.7756999999999996</v>
      </c>
      <c r="K15">
        <v>296.32839999999999</v>
      </c>
      <c r="L15">
        <v>73355</v>
      </c>
      <c r="M15">
        <v>88.9</v>
      </c>
      <c r="N15">
        <v>4495.29</v>
      </c>
      <c r="O15">
        <v>3.2850000000000001</v>
      </c>
      <c r="P15">
        <v>18.335000000000001</v>
      </c>
      <c r="Q15">
        <v>2.61</v>
      </c>
      <c r="R15">
        <v>0.72</v>
      </c>
      <c r="S15">
        <v>0.88</v>
      </c>
      <c r="T15">
        <v>0.68</v>
      </c>
      <c r="U15">
        <v>3226</v>
      </c>
      <c r="V15">
        <v>7563.63</v>
      </c>
      <c r="W15">
        <v>26917.47</v>
      </c>
      <c r="X15">
        <v>8364.41</v>
      </c>
      <c r="Y15">
        <v>8185.29</v>
      </c>
      <c r="Z15">
        <v>64693.120000000003</v>
      </c>
    </row>
    <row r="16" spans="2:26" x14ac:dyDescent="0.25">
      <c r="B16" s="3">
        <v>46169</v>
      </c>
      <c r="C16">
        <v>218.48</v>
      </c>
      <c r="D16">
        <v>2.8144999999999998</v>
      </c>
      <c r="E16">
        <v>95.26</v>
      </c>
      <c r="F16">
        <v>96.178100000000001</v>
      </c>
      <c r="G16">
        <v>99.206000000000003</v>
      </c>
      <c r="H16">
        <v>1499.45</v>
      </c>
      <c r="I16">
        <v>1.1626000000000001</v>
      </c>
      <c r="J16">
        <v>6.7792000000000003</v>
      </c>
      <c r="K16">
        <v>296.48570000000001</v>
      </c>
      <c r="L16">
        <v>74905</v>
      </c>
      <c r="M16">
        <v>88.68</v>
      </c>
      <c r="N16">
        <v>4453.9799999999996</v>
      </c>
      <c r="O16">
        <v>3.04</v>
      </c>
      <c r="P16">
        <v>18.234999999999999</v>
      </c>
      <c r="Q16">
        <v>2.61</v>
      </c>
      <c r="R16">
        <v>0.73</v>
      </c>
      <c r="S16">
        <v>0.89</v>
      </c>
      <c r="T16">
        <v>0.68</v>
      </c>
      <c r="U16">
        <v>3124</v>
      </c>
      <c r="V16">
        <v>7520.36</v>
      </c>
      <c r="W16">
        <v>26674.73</v>
      </c>
      <c r="X16">
        <v>8463.02</v>
      </c>
      <c r="Y16">
        <v>8228.7000000000007</v>
      </c>
      <c r="Z16">
        <v>64999.41</v>
      </c>
    </row>
    <row r="17" spans="2:26" x14ac:dyDescent="0.25">
      <c r="B17" s="3">
        <v>46168</v>
      </c>
      <c r="C17">
        <v>221.83</v>
      </c>
      <c r="D17">
        <v>2.8342000000000001</v>
      </c>
      <c r="E17">
        <v>95.27</v>
      </c>
      <c r="F17">
        <v>96.190299999999993</v>
      </c>
      <c r="G17">
        <v>99.168999999999997</v>
      </c>
      <c r="H17">
        <v>1507.55</v>
      </c>
      <c r="I17">
        <v>1.1631</v>
      </c>
      <c r="J17">
        <v>6.7861000000000002</v>
      </c>
      <c r="K17">
        <v>299.58390000000003</v>
      </c>
      <c r="L17">
        <v>75895</v>
      </c>
      <c r="M17">
        <v>93.89</v>
      </c>
      <c r="N17">
        <v>4507.88</v>
      </c>
      <c r="O17">
        <v>2.8940000000000001</v>
      </c>
      <c r="P17">
        <v>18.425000000000001</v>
      </c>
      <c r="Q17">
        <v>2.61</v>
      </c>
      <c r="R17">
        <v>0.73</v>
      </c>
      <c r="S17">
        <v>0.89</v>
      </c>
      <c r="T17">
        <v>0.68</v>
      </c>
      <c r="U17">
        <v>3085</v>
      </c>
      <c r="V17">
        <v>7519.12</v>
      </c>
      <c r="W17">
        <v>26656.18</v>
      </c>
      <c r="X17">
        <v>8576.89</v>
      </c>
      <c r="Y17">
        <v>8047.51</v>
      </c>
      <c r="Z17">
        <v>64996.09</v>
      </c>
    </row>
    <row r="18" spans="2:26" x14ac:dyDescent="0.25">
      <c r="B18" s="3">
        <v>46167</v>
      </c>
      <c r="C18">
        <v>220.81</v>
      </c>
      <c r="D18">
        <v>2.8325999999999998</v>
      </c>
      <c r="E18">
        <v>95.25</v>
      </c>
      <c r="F18">
        <v>96.194400000000002</v>
      </c>
      <c r="G18">
        <v>99.239000000000004</v>
      </c>
      <c r="H18">
        <v>1517.55</v>
      </c>
      <c r="I18">
        <v>1.1644000000000001</v>
      </c>
      <c r="J18">
        <v>6.7831999999999999</v>
      </c>
      <c r="K18">
        <v>301.29250000000002</v>
      </c>
      <c r="L18">
        <v>75775</v>
      </c>
      <c r="M18">
        <v>96.6</v>
      </c>
      <c r="N18">
        <v>4570.5</v>
      </c>
      <c r="O18">
        <v>2.907</v>
      </c>
      <c r="P18">
        <v>18.809999999999999</v>
      </c>
      <c r="Q18">
        <v>2.6</v>
      </c>
      <c r="R18">
        <v>0.72</v>
      </c>
      <c r="S18">
        <v>0.88</v>
      </c>
      <c r="T18">
        <v>0.68</v>
      </c>
      <c r="U18">
        <v>2991</v>
      </c>
      <c r="V18">
        <v>7473.47</v>
      </c>
      <c r="W18">
        <v>26343.97</v>
      </c>
      <c r="X18">
        <v>8550.8700000000008</v>
      </c>
      <c r="Y18">
        <v>7847.71</v>
      </c>
      <c r="Z18">
        <v>65158.19</v>
      </c>
    </row>
    <row r="19" spans="2:26" x14ac:dyDescent="0.25">
      <c r="B19" s="3">
        <v>46166</v>
      </c>
      <c r="C19">
        <v>220.81</v>
      </c>
      <c r="D19">
        <v>2.8252999999999999</v>
      </c>
      <c r="E19">
        <v>95.25</v>
      </c>
      <c r="F19">
        <v>96.187100000000001</v>
      </c>
      <c r="G19">
        <v>99.239000000000004</v>
      </c>
      <c r="H19">
        <v>1517.55</v>
      </c>
      <c r="I19">
        <v>1.1603000000000001</v>
      </c>
      <c r="J19">
        <v>6.7962999999999996</v>
      </c>
      <c r="K19">
        <v>301.31150000000002</v>
      </c>
      <c r="L19">
        <v>75775</v>
      </c>
      <c r="M19">
        <v>96.6</v>
      </c>
      <c r="N19">
        <v>4509.3999999999996</v>
      </c>
      <c r="O19">
        <v>2.907</v>
      </c>
      <c r="P19">
        <v>18.809999999999999</v>
      </c>
      <c r="Q19">
        <v>2.6</v>
      </c>
      <c r="R19">
        <v>0.72</v>
      </c>
      <c r="S19">
        <v>0.88</v>
      </c>
      <c r="T19">
        <v>0.68</v>
      </c>
      <c r="U19">
        <v>2991</v>
      </c>
      <c r="V19">
        <v>7473.47</v>
      </c>
      <c r="W19">
        <v>26343.97</v>
      </c>
      <c r="X19">
        <v>8550.8700000000008</v>
      </c>
      <c r="Y19">
        <v>7847.71</v>
      </c>
      <c r="Z19">
        <v>63339.07</v>
      </c>
    </row>
    <row r="20" spans="2:26" x14ac:dyDescent="0.25">
      <c r="B20" s="3">
        <v>46165</v>
      </c>
      <c r="C20">
        <v>220.81</v>
      </c>
      <c r="D20">
        <v>2.8252999999999999</v>
      </c>
      <c r="E20">
        <v>95.25</v>
      </c>
      <c r="F20">
        <v>96.187100000000001</v>
      </c>
      <c r="G20">
        <v>99.239000000000004</v>
      </c>
      <c r="H20">
        <v>1517.55</v>
      </c>
      <c r="I20">
        <v>1.1603000000000001</v>
      </c>
      <c r="J20">
        <v>6.7962999999999996</v>
      </c>
      <c r="K20">
        <v>301.31150000000002</v>
      </c>
      <c r="L20">
        <v>75775</v>
      </c>
      <c r="M20">
        <v>96.6</v>
      </c>
      <c r="N20">
        <v>4509.3999999999996</v>
      </c>
      <c r="O20">
        <v>2.907</v>
      </c>
      <c r="P20">
        <v>18.809999999999999</v>
      </c>
      <c r="Q20">
        <v>2.6</v>
      </c>
      <c r="R20">
        <v>0.72</v>
      </c>
      <c r="S20">
        <v>0.88</v>
      </c>
      <c r="T20">
        <v>0.68</v>
      </c>
      <c r="U20">
        <v>2991</v>
      </c>
      <c r="V20">
        <v>7473.47</v>
      </c>
      <c r="W20">
        <v>26343.97</v>
      </c>
      <c r="X20">
        <v>8550.8700000000008</v>
      </c>
      <c r="Y20">
        <v>7847.71</v>
      </c>
      <c r="Z20">
        <v>63339.07</v>
      </c>
    </row>
    <row r="21" spans="2:26" x14ac:dyDescent="0.25">
      <c r="B21" s="3">
        <v>46164</v>
      </c>
      <c r="C21">
        <v>220.81</v>
      </c>
      <c r="D21">
        <v>2.8252999999999999</v>
      </c>
      <c r="E21">
        <v>95.24</v>
      </c>
      <c r="F21">
        <v>96.187100000000001</v>
      </c>
      <c r="G21">
        <v>99.239000000000004</v>
      </c>
      <c r="H21">
        <v>1517.55</v>
      </c>
      <c r="I21">
        <v>1.1603000000000001</v>
      </c>
      <c r="J21">
        <v>6.7962999999999996</v>
      </c>
      <c r="K21">
        <v>301.31150000000002</v>
      </c>
      <c r="L21">
        <v>75775</v>
      </c>
      <c r="M21">
        <v>96.6</v>
      </c>
      <c r="N21">
        <v>4509.3999999999996</v>
      </c>
      <c r="O21">
        <v>2.907</v>
      </c>
      <c r="P21">
        <v>18.809999999999999</v>
      </c>
      <c r="Q21">
        <v>2.6</v>
      </c>
      <c r="R21">
        <v>0.72</v>
      </c>
      <c r="S21">
        <v>0.88</v>
      </c>
      <c r="T21">
        <v>0.68</v>
      </c>
      <c r="U21">
        <v>2991</v>
      </c>
      <c r="V21">
        <v>7473.47</v>
      </c>
      <c r="W21">
        <v>26343.97</v>
      </c>
      <c r="X21">
        <v>8550.8700000000008</v>
      </c>
      <c r="Y21">
        <v>7847.71</v>
      </c>
      <c r="Z21">
        <v>63339.07</v>
      </c>
    </row>
    <row r="22" spans="2:26" x14ac:dyDescent="0.25">
      <c r="B22" s="3">
        <v>46163</v>
      </c>
      <c r="C22">
        <v>224.74</v>
      </c>
      <c r="D22">
        <v>2.8738000000000001</v>
      </c>
      <c r="E22">
        <v>95.25</v>
      </c>
      <c r="F22">
        <v>96.183999999999997</v>
      </c>
      <c r="G22">
        <v>99.257000000000005</v>
      </c>
      <c r="H22">
        <v>1508.5</v>
      </c>
      <c r="I22">
        <v>1.1618999999999999</v>
      </c>
      <c r="J22">
        <v>6.8014000000000001</v>
      </c>
      <c r="K22">
        <v>301.4307</v>
      </c>
      <c r="L22">
        <v>77695</v>
      </c>
      <c r="M22">
        <v>96.35</v>
      </c>
      <c r="N22">
        <v>4543.05</v>
      </c>
      <c r="O22">
        <v>3.0179999999999998</v>
      </c>
      <c r="P22">
        <v>18.920000000000002</v>
      </c>
      <c r="Q22">
        <v>2.67</v>
      </c>
      <c r="R22">
        <v>0.74</v>
      </c>
      <c r="S22">
        <v>0.89</v>
      </c>
      <c r="T22">
        <v>0.69</v>
      </c>
      <c r="U22">
        <v>2964</v>
      </c>
      <c r="V22">
        <v>7445.72</v>
      </c>
      <c r="W22">
        <v>26293.1</v>
      </c>
      <c r="X22">
        <v>8475.32</v>
      </c>
      <c r="Y22">
        <v>7815.59</v>
      </c>
      <c r="Z22">
        <v>61684.14</v>
      </c>
    </row>
    <row r="23" spans="2:26" x14ac:dyDescent="0.25">
      <c r="B23" s="3">
        <v>46162</v>
      </c>
      <c r="C23">
        <v>223.77</v>
      </c>
      <c r="D23">
        <v>2.8763000000000001</v>
      </c>
      <c r="E23">
        <v>95.27</v>
      </c>
      <c r="F23">
        <v>96.190100000000001</v>
      </c>
      <c r="G23">
        <v>99.091999999999999</v>
      </c>
      <c r="H23">
        <v>1497</v>
      </c>
      <c r="I23">
        <v>1.1624000000000001</v>
      </c>
      <c r="J23">
        <v>6.7988</v>
      </c>
      <c r="K23">
        <v>299.40499999999997</v>
      </c>
      <c r="L23">
        <v>77705</v>
      </c>
      <c r="M23">
        <v>98.26</v>
      </c>
      <c r="N23">
        <v>4544.1899999999996</v>
      </c>
      <c r="O23">
        <v>3.004</v>
      </c>
      <c r="P23">
        <v>18.905000000000001</v>
      </c>
      <c r="Q23">
        <v>2.68</v>
      </c>
      <c r="R23">
        <v>0.74</v>
      </c>
      <c r="S23">
        <v>0.89</v>
      </c>
      <c r="T23">
        <v>0.67</v>
      </c>
      <c r="U23">
        <v>3005</v>
      </c>
      <c r="V23">
        <v>7432.97</v>
      </c>
      <c r="W23">
        <v>26270.36</v>
      </c>
      <c r="X23">
        <v>8605.1299999999992</v>
      </c>
      <c r="Y23">
        <v>7208.95</v>
      </c>
      <c r="Z23">
        <v>59804.41</v>
      </c>
    </row>
    <row r="24" spans="2:26" x14ac:dyDescent="0.25">
      <c r="B24" s="3">
        <v>46161</v>
      </c>
      <c r="C24">
        <v>221.57</v>
      </c>
      <c r="D24">
        <v>2.8807999999999998</v>
      </c>
      <c r="E24">
        <v>95.31</v>
      </c>
      <c r="F24">
        <v>96.201599999999999</v>
      </c>
      <c r="G24">
        <v>99.326999999999998</v>
      </c>
      <c r="H24">
        <v>1511.2</v>
      </c>
      <c r="I24">
        <v>1.1605000000000001</v>
      </c>
      <c r="J24">
        <v>6.8136000000000001</v>
      </c>
      <c r="K24">
        <v>298.60739999999998</v>
      </c>
      <c r="L24">
        <v>76835</v>
      </c>
      <c r="M24">
        <v>104.15</v>
      </c>
      <c r="N24">
        <v>4482.6099999999997</v>
      </c>
      <c r="O24">
        <v>3.1139999999999999</v>
      </c>
      <c r="P24">
        <v>19.614999999999998</v>
      </c>
      <c r="Q24">
        <v>2.73</v>
      </c>
      <c r="R24">
        <v>0.74</v>
      </c>
      <c r="S24">
        <v>0.9</v>
      </c>
      <c r="T24">
        <v>0.67</v>
      </c>
      <c r="U24">
        <v>3054</v>
      </c>
      <c r="V24">
        <v>7353.61</v>
      </c>
      <c r="W24">
        <v>25870.71</v>
      </c>
      <c r="X24">
        <v>8639.9599999999991</v>
      </c>
      <c r="Y24">
        <v>7271.66</v>
      </c>
      <c r="Z24">
        <v>60550.59</v>
      </c>
    </row>
    <row r="25" spans="2:26" x14ac:dyDescent="0.25">
      <c r="B25" s="3">
        <v>46160</v>
      </c>
      <c r="C25">
        <v>220.71</v>
      </c>
      <c r="D25">
        <v>2.8738999999999999</v>
      </c>
      <c r="E25">
        <v>95.35</v>
      </c>
      <c r="F25">
        <v>96.186700000000002</v>
      </c>
      <c r="G25">
        <v>99.192999999999998</v>
      </c>
      <c r="H25">
        <v>1493.85</v>
      </c>
      <c r="I25">
        <v>1.1656</v>
      </c>
      <c r="J25">
        <v>6.8000999999999996</v>
      </c>
      <c r="K25">
        <v>299.20249999999999</v>
      </c>
      <c r="L25">
        <v>76895</v>
      </c>
      <c r="M25">
        <v>104.38</v>
      </c>
      <c r="N25">
        <v>4566.67</v>
      </c>
      <c r="O25">
        <v>3.024</v>
      </c>
      <c r="P25">
        <v>18.96</v>
      </c>
      <c r="Q25">
        <v>2.72</v>
      </c>
      <c r="R25">
        <v>0.74</v>
      </c>
      <c r="S25">
        <v>0.9</v>
      </c>
      <c r="T25">
        <v>0.68</v>
      </c>
      <c r="U25">
        <v>3092</v>
      </c>
      <c r="V25">
        <v>7403.05</v>
      </c>
      <c r="W25">
        <v>26090.73</v>
      </c>
      <c r="X25">
        <v>8597.9699999999993</v>
      </c>
      <c r="Y25">
        <v>7516.04</v>
      </c>
      <c r="Z25">
        <v>60815.95</v>
      </c>
    </row>
    <row r="26" spans="2:26" x14ac:dyDescent="0.25">
      <c r="B26" s="3">
        <v>46159</v>
      </c>
      <c r="C26">
        <v>216.01</v>
      </c>
      <c r="D26">
        <v>2.8246000000000002</v>
      </c>
      <c r="E26">
        <v>95.41</v>
      </c>
      <c r="F26">
        <v>96.000200000000007</v>
      </c>
      <c r="G26">
        <v>99.284000000000006</v>
      </c>
      <c r="H26">
        <v>1498.05</v>
      </c>
      <c r="I26">
        <v>1.1625000000000001</v>
      </c>
      <c r="J26">
        <v>6.8127000000000004</v>
      </c>
      <c r="K26">
        <v>296.22910000000002</v>
      </c>
      <c r="L26">
        <v>79210</v>
      </c>
      <c r="M26">
        <v>101.02</v>
      </c>
      <c r="N26">
        <v>4540.08</v>
      </c>
      <c r="O26">
        <v>2.96</v>
      </c>
      <c r="P26">
        <v>17.105</v>
      </c>
      <c r="Q26">
        <v>2.67</v>
      </c>
      <c r="R26">
        <v>0.73</v>
      </c>
      <c r="S26">
        <v>0.89</v>
      </c>
      <c r="T26">
        <v>0.69</v>
      </c>
      <c r="U26">
        <v>3151</v>
      </c>
      <c r="V26">
        <v>7408.5</v>
      </c>
      <c r="W26">
        <v>26225.14</v>
      </c>
      <c r="X26">
        <v>8691.0300000000007</v>
      </c>
      <c r="Y26">
        <v>7493.18</v>
      </c>
      <c r="Z26">
        <v>61409.29</v>
      </c>
    </row>
    <row r="27" spans="2:26" x14ac:dyDescent="0.25">
      <c r="B27" s="3">
        <v>46158</v>
      </c>
      <c r="C27">
        <v>216.01</v>
      </c>
      <c r="D27">
        <v>2.8246000000000002</v>
      </c>
      <c r="E27">
        <v>95.41</v>
      </c>
      <c r="F27">
        <v>96.000200000000007</v>
      </c>
      <c r="G27">
        <v>99.284000000000006</v>
      </c>
      <c r="H27">
        <v>1498.05</v>
      </c>
      <c r="I27">
        <v>1.1625000000000001</v>
      </c>
      <c r="J27">
        <v>6.8127000000000004</v>
      </c>
      <c r="K27">
        <v>296.22910000000002</v>
      </c>
      <c r="L27">
        <v>79210</v>
      </c>
      <c r="M27">
        <v>101.02</v>
      </c>
      <c r="N27">
        <v>4540.08</v>
      </c>
      <c r="O27">
        <v>2.96</v>
      </c>
      <c r="P27">
        <v>17.105</v>
      </c>
      <c r="Q27">
        <v>2.67</v>
      </c>
      <c r="R27">
        <v>0.73</v>
      </c>
      <c r="S27">
        <v>0.89</v>
      </c>
      <c r="T27">
        <v>0.69</v>
      </c>
      <c r="U27">
        <v>3151</v>
      </c>
      <c r="V27">
        <v>7408.5</v>
      </c>
      <c r="W27">
        <v>26225.14</v>
      </c>
      <c r="X27">
        <v>8691.0300000000007</v>
      </c>
      <c r="Y27">
        <v>7493.18</v>
      </c>
      <c r="Z27">
        <v>61409.29</v>
      </c>
    </row>
    <row r="28" spans="2:26" x14ac:dyDescent="0.25">
      <c r="B28" s="3">
        <v>46157</v>
      </c>
      <c r="C28">
        <v>216.01</v>
      </c>
      <c r="D28">
        <v>2.8246000000000002</v>
      </c>
      <c r="E28">
        <v>95.34</v>
      </c>
      <c r="F28">
        <v>96.000200000000007</v>
      </c>
      <c r="G28">
        <v>99.284000000000006</v>
      </c>
      <c r="H28">
        <v>1498.05</v>
      </c>
      <c r="I28">
        <v>1.1625000000000001</v>
      </c>
      <c r="J28">
        <v>6.8127000000000004</v>
      </c>
      <c r="K28">
        <v>296.22910000000002</v>
      </c>
      <c r="L28">
        <v>79210</v>
      </c>
      <c r="M28">
        <v>101.02</v>
      </c>
      <c r="N28">
        <v>4540.08</v>
      </c>
      <c r="O28">
        <v>2.96</v>
      </c>
      <c r="P28">
        <v>17.105</v>
      </c>
      <c r="Q28">
        <v>2.67</v>
      </c>
      <c r="R28">
        <v>0.73</v>
      </c>
      <c r="S28">
        <v>0.89</v>
      </c>
      <c r="T28">
        <v>0.69</v>
      </c>
      <c r="U28">
        <v>3151</v>
      </c>
      <c r="V28">
        <v>7408.5</v>
      </c>
      <c r="W28">
        <v>26225.14</v>
      </c>
      <c r="X28">
        <v>8691.0300000000007</v>
      </c>
      <c r="Y28">
        <v>7493.18</v>
      </c>
      <c r="Z28">
        <v>61409.29</v>
      </c>
    </row>
    <row r="29" spans="2:26" x14ac:dyDescent="0.25">
      <c r="B29" s="3">
        <v>46156</v>
      </c>
      <c r="C29">
        <v>214.35</v>
      </c>
      <c r="D29">
        <v>2.8073999999999999</v>
      </c>
      <c r="E29">
        <v>95.42</v>
      </c>
      <c r="F29">
        <v>95.975499999999997</v>
      </c>
      <c r="G29">
        <v>98.819000000000003</v>
      </c>
      <c r="H29">
        <v>1492.65</v>
      </c>
      <c r="I29">
        <v>1.1669</v>
      </c>
      <c r="J29">
        <v>6.7872000000000003</v>
      </c>
      <c r="K29">
        <v>299.52929999999998</v>
      </c>
      <c r="L29">
        <v>81620</v>
      </c>
      <c r="M29">
        <v>96.92</v>
      </c>
      <c r="N29">
        <v>4651.9799999999996</v>
      </c>
      <c r="O29">
        <v>2.8940000000000001</v>
      </c>
      <c r="P29">
        <v>17.065000000000001</v>
      </c>
      <c r="Q29">
        <v>2.64</v>
      </c>
      <c r="R29">
        <v>0.74</v>
      </c>
      <c r="S29">
        <v>0.9</v>
      </c>
      <c r="T29">
        <v>0.68</v>
      </c>
      <c r="U29">
        <v>3195</v>
      </c>
      <c r="V29">
        <v>7501.24</v>
      </c>
      <c r="W29">
        <v>26635.22</v>
      </c>
      <c r="X29">
        <v>8858.6299999999992</v>
      </c>
      <c r="Y29">
        <v>7981.41</v>
      </c>
      <c r="Z29">
        <v>62654.05</v>
      </c>
    </row>
    <row r="30" spans="2:26" x14ac:dyDescent="0.25">
      <c r="B30" s="3">
        <v>46155</v>
      </c>
      <c r="C30">
        <v>215.64</v>
      </c>
      <c r="D30">
        <v>2.8260000000000001</v>
      </c>
      <c r="E30">
        <v>95.4</v>
      </c>
      <c r="F30">
        <v>95.926400000000001</v>
      </c>
      <c r="G30">
        <v>98.524000000000001</v>
      </c>
      <c r="H30">
        <v>1489.15</v>
      </c>
      <c r="I30">
        <v>1.1711</v>
      </c>
      <c r="J30">
        <v>6.7906000000000004</v>
      </c>
      <c r="K30">
        <v>297.22730000000001</v>
      </c>
      <c r="L30">
        <v>79745</v>
      </c>
      <c r="M30">
        <v>96.81</v>
      </c>
      <c r="N30">
        <v>4688.76</v>
      </c>
      <c r="O30">
        <v>2.8639999999999999</v>
      </c>
      <c r="P30">
        <v>17.02</v>
      </c>
      <c r="Q30">
        <v>2.67</v>
      </c>
      <c r="R30">
        <v>0.75</v>
      </c>
      <c r="S30">
        <v>0.91</v>
      </c>
      <c r="T30">
        <v>0.69</v>
      </c>
      <c r="U30">
        <v>3189</v>
      </c>
      <c r="V30">
        <v>7444.25</v>
      </c>
      <c r="W30">
        <v>26402.34</v>
      </c>
      <c r="X30">
        <v>8876.3799999999992</v>
      </c>
      <c r="Y30">
        <v>7844.01</v>
      </c>
      <c r="Z30">
        <v>63272.11</v>
      </c>
    </row>
    <row r="31" spans="2:26" x14ac:dyDescent="0.25">
      <c r="B31" s="3">
        <v>46154</v>
      </c>
      <c r="C31">
        <v>214.57</v>
      </c>
      <c r="D31">
        <v>2.8292999999999999</v>
      </c>
      <c r="E31">
        <v>95.39</v>
      </c>
      <c r="F31">
        <v>95.861800000000002</v>
      </c>
      <c r="G31">
        <v>98.298000000000002</v>
      </c>
      <c r="H31">
        <v>1493.15</v>
      </c>
      <c r="I31">
        <v>1.1738999999999999</v>
      </c>
      <c r="J31">
        <v>6.7968999999999999</v>
      </c>
      <c r="K31">
        <v>305.32310000000001</v>
      </c>
      <c r="L31">
        <v>80995</v>
      </c>
      <c r="M31">
        <v>98.51</v>
      </c>
      <c r="N31">
        <v>4715.13</v>
      </c>
      <c r="O31">
        <v>2.843</v>
      </c>
      <c r="P31">
        <v>16.984999999999999</v>
      </c>
      <c r="Q31">
        <v>2.68</v>
      </c>
      <c r="R31">
        <v>0.76</v>
      </c>
      <c r="S31">
        <v>0.92</v>
      </c>
      <c r="T31">
        <v>0.68</v>
      </c>
      <c r="U31">
        <v>3063</v>
      </c>
      <c r="V31">
        <v>7400.96</v>
      </c>
      <c r="W31">
        <v>26088.2</v>
      </c>
      <c r="X31">
        <v>8882.3700000000008</v>
      </c>
      <c r="Y31">
        <v>7643.15</v>
      </c>
      <c r="Z31">
        <v>62742.57</v>
      </c>
    </row>
    <row r="32" spans="2:26" x14ac:dyDescent="0.25">
      <c r="B32" s="3">
        <v>46153</v>
      </c>
      <c r="C32">
        <v>213.53</v>
      </c>
      <c r="D32">
        <v>2.8081999999999998</v>
      </c>
      <c r="E32">
        <v>95.41</v>
      </c>
      <c r="F32">
        <v>95.837800000000001</v>
      </c>
      <c r="G32">
        <v>97.954999999999998</v>
      </c>
      <c r="H32">
        <v>1472.5</v>
      </c>
      <c r="I32">
        <v>1.1782999999999999</v>
      </c>
      <c r="J32">
        <v>6.7954999999999997</v>
      </c>
      <c r="K32">
        <v>300.9282</v>
      </c>
      <c r="L32">
        <v>82185</v>
      </c>
      <c r="M32">
        <v>94.74</v>
      </c>
      <c r="N32">
        <v>4736.17</v>
      </c>
      <c r="O32">
        <v>2.91</v>
      </c>
      <c r="P32">
        <v>16.945</v>
      </c>
      <c r="Q32">
        <v>2.64</v>
      </c>
      <c r="R32">
        <v>0.76</v>
      </c>
      <c r="S32">
        <v>0.93</v>
      </c>
      <c r="T32">
        <v>0.69</v>
      </c>
      <c r="U32">
        <v>3001</v>
      </c>
      <c r="V32">
        <v>7412.84</v>
      </c>
      <c r="W32">
        <v>26274.13</v>
      </c>
      <c r="X32">
        <v>8884.2000000000007</v>
      </c>
      <c r="Y32">
        <v>7822.24</v>
      </c>
      <c r="Z32">
        <v>62417.88</v>
      </c>
    </row>
    <row r="33" spans="2:26" x14ac:dyDescent="0.25">
      <c r="B33" s="3">
        <v>46152</v>
      </c>
      <c r="C33">
        <v>216.19</v>
      </c>
      <c r="D33">
        <v>2.8412999999999999</v>
      </c>
      <c r="E33">
        <v>95.4</v>
      </c>
      <c r="F33">
        <v>95.820700000000002</v>
      </c>
      <c r="G33">
        <v>97.9</v>
      </c>
      <c r="H33">
        <v>1462.1</v>
      </c>
      <c r="I33">
        <v>1.1787000000000001</v>
      </c>
      <c r="J33">
        <v>6.8005000000000004</v>
      </c>
      <c r="K33">
        <v>298.9271</v>
      </c>
      <c r="L33">
        <v>80385</v>
      </c>
      <c r="M33">
        <v>91.79</v>
      </c>
      <c r="N33">
        <v>4715.25</v>
      </c>
      <c r="O33">
        <v>2.7570000000000001</v>
      </c>
      <c r="P33">
        <v>16.87</v>
      </c>
      <c r="Q33">
        <v>2.66</v>
      </c>
      <c r="R33">
        <v>0.77</v>
      </c>
      <c r="S33">
        <v>0.94</v>
      </c>
      <c r="T33">
        <v>0.69</v>
      </c>
      <c r="U33">
        <v>2978</v>
      </c>
      <c r="V33">
        <v>7398.93</v>
      </c>
      <c r="W33">
        <v>26247.08</v>
      </c>
      <c r="X33">
        <v>8889.07</v>
      </c>
      <c r="Y33">
        <v>7498</v>
      </c>
      <c r="Z33">
        <v>62713.65</v>
      </c>
    </row>
    <row r="34" spans="2:26" x14ac:dyDescent="0.25">
      <c r="B34" s="3">
        <v>46151</v>
      </c>
      <c r="C34">
        <v>216.19</v>
      </c>
      <c r="D34">
        <v>2.8412999999999999</v>
      </c>
      <c r="E34">
        <v>95.4</v>
      </c>
      <c r="F34">
        <v>95.820700000000002</v>
      </c>
      <c r="G34">
        <v>97.9</v>
      </c>
      <c r="H34">
        <v>1462.1</v>
      </c>
      <c r="I34">
        <v>1.1787000000000001</v>
      </c>
      <c r="J34">
        <v>6.8005000000000004</v>
      </c>
      <c r="K34">
        <v>298.9271</v>
      </c>
      <c r="L34">
        <v>80385</v>
      </c>
      <c r="M34">
        <v>91.79</v>
      </c>
      <c r="N34">
        <v>4715.25</v>
      </c>
      <c r="O34">
        <v>2.7570000000000001</v>
      </c>
      <c r="P34">
        <v>16.87</v>
      </c>
      <c r="Q34">
        <v>2.66</v>
      </c>
      <c r="R34">
        <v>0.77</v>
      </c>
      <c r="S34">
        <v>0.94</v>
      </c>
      <c r="T34">
        <v>0.69</v>
      </c>
      <c r="U34">
        <v>2978</v>
      </c>
      <c r="V34">
        <v>7398.93</v>
      </c>
      <c r="W34">
        <v>26247.08</v>
      </c>
      <c r="X34">
        <v>8889.07</v>
      </c>
      <c r="Y34">
        <v>7498</v>
      </c>
      <c r="Z34">
        <v>62713.65</v>
      </c>
    </row>
    <row r="35" spans="2:26" x14ac:dyDescent="0.25">
      <c r="B35" s="3">
        <v>46150</v>
      </c>
      <c r="C35">
        <v>216.19</v>
      </c>
      <c r="D35">
        <v>2.8412999999999999</v>
      </c>
      <c r="E35">
        <v>95.4</v>
      </c>
      <c r="F35">
        <v>95.820700000000002</v>
      </c>
      <c r="G35">
        <v>97.9</v>
      </c>
      <c r="H35">
        <v>1462.1</v>
      </c>
      <c r="I35">
        <v>1.1787000000000001</v>
      </c>
      <c r="J35">
        <v>6.8005000000000004</v>
      </c>
      <c r="K35">
        <v>298.9271</v>
      </c>
      <c r="L35">
        <v>80385</v>
      </c>
      <c r="M35">
        <v>91.79</v>
      </c>
      <c r="N35">
        <v>4715.25</v>
      </c>
      <c r="O35">
        <v>2.7570000000000001</v>
      </c>
      <c r="P35">
        <v>16.87</v>
      </c>
      <c r="Q35">
        <v>2.66</v>
      </c>
      <c r="R35">
        <v>0.77</v>
      </c>
      <c r="S35">
        <v>0.94</v>
      </c>
      <c r="T35">
        <v>0.69</v>
      </c>
      <c r="U35">
        <v>2978</v>
      </c>
      <c r="V35">
        <v>7398.93</v>
      </c>
      <c r="W35">
        <v>26247.08</v>
      </c>
      <c r="X35">
        <v>8889.07</v>
      </c>
      <c r="Y35">
        <v>7498</v>
      </c>
      <c r="Z35">
        <v>62713.65</v>
      </c>
    </row>
    <row r="36" spans="2:26" x14ac:dyDescent="0.25">
      <c r="B36" s="3">
        <v>46149</v>
      </c>
      <c r="C36">
        <v>214.44</v>
      </c>
      <c r="D36">
        <v>2.8246000000000002</v>
      </c>
      <c r="E36">
        <v>95.41</v>
      </c>
      <c r="F36">
        <v>95.777500000000003</v>
      </c>
      <c r="G36">
        <v>98.066999999999993</v>
      </c>
      <c r="H36">
        <v>1455.7</v>
      </c>
      <c r="I36">
        <v>1.1726000000000001</v>
      </c>
      <c r="J36">
        <v>6.8041</v>
      </c>
      <c r="K36">
        <v>295.6404</v>
      </c>
      <c r="L36">
        <v>80345</v>
      </c>
      <c r="M36">
        <v>91.07</v>
      </c>
      <c r="N36">
        <v>4685.8</v>
      </c>
      <c r="O36">
        <v>2.7690000000000001</v>
      </c>
      <c r="P36">
        <v>16.84</v>
      </c>
      <c r="Q36">
        <v>2.64</v>
      </c>
      <c r="R36">
        <v>0.78</v>
      </c>
      <c r="S36">
        <v>0.94</v>
      </c>
      <c r="T36">
        <v>0.69</v>
      </c>
      <c r="U36">
        <v>3034</v>
      </c>
      <c r="V36">
        <v>7337.11</v>
      </c>
      <c r="W36">
        <v>25806.2</v>
      </c>
      <c r="X36">
        <v>8919.48</v>
      </c>
      <c r="Y36">
        <v>7490.05</v>
      </c>
      <c r="Z36">
        <v>62833.84</v>
      </c>
    </row>
    <row r="37" spans="2:26" x14ac:dyDescent="0.25">
      <c r="B37" s="3">
        <v>46148</v>
      </c>
      <c r="C37">
        <v>216.45</v>
      </c>
      <c r="D37">
        <v>2.8294999999999999</v>
      </c>
      <c r="E37">
        <v>95.38</v>
      </c>
      <c r="F37">
        <v>95.741500000000002</v>
      </c>
      <c r="G37">
        <v>98.022999999999996</v>
      </c>
      <c r="H37">
        <v>1447.8</v>
      </c>
      <c r="I37">
        <v>1.1748000000000001</v>
      </c>
      <c r="J37">
        <v>6.8125</v>
      </c>
      <c r="K37">
        <v>294.22089999999997</v>
      </c>
      <c r="L37">
        <v>81735</v>
      </c>
      <c r="M37">
        <v>91.23</v>
      </c>
      <c r="N37">
        <v>4691.3599999999997</v>
      </c>
      <c r="O37">
        <v>2.73</v>
      </c>
      <c r="P37">
        <v>16.850000000000001</v>
      </c>
      <c r="Q37">
        <v>2.62</v>
      </c>
      <c r="R37">
        <v>0.77</v>
      </c>
      <c r="S37">
        <v>0.94</v>
      </c>
      <c r="T37">
        <v>0.69</v>
      </c>
      <c r="U37">
        <v>2991</v>
      </c>
      <c r="V37">
        <v>7365.12</v>
      </c>
      <c r="W37">
        <v>25838.94</v>
      </c>
      <c r="X37">
        <v>8800.75</v>
      </c>
      <c r="Y37">
        <v>7384.56</v>
      </c>
      <c r="Z37">
        <v>59513.120000000003</v>
      </c>
    </row>
    <row r="38" spans="2:26" x14ac:dyDescent="0.25">
      <c r="B38" s="3">
        <v>46147</v>
      </c>
      <c r="C38">
        <v>218.63</v>
      </c>
      <c r="D38">
        <v>2.8614000000000002</v>
      </c>
      <c r="E38">
        <v>95.31</v>
      </c>
      <c r="F38">
        <v>95.739000000000004</v>
      </c>
      <c r="G38">
        <v>98.444000000000003</v>
      </c>
      <c r="H38">
        <v>1474</v>
      </c>
      <c r="I38">
        <v>1.1693</v>
      </c>
      <c r="J38">
        <v>6.8281000000000001</v>
      </c>
      <c r="K38">
        <v>298.76609999999999</v>
      </c>
      <c r="L38">
        <v>81945</v>
      </c>
      <c r="M38">
        <v>98.07</v>
      </c>
      <c r="N38">
        <v>4556.92</v>
      </c>
      <c r="O38">
        <v>2.7879999999999998</v>
      </c>
      <c r="P38">
        <v>17.035</v>
      </c>
      <c r="Q38">
        <v>2.66</v>
      </c>
      <c r="R38">
        <v>0.77</v>
      </c>
      <c r="S38">
        <v>0.93</v>
      </c>
      <c r="T38">
        <v>0.69</v>
      </c>
      <c r="U38">
        <v>2832</v>
      </c>
      <c r="V38">
        <v>7259.22</v>
      </c>
      <c r="W38">
        <v>25326.13</v>
      </c>
      <c r="X38">
        <v>8730.49</v>
      </c>
      <c r="Y38">
        <v>6936.99</v>
      </c>
      <c r="Z38">
        <v>59513.120000000003</v>
      </c>
    </row>
    <row r="39" spans="2:26" x14ac:dyDescent="0.25">
      <c r="B39" s="3">
        <v>46146</v>
      </c>
      <c r="C39">
        <v>219.98</v>
      </c>
      <c r="D39">
        <v>2.8618999999999999</v>
      </c>
      <c r="E39">
        <v>95.31</v>
      </c>
      <c r="F39">
        <v>95.7376</v>
      </c>
      <c r="G39">
        <v>98.373999999999995</v>
      </c>
      <c r="H39">
        <v>1474</v>
      </c>
      <c r="I39">
        <v>1.1691</v>
      </c>
      <c r="J39">
        <v>6.8281000000000001</v>
      </c>
      <c r="K39">
        <v>297.75709999999998</v>
      </c>
      <c r="L39">
        <v>80390</v>
      </c>
      <c r="M39">
        <v>101.51</v>
      </c>
      <c r="N39">
        <v>4521.91</v>
      </c>
      <c r="O39">
        <v>2.867</v>
      </c>
      <c r="P39">
        <v>16.864999999999998</v>
      </c>
      <c r="Q39">
        <v>2.67</v>
      </c>
      <c r="R39">
        <v>0.79</v>
      </c>
      <c r="S39">
        <v>0.95</v>
      </c>
      <c r="T39">
        <v>0.69</v>
      </c>
      <c r="U39">
        <v>2730</v>
      </c>
      <c r="V39">
        <v>7200.75</v>
      </c>
      <c r="W39">
        <v>25067.8</v>
      </c>
      <c r="X39">
        <v>8774.39</v>
      </c>
      <c r="Y39">
        <v>6936.99</v>
      </c>
      <c r="Z39">
        <v>59513.120000000003</v>
      </c>
    </row>
    <row r="40" spans="2:26" x14ac:dyDescent="0.25">
      <c r="B40" s="3">
        <v>46145</v>
      </c>
      <c r="C40">
        <v>221.4</v>
      </c>
      <c r="D40">
        <v>2.8668</v>
      </c>
      <c r="E40">
        <v>95.32</v>
      </c>
      <c r="F40">
        <v>95.741200000000006</v>
      </c>
      <c r="G40">
        <v>98.156000000000006</v>
      </c>
      <c r="H40">
        <v>1476.85</v>
      </c>
      <c r="I40">
        <v>1.1720999999999999</v>
      </c>
      <c r="J40">
        <v>6.8281000000000001</v>
      </c>
      <c r="K40">
        <v>296.7876</v>
      </c>
      <c r="L40">
        <v>78775</v>
      </c>
      <c r="M40">
        <v>96.54</v>
      </c>
      <c r="N40">
        <v>4614.21</v>
      </c>
      <c r="O40">
        <v>2.78</v>
      </c>
      <c r="P40">
        <v>16.864999999999998</v>
      </c>
      <c r="Q40">
        <v>2.64</v>
      </c>
      <c r="R40">
        <v>0.79</v>
      </c>
      <c r="S40">
        <v>0.95</v>
      </c>
      <c r="T40">
        <v>0.7</v>
      </c>
      <c r="U40">
        <v>2730</v>
      </c>
      <c r="V40">
        <v>7230.12</v>
      </c>
      <c r="W40">
        <v>25114.44</v>
      </c>
      <c r="X40">
        <v>8681.83</v>
      </c>
      <c r="Y40">
        <v>6598.87</v>
      </c>
      <c r="Z40">
        <v>59513.120000000003</v>
      </c>
    </row>
    <row r="41" spans="2:26" x14ac:dyDescent="0.25">
      <c r="B41" s="3">
        <v>46144</v>
      </c>
      <c r="C41">
        <v>221.4</v>
      </c>
      <c r="D41">
        <v>2.8668</v>
      </c>
      <c r="E41">
        <v>95.32</v>
      </c>
      <c r="F41">
        <v>95.741200000000006</v>
      </c>
      <c r="G41">
        <v>98.156000000000006</v>
      </c>
      <c r="H41">
        <v>1476.85</v>
      </c>
      <c r="I41">
        <v>1.1720999999999999</v>
      </c>
      <c r="J41">
        <v>6.8281000000000001</v>
      </c>
      <c r="K41">
        <v>296.7876</v>
      </c>
      <c r="L41">
        <v>78775</v>
      </c>
      <c r="M41">
        <v>96.54</v>
      </c>
      <c r="N41">
        <v>4614.21</v>
      </c>
      <c r="O41">
        <v>2.78</v>
      </c>
      <c r="P41">
        <v>16.864999999999998</v>
      </c>
      <c r="Q41">
        <v>2.64</v>
      </c>
      <c r="R41">
        <v>0.79</v>
      </c>
      <c r="S41">
        <v>0.95</v>
      </c>
      <c r="T41">
        <v>0.7</v>
      </c>
      <c r="U41">
        <v>2730</v>
      </c>
      <c r="V41">
        <v>7230.12</v>
      </c>
      <c r="W41">
        <v>25114.44</v>
      </c>
      <c r="X41">
        <v>8681.83</v>
      </c>
      <c r="Y41">
        <v>6598.87</v>
      </c>
      <c r="Z41">
        <v>59513.120000000003</v>
      </c>
    </row>
    <row r="42" spans="2:26" x14ac:dyDescent="0.25">
      <c r="B42" s="3">
        <v>46143</v>
      </c>
      <c r="C42">
        <v>221.4</v>
      </c>
      <c r="D42">
        <v>2.8668</v>
      </c>
      <c r="E42">
        <v>95.28</v>
      </c>
      <c r="F42">
        <v>95.741200000000006</v>
      </c>
      <c r="G42">
        <v>98.156000000000006</v>
      </c>
      <c r="H42">
        <v>1476.85</v>
      </c>
      <c r="I42">
        <v>1.1720999999999999</v>
      </c>
      <c r="J42">
        <v>6.8281000000000001</v>
      </c>
      <c r="K42">
        <v>296.7876</v>
      </c>
      <c r="L42">
        <v>78775</v>
      </c>
      <c r="M42">
        <v>96.54</v>
      </c>
      <c r="N42">
        <v>4614.21</v>
      </c>
      <c r="O42">
        <v>2.78</v>
      </c>
      <c r="P42">
        <v>16.864999999999998</v>
      </c>
      <c r="Q42">
        <v>2.64</v>
      </c>
      <c r="R42">
        <v>0.79</v>
      </c>
      <c r="S42">
        <v>0.95</v>
      </c>
      <c r="T42">
        <v>0.7</v>
      </c>
      <c r="U42">
        <v>2730</v>
      </c>
      <c r="V42">
        <v>7230.12</v>
      </c>
      <c r="W42">
        <v>25114.44</v>
      </c>
      <c r="X42">
        <v>8681.83</v>
      </c>
      <c r="Y42">
        <v>6598.87</v>
      </c>
      <c r="Z42">
        <v>59513.120000000003</v>
      </c>
    </row>
    <row r="43" spans="2:26" x14ac:dyDescent="0.25">
      <c r="B43" s="3">
        <v>46142</v>
      </c>
      <c r="C43">
        <v>225.08</v>
      </c>
      <c r="D43">
        <v>2.8885999999999998</v>
      </c>
      <c r="E43">
        <v>95.31</v>
      </c>
      <c r="F43">
        <v>95.757400000000004</v>
      </c>
      <c r="G43">
        <v>98.055999999999997</v>
      </c>
      <c r="H43">
        <v>1476.85</v>
      </c>
      <c r="I43">
        <v>1.1731</v>
      </c>
      <c r="J43">
        <v>6.8281000000000001</v>
      </c>
      <c r="K43">
        <v>298.0181</v>
      </c>
      <c r="L43">
        <v>76740</v>
      </c>
      <c r="M43">
        <v>99.14</v>
      </c>
      <c r="N43">
        <v>4617.8500000000004</v>
      </c>
      <c r="O43">
        <v>2.7669999999999999</v>
      </c>
      <c r="P43">
        <v>16.905000000000001</v>
      </c>
      <c r="Q43">
        <v>2.68</v>
      </c>
      <c r="R43">
        <v>0.78</v>
      </c>
      <c r="S43">
        <v>0.95</v>
      </c>
      <c r="T43">
        <v>0.68</v>
      </c>
      <c r="U43">
        <v>2686</v>
      </c>
      <c r="V43">
        <v>7209.01</v>
      </c>
      <c r="W43">
        <v>24892.31</v>
      </c>
      <c r="X43">
        <v>8681.83</v>
      </c>
      <c r="Y43">
        <v>6598.87</v>
      </c>
      <c r="Z43">
        <v>59284.92</v>
      </c>
    </row>
    <row r="44" spans="2:26" x14ac:dyDescent="0.25">
      <c r="B44" s="3">
        <v>46141</v>
      </c>
      <c r="C44">
        <v>221.85</v>
      </c>
      <c r="D44">
        <v>2.8820999999999999</v>
      </c>
      <c r="E44">
        <v>95.3</v>
      </c>
      <c r="F44">
        <v>95.743799999999993</v>
      </c>
      <c r="G44">
        <v>98.960999999999999</v>
      </c>
      <c r="H44">
        <v>1488.7</v>
      </c>
      <c r="I44">
        <v>1.1677</v>
      </c>
      <c r="J44">
        <v>6.8403999999999998</v>
      </c>
      <c r="K44">
        <v>297.90559999999999</v>
      </c>
      <c r="L44">
        <v>75775</v>
      </c>
      <c r="M44">
        <v>100.11</v>
      </c>
      <c r="N44">
        <v>4547.95</v>
      </c>
      <c r="O44">
        <v>2.6469999999999998</v>
      </c>
      <c r="P44">
        <v>16.965</v>
      </c>
      <c r="Q44">
        <v>2.7</v>
      </c>
      <c r="R44">
        <v>0.8</v>
      </c>
      <c r="S44">
        <v>0.96</v>
      </c>
      <c r="T44">
        <v>0.69</v>
      </c>
      <c r="U44">
        <v>2670</v>
      </c>
      <c r="V44">
        <v>7135.95</v>
      </c>
      <c r="W44">
        <v>24673.24</v>
      </c>
      <c r="X44">
        <v>8805.6</v>
      </c>
      <c r="Y44">
        <v>6690.9</v>
      </c>
      <c r="Z44">
        <v>59917.46</v>
      </c>
    </row>
    <row r="45" spans="2:26" x14ac:dyDescent="0.25">
      <c r="B45" s="3">
        <v>46140</v>
      </c>
      <c r="C45">
        <v>227.15</v>
      </c>
      <c r="D45">
        <v>2.9222999999999999</v>
      </c>
      <c r="E45">
        <v>95.3</v>
      </c>
      <c r="F45">
        <v>95.698899999999995</v>
      </c>
      <c r="G45">
        <v>98.64</v>
      </c>
      <c r="H45">
        <v>1472.85</v>
      </c>
      <c r="I45">
        <v>1.1712</v>
      </c>
      <c r="J45">
        <v>6.8376000000000001</v>
      </c>
      <c r="K45">
        <v>296.0455</v>
      </c>
      <c r="L45">
        <v>76660</v>
      </c>
      <c r="M45">
        <v>94.55</v>
      </c>
      <c r="N45">
        <v>4596.75</v>
      </c>
      <c r="O45">
        <v>2.5590000000000002</v>
      </c>
      <c r="P45">
        <v>16.48</v>
      </c>
      <c r="Q45">
        <v>2.71</v>
      </c>
      <c r="R45">
        <v>0.8</v>
      </c>
      <c r="S45">
        <v>0.96</v>
      </c>
      <c r="T45">
        <v>0.69</v>
      </c>
      <c r="U45">
        <v>2677</v>
      </c>
      <c r="V45">
        <v>7138.8</v>
      </c>
      <c r="W45">
        <v>24663.8</v>
      </c>
      <c r="X45">
        <v>8644.81</v>
      </c>
      <c r="Y45">
        <v>6641.02</v>
      </c>
      <c r="Z45">
        <v>59917.46</v>
      </c>
    </row>
    <row r="46" spans="2:26" x14ac:dyDescent="0.25">
      <c r="B46" s="3">
        <v>46139</v>
      </c>
      <c r="C46">
        <v>224.09</v>
      </c>
      <c r="D46">
        <v>2.9007999999999998</v>
      </c>
      <c r="E46">
        <v>95.31</v>
      </c>
      <c r="F46">
        <v>95.694800000000001</v>
      </c>
      <c r="G46">
        <v>98.495999999999995</v>
      </c>
      <c r="H46">
        <v>1474.2</v>
      </c>
      <c r="I46">
        <v>1.1720999999999999</v>
      </c>
      <c r="J46">
        <v>6.8266</v>
      </c>
      <c r="K46">
        <v>295.88130000000001</v>
      </c>
      <c r="L46">
        <v>77190</v>
      </c>
      <c r="M46">
        <v>91.45</v>
      </c>
      <c r="N46">
        <v>4682.08</v>
      </c>
      <c r="O46">
        <v>2.5499999999999998</v>
      </c>
      <c r="P46">
        <v>16.555</v>
      </c>
      <c r="Q46">
        <v>2.68</v>
      </c>
      <c r="R46">
        <v>0.8</v>
      </c>
      <c r="S46">
        <v>0.96</v>
      </c>
      <c r="T46">
        <v>0.69</v>
      </c>
      <c r="U46">
        <v>2666</v>
      </c>
      <c r="V46">
        <v>7173.91</v>
      </c>
      <c r="W46">
        <v>24887.1</v>
      </c>
      <c r="X46">
        <v>8756.32</v>
      </c>
      <c r="Y46">
        <v>6615.03</v>
      </c>
      <c r="Z46">
        <v>60537.36</v>
      </c>
    </row>
    <row r="47" spans="2:26" x14ac:dyDescent="0.25">
      <c r="B47" s="3">
        <v>46138</v>
      </c>
      <c r="C47">
        <v>224.3</v>
      </c>
      <c r="D47">
        <v>2.9188999999999998</v>
      </c>
      <c r="E47">
        <v>95.32</v>
      </c>
      <c r="F47">
        <v>95.652000000000001</v>
      </c>
      <c r="G47">
        <v>98.533000000000001</v>
      </c>
      <c r="H47">
        <v>1476.3</v>
      </c>
      <c r="I47">
        <v>1.1721999999999999</v>
      </c>
      <c r="J47">
        <v>6.8319999999999999</v>
      </c>
      <c r="K47">
        <v>296.35640000000001</v>
      </c>
      <c r="L47">
        <v>77937.87</v>
      </c>
      <c r="M47">
        <v>89.58</v>
      </c>
      <c r="N47">
        <v>4709.5</v>
      </c>
      <c r="O47">
        <v>2.5230000000000001</v>
      </c>
      <c r="P47">
        <v>16.55</v>
      </c>
      <c r="Q47">
        <v>2.72</v>
      </c>
      <c r="R47">
        <v>0.79</v>
      </c>
      <c r="S47">
        <v>0.95</v>
      </c>
      <c r="T47">
        <v>0.7</v>
      </c>
      <c r="U47">
        <v>2665</v>
      </c>
      <c r="V47">
        <v>7165.08</v>
      </c>
      <c r="W47">
        <v>24836.6</v>
      </c>
      <c r="X47">
        <v>8775.6200000000008</v>
      </c>
      <c r="Y47">
        <v>6475.63</v>
      </c>
      <c r="Z47">
        <v>59716.18</v>
      </c>
    </row>
    <row r="48" spans="2:26" x14ac:dyDescent="0.25">
      <c r="B48" s="3">
        <v>46137</v>
      </c>
      <c r="C48">
        <v>224.3</v>
      </c>
      <c r="D48">
        <v>2.9188999999999998</v>
      </c>
      <c r="E48">
        <v>95.32</v>
      </c>
      <c r="F48">
        <v>95.652000000000001</v>
      </c>
      <c r="G48">
        <v>98.533000000000001</v>
      </c>
      <c r="H48">
        <v>1476.3</v>
      </c>
      <c r="I48">
        <v>1.1721999999999999</v>
      </c>
      <c r="J48">
        <v>6.8319999999999999</v>
      </c>
      <c r="K48">
        <v>296.35640000000001</v>
      </c>
      <c r="L48">
        <v>77937.87</v>
      </c>
      <c r="M48">
        <v>89.58</v>
      </c>
      <c r="N48">
        <v>4709.5</v>
      </c>
      <c r="O48">
        <v>2.5230000000000001</v>
      </c>
      <c r="P48">
        <v>16.55</v>
      </c>
      <c r="Q48">
        <v>2.72</v>
      </c>
      <c r="R48">
        <v>0.79</v>
      </c>
      <c r="S48">
        <v>0.95</v>
      </c>
      <c r="T48">
        <v>0.7</v>
      </c>
      <c r="U48">
        <v>2665</v>
      </c>
      <c r="V48">
        <v>7165.08</v>
      </c>
      <c r="W48">
        <v>24836.6</v>
      </c>
      <c r="X48">
        <v>8775.6200000000008</v>
      </c>
      <c r="Y48">
        <v>6475.63</v>
      </c>
      <c r="Z48">
        <v>59716.18</v>
      </c>
    </row>
    <row r="49" spans="2:26" x14ac:dyDescent="0.25">
      <c r="B49" s="3">
        <v>46136</v>
      </c>
      <c r="C49">
        <v>224.3</v>
      </c>
      <c r="D49">
        <v>2.9188999999999998</v>
      </c>
      <c r="E49">
        <v>95.31</v>
      </c>
      <c r="F49">
        <v>95.652000000000001</v>
      </c>
      <c r="G49">
        <v>98.533000000000001</v>
      </c>
      <c r="H49">
        <v>1476.3</v>
      </c>
      <c r="I49">
        <v>1.1721999999999999</v>
      </c>
      <c r="J49">
        <v>6.8319999999999999</v>
      </c>
      <c r="K49">
        <v>296.35640000000001</v>
      </c>
      <c r="L49">
        <v>77937.87</v>
      </c>
      <c r="M49">
        <v>89.58</v>
      </c>
      <c r="N49">
        <v>4709.5</v>
      </c>
      <c r="O49">
        <v>2.5230000000000001</v>
      </c>
      <c r="P49">
        <v>16.55</v>
      </c>
      <c r="Q49">
        <v>2.72</v>
      </c>
      <c r="R49">
        <v>0.79</v>
      </c>
      <c r="S49">
        <v>0.95</v>
      </c>
      <c r="T49">
        <v>0.7</v>
      </c>
      <c r="U49">
        <v>2665</v>
      </c>
      <c r="V49">
        <v>7165.08</v>
      </c>
      <c r="W49">
        <v>24836.6</v>
      </c>
      <c r="X49">
        <v>8775.6200000000008</v>
      </c>
      <c r="Y49">
        <v>6475.63</v>
      </c>
      <c r="Z49">
        <v>59716.18</v>
      </c>
    </row>
    <row r="50" spans="2:26" x14ac:dyDescent="0.25">
      <c r="B50" s="3">
        <v>46135</v>
      </c>
      <c r="C50">
        <v>220.54</v>
      </c>
      <c r="D50">
        <v>2.9051999999999998</v>
      </c>
      <c r="E50">
        <v>95.3</v>
      </c>
      <c r="F50">
        <v>95.554500000000004</v>
      </c>
      <c r="G50">
        <v>98.77</v>
      </c>
      <c r="H50">
        <v>1478.55</v>
      </c>
      <c r="I50">
        <v>1.1682999999999999</v>
      </c>
      <c r="J50">
        <v>6.8312999999999997</v>
      </c>
      <c r="K50">
        <v>294.93239999999997</v>
      </c>
      <c r="L50">
        <v>77760</v>
      </c>
      <c r="M50">
        <v>90.82</v>
      </c>
      <c r="N50">
        <v>4694.1400000000003</v>
      </c>
      <c r="O50">
        <v>2.6139999999999999</v>
      </c>
      <c r="P50">
        <v>16.39</v>
      </c>
      <c r="Q50">
        <v>2.72</v>
      </c>
      <c r="R50">
        <v>0.78</v>
      </c>
      <c r="S50">
        <v>0.94</v>
      </c>
      <c r="T50">
        <v>0.7</v>
      </c>
      <c r="U50">
        <v>2673</v>
      </c>
      <c r="V50">
        <v>7108.4</v>
      </c>
      <c r="W50">
        <v>24438.5</v>
      </c>
      <c r="X50">
        <v>8732.6299999999992</v>
      </c>
      <c r="Y50">
        <v>6475.81</v>
      </c>
      <c r="Z50">
        <v>59140.23</v>
      </c>
    </row>
    <row r="51" spans="2:26" x14ac:dyDescent="0.25">
      <c r="B51" s="3">
        <v>46134</v>
      </c>
      <c r="C51">
        <v>218.68</v>
      </c>
      <c r="D51">
        <v>2.8805999999999998</v>
      </c>
      <c r="E51">
        <v>95.29</v>
      </c>
      <c r="F51">
        <v>95.434200000000004</v>
      </c>
      <c r="G51">
        <v>98.59</v>
      </c>
      <c r="H51">
        <v>1478.35</v>
      </c>
      <c r="I51">
        <v>1.1705000000000001</v>
      </c>
      <c r="J51">
        <v>6.8289</v>
      </c>
      <c r="K51">
        <v>298.26639999999998</v>
      </c>
      <c r="L51">
        <v>78935</v>
      </c>
      <c r="M51">
        <v>88.38</v>
      </c>
      <c r="N51">
        <v>4739.8999999999996</v>
      </c>
      <c r="O51">
        <v>2.722</v>
      </c>
      <c r="P51">
        <v>16.125</v>
      </c>
      <c r="Q51">
        <v>2.69</v>
      </c>
      <c r="R51">
        <v>0.77</v>
      </c>
      <c r="S51">
        <v>0.93</v>
      </c>
      <c r="T51">
        <v>0.7</v>
      </c>
      <c r="U51">
        <v>2675</v>
      </c>
      <c r="V51">
        <v>7137.9</v>
      </c>
      <c r="W51">
        <v>24657.57</v>
      </c>
      <c r="X51">
        <v>8801.7800000000007</v>
      </c>
      <c r="Y51">
        <v>6417.93</v>
      </c>
      <c r="Z51">
        <v>59585.86</v>
      </c>
    </row>
    <row r="52" spans="2:26" x14ac:dyDescent="0.25">
      <c r="B52" s="3">
        <v>46133</v>
      </c>
      <c r="C52">
        <v>219.24</v>
      </c>
      <c r="D52">
        <v>2.8820000000000001</v>
      </c>
      <c r="E52">
        <v>95.25</v>
      </c>
      <c r="F52">
        <v>95.366299999999995</v>
      </c>
      <c r="G52">
        <v>98.394000000000005</v>
      </c>
      <c r="H52">
        <v>1480.5</v>
      </c>
      <c r="I52">
        <v>1.1744000000000001</v>
      </c>
      <c r="J52">
        <v>6.8265000000000002</v>
      </c>
      <c r="K52">
        <v>298.37810000000002</v>
      </c>
      <c r="L52">
        <v>75060</v>
      </c>
      <c r="M52">
        <v>85.99</v>
      </c>
      <c r="N52">
        <v>4720.04</v>
      </c>
      <c r="O52">
        <v>2.6970000000000001</v>
      </c>
      <c r="P52">
        <v>15.81</v>
      </c>
      <c r="Q52">
        <v>2.69</v>
      </c>
      <c r="R52">
        <v>0.79</v>
      </c>
      <c r="S52">
        <v>0.95</v>
      </c>
      <c r="T52">
        <v>0.7</v>
      </c>
      <c r="U52">
        <v>2640</v>
      </c>
      <c r="V52">
        <v>7064.01</v>
      </c>
      <c r="W52">
        <v>24259.96</v>
      </c>
      <c r="X52">
        <v>8943.5400000000009</v>
      </c>
      <c r="Y52">
        <v>6388.47</v>
      </c>
      <c r="Z52">
        <v>59349.17</v>
      </c>
    </row>
    <row r="53" spans="2:26" x14ac:dyDescent="0.25">
      <c r="B53" s="3">
        <v>46132</v>
      </c>
      <c r="C53">
        <v>221.53</v>
      </c>
      <c r="D53">
        <v>2.9095</v>
      </c>
      <c r="E53">
        <v>95.19</v>
      </c>
      <c r="F53">
        <v>95.277900000000002</v>
      </c>
      <c r="G53">
        <v>98.096999999999994</v>
      </c>
      <c r="H53">
        <v>1472.5</v>
      </c>
      <c r="I53">
        <v>1.1788000000000001</v>
      </c>
      <c r="J53">
        <v>6.8173000000000004</v>
      </c>
      <c r="K53">
        <v>296.4042</v>
      </c>
      <c r="L53">
        <v>76380</v>
      </c>
      <c r="M53">
        <v>83.94</v>
      </c>
      <c r="N53">
        <v>4820.66</v>
      </c>
      <c r="O53">
        <v>2.6890000000000001</v>
      </c>
      <c r="P53">
        <v>15.234999999999999</v>
      </c>
      <c r="Q53">
        <v>2.7</v>
      </c>
      <c r="R53">
        <v>0.79</v>
      </c>
      <c r="S53">
        <v>0.95</v>
      </c>
      <c r="T53">
        <v>0.7</v>
      </c>
      <c r="U53">
        <v>2633</v>
      </c>
      <c r="V53">
        <v>7109.14</v>
      </c>
      <c r="W53">
        <v>24404.39</v>
      </c>
      <c r="X53">
        <v>8899.06</v>
      </c>
      <c r="Y53">
        <v>6219.09</v>
      </c>
      <c r="Z53">
        <v>58824.89</v>
      </c>
    </row>
    <row r="54" spans="2:26" x14ac:dyDescent="0.25">
      <c r="B54" s="3">
        <v>46131</v>
      </c>
      <c r="C54">
        <v>220.68</v>
      </c>
      <c r="D54">
        <v>2.8967999999999998</v>
      </c>
      <c r="E54">
        <v>95.14</v>
      </c>
      <c r="F54">
        <v>95.218400000000003</v>
      </c>
      <c r="G54">
        <v>98.097999999999999</v>
      </c>
      <c r="H54">
        <v>1460.25</v>
      </c>
      <c r="I54">
        <v>1.1765000000000001</v>
      </c>
      <c r="J54">
        <v>6.8182</v>
      </c>
      <c r="K54">
        <v>293.53750000000002</v>
      </c>
      <c r="L54">
        <v>77600</v>
      </c>
      <c r="M54">
        <v>80.22</v>
      </c>
      <c r="N54">
        <v>4830.34</v>
      </c>
      <c r="O54">
        <v>2.6739999999999999</v>
      </c>
      <c r="P54">
        <v>15</v>
      </c>
      <c r="Q54">
        <v>2.66</v>
      </c>
      <c r="R54">
        <v>0.79</v>
      </c>
      <c r="S54">
        <v>0.94</v>
      </c>
      <c r="T54">
        <v>0.7</v>
      </c>
      <c r="U54">
        <v>2567</v>
      </c>
      <c r="V54">
        <v>7126.06</v>
      </c>
      <c r="W54">
        <v>24468.48</v>
      </c>
      <c r="X54">
        <v>8845.02</v>
      </c>
      <c r="Y54">
        <v>6191.92</v>
      </c>
      <c r="Z54">
        <v>58475.9</v>
      </c>
    </row>
    <row r="55" spans="2:26" x14ac:dyDescent="0.25">
      <c r="B55" s="3">
        <v>46130</v>
      </c>
      <c r="C55">
        <v>220.68</v>
      </c>
      <c r="D55">
        <v>2.8967999999999998</v>
      </c>
      <c r="E55">
        <v>95.14</v>
      </c>
      <c r="F55">
        <v>95.218400000000003</v>
      </c>
      <c r="G55">
        <v>98.097999999999999</v>
      </c>
      <c r="H55">
        <v>1460.25</v>
      </c>
      <c r="I55">
        <v>1.1765000000000001</v>
      </c>
      <c r="J55">
        <v>6.8182</v>
      </c>
      <c r="K55">
        <v>293.53750000000002</v>
      </c>
      <c r="L55">
        <v>77600</v>
      </c>
      <c r="M55">
        <v>80.22</v>
      </c>
      <c r="N55">
        <v>4830.34</v>
      </c>
      <c r="O55">
        <v>2.6739999999999999</v>
      </c>
      <c r="P55">
        <v>15</v>
      </c>
      <c r="Q55">
        <v>2.66</v>
      </c>
      <c r="R55">
        <v>0.79</v>
      </c>
      <c r="S55">
        <v>0.94</v>
      </c>
      <c r="T55">
        <v>0.7</v>
      </c>
      <c r="U55">
        <v>2567</v>
      </c>
      <c r="V55">
        <v>7126.06</v>
      </c>
      <c r="W55">
        <v>24468.48</v>
      </c>
      <c r="X55">
        <v>8845.02</v>
      </c>
      <c r="Y55">
        <v>6191.92</v>
      </c>
      <c r="Z55">
        <v>58475.9</v>
      </c>
    </row>
    <row r="56" spans="2:26" x14ac:dyDescent="0.25">
      <c r="B56" s="3">
        <v>46129</v>
      </c>
      <c r="C56">
        <v>220.68</v>
      </c>
      <c r="D56">
        <v>2.8967999999999998</v>
      </c>
      <c r="E56">
        <v>95.1</v>
      </c>
      <c r="F56">
        <v>95.218400000000003</v>
      </c>
      <c r="G56">
        <v>98.097999999999999</v>
      </c>
      <c r="H56">
        <v>1460.25</v>
      </c>
      <c r="I56">
        <v>1.1765000000000001</v>
      </c>
      <c r="J56">
        <v>6.8182</v>
      </c>
      <c r="K56">
        <v>293.53750000000002</v>
      </c>
      <c r="L56">
        <v>77600</v>
      </c>
      <c r="M56">
        <v>80.22</v>
      </c>
      <c r="N56">
        <v>4830.34</v>
      </c>
      <c r="O56">
        <v>2.6739999999999999</v>
      </c>
      <c r="P56">
        <v>15</v>
      </c>
      <c r="Q56">
        <v>2.66</v>
      </c>
      <c r="R56">
        <v>0.79</v>
      </c>
      <c r="S56">
        <v>0.94</v>
      </c>
      <c r="T56">
        <v>0.7</v>
      </c>
      <c r="U56">
        <v>2567</v>
      </c>
      <c r="V56">
        <v>7126.06</v>
      </c>
      <c r="W56">
        <v>24468.48</v>
      </c>
      <c r="X56">
        <v>8845.02</v>
      </c>
      <c r="Y56">
        <v>6191.92</v>
      </c>
      <c r="Z56">
        <v>58475.9</v>
      </c>
    </row>
    <row r="57" spans="2:26" x14ac:dyDescent="0.25">
      <c r="B57" s="3">
        <v>46128</v>
      </c>
      <c r="C57">
        <v>221.48</v>
      </c>
      <c r="D57">
        <v>2.9342000000000001</v>
      </c>
      <c r="E57">
        <v>95</v>
      </c>
      <c r="F57">
        <v>95.072800000000001</v>
      </c>
      <c r="G57">
        <v>98.215000000000003</v>
      </c>
      <c r="H57">
        <v>1479.65</v>
      </c>
      <c r="I57">
        <v>1.1780999999999999</v>
      </c>
      <c r="J57">
        <v>6.8226000000000004</v>
      </c>
      <c r="K57">
        <v>296.40170000000001</v>
      </c>
      <c r="L57">
        <v>75510</v>
      </c>
      <c r="M57">
        <v>86.98</v>
      </c>
      <c r="N57">
        <v>4790.0600000000004</v>
      </c>
      <c r="O57">
        <v>2.6469999999999998</v>
      </c>
      <c r="P57">
        <v>16.13</v>
      </c>
      <c r="Q57">
        <v>2.72</v>
      </c>
      <c r="R57">
        <v>0.79</v>
      </c>
      <c r="S57">
        <v>0.95</v>
      </c>
      <c r="T57">
        <v>0.7</v>
      </c>
      <c r="U57">
        <v>2523</v>
      </c>
      <c r="V57">
        <v>7041.28</v>
      </c>
      <c r="W57">
        <v>24102.7</v>
      </c>
      <c r="X57">
        <v>8905.11</v>
      </c>
      <c r="Y57">
        <v>6226.05</v>
      </c>
      <c r="Z57">
        <v>59518.34</v>
      </c>
    </row>
    <row r="58" spans="2:26" x14ac:dyDescent="0.25">
      <c r="B58" s="3">
        <v>46127</v>
      </c>
      <c r="C58">
        <v>222.33</v>
      </c>
      <c r="D58">
        <v>2.9257</v>
      </c>
      <c r="E58">
        <v>94.91</v>
      </c>
      <c r="F58">
        <v>94.994699999999995</v>
      </c>
      <c r="G58">
        <v>98.055000000000007</v>
      </c>
      <c r="H58">
        <v>1475.85</v>
      </c>
      <c r="I58">
        <v>1.1798999999999999</v>
      </c>
      <c r="J58">
        <v>6.819</v>
      </c>
      <c r="K58">
        <v>295.38929999999999</v>
      </c>
      <c r="L58">
        <v>75175</v>
      </c>
      <c r="M58">
        <v>85.21</v>
      </c>
      <c r="N58">
        <v>4791.04</v>
      </c>
      <c r="O58">
        <v>2.61</v>
      </c>
      <c r="P58">
        <v>19.198</v>
      </c>
      <c r="Q58">
        <v>2.69</v>
      </c>
      <c r="R58">
        <v>0.78</v>
      </c>
      <c r="S58">
        <v>0.94</v>
      </c>
      <c r="T58">
        <v>0.71</v>
      </c>
      <c r="U58">
        <v>2484</v>
      </c>
      <c r="V58">
        <v>7022.95</v>
      </c>
      <c r="W58">
        <v>24016.02</v>
      </c>
      <c r="X58">
        <v>8718.26</v>
      </c>
      <c r="Y58">
        <v>6091.39</v>
      </c>
      <c r="Z58">
        <v>58134.239999999998</v>
      </c>
    </row>
    <row r="59" spans="2:26" x14ac:dyDescent="0.25">
      <c r="B59" s="3">
        <v>46126</v>
      </c>
      <c r="C59">
        <v>225.86</v>
      </c>
      <c r="D59">
        <v>2.9266000000000001</v>
      </c>
      <c r="E59">
        <v>94.85</v>
      </c>
      <c r="F59">
        <v>94.906300000000002</v>
      </c>
      <c r="G59">
        <v>98.123999999999995</v>
      </c>
      <c r="H59">
        <v>1472.5</v>
      </c>
      <c r="I59">
        <v>1.1796</v>
      </c>
      <c r="J59">
        <v>6.8158000000000003</v>
      </c>
      <c r="K59">
        <v>295.12880000000001</v>
      </c>
      <c r="L59">
        <v>74400</v>
      </c>
      <c r="M59">
        <v>84.91</v>
      </c>
      <c r="N59">
        <v>4841.75</v>
      </c>
      <c r="O59">
        <v>2.5990000000000002</v>
      </c>
      <c r="P59">
        <v>19.350000000000001</v>
      </c>
      <c r="Q59">
        <v>2.68</v>
      </c>
      <c r="R59">
        <v>0.79</v>
      </c>
      <c r="S59">
        <v>0.95</v>
      </c>
      <c r="T59">
        <v>0.7</v>
      </c>
      <c r="U59">
        <v>2354</v>
      </c>
      <c r="V59">
        <v>6967.38</v>
      </c>
      <c r="W59">
        <v>23639.08</v>
      </c>
      <c r="X59">
        <v>8671.61</v>
      </c>
      <c r="Y59">
        <v>5967.75</v>
      </c>
      <c r="Z59">
        <v>57877.39</v>
      </c>
    </row>
    <row r="60" spans="2:26" x14ac:dyDescent="0.25">
      <c r="B60" s="3">
        <v>46125</v>
      </c>
      <c r="C60">
        <v>231.41</v>
      </c>
      <c r="D60">
        <v>3.0175999999999998</v>
      </c>
      <c r="E60">
        <v>94.71</v>
      </c>
      <c r="F60">
        <v>94.789100000000005</v>
      </c>
      <c r="G60">
        <v>98.366</v>
      </c>
      <c r="H60">
        <v>1482.35</v>
      </c>
      <c r="I60">
        <v>1.1758999999999999</v>
      </c>
      <c r="J60">
        <v>6.8301999999999996</v>
      </c>
      <c r="K60">
        <v>296.61290000000002</v>
      </c>
      <c r="L60">
        <v>73505</v>
      </c>
      <c r="M60">
        <v>88.16</v>
      </c>
      <c r="N60">
        <v>4740.3100000000004</v>
      </c>
      <c r="O60">
        <v>2.6269999999999998</v>
      </c>
      <c r="P60">
        <v>19.440000000000001</v>
      </c>
      <c r="Q60">
        <v>2.79</v>
      </c>
      <c r="R60">
        <v>0.8</v>
      </c>
      <c r="S60">
        <v>0.96</v>
      </c>
      <c r="T60">
        <v>0.7</v>
      </c>
      <c r="U60">
        <v>2250</v>
      </c>
      <c r="V60">
        <v>6886.24</v>
      </c>
      <c r="W60">
        <v>23183.74</v>
      </c>
      <c r="X60">
        <v>8602.06</v>
      </c>
      <c r="Y60">
        <v>5808.62</v>
      </c>
      <c r="Z60">
        <v>56502.77</v>
      </c>
    </row>
    <row r="61" spans="2:26" x14ac:dyDescent="0.25">
      <c r="B61" s="3">
        <v>46124</v>
      </c>
      <c r="C61">
        <v>230.7</v>
      </c>
      <c r="D61">
        <v>3.0186000000000002</v>
      </c>
      <c r="E61">
        <v>94.81</v>
      </c>
      <c r="F61">
        <v>94.851100000000002</v>
      </c>
      <c r="G61">
        <v>98.65</v>
      </c>
      <c r="H61">
        <v>1483.65</v>
      </c>
      <c r="I61">
        <v>1.1722999999999999</v>
      </c>
      <c r="J61">
        <v>6.8292000000000002</v>
      </c>
      <c r="K61">
        <v>296.28149999999999</v>
      </c>
      <c r="L61">
        <v>73485</v>
      </c>
      <c r="M61">
        <v>84.93</v>
      </c>
      <c r="N61">
        <v>4749.75</v>
      </c>
      <c r="O61">
        <v>2.6480000000000001</v>
      </c>
      <c r="P61">
        <v>19.420000000000002</v>
      </c>
      <c r="Q61">
        <v>2.78</v>
      </c>
      <c r="R61">
        <v>0.8</v>
      </c>
      <c r="S61">
        <v>0.97</v>
      </c>
      <c r="T61">
        <v>0.71</v>
      </c>
      <c r="U61">
        <v>2201</v>
      </c>
      <c r="V61">
        <v>6816.89</v>
      </c>
      <c r="W61">
        <v>22902.89</v>
      </c>
      <c r="X61">
        <v>8655.0400000000009</v>
      </c>
      <c r="Y61">
        <v>5858.87</v>
      </c>
      <c r="Z61">
        <v>56924.11</v>
      </c>
    </row>
    <row r="62" spans="2:26" x14ac:dyDescent="0.25">
      <c r="B62" s="3">
        <v>46123</v>
      </c>
      <c r="C62">
        <v>230.7</v>
      </c>
      <c r="D62">
        <v>3.0186000000000002</v>
      </c>
      <c r="E62">
        <v>94.81</v>
      </c>
      <c r="F62">
        <v>94.851100000000002</v>
      </c>
      <c r="G62">
        <v>98.65</v>
      </c>
      <c r="H62">
        <v>1483.65</v>
      </c>
      <c r="I62">
        <v>1.1722999999999999</v>
      </c>
      <c r="J62">
        <v>6.8292000000000002</v>
      </c>
      <c r="K62">
        <v>296.28149999999999</v>
      </c>
      <c r="L62">
        <v>73485</v>
      </c>
      <c r="M62">
        <v>84.93</v>
      </c>
      <c r="N62">
        <v>4749.75</v>
      </c>
      <c r="O62">
        <v>2.6480000000000001</v>
      </c>
      <c r="P62">
        <v>19.420000000000002</v>
      </c>
      <c r="Q62">
        <v>2.78</v>
      </c>
      <c r="R62">
        <v>0.8</v>
      </c>
      <c r="S62">
        <v>0.97</v>
      </c>
      <c r="T62">
        <v>0.71</v>
      </c>
      <c r="U62">
        <v>2201</v>
      </c>
      <c r="V62">
        <v>6816.89</v>
      </c>
      <c r="W62">
        <v>22902.89</v>
      </c>
      <c r="X62">
        <v>8655.0400000000009</v>
      </c>
      <c r="Y62">
        <v>5858.87</v>
      </c>
      <c r="Z62">
        <v>56924.11</v>
      </c>
    </row>
    <row r="63" spans="2:26" x14ac:dyDescent="0.25">
      <c r="B63" s="3">
        <v>46122</v>
      </c>
      <c r="C63">
        <v>230.7</v>
      </c>
      <c r="D63">
        <v>3.0186000000000002</v>
      </c>
      <c r="E63">
        <v>94.8</v>
      </c>
      <c r="F63">
        <v>94.851100000000002</v>
      </c>
      <c r="G63">
        <v>98.65</v>
      </c>
      <c r="H63">
        <v>1483.65</v>
      </c>
      <c r="I63">
        <v>1.1722999999999999</v>
      </c>
      <c r="J63">
        <v>6.8292000000000002</v>
      </c>
      <c r="K63">
        <v>296.28149999999999</v>
      </c>
      <c r="L63">
        <v>73485</v>
      </c>
      <c r="M63">
        <v>84.93</v>
      </c>
      <c r="N63">
        <v>4749.75</v>
      </c>
      <c r="O63">
        <v>2.6480000000000001</v>
      </c>
      <c r="P63">
        <v>19.420000000000002</v>
      </c>
      <c r="Q63">
        <v>2.78</v>
      </c>
      <c r="R63">
        <v>0.8</v>
      </c>
      <c r="S63">
        <v>0.97</v>
      </c>
      <c r="T63">
        <v>0.71</v>
      </c>
      <c r="U63">
        <v>2201</v>
      </c>
      <c r="V63">
        <v>6816.89</v>
      </c>
      <c r="W63">
        <v>22902.89</v>
      </c>
      <c r="X63">
        <v>8655.0400000000009</v>
      </c>
      <c r="Y63">
        <v>5858.87</v>
      </c>
      <c r="Z63">
        <v>56924.11</v>
      </c>
    </row>
    <row r="64" spans="2:26" x14ac:dyDescent="0.25">
      <c r="B64" s="3">
        <v>46121</v>
      </c>
      <c r="C64">
        <v>237.31</v>
      </c>
      <c r="D64">
        <v>3.0026000000000002</v>
      </c>
      <c r="E64">
        <v>94.89</v>
      </c>
      <c r="F64">
        <v>94.861400000000003</v>
      </c>
      <c r="G64">
        <v>98.819000000000003</v>
      </c>
      <c r="H64">
        <v>1473.7</v>
      </c>
      <c r="I64">
        <v>1.1698999999999999</v>
      </c>
      <c r="J64">
        <v>6.8307000000000002</v>
      </c>
      <c r="K64">
        <v>291.59120000000001</v>
      </c>
      <c r="L64">
        <v>72290</v>
      </c>
      <c r="M64">
        <v>84.79</v>
      </c>
      <c r="N64">
        <v>4766.8900000000003</v>
      </c>
      <c r="O64">
        <v>2.67</v>
      </c>
      <c r="P64">
        <v>19.495000000000001</v>
      </c>
      <c r="Q64">
        <v>2.7</v>
      </c>
      <c r="R64">
        <v>0.8</v>
      </c>
      <c r="S64">
        <v>0.97</v>
      </c>
      <c r="T64">
        <v>0.71</v>
      </c>
      <c r="U64">
        <v>2161</v>
      </c>
      <c r="V64">
        <v>6824.66</v>
      </c>
      <c r="W64">
        <v>22822.42</v>
      </c>
      <c r="X64">
        <v>8611.83</v>
      </c>
      <c r="Y64">
        <v>5778.01</v>
      </c>
      <c r="Z64">
        <v>55895.32</v>
      </c>
    </row>
    <row r="65" spans="2:26" x14ac:dyDescent="0.25">
      <c r="B65" s="3">
        <v>46120</v>
      </c>
      <c r="C65">
        <v>238.23</v>
      </c>
      <c r="D65">
        <v>3.0693999999999999</v>
      </c>
      <c r="E65">
        <v>94.87</v>
      </c>
      <c r="F65">
        <v>94.811999999999998</v>
      </c>
      <c r="G65">
        <v>99.132999999999996</v>
      </c>
      <c r="H65">
        <v>1477.9</v>
      </c>
      <c r="I65">
        <v>1.1662999999999999</v>
      </c>
      <c r="J65">
        <v>6.8327</v>
      </c>
      <c r="K65">
        <v>289.81909999999999</v>
      </c>
      <c r="L65">
        <v>71475</v>
      </c>
      <c r="M65">
        <v>83.89</v>
      </c>
      <c r="N65">
        <v>4719.1499999999996</v>
      </c>
      <c r="O65">
        <v>2.7240000000000002</v>
      </c>
      <c r="P65">
        <v>19.489999999999998</v>
      </c>
      <c r="Q65">
        <v>2.79</v>
      </c>
      <c r="R65">
        <v>0.81</v>
      </c>
      <c r="S65">
        <v>0.97</v>
      </c>
      <c r="T65">
        <v>0.71</v>
      </c>
      <c r="U65">
        <v>2139</v>
      </c>
      <c r="V65">
        <v>6782.81</v>
      </c>
      <c r="W65">
        <v>22634.99</v>
      </c>
      <c r="X65">
        <v>8677.31</v>
      </c>
      <c r="Y65">
        <v>5872.34</v>
      </c>
      <c r="Z65">
        <v>56308.42</v>
      </c>
    </row>
    <row r="66" spans="2:26" x14ac:dyDescent="0.25">
      <c r="B66" s="3">
        <v>46119</v>
      </c>
      <c r="C66">
        <v>257.25</v>
      </c>
      <c r="D66">
        <v>3.2403</v>
      </c>
      <c r="E66">
        <v>94.65</v>
      </c>
      <c r="F66">
        <v>94.650499999999994</v>
      </c>
      <c r="G66">
        <v>99.858000000000004</v>
      </c>
      <c r="H66">
        <v>1501.95</v>
      </c>
      <c r="I66">
        <v>1.1595</v>
      </c>
      <c r="J66">
        <v>6.8628999999999998</v>
      </c>
      <c r="K66">
        <v>291.44740000000002</v>
      </c>
      <c r="L66">
        <v>69170</v>
      </c>
      <c r="M66">
        <v>90.85</v>
      </c>
      <c r="N66">
        <v>4706.51</v>
      </c>
      <c r="O66">
        <v>2.87</v>
      </c>
      <c r="P66">
        <v>19.864999999999998</v>
      </c>
      <c r="Q66">
        <v>2.96</v>
      </c>
      <c r="R66">
        <v>0.83</v>
      </c>
      <c r="S66">
        <v>0.99</v>
      </c>
      <c r="T66">
        <v>0.71</v>
      </c>
      <c r="U66">
        <v>2095</v>
      </c>
      <c r="V66">
        <v>6616.85</v>
      </c>
      <c r="W66">
        <v>22017.85</v>
      </c>
      <c r="X66">
        <v>8456.92</v>
      </c>
      <c r="Y66">
        <v>5494.78</v>
      </c>
      <c r="Z66">
        <v>53429.56</v>
      </c>
    </row>
    <row r="67" spans="2:26" x14ac:dyDescent="0.25">
      <c r="B67" s="3">
        <v>46118</v>
      </c>
      <c r="C67">
        <v>252.97</v>
      </c>
      <c r="D67">
        <v>3.2339000000000002</v>
      </c>
      <c r="E67">
        <v>94.66</v>
      </c>
      <c r="F67">
        <v>94.650199999999998</v>
      </c>
      <c r="G67">
        <v>99.980999999999995</v>
      </c>
      <c r="H67">
        <v>1507.45</v>
      </c>
      <c r="I67">
        <v>1.1540999999999999</v>
      </c>
      <c r="J67">
        <v>6.8818000000000001</v>
      </c>
      <c r="K67">
        <v>293.21440000000001</v>
      </c>
      <c r="L67">
        <v>69945</v>
      </c>
      <c r="M67">
        <v>90.24</v>
      </c>
      <c r="N67">
        <v>4649.8500000000004</v>
      </c>
      <c r="O67">
        <v>2.8109999999999999</v>
      </c>
      <c r="P67">
        <v>19.965</v>
      </c>
      <c r="Q67">
        <v>2.91</v>
      </c>
      <c r="R67">
        <v>0.82</v>
      </c>
      <c r="S67">
        <v>0.98</v>
      </c>
      <c r="T67">
        <v>0.71</v>
      </c>
      <c r="U67">
        <v>2066</v>
      </c>
      <c r="V67">
        <v>6611.83</v>
      </c>
      <c r="W67">
        <v>21996.34</v>
      </c>
      <c r="X67">
        <v>8456.92</v>
      </c>
      <c r="Y67">
        <v>5450.33</v>
      </c>
      <c r="Z67">
        <v>53413.68</v>
      </c>
    </row>
    <row r="68" spans="2:26" x14ac:dyDescent="0.25">
      <c r="B68" s="3">
        <v>46117</v>
      </c>
      <c r="C68">
        <v>252.74</v>
      </c>
      <c r="D68">
        <v>3.2725</v>
      </c>
      <c r="E68">
        <v>94.64</v>
      </c>
      <c r="F68">
        <v>94.648499999999999</v>
      </c>
      <c r="G68">
        <v>100.02800000000001</v>
      </c>
      <c r="H68">
        <v>1510.75</v>
      </c>
      <c r="I68">
        <v>1.1518999999999999</v>
      </c>
      <c r="J68">
        <v>6.8818000000000001</v>
      </c>
      <c r="K68">
        <v>292.95359999999999</v>
      </c>
      <c r="L68">
        <v>67135</v>
      </c>
      <c r="M68">
        <v>89.39</v>
      </c>
      <c r="N68">
        <v>4676.76</v>
      </c>
      <c r="O68">
        <v>2.8</v>
      </c>
      <c r="P68">
        <v>19.965</v>
      </c>
      <c r="Q68">
        <v>2.99</v>
      </c>
      <c r="R68">
        <v>0.82</v>
      </c>
      <c r="S68">
        <v>0.99</v>
      </c>
      <c r="T68">
        <v>0.72</v>
      </c>
      <c r="U68">
        <v>2066</v>
      </c>
      <c r="V68">
        <v>6582.69</v>
      </c>
      <c r="W68">
        <v>21879.18</v>
      </c>
      <c r="X68">
        <v>8456.92</v>
      </c>
      <c r="Y68">
        <v>5377.3</v>
      </c>
      <c r="Z68">
        <v>53123.49</v>
      </c>
    </row>
    <row r="69" spans="2:26" x14ac:dyDescent="0.25">
      <c r="B69" s="3">
        <v>46116</v>
      </c>
      <c r="C69">
        <v>252.74</v>
      </c>
      <c r="D69">
        <v>3.2725</v>
      </c>
      <c r="E69">
        <v>94.64</v>
      </c>
      <c r="F69">
        <v>94.648499999999999</v>
      </c>
      <c r="G69">
        <v>100.02800000000001</v>
      </c>
      <c r="H69">
        <v>1510.75</v>
      </c>
      <c r="I69">
        <v>1.1518999999999999</v>
      </c>
      <c r="J69">
        <v>6.8818000000000001</v>
      </c>
      <c r="K69">
        <v>292.95359999999999</v>
      </c>
      <c r="L69">
        <v>67135</v>
      </c>
      <c r="M69">
        <v>89.39</v>
      </c>
      <c r="N69">
        <v>4676.76</v>
      </c>
      <c r="O69">
        <v>2.8</v>
      </c>
      <c r="P69">
        <v>19.965</v>
      </c>
      <c r="Q69">
        <v>2.99</v>
      </c>
      <c r="R69">
        <v>0.82</v>
      </c>
      <c r="S69">
        <v>0.99</v>
      </c>
      <c r="T69">
        <v>0.72</v>
      </c>
      <c r="U69">
        <v>2066</v>
      </c>
      <c r="V69">
        <v>6582.69</v>
      </c>
      <c r="W69">
        <v>21879.18</v>
      </c>
      <c r="X69">
        <v>8456.92</v>
      </c>
      <c r="Y69">
        <v>5377.3</v>
      </c>
      <c r="Z69">
        <v>53123.49</v>
      </c>
    </row>
    <row r="70" spans="2:26" x14ac:dyDescent="0.25">
      <c r="B70" s="3">
        <v>46115</v>
      </c>
      <c r="C70">
        <v>252.74</v>
      </c>
      <c r="D70">
        <v>3.2725</v>
      </c>
      <c r="E70">
        <v>94.64</v>
      </c>
      <c r="F70">
        <v>94.648499999999999</v>
      </c>
      <c r="G70">
        <v>100.02800000000001</v>
      </c>
      <c r="H70">
        <v>1510.75</v>
      </c>
      <c r="I70">
        <v>1.1518999999999999</v>
      </c>
      <c r="J70">
        <v>6.8818000000000001</v>
      </c>
      <c r="K70">
        <v>292.95359999999999</v>
      </c>
      <c r="L70">
        <v>67135</v>
      </c>
      <c r="M70">
        <v>89.39</v>
      </c>
      <c r="N70">
        <v>4676.76</v>
      </c>
      <c r="O70">
        <v>2.8</v>
      </c>
      <c r="P70">
        <v>19.965</v>
      </c>
      <c r="Q70">
        <v>2.99</v>
      </c>
      <c r="R70">
        <v>0.82</v>
      </c>
      <c r="S70">
        <v>0.99</v>
      </c>
      <c r="T70">
        <v>0.72</v>
      </c>
      <c r="U70">
        <v>2066</v>
      </c>
      <c r="V70">
        <v>6582.69</v>
      </c>
      <c r="W70">
        <v>21879.18</v>
      </c>
      <c r="X70">
        <v>8456.92</v>
      </c>
      <c r="Y70">
        <v>5377.3</v>
      </c>
      <c r="Z70">
        <v>53123.49</v>
      </c>
    </row>
    <row r="71" spans="2:26" x14ac:dyDescent="0.25">
      <c r="B71" s="3">
        <v>46114</v>
      </c>
      <c r="C71">
        <v>255.38</v>
      </c>
      <c r="D71">
        <v>3.3054000000000001</v>
      </c>
      <c r="E71">
        <v>94.63</v>
      </c>
      <c r="F71">
        <v>94.643799999999999</v>
      </c>
      <c r="G71">
        <v>100.02800000000001</v>
      </c>
      <c r="H71">
        <v>1511.6</v>
      </c>
      <c r="I71">
        <v>1.1538999999999999</v>
      </c>
      <c r="J71">
        <v>6.8851000000000004</v>
      </c>
      <c r="K71">
        <v>292.85379999999998</v>
      </c>
      <c r="L71">
        <v>67180</v>
      </c>
      <c r="M71">
        <v>89.39</v>
      </c>
      <c r="N71">
        <v>4676.76</v>
      </c>
      <c r="O71">
        <v>2.8</v>
      </c>
      <c r="P71">
        <v>19.965</v>
      </c>
      <c r="Q71">
        <v>3.04</v>
      </c>
      <c r="R71">
        <v>0.83</v>
      </c>
      <c r="S71">
        <v>1</v>
      </c>
      <c r="T71">
        <v>0.72</v>
      </c>
      <c r="U71">
        <v>2066</v>
      </c>
      <c r="V71">
        <v>6582.69</v>
      </c>
      <c r="W71">
        <v>21879.18</v>
      </c>
      <c r="X71">
        <v>8456.92</v>
      </c>
      <c r="Y71">
        <v>5234.05</v>
      </c>
      <c r="Z71">
        <v>52463.27</v>
      </c>
    </row>
    <row r="72" spans="2:26" x14ac:dyDescent="0.25">
      <c r="B72" s="3">
        <v>46113</v>
      </c>
      <c r="C72">
        <v>251.26</v>
      </c>
      <c r="D72">
        <v>3.2787000000000002</v>
      </c>
      <c r="E72">
        <v>94.7</v>
      </c>
      <c r="F72">
        <v>94.626000000000005</v>
      </c>
      <c r="G72">
        <v>99.650999999999996</v>
      </c>
      <c r="H72">
        <v>1512.5</v>
      </c>
      <c r="I72">
        <v>1.1589</v>
      </c>
      <c r="J72">
        <v>6.8754999999999997</v>
      </c>
      <c r="K72">
        <v>293.73520000000002</v>
      </c>
      <c r="L72">
        <v>68340</v>
      </c>
      <c r="M72">
        <v>84.21</v>
      </c>
      <c r="N72">
        <v>4758.57</v>
      </c>
      <c r="O72">
        <v>2.819</v>
      </c>
      <c r="P72">
        <v>19.829999999999998</v>
      </c>
      <c r="Q72">
        <v>3.01</v>
      </c>
      <c r="R72">
        <v>0.85</v>
      </c>
      <c r="S72">
        <v>1.01</v>
      </c>
      <c r="T72">
        <v>0.72</v>
      </c>
      <c r="U72">
        <v>2030</v>
      </c>
      <c r="V72">
        <v>6575.32</v>
      </c>
      <c r="W72">
        <v>21840.95</v>
      </c>
      <c r="X72">
        <v>8504.81</v>
      </c>
      <c r="Y72">
        <v>5478.7</v>
      </c>
      <c r="Z72">
        <v>53739.68</v>
      </c>
    </row>
    <row r="73" spans="2:26" x14ac:dyDescent="0.25">
      <c r="B73" s="3">
        <v>46112</v>
      </c>
      <c r="C73">
        <v>261.02999999999997</v>
      </c>
      <c r="D73">
        <v>3.4287999999999998</v>
      </c>
      <c r="E73">
        <v>94.63</v>
      </c>
      <c r="F73">
        <v>94.476399999999998</v>
      </c>
      <c r="G73">
        <v>99.960999999999999</v>
      </c>
      <c r="H73">
        <v>1519.45</v>
      </c>
      <c r="I73">
        <v>1.1553</v>
      </c>
      <c r="J73">
        <v>6.8944000000000001</v>
      </c>
      <c r="K73">
        <v>292.66930000000002</v>
      </c>
      <c r="L73">
        <v>68035</v>
      </c>
      <c r="M73">
        <v>86.53</v>
      </c>
      <c r="N73">
        <v>4668.0600000000004</v>
      </c>
      <c r="O73">
        <v>2.8839999999999999</v>
      </c>
      <c r="P73">
        <v>20.13</v>
      </c>
      <c r="Q73">
        <v>3.17</v>
      </c>
      <c r="R73">
        <v>0.89</v>
      </c>
      <c r="S73">
        <v>1.05</v>
      </c>
      <c r="T73">
        <v>0.71</v>
      </c>
      <c r="U73">
        <v>1995</v>
      </c>
      <c r="V73">
        <v>6528.52</v>
      </c>
      <c r="W73">
        <v>21590.63</v>
      </c>
      <c r="X73">
        <v>8374.2999999999993</v>
      </c>
      <c r="Y73">
        <v>5052.46</v>
      </c>
      <c r="Z73">
        <v>51063.72</v>
      </c>
    </row>
    <row r="74" spans="2:26" x14ac:dyDescent="0.25">
      <c r="B74" s="3">
        <v>46111</v>
      </c>
      <c r="C74">
        <v>261.58999999999997</v>
      </c>
      <c r="D74">
        <v>3.5308999999999999</v>
      </c>
      <c r="E74">
        <v>94.62</v>
      </c>
      <c r="F74">
        <v>94.453100000000006</v>
      </c>
      <c r="G74">
        <v>100.509</v>
      </c>
      <c r="H74">
        <v>1519.7</v>
      </c>
      <c r="I74">
        <v>1.1465000000000001</v>
      </c>
      <c r="J74">
        <v>6.9124999999999996</v>
      </c>
      <c r="K74">
        <v>288.86989999999997</v>
      </c>
      <c r="L74">
        <v>66675</v>
      </c>
      <c r="M74">
        <v>90.51</v>
      </c>
      <c r="N74">
        <v>4510.92</v>
      </c>
      <c r="O74">
        <v>2.887</v>
      </c>
      <c r="P74">
        <v>20.53</v>
      </c>
      <c r="Q74">
        <v>3.35</v>
      </c>
      <c r="R74">
        <v>0.91</v>
      </c>
      <c r="S74">
        <v>1.08</v>
      </c>
      <c r="T74">
        <v>0.71</v>
      </c>
      <c r="U74">
        <v>2017</v>
      </c>
      <c r="V74">
        <v>6343.72</v>
      </c>
      <c r="W74">
        <v>20794.64</v>
      </c>
      <c r="X74">
        <v>8399.1200000000008</v>
      </c>
      <c r="Y74">
        <v>5277.3</v>
      </c>
      <c r="Z74">
        <v>51885.85</v>
      </c>
    </row>
    <row r="75" spans="2:26" x14ac:dyDescent="0.25">
      <c r="B75" s="3">
        <v>46110</v>
      </c>
      <c r="C75">
        <v>253.08</v>
      </c>
      <c r="D75">
        <v>3.4456000000000002</v>
      </c>
      <c r="E75">
        <v>94.68</v>
      </c>
      <c r="F75">
        <v>94.566000000000003</v>
      </c>
      <c r="G75">
        <v>100.151</v>
      </c>
      <c r="H75">
        <v>1510.75</v>
      </c>
      <c r="I75">
        <v>1.1509</v>
      </c>
      <c r="J75">
        <v>6.9112</v>
      </c>
      <c r="K75">
        <v>288.4452</v>
      </c>
      <c r="L75">
        <v>66233.39</v>
      </c>
      <c r="M75">
        <v>89.53</v>
      </c>
      <c r="N75">
        <v>4494.09</v>
      </c>
      <c r="O75">
        <v>3.0950000000000002</v>
      </c>
      <c r="P75">
        <v>20.395</v>
      </c>
      <c r="Q75">
        <v>3.31</v>
      </c>
      <c r="R75">
        <v>0.89</v>
      </c>
      <c r="S75">
        <v>1.07</v>
      </c>
      <c r="T75">
        <v>0.71</v>
      </c>
      <c r="U75">
        <v>2031</v>
      </c>
      <c r="V75">
        <v>6368.85</v>
      </c>
      <c r="W75">
        <v>20948.36</v>
      </c>
      <c r="X75">
        <v>8453.77</v>
      </c>
      <c r="Y75">
        <v>5438.87</v>
      </c>
      <c r="Z75">
        <v>53373.07</v>
      </c>
    </row>
    <row r="76" spans="2:26" x14ac:dyDescent="0.25">
      <c r="B76" s="3">
        <v>46109</v>
      </c>
      <c r="C76">
        <v>253.08</v>
      </c>
      <c r="D76">
        <v>3.4456000000000002</v>
      </c>
      <c r="E76">
        <v>94.68</v>
      </c>
      <c r="F76">
        <v>94.566000000000003</v>
      </c>
      <c r="G76">
        <v>100.151</v>
      </c>
      <c r="H76">
        <v>1510.75</v>
      </c>
      <c r="I76">
        <v>1.1509</v>
      </c>
      <c r="J76">
        <v>6.9112</v>
      </c>
      <c r="K76">
        <v>288.4452</v>
      </c>
      <c r="L76">
        <v>66233.39</v>
      </c>
      <c r="M76">
        <v>89.53</v>
      </c>
      <c r="N76">
        <v>4494.09</v>
      </c>
      <c r="O76">
        <v>3.0950000000000002</v>
      </c>
      <c r="P76">
        <v>20.395</v>
      </c>
      <c r="Q76">
        <v>3.31</v>
      </c>
      <c r="R76">
        <v>0.89</v>
      </c>
      <c r="S76">
        <v>1.07</v>
      </c>
      <c r="T76">
        <v>0.71</v>
      </c>
      <c r="U76">
        <v>2031</v>
      </c>
      <c r="V76">
        <v>6368.85</v>
      </c>
      <c r="W76">
        <v>20948.36</v>
      </c>
      <c r="X76">
        <v>8453.77</v>
      </c>
      <c r="Y76">
        <v>5438.87</v>
      </c>
      <c r="Z76">
        <v>53373.07</v>
      </c>
    </row>
    <row r="77" spans="2:26" x14ac:dyDescent="0.25">
      <c r="B77" s="3">
        <v>46108</v>
      </c>
      <c r="C77">
        <v>253.08</v>
      </c>
      <c r="D77">
        <v>3.4456000000000002</v>
      </c>
      <c r="E77">
        <v>94.69</v>
      </c>
      <c r="F77">
        <v>94.566000000000003</v>
      </c>
      <c r="G77">
        <v>100.151</v>
      </c>
      <c r="H77">
        <v>1510.75</v>
      </c>
      <c r="I77">
        <v>1.1509</v>
      </c>
      <c r="J77">
        <v>6.9112</v>
      </c>
      <c r="K77">
        <v>288.4452</v>
      </c>
      <c r="L77">
        <v>66233.39</v>
      </c>
      <c r="M77">
        <v>89.53</v>
      </c>
      <c r="N77">
        <v>4494.09</v>
      </c>
      <c r="O77">
        <v>3.0950000000000002</v>
      </c>
      <c r="P77">
        <v>20.395</v>
      </c>
      <c r="Q77">
        <v>3.31</v>
      </c>
      <c r="R77">
        <v>0.89</v>
      </c>
      <c r="S77">
        <v>1.07</v>
      </c>
      <c r="T77">
        <v>0.71</v>
      </c>
      <c r="U77">
        <v>2031</v>
      </c>
      <c r="V77">
        <v>6368.85</v>
      </c>
      <c r="W77">
        <v>20948.36</v>
      </c>
      <c r="X77">
        <v>8453.77</v>
      </c>
      <c r="Y77">
        <v>5438.87</v>
      </c>
      <c r="Z77">
        <v>53373.07</v>
      </c>
    </row>
    <row r="78" spans="2:26" x14ac:dyDescent="0.25">
      <c r="B78" s="3">
        <v>46107</v>
      </c>
      <c r="C78">
        <v>243.18</v>
      </c>
      <c r="D78">
        <v>3.2589999999999999</v>
      </c>
      <c r="E78">
        <v>94.84</v>
      </c>
      <c r="F78">
        <v>94.631799999999998</v>
      </c>
      <c r="G78">
        <v>99.9</v>
      </c>
      <c r="H78">
        <v>1507.05</v>
      </c>
      <c r="I78">
        <v>1.1527000000000001</v>
      </c>
      <c r="J78">
        <v>6.9139999999999997</v>
      </c>
      <c r="K78">
        <v>287.80090000000001</v>
      </c>
      <c r="L78">
        <v>68490</v>
      </c>
      <c r="M78">
        <v>88</v>
      </c>
      <c r="N78">
        <v>4376.1099999999997</v>
      </c>
      <c r="O78">
        <v>2.9990000000000001</v>
      </c>
      <c r="P78">
        <v>20.495000000000001</v>
      </c>
      <c r="Q78">
        <v>3.08</v>
      </c>
      <c r="R78">
        <v>0.86</v>
      </c>
      <c r="S78">
        <v>1.04</v>
      </c>
      <c r="T78">
        <v>0.7</v>
      </c>
      <c r="U78">
        <v>2014</v>
      </c>
      <c r="V78">
        <v>6477.16</v>
      </c>
      <c r="W78">
        <v>21408.080000000002</v>
      </c>
      <c r="X78">
        <v>8389.93</v>
      </c>
      <c r="Y78">
        <v>5460.46</v>
      </c>
      <c r="Z78">
        <v>53603.65</v>
      </c>
    </row>
    <row r="79" spans="2:26" x14ac:dyDescent="0.25">
      <c r="B79" s="3">
        <v>46106</v>
      </c>
      <c r="C79">
        <v>245.08</v>
      </c>
      <c r="D79">
        <v>3.2490999999999999</v>
      </c>
      <c r="E79">
        <v>94.89</v>
      </c>
      <c r="F79">
        <v>94.624799999999993</v>
      </c>
      <c r="G79">
        <v>99.599000000000004</v>
      </c>
      <c r="H79">
        <v>1501.2</v>
      </c>
      <c r="I79">
        <v>1.1558999999999999</v>
      </c>
      <c r="J79">
        <v>6.9025999999999996</v>
      </c>
      <c r="K79">
        <v>287.39260000000002</v>
      </c>
      <c r="L79">
        <v>70860</v>
      </c>
      <c r="M79">
        <v>85.06</v>
      </c>
      <c r="N79">
        <v>4506</v>
      </c>
      <c r="O79">
        <v>2.952</v>
      </c>
      <c r="P79">
        <v>19.989999999999998</v>
      </c>
      <c r="Q79">
        <v>3.04</v>
      </c>
      <c r="R79">
        <v>0.85</v>
      </c>
      <c r="S79">
        <v>1.02</v>
      </c>
      <c r="T79">
        <v>0.71</v>
      </c>
      <c r="U79">
        <v>2001</v>
      </c>
      <c r="V79">
        <v>6591.9</v>
      </c>
      <c r="W79">
        <v>21929.83</v>
      </c>
      <c r="X79">
        <v>8582.74</v>
      </c>
      <c r="Y79">
        <v>5642.21</v>
      </c>
      <c r="Z79">
        <v>53749.62</v>
      </c>
    </row>
    <row r="80" spans="2:26" x14ac:dyDescent="0.25">
      <c r="B80" s="3">
        <v>46105</v>
      </c>
      <c r="C80">
        <v>248.65</v>
      </c>
      <c r="D80">
        <v>3.2812000000000001</v>
      </c>
      <c r="E80">
        <v>94.84</v>
      </c>
      <c r="F80">
        <v>94.590299999999999</v>
      </c>
      <c r="G80">
        <v>99.433999999999997</v>
      </c>
      <c r="H80">
        <v>1499.75</v>
      </c>
      <c r="I80">
        <v>1.1608000000000001</v>
      </c>
      <c r="J80">
        <v>6.8937999999999997</v>
      </c>
      <c r="K80">
        <v>286.83539999999999</v>
      </c>
      <c r="L80">
        <v>69355</v>
      </c>
      <c r="M80">
        <v>86.78</v>
      </c>
      <c r="N80">
        <v>4475.51</v>
      </c>
      <c r="O80">
        <v>2.9430000000000001</v>
      </c>
      <c r="P80">
        <v>20.524999999999999</v>
      </c>
      <c r="Q80">
        <v>3.05</v>
      </c>
      <c r="R80">
        <v>0.84</v>
      </c>
      <c r="S80">
        <v>1.01</v>
      </c>
      <c r="T80">
        <v>0.7</v>
      </c>
      <c r="U80">
        <v>1989</v>
      </c>
      <c r="V80">
        <v>6556.37</v>
      </c>
      <c r="W80">
        <v>21761.89</v>
      </c>
      <c r="X80">
        <v>8499.5300000000007</v>
      </c>
      <c r="Y80">
        <v>5553.92</v>
      </c>
      <c r="Z80">
        <v>52252.28</v>
      </c>
    </row>
    <row r="81" spans="2:26" x14ac:dyDescent="0.25">
      <c r="B81" s="3">
        <v>46104</v>
      </c>
      <c r="C81">
        <v>250.43</v>
      </c>
      <c r="D81">
        <v>3.3014999999999999</v>
      </c>
      <c r="E81">
        <v>94.86</v>
      </c>
      <c r="F81">
        <v>94.5471</v>
      </c>
      <c r="G81">
        <v>98.95</v>
      </c>
      <c r="H81">
        <v>1488.35</v>
      </c>
      <c r="I81">
        <v>1.1613</v>
      </c>
      <c r="J81">
        <v>6.8837999999999999</v>
      </c>
      <c r="K81">
        <v>284.24770000000001</v>
      </c>
      <c r="L81">
        <v>70735</v>
      </c>
      <c r="M81">
        <v>82.49</v>
      </c>
      <c r="N81">
        <v>4407.18</v>
      </c>
      <c r="O81">
        <v>2.891</v>
      </c>
      <c r="P81">
        <v>21</v>
      </c>
      <c r="Q81">
        <v>3.06</v>
      </c>
      <c r="R81">
        <v>0.86</v>
      </c>
      <c r="S81">
        <v>1.03</v>
      </c>
      <c r="T81">
        <v>0.7</v>
      </c>
      <c r="U81">
        <v>2037</v>
      </c>
      <c r="V81">
        <v>6581</v>
      </c>
      <c r="W81">
        <v>21946.76</v>
      </c>
      <c r="X81">
        <v>8307.82</v>
      </c>
      <c r="Y81">
        <v>5405.75</v>
      </c>
      <c r="Z81">
        <v>51515.49</v>
      </c>
    </row>
    <row r="82" spans="2:26" x14ac:dyDescent="0.25">
      <c r="B82" s="3">
        <v>46103</v>
      </c>
      <c r="C82">
        <v>248.7</v>
      </c>
      <c r="D82">
        <v>3.3016000000000001</v>
      </c>
      <c r="E82">
        <v>94.81</v>
      </c>
      <c r="F82">
        <v>94.631100000000004</v>
      </c>
      <c r="G82">
        <v>99.647000000000006</v>
      </c>
      <c r="H82">
        <v>1504.5</v>
      </c>
      <c r="I82">
        <v>1.1572</v>
      </c>
      <c r="J82">
        <v>6.9036</v>
      </c>
      <c r="K82">
        <v>282.76749999999998</v>
      </c>
      <c r="L82">
        <v>70220</v>
      </c>
      <c r="M82">
        <v>90.8</v>
      </c>
      <c r="N82">
        <v>4492.42</v>
      </c>
      <c r="O82">
        <v>3.0950000000000002</v>
      </c>
      <c r="P82">
        <v>21.704999999999998</v>
      </c>
      <c r="Q82">
        <v>3.12</v>
      </c>
      <c r="R82">
        <v>0.87</v>
      </c>
      <c r="S82">
        <v>1.04</v>
      </c>
      <c r="T82">
        <v>0.7</v>
      </c>
      <c r="U82">
        <v>2056</v>
      </c>
      <c r="V82">
        <v>6506.48</v>
      </c>
      <c r="W82">
        <v>21647.61</v>
      </c>
      <c r="X82">
        <v>8574.07</v>
      </c>
      <c r="Y82">
        <v>5781.2</v>
      </c>
      <c r="Z82">
        <v>53372.53</v>
      </c>
    </row>
    <row r="83" spans="2:26" x14ac:dyDescent="0.25">
      <c r="B83" s="3">
        <v>46102</v>
      </c>
      <c r="C83">
        <v>248.7</v>
      </c>
      <c r="D83">
        <v>3.3016000000000001</v>
      </c>
      <c r="E83">
        <v>94.81</v>
      </c>
      <c r="F83">
        <v>94.631100000000004</v>
      </c>
      <c r="G83">
        <v>99.647000000000006</v>
      </c>
      <c r="H83">
        <v>1504.5</v>
      </c>
      <c r="I83">
        <v>1.1572</v>
      </c>
      <c r="J83">
        <v>6.9036</v>
      </c>
      <c r="K83">
        <v>282.76749999999998</v>
      </c>
      <c r="L83">
        <v>70220</v>
      </c>
      <c r="M83">
        <v>90.8</v>
      </c>
      <c r="N83">
        <v>4492.42</v>
      </c>
      <c r="O83">
        <v>3.0950000000000002</v>
      </c>
      <c r="P83">
        <v>21.704999999999998</v>
      </c>
      <c r="Q83">
        <v>3.12</v>
      </c>
      <c r="R83">
        <v>0.87</v>
      </c>
      <c r="S83">
        <v>1.04</v>
      </c>
      <c r="T83">
        <v>0.7</v>
      </c>
      <c r="U83">
        <v>2056</v>
      </c>
      <c r="V83">
        <v>6506.48</v>
      </c>
      <c r="W83">
        <v>21647.61</v>
      </c>
      <c r="X83">
        <v>8574.07</v>
      </c>
      <c r="Y83">
        <v>5781.2</v>
      </c>
      <c r="Z83">
        <v>53372.53</v>
      </c>
    </row>
    <row r="84" spans="2:26" x14ac:dyDescent="0.25">
      <c r="B84" s="3">
        <v>46101</v>
      </c>
      <c r="C84">
        <v>248.7</v>
      </c>
      <c r="D84">
        <v>3.3016000000000001</v>
      </c>
      <c r="E84">
        <v>94.8</v>
      </c>
      <c r="F84">
        <v>94.631100000000004</v>
      </c>
      <c r="G84">
        <v>99.647000000000006</v>
      </c>
      <c r="H84">
        <v>1504.5</v>
      </c>
      <c r="I84">
        <v>1.1572</v>
      </c>
      <c r="J84">
        <v>6.9036</v>
      </c>
      <c r="K84">
        <v>282.76749999999998</v>
      </c>
      <c r="L84">
        <v>70220</v>
      </c>
      <c r="M84">
        <v>90.8</v>
      </c>
      <c r="N84">
        <v>4492.42</v>
      </c>
      <c r="O84">
        <v>3.0950000000000002</v>
      </c>
      <c r="P84">
        <v>21.704999999999998</v>
      </c>
      <c r="Q84">
        <v>3.12</v>
      </c>
      <c r="R84">
        <v>0.87</v>
      </c>
      <c r="S84">
        <v>1.04</v>
      </c>
      <c r="T84">
        <v>0.7</v>
      </c>
      <c r="U84">
        <v>2056</v>
      </c>
      <c r="V84">
        <v>6506.48</v>
      </c>
      <c r="W84">
        <v>21647.61</v>
      </c>
      <c r="X84">
        <v>8574.07</v>
      </c>
      <c r="Y84">
        <v>5781.2</v>
      </c>
      <c r="Z84">
        <v>53372.53</v>
      </c>
    </row>
    <row r="85" spans="2:26" x14ac:dyDescent="0.25">
      <c r="B85" s="3">
        <v>46100</v>
      </c>
      <c r="C85">
        <v>249.66</v>
      </c>
      <c r="D85">
        <v>3.2955000000000001</v>
      </c>
      <c r="E85">
        <v>94.8</v>
      </c>
      <c r="F85">
        <v>94.684399999999997</v>
      </c>
      <c r="G85">
        <v>99.231999999999999</v>
      </c>
      <c r="H85">
        <v>1495.35</v>
      </c>
      <c r="I85">
        <v>1.1589</v>
      </c>
      <c r="J85">
        <v>6.8909000000000002</v>
      </c>
      <c r="K85">
        <v>286.21300000000002</v>
      </c>
      <c r="L85">
        <v>70360</v>
      </c>
      <c r="M85">
        <v>89.97</v>
      </c>
      <c r="N85">
        <v>4650.0200000000004</v>
      </c>
      <c r="O85">
        <v>3.1659999999999999</v>
      </c>
      <c r="P85">
        <v>22.35</v>
      </c>
      <c r="Q85">
        <v>3.11</v>
      </c>
      <c r="R85">
        <v>0.88</v>
      </c>
      <c r="S85">
        <v>1.05</v>
      </c>
      <c r="T85">
        <v>0.7</v>
      </c>
      <c r="U85">
        <v>2057</v>
      </c>
      <c r="V85">
        <v>6606.49</v>
      </c>
      <c r="W85">
        <v>22090.69</v>
      </c>
      <c r="X85">
        <v>8695.8799999999992</v>
      </c>
      <c r="Y85">
        <v>5763.22</v>
      </c>
      <c r="Z85">
        <v>53372.53</v>
      </c>
    </row>
    <row r="86" spans="2:26" x14ac:dyDescent="0.25">
      <c r="B86" s="3">
        <v>46099</v>
      </c>
      <c r="C86">
        <v>240.27</v>
      </c>
      <c r="D86">
        <v>3.2332999999999998</v>
      </c>
      <c r="E86">
        <v>94.92</v>
      </c>
      <c r="F86">
        <v>94.785499999999999</v>
      </c>
      <c r="G86">
        <v>100.086</v>
      </c>
      <c r="H86">
        <v>1500.6</v>
      </c>
      <c r="I86">
        <v>1.1452</v>
      </c>
      <c r="J86">
        <v>6.8878000000000004</v>
      </c>
      <c r="K86">
        <v>285.0256</v>
      </c>
      <c r="L86">
        <v>71115</v>
      </c>
      <c r="M86">
        <v>89.08</v>
      </c>
      <c r="N86">
        <v>4818.5</v>
      </c>
      <c r="O86">
        <v>3.0649999999999999</v>
      </c>
      <c r="P86">
        <v>20.175000000000001</v>
      </c>
      <c r="Q86">
        <v>3.06</v>
      </c>
      <c r="R86">
        <v>0.89</v>
      </c>
      <c r="S86">
        <v>1.05</v>
      </c>
      <c r="T86">
        <v>0.7</v>
      </c>
      <c r="U86">
        <v>2064</v>
      </c>
      <c r="V86">
        <v>6624.7</v>
      </c>
      <c r="W86">
        <v>22152.42</v>
      </c>
      <c r="X86">
        <v>8835.5</v>
      </c>
      <c r="Y86">
        <v>5925.03</v>
      </c>
      <c r="Z86">
        <v>55239.4</v>
      </c>
    </row>
    <row r="87" spans="2:26" x14ac:dyDescent="0.25">
      <c r="B87" s="3">
        <v>46098</v>
      </c>
      <c r="C87">
        <v>244.08</v>
      </c>
      <c r="D87">
        <v>3.2795000000000001</v>
      </c>
      <c r="E87">
        <v>94.89</v>
      </c>
      <c r="F87">
        <v>94.747900000000001</v>
      </c>
      <c r="G87">
        <v>99.575000000000003</v>
      </c>
      <c r="H87">
        <v>1488.25</v>
      </c>
      <c r="I87">
        <v>1.1539999999999999</v>
      </c>
      <c r="J87">
        <v>6.8848000000000003</v>
      </c>
      <c r="K87">
        <v>286.6182</v>
      </c>
      <c r="L87">
        <v>74685</v>
      </c>
      <c r="M87">
        <v>87.8</v>
      </c>
      <c r="N87">
        <v>5005.6099999999997</v>
      </c>
      <c r="O87">
        <v>3.0329999999999999</v>
      </c>
      <c r="P87">
        <v>19.41</v>
      </c>
      <c r="Q87">
        <v>3.1</v>
      </c>
      <c r="R87">
        <v>0.9</v>
      </c>
      <c r="S87">
        <v>1.07</v>
      </c>
      <c r="T87">
        <v>0.7</v>
      </c>
      <c r="U87">
        <v>2024</v>
      </c>
      <c r="V87">
        <v>6716.09</v>
      </c>
      <c r="W87">
        <v>22479.53</v>
      </c>
      <c r="X87">
        <v>8826.73</v>
      </c>
      <c r="Y87">
        <v>5640.48</v>
      </c>
      <c r="Z87">
        <v>53700.39</v>
      </c>
    </row>
    <row r="88" spans="2:26" x14ac:dyDescent="0.25">
      <c r="B88" s="3">
        <v>46097</v>
      </c>
      <c r="C88">
        <v>245.55</v>
      </c>
      <c r="D88">
        <v>3.2993999999999999</v>
      </c>
      <c r="E88">
        <v>94.85</v>
      </c>
      <c r="F88">
        <v>94.729200000000006</v>
      </c>
      <c r="G88">
        <v>99.712000000000003</v>
      </c>
      <c r="H88">
        <v>1492.65</v>
      </c>
      <c r="I88">
        <v>1.1505000000000001</v>
      </c>
      <c r="J88">
        <v>6.8906000000000001</v>
      </c>
      <c r="K88">
        <v>285.25240000000002</v>
      </c>
      <c r="L88">
        <v>74120</v>
      </c>
      <c r="M88">
        <v>84.99</v>
      </c>
      <c r="N88">
        <v>5006.41</v>
      </c>
      <c r="O88">
        <v>3.0230000000000001</v>
      </c>
      <c r="P88">
        <v>19.274999999999999</v>
      </c>
      <c r="Q88">
        <v>3.13</v>
      </c>
      <c r="R88">
        <v>0.93</v>
      </c>
      <c r="S88">
        <v>1.1000000000000001</v>
      </c>
      <c r="T88">
        <v>0.7</v>
      </c>
      <c r="U88">
        <v>2038</v>
      </c>
      <c r="V88">
        <v>6699.38</v>
      </c>
      <c r="W88">
        <v>22374.18</v>
      </c>
      <c r="X88">
        <v>8816.32</v>
      </c>
      <c r="Y88">
        <v>5549.85</v>
      </c>
      <c r="Z88">
        <v>53751.15</v>
      </c>
    </row>
    <row r="89" spans="2:26" x14ac:dyDescent="0.25">
      <c r="B89" s="3">
        <v>46096</v>
      </c>
      <c r="C89">
        <v>239.18</v>
      </c>
      <c r="D89">
        <v>3.2502</v>
      </c>
      <c r="E89">
        <v>94.85</v>
      </c>
      <c r="F89">
        <v>94.712299999999999</v>
      </c>
      <c r="G89">
        <v>100.36199999999999</v>
      </c>
      <c r="H89">
        <v>1499.25</v>
      </c>
      <c r="I89">
        <v>1.1416999999999999</v>
      </c>
      <c r="J89">
        <v>6.9036999999999997</v>
      </c>
      <c r="K89">
        <v>281.45299999999997</v>
      </c>
      <c r="L89">
        <v>71325</v>
      </c>
      <c r="M89">
        <v>88.55</v>
      </c>
      <c r="N89">
        <v>5019.49</v>
      </c>
      <c r="O89">
        <v>3.1309999999999998</v>
      </c>
      <c r="P89">
        <v>16.184999999999999</v>
      </c>
      <c r="Q89">
        <v>3.11</v>
      </c>
      <c r="R89">
        <v>0.92</v>
      </c>
      <c r="S89">
        <v>1.1000000000000001</v>
      </c>
      <c r="T89">
        <v>0.7</v>
      </c>
      <c r="U89">
        <v>2028</v>
      </c>
      <c r="V89">
        <v>6632.19</v>
      </c>
      <c r="W89">
        <v>22105.360000000001</v>
      </c>
      <c r="X89">
        <v>8671.48</v>
      </c>
      <c r="Y89">
        <v>5487.24</v>
      </c>
      <c r="Z89">
        <v>53819.61</v>
      </c>
    </row>
    <row r="90" spans="2:26" x14ac:dyDescent="0.25">
      <c r="B90" s="3">
        <v>46095</v>
      </c>
      <c r="C90">
        <v>239.18</v>
      </c>
      <c r="D90">
        <v>3.2502</v>
      </c>
      <c r="E90">
        <v>94.85</v>
      </c>
      <c r="F90">
        <v>94.712299999999999</v>
      </c>
      <c r="G90">
        <v>100.36199999999999</v>
      </c>
      <c r="H90">
        <v>1499.25</v>
      </c>
      <c r="I90">
        <v>1.1416999999999999</v>
      </c>
      <c r="J90">
        <v>6.9036999999999997</v>
      </c>
      <c r="K90">
        <v>281.45299999999997</v>
      </c>
      <c r="L90">
        <v>71325</v>
      </c>
      <c r="M90">
        <v>88.55</v>
      </c>
      <c r="N90">
        <v>5019.49</v>
      </c>
      <c r="O90">
        <v>3.1309999999999998</v>
      </c>
      <c r="P90">
        <v>16.184999999999999</v>
      </c>
      <c r="Q90">
        <v>3.11</v>
      </c>
      <c r="R90">
        <v>0.92</v>
      </c>
      <c r="S90">
        <v>1.1000000000000001</v>
      </c>
      <c r="T90">
        <v>0.7</v>
      </c>
      <c r="U90">
        <v>2028</v>
      </c>
      <c r="V90">
        <v>6632.19</v>
      </c>
      <c r="W90">
        <v>22105.360000000001</v>
      </c>
      <c r="X90">
        <v>8671.48</v>
      </c>
      <c r="Y90">
        <v>5487.24</v>
      </c>
      <c r="Z90">
        <v>53819.61</v>
      </c>
    </row>
    <row r="91" spans="2:26" x14ac:dyDescent="0.25">
      <c r="B91" s="3">
        <v>46094</v>
      </c>
      <c r="C91">
        <v>239.18</v>
      </c>
      <c r="D91">
        <v>3.2502</v>
      </c>
      <c r="E91">
        <v>94.75</v>
      </c>
      <c r="F91">
        <v>94.712299999999999</v>
      </c>
      <c r="G91">
        <v>100.36199999999999</v>
      </c>
      <c r="H91">
        <v>1499.25</v>
      </c>
      <c r="I91">
        <v>1.1416999999999999</v>
      </c>
      <c r="J91">
        <v>6.9036999999999997</v>
      </c>
      <c r="K91">
        <v>281.45299999999997</v>
      </c>
      <c r="L91">
        <v>71325</v>
      </c>
      <c r="M91">
        <v>88.55</v>
      </c>
      <c r="N91">
        <v>5019.49</v>
      </c>
      <c r="O91">
        <v>3.1309999999999998</v>
      </c>
      <c r="P91">
        <v>16.184999999999999</v>
      </c>
      <c r="Q91">
        <v>3.11</v>
      </c>
      <c r="R91">
        <v>0.92</v>
      </c>
      <c r="S91">
        <v>1.1000000000000001</v>
      </c>
      <c r="T91">
        <v>0.7</v>
      </c>
      <c r="U91">
        <v>2028</v>
      </c>
      <c r="V91">
        <v>6632.19</v>
      </c>
      <c r="W91">
        <v>22105.360000000001</v>
      </c>
      <c r="X91">
        <v>8671.48</v>
      </c>
      <c r="Y91">
        <v>5487.24</v>
      </c>
      <c r="Z91">
        <v>53819.61</v>
      </c>
    </row>
    <row r="92" spans="2:26" x14ac:dyDescent="0.25">
      <c r="B92" s="3">
        <v>46093</v>
      </c>
      <c r="C92">
        <v>233.49</v>
      </c>
      <c r="D92">
        <v>3.1471</v>
      </c>
      <c r="E92">
        <v>94.88</v>
      </c>
      <c r="F92">
        <v>94.765600000000006</v>
      </c>
      <c r="G92">
        <v>99.739000000000004</v>
      </c>
      <c r="H92">
        <v>1488.25</v>
      </c>
      <c r="I92">
        <v>1.1512</v>
      </c>
      <c r="J92">
        <v>6.8807999999999998</v>
      </c>
      <c r="K92">
        <v>283.75920000000002</v>
      </c>
      <c r="L92">
        <v>70645</v>
      </c>
      <c r="M92">
        <v>86.97</v>
      </c>
      <c r="N92">
        <v>5079.21</v>
      </c>
      <c r="O92">
        <v>3.2330000000000001</v>
      </c>
      <c r="P92">
        <v>16.09</v>
      </c>
      <c r="Q92">
        <v>2.98</v>
      </c>
      <c r="R92">
        <v>0.9</v>
      </c>
      <c r="S92">
        <v>1.0900000000000001</v>
      </c>
      <c r="T92">
        <v>0.7</v>
      </c>
      <c r="U92">
        <v>1972</v>
      </c>
      <c r="V92">
        <v>6672.62</v>
      </c>
      <c r="W92">
        <v>22311.98</v>
      </c>
      <c r="X92">
        <v>8699.5499999999993</v>
      </c>
      <c r="Y92">
        <v>5583.25</v>
      </c>
      <c r="Z92">
        <v>54452.959999999999</v>
      </c>
    </row>
    <row r="93" spans="2:26" x14ac:dyDescent="0.25">
      <c r="B93" s="3">
        <v>46092</v>
      </c>
      <c r="C93">
        <v>230.19</v>
      </c>
      <c r="D93">
        <v>3.1034999999999999</v>
      </c>
      <c r="E93">
        <v>94.97</v>
      </c>
      <c r="F93">
        <v>94.773700000000005</v>
      </c>
      <c r="G93">
        <v>99.230999999999995</v>
      </c>
      <c r="H93">
        <v>1476.35</v>
      </c>
      <c r="I93">
        <v>1.1567000000000001</v>
      </c>
      <c r="J93">
        <v>6.8741000000000003</v>
      </c>
      <c r="K93">
        <v>286.3184</v>
      </c>
      <c r="L93">
        <v>70825</v>
      </c>
      <c r="M93">
        <v>81.040000000000006</v>
      </c>
      <c r="N93">
        <v>5176.46</v>
      </c>
      <c r="O93">
        <v>3.2090000000000001</v>
      </c>
      <c r="P93">
        <v>15.98</v>
      </c>
      <c r="Q93">
        <v>2.94</v>
      </c>
      <c r="R93">
        <v>0.86</v>
      </c>
      <c r="S93">
        <v>1.06</v>
      </c>
      <c r="T93">
        <v>0.7</v>
      </c>
      <c r="U93">
        <v>1926</v>
      </c>
      <c r="V93">
        <v>6775.8</v>
      </c>
      <c r="W93">
        <v>22716.13</v>
      </c>
      <c r="X93">
        <v>8704.52</v>
      </c>
      <c r="Y93">
        <v>5609.95</v>
      </c>
      <c r="Z93">
        <v>55025.37</v>
      </c>
    </row>
    <row r="94" spans="2:26" x14ac:dyDescent="0.25">
      <c r="B94" s="3">
        <v>46091</v>
      </c>
      <c r="C94">
        <v>233.09</v>
      </c>
      <c r="D94">
        <v>3.1095999999999999</v>
      </c>
      <c r="E94">
        <v>94.88</v>
      </c>
      <c r="F94">
        <v>94.739500000000007</v>
      </c>
      <c r="G94">
        <v>98.825999999999993</v>
      </c>
      <c r="H94">
        <v>1466.05</v>
      </c>
      <c r="I94">
        <v>1.1611</v>
      </c>
      <c r="J94">
        <v>6.8685</v>
      </c>
      <c r="K94">
        <v>284.17090000000002</v>
      </c>
      <c r="L94">
        <v>70195</v>
      </c>
      <c r="M94">
        <v>76.930000000000007</v>
      </c>
      <c r="N94">
        <v>5191.9799999999996</v>
      </c>
      <c r="O94">
        <v>3.02</v>
      </c>
      <c r="P94">
        <v>15.92</v>
      </c>
      <c r="Q94">
        <v>2.92</v>
      </c>
      <c r="R94">
        <v>0.83</v>
      </c>
      <c r="S94">
        <v>1.03</v>
      </c>
      <c r="T94">
        <v>0.7</v>
      </c>
      <c r="U94">
        <v>1919</v>
      </c>
      <c r="V94">
        <v>6781.48</v>
      </c>
      <c r="W94">
        <v>22697.1</v>
      </c>
      <c r="X94">
        <v>8710.26</v>
      </c>
      <c r="Y94">
        <v>5532.59</v>
      </c>
      <c r="Z94">
        <v>54248.39</v>
      </c>
    </row>
    <row r="95" spans="2:26" x14ac:dyDescent="0.25">
      <c r="B95" s="3">
        <v>46090</v>
      </c>
      <c r="C95">
        <v>247.15</v>
      </c>
      <c r="D95">
        <v>3.2273000000000001</v>
      </c>
      <c r="E95">
        <v>94.62</v>
      </c>
      <c r="F95">
        <v>94.438400000000001</v>
      </c>
      <c r="G95">
        <v>99.174999999999997</v>
      </c>
      <c r="H95">
        <v>1476.4</v>
      </c>
      <c r="I95">
        <v>1.1636</v>
      </c>
      <c r="J95">
        <v>6.907</v>
      </c>
      <c r="K95">
        <v>286.0804</v>
      </c>
      <c r="L95">
        <v>69205</v>
      </c>
      <c r="M95">
        <v>82.25</v>
      </c>
      <c r="N95">
        <v>5138.53</v>
      </c>
      <c r="O95">
        <v>3.12</v>
      </c>
      <c r="P95">
        <v>16.23</v>
      </c>
      <c r="Q95">
        <v>3.01</v>
      </c>
      <c r="R95">
        <v>0.83</v>
      </c>
      <c r="S95">
        <v>1.02</v>
      </c>
      <c r="T95">
        <v>0.7</v>
      </c>
      <c r="U95">
        <v>2066</v>
      </c>
      <c r="V95">
        <v>6795.99</v>
      </c>
      <c r="W95">
        <v>22695.95</v>
      </c>
      <c r="X95">
        <v>8581.4599999999991</v>
      </c>
      <c r="Y95">
        <v>5251.87</v>
      </c>
      <c r="Z95">
        <v>52728.72</v>
      </c>
    </row>
    <row r="96" spans="2:26" x14ac:dyDescent="0.25">
      <c r="B96" s="3">
        <v>46089</v>
      </c>
      <c r="C96">
        <v>238.91</v>
      </c>
      <c r="D96">
        <v>3.1238000000000001</v>
      </c>
      <c r="E96">
        <v>94.71</v>
      </c>
      <c r="F96">
        <v>94.796599999999998</v>
      </c>
      <c r="G96">
        <v>98.986000000000004</v>
      </c>
      <c r="H96">
        <v>1488.2</v>
      </c>
      <c r="I96">
        <v>1.1617999999999999</v>
      </c>
      <c r="J96">
        <v>6.9047000000000001</v>
      </c>
      <c r="K96">
        <v>283.2201</v>
      </c>
      <c r="L96">
        <v>68295</v>
      </c>
      <c r="M96">
        <v>77.94</v>
      </c>
      <c r="N96">
        <v>5171.74</v>
      </c>
      <c r="O96">
        <v>3.1859999999999999</v>
      </c>
      <c r="P96">
        <v>15.71</v>
      </c>
      <c r="Q96">
        <v>2.96</v>
      </c>
      <c r="R96">
        <v>0.83</v>
      </c>
      <c r="S96">
        <v>1.02</v>
      </c>
      <c r="T96">
        <v>0.7</v>
      </c>
      <c r="U96">
        <v>2010</v>
      </c>
      <c r="V96">
        <v>6740.02</v>
      </c>
      <c r="W96">
        <v>22387.68</v>
      </c>
      <c r="X96">
        <v>8628.1299999999992</v>
      </c>
      <c r="Y96">
        <v>5584.87</v>
      </c>
      <c r="Z96">
        <v>55620.84</v>
      </c>
    </row>
    <row r="97" spans="2:26" x14ac:dyDescent="0.25">
      <c r="B97" s="3">
        <v>46088</v>
      </c>
      <c r="C97">
        <v>238.91</v>
      </c>
      <c r="D97">
        <v>3.1238000000000001</v>
      </c>
      <c r="E97">
        <v>94.71</v>
      </c>
      <c r="F97">
        <v>94.796599999999998</v>
      </c>
      <c r="G97">
        <v>98.986000000000004</v>
      </c>
      <c r="H97">
        <v>1488.2</v>
      </c>
      <c r="I97">
        <v>1.1617999999999999</v>
      </c>
      <c r="J97">
        <v>6.9047000000000001</v>
      </c>
      <c r="K97">
        <v>283.2201</v>
      </c>
      <c r="L97">
        <v>68295</v>
      </c>
      <c r="M97">
        <v>77.94</v>
      </c>
      <c r="N97">
        <v>5171.74</v>
      </c>
      <c r="O97">
        <v>3.1859999999999999</v>
      </c>
      <c r="P97">
        <v>15.71</v>
      </c>
      <c r="Q97">
        <v>2.96</v>
      </c>
      <c r="R97">
        <v>0.83</v>
      </c>
      <c r="S97">
        <v>1.02</v>
      </c>
      <c r="T97">
        <v>0.7</v>
      </c>
      <c r="U97">
        <v>2010</v>
      </c>
      <c r="V97">
        <v>6740.02</v>
      </c>
      <c r="W97">
        <v>22387.68</v>
      </c>
      <c r="X97">
        <v>8628.1299999999992</v>
      </c>
      <c r="Y97">
        <v>5584.87</v>
      </c>
      <c r="Z97">
        <v>55620.84</v>
      </c>
    </row>
    <row r="98" spans="2:26" x14ac:dyDescent="0.25">
      <c r="B98" s="3">
        <v>46087</v>
      </c>
      <c r="C98">
        <v>238.91</v>
      </c>
      <c r="D98">
        <v>3.1238000000000001</v>
      </c>
      <c r="E98">
        <v>94.62</v>
      </c>
      <c r="F98">
        <v>94.796599999999998</v>
      </c>
      <c r="G98">
        <v>98.986000000000004</v>
      </c>
      <c r="H98">
        <v>1488.2</v>
      </c>
      <c r="I98">
        <v>1.1617999999999999</v>
      </c>
      <c r="J98">
        <v>6.9047000000000001</v>
      </c>
      <c r="K98">
        <v>283.2201</v>
      </c>
      <c r="L98">
        <v>68295</v>
      </c>
      <c r="M98">
        <v>77.94</v>
      </c>
      <c r="N98">
        <v>5171.74</v>
      </c>
      <c r="O98">
        <v>3.1859999999999999</v>
      </c>
      <c r="P98">
        <v>15.71</v>
      </c>
      <c r="Q98">
        <v>2.96</v>
      </c>
      <c r="R98">
        <v>0.83</v>
      </c>
      <c r="S98">
        <v>1.02</v>
      </c>
      <c r="T98">
        <v>0.7</v>
      </c>
      <c r="U98">
        <v>2010</v>
      </c>
      <c r="V98">
        <v>6740.02</v>
      </c>
      <c r="W98">
        <v>22387.68</v>
      </c>
      <c r="X98">
        <v>8628.1299999999992</v>
      </c>
      <c r="Y98">
        <v>5584.87</v>
      </c>
      <c r="Z98">
        <v>55620.84</v>
      </c>
    </row>
    <row r="99" spans="2:26" x14ac:dyDescent="0.25">
      <c r="B99" s="3">
        <v>46086</v>
      </c>
      <c r="C99">
        <v>232.59</v>
      </c>
      <c r="D99">
        <v>3.0137999999999998</v>
      </c>
      <c r="E99">
        <v>94.72</v>
      </c>
      <c r="F99">
        <v>94.796000000000006</v>
      </c>
      <c r="G99">
        <v>99.316999999999993</v>
      </c>
      <c r="H99">
        <v>1482.9</v>
      </c>
      <c r="I99">
        <v>1.1609</v>
      </c>
      <c r="J99">
        <v>6.9112999999999998</v>
      </c>
      <c r="K99">
        <v>281.7654</v>
      </c>
      <c r="L99">
        <v>71530</v>
      </c>
      <c r="M99">
        <v>73.180000000000007</v>
      </c>
      <c r="N99">
        <v>5082.3</v>
      </c>
      <c r="O99">
        <v>3.0030000000000001</v>
      </c>
      <c r="P99">
        <v>15.494999999999999</v>
      </c>
      <c r="Q99">
        <v>2.83</v>
      </c>
      <c r="R99">
        <v>0.81</v>
      </c>
      <c r="S99">
        <v>1.01</v>
      </c>
      <c r="T99">
        <v>0.7</v>
      </c>
      <c r="U99">
        <v>2138</v>
      </c>
      <c r="V99">
        <v>6830.71</v>
      </c>
      <c r="W99">
        <v>22748.99</v>
      </c>
      <c r="X99">
        <v>8451.43</v>
      </c>
      <c r="Y99">
        <v>5583.9</v>
      </c>
      <c r="Z99">
        <v>55278.06</v>
      </c>
    </row>
    <row r="100" spans="2:26" x14ac:dyDescent="0.25">
      <c r="B100" s="3">
        <v>46085</v>
      </c>
      <c r="C100">
        <v>233.13</v>
      </c>
      <c r="D100">
        <v>3.0289000000000001</v>
      </c>
      <c r="E100">
        <v>94.57</v>
      </c>
      <c r="F100">
        <v>94.665899999999993</v>
      </c>
      <c r="G100">
        <v>98.769000000000005</v>
      </c>
      <c r="H100">
        <v>1463.3</v>
      </c>
      <c r="I100">
        <v>1.1634</v>
      </c>
      <c r="J100">
        <v>6.8971</v>
      </c>
      <c r="K100">
        <v>279.71499999999997</v>
      </c>
      <c r="L100">
        <v>73445</v>
      </c>
      <c r="M100">
        <v>70.41</v>
      </c>
      <c r="N100">
        <v>5140.3599999999997</v>
      </c>
      <c r="O100">
        <v>2.9169999999999998</v>
      </c>
      <c r="P100">
        <v>15.105</v>
      </c>
      <c r="Q100">
        <v>2.81</v>
      </c>
      <c r="R100">
        <v>0.8</v>
      </c>
      <c r="S100">
        <v>1</v>
      </c>
      <c r="T100">
        <v>0.69</v>
      </c>
      <c r="U100">
        <v>2233</v>
      </c>
      <c r="V100">
        <v>6869.5</v>
      </c>
      <c r="W100">
        <v>22807.48</v>
      </c>
      <c r="X100">
        <v>8483.9500000000007</v>
      </c>
      <c r="Y100">
        <v>5093.54</v>
      </c>
      <c r="Z100">
        <v>54245.54</v>
      </c>
    </row>
    <row r="101" spans="2:26" x14ac:dyDescent="0.25">
      <c r="B101" s="3">
        <v>46084</v>
      </c>
      <c r="C101">
        <v>242.38</v>
      </c>
      <c r="D101">
        <v>3.1387999999999998</v>
      </c>
      <c r="E101">
        <v>94.17</v>
      </c>
      <c r="F101">
        <v>94.512100000000004</v>
      </c>
      <c r="G101">
        <v>99.052000000000007</v>
      </c>
      <c r="H101">
        <v>1489.55</v>
      </c>
      <c r="I101">
        <v>1.1613</v>
      </c>
      <c r="J101">
        <v>6.9180999999999999</v>
      </c>
      <c r="K101">
        <v>281.72579999999999</v>
      </c>
      <c r="L101">
        <v>68465</v>
      </c>
      <c r="M101">
        <v>70.489999999999995</v>
      </c>
      <c r="N101">
        <v>5088.83</v>
      </c>
      <c r="O101">
        <v>3.0539999999999998</v>
      </c>
      <c r="P101">
        <v>15.77</v>
      </c>
      <c r="Q101">
        <v>2.95</v>
      </c>
      <c r="R101">
        <v>0.83</v>
      </c>
      <c r="S101">
        <v>1.02</v>
      </c>
      <c r="T101">
        <v>0.69</v>
      </c>
      <c r="U101">
        <v>2242</v>
      </c>
      <c r="V101">
        <v>6816.63</v>
      </c>
      <c r="W101">
        <v>22516.69</v>
      </c>
      <c r="X101">
        <v>8608.7099999999991</v>
      </c>
      <c r="Y101">
        <v>5791.91</v>
      </c>
      <c r="Z101">
        <v>56279.05</v>
      </c>
    </row>
    <row r="102" spans="2:26" x14ac:dyDescent="0.25">
      <c r="B102" s="3">
        <v>46083</v>
      </c>
      <c r="C102">
        <v>235.53</v>
      </c>
      <c r="D102">
        <v>3.0703999999999998</v>
      </c>
      <c r="E102">
        <v>94.24</v>
      </c>
      <c r="F102">
        <v>94.861800000000002</v>
      </c>
      <c r="G102">
        <v>98.381</v>
      </c>
      <c r="H102">
        <v>1440.2</v>
      </c>
      <c r="I102">
        <v>1.1688000000000001</v>
      </c>
      <c r="J102">
        <v>6.9051</v>
      </c>
      <c r="K102">
        <v>283.7928</v>
      </c>
      <c r="L102">
        <v>69480</v>
      </c>
      <c r="M102">
        <v>68.930000000000007</v>
      </c>
      <c r="N102">
        <v>5322.12</v>
      </c>
      <c r="O102">
        <v>2.96</v>
      </c>
      <c r="P102">
        <v>13.365</v>
      </c>
      <c r="Q102">
        <v>2.89</v>
      </c>
      <c r="R102">
        <v>0.84</v>
      </c>
      <c r="S102">
        <v>1.04</v>
      </c>
      <c r="T102">
        <v>0.69</v>
      </c>
      <c r="U102">
        <v>2187</v>
      </c>
      <c r="V102">
        <v>6881.62</v>
      </c>
      <c r="W102">
        <v>22748.86</v>
      </c>
      <c r="X102">
        <v>8701.91</v>
      </c>
      <c r="Y102">
        <v>6244.13</v>
      </c>
      <c r="Z102">
        <v>58057.24</v>
      </c>
    </row>
    <row r="103" spans="2:26" x14ac:dyDescent="0.25">
      <c r="B103" s="3">
        <v>46082</v>
      </c>
      <c r="C103">
        <v>236.06</v>
      </c>
      <c r="D103">
        <v>3.0783999999999998</v>
      </c>
      <c r="E103">
        <v>94.59</v>
      </c>
      <c r="F103">
        <v>95.2209</v>
      </c>
      <c r="G103">
        <v>97.608000000000004</v>
      </c>
      <c r="H103">
        <v>1440.2</v>
      </c>
      <c r="I103">
        <v>1.1812</v>
      </c>
      <c r="J103">
        <v>6.8624000000000001</v>
      </c>
      <c r="K103">
        <v>280.79000000000002</v>
      </c>
      <c r="L103">
        <v>66070.75</v>
      </c>
      <c r="M103">
        <v>66.180000000000007</v>
      </c>
      <c r="N103">
        <v>5278.93</v>
      </c>
      <c r="O103">
        <v>2.859</v>
      </c>
      <c r="P103">
        <v>10.725</v>
      </c>
      <c r="Q103">
        <v>2.91</v>
      </c>
      <c r="R103">
        <v>0.84</v>
      </c>
      <c r="S103">
        <v>1.05</v>
      </c>
      <c r="T103">
        <v>0.69</v>
      </c>
      <c r="U103">
        <v>2140</v>
      </c>
      <c r="V103">
        <v>6878.88</v>
      </c>
      <c r="W103">
        <v>22668.21</v>
      </c>
      <c r="X103">
        <v>8859.49</v>
      </c>
      <c r="Y103">
        <v>6244.13</v>
      </c>
      <c r="Z103">
        <v>58850.27</v>
      </c>
    </row>
    <row r="104" spans="2:26" x14ac:dyDescent="0.25">
      <c r="B104" s="3">
        <v>46081</v>
      </c>
      <c r="C104">
        <v>236.06</v>
      </c>
      <c r="D104">
        <v>3.0783999999999998</v>
      </c>
      <c r="E104">
        <v>94.59</v>
      </c>
      <c r="F104">
        <v>95.2209</v>
      </c>
      <c r="G104">
        <v>97.608000000000004</v>
      </c>
      <c r="H104">
        <v>1440.2</v>
      </c>
      <c r="I104">
        <v>1.1812</v>
      </c>
      <c r="J104">
        <v>6.8624000000000001</v>
      </c>
      <c r="K104">
        <v>280.79000000000002</v>
      </c>
      <c r="L104">
        <v>66070.75</v>
      </c>
      <c r="M104">
        <v>66.180000000000007</v>
      </c>
      <c r="N104">
        <v>5278.93</v>
      </c>
      <c r="O104">
        <v>2.859</v>
      </c>
      <c r="P104">
        <v>10.725</v>
      </c>
      <c r="Q104">
        <v>2.91</v>
      </c>
      <c r="R104">
        <v>0.84</v>
      </c>
      <c r="S104">
        <v>1.05</v>
      </c>
      <c r="T104">
        <v>0.69</v>
      </c>
      <c r="U104">
        <v>2140</v>
      </c>
      <c r="V104">
        <v>6878.88</v>
      </c>
      <c r="W104">
        <v>22668.21</v>
      </c>
      <c r="X104">
        <v>8859.49</v>
      </c>
      <c r="Y104">
        <v>6244.13</v>
      </c>
      <c r="Z104">
        <v>58850.27</v>
      </c>
    </row>
    <row r="105" spans="2:26" x14ac:dyDescent="0.25">
      <c r="B105" s="3">
        <v>46080</v>
      </c>
      <c r="C105">
        <v>236.06</v>
      </c>
      <c r="D105">
        <v>3.0783999999999998</v>
      </c>
      <c r="E105">
        <v>94.57</v>
      </c>
      <c r="F105">
        <v>95.2209</v>
      </c>
      <c r="G105">
        <v>97.608000000000004</v>
      </c>
      <c r="H105">
        <v>1440.2</v>
      </c>
      <c r="I105">
        <v>1.1812</v>
      </c>
      <c r="J105">
        <v>6.8624000000000001</v>
      </c>
      <c r="K105">
        <v>280.79000000000002</v>
      </c>
      <c r="L105">
        <v>66070.75</v>
      </c>
      <c r="M105">
        <v>66.180000000000007</v>
      </c>
      <c r="N105">
        <v>5278.93</v>
      </c>
      <c r="O105">
        <v>2.859</v>
      </c>
      <c r="P105">
        <v>10.725</v>
      </c>
      <c r="Q105">
        <v>2.91</v>
      </c>
      <c r="R105">
        <v>0.84</v>
      </c>
      <c r="S105">
        <v>1.05</v>
      </c>
      <c r="T105">
        <v>0.69</v>
      </c>
      <c r="U105">
        <v>2140</v>
      </c>
      <c r="V105">
        <v>6878.88</v>
      </c>
      <c r="W105">
        <v>22668.21</v>
      </c>
      <c r="X105">
        <v>8859.49</v>
      </c>
      <c r="Y105">
        <v>6244.13</v>
      </c>
      <c r="Z105">
        <v>58850.27</v>
      </c>
    </row>
    <row r="106" spans="2:26" x14ac:dyDescent="0.25">
      <c r="B106" s="3">
        <v>46079</v>
      </c>
      <c r="C106">
        <v>229.26</v>
      </c>
      <c r="D106">
        <v>2.9990999999999999</v>
      </c>
      <c r="E106">
        <v>94.73</v>
      </c>
      <c r="F106">
        <v>95.246899999999997</v>
      </c>
      <c r="G106">
        <v>97.790999999999997</v>
      </c>
      <c r="H106">
        <v>1433.45</v>
      </c>
      <c r="I106">
        <v>1.1797</v>
      </c>
      <c r="J106">
        <v>6.8475000000000001</v>
      </c>
      <c r="K106">
        <v>278.86329999999998</v>
      </c>
      <c r="L106">
        <v>67455</v>
      </c>
      <c r="M106">
        <v>64.59</v>
      </c>
      <c r="N106">
        <v>5184.97</v>
      </c>
      <c r="O106">
        <v>2.827</v>
      </c>
      <c r="P106">
        <v>10.605</v>
      </c>
      <c r="Q106">
        <v>2.82</v>
      </c>
      <c r="R106">
        <v>0.82</v>
      </c>
      <c r="S106">
        <v>1.02</v>
      </c>
      <c r="T106">
        <v>0.7</v>
      </c>
      <c r="U106">
        <v>2117</v>
      </c>
      <c r="V106">
        <v>6908.86</v>
      </c>
      <c r="W106">
        <v>22878.38</v>
      </c>
      <c r="X106">
        <v>8814.2900000000009</v>
      </c>
      <c r="Y106">
        <v>6307.27</v>
      </c>
      <c r="Z106">
        <v>58753.39</v>
      </c>
    </row>
    <row r="107" spans="2:26" x14ac:dyDescent="0.25">
      <c r="B107" s="3">
        <v>46078</v>
      </c>
      <c r="C107">
        <v>224.08</v>
      </c>
      <c r="D107">
        <v>2.9504999999999999</v>
      </c>
      <c r="E107">
        <v>94.71</v>
      </c>
      <c r="F107">
        <v>95.212999999999994</v>
      </c>
      <c r="G107">
        <v>97.7</v>
      </c>
      <c r="H107">
        <v>1427.05</v>
      </c>
      <c r="I107">
        <v>1.181</v>
      </c>
      <c r="J107">
        <v>6.8612000000000002</v>
      </c>
      <c r="K107">
        <v>278.48570000000001</v>
      </c>
      <c r="L107">
        <v>69220</v>
      </c>
      <c r="M107">
        <v>64.92</v>
      </c>
      <c r="N107">
        <v>5164.78</v>
      </c>
      <c r="O107">
        <v>2.9689999999999999</v>
      </c>
      <c r="P107">
        <v>10.595000000000001</v>
      </c>
      <c r="Q107">
        <v>2.77</v>
      </c>
      <c r="R107">
        <v>0.79</v>
      </c>
      <c r="S107">
        <v>0.99</v>
      </c>
      <c r="T107">
        <v>0.7</v>
      </c>
      <c r="U107">
        <v>2121</v>
      </c>
      <c r="V107">
        <v>6946.13</v>
      </c>
      <c r="W107">
        <v>23152.080000000002</v>
      </c>
      <c r="X107">
        <v>9034.75</v>
      </c>
      <c r="Y107">
        <v>6083.86</v>
      </c>
      <c r="Z107">
        <v>58583.12</v>
      </c>
    </row>
    <row r="108" spans="2:26" x14ac:dyDescent="0.25">
      <c r="B108" s="3">
        <v>46077</v>
      </c>
      <c r="C108">
        <v>225.66</v>
      </c>
      <c r="D108">
        <v>2.9803999999999999</v>
      </c>
      <c r="E108">
        <v>94.89</v>
      </c>
      <c r="F108">
        <v>95.3065</v>
      </c>
      <c r="G108">
        <v>97.843000000000004</v>
      </c>
      <c r="H108">
        <v>1440.55</v>
      </c>
      <c r="I108">
        <v>1.1772</v>
      </c>
      <c r="J108">
        <v>6.8822999999999999</v>
      </c>
      <c r="K108">
        <v>279.5616</v>
      </c>
      <c r="L108">
        <v>64545</v>
      </c>
      <c r="M108">
        <v>65.069999999999993</v>
      </c>
      <c r="N108">
        <v>5143.8500000000004</v>
      </c>
      <c r="O108">
        <v>2.915</v>
      </c>
      <c r="P108">
        <v>10.52</v>
      </c>
      <c r="Q108">
        <v>2.81</v>
      </c>
      <c r="R108">
        <v>0.8</v>
      </c>
      <c r="S108">
        <v>0.99</v>
      </c>
      <c r="T108">
        <v>0.7</v>
      </c>
      <c r="U108">
        <v>2129</v>
      </c>
      <c r="V108">
        <v>6890.07</v>
      </c>
      <c r="W108">
        <v>22863.68</v>
      </c>
      <c r="X108">
        <v>9007.86</v>
      </c>
      <c r="Y108">
        <v>5969.64</v>
      </c>
      <c r="Z108">
        <v>57321.09</v>
      </c>
    </row>
    <row r="109" spans="2:26" x14ac:dyDescent="0.25">
      <c r="B109" s="3">
        <v>46076</v>
      </c>
      <c r="C109">
        <v>225.2</v>
      </c>
      <c r="D109">
        <v>2.9649000000000001</v>
      </c>
      <c r="E109">
        <v>95.18</v>
      </c>
      <c r="F109">
        <v>95.517499999999998</v>
      </c>
      <c r="G109">
        <v>97.706000000000003</v>
      </c>
      <c r="H109">
        <v>1442.95</v>
      </c>
      <c r="I109">
        <v>1.1785000000000001</v>
      </c>
      <c r="J109">
        <v>6.9048999999999996</v>
      </c>
      <c r="K109">
        <v>279.37569999999999</v>
      </c>
      <c r="L109">
        <v>64510</v>
      </c>
      <c r="M109">
        <v>65.45</v>
      </c>
      <c r="N109">
        <v>5227.42</v>
      </c>
      <c r="O109">
        <v>2.9849999999999999</v>
      </c>
      <c r="P109">
        <v>10.725</v>
      </c>
      <c r="Q109">
        <v>2.8</v>
      </c>
      <c r="R109">
        <v>0.79</v>
      </c>
      <c r="S109">
        <v>0.98</v>
      </c>
      <c r="T109">
        <v>0.7</v>
      </c>
      <c r="U109">
        <v>2112</v>
      </c>
      <c r="V109">
        <v>6837.75</v>
      </c>
      <c r="W109">
        <v>22627.27</v>
      </c>
      <c r="X109">
        <v>9197.3799999999992</v>
      </c>
      <c r="Y109">
        <v>5846.09</v>
      </c>
      <c r="Z109">
        <v>56825.7</v>
      </c>
    </row>
    <row r="110" spans="2:26" x14ac:dyDescent="0.25">
      <c r="B110" s="3">
        <v>46075</v>
      </c>
      <c r="C110">
        <v>222.02</v>
      </c>
      <c r="D110">
        <v>2.8974000000000002</v>
      </c>
      <c r="E110">
        <v>95.4</v>
      </c>
      <c r="F110">
        <v>95.495699999999999</v>
      </c>
      <c r="G110">
        <v>97.796000000000006</v>
      </c>
      <c r="H110">
        <v>1446.7</v>
      </c>
      <c r="I110">
        <v>1.1783999999999999</v>
      </c>
      <c r="J110">
        <v>6.9048999999999996</v>
      </c>
      <c r="K110">
        <v>279.45909999999998</v>
      </c>
      <c r="L110">
        <v>67825</v>
      </c>
      <c r="M110">
        <v>65.44</v>
      </c>
      <c r="N110">
        <v>5107.45</v>
      </c>
      <c r="O110">
        <v>3.0470000000000002</v>
      </c>
      <c r="P110">
        <v>10.66</v>
      </c>
      <c r="Q110">
        <v>2.7</v>
      </c>
      <c r="R110">
        <v>0.77</v>
      </c>
      <c r="S110">
        <v>0.95</v>
      </c>
      <c r="T110">
        <v>0.7</v>
      </c>
      <c r="U110">
        <v>2043</v>
      </c>
      <c r="V110">
        <v>6909.51</v>
      </c>
      <c r="W110">
        <v>22886.07</v>
      </c>
      <c r="X110">
        <v>8959.56</v>
      </c>
      <c r="Y110">
        <v>5808.53</v>
      </c>
      <c r="Z110">
        <v>56825.7</v>
      </c>
    </row>
    <row r="111" spans="2:26" x14ac:dyDescent="0.25">
      <c r="B111" s="3">
        <v>46074</v>
      </c>
      <c r="C111">
        <v>222.02</v>
      </c>
      <c r="D111">
        <v>2.8974000000000002</v>
      </c>
      <c r="E111">
        <v>95.4</v>
      </c>
      <c r="F111">
        <v>95.495699999999999</v>
      </c>
      <c r="G111">
        <v>97.796000000000006</v>
      </c>
      <c r="H111">
        <v>1446.7</v>
      </c>
      <c r="I111">
        <v>1.1783999999999999</v>
      </c>
      <c r="J111">
        <v>6.9048999999999996</v>
      </c>
      <c r="K111">
        <v>279.45909999999998</v>
      </c>
      <c r="L111">
        <v>67825</v>
      </c>
      <c r="M111">
        <v>65.44</v>
      </c>
      <c r="N111">
        <v>5107.45</v>
      </c>
      <c r="O111">
        <v>3.0470000000000002</v>
      </c>
      <c r="P111">
        <v>10.66</v>
      </c>
      <c r="Q111">
        <v>2.7</v>
      </c>
      <c r="R111">
        <v>0.77</v>
      </c>
      <c r="S111">
        <v>0.95</v>
      </c>
      <c r="T111">
        <v>0.7</v>
      </c>
      <c r="U111">
        <v>2043</v>
      </c>
      <c r="V111">
        <v>6909.51</v>
      </c>
      <c r="W111">
        <v>22886.07</v>
      </c>
      <c r="X111">
        <v>8959.56</v>
      </c>
      <c r="Y111">
        <v>5808.53</v>
      </c>
      <c r="Z111">
        <v>56825.7</v>
      </c>
    </row>
    <row r="112" spans="2:26" x14ac:dyDescent="0.25">
      <c r="B112" s="3">
        <v>46073</v>
      </c>
      <c r="C112">
        <v>222.02</v>
      </c>
      <c r="D112">
        <v>2.8974000000000002</v>
      </c>
      <c r="E112">
        <v>95.37</v>
      </c>
      <c r="F112">
        <v>95.495699999999999</v>
      </c>
      <c r="G112">
        <v>97.796000000000006</v>
      </c>
      <c r="H112">
        <v>1446.7</v>
      </c>
      <c r="I112">
        <v>1.1783999999999999</v>
      </c>
      <c r="J112">
        <v>6.9048999999999996</v>
      </c>
      <c r="K112">
        <v>279.45909999999998</v>
      </c>
      <c r="L112">
        <v>67825</v>
      </c>
      <c r="M112">
        <v>65.44</v>
      </c>
      <c r="N112">
        <v>5107.45</v>
      </c>
      <c r="O112">
        <v>3.0470000000000002</v>
      </c>
      <c r="P112">
        <v>10.66</v>
      </c>
      <c r="Q112">
        <v>2.7</v>
      </c>
      <c r="R112">
        <v>0.77</v>
      </c>
      <c r="S112">
        <v>0.95</v>
      </c>
      <c r="T112">
        <v>0.7</v>
      </c>
      <c r="U112">
        <v>2043</v>
      </c>
      <c r="V112">
        <v>6909.51</v>
      </c>
      <c r="W112">
        <v>22886.07</v>
      </c>
      <c r="X112">
        <v>8959.56</v>
      </c>
      <c r="Y112">
        <v>5808.53</v>
      </c>
      <c r="Z112">
        <v>56825.7</v>
      </c>
    </row>
    <row r="113" spans="2:26" x14ac:dyDescent="0.25">
      <c r="B113" s="3">
        <v>46072</v>
      </c>
      <c r="C113">
        <v>223.12</v>
      </c>
      <c r="D113">
        <v>2.9098999999999999</v>
      </c>
      <c r="E113">
        <v>95.43</v>
      </c>
      <c r="F113">
        <v>95.510199999999998</v>
      </c>
      <c r="G113">
        <v>97.924999999999997</v>
      </c>
      <c r="H113">
        <v>1450.25</v>
      </c>
      <c r="I113">
        <v>1.1773</v>
      </c>
      <c r="J113">
        <v>6.9048999999999996</v>
      </c>
      <c r="K113">
        <v>278.10550000000001</v>
      </c>
      <c r="L113">
        <v>67205</v>
      </c>
      <c r="M113">
        <v>65.45</v>
      </c>
      <c r="N113">
        <v>4996.1000000000004</v>
      </c>
      <c r="O113">
        <v>2.996</v>
      </c>
      <c r="P113">
        <v>10.78</v>
      </c>
      <c r="Q113">
        <v>2.72</v>
      </c>
      <c r="R113">
        <v>0.77</v>
      </c>
      <c r="S113">
        <v>0.96</v>
      </c>
      <c r="T113">
        <v>0.7</v>
      </c>
      <c r="U113">
        <v>2019</v>
      </c>
      <c r="V113">
        <v>6861.89</v>
      </c>
      <c r="W113">
        <v>22682.73</v>
      </c>
      <c r="X113">
        <v>9070.32</v>
      </c>
      <c r="Y113">
        <v>5677.25</v>
      </c>
      <c r="Z113">
        <v>57467.83</v>
      </c>
    </row>
    <row r="114" spans="2:26" x14ac:dyDescent="0.25">
      <c r="B114" s="3">
        <v>46071</v>
      </c>
      <c r="C114">
        <v>220.01</v>
      </c>
      <c r="D114">
        <v>2.8906000000000001</v>
      </c>
      <c r="E114">
        <v>95.48</v>
      </c>
      <c r="F114">
        <v>95.491799999999998</v>
      </c>
      <c r="G114">
        <v>97.703000000000003</v>
      </c>
      <c r="H114">
        <v>1444.1</v>
      </c>
      <c r="I114">
        <v>1.1782999999999999</v>
      </c>
      <c r="J114">
        <v>6.9048999999999996</v>
      </c>
      <c r="K114">
        <v>276.60230000000001</v>
      </c>
      <c r="L114">
        <v>66330</v>
      </c>
      <c r="M114">
        <v>64.180000000000007</v>
      </c>
      <c r="N114">
        <v>4977.5600000000004</v>
      </c>
      <c r="O114">
        <v>3.0110000000000001</v>
      </c>
      <c r="P114">
        <v>10.395</v>
      </c>
      <c r="Q114">
        <v>2.7</v>
      </c>
      <c r="R114">
        <v>0.77</v>
      </c>
      <c r="S114">
        <v>0.96</v>
      </c>
      <c r="T114">
        <v>0.7</v>
      </c>
      <c r="U114">
        <v>2063</v>
      </c>
      <c r="V114">
        <v>6881.31</v>
      </c>
      <c r="W114">
        <v>22753.63</v>
      </c>
      <c r="X114">
        <v>9070.32</v>
      </c>
      <c r="Y114">
        <v>5507.01</v>
      </c>
      <c r="Z114">
        <v>57143.839999999997</v>
      </c>
    </row>
    <row r="115" spans="2:26" x14ac:dyDescent="0.25">
      <c r="B115" s="3">
        <v>46070</v>
      </c>
      <c r="C115">
        <v>221.95</v>
      </c>
      <c r="D115">
        <v>2.9451999999999998</v>
      </c>
      <c r="E115">
        <v>95.45</v>
      </c>
      <c r="F115">
        <v>95.528700000000001</v>
      </c>
      <c r="G115">
        <v>97.155000000000001</v>
      </c>
      <c r="H115">
        <v>1444.1</v>
      </c>
      <c r="I115">
        <v>1.1855</v>
      </c>
      <c r="J115">
        <v>6.9048999999999996</v>
      </c>
      <c r="K115">
        <v>276.4871</v>
      </c>
      <c r="L115">
        <v>67865</v>
      </c>
      <c r="M115">
        <v>61.72</v>
      </c>
      <c r="N115">
        <v>4877.8900000000003</v>
      </c>
      <c r="O115">
        <v>3.0310000000000001</v>
      </c>
      <c r="P115">
        <v>9.9600000000000009</v>
      </c>
      <c r="Q115">
        <v>2.78</v>
      </c>
      <c r="R115">
        <v>0.79</v>
      </c>
      <c r="S115">
        <v>0.98</v>
      </c>
      <c r="T115">
        <v>0.7</v>
      </c>
      <c r="U115">
        <v>2095</v>
      </c>
      <c r="V115">
        <v>6843.22</v>
      </c>
      <c r="W115">
        <v>22578.38</v>
      </c>
      <c r="X115">
        <v>9070.32</v>
      </c>
      <c r="Y115">
        <v>5507.01</v>
      </c>
      <c r="Z115">
        <v>56566.49</v>
      </c>
    </row>
    <row r="116" spans="2:26" x14ac:dyDescent="0.25">
      <c r="B116" s="3">
        <v>46069</v>
      </c>
      <c r="C116">
        <v>225.23</v>
      </c>
      <c r="D116">
        <v>2.9592000000000001</v>
      </c>
      <c r="E116">
        <v>95.48</v>
      </c>
      <c r="F116">
        <v>95.600800000000007</v>
      </c>
      <c r="G116">
        <v>96.915000000000006</v>
      </c>
      <c r="H116">
        <v>1444.1</v>
      </c>
      <c r="I116">
        <v>1.1851</v>
      </c>
      <c r="J116">
        <v>6.9048999999999996</v>
      </c>
      <c r="K116">
        <v>276.33969999999999</v>
      </c>
      <c r="L116">
        <v>68835</v>
      </c>
      <c r="M116">
        <v>62.1</v>
      </c>
      <c r="N116">
        <v>4992.08</v>
      </c>
      <c r="O116">
        <v>3.2429999999999999</v>
      </c>
      <c r="P116">
        <v>10.993</v>
      </c>
      <c r="Q116">
        <v>2.8</v>
      </c>
      <c r="R116">
        <v>0.79</v>
      </c>
      <c r="S116">
        <v>0.97</v>
      </c>
      <c r="T116">
        <v>0.69</v>
      </c>
      <c r="U116">
        <v>2100</v>
      </c>
      <c r="V116">
        <v>6836.17</v>
      </c>
      <c r="W116">
        <v>22546.67</v>
      </c>
      <c r="X116">
        <v>9070.32</v>
      </c>
      <c r="Y116">
        <v>5507.01</v>
      </c>
      <c r="Z116">
        <v>56806.41</v>
      </c>
    </row>
    <row r="117" spans="2:26" x14ac:dyDescent="0.25">
      <c r="B117" s="3">
        <v>46068</v>
      </c>
      <c r="C117">
        <v>225.23</v>
      </c>
      <c r="D117">
        <v>2.9613</v>
      </c>
      <c r="E117">
        <v>95.48</v>
      </c>
      <c r="F117">
        <v>95.492000000000004</v>
      </c>
      <c r="G117">
        <v>96.915000000000006</v>
      </c>
      <c r="H117">
        <v>1444.1</v>
      </c>
      <c r="I117">
        <v>1.1868000000000001</v>
      </c>
      <c r="J117">
        <v>6.9048999999999996</v>
      </c>
      <c r="K117">
        <v>276.29379999999998</v>
      </c>
      <c r="L117">
        <v>68835</v>
      </c>
      <c r="M117">
        <v>62.1</v>
      </c>
      <c r="N117">
        <v>5042.04</v>
      </c>
      <c r="O117">
        <v>3.2429999999999999</v>
      </c>
      <c r="P117">
        <v>10.993</v>
      </c>
      <c r="Q117">
        <v>2.8</v>
      </c>
      <c r="R117">
        <v>0.79</v>
      </c>
      <c r="S117">
        <v>0.97</v>
      </c>
      <c r="T117">
        <v>0.69</v>
      </c>
      <c r="U117">
        <v>2083</v>
      </c>
      <c r="V117">
        <v>6836.17</v>
      </c>
      <c r="W117">
        <v>22546.67</v>
      </c>
      <c r="X117">
        <v>9032.7099999999991</v>
      </c>
      <c r="Y117">
        <v>5507.01</v>
      </c>
      <c r="Z117">
        <v>56941.97</v>
      </c>
    </row>
    <row r="118" spans="2:26" x14ac:dyDescent="0.25">
      <c r="B118" s="3">
        <v>46067</v>
      </c>
      <c r="C118">
        <v>225.23</v>
      </c>
      <c r="D118">
        <v>2.9613</v>
      </c>
      <c r="E118">
        <v>95.48</v>
      </c>
      <c r="F118">
        <v>95.492000000000004</v>
      </c>
      <c r="G118">
        <v>96.915000000000006</v>
      </c>
      <c r="H118">
        <v>1444.1</v>
      </c>
      <c r="I118">
        <v>1.1868000000000001</v>
      </c>
      <c r="J118">
        <v>6.9048999999999996</v>
      </c>
      <c r="K118">
        <v>276.29379999999998</v>
      </c>
      <c r="L118">
        <v>68835</v>
      </c>
      <c r="M118">
        <v>62.1</v>
      </c>
      <c r="N118">
        <v>5042.04</v>
      </c>
      <c r="O118">
        <v>3.2429999999999999</v>
      </c>
      <c r="P118">
        <v>10.993</v>
      </c>
      <c r="Q118">
        <v>2.8</v>
      </c>
      <c r="R118">
        <v>0.79</v>
      </c>
      <c r="S118">
        <v>0.97</v>
      </c>
      <c r="T118">
        <v>0.69</v>
      </c>
      <c r="U118">
        <v>2083</v>
      </c>
      <c r="V118">
        <v>6836.17</v>
      </c>
      <c r="W118">
        <v>22546.67</v>
      </c>
      <c r="X118">
        <v>9032.7099999999991</v>
      </c>
      <c r="Y118">
        <v>5507.01</v>
      </c>
      <c r="Z118">
        <v>56941.97</v>
      </c>
    </row>
    <row r="119" spans="2:26" x14ac:dyDescent="0.25">
      <c r="B119" s="3">
        <v>46066</v>
      </c>
      <c r="C119">
        <v>225.23</v>
      </c>
      <c r="D119">
        <v>2.9613</v>
      </c>
      <c r="E119">
        <v>95.37</v>
      </c>
      <c r="F119">
        <v>95.492000000000004</v>
      </c>
      <c r="G119">
        <v>96.915000000000006</v>
      </c>
      <c r="H119">
        <v>1444.1</v>
      </c>
      <c r="I119">
        <v>1.1868000000000001</v>
      </c>
      <c r="J119">
        <v>6.9048999999999996</v>
      </c>
      <c r="K119">
        <v>276.29379999999998</v>
      </c>
      <c r="L119">
        <v>68835</v>
      </c>
      <c r="M119">
        <v>62.1</v>
      </c>
      <c r="N119">
        <v>5042.04</v>
      </c>
      <c r="O119">
        <v>3.2429999999999999</v>
      </c>
      <c r="P119">
        <v>10.993</v>
      </c>
      <c r="Q119">
        <v>2.8</v>
      </c>
      <c r="R119">
        <v>0.79</v>
      </c>
      <c r="S119">
        <v>0.97</v>
      </c>
      <c r="T119">
        <v>0.69</v>
      </c>
      <c r="U119">
        <v>2083</v>
      </c>
      <c r="V119">
        <v>6836.17</v>
      </c>
      <c r="W119">
        <v>22546.67</v>
      </c>
      <c r="X119">
        <v>9032.7099999999991</v>
      </c>
      <c r="Y119">
        <v>5507.01</v>
      </c>
      <c r="Z119">
        <v>56941.97</v>
      </c>
    </row>
    <row r="120" spans="2:26" x14ac:dyDescent="0.25">
      <c r="B120" s="3">
        <v>46065</v>
      </c>
      <c r="C120">
        <v>222.77</v>
      </c>
      <c r="D120">
        <v>2.9148999999999998</v>
      </c>
      <c r="E120">
        <v>95.47</v>
      </c>
      <c r="F120">
        <v>95.529399999999995</v>
      </c>
      <c r="G120">
        <v>96.924999999999997</v>
      </c>
      <c r="H120">
        <v>1439.1</v>
      </c>
      <c r="I120">
        <v>1.1871</v>
      </c>
      <c r="J120">
        <v>6.9016999999999999</v>
      </c>
      <c r="K120">
        <v>276.03449999999998</v>
      </c>
      <c r="L120">
        <v>65500</v>
      </c>
      <c r="M120">
        <v>62.04</v>
      </c>
      <c r="N120">
        <v>4922.1899999999996</v>
      </c>
      <c r="O120">
        <v>3.2170000000000001</v>
      </c>
      <c r="P120">
        <v>11.005000000000001</v>
      </c>
      <c r="Q120">
        <v>2.75</v>
      </c>
      <c r="R120">
        <v>0.77</v>
      </c>
      <c r="S120">
        <v>0.95</v>
      </c>
      <c r="T120">
        <v>0.7</v>
      </c>
      <c r="U120">
        <v>2095</v>
      </c>
      <c r="V120">
        <v>6832.76</v>
      </c>
      <c r="W120">
        <v>22597.15</v>
      </c>
      <c r="X120">
        <v>9175.18</v>
      </c>
      <c r="Y120">
        <v>5522.27</v>
      </c>
      <c r="Z120">
        <v>57639.839999999997</v>
      </c>
    </row>
    <row r="121" spans="2:26" x14ac:dyDescent="0.25">
      <c r="B121" s="3">
        <v>46064</v>
      </c>
      <c r="C121">
        <v>219.83</v>
      </c>
      <c r="D121">
        <v>2.8329</v>
      </c>
      <c r="E121">
        <v>95.49</v>
      </c>
      <c r="F121">
        <v>95.514899999999997</v>
      </c>
      <c r="G121">
        <v>96.834000000000003</v>
      </c>
      <c r="H121">
        <v>1447</v>
      </c>
      <c r="I121">
        <v>1.1872</v>
      </c>
      <c r="J121">
        <v>6.9120999999999997</v>
      </c>
      <c r="K121">
        <v>279.0609</v>
      </c>
      <c r="L121">
        <v>67715</v>
      </c>
      <c r="M121">
        <v>63.78</v>
      </c>
      <c r="N121">
        <v>5084.3900000000003</v>
      </c>
      <c r="O121">
        <v>3.1589999999999998</v>
      </c>
      <c r="P121">
        <v>11.01</v>
      </c>
      <c r="Q121">
        <v>2.63</v>
      </c>
      <c r="R121">
        <v>0.75</v>
      </c>
      <c r="S121">
        <v>0.94</v>
      </c>
      <c r="T121">
        <v>0.7</v>
      </c>
      <c r="U121">
        <v>1958</v>
      </c>
      <c r="V121">
        <v>6941.47</v>
      </c>
      <c r="W121">
        <v>23066.47</v>
      </c>
      <c r="X121">
        <v>9268.18</v>
      </c>
      <c r="Y121">
        <v>5354.49</v>
      </c>
      <c r="Z121">
        <v>57650.54</v>
      </c>
    </row>
    <row r="122" spans="2:26" x14ac:dyDescent="0.25">
      <c r="B122" s="3">
        <v>46063</v>
      </c>
      <c r="C122">
        <v>222.72</v>
      </c>
      <c r="D122">
        <v>2.8555999999999999</v>
      </c>
      <c r="E122">
        <v>95.5</v>
      </c>
      <c r="F122">
        <v>95.528499999999994</v>
      </c>
      <c r="G122">
        <v>96.799000000000007</v>
      </c>
      <c r="H122">
        <v>1457.65</v>
      </c>
      <c r="I122">
        <v>1.1895</v>
      </c>
      <c r="J122">
        <v>6.9127000000000001</v>
      </c>
      <c r="K122">
        <v>280.39929999999998</v>
      </c>
      <c r="L122">
        <v>68935</v>
      </c>
      <c r="M122">
        <v>63.2</v>
      </c>
      <c r="N122">
        <v>5025.45</v>
      </c>
      <c r="O122">
        <v>3.1150000000000002</v>
      </c>
      <c r="P122">
        <v>11.015000000000001</v>
      </c>
      <c r="Q122">
        <v>2.65</v>
      </c>
      <c r="R122">
        <v>0.77</v>
      </c>
      <c r="S122">
        <v>0.95</v>
      </c>
      <c r="T122">
        <v>0.71</v>
      </c>
      <c r="U122">
        <v>1882</v>
      </c>
      <c r="V122">
        <v>6941.81</v>
      </c>
      <c r="W122">
        <v>23102.47</v>
      </c>
      <c r="X122">
        <v>9242.75</v>
      </c>
      <c r="Y122">
        <v>5301.69</v>
      </c>
      <c r="Z122">
        <v>57650.54</v>
      </c>
    </row>
    <row r="123" spans="2:26" x14ac:dyDescent="0.25">
      <c r="B123" s="3">
        <v>46062</v>
      </c>
      <c r="C123">
        <v>221.55</v>
      </c>
      <c r="D123">
        <v>2.8472</v>
      </c>
      <c r="E123">
        <v>95.52</v>
      </c>
      <c r="F123">
        <v>95.591399999999993</v>
      </c>
      <c r="G123">
        <v>96.816000000000003</v>
      </c>
      <c r="H123">
        <v>1458.3</v>
      </c>
      <c r="I123">
        <v>1.1914</v>
      </c>
      <c r="J123">
        <v>6.9208999999999996</v>
      </c>
      <c r="K123">
        <v>280.88670000000002</v>
      </c>
      <c r="L123">
        <v>70945</v>
      </c>
      <c r="M123">
        <v>63.54</v>
      </c>
      <c r="N123">
        <v>5057.8</v>
      </c>
      <c r="O123">
        <v>3.1379999999999999</v>
      </c>
      <c r="P123">
        <v>11.045</v>
      </c>
      <c r="Q123">
        <v>2.64</v>
      </c>
      <c r="R123">
        <v>0.75</v>
      </c>
      <c r="S123">
        <v>0.93</v>
      </c>
      <c r="T123">
        <v>0.7</v>
      </c>
      <c r="U123">
        <v>1895</v>
      </c>
      <c r="V123">
        <v>6964.82</v>
      </c>
      <c r="W123">
        <v>23238.67</v>
      </c>
      <c r="X123">
        <v>9168.33</v>
      </c>
      <c r="Y123">
        <v>5298.04</v>
      </c>
      <c r="Z123">
        <v>56363.94</v>
      </c>
    </row>
    <row r="124" spans="2:26" x14ac:dyDescent="0.25">
      <c r="B124" s="3">
        <v>46061</v>
      </c>
      <c r="C124">
        <v>223.11</v>
      </c>
      <c r="D124">
        <v>2.8521999999999998</v>
      </c>
      <c r="E124">
        <v>95.46</v>
      </c>
      <c r="F124">
        <v>95.571700000000007</v>
      </c>
      <c r="G124">
        <v>97.632999999999996</v>
      </c>
      <c r="H124">
        <v>1463.65</v>
      </c>
      <c r="I124">
        <v>1.1815</v>
      </c>
      <c r="J124">
        <v>6.9358000000000004</v>
      </c>
      <c r="K124">
        <v>280.43189999999998</v>
      </c>
      <c r="L124">
        <v>70260</v>
      </c>
      <c r="M124">
        <v>62.64</v>
      </c>
      <c r="N124">
        <v>4964.3599999999997</v>
      </c>
      <c r="O124">
        <v>3.4220000000000002</v>
      </c>
      <c r="P124">
        <v>11.105</v>
      </c>
      <c r="Q124">
        <v>2.66</v>
      </c>
      <c r="R124">
        <v>0.75</v>
      </c>
      <c r="S124">
        <v>0.93</v>
      </c>
      <c r="T124">
        <v>0.71</v>
      </c>
      <c r="U124">
        <v>1923</v>
      </c>
      <c r="V124">
        <v>6932.3</v>
      </c>
      <c r="W124">
        <v>23031.21</v>
      </c>
      <c r="X124">
        <v>9031.3799999999992</v>
      </c>
      <c r="Y124">
        <v>5089.1400000000003</v>
      </c>
      <c r="Z124">
        <v>54253.68</v>
      </c>
    </row>
    <row r="125" spans="2:26" x14ac:dyDescent="0.25">
      <c r="B125" s="3">
        <v>46060</v>
      </c>
      <c r="C125">
        <v>223.11</v>
      </c>
      <c r="D125">
        <v>2.8521999999999998</v>
      </c>
      <c r="E125">
        <v>95.46</v>
      </c>
      <c r="F125">
        <v>95.571700000000007</v>
      </c>
      <c r="G125">
        <v>97.632999999999996</v>
      </c>
      <c r="H125">
        <v>1463.65</v>
      </c>
      <c r="I125">
        <v>1.1815</v>
      </c>
      <c r="J125">
        <v>6.9358000000000004</v>
      </c>
      <c r="K125">
        <v>280.43189999999998</v>
      </c>
      <c r="L125">
        <v>70260</v>
      </c>
      <c r="M125">
        <v>62.64</v>
      </c>
      <c r="N125">
        <v>4964.3599999999997</v>
      </c>
      <c r="O125">
        <v>3.4220000000000002</v>
      </c>
      <c r="P125">
        <v>11.105</v>
      </c>
      <c r="Q125">
        <v>2.66</v>
      </c>
      <c r="R125">
        <v>0.75</v>
      </c>
      <c r="S125">
        <v>0.93</v>
      </c>
      <c r="T125">
        <v>0.71</v>
      </c>
      <c r="U125">
        <v>1923</v>
      </c>
      <c r="V125">
        <v>6932.3</v>
      </c>
      <c r="W125">
        <v>23031.21</v>
      </c>
      <c r="X125">
        <v>9031.3799999999992</v>
      </c>
      <c r="Y125">
        <v>5089.1400000000003</v>
      </c>
      <c r="Z125">
        <v>54253.68</v>
      </c>
    </row>
    <row r="126" spans="2:26" x14ac:dyDescent="0.25">
      <c r="B126" s="3">
        <v>46059</v>
      </c>
      <c r="C126">
        <v>223.11</v>
      </c>
      <c r="D126">
        <v>2.8521999999999998</v>
      </c>
      <c r="E126">
        <v>95.4</v>
      </c>
      <c r="F126">
        <v>95.571700000000007</v>
      </c>
      <c r="G126">
        <v>97.632999999999996</v>
      </c>
      <c r="H126">
        <v>1463.65</v>
      </c>
      <c r="I126">
        <v>1.1815</v>
      </c>
      <c r="J126">
        <v>6.9358000000000004</v>
      </c>
      <c r="K126">
        <v>280.43189999999998</v>
      </c>
      <c r="L126">
        <v>70260</v>
      </c>
      <c r="M126">
        <v>62.64</v>
      </c>
      <c r="N126">
        <v>4964.3599999999997</v>
      </c>
      <c r="O126">
        <v>3.4220000000000002</v>
      </c>
      <c r="P126">
        <v>11.105</v>
      </c>
      <c r="Q126">
        <v>2.66</v>
      </c>
      <c r="R126">
        <v>0.75</v>
      </c>
      <c r="S126">
        <v>0.93</v>
      </c>
      <c r="T126">
        <v>0.71</v>
      </c>
      <c r="U126">
        <v>1923</v>
      </c>
      <c r="V126">
        <v>6932.3</v>
      </c>
      <c r="W126">
        <v>23031.21</v>
      </c>
      <c r="X126">
        <v>9031.3799999999992</v>
      </c>
      <c r="Y126">
        <v>5089.1400000000003</v>
      </c>
      <c r="Z126">
        <v>54253.68</v>
      </c>
    </row>
    <row r="127" spans="2:26" x14ac:dyDescent="0.25">
      <c r="B127" s="3">
        <v>46058</v>
      </c>
      <c r="C127">
        <v>226.09</v>
      </c>
      <c r="D127">
        <v>2.9026000000000001</v>
      </c>
      <c r="E127">
        <v>95.39</v>
      </c>
      <c r="F127">
        <v>95.621200000000002</v>
      </c>
      <c r="G127">
        <v>97.823999999999998</v>
      </c>
      <c r="H127">
        <v>1463.6</v>
      </c>
      <c r="I127">
        <v>1.1777</v>
      </c>
      <c r="J127">
        <v>6.9383999999999997</v>
      </c>
      <c r="K127">
        <v>277.59460000000001</v>
      </c>
      <c r="L127">
        <v>63795</v>
      </c>
      <c r="M127">
        <v>62.14</v>
      </c>
      <c r="N127">
        <v>4779.05</v>
      </c>
      <c r="O127">
        <v>3.5089999999999999</v>
      </c>
      <c r="P127">
        <v>11.08</v>
      </c>
      <c r="Q127">
        <v>2.75</v>
      </c>
      <c r="R127">
        <v>0.75</v>
      </c>
      <c r="S127">
        <v>0.93</v>
      </c>
      <c r="T127">
        <v>0.72</v>
      </c>
      <c r="U127">
        <v>1936</v>
      </c>
      <c r="V127">
        <v>6798.4</v>
      </c>
      <c r="W127">
        <v>22540.59</v>
      </c>
      <c r="X127">
        <v>9093.34</v>
      </c>
      <c r="Y127">
        <v>5163.57</v>
      </c>
      <c r="Z127">
        <v>53818.04</v>
      </c>
    </row>
    <row r="128" spans="2:26" x14ac:dyDescent="0.25">
      <c r="B128" s="3">
        <v>46057</v>
      </c>
      <c r="C128">
        <v>218.85</v>
      </c>
      <c r="D128">
        <v>2.8102999999999998</v>
      </c>
      <c r="E128">
        <v>95.55</v>
      </c>
      <c r="F128">
        <v>95.703299999999999</v>
      </c>
      <c r="G128">
        <v>97.616</v>
      </c>
      <c r="H128">
        <v>1459.3</v>
      </c>
      <c r="I128">
        <v>1.1807000000000001</v>
      </c>
      <c r="J128">
        <v>6.9439000000000002</v>
      </c>
      <c r="K128">
        <v>278.11189999999999</v>
      </c>
      <c r="L128">
        <v>73570</v>
      </c>
      <c r="M128">
        <v>63.59</v>
      </c>
      <c r="N128">
        <v>4964.93</v>
      </c>
      <c r="O128">
        <v>3.4649999999999999</v>
      </c>
      <c r="P128">
        <v>11.1</v>
      </c>
      <c r="Q128">
        <v>2.64</v>
      </c>
      <c r="R128">
        <v>0.73</v>
      </c>
      <c r="S128">
        <v>0.91</v>
      </c>
      <c r="T128">
        <v>0.72</v>
      </c>
      <c r="U128">
        <v>1955</v>
      </c>
      <c r="V128">
        <v>6882.72</v>
      </c>
      <c r="W128">
        <v>22904.58</v>
      </c>
      <c r="X128">
        <v>9048.3799999999992</v>
      </c>
      <c r="Y128">
        <v>5371.1</v>
      </c>
      <c r="Z128">
        <v>54293.36</v>
      </c>
    </row>
    <row r="129" spans="2:26" x14ac:dyDescent="0.25">
      <c r="B129" s="3">
        <v>46056</v>
      </c>
      <c r="C129">
        <v>221.07</v>
      </c>
      <c r="D129">
        <v>2.7894000000000001</v>
      </c>
      <c r="E129">
        <v>95.79</v>
      </c>
      <c r="F129">
        <v>95.787400000000005</v>
      </c>
      <c r="G129">
        <v>97.436999999999998</v>
      </c>
      <c r="H129">
        <v>1447.45</v>
      </c>
      <c r="I129">
        <v>1.1819</v>
      </c>
      <c r="J129">
        <v>6.9385000000000003</v>
      </c>
      <c r="K129">
        <v>276.36709999999999</v>
      </c>
      <c r="L129">
        <v>76680</v>
      </c>
      <c r="M129">
        <v>61.84</v>
      </c>
      <c r="N129">
        <v>4946.76</v>
      </c>
      <c r="O129">
        <v>3.3109999999999999</v>
      </c>
      <c r="P129">
        <v>11.13</v>
      </c>
      <c r="Q129">
        <v>2.6</v>
      </c>
      <c r="R129">
        <v>0.73</v>
      </c>
      <c r="S129">
        <v>0.91</v>
      </c>
      <c r="T129">
        <v>0.72</v>
      </c>
      <c r="U129">
        <v>2028</v>
      </c>
      <c r="V129">
        <v>6917.81</v>
      </c>
      <c r="W129">
        <v>23255.19</v>
      </c>
      <c r="X129">
        <v>9053.11</v>
      </c>
      <c r="Y129">
        <v>5288.08</v>
      </c>
      <c r="Z129">
        <v>54720.66</v>
      </c>
    </row>
    <row r="130" spans="2:26" x14ac:dyDescent="0.25">
      <c r="B130" s="3">
        <v>46055</v>
      </c>
      <c r="C130">
        <v>219.76</v>
      </c>
      <c r="D130">
        <v>2.7856000000000001</v>
      </c>
      <c r="E130">
        <v>95.9</v>
      </c>
      <c r="F130">
        <v>95.762500000000003</v>
      </c>
      <c r="G130">
        <v>97.632000000000005</v>
      </c>
      <c r="H130">
        <v>1451.85</v>
      </c>
      <c r="I130">
        <v>1.1791</v>
      </c>
      <c r="J130">
        <v>6.9452999999999996</v>
      </c>
      <c r="K130">
        <v>276.19709999999998</v>
      </c>
      <c r="L130">
        <v>78205</v>
      </c>
      <c r="M130">
        <v>60.68</v>
      </c>
      <c r="N130">
        <v>4661.38</v>
      </c>
      <c r="O130">
        <v>3.2370000000000001</v>
      </c>
      <c r="P130">
        <v>11.15</v>
      </c>
      <c r="Q130">
        <v>2.59</v>
      </c>
      <c r="R130">
        <v>0.72</v>
      </c>
      <c r="S130">
        <v>0.89</v>
      </c>
      <c r="T130">
        <v>0.73</v>
      </c>
      <c r="U130">
        <v>2124</v>
      </c>
      <c r="V130">
        <v>6976.44</v>
      </c>
      <c r="W130">
        <v>23592.11</v>
      </c>
      <c r="X130">
        <v>9080.19</v>
      </c>
      <c r="Y130">
        <v>4949.67</v>
      </c>
      <c r="Z130">
        <v>52655.18</v>
      </c>
    </row>
    <row r="131" spans="2:26" x14ac:dyDescent="0.25">
      <c r="B131" s="3">
        <v>46054</v>
      </c>
      <c r="C131">
        <v>222.61</v>
      </c>
      <c r="D131">
        <v>2.8292000000000002</v>
      </c>
      <c r="E131">
        <v>95.74</v>
      </c>
      <c r="F131">
        <v>95.883300000000006</v>
      </c>
      <c r="G131">
        <v>96.991</v>
      </c>
      <c r="H131">
        <v>1441.05</v>
      </c>
      <c r="I131">
        <v>1.1851</v>
      </c>
      <c r="J131">
        <v>6.9569000000000001</v>
      </c>
      <c r="K131">
        <v>274.46949999999998</v>
      </c>
      <c r="L131">
        <v>83004.81</v>
      </c>
      <c r="M131">
        <v>63.55</v>
      </c>
      <c r="N131">
        <v>4894.2299999999996</v>
      </c>
      <c r="O131">
        <v>4.3540000000000001</v>
      </c>
      <c r="P131">
        <v>11.525</v>
      </c>
      <c r="Q131">
        <v>2.65</v>
      </c>
      <c r="R131">
        <v>0.73</v>
      </c>
      <c r="S131">
        <v>0.91</v>
      </c>
      <c r="T131">
        <v>0.72</v>
      </c>
      <c r="U131">
        <v>2148</v>
      </c>
      <c r="V131">
        <v>6939.03</v>
      </c>
      <c r="W131">
        <v>23461.82</v>
      </c>
      <c r="X131">
        <v>9317.09</v>
      </c>
      <c r="Y131">
        <v>5224.3599999999997</v>
      </c>
      <c r="Z131">
        <v>53322.85</v>
      </c>
    </row>
    <row r="132" spans="2:26" x14ac:dyDescent="0.25">
      <c r="B132" s="3">
        <v>46053</v>
      </c>
      <c r="C132">
        <v>222.61</v>
      </c>
      <c r="D132">
        <v>2.8292000000000002</v>
      </c>
      <c r="E132">
        <v>95.74</v>
      </c>
      <c r="F132">
        <v>95.883300000000006</v>
      </c>
      <c r="G132">
        <v>96.991</v>
      </c>
      <c r="H132">
        <v>1441.05</v>
      </c>
      <c r="I132">
        <v>1.1851</v>
      </c>
      <c r="J132">
        <v>6.9569000000000001</v>
      </c>
      <c r="K132">
        <v>274.46949999999998</v>
      </c>
      <c r="L132">
        <v>83004.81</v>
      </c>
      <c r="M132">
        <v>63.55</v>
      </c>
      <c r="N132">
        <v>4894.2299999999996</v>
      </c>
      <c r="O132">
        <v>4.3540000000000001</v>
      </c>
      <c r="P132">
        <v>11.525</v>
      </c>
      <c r="Q132">
        <v>2.65</v>
      </c>
      <c r="R132">
        <v>0.73</v>
      </c>
      <c r="S132">
        <v>0.91</v>
      </c>
      <c r="T132">
        <v>0.72</v>
      </c>
      <c r="U132">
        <v>2148</v>
      </c>
      <c r="V132">
        <v>6939.03</v>
      </c>
      <c r="W132">
        <v>23461.82</v>
      </c>
      <c r="X132">
        <v>9317.09</v>
      </c>
      <c r="Y132">
        <v>5224.3599999999997</v>
      </c>
      <c r="Z132">
        <v>53322.85</v>
      </c>
    </row>
    <row r="133" spans="2:26" x14ac:dyDescent="0.25">
      <c r="B133" s="3">
        <v>46052</v>
      </c>
      <c r="C133">
        <v>222.61</v>
      </c>
      <c r="D133">
        <v>2.8292000000000002</v>
      </c>
      <c r="E133">
        <v>95.74</v>
      </c>
      <c r="F133">
        <v>95.883300000000006</v>
      </c>
      <c r="G133">
        <v>96.991</v>
      </c>
      <c r="H133">
        <v>1441.05</v>
      </c>
      <c r="I133">
        <v>1.1851</v>
      </c>
      <c r="J133">
        <v>6.9569000000000001</v>
      </c>
      <c r="K133">
        <v>274.46949999999998</v>
      </c>
      <c r="L133">
        <v>83004.81</v>
      </c>
      <c r="M133">
        <v>63.55</v>
      </c>
      <c r="N133">
        <v>4894.2299999999996</v>
      </c>
      <c r="O133">
        <v>4.3540000000000001</v>
      </c>
      <c r="P133">
        <v>11.525</v>
      </c>
      <c r="Q133">
        <v>2.65</v>
      </c>
      <c r="R133">
        <v>0.73</v>
      </c>
      <c r="S133">
        <v>0.91</v>
      </c>
      <c r="T133">
        <v>0.72</v>
      </c>
      <c r="U133">
        <v>2148</v>
      </c>
      <c r="V133">
        <v>6939.03</v>
      </c>
      <c r="W133">
        <v>23461.82</v>
      </c>
      <c r="X133">
        <v>9317.09</v>
      </c>
      <c r="Y133">
        <v>5224.3599999999997</v>
      </c>
      <c r="Z133">
        <v>53322.85</v>
      </c>
    </row>
    <row r="134" spans="2:26" x14ac:dyDescent="0.25">
      <c r="B134" s="3">
        <v>46051</v>
      </c>
      <c r="C134">
        <v>224.44</v>
      </c>
      <c r="D134">
        <v>2.8233000000000001</v>
      </c>
      <c r="E134">
        <v>95.99</v>
      </c>
      <c r="F134">
        <v>96.051699999999997</v>
      </c>
      <c r="G134">
        <v>96.283000000000001</v>
      </c>
      <c r="H134">
        <v>1434.45</v>
      </c>
      <c r="I134">
        <v>1.1971000000000001</v>
      </c>
      <c r="J134">
        <v>6.9523999999999999</v>
      </c>
      <c r="K134">
        <v>276.33229999999998</v>
      </c>
      <c r="L134">
        <v>84055</v>
      </c>
      <c r="M134">
        <v>63.78</v>
      </c>
      <c r="N134">
        <v>5375.24</v>
      </c>
      <c r="O134">
        <v>3.9180000000000001</v>
      </c>
      <c r="P134">
        <v>11.465</v>
      </c>
      <c r="Q134">
        <v>2.64</v>
      </c>
      <c r="R134">
        <v>0.73</v>
      </c>
      <c r="S134">
        <v>0.91</v>
      </c>
      <c r="T134">
        <v>0.72</v>
      </c>
      <c r="U134">
        <v>2002</v>
      </c>
      <c r="V134">
        <v>6969.01</v>
      </c>
      <c r="W134">
        <v>23685.119999999999</v>
      </c>
      <c r="X134">
        <v>9552.58</v>
      </c>
      <c r="Y134">
        <v>5221.25</v>
      </c>
      <c r="Z134">
        <v>53375.6</v>
      </c>
    </row>
    <row r="135" spans="2:26" x14ac:dyDescent="0.25">
      <c r="B135" s="3">
        <v>46050</v>
      </c>
      <c r="C135">
        <v>222.43</v>
      </c>
      <c r="D135">
        <v>2.7783000000000002</v>
      </c>
      <c r="E135">
        <v>96.15</v>
      </c>
      <c r="F135">
        <v>96.1464</v>
      </c>
      <c r="G135">
        <v>96.445999999999998</v>
      </c>
      <c r="H135">
        <v>1436.25</v>
      </c>
      <c r="I135">
        <v>1.1954</v>
      </c>
      <c r="J135">
        <v>6.9484000000000004</v>
      </c>
      <c r="K135">
        <v>276.24149999999997</v>
      </c>
      <c r="L135">
        <v>89080</v>
      </c>
      <c r="M135">
        <v>62.02</v>
      </c>
      <c r="N135">
        <v>5417.21</v>
      </c>
      <c r="O135">
        <v>7.46</v>
      </c>
      <c r="P135">
        <v>11.29</v>
      </c>
      <c r="Q135">
        <v>2.59</v>
      </c>
      <c r="R135">
        <v>0.71</v>
      </c>
      <c r="S135">
        <v>0.9</v>
      </c>
      <c r="T135">
        <v>0.72</v>
      </c>
      <c r="U135">
        <v>2016</v>
      </c>
      <c r="V135">
        <v>6978.03</v>
      </c>
      <c r="W135">
        <v>23857.45</v>
      </c>
      <c r="X135">
        <v>9512.24</v>
      </c>
      <c r="Y135">
        <v>5170.8100000000004</v>
      </c>
      <c r="Z135">
        <v>53358.71</v>
      </c>
    </row>
    <row r="136" spans="2:26" x14ac:dyDescent="0.25">
      <c r="B136" s="3">
        <v>46049</v>
      </c>
      <c r="C136">
        <v>221.77</v>
      </c>
      <c r="D136">
        <v>2.7679</v>
      </c>
      <c r="E136">
        <v>96.3</v>
      </c>
      <c r="F136">
        <v>96.208299999999994</v>
      </c>
      <c r="G136">
        <v>96.216999999999999</v>
      </c>
      <c r="H136">
        <v>1438.15</v>
      </c>
      <c r="I136">
        <v>1.2040999999999999</v>
      </c>
      <c r="J136">
        <v>6.9546000000000001</v>
      </c>
      <c r="K136">
        <v>277.28539999999998</v>
      </c>
      <c r="L136">
        <v>89390</v>
      </c>
      <c r="M136">
        <v>61.4</v>
      </c>
      <c r="N136">
        <v>5180.16</v>
      </c>
      <c r="O136">
        <v>6.9539999999999997</v>
      </c>
      <c r="P136">
        <v>11.35</v>
      </c>
      <c r="Q136">
        <v>2.58</v>
      </c>
      <c r="R136">
        <v>0.72</v>
      </c>
      <c r="S136">
        <v>0.9</v>
      </c>
      <c r="T136">
        <v>0.73</v>
      </c>
      <c r="U136">
        <v>1999</v>
      </c>
      <c r="V136">
        <v>6978.6</v>
      </c>
      <c r="W136">
        <v>23817.1</v>
      </c>
      <c r="X136">
        <v>9244.8799999999992</v>
      </c>
      <c r="Y136">
        <v>5084.8500000000004</v>
      </c>
      <c r="Z136">
        <v>53333.54</v>
      </c>
    </row>
    <row r="137" spans="2:26" x14ac:dyDescent="0.25">
      <c r="B137" s="3">
        <v>46048</v>
      </c>
      <c r="C137">
        <v>222.8</v>
      </c>
      <c r="D137">
        <v>2.7664</v>
      </c>
      <c r="E137">
        <v>96.35</v>
      </c>
      <c r="F137">
        <v>96.242599999999996</v>
      </c>
      <c r="G137">
        <v>97.04</v>
      </c>
      <c r="H137">
        <v>1441.95</v>
      </c>
      <c r="I137">
        <v>1.1879999999999999</v>
      </c>
      <c r="J137">
        <v>6.9542000000000002</v>
      </c>
      <c r="K137">
        <v>272.88350000000003</v>
      </c>
      <c r="L137">
        <v>87585</v>
      </c>
      <c r="M137">
        <v>60.08</v>
      </c>
      <c r="N137">
        <v>5008.7</v>
      </c>
      <c r="O137">
        <v>6.8</v>
      </c>
      <c r="P137">
        <v>11.225</v>
      </c>
      <c r="Q137">
        <v>2.57</v>
      </c>
      <c r="R137">
        <v>0.73</v>
      </c>
      <c r="S137">
        <v>0.91</v>
      </c>
      <c r="T137">
        <v>0.73</v>
      </c>
      <c r="U137">
        <v>1780</v>
      </c>
      <c r="V137">
        <v>6950.23</v>
      </c>
      <c r="W137">
        <v>23601.360000000001</v>
      </c>
      <c r="X137">
        <v>9147.2099999999991</v>
      </c>
      <c r="Y137">
        <v>4949.59</v>
      </c>
      <c r="Z137">
        <v>52885.25</v>
      </c>
    </row>
    <row r="138" spans="2:26" x14ac:dyDescent="0.25">
      <c r="B138" s="3">
        <v>46047</v>
      </c>
      <c r="C138">
        <v>224.19</v>
      </c>
      <c r="D138">
        <v>2.7698</v>
      </c>
      <c r="E138">
        <v>96.45</v>
      </c>
      <c r="F138">
        <v>96.314999999999998</v>
      </c>
      <c r="G138">
        <v>97.599000000000004</v>
      </c>
      <c r="H138">
        <v>1464</v>
      </c>
      <c r="I138">
        <v>1.1828000000000001</v>
      </c>
      <c r="J138">
        <v>6.9631999999999996</v>
      </c>
      <c r="K138">
        <v>276.83789999999999</v>
      </c>
      <c r="L138">
        <v>89500</v>
      </c>
      <c r="M138">
        <v>60.26</v>
      </c>
      <c r="N138">
        <v>4987.49</v>
      </c>
      <c r="O138">
        <v>5.2750000000000004</v>
      </c>
      <c r="P138">
        <v>11.285</v>
      </c>
      <c r="Q138">
        <v>2.56</v>
      </c>
      <c r="R138">
        <v>0.72</v>
      </c>
      <c r="S138">
        <v>0.9</v>
      </c>
      <c r="T138">
        <v>0.73</v>
      </c>
      <c r="U138">
        <v>1762</v>
      </c>
      <c r="V138">
        <v>6915.61</v>
      </c>
      <c r="W138">
        <v>23501.24</v>
      </c>
      <c r="X138">
        <v>9160.81</v>
      </c>
      <c r="Y138">
        <v>4990.07</v>
      </c>
      <c r="Z138">
        <v>53846.87</v>
      </c>
    </row>
    <row r="139" spans="2:26" x14ac:dyDescent="0.25">
      <c r="B139" s="3">
        <v>46046</v>
      </c>
      <c r="C139">
        <v>224.19</v>
      </c>
      <c r="D139">
        <v>2.7698</v>
      </c>
      <c r="E139">
        <v>96.45</v>
      </c>
      <c r="F139">
        <v>96.314999999999998</v>
      </c>
      <c r="G139">
        <v>97.599000000000004</v>
      </c>
      <c r="H139">
        <v>1464</v>
      </c>
      <c r="I139">
        <v>1.1828000000000001</v>
      </c>
      <c r="J139">
        <v>6.9631999999999996</v>
      </c>
      <c r="K139">
        <v>276.83789999999999</v>
      </c>
      <c r="L139">
        <v>89500</v>
      </c>
      <c r="M139">
        <v>60.26</v>
      </c>
      <c r="N139">
        <v>4987.49</v>
      </c>
      <c r="O139">
        <v>5.2750000000000004</v>
      </c>
      <c r="P139">
        <v>11.285</v>
      </c>
      <c r="Q139">
        <v>2.56</v>
      </c>
      <c r="R139">
        <v>0.72</v>
      </c>
      <c r="S139">
        <v>0.9</v>
      </c>
      <c r="T139">
        <v>0.73</v>
      </c>
      <c r="U139">
        <v>1762</v>
      </c>
      <c r="V139">
        <v>6915.61</v>
      </c>
      <c r="W139">
        <v>23501.24</v>
      </c>
      <c r="X139">
        <v>9160.81</v>
      </c>
      <c r="Y139">
        <v>4990.07</v>
      </c>
      <c r="Z139">
        <v>53846.87</v>
      </c>
    </row>
    <row r="140" spans="2:26" x14ac:dyDescent="0.25">
      <c r="B140" s="3">
        <v>46045</v>
      </c>
      <c r="C140">
        <v>224.19</v>
      </c>
      <c r="D140">
        <v>2.7698</v>
      </c>
      <c r="E140">
        <v>96.45</v>
      </c>
      <c r="F140">
        <v>96.314999999999998</v>
      </c>
      <c r="G140">
        <v>97.599000000000004</v>
      </c>
      <c r="H140">
        <v>1464</v>
      </c>
      <c r="I140">
        <v>1.1828000000000001</v>
      </c>
      <c r="J140">
        <v>6.9631999999999996</v>
      </c>
      <c r="K140">
        <v>276.83789999999999</v>
      </c>
      <c r="L140">
        <v>89500</v>
      </c>
      <c r="M140">
        <v>60.26</v>
      </c>
      <c r="N140">
        <v>4987.49</v>
      </c>
      <c r="O140">
        <v>5.2750000000000004</v>
      </c>
      <c r="P140">
        <v>11.285</v>
      </c>
      <c r="Q140">
        <v>2.56</v>
      </c>
      <c r="R140">
        <v>0.72</v>
      </c>
      <c r="S140">
        <v>0.9</v>
      </c>
      <c r="T140">
        <v>0.73</v>
      </c>
      <c r="U140">
        <v>1762</v>
      </c>
      <c r="V140">
        <v>6915.61</v>
      </c>
      <c r="W140">
        <v>23501.24</v>
      </c>
      <c r="X140">
        <v>9160.81</v>
      </c>
      <c r="Y140">
        <v>4990.07</v>
      </c>
      <c r="Z140">
        <v>53846.87</v>
      </c>
    </row>
    <row r="141" spans="2:26" x14ac:dyDescent="0.25">
      <c r="B141" s="3">
        <v>46044</v>
      </c>
      <c r="C141">
        <v>224.25</v>
      </c>
      <c r="D141">
        <v>2.7433000000000001</v>
      </c>
      <c r="E141">
        <v>96.53</v>
      </c>
      <c r="F141">
        <v>96.326800000000006</v>
      </c>
      <c r="G141">
        <v>98.358999999999995</v>
      </c>
      <c r="H141">
        <v>1465.15</v>
      </c>
      <c r="I141">
        <v>1.1755</v>
      </c>
      <c r="J141">
        <v>6.9695999999999998</v>
      </c>
      <c r="K141">
        <v>277.0204</v>
      </c>
      <c r="L141">
        <v>89445</v>
      </c>
      <c r="M141">
        <v>58.9</v>
      </c>
      <c r="N141">
        <v>4936.0200000000004</v>
      </c>
      <c r="O141">
        <v>5.0449999999999999</v>
      </c>
      <c r="P141">
        <v>11.22</v>
      </c>
      <c r="Q141">
        <v>2.5</v>
      </c>
      <c r="R141">
        <v>0.71</v>
      </c>
      <c r="S141">
        <v>0.88</v>
      </c>
      <c r="T141">
        <v>0.73</v>
      </c>
      <c r="U141">
        <v>1761</v>
      </c>
      <c r="V141">
        <v>6913.35</v>
      </c>
      <c r="W141">
        <v>23436.02</v>
      </c>
      <c r="X141">
        <v>9114.2999999999993</v>
      </c>
      <c r="Y141">
        <v>4952.53</v>
      </c>
      <c r="Z141">
        <v>53688.89</v>
      </c>
    </row>
    <row r="142" spans="2:26" x14ac:dyDescent="0.25">
      <c r="B142" s="3">
        <v>46043</v>
      </c>
      <c r="C142">
        <v>226.98</v>
      </c>
      <c r="D142">
        <v>2.7989000000000002</v>
      </c>
      <c r="E142">
        <v>96.53</v>
      </c>
      <c r="F142">
        <v>96.328299999999999</v>
      </c>
      <c r="G142">
        <v>98.760999999999996</v>
      </c>
      <c r="H142">
        <v>1465.85</v>
      </c>
      <c r="I142">
        <v>1.1685000000000001</v>
      </c>
      <c r="J142">
        <v>6.9648000000000003</v>
      </c>
      <c r="K142">
        <v>275.73579999999998</v>
      </c>
      <c r="L142">
        <v>90230</v>
      </c>
      <c r="M142">
        <v>59.98</v>
      </c>
      <c r="N142">
        <v>4831.7299999999996</v>
      </c>
      <c r="O142">
        <v>4.875</v>
      </c>
      <c r="P142">
        <v>11.335000000000001</v>
      </c>
      <c r="Q142">
        <v>2.54</v>
      </c>
      <c r="R142">
        <v>0.72</v>
      </c>
      <c r="S142">
        <v>0.9</v>
      </c>
      <c r="T142">
        <v>0.73</v>
      </c>
      <c r="U142">
        <v>1803</v>
      </c>
      <c r="V142">
        <v>6875.62</v>
      </c>
      <c r="W142">
        <v>23224.82</v>
      </c>
      <c r="X142">
        <v>9122.9500000000007</v>
      </c>
      <c r="Y142">
        <v>4909.93</v>
      </c>
      <c r="Z142">
        <v>52774.64</v>
      </c>
    </row>
    <row r="143" spans="2:26" x14ac:dyDescent="0.25">
      <c r="B143" s="3">
        <v>46042</v>
      </c>
      <c r="C143">
        <v>228.45</v>
      </c>
      <c r="D143">
        <v>2.8578000000000001</v>
      </c>
      <c r="E143">
        <v>96.56</v>
      </c>
      <c r="F143">
        <v>96.319199999999995</v>
      </c>
      <c r="G143">
        <v>98.641000000000005</v>
      </c>
      <c r="H143">
        <v>1477.55</v>
      </c>
      <c r="I143">
        <v>1.1725000000000001</v>
      </c>
      <c r="J143">
        <v>6.9607999999999999</v>
      </c>
      <c r="K143">
        <v>275.04880000000003</v>
      </c>
      <c r="L143">
        <v>89665</v>
      </c>
      <c r="M143">
        <v>59.57</v>
      </c>
      <c r="N143">
        <v>4763.43</v>
      </c>
      <c r="O143">
        <v>3.907</v>
      </c>
      <c r="P143">
        <v>10.805</v>
      </c>
      <c r="Q143">
        <v>2.61</v>
      </c>
      <c r="R143">
        <v>0.74</v>
      </c>
      <c r="S143">
        <v>0.92</v>
      </c>
      <c r="T143">
        <v>0.73</v>
      </c>
      <c r="U143">
        <v>1729</v>
      </c>
      <c r="V143">
        <v>6796.86</v>
      </c>
      <c r="W143">
        <v>22954.32</v>
      </c>
      <c r="X143">
        <v>9094.76</v>
      </c>
      <c r="Y143">
        <v>4885.75</v>
      </c>
      <c r="Z143">
        <v>52991.1</v>
      </c>
    </row>
    <row r="144" spans="2:26" x14ac:dyDescent="0.25">
      <c r="B144" s="3">
        <v>46041</v>
      </c>
      <c r="C144">
        <v>226.36</v>
      </c>
      <c r="D144">
        <v>2.7877999999999998</v>
      </c>
      <c r="E144">
        <v>96.67</v>
      </c>
      <c r="F144">
        <v>96.351200000000006</v>
      </c>
      <c r="G144">
        <v>99.393000000000001</v>
      </c>
      <c r="H144">
        <v>1473.2</v>
      </c>
      <c r="I144">
        <v>1.1646000000000001</v>
      </c>
      <c r="J144">
        <v>6.9641000000000002</v>
      </c>
      <c r="K144">
        <v>274.53309999999999</v>
      </c>
      <c r="L144">
        <v>95665</v>
      </c>
      <c r="M144">
        <v>58.85</v>
      </c>
      <c r="N144">
        <v>4670.8900000000003</v>
      </c>
      <c r="O144">
        <v>3.1030000000000002</v>
      </c>
      <c r="P144">
        <v>11.154999999999999</v>
      </c>
      <c r="Q144">
        <v>2.5099999999999998</v>
      </c>
      <c r="R144">
        <v>0.74</v>
      </c>
      <c r="S144">
        <v>0.92</v>
      </c>
      <c r="T144">
        <v>0.73</v>
      </c>
      <c r="U144">
        <v>1650</v>
      </c>
      <c r="V144">
        <v>6940.01</v>
      </c>
      <c r="W144">
        <v>23515.39</v>
      </c>
      <c r="X144">
        <v>9134.4500000000007</v>
      </c>
      <c r="Y144">
        <v>4904.66</v>
      </c>
      <c r="Z144">
        <v>53583.57</v>
      </c>
    </row>
    <row r="145" spans="2:26" x14ac:dyDescent="0.25">
      <c r="B145" s="3">
        <v>46040</v>
      </c>
      <c r="C145">
        <v>226.36</v>
      </c>
      <c r="D145">
        <v>2.7696999999999998</v>
      </c>
      <c r="E145">
        <v>96.67</v>
      </c>
      <c r="F145">
        <v>96.457599999999999</v>
      </c>
      <c r="G145">
        <v>99.393000000000001</v>
      </c>
      <c r="H145">
        <v>1474.85</v>
      </c>
      <c r="I145">
        <v>1.1597999999999999</v>
      </c>
      <c r="J145">
        <v>6.9702999999999999</v>
      </c>
      <c r="K145">
        <v>274.35070000000002</v>
      </c>
      <c r="L145">
        <v>95665</v>
      </c>
      <c r="M145">
        <v>58.85</v>
      </c>
      <c r="N145">
        <v>4596.09</v>
      </c>
      <c r="O145">
        <v>3.1030000000000002</v>
      </c>
      <c r="P145">
        <v>11.154999999999999</v>
      </c>
      <c r="Q145">
        <v>2.5099999999999998</v>
      </c>
      <c r="R145">
        <v>0.74</v>
      </c>
      <c r="S145">
        <v>0.92</v>
      </c>
      <c r="T145">
        <v>0.73</v>
      </c>
      <c r="U145">
        <v>1567</v>
      </c>
      <c r="V145">
        <v>6940.01</v>
      </c>
      <c r="W145">
        <v>23515.39</v>
      </c>
      <c r="X145">
        <v>9220.81</v>
      </c>
      <c r="Y145">
        <v>4840.74</v>
      </c>
      <c r="Z145">
        <v>53936.17</v>
      </c>
    </row>
    <row r="146" spans="2:26" x14ac:dyDescent="0.25">
      <c r="B146" s="3">
        <v>46039</v>
      </c>
      <c r="C146">
        <v>226.36</v>
      </c>
      <c r="D146">
        <v>2.7696999999999998</v>
      </c>
      <c r="E146">
        <v>96.67</v>
      </c>
      <c r="F146">
        <v>96.457599999999999</v>
      </c>
      <c r="G146">
        <v>99.393000000000001</v>
      </c>
      <c r="H146">
        <v>1474.85</v>
      </c>
      <c r="I146">
        <v>1.1597999999999999</v>
      </c>
      <c r="J146">
        <v>6.9702999999999999</v>
      </c>
      <c r="K146">
        <v>274.35070000000002</v>
      </c>
      <c r="L146">
        <v>95665</v>
      </c>
      <c r="M146">
        <v>58.85</v>
      </c>
      <c r="N146">
        <v>4596.09</v>
      </c>
      <c r="O146">
        <v>3.1030000000000002</v>
      </c>
      <c r="P146">
        <v>11.154999999999999</v>
      </c>
      <c r="Q146">
        <v>2.5099999999999998</v>
      </c>
      <c r="R146">
        <v>0.74</v>
      </c>
      <c r="S146">
        <v>0.92</v>
      </c>
      <c r="T146">
        <v>0.73</v>
      </c>
      <c r="U146">
        <v>1567</v>
      </c>
      <c r="V146">
        <v>6940.01</v>
      </c>
      <c r="W146">
        <v>23515.39</v>
      </c>
      <c r="X146">
        <v>9220.81</v>
      </c>
      <c r="Y146">
        <v>4840.74</v>
      </c>
      <c r="Z146">
        <v>53936.17</v>
      </c>
    </row>
    <row r="147" spans="2:26" x14ac:dyDescent="0.25">
      <c r="B147" s="3">
        <v>46038</v>
      </c>
      <c r="C147">
        <v>226.36</v>
      </c>
      <c r="D147">
        <v>2.7696999999999998</v>
      </c>
      <c r="E147">
        <v>96.69</v>
      </c>
      <c r="F147">
        <v>96.457599999999999</v>
      </c>
      <c r="G147">
        <v>99.393000000000001</v>
      </c>
      <c r="H147">
        <v>1474.85</v>
      </c>
      <c r="I147">
        <v>1.1597999999999999</v>
      </c>
      <c r="J147">
        <v>6.9702999999999999</v>
      </c>
      <c r="K147">
        <v>274.35070000000002</v>
      </c>
      <c r="L147">
        <v>95665</v>
      </c>
      <c r="M147">
        <v>58.85</v>
      </c>
      <c r="N147">
        <v>4596.09</v>
      </c>
      <c r="O147">
        <v>3.1030000000000002</v>
      </c>
      <c r="P147">
        <v>11.154999999999999</v>
      </c>
      <c r="Q147">
        <v>2.5099999999999998</v>
      </c>
      <c r="R147">
        <v>0.74</v>
      </c>
      <c r="S147">
        <v>0.92</v>
      </c>
      <c r="T147">
        <v>0.73</v>
      </c>
      <c r="U147">
        <v>1567</v>
      </c>
      <c r="V147">
        <v>6940.01</v>
      </c>
      <c r="W147">
        <v>23515.39</v>
      </c>
      <c r="X147">
        <v>9220.81</v>
      </c>
      <c r="Y147">
        <v>4840.74</v>
      </c>
      <c r="Z147">
        <v>53936.17</v>
      </c>
    </row>
    <row r="148" spans="2:26" x14ac:dyDescent="0.25">
      <c r="B148" s="3">
        <v>46037</v>
      </c>
      <c r="C148">
        <v>229.34</v>
      </c>
      <c r="D148">
        <v>2.798</v>
      </c>
      <c r="E148">
        <v>96.73</v>
      </c>
      <c r="F148">
        <v>96.484999999999999</v>
      </c>
      <c r="G148">
        <v>99.320999999999998</v>
      </c>
      <c r="H148">
        <v>1468.9</v>
      </c>
      <c r="I148">
        <v>1.1609</v>
      </c>
      <c r="J148">
        <v>6.9671000000000003</v>
      </c>
      <c r="K148">
        <v>273.44709999999998</v>
      </c>
      <c r="L148">
        <v>95355</v>
      </c>
      <c r="M148">
        <v>58.6</v>
      </c>
      <c r="N148">
        <v>4616.1499999999996</v>
      </c>
      <c r="O148">
        <v>3.1280000000000001</v>
      </c>
      <c r="P148">
        <v>9.61</v>
      </c>
      <c r="Q148">
        <v>2.5299999999999998</v>
      </c>
      <c r="R148">
        <v>0.75</v>
      </c>
      <c r="S148">
        <v>0.92</v>
      </c>
      <c r="T148">
        <v>0.73</v>
      </c>
      <c r="U148">
        <v>1532</v>
      </c>
      <c r="V148">
        <v>6944.47</v>
      </c>
      <c r="W148">
        <v>23530.02</v>
      </c>
      <c r="X148">
        <v>9266.86</v>
      </c>
      <c r="Y148">
        <v>4797.55</v>
      </c>
      <c r="Z148">
        <v>54110.5</v>
      </c>
    </row>
    <row r="149" spans="2:26" x14ac:dyDescent="0.25">
      <c r="B149" s="3">
        <v>46036</v>
      </c>
      <c r="C149">
        <v>234.72</v>
      </c>
      <c r="D149">
        <v>2.8481999999999998</v>
      </c>
      <c r="E149">
        <v>96.75</v>
      </c>
      <c r="F149">
        <v>96.537899999999993</v>
      </c>
      <c r="G149">
        <v>99.055000000000007</v>
      </c>
      <c r="H149">
        <v>1463.85</v>
      </c>
      <c r="I149">
        <v>1.1644000000000001</v>
      </c>
      <c r="J149">
        <v>6.9729000000000001</v>
      </c>
      <c r="K149">
        <v>271.6003</v>
      </c>
      <c r="L149">
        <v>97965</v>
      </c>
      <c r="M149">
        <v>61.02</v>
      </c>
      <c r="N149">
        <v>4626.58</v>
      </c>
      <c r="O149">
        <v>3.12</v>
      </c>
      <c r="P149">
        <v>9.5950000000000006</v>
      </c>
      <c r="Q149">
        <v>2.6</v>
      </c>
      <c r="R149">
        <v>0.76</v>
      </c>
      <c r="S149">
        <v>0.93</v>
      </c>
      <c r="T149">
        <v>0.73</v>
      </c>
      <c r="U149">
        <v>1566</v>
      </c>
      <c r="V149">
        <v>6926.6</v>
      </c>
      <c r="W149">
        <v>23471.75</v>
      </c>
      <c r="X149">
        <v>9315.56</v>
      </c>
      <c r="Y149">
        <v>4723.1000000000004</v>
      </c>
      <c r="Z149">
        <v>54341.23</v>
      </c>
    </row>
    <row r="150" spans="2:26" x14ac:dyDescent="0.25">
      <c r="B150" s="3">
        <v>46035</v>
      </c>
      <c r="C150">
        <v>231.71</v>
      </c>
      <c r="D150">
        <v>2.8279999999999998</v>
      </c>
      <c r="E150">
        <v>96.76</v>
      </c>
      <c r="F150">
        <v>96.585899999999995</v>
      </c>
      <c r="G150">
        <v>99.134</v>
      </c>
      <c r="H150">
        <v>1475.8</v>
      </c>
      <c r="I150">
        <v>1.1641999999999999</v>
      </c>
      <c r="J150">
        <v>6.9776999999999996</v>
      </c>
      <c r="K150">
        <v>274.66480000000001</v>
      </c>
      <c r="L150">
        <v>94715</v>
      </c>
      <c r="M150">
        <v>60.11</v>
      </c>
      <c r="N150">
        <v>4586.5200000000004</v>
      </c>
      <c r="O150">
        <v>3.419</v>
      </c>
      <c r="P150">
        <v>9.61</v>
      </c>
      <c r="Q150">
        <v>2.58</v>
      </c>
      <c r="R150">
        <v>0.76</v>
      </c>
      <c r="S150">
        <v>0.93</v>
      </c>
      <c r="T150">
        <v>0.73</v>
      </c>
      <c r="U150">
        <v>1608</v>
      </c>
      <c r="V150">
        <v>6963.74</v>
      </c>
      <c r="W150">
        <v>23709.87</v>
      </c>
      <c r="X150">
        <v>9285.41</v>
      </c>
      <c r="Y150">
        <v>4692.6400000000003</v>
      </c>
      <c r="Z150">
        <v>53549.16</v>
      </c>
    </row>
    <row r="151" spans="2:26" x14ac:dyDescent="0.25">
      <c r="B151" s="3">
        <v>46034</v>
      </c>
      <c r="C151">
        <v>230.63</v>
      </c>
      <c r="D151">
        <v>2.8296999999999999</v>
      </c>
      <c r="E151">
        <v>96.74</v>
      </c>
      <c r="F151">
        <v>96.626300000000001</v>
      </c>
      <c r="G151">
        <v>98.861999999999995</v>
      </c>
      <c r="H151">
        <v>1468.25</v>
      </c>
      <c r="I151">
        <v>1.1667000000000001</v>
      </c>
      <c r="J151">
        <v>6.9730999999999996</v>
      </c>
      <c r="K151">
        <v>273.1019</v>
      </c>
      <c r="L151">
        <v>91660</v>
      </c>
      <c r="M151">
        <v>58.87</v>
      </c>
      <c r="N151">
        <v>4597.51</v>
      </c>
      <c r="O151">
        <v>3.4089999999999998</v>
      </c>
      <c r="P151">
        <v>9.61</v>
      </c>
      <c r="Q151">
        <v>2.59</v>
      </c>
      <c r="R151">
        <v>0.77</v>
      </c>
      <c r="S151">
        <v>0.94</v>
      </c>
      <c r="T151">
        <v>0.73</v>
      </c>
      <c r="U151">
        <v>1659</v>
      </c>
      <c r="V151">
        <v>6977.27</v>
      </c>
      <c r="W151">
        <v>23733.9</v>
      </c>
      <c r="X151">
        <v>9220.08</v>
      </c>
      <c r="Y151">
        <v>4624.79</v>
      </c>
      <c r="Z151">
        <v>51939.89</v>
      </c>
    </row>
    <row r="152" spans="2:26" x14ac:dyDescent="0.25">
      <c r="B152" s="3">
        <v>46033</v>
      </c>
      <c r="C152">
        <v>230.16</v>
      </c>
      <c r="D152">
        <v>2.8206000000000002</v>
      </c>
      <c r="E152">
        <v>96.76</v>
      </c>
      <c r="F152">
        <v>96.655900000000003</v>
      </c>
      <c r="G152">
        <v>99.132999999999996</v>
      </c>
      <c r="H152">
        <v>1459.4</v>
      </c>
      <c r="I152">
        <v>1.1637</v>
      </c>
      <c r="J152">
        <v>6.9782999999999999</v>
      </c>
      <c r="K152">
        <v>271.91860000000003</v>
      </c>
      <c r="L152">
        <v>90405</v>
      </c>
      <c r="M152">
        <v>58.55</v>
      </c>
      <c r="N152">
        <v>4509.5</v>
      </c>
      <c r="O152">
        <v>3.169</v>
      </c>
      <c r="P152">
        <v>9.5649999999999995</v>
      </c>
      <c r="Q152">
        <v>2.57</v>
      </c>
      <c r="R152">
        <v>0.77</v>
      </c>
      <c r="S152">
        <v>0.94</v>
      </c>
      <c r="T152">
        <v>0.73</v>
      </c>
      <c r="U152">
        <v>1688</v>
      </c>
      <c r="V152">
        <v>6966.28</v>
      </c>
      <c r="W152">
        <v>23671.35</v>
      </c>
      <c r="X152">
        <v>9048.5300000000007</v>
      </c>
      <c r="Y152">
        <v>4586.32</v>
      </c>
      <c r="Z152">
        <v>51939.89</v>
      </c>
    </row>
    <row r="153" spans="2:26" x14ac:dyDescent="0.25">
      <c r="B153" s="3">
        <v>46032</v>
      </c>
      <c r="C153">
        <v>230.16</v>
      </c>
      <c r="D153">
        <v>2.8206000000000002</v>
      </c>
      <c r="E153">
        <v>96.76</v>
      </c>
      <c r="F153">
        <v>96.655900000000003</v>
      </c>
      <c r="G153">
        <v>99.132999999999996</v>
      </c>
      <c r="H153">
        <v>1459.4</v>
      </c>
      <c r="I153">
        <v>1.1637</v>
      </c>
      <c r="J153">
        <v>6.9782999999999999</v>
      </c>
      <c r="K153">
        <v>271.91860000000003</v>
      </c>
      <c r="L153">
        <v>90405</v>
      </c>
      <c r="M153">
        <v>58.55</v>
      </c>
      <c r="N153">
        <v>4509.5</v>
      </c>
      <c r="O153">
        <v>3.169</v>
      </c>
      <c r="P153">
        <v>9.5649999999999995</v>
      </c>
      <c r="Q153">
        <v>2.57</v>
      </c>
      <c r="R153">
        <v>0.77</v>
      </c>
      <c r="S153">
        <v>0.94</v>
      </c>
      <c r="T153">
        <v>0.73</v>
      </c>
      <c r="U153">
        <v>1688</v>
      </c>
      <c r="V153">
        <v>6966.28</v>
      </c>
      <c r="W153">
        <v>23671.35</v>
      </c>
      <c r="X153">
        <v>9048.5300000000007</v>
      </c>
      <c r="Y153">
        <v>4586.32</v>
      </c>
      <c r="Z153">
        <v>51939.89</v>
      </c>
    </row>
    <row r="154" spans="2:26" x14ac:dyDescent="0.25">
      <c r="B154" s="3">
        <v>46031</v>
      </c>
      <c r="C154">
        <v>230.16</v>
      </c>
      <c r="D154">
        <v>2.8206000000000002</v>
      </c>
      <c r="E154">
        <v>96.76</v>
      </c>
      <c r="F154">
        <v>96.655900000000003</v>
      </c>
      <c r="G154">
        <v>99.132999999999996</v>
      </c>
      <c r="H154">
        <v>1459.4</v>
      </c>
      <c r="I154">
        <v>1.1637</v>
      </c>
      <c r="J154">
        <v>6.9782999999999999</v>
      </c>
      <c r="K154">
        <v>271.91860000000003</v>
      </c>
      <c r="L154">
        <v>90405</v>
      </c>
      <c r="M154">
        <v>58.55</v>
      </c>
      <c r="N154">
        <v>4509.5</v>
      </c>
      <c r="O154">
        <v>3.169</v>
      </c>
      <c r="P154">
        <v>9.5649999999999995</v>
      </c>
      <c r="Q154">
        <v>2.57</v>
      </c>
      <c r="R154">
        <v>0.77</v>
      </c>
      <c r="S154">
        <v>0.94</v>
      </c>
      <c r="T154">
        <v>0.73</v>
      </c>
      <c r="U154">
        <v>1688</v>
      </c>
      <c r="V154">
        <v>6966.28</v>
      </c>
      <c r="W154">
        <v>23671.35</v>
      </c>
      <c r="X154">
        <v>9048.5300000000007</v>
      </c>
      <c r="Y154">
        <v>4586.32</v>
      </c>
      <c r="Z154">
        <v>51939.89</v>
      </c>
    </row>
    <row r="155" spans="2:26" x14ac:dyDescent="0.25">
      <c r="B155" s="3">
        <v>46030</v>
      </c>
      <c r="C155">
        <v>230.82</v>
      </c>
      <c r="D155">
        <v>2.86</v>
      </c>
      <c r="E155">
        <v>96.76</v>
      </c>
      <c r="F155">
        <v>96.654700000000005</v>
      </c>
      <c r="G155">
        <v>98.933999999999997</v>
      </c>
      <c r="H155">
        <v>1452.55</v>
      </c>
      <c r="I155">
        <v>1.1659999999999999</v>
      </c>
      <c r="J155">
        <v>6.9844999999999997</v>
      </c>
      <c r="K155">
        <v>269.63010000000003</v>
      </c>
      <c r="L155">
        <v>91105</v>
      </c>
      <c r="M155">
        <v>57.49</v>
      </c>
      <c r="N155">
        <v>4477.6499999999996</v>
      </c>
      <c r="O155">
        <v>3.407</v>
      </c>
      <c r="P155">
        <v>9.5549999999999997</v>
      </c>
      <c r="Q155">
        <v>2.58</v>
      </c>
      <c r="R155">
        <v>0.78</v>
      </c>
      <c r="S155">
        <v>0.95</v>
      </c>
      <c r="T155">
        <v>0.73</v>
      </c>
      <c r="U155">
        <v>1718</v>
      </c>
      <c r="V155">
        <v>6921.46</v>
      </c>
      <c r="W155">
        <v>23480.02</v>
      </c>
      <c r="X155">
        <v>9039.34</v>
      </c>
      <c r="Y155">
        <v>4552.37</v>
      </c>
      <c r="Z155">
        <v>51117.26</v>
      </c>
    </row>
    <row r="156" spans="2:26" x14ac:dyDescent="0.25">
      <c r="B156" s="3">
        <v>46029</v>
      </c>
      <c r="C156">
        <v>228.5</v>
      </c>
      <c r="D156">
        <v>2.8813</v>
      </c>
      <c r="E156">
        <v>96.75</v>
      </c>
      <c r="F156">
        <v>96.652699999999996</v>
      </c>
      <c r="G156">
        <v>98.683999999999997</v>
      </c>
      <c r="H156">
        <v>1448.25</v>
      </c>
      <c r="I156">
        <v>1.1675</v>
      </c>
      <c r="J156">
        <v>6.9916</v>
      </c>
      <c r="K156">
        <v>268.69799999999998</v>
      </c>
      <c r="L156">
        <v>91235</v>
      </c>
      <c r="M156">
        <v>55.87</v>
      </c>
      <c r="N156">
        <v>4456.47</v>
      </c>
      <c r="O156">
        <v>3.5249999999999999</v>
      </c>
      <c r="P156">
        <v>9.6050000000000004</v>
      </c>
      <c r="Q156">
        <v>2.61</v>
      </c>
      <c r="R156">
        <v>0.78</v>
      </c>
      <c r="S156">
        <v>0.95</v>
      </c>
      <c r="T156">
        <v>0.73</v>
      </c>
      <c r="U156">
        <v>1776</v>
      </c>
      <c r="V156">
        <v>6920.93</v>
      </c>
      <c r="W156">
        <v>23584.28</v>
      </c>
      <c r="X156">
        <v>9138.75</v>
      </c>
      <c r="Y156">
        <v>4551.0600000000004</v>
      </c>
      <c r="Z156">
        <v>51961.98</v>
      </c>
    </row>
    <row r="157" spans="2:26" x14ac:dyDescent="0.25">
      <c r="B157" s="3">
        <v>46028</v>
      </c>
      <c r="C157">
        <v>227.92</v>
      </c>
      <c r="D157">
        <v>2.8708</v>
      </c>
      <c r="E157">
        <v>96.72</v>
      </c>
      <c r="F157">
        <v>96.658199999999994</v>
      </c>
      <c r="G157">
        <v>98.58</v>
      </c>
      <c r="H157">
        <v>1447.5</v>
      </c>
      <c r="I157">
        <v>1.1689000000000001</v>
      </c>
      <c r="J157">
        <v>6.9839000000000002</v>
      </c>
      <c r="K157">
        <v>269.26549999999997</v>
      </c>
      <c r="L157">
        <v>92795</v>
      </c>
      <c r="M157">
        <v>56.7</v>
      </c>
      <c r="N157">
        <v>4494.83</v>
      </c>
      <c r="O157">
        <v>3.35</v>
      </c>
      <c r="P157">
        <v>9.5749999999999993</v>
      </c>
      <c r="Q157">
        <v>2.59</v>
      </c>
      <c r="R157">
        <v>0.77</v>
      </c>
      <c r="S157">
        <v>0.94</v>
      </c>
      <c r="T157">
        <v>0.73</v>
      </c>
      <c r="U157">
        <v>1830</v>
      </c>
      <c r="V157">
        <v>6944.82</v>
      </c>
      <c r="W157">
        <v>23547.17</v>
      </c>
      <c r="X157">
        <v>9244.24</v>
      </c>
      <c r="Y157">
        <v>4525.4799999999996</v>
      </c>
      <c r="Z157">
        <v>52518.080000000002</v>
      </c>
    </row>
    <row r="158" spans="2:26" x14ac:dyDescent="0.25">
      <c r="B158" s="3">
        <v>46027</v>
      </c>
      <c r="C158">
        <v>227.76</v>
      </c>
      <c r="D158">
        <v>2.8812000000000002</v>
      </c>
      <c r="E158">
        <v>96.69</v>
      </c>
      <c r="F158">
        <v>96.661500000000004</v>
      </c>
      <c r="G158">
        <v>98.27</v>
      </c>
      <c r="H158">
        <v>1445.45</v>
      </c>
      <c r="I158">
        <v>1.1721999999999999</v>
      </c>
      <c r="J158">
        <v>6.9885999999999999</v>
      </c>
      <c r="K158">
        <v>267.23750000000001</v>
      </c>
      <c r="L158">
        <v>94585</v>
      </c>
      <c r="M158">
        <v>57.8</v>
      </c>
      <c r="N158">
        <v>4449.1499999999996</v>
      </c>
      <c r="O158">
        <v>3.5230000000000001</v>
      </c>
      <c r="P158">
        <v>9.5399999999999991</v>
      </c>
      <c r="Q158">
        <v>2.62</v>
      </c>
      <c r="R158">
        <v>0.78</v>
      </c>
      <c r="S158">
        <v>0.95</v>
      </c>
      <c r="T158">
        <v>0.74</v>
      </c>
      <c r="U158">
        <v>1851</v>
      </c>
      <c r="V158">
        <v>6902.05</v>
      </c>
      <c r="W158">
        <v>23395.82</v>
      </c>
      <c r="X158">
        <v>9148.4699999999993</v>
      </c>
      <c r="Y158">
        <v>4457.5200000000004</v>
      </c>
      <c r="Z158">
        <v>51832.800000000003</v>
      </c>
    </row>
    <row r="159" spans="2:26" x14ac:dyDescent="0.25">
      <c r="B159" s="3">
        <v>46026</v>
      </c>
      <c r="C159">
        <v>229.87</v>
      </c>
      <c r="D159">
        <v>2.9075000000000002</v>
      </c>
      <c r="E159">
        <v>96.65</v>
      </c>
      <c r="F159">
        <v>96.664900000000003</v>
      </c>
      <c r="G159">
        <v>98.424000000000007</v>
      </c>
      <c r="H159">
        <v>1444.7</v>
      </c>
      <c r="I159">
        <v>1.1718999999999999</v>
      </c>
      <c r="J159">
        <v>6.9880000000000004</v>
      </c>
      <c r="K159">
        <v>266.28390000000002</v>
      </c>
      <c r="L159">
        <v>90190</v>
      </c>
      <c r="M159">
        <v>57.03</v>
      </c>
      <c r="N159">
        <v>4332.29</v>
      </c>
      <c r="O159">
        <v>3.6179999999999999</v>
      </c>
      <c r="P159">
        <v>9.6999999999999993</v>
      </c>
      <c r="Q159">
        <v>2.68</v>
      </c>
      <c r="R159">
        <v>0.78</v>
      </c>
      <c r="S159">
        <v>0.95</v>
      </c>
      <c r="T159">
        <v>0.73</v>
      </c>
      <c r="U159">
        <v>1882</v>
      </c>
      <c r="V159">
        <v>6858.47</v>
      </c>
      <c r="W159">
        <v>23235.63</v>
      </c>
      <c r="X159">
        <v>9168.99</v>
      </c>
      <c r="Y159">
        <v>4309.63</v>
      </c>
      <c r="Z159">
        <v>50339.48</v>
      </c>
    </row>
    <row r="160" spans="2:26" x14ac:dyDescent="0.25">
      <c r="B160" s="3">
        <v>46025</v>
      </c>
      <c r="C160">
        <v>229.87</v>
      </c>
      <c r="D160">
        <v>2.9075000000000002</v>
      </c>
      <c r="E160">
        <v>96.65</v>
      </c>
      <c r="F160">
        <v>96.664900000000003</v>
      </c>
      <c r="G160">
        <v>98.424000000000007</v>
      </c>
      <c r="H160">
        <v>1444.7</v>
      </c>
      <c r="I160">
        <v>1.1718999999999999</v>
      </c>
      <c r="J160">
        <v>6.9880000000000004</v>
      </c>
      <c r="K160">
        <v>266.28390000000002</v>
      </c>
      <c r="L160">
        <v>90190</v>
      </c>
      <c r="M160">
        <v>57.03</v>
      </c>
      <c r="N160">
        <v>4332.29</v>
      </c>
      <c r="O160">
        <v>3.6179999999999999</v>
      </c>
      <c r="P160">
        <v>9.6999999999999993</v>
      </c>
      <c r="Q160">
        <v>2.68</v>
      </c>
      <c r="R160">
        <v>0.78</v>
      </c>
      <c r="S160">
        <v>0.95</v>
      </c>
      <c r="T160">
        <v>0.73</v>
      </c>
      <c r="U160">
        <v>1882</v>
      </c>
      <c r="V160">
        <v>6858.47</v>
      </c>
      <c r="W160">
        <v>23235.63</v>
      </c>
      <c r="X160">
        <v>9168.99</v>
      </c>
      <c r="Y160">
        <v>4309.63</v>
      </c>
      <c r="Z160">
        <v>50339.48</v>
      </c>
    </row>
    <row r="161" spans="2:26" x14ac:dyDescent="0.25">
      <c r="B161" s="3">
        <v>46024</v>
      </c>
      <c r="C161">
        <v>229.87</v>
      </c>
      <c r="D161">
        <v>2.9075000000000002</v>
      </c>
      <c r="E161">
        <v>96.63</v>
      </c>
      <c r="F161">
        <v>96.664900000000003</v>
      </c>
      <c r="G161">
        <v>98.424000000000007</v>
      </c>
      <c r="H161">
        <v>1444.7</v>
      </c>
      <c r="I161">
        <v>1.1718999999999999</v>
      </c>
      <c r="J161">
        <v>6.9880000000000004</v>
      </c>
      <c r="K161">
        <v>266.28390000000002</v>
      </c>
      <c r="L161">
        <v>90190</v>
      </c>
      <c r="M161">
        <v>57.03</v>
      </c>
      <c r="N161">
        <v>4332.29</v>
      </c>
      <c r="O161">
        <v>3.6179999999999999</v>
      </c>
      <c r="P161">
        <v>9.6999999999999993</v>
      </c>
      <c r="Q161">
        <v>2.68</v>
      </c>
      <c r="R161">
        <v>0.78</v>
      </c>
      <c r="S161">
        <v>0.95</v>
      </c>
      <c r="T161">
        <v>0.73</v>
      </c>
      <c r="U161">
        <v>1882</v>
      </c>
      <c r="V161">
        <v>6858.47</v>
      </c>
      <c r="W161">
        <v>23235.63</v>
      </c>
      <c r="X161">
        <v>9168.99</v>
      </c>
      <c r="Y161">
        <v>4309.63</v>
      </c>
      <c r="Z161">
        <v>50339.48</v>
      </c>
    </row>
    <row r="162" spans="2:26" x14ac:dyDescent="0.25">
      <c r="B162" s="3">
        <v>46023</v>
      </c>
      <c r="C162">
        <v>231.44</v>
      </c>
      <c r="D162">
        <v>2.9079999999999999</v>
      </c>
      <c r="E162">
        <v>96.64</v>
      </c>
      <c r="F162">
        <v>96.661500000000004</v>
      </c>
      <c r="G162">
        <v>98.322000000000003</v>
      </c>
      <c r="H162">
        <v>1439.75</v>
      </c>
      <c r="I162">
        <v>1.1746000000000001</v>
      </c>
      <c r="J162">
        <v>6.9880000000000004</v>
      </c>
      <c r="K162">
        <v>262.86619999999999</v>
      </c>
      <c r="L162">
        <v>87885</v>
      </c>
      <c r="M162">
        <v>57.04</v>
      </c>
      <c r="N162">
        <v>4319.37</v>
      </c>
      <c r="O162">
        <v>3.6859999999999999</v>
      </c>
      <c r="P162">
        <v>9.6050000000000004</v>
      </c>
      <c r="Q162">
        <v>2.66</v>
      </c>
      <c r="R162">
        <v>0.78</v>
      </c>
      <c r="S162">
        <v>0.94</v>
      </c>
      <c r="T162">
        <v>0.73</v>
      </c>
      <c r="U162">
        <v>1877</v>
      </c>
      <c r="V162">
        <v>6845.5</v>
      </c>
      <c r="W162">
        <v>23241.99</v>
      </c>
      <c r="X162">
        <v>8913.68</v>
      </c>
      <c r="Y162">
        <v>4214.17</v>
      </c>
      <c r="Z162">
        <v>50339.48</v>
      </c>
    </row>
    <row r="163" spans="2:26" x14ac:dyDescent="0.25">
      <c r="B163" s="3">
        <v>46022</v>
      </c>
      <c r="C163">
        <v>231.44</v>
      </c>
      <c r="D163">
        <v>2.9079999999999999</v>
      </c>
      <c r="E163">
        <v>96.64</v>
      </c>
      <c r="F163">
        <v>96.661500000000004</v>
      </c>
      <c r="G163">
        <v>98.322000000000003</v>
      </c>
      <c r="H163">
        <v>1439.75</v>
      </c>
      <c r="I163">
        <v>1.1746000000000001</v>
      </c>
      <c r="J163">
        <v>6.9880000000000004</v>
      </c>
      <c r="K163">
        <v>262.86610000000002</v>
      </c>
      <c r="L163">
        <v>87885</v>
      </c>
      <c r="M163">
        <v>57.04</v>
      </c>
      <c r="N163">
        <v>4319.37</v>
      </c>
      <c r="O163">
        <v>3.6859999999999999</v>
      </c>
      <c r="P163">
        <v>9.6050000000000004</v>
      </c>
      <c r="Q163">
        <v>2.66</v>
      </c>
      <c r="R163">
        <v>0.78</v>
      </c>
      <c r="S163">
        <v>0.94</v>
      </c>
      <c r="T163">
        <v>0.73</v>
      </c>
      <c r="U163">
        <v>1877</v>
      </c>
      <c r="V163">
        <v>6845.5</v>
      </c>
      <c r="W163">
        <v>23241.99</v>
      </c>
      <c r="X163">
        <v>8913.68</v>
      </c>
      <c r="Y163">
        <v>4214.17</v>
      </c>
      <c r="Z163">
        <v>50339.48</v>
      </c>
    </row>
    <row r="164" spans="2:26" x14ac:dyDescent="0.25">
      <c r="B164" s="3">
        <v>46021</v>
      </c>
      <c r="C164">
        <v>234.83</v>
      </c>
      <c r="D164">
        <v>2.9169999999999998</v>
      </c>
      <c r="E164">
        <v>96.63</v>
      </c>
      <c r="F164">
        <v>96.703699999999998</v>
      </c>
      <c r="G164">
        <v>98.238</v>
      </c>
      <c r="H164">
        <v>1439.75</v>
      </c>
      <c r="I164">
        <v>1.1748000000000001</v>
      </c>
      <c r="J164">
        <v>6.9958</v>
      </c>
      <c r="K164">
        <v>262.93079999999998</v>
      </c>
      <c r="L164">
        <v>88260</v>
      </c>
      <c r="M164">
        <v>57.55</v>
      </c>
      <c r="N164">
        <v>4339.49</v>
      </c>
      <c r="O164">
        <v>3.972</v>
      </c>
      <c r="P164">
        <v>9.57</v>
      </c>
      <c r="Q164">
        <v>2.67</v>
      </c>
      <c r="R164">
        <v>0.77</v>
      </c>
      <c r="S164">
        <v>0.94</v>
      </c>
      <c r="T164">
        <v>0.72</v>
      </c>
      <c r="U164">
        <v>1877</v>
      </c>
      <c r="V164">
        <v>6896.24</v>
      </c>
      <c r="W164">
        <v>23419.08</v>
      </c>
      <c r="X164">
        <v>8991.02</v>
      </c>
      <c r="Y164">
        <v>4214.17</v>
      </c>
      <c r="Z164">
        <v>50339.48</v>
      </c>
    </row>
    <row r="165" spans="2:26" x14ac:dyDescent="0.25">
      <c r="B165" s="3">
        <v>46020</v>
      </c>
      <c r="C165">
        <v>235.08</v>
      </c>
      <c r="D165">
        <v>2.9379</v>
      </c>
      <c r="E165">
        <v>96.64</v>
      </c>
      <c r="F165">
        <v>96.701099999999997</v>
      </c>
      <c r="G165">
        <v>98.037000000000006</v>
      </c>
      <c r="H165">
        <v>1434</v>
      </c>
      <c r="I165">
        <v>1.1773</v>
      </c>
      <c r="J165">
        <v>7.0060000000000002</v>
      </c>
      <c r="K165">
        <v>257.38549999999998</v>
      </c>
      <c r="L165">
        <v>87560</v>
      </c>
      <c r="M165">
        <v>57.63</v>
      </c>
      <c r="N165">
        <v>4332.3500000000004</v>
      </c>
      <c r="O165">
        <v>4.6870000000000003</v>
      </c>
      <c r="P165">
        <v>9.69</v>
      </c>
      <c r="Q165">
        <v>2.71</v>
      </c>
      <c r="R165">
        <v>0.77</v>
      </c>
      <c r="S165">
        <v>0.94</v>
      </c>
      <c r="T165">
        <v>0.72</v>
      </c>
      <c r="U165">
        <v>1877</v>
      </c>
      <c r="V165">
        <v>6905.74</v>
      </c>
      <c r="W165">
        <v>23474.35</v>
      </c>
      <c r="X165">
        <v>8891.7099999999991</v>
      </c>
      <c r="Y165">
        <v>4220.5600000000004</v>
      </c>
      <c r="Z165">
        <v>50526.92</v>
      </c>
    </row>
    <row r="166" spans="2:26" x14ac:dyDescent="0.25">
      <c r="B166" s="3">
        <v>46019</v>
      </c>
      <c r="C166">
        <v>234.12</v>
      </c>
      <c r="D166">
        <v>2.9304000000000001</v>
      </c>
      <c r="E166">
        <v>96.64</v>
      </c>
      <c r="F166">
        <v>96.676900000000003</v>
      </c>
      <c r="G166">
        <v>98.022000000000006</v>
      </c>
      <c r="H166">
        <v>1442.3</v>
      </c>
      <c r="I166">
        <v>1.1772</v>
      </c>
      <c r="J166">
        <v>7.0053999999999998</v>
      </c>
      <c r="K166">
        <v>260.06079999999997</v>
      </c>
      <c r="L166">
        <v>86923.48</v>
      </c>
      <c r="M166">
        <v>56.53</v>
      </c>
      <c r="N166">
        <v>4533.21</v>
      </c>
      <c r="O166">
        <v>4.3659999999999997</v>
      </c>
      <c r="P166">
        <v>9.7200000000000006</v>
      </c>
      <c r="Q166">
        <v>2.71</v>
      </c>
      <c r="R166">
        <v>0.76</v>
      </c>
      <c r="S166">
        <v>0.93</v>
      </c>
      <c r="T166">
        <v>0.72</v>
      </c>
      <c r="U166">
        <v>1877</v>
      </c>
      <c r="V166">
        <v>6929.94</v>
      </c>
      <c r="W166">
        <v>23593.1</v>
      </c>
      <c r="X166">
        <v>8915.1200000000008</v>
      </c>
      <c r="Y166">
        <v>4129.68</v>
      </c>
      <c r="Z166">
        <v>50750.39</v>
      </c>
    </row>
    <row r="167" spans="2:26" x14ac:dyDescent="0.25">
      <c r="B167" s="3">
        <v>46018</v>
      </c>
      <c r="C167">
        <v>234.12</v>
      </c>
      <c r="D167">
        <v>2.9304000000000001</v>
      </c>
      <c r="E167">
        <v>96.64</v>
      </c>
      <c r="F167">
        <v>96.676900000000003</v>
      </c>
      <c r="G167">
        <v>98.022000000000006</v>
      </c>
      <c r="H167">
        <v>1442.3</v>
      </c>
      <c r="I167">
        <v>1.1772</v>
      </c>
      <c r="J167">
        <v>7.0053999999999998</v>
      </c>
      <c r="K167">
        <v>260.06079999999997</v>
      </c>
      <c r="L167">
        <v>86923.48</v>
      </c>
      <c r="M167">
        <v>56.53</v>
      </c>
      <c r="N167">
        <v>4533.21</v>
      </c>
      <c r="O167">
        <v>4.3659999999999997</v>
      </c>
      <c r="P167">
        <v>9.7200000000000006</v>
      </c>
      <c r="Q167">
        <v>2.71</v>
      </c>
      <c r="R167">
        <v>0.76</v>
      </c>
      <c r="S167">
        <v>0.93</v>
      </c>
      <c r="T167">
        <v>0.72</v>
      </c>
      <c r="U167">
        <v>1877</v>
      </c>
      <c r="V167">
        <v>6929.94</v>
      </c>
      <c r="W167">
        <v>23593.1</v>
      </c>
      <c r="X167">
        <v>8915.1200000000008</v>
      </c>
      <c r="Y167">
        <v>4129.68</v>
      </c>
      <c r="Z167">
        <v>50750.39</v>
      </c>
    </row>
    <row r="168" spans="2:26" x14ac:dyDescent="0.25">
      <c r="B168" s="3">
        <v>46017</v>
      </c>
      <c r="C168">
        <v>234.12</v>
      </c>
      <c r="D168">
        <v>2.9304000000000001</v>
      </c>
      <c r="E168">
        <v>96.54</v>
      </c>
      <c r="F168">
        <v>96.676900000000003</v>
      </c>
      <c r="G168">
        <v>98.022000000000006</v>
      </c>
      <c r="H168">
        <v>1442.3</v>
      </c>
      <c r="I168">
        <v>1.1772</v>
      </c>
      <c r="J168">
        <v>7.0053999999999998</v>
      </c>
      <c r="K168">
        <v>260.06079999999997</v>
      </c>
      <c r="L168">
        <v>86923.48</v>
      </c>
      <c r="M168">
        <v>56.53</v>
      </c>
      <c r="N168">
        <v>4533.21</v>
      </c>
      <c r="O168">
        <v>4.3659999999999997</v>
      </c>
      <c r="P168">
        <v>9.7200000000000006</v>
      </c>
      <c r="Q168">
        <v>2.71</v>
      </c>
      <c r="R168">
        <v>0.76</v>
      </c>
      <c r="S168">
        <v>0.93</v>
      </c>
      <c r="T168">
        <v>0.72</v>
      </c>
      <c r="U168">
        <v>1877</v>
      </c>
      <c r="V168">
        <v>6929.94</v>
      </c>
      <c r="W168">
        <v>23593.1</v>
      </c>
      <c r="X168">
        <v>8915.1200000000008</v>
      </c>
      <c r="Y168">
        <v>4129.68</v>
      </c>
      <c r="Z168">
        <v>50750.39</v>
      </c>
    </row>
    <row r="169" spans="2:26" x14ac:dyDescent="0.25">
      <c r="B169" s="3">
        <v>46016</v>
      </c>
      <c r="C169">
        <v>234.51</v>
      </c>
      <c r="D169">
        <v>2.9041999999999999</v>
      </c>
      <c r="E169">
        <v>96.56</v>
      </c>
      <c r="F169">
        <v>96.697299999999998</v>
      </c>
      <c r="G169">
        <v>97.975999999999999</v>
      </c>
      <c r="H169">
        <v>1446.9</v>
      </c>
      <c r="I169">
        <v>1.1783999999999999</v>
      </c>
      <c r="J169">
        <v>7.0057</v>
      </c>
      <c r="K169">
        <v>261.8723</v>
      </c>
      <c r="L169">
        <v>87245</v>
      </c>
      <c r="M169">
        <v>57.94</v>
      </c>
      <c r="N169">
        <v>4479.42</v>
      </c>
      <c r="O169">
        <v>4.242</v>
      </c>
      <c r="P169">
        <v>9.73</v>
      </c>
      <c r="Q169">
        <v>2.67</v>
      </c>
      <c r="R169">
        <v>0.77</v>
      </c>
      <c r="S169">
        <v>0.94</v>
      </c>
      <c r="T169">
        <v>0.71</v>
      </c>
      <c r="U169">
        <v>1877</v>
      </c>
      <c r="V169">
        <v>6932.05</v>
      </c>
      <c r="W169">
        <v>23613.31</v>
      </c>
      <c r="X169">
        <v>8915.1200000000008</v>
      </c>
      <c r="Y169">
        <v>4108.62</v>
      </c>
      <c r="Z169">
        <v>50407.79</v>
      </c>
    </row>
    <row r="170" spans="2:26" x14ac:dyDescent="0.25">
      <c r="B170" s="3">
        <v>46015</v>
      </c>
      <c r="C170">
        <v>234.51</v>
      </c>
      <c r="D170">
        <v>2.9041999999999999</v>
      </c>
      <c r="E170">
        <v>96.56</v>
      </c>
      <c r="F170">
        <v>96.697299999999998</v>
      </c>
      <c r="G170">
        <v>97.975999999999999</v>
      </c>
      <c r="H170">
        <v>1446.9</v>
      </c>
      <c r="I170">
        <v>1.1778999999999999</v>
      </c>
      <c r="J170">
        <v>7.0156999999999998</v>
      </c>
      <c r="K170">
        <v>261.48129999999998</v>
      </c>
      <c r="L170">
        <v>87245</v>
      </c>
      <c r="M170">
        <v>57.94</v>
      </c>
      <c r="N170">
        <v>4479.42</v>
      </c>
      <c r="O170">
        <v>4.242</v>
      </c>
      <c r="P170">
        <v>9.73</v>
      </c>
      <c r="Q170">
        <v>2.67</v>
      </c>
      <c r="R170">
        <v>0.77</v>
      </c>
      <c r="S170">
        <v>0.94</v>
      </c>
      <c r="T170">
        <v>0.71</v>
      </c>
      <c r="U170">
        <v>1877</v>
      </c>
      <c r="V170">
        <v>6932.05</v>
      </c>
      <c r="W170">
        <v>23613.31</v>
      </c>
      <c r="X170">
        <v>8915.1200000000008</v>
      </c>
      <c r="Y170">
        <v>4108.62</v>
      </c>
      <c r="Z170">
        <v>50344.1</v>
      </c>
    </row>
    <row r="171" spans="2:26" x14ac:dyDescent="0.25">
      <c r="B171" s="3">
        <v>46014</v>
      </c>
      <c r="C171">
        <v>231.97</v>
      </c>
      <c r="D171">
        <v>2.9016000000000002</v>
      </c>
      <c r="E171">
        <v>96.56</v>
      </c>
      <c r="F171">
        <v>96.693700000000007</v>
      </c>
      <c r="G171">
        <v>97.941999999999993</v>
      </c>
      <c r="H171">
        <v>1481.15</v>
      </c>
      <c r="I171">
        <v>1.1795</v>
      </c>
      <c r="J171">
        <v>7.0296000000000003</v>
      </c>
      <c r="K171">
        <v>267.95069999999998</v>
      </c>
      <c r="L171">
        <v>87685</v>
      </c>
      <c r="M171">
        <v>57.9</v>
      </c>
      <c r="N171">
        <v>4484.47</v>
      </c>
      <c r="O171">
        <v>4.4080000000000004</v>
      </c>
      <c r="P171">
        <v>9.6300000000000008</v>
      </c>
      <c r="Q171">
        <v>2.68</v>
      </c>
      <c r="R171">
        <v>0.78</v>
      </c>
      <c r="S171">
        <v>0.94</v>
      </c>
      <c r="T171">
        <v>0.71</v>
      </c>
      <c r="U171">
        <v>1889</v>
      </c>
      <c r="V171">
        <v>6909.79</v>
      </c>
      <c r="W171">
        <v>23561.84</v>
      </c>
      <c r="X171">
        <v>8913.83</v>
      </c>
      <c r="Y171">
        <v>4117.32</v>
      </c>
      <c r="Z171">
        <v>50412.87</v>
      </c>
    </row>
    <row r="172" spans="2:26" x14ac:dyDescent="0.25">
      <c r="B172" s="3">
        <v>46013</v>
      </c>
      <c r="C172">
        <v>231.82</v>
      </c>
      <c r="D172">
        <v>2.9201000000000001</v>
      </c>
      <c r="E172">
        <v>96.55</v>
      </c>
      <c r="F172">
        <v>96.702600000000004</v>
      </c>
      <c r="G172">
        <v>98.286000000000001</v>
      </c>
      <c r="H172">
        <v>1480.7</v>
      </c>
      <c r="I172">
        <v>1.1761999999999999</v>
      </c>
      <c r="J172">
        <v>7.0369999999999999</v>
      </c>
      <c r="K172">
        <v>264.72489999999999</v>
      </c>
      <c r="L172">
        <v>88390</v>
      </c>
      <c r="M172">
        <v>57.68</v>
      </c>
      <c r="N172">
        <v>4443.6000000000004</v>
      </c>
      <c r="O172">
        <v>3.9649999999999999</v>
      </c>
      <c r="P172">
        <v>9.59</v>
      </c>
      <c r="Q172">
        <v>2.71</v>
      </c>
      <c r="R172">
        <v>0.78</v>
      </c>
      <c r="S172">
        <v>0.95</v>
      </c>
      <c r="T172">
        <v>0.71</v>
      </c>
      <c r="U172">
        <v>1979</v>
      </c>
      <c r="V172">
        <v>6878.49</v>
      </c>
      <c r="W172">
        <v>23428.83</v>
      </c>
      <c r="X172">
        <v>8939.68</v>
      </c>
      <c r="Y172">
        <v>4105.93</v>
      </c>
      <c r="Z172">
        <v>50402.39</v>
      </c>
    </row>
    <row r="173" spans="2:26" x14ac:dyDescent="0.25">
      <c r="B173" s="3">
        <v>46012</v>
      </c>
      <c r="C173">
        <v>233.21</v>
      </c>
      <c r="D173">
        <v>2.9483999999999999</v>
      </c>
      <c r="E173">
        <v>96.54</v>
      </c>
      <c r="F173">
        <v>96.709100000000007</v>
      </c>
      <c r="G173">
        <v>98.599000000000004</v>
      </c>
      <c r="H173">
        <v>1478.05</v>
      </c>
      <c r="I173">
        <v>1.171</v>
      </c>
      <c r="J173">
        <v>7.0410000000000004</v>
      </c>
      <c r="K173">
        <v>266.52910000000003</v>
      </c>
      <c r="L173">
        <v>88060</v>
      </c>
      <c r="M173">
        <v>56.4</v>
      </c>
      <c r="N173">
        <v>4338.88</v>
      </c>
      <c r="O173">
        <v>3.984</v>
      </c>
      <c r="P173">
        <v>9.6750000000000007</v>
      </c>
      <c r="Q173">
        <v>2.75</v>
      </c>
      <c r="R173">
        <v>0.79</v>
      </c>
      <c r="S173">
        <v>0.95</v>
      </c>
      <c r="T173">
        <v>0.71</v>
      </c>
      <c r="U173">
        <v>2023</v>
      </c>
      <c r="V173">
        <v>6834.5</v>
      </c>
      <c r="W173">
        <v>23307.62</v>
      </c>
      <c r="X173">
        <v>8901.23</v>
      </c>
      <c r="Y173">
        <v>4020.55</v>
      </c>
      <c r="Z173">
        <v>49507.21</v>
      </c>
    </row>
    <row r="174" spans="2:26" x14ac:dyDescent="0.25">
      <c r="B174" s="3">
        <v>46011</v>
      </c>
      <c r="C174">
        <v>233.21</v>
      </c>
      <c r="D174">
        <v>2.9483999999999999</v>
      </c>
      <c r="E174">
        <v>96.54</v>
      </c>
      <c r="F174">
        <v>96.709100000000007</v>
      </c>
      <c r="G174">
        <v>98.599000000000004</v>
      </c>
      <c r="H174">
        <v>1478.05</v>
      </c>
      <c r="I174">
        <v>1.171</v>
      </c>
      <c r="J174">
        <v>7.0410000000000004</v>
      </c>
      <c r="K174">
        <v>266.52910000000003</v>
      </c>
      <c r="L174">
        <v>88060</v>
      </c>
      <c r="M174">
        <v>56.4</v>
      </c>
      <c r="N174">
        <v>4338.88</v>
      </c>
      <c r="O174">
        <v>3.984</v>
      </c>
      <c r="P174">
        <v>9.6750000000000007</v>
      </c>
      <c r="Q174">
        <v>2.75</v>
      </c>
      <c r="R174">
        <v>0.79</v>
      </c>
      <c r="S174">
        <v>0.95</v>
      </c>
      <c r="T174">
        <v>0.71</v>
      </c>
      <c r="U174">
        <v>2023</v>
      </c>
      <c r="V174">
        <v>6834.5</v>
      </c>
      <c r="W174">
        <v>23307.62</v>
      </c>
      <c r="X174">
        <v>8901.23</v>
      </c>
      <c r="Y174">
        <v>4020.55</v>
      </c>
      <c r="Z174">
        <v>49507.21</v>
      </c>
    </row>
    <row r="175" spans="2:26" x14ac:dyDescent="0.25">
      <c r="B175" s="3">
        <v>46010</v>
      </c>
      <c r="C175">
        <v>233.21</v>
      </c>
      <c r="D175">
        <v>2.9483999999999999</v>
      </c>
      <c r="E175">
        <v>96.49</v>
      </c>
      <c r="F175">
        <v>96.709100000000007</v>
      </c>
      <c r="G175">
        <v>98.599000000000004</v>
      </c>
      <c r="H175">
        <v>1478.05</v>
      </c>
      <c r="I175">
        <v>1.171</v>
      </c>
      <c r="J175">
        <v>7.0410000000000004</v>
      </c>
      <c r="K175">
        <v>266.52910000000003</v>
      </c>
      <c r="L175">
        <v>88060</v>
      </c>
      <c r="M175">
        <v>56.4</v>
      </c>
      <c r="N175">
        <v>4338.88</v>
      </c>
      <c r="O175">
        <v>3.984</v>
      </c>
      <c r="P175">
        <v>9.6750000000000007</v>
      </c>
      <c r="Q175">
        <v>2.75</v>
      </c>
      <c r="R175">
        <v>0.79</v>
      </c>
      <c r="S175">
        <v>0.95</v>
      </c>
      <c r="T175">
        <v>0.71</v>
      </c>
      <c r="U175">
        <v>2023</v>
      </c>
      <c r="V175">
        <v>6834.5</v>
      </c>
      <c r="W175">
        <v>23307.62</v>
      </c>
      <c r="X175">
        <v>8901.23</v>
      </c>
      <c r="Y175">
        <v>4020.55</v>
      </c>
      <c r="Z175">
        <v>49507.21</v>
      </c>
    </row>
    <row r="176" spans="2:26" x14ac:dyDescent="0.25">
      <c r="B176" s="3">
        <v>46009</v>
      </c>
      <c r="C176">
        <v>236.28</v>
      </c>
      <c r="D176">
        <v>2.9815999999999998</v>
      </c>
      <c r="E176">
        <v>96.5</v>
      </c>
      <c r="F176">
        <v>96.696299999999994</v>
      </c>
      <c r="G176">
        <v>98.427000000000007</v>
      </c>
      <c r="H176">
        <v>1474.4</v>
      </c>
      <c r="I176">
        <v>1.1721999999999999</v>
      </c>
      <c r="J176">
        <v>7.0412999999999997</v>
      </c>
      <c r="K176">
        <v>266.80349999999999</v>
      </c>
      <c r="L176">
        <v>84820</v>
      </c>
      <c r="M176">
        <v>56.03</v>
      </c>
      <c r="N176">
        <v>4332.62</v>
      </c>
      <c r="O176">
        <v>3.9079999999999999</v>
      </c>
      <c r="P176">
        <v>9.5549999999999997</v>
      </c>
      <c r="Q176">
        <v>2.78</v>
      </c>
      <c r="R176">
        <v>0.79</v>
      </c>
      <c r="S176">
        <v>0.96</v>
      </c>
      <c r="T176">
        <v>0.7</v>
      </c>
      <c r="U176">
        <v>2071</v>
      </c>
      <c r="V176">
        <v>6774.76</v>
      </c>
      <c r="W176">
        <v>23006.36</v>
      </c>
      <c r="X176">
        <v>8841.51</v>
      </c>
      <c r="Y176">
        <v>3994.51</v>
      </c>
      <c r="Z176">
        <v>49001.5</v>
      </c>
    </row>
    <row r="177" spans="2:26" x14ac:dyDescent="0.25">
      <c r="B177" s="3">
        <v>46008</v>
      </c>
      <c r="C177">
        <v>234.23</v>
      </c>
      <c r="D177">
        <v>3.0072999999999999</v>
      </c>
      <c r="E177">
        <v>96.53</v>
      </c>
      <c r="F177">
        <v>96.712400000000002</v>
      </c>
      <c r="G177">
        <v>98.367999999999995</v>
      </c>
      <c r="H177">
        <v>1474.6</v>
      </c>
      <c r="I177">
        <v>1.1740999999999999</v>
      </c>
      <c r="J177">
        <v>7.0439999999999996</v>
      </c>
      <c r="K177">
        <v>267.4973</v>
      </c>
      <c r="L177">
        <v>85965</v>
      </c>
      <c r="M177">
        <v>55.96</v>
      </c>
      <c r="N177">
        <v>4338.33</v>
      </c>
      <c r="O177">
        <v>4.024</v>
      </c>
      <c r="P177">
        <v>9.5350000000000001</v>
      </c>
      <c r="Q177">
        <v>2.83</v>
      </c>
      <c r="R177">
        <v>0.79</v>
      </c>
      <c r="S177">
        <v>0.96</v>
      </c>
      <c r="T177">
        <v>0.69</v>
      </c>
      <c r="U177">
        <v>2121</v>
      </c>
      <c r="V177">
        <v>6721.43</v>
      </c>
      <c r="W177">
        <v>22693.32</v>
      </c>
      <c r="X177">
        <v>8843.57</v>
      </c>
      <c r="Y177">
        <v>4056.41</v>
      </c>
      <c r="Z177">
        <v>49512.28</v>
      </c>
    </row>
    <row r="178" spans="2:26" x14ac:dyDescent="0.25">
      <c r="B178" s="3">
        <v>46007</v>
      </c>
      <c r="C178">
        <v>233.06</v>
      </c>
      <c r="D178">
        <v>2.9851000000000001</v>
      </c>
      <c r="E178">
        <v>96.56</v>
      </c>
      <c r="F178">
        <v>96.723799999999997</v>
      </c>
      <c r="G178">
        <v>98.146000000000001</v>
      </c>
      <c r="H178">
        <v>1473.2</v>
      </c>
      <c r="I178">
        <v>1.1747000000000001</v>
      </c>
      <c r="J178">
        <v>7.0426000000000002</v>
      </c>
      <c r="K178">
        <v>269.36160000000001</v>
      </c>
      <c r="L178">
        <v>87795</v>
      </c>
      <c r="M178">
        <v>55.4</v>
      </c>
      <c r="N178">
        <v>4302.32</v>
      </c>
      <c r="O178">
        <v>3.8860000000000001</v>
      </c>
      <c r="P178">
        <v>9.4550000000000001</v>
      </c>
      <c r="Q178">
        <v>2.81</v>
      </c>
      <c r="R178">
        <v>0.79</v>
      </c>
      <c r="S178">
        <v>0.96</v>
      </c>
      <c r="T178">
        <v>0.69</v>
      </c>
      <c r="U178">
        <v>2204</v>
      </c>
      <c r="V178">
        <v>6800.26</v>
      </c>
      <c r="W178">
        <v>23111.46</v>
      </c>
      <c r="X178">
        <v>8757.93</v>
      </c>
      <c r="Y178">
        <v>3999.13</v>
      </c>
      <c r="Z178">
        <v>49383.29</v>
      </c>
    </row>
    <row r="179" spans="2:26" x14ac:dyDescent="0.25">
      <c r="B179" s="3">
        <v>46006</v>
      </c>
      <c r="C179">
        <v>230.19</v>
      </c>
      <c r="D179">
        <v>2.9554999999999998</v>
      </c>
      <c r="E179">
        <v>96.58</v>
      </c>
      <c r="F179">
        <v>96.718999999999994</v>
      </c>
      <c r="G179">
        <v>98.308999999999997</v>
      </c>
      <c r="H179">
        <v>1468.05</v>
      </c>
      <c r="I179">
        <v>1.1753</v>
      </c>
      <c r="J179">
        <v>7.048</v>
      </c>
      <c r="K179">
        <v>271.0582</v>
      </c>
      <c r="L179">
        <v>85985</v>
      </c>
      <c r="M179">
        <v>56.8</v>
      </c>
      <c r="N179">
        <v>4305.01</v>
      </c>
      <c r="O179">
        <v>4.0119999999999996</v>
      </c>
      <c r="P179">
        <v>10.662000000000001</v>
      </c>
      <c r="Q179">
        <v>2.76</v>
      </c>
      <c r="R179">
        <v>0.79</v>
      </c>
      <c r="S179">
        <v>0.95</v>
      </c>
      <c r="T179">
        <v>0.68</v>
      </c>
      <c r="U179">
        <v>2193</v>
      </c>
      <c r="V179">
        <v>6816.51</v>
      </c>
      <c r="W179">
        <v>23057.41</v>
      </c>
      <c r="X179">
        <v>8917.7000000000007</v>
      </c>
      <c r="Y179">
        <v>4090.59</v>
      </c>
      <c r="Z179">
        <v>50168.11</v>
      </c>
    </row>
    <row r="180" spans="2:26" x14ac:dyDescent="0.25">
      <c r="B180" s="3">
        <v>46005</v>
      </c>
      <c r="C180">
        <v>232.06</v>
      </c>
      <c r="D180">
        <v>2.9552</v>
      </c>
      <c r="E180">
        <v>96.59</v>
      </c>
      <c r="F180">
        <v>96.719300000000004</v>
      </c>
      <c r="G180">
        <v>98.399000000000001</v>
      </c>
      <c r="H180">
        <v>1477.8</v>
      </c>
      <c r="I180">
        <v>1.1739999999999999</v>
      </c>
      <c r="J180">
        <v>7.0549999999999997</v>
      </c>
      <c r="K180">
        <v>272.73079999999999</v>
      </c>
      <c r="L180">
        <v>90440</v>
      </c>
      <c r="M180">
        <v>57.07</v>
      </c>
      <c r="N180">
        <v>4299.63</v>
      </c>
      <c r="O180">
        <v>4.1130000000000004</v>
      </c>
      <c r="P180">
        <v>10.7</v>
      </c>
      <c r="Q180">
        <v>2.75</v>
      </c>
      <c r="R180">
        <v>0.78</v>
      </c>
      <c r="S180">
        <v>0.94</v>
      </c>
      <c r="T180">
        <v>0.68</v>
      </c>
      <c r="U180">
        <v>2205</v>
      </c>
      <c r="V180">
        <v>6827.41</v>
      </c>
      <c r="W180">
        <v>23195.17</v>
      </c>
      <c r="X180">
        <v>9079.35</v>
      </c>
      <c r="Y180">
        <v>4167.16</v>
      </c>
      <c r="Z180">
        <v>50836.55</v>
      </c>
    </row>
    <row r="181" spans="2:26" x14ac:dyDescent="0.25">
      <c r="B181" s="3">
        <v>46004</v>
      </c>
      <c r="C181">
        <v>232.06</v>
      </c>
      <c r="D181">
        <v>2.9552</v>
      </c>
      <c r="E181">
        <v>96.59</v>
      </c>
      <c r="F181">
        <v>96.719300000000004</v>
      </c>
      <c r="G181">
        <v>98.399000000000001</v>
      </c>
      <c r="H181">
        <v>1477.8</v>
      </c>
      <c r="I181">
        <v>1.1739999999999999</v>
      </c>
      <c r="J181">
        <v>7.0549999999999997</v>
      </c>
      <c r="K181">
        <v>272.73079999999999</v>
      </c>
      <c r="L181">
        <v>90440</v>
      </c>
      <c r="M181">
        <v>57.07</v>
      </c>
      <c r="N181">
        <v>4299.63</v>
      </c>
      <c r="O181">
        <v>4.1130000000000004</v>
      </c>
      <c r="P181">
        <v>10.7</v>
      </c>
      <c r="Q181">
        <v>2.75</v>
      </c>
      <c r="R181">
        <v>0.78</v>
      </c>
      <c r="S181">
        <v>0.94</v>
      </c>
      <c r="T181">
        <v>0.68</v>
      </c>
      <c r="U181">
        <v>2205</v>
      </c>
      <c r="V181">
        <v>6827.41</v>
      </c>
      <c r="W181">
        <v>23195.17</v>
      </c>
      <c r="X181">
        <v>9079.35</v>
      </c>
      <c r="Y181">
        <v>4167.16</v>
      </c>
      <c r="Z181">
        <v>50836.55</v>
      </c>
    </row>
    <row r="182" spans="2:26" x14ac:dyDescent="0.25">
      <c r="B182" s="3">
        <v>46003</v>
      </c>
      <c r="C182">
        <v>232.06</v>
      </c>
      <c r="D182">
        <v>2.9552</v>
      </c>
      <c r="E182">
        <v>96.58</v>
      </c>
      <c r="F182">
        <v>96.719300000000004</v>
      </c>
      <c r="G182">
        <v>98.399000000000001</v>
      </c>
      <c r="H182">
        <v>1477.8</v>
      </c>
      <c r="I182">
        <v>1.1739999999999999</v>
      </c>
      <c r="J182">
        <v>7.0549999999999997</v>
      </c>
      <c r="K182">
        <v>272.73079999999999</v>
      </c>
      <c r="L182">
        <v>90440</v>
      </c>
      <c r="M182">
        <v>57.07</v>
      </c>
      <c r="N182">
        <v>4299.63</v>
      </c>
      <c r="O182">
        <v>4.1130000000000004</v>
      </c>
      <c r="P182">
        <v>10.7</v>
      </c>
      <c r="Q182">
        <v>2.75</v>
      </c>
      <c r="R182">
        <v>0.78</v>
      </c>
      <c r="S182">
        <v>0.94</v>
      </c>
      <c r="T182">
        <v>0.68</v>
      </c>
      <c r="U182">
        <v>2205</v>
      </c>
      <c r="V182">
        <v>6827.41</v>
      </c>
      <c r="W182">
        <v>23195.17</v>
      </c>
      <c r="X182">
        <v>9079.35</v>
      </c>
      <c r="Y182">
        <v>4167.16</v>
      </c>
      <c r="Z182">
        <v>50836.55</v>
      </c>
    </row>
    <row r="183" spans="2:26" x14ac:dyDescent="0.25">
      <c r="B183" s="3">
        <v>46002</v>
      </c>
      <c r="C183">
        <v>235.85</v>
      </c>
      <c r="D183">
        <v>2.9472999999999998</v>
      </c>
      <c r="E183">
        <v>96.6</v>
      </c>
      <c r="F183">
        <v>96.746099999999998</v>
      </c>
      <c r="G183">
        <v>98.346000000000004</v>
      </c>
      <c r="H183">
        <v>1472.2</v>
      </c>
      <c r="I183">
        <v>1.1738</v>
      </c>
      <c r="J183">
        <v>7.0571000000000002</v>
      </c>
      <c r="K183">
        <v>272.25990000000002</v>
      </c>
      <c r="L183">
        <v>92010</v>
      </c>
      <c r="M183">
        <v>57.38</v>
      </c>
      <c r="N183">
        <v>4280.18</v>
      </c>
      <c r="O183">
        <v>4.2309999999999999</v>
      </c>
      <c r="P183">
        <v>10.744999999999999</v>
      </c>
      <c r="Q183">
        <v>2.71</v>
      </c>
      <c r="R183">
        <v>0.77</v>
      </c>
      <c r="S183">
        <v>0.92</v>
      </c>
      <c r="T183">
        <v>0.68</v>
      </c>
      <c r="U183">
        <v>2294</v>
      </c>
      <c r="V183">
        <v>6901</v>
      </c>
      <c r="W183">
        <v>23593.86</v>
      </c>
      <c r="X183">
        <v>8934.2800000000007</v>
      </c>
      <c r="Y183">
        <v>4110.62</v>
      </c>
      <c r="Z183">
        <v>50148.82</v>
      </c>
    </row>
    <row r="184" spans="2:26" x14ac:dyDescent="0.25">
      <c r="B184" s="3">
        <v>46001</v>
      </c>
      <c r="C184">
        <v>239.03</v>
      </c>
      <c r="D184">
        <v>2.9687000000000001</v>
      </c>
      <c r="E184">
        <v>96.61</v>
      </c>
      <c r="F184">
        <v>96.764300000000006</v>
      </c>
      <c r="G184">
        <v>98.786000000000001</v>
      </c>
      <c r="H184">
        <v>1471</v>
      </c>
      <c r="I184">
        <v>1.1695</v>
      </c>
      <c r="J184">
        <v>7.0679999999999996</v>
      </c>
      <c r="K184">
        <v>268.70979999999997</v>
      </c>
      <c r="L184">
        <v>92785</v>
      </c>
      <c r="M184">
        <v>58.1</v>
      </c>
      <c r="N184">
        <v>4228.84</v>
      </c>
      <c r="O184">
        <v>4.5949999999999998</v>
      </c>
      <c r="P184">
        <v>10.775</v>
      </c>
      <c r="Q184">
        <v>2.75</v>
      </c>
      <c r="R184">
        <v>0.76</v>
      </c>
      <c r="S184">
        <v>0.92</v>
      </c>
      <c r="T184">
        <v>0.68</v>
      </c>
      <c r="U184">
        <v>2430</v>
      </c>
      <c r="V184">
        <v>6886.68</v>
      </c>
      <c r="W184">
        <v>23654.15</v>
      </c>
      <c r="X184">
        <v>8954.69</v>
      </c>
      <c r="Y184">
        <v>4135</v>
      </c>
      <c r="Z184">
        <v>50602.8</v>
      </c>
    </row>
    <row r="185" spans="2:26" x14ac:dyDescent="0.25">
      <c r="B185" s="3">
        <v>46000</v>
      </c>
      <c r="C185">
        <v>237.27</v>
      </c>
      <c r="D185">
        <v>2.9411999999999998</v>
      </c>
      <c r="E185">
        <v>96.6</v>
      </c>
      <c r="F185">
        <v>96.737499999999997</v>
      </c>
      <c r="G185">
        <v>99.22</v>
      </c>
      <c r="H185">
        <v>1469.7</v>
      </c>
      <c r="I185">
        <v>1.1627000000000001</v>
      </c>
      <c r="J185">
        <v>7.0636000000000001</v>
      </c>
      <c r="K185">
        <v>270.16079999999999</v>
      </c>
      <c r="L185">
        <v>93340</v>
      </c>
      <c r="M185">
        <v>57.93</v>
      </c>
      <c r="N185">
        <v>4208.24</v>
      </c>
      <c r="O185">
        <v>4.5739999999999998</v>
      </c>
      <c r="P185">
        <v>10.85</v>
      </c>
      <c r="Q185">
        <v>2.71</v>
      </c>
      <c r="R185">
        <v>0.77</v>
      </c>
      <c r="S185">
        <v>0.93</v>
      </c>
      <c r="T185">
        <v>0.74</v>
      </c>
      <c r="U185">
        <v>2557</v>
      </c>
      <c r="V185">
        <v>6840.51</v>
      </c>
      <c r="W185">
        <v>23576.49</v>
      </c>
      <c r="X185">
        <v>8936.41</v>
      </c>
      <c r="Y185">
        <v>4143.55</v>
      </c>
      <c r="Z185">
        <v>50655.1</v>
      </c>
    </row>
    <row r="186" spans="2:26" x14ac:dyDescent="0.25">
      <c r="B186" s="3">
        <v>45999</v>
      </c>
      <c r="C186">
        <v>235.87</v>
      </c>
      <c r="D186">
        <v>2.9302000000000001</v>
      </c>
      <c r="E186">
        <v>96.59</v>
      </c>
      <c r="F186">
        <v>96.656599999999997</v>
      </c>
      <c r="G186">
        <v>99.087000000000003</v>
      </c>
      <c r="H186">
        <v>1469.4</v>
      </c>
      <c r="I186">
        <v>1.1637</v>
      </c>
      <c r="J186">
        <v>7.0720000000000001</v>
      </c>
      <c r="K186">
        <v>270.48360000000002</v>
      </c>
      <c r="L186">
        <v>90990</v>
      </c>
      <c r="M186">
        <v>58.25</v>
      </c>
      <c r="N186">
        <v>4190.66</v>
      </c>
      <c r="O186">
        <v>4.9119999999999999</v>
      </c>
      <c r="P186">
        <v>10.865</v>
      </c>
      <c r="Q186">
        <v>2.71</v>
      </c>
      <c r="R186">
        <v>0.77</v>
      </c>
      <c r="S186">
        <v>0.92</v>
      </c>
      <c r="T186">
        <v>0.74</v>
      </c>
      <c r="U186">
        <v>2694</v>
      </c>
      <c r="V186">
        <v>6846.51</v>
      </c>
      <c r="W186">
        <v>23545.9</v>
      </c>
      <c r="X186">
        <v>9083.5300000000007</v>
      </c>
      <c r="Y186">
        <v>4154.8500000000004</v>
      </c>
      <c r="Z186">
        <v>50581.94</v>
      </c>
    </row>
    <row r="187" spans="2:26" x14ac:dyDescent="0.25">
      <c r="B187" s="3">
        <v>45998</v>
      </c>
      <c r="C187">
        <v>233.54</v>
      </c>
      <c r="D187">
        <v>2.8932000000000002</v>
      </c>
      <c r="E187">
        <v>96.56</v>
      </c>
      <c r="F187">
        <v>96.654399999999995</v>
      </c>
      <c r="G187">
        <v>98.992000000000004</v>
      </c>
      <c r="H187">
        <v>1472.05</v>
      </c>
      <c r="I187">
        <v>1.1641999999999999</v>
      </c>
      <c r="J187">
        <v>7.0711000000000004</v>
      </c>
      <c r="K187">
        <v>270.24740000000003</v>
      </c>
      <c r="L187">
        <v>89600</v>
      </c>
      <c r="M187">
        <v>59.31</v>
      </c>
      <c r="N187">
        <v>4197.78</v>
      </c>
      <c r="O187">
        <v>5.2889999999999997</v>
      </c>
      <c r="P187">
        <v>10.88</v>
      </c>
      <c r="Q187">
        <v>2.64</v>
      </c>
      <c r="R187">
        <v>0.77</v>
      </c>
      <c r="S187">
        <v>0.93</v>
      </c>
      <c r="T187">
        <v>0.74</v>
      </c>
      <c r="U187">
        <v>2727</v>
      </c>
      <c r="V187">
        <v>6870.4</v>
      </c>
      <c r="W187">
        <v>23578.13</v>
      </c>
      <c r="X187">
        <v>9198.2999999999993</v>
      </c>
      <c r="Y187">
        <v>4100.05</v>
      </c>
      <c r="Z187">
        <v>50491.87</v>
      </c>
    </row>
    <row r="188" spans="2:26" x14ac:dyDescent="0.25">
      <c r="B188" s="3">
        <v>45997</v>
      </c>
      <c r="C188">
        <v>233.54</v>
      </c>
      <c r="D188">
        <v>2.8932000000000002</v>
      </c>
      <c r="E188">
        <v>96.56</v>
      </c>
      <c r="F188">
        <v>96.654399999999995</v>
      </c>
      <c r="G188">
        <v>98.992000000000004</v>
      </c>
      <c r="H188">
        <v>1472.05</v>
      </c>
      <c r="I188">
        <v>1.1641999999999999</v>
      </c>
      <c r="J188">
        <v>7.0711000000000004</v>
      </c>
      <c r="K188">
        <v>270.24740000000003</v>
      </c>
      <c r="L188">
        <v>89600</v>
      </c>
      <c r="M188">
        <v>59.31</v>
      </c>
      <c r="N188">
        <v>4197.78</v>
      </c>
      <c r="O188">
        <v>5.2889999999999997</v>
      </c>
      <c r="P188">
        <v>10.88</v>
      </c>
      <c r="Q188">
        <v>2.64</v>
      </c>
      <c r="R188">
        <v>0.77</v>
      </c>
      <c r="S188">
        <v>0.93</v>
      </c>
      <c r="T188">
        <v>0.74</v>
      </c>
      <c r="U188">
        <v>2727</v>
      </c>
      <c r="V188">
        <v>6870.4</v>
      </c>
      <c r="W188">
        <v>23578.13</v>
      </c>
      <c r="X188">
        <v>9198.2999999999993</v>
      </c>
      <c r="Y188">
        <v>4100.05</v>
      </c>
      <c r="Z188">
        <v>50491.87</v>
      </c>
    </row>
    <row r="189" spans="2:26" x14ac:dyDescent="0.25">
      <c r="B189" s="3">
        <v>45996</v>
      </c>
      <c r="C189">
        <v>233.54</v>
      </c>
      <c r="D189">
        <v>2.8932000000000002</v>
      </c>
      <c r="E189">
        <v>96.54</v>
      </c>
      <c r="F189">
        <v>96.654399999999995</v>
      </c>
      <c r="G189">
        <v>98.992000000000004</v>
      </c>
      <c r="H189">
        <v>1472.05</v>
      </c>
      <c r="I189">
        <v>1.1641999999999999</v>
      </c>
      <c r="J189">
        <v>7.0711000000000004</v>
      </c>
      <c r="K189">
        <v>270.24740000000003</v>
      </c>
      <c r="L189">
        <v>89600</v>
      </c>
      <c r="M189">
        <v>59.31</v>
      </c>
      <c r="N189">
        <v>4197.78</v>
      </c>
      <c r="O189">
        <v>5.2889999999999997</v>
      </c>
      <c r="P189">
        <v>10.88</v>
      </c>
      <c r="Q189">
        <v>2.64</v>
      </c>
      <c r="R189">
        <v>0.77</v>
      </c>
      <c r="S189">
        <v>0.93</v>
      </c>
      <c r="T189">
        <v>0.74</v>
      </c>
      <c r="U189">
        <v>2727</v>
      </c>
      <c r="V189">
        <v>6870.4</v>
      </c>
      <c r="W189">
        <v>23578.13</v>
      </c>
      <c r="X189">
        <v>9198.2999999999993</v>
      </c>
      <c r="Y189">
        <v>4100.05</v>
      </c>
      <c r="Z189">
        <v>50491.87</v>
      </c>
    </row>
    <row r="190" spans="2:26" x14ac:dyDescent="0.25">
      <c r="B190" s="3">
        <v>45995</v>
      </c>
      <c r="C190">
        <v>235.6</v>
      </c>
      <c r="D190">
        <v>2.9239999999999999</v>
      </c>
      <c r="E190">
        <v>96.48</v>
      </c>
      <c r="F190">
        <v>96.654600000000002</v>
      </c>
      <c r="G190">
        <v>98.989000000000004</v>
      </c>
      <c r="H190">
        <v>1473.5</v>
      </c>
      <c r="I190">
        <v>1.1644000000000001</v>
      </c>
      <c r="J190">
        <v>7.0719000000000003</v>
      </c>
      <c r="K190">
        <v>277.36959999999999</v>
      </c>
      <c r="L190">
        <v>92840</v>
      </c>
      <c r="M190">
        <v>58.85</v>
      </c>
      <c r="N190">
        <v>4207.62</v>
      </c>
      <c r="O190">
        <v>5.0629999999999997</v>
      </c>
      <c r="P190">
        <v>10.9</v>
      </c>
      <c r="Q190">
        <v>2.67</v>
      </c>
      <c r="R190">
        <v>0.78</v>
      </c>
      <c r="S190">
        <v>0.94</v>
      </c>
      <c r="T190">
        <v>0.74</v>
      </c>
      <c r="U190">
        <v>2814</v>
      </c>
      <c r="V190">
        <v>6857.12</v>
      </c>
      <c r="W190">
        <v>23505.14</v>
      </c>
      <c r="X190">
        <v>9106.48</v>
      </c>
      <c r="Y190">
        <v>4028.51</v>
      </c>
      <c r="Z190">
        <v>51028.42</v>
      </c>
    </row>
    <row r="191" spans="2:26" x14ac:dyDescent="0.25">
      <c r="B191" s="3">
        <v>45994</v>
      </c>
      <c r="C191">
        <v>238.08</v>
      </c>
      <c r="D191">
        <v>2.9512999999999998</v>
      </c>
      <c r="E191">
        <v>96.45</v>
      </c>
      <c r="F191">
        <v>96.636799999999994</v>
      </c>
      <c r="G191">
        <v>98.853999999999999</v>
      </c>
      <c r="H191">
        <v>1466.75</v>
      </c>
      <c r="I191">
        <v>1.1671</v>
      </c>
      <c r="J191">
        <v>7.0640000000000001</v>
      </c>
      <c r="K191">
        <v>276.0582</v>
      </c>
      <c r="L191">
        <v>93265</v>
      </c>
      <c r="M191">
        <v>58.35</v>
      </c>
      <c r="N191">
        <v>4203.08</v>
      </c>
      <c r="O191">
        <v>4.9950000000000001</v>
      </c>
      <c r="P191">
        <v>10.984999999999999</v>
      </c>
      <c r="Q191">
        <v>2.69</v>
      </c>
      <c r="R191">
        <v>0.79</v>
      </c>
      <c r="S191">
        <v>0.96</v>
      </c>
      <c r="T191">
        <v>0.74</v>
      </c>
      <c r="U191">
        <v>2845</v>
      </c>
      <c r="V191">
        <v>6849.72</v>
      </c>
      <c r="W191">
        <v>23454.09</v>
      </c>
      <c r="X191">
        <v>9028.5499999999993</v>
      </c>
      <c r="Y191">
        <v>4036.3</v>
      </c>
      <c r="Z191">
        <v>49864.68</v>
      </c>
    </row>
    <row r="192" spans="2:26" x14ac:dyDescent="0.25">
      <c r="B192" s="3">
        <v>45993</v>
      </c>
      <c r="C192">
        <v>239.7</v>
      </c>
      <c r="D192">
        <v>2.9788000000000001</v>
      </c>
      <c r="E192">
        <v>96.44</v>
      </c>
      <c r="F192">
        <v>96.667000000000002</v>
      </c>
      <c r="G192">
        <v>99.356999999999999</v>
      </c>
      <c r="H192">
        <v>1469</v>
      </c>
      <c r="I192">
        <v>1.1625000000000001</v>
      </c>
      <c r="J192">
        <v>7.0712000000000002</v>
      </c>
      <c r="K192">
        <v>275.76949999999999</v>
      </c>
      <c r="L192">
        <v>91455</v>
      </c>
      <c r="M192">
        <v>58.18</v>
      </c>
      <c r="N192">
        <v>4205.8500000000004</v>
      </c>
      <c r="O192">
        <v>4.84</v>
      </c>
      <c r="P192">
        <v>11</v>
      </c>
      <c r="Q192">
        <v>2.72</v>
      </c>
      <c r="R192">
        <v>0.79</v>
      </c>
      <c r="S192">
        <v>0.95</v>
      </c>
      <c r="T192">
        <v>0.74</v>
      </c>
      <c r="U192">
        <v>2600</v>
      </c>
      <c r="V192">
        <v>6829.37</v>
      </c>
      <c r="W192">
        <v>23413.67</v>
      </c>
      <c r="X192">
        <v>9182.65</v>
      </c>
      <c r="Y192">
        <v>3994.93</v>
      </c>
      <c r="Z192">
        <v>49303.45</v>
      </c>
    </row>
    <row r="193" spans="2:26" x14ac:dyDescent="0.25">
      <c r="B193" s="3">
        <v>45992</v>
      </c>
      <c r="C193">
        <v>240.46</v>
      </c>
      <c r="D193">
        <v>2.9916</v>
      </c>
      <c r="E193">
        <v>96.46</v>
      </c>
      <c r="F193">
        <v>96.676199999999994</v>
      </c>
      <c r="G193">
        <v>99.414000000000001</v>
      </c>
      <c r="H193">
        <v>1467.25</v>
      </c>
      <c r="I193">
        <v>1.161</v>
      </c>
      <c r="J193">
        <v>7.0720000000000001</v>
      </c>
      <c r="K193">
        <v>274.11059999999998</v>
      </c>
      <c r="L193">
        <v>85760</v>
      </c>
      <c r="M193">
        <v>58.87</v>
      </c>
      <c r="N193">
        <v>4232.21</v>
      </c>
      <c r="O193">
        <v>4.9210000000000003</v>
      </c>
      <c r="P193">
        <v>11.065</v>
      </c>
      <c r="Q193">
        <v>2.74</v>
      </c>
      <c r="R193">
        <v>0.8</v>
      </c>
      <c r="S193">
        <v>0.96</v>
      </c>
      <c r="T193">
        <v>0.74</v>
      </c>
      <c r="U193">
        <v>2583</v>
      </c>
      <c r="V193">
        <v>6812.63</v>
      </c>
      <c r="W193">
        <v>23275.919999999998</v>
      </c>
      <c r="X193">
        <v>9172.84</v>
      </c>
      <c r="Y193">
        <v>3920.37</v>
      </c>
      <c r="Z193">
        <v>49303.28</v>
      </c>
    </row>
    <row r="194" spans="2:26" x14ac:dyDescent="0.25">
      <c r="B194" s="3">
        <v>45991</v>
      </c>
      <c r="C194">
        <v>244.4</v>
      </c>
      <c r="D194">
        <v>2.9813999999999998</v>
      </c>
      <c r="E194">
        <v>96.46</v>
      </c>
      <c r="F194">
        <v>96.684899999999999</v>
      </c>
      <c r="G194">
        <v>99.459000000000003</v>
      </c>
      <c r="H194">
        <v>1467.3</v>
      </c>
      <c r="I194">
        <v>1.1597999999999999</v>
      </c>
      <c r="J194">
        <v>7.0744999999999996</v>
      </c>
      <c r="K194">
        <v>275.11290000000002</v>
      </c>
      <c r="L194">
        <v>92455.97</v>
      </c>
      <c r="M194">
        <v>58.11</v>
      </c>
      <c r="N194">
        <v>4239.43</v>
      </c>
      <c r="O194">
        <v>4.8499999999999996</v>
      </c>
      <c r="P194">
        <v>11.09</v>
      </c>
      <c r="Q194">
        <v>2.69</v>
      </c>
      <c r="R194">
        <v>0.8</v>
      </c>
      <c r="S194">
        <v>0.97</v>
      </c>
      <c r="T194">
        <v>0.73</v>
      </c>
      <c r="U194">
        <v>2560</v>
      </c>
      <c r="V194">
        <v>6849.09</v>
      </c>
      <c r="W194">
        <v>23365.69</v>
      </c>
      <c r="X194">
        <v>9130.18</v>
      </c>
      <c r="Y194">
        <v>3926.59</v>
      </c>
      <c r="Z194">
        <v>50253.91</v>
      </c>
    </row>
    <row r="195" spans="2:26" x14ac:dyDescent="0.25">
      <c r="B195" s="3">
        <v>45990</v>
      </c>
      <c r="C195">
        <v>244.4</v>
      </c>
      <c r="D195">
        <v>2.9813999999999998</v>
      </c>
      <c r="E195">
        <v>96.46</v>
      </c>
      <c r="F195">
        <v>96.684899999999999</v>
      </c>
      <c r="G195">
        <v>99.459000000000003</v>
      </c>
      <c r="H195">
        <v>1467.3</v>
      </c>
      <c r="I195">
        <v>1.1597999999999999</v>
      </c>
      <c r="J195">
        <v>7.0744999999999996</v>
      </c>
      <c r="K195">
        <v>275.11290000000002</v>
      </c>
      <c r="L195">
        <v>92455.97</v>
      </c>
      <c r="M195">
        <v>58.11</v>
      </c>
      <c r="N195">
        <v>4239.43</v>
      </c>
      <c r="O195">
        <v>4.8499999999999996</v>
      </c>
      <c r="P195">
        <v>11.09</v>
      </c>
      <c r="Q195">
        <v>2.69</v>
      </c>
      <c r="R195">
        <v>0.8</v>
      </c>
      <c r="S195">
        <v>0.97</v>
      </c>
      <c r="T195">
        <v>0.73</v>
      </c>
      <c r="U195">
        <v>2560</v>
      </c>
      <c r="V195">
        <v>6849.09</v>
      </c>
      <c r="W195">
        <v>23365.69</v>
      </c>
      <c r="X195">
        <v>9130.18</v>
      </c>
      <c r="Y195">
        <v>3926.59</v>
      </c>
      <c r="Z195">
        <v>50253.91</v>
      </c>
    </row>
    <row r="196" spans="2:26" x14ac:dyDescent="0.25">
      <c r="B196" s="3">
        <v>45989</v>
      </c>
      <c r="C196">
        <v>244.4</v>
      </c>
      <c r="D196">
        <v>2.9813999999999998</v>
      </c>
      <c r="E196">
        <v>96.45</v>
      </c>
      <c r="F196">
        <v>96.684899999999999</v>
      </c>
      <c r="G196">
        <v>99.459000000000003</v>
      </c>
      <c r="H196">
        <v>1467.3</v>
      </c>
      <c r="I196">
        <v>1.1597999999999999</v>
      </c>
      <c r="J196">
        <v>7.0744999999999996</v>
      </c>
      <c r="K196">
        <v>275.11290000000002</v>
      </c>
      <c r="L196">
        <v>92455.97</v>
      </c>
      <c r="M196">
        <v>58.11</v>
      </c>
      <c r="N196">
        <v>4239.43</v>
      </c>
      <c r="O196">
        <v>4.8499999999999996</v>
      </c>
      <c r="P196">
        <v>11.09</v>
      </c>
      <c r="Q196">
        <v>2.69</v>
      </c>
      <c r="R196">
        <v>0.8</v>
      </c>
      <c r="S196">
        <v>0.97</v>
      </c>
      <c r="T196">
        <v>0.73</v>
      </c>
      <c r="U196">
        <v>2560</v>
      </c>
      <c r="V196">
        <v>6849.09</v>
      </c>
      <c r="W196">
        <v>23365.69</v>
      </c>
      <c r="X196">
        <v>9130.18</v>
      </c>
      <c r="Y196">
        <v>3926.59</v>
      </c>
      <c r="Z196">
        <v>50253.91</v>
      </c>
    </row>
    <row r="197" spans="2:26" x14ac:dyDescent="0.25">
      <c r="B197" s="3">
        <v>45988</v>
      </c>
      <c r="C197">
        <v>248.42</v>
      </c>
      <c r="D197">
        <v>3.0489999999999999</v>
      </c>
      <c r="E197">
        <v>96.44</v>
      </c>
      <c r="F197">
        <v>96.714699999999993</v>
      </c>
      <c r="G197">
        <v>99.536000000000001</v>
      </c>
      <c r="H197">
        <v>1462.65</v>
      </c>
      <c r="I197">
        <v>1.1596</v>
      </c>
      <c r="J197">
        <v>7.0795000000000003</v>
      </c>
      <c r="K197">
        <v>273.12830000000002</v>
      </c>
      <c r="L197">
        <v>89915</v>
      </c>
      <c r="M197">
        <v>58.36</v>
      </c>
      <c r="N197">
        <v>4157.6099999999997</v>
      </c>
      <c r="O197">
        <v>4.5579999999999998</v>
      </c>
      <c r="P197">
        <v>11.115</v>
      </c>
      <c r="Q197">
        <v>2.79</v>
      </c>
      <c r="R197">
        <v>0.81</v>
      </c>
      <c r="S197">
        <v>0.97</v>
      </c>
      <c r="T197">
        <v>0.74</v>
      </c>
      <c r="U197">
        <v>2480</v>
      </c>
      <c r="V197">
        <v>6812.61</v>
      </c>
      <c r="W197">
        <v>23214.69</v>
      </c>
      <c r="X197">
        <v>9164.8700000000008</v>
      </c>
      <c r="Y197">
        <v>3986.91</v>
      </c>
      <c r="Z197">
        <v>50167.1</v>
      </c>
    </row>
    <row r="198" spans="2:26" x14ac:dyDescent="0.25">
      <c r="B198" s="3">
        <v>45987</v>
      </c>
      <c r="C198">
        <v>248.42</v>
      </c>
      <c r="D198">
        <v>3.0545</v>
      </c>
      <c r="E198">
        <v>96.44</v>
      </c>
      <c r="F198">
        <v>96.701400000000007</v>
      </c>
      <c r="G198">
        <v>99.594999999999999</v>
      </c>
      <c r="H198">
        <v>1468.9</v>
      </c>
      <c r="I198">
        <v>1.1595</v>
      </c>
      <c r="J198">
        <v>7.0761000000000003</v>
      </c>
      <c r="K198">
        <v>275.54199999999997</v>
      </c>
      <c r="L198">
        <v>89915</v>
      </c>
      <c r="M198">
        <v>58.36</v>
      </c>
      <c r="N198">
        <v>4162.1499999999996</v>
      </c>
      <c r="O198">
        <v>4.5579999999999998</v>
      </c>
      <c r="P198">
        <v>11.115</v>
      </c>
      <c r="Q198">
        <v>2.79</v>
      </c>
      <c r="R198">
        <v>0.81</v>
      </c>
      <c r="S198">
        <v>0.97</v>
      </c>
      <c r="T198">
        <v>0.74</v>
      </c>
      <c r="U198">
        <v>2401</v>
      </c>
      <c r="V198">
        <v>6812.61</v>
      </c>
      <c r="W198">
        <v>23214.69</v>
      </c>
      <c r="X198">
        <v>9162.3700000000008</v>
      </c>
      <c r="Y198">
        <v>3960.87</v>
      </c>
      <c r="Z198">
        <v>49559.07</v>
      </c>
    </row>
    <row r="199" spans="2:26" x14ac:dyDescent="0.25">
      <c r="B199" s="3">
        <v>45986</v>
      </c>
      <c r="C199">
        <v>249.67</v>
      </c>
      <c r="D199">
        <v>3.1215999999999999</v>
      </c>
      <c r="E199">
        <v>96.43</v>
      </c>
      <c r="F199">
        <v>96.696200000000005</v>
      </c>
      <c r="G199">
        <v>99.664000000000001</v>
      </c>
      <c r="H199">
        <v>1468.3</v>
      </c>
      <c r="I199">
        <v>1.157</v>
      </c>
      <c r="J199">
        <v>7.0846</v>
      </c>
      <c r="K199">
        <v>272.6361</v>
      </c>
      <c r="L199">
        <v>87420</v>
      </c>
      <c r="M199">
        <v>57.79</v>
      </c>
      <c r="N199">
        <v>4130.6899999999996</v>
      </c>
      <c r="O199">
        <v>4.4240000000000004</v>
      </c>
      <c r="P199">
        <v>11.13</v>
      </c>
      <c r="Q199">
        <v>2.9</v>
      </c>
      <c r="R199">
        <v>0.82</v>
      </c>
      <c r="S199">
        <v>0.99</v>
      </c>
      <c r="T199">
        <v>0.74</v>
      </c>
      <c r="U199">
        <v>2309</v>
      </c>
      <c r="V199">
        <v>6765.88</v>
      </c>
      <c r="W199">
        <v>23025.59</v>
      </c>
      <c r="X199">
        <v>9158.31</v>
      </c>
      <c r="Y199">
        <v>3857.78</v>
      </c>
      <c r="Z199">
        <v>48659.519999999997</v>
      </c>
    </row>
    <row r="200" spans="2:26" x14ac:dyDescent="0.25">
      <c r="B200" s="3">
        <v>45985</v>
      </c>
      <c r="C200">
        <v>247.01</v>
      </c>
      <c r="D200">
        <v>3.1469</v>
      </c>
      <c r="E200">
        <v>96.42</v>
      </c>
      <c r="F200">
        <v>96.696200000000005</v>
      </c>
      <c r="G200">
        <v>100.142</v>
      </c>
      <c r="H200">
        <v>1476.4</v>
      </c>
      <c r="I200">
        <v>1.1520999999999999</v>
      </c>
      <c r="J200">
        <v>7.1031000000000004</v>
      </c>
      <c r="K200">
        <v>273.87169999999998</v>
      </c>
      <c r="L200">
        <v>89175</v>
      </c>
      <c r="M200">
        <v>58.42</v>
      </c>
      <c r="N200">
        <v>4136.3100000000004</v>
      </c>
      <c r="O200">
        <v>4.5490000000000004</v>
      </c>
      <c r="P200">
        <v>11.25</v>
      </c>
      <c r="Q200">
        <v>2.97</v>
      </c>
      <c r="R200">
        <v>0.84</v>
      </c>
      <c r="S200">
        <v>1.01</v>
      </c>
      <c r="T200">
        <v>0.74</v>
      </c>
      <c r="U200">
        <v>2295</v>
      </c>
      <c r="V200">
        <v>6705.12</v>
      </c>
      <c r="W200">
        <v>22872.01</v>
      </c>
      <c r="X200">
        <v>9079.42</v>
      </c>
      <c r="Y200">
        <v>3846.06</v>
      </c>
      <c r="Z200">
        <v>48625.88</v>
      </c>
    </row>
    <row r="201" spans="2:26" x14ac:dyDescent="0.25">
      <c r="B201" s="3">
        <v>45984</v>
      </c>
      <c r="C201">
        <v>246.94</v>
      </c>
      <c r="D201">
        <v>3.1852999999999998</v>
      </c>
      <c r="E201">
        <v>96.43</v>
      </c>
      <c r="F201">
        <v>96.699799999999996</v>
      </c>
      <c r="G201">
        <v>100.18</v>
      </c>
      <c r="H201">
        <v>1471.55</v>
      </c>
      <c r="I201">
        <v>1.1513</v>
      </c>
      <c r="J201">
        <v>7.1052</v>
      </c>
      <c r="K201">
        <v>272.23630000000003</v>
      </c>
      <c r="L201">
        <v>84600</v>
      </c>
      <c r="M201">
        <v>57.72</v>
      </c>
      <c r="N201">
        <v>4065.14</v>
      </c>
      <c r="O201">
        <v>4.58</v>
      </c>
      <c r="P201">
        <v>11.465</v>
      </c>
      <c r="Q201">
        <v>3.01</v>
      </c>
      <c r="R201">
        <v>0.85</v>
      </c>
      <c r="S201">
        <v>1.02</v>
      </c>
      <c r="T201">
        <v>0.72</v>
      </c>
      <c r="U201">
        <v>2275</v>
      </c>
      <c r="V201">
        <v>6602.99</v>
      </c>
      <c r="W201">
        <v>22273.08</v>
      </c>
      <c r="X201">
        <v>8919.7800000000007</v>
      </c>
      <c r="Y201">
        <v>3853.26</v>
      </c>
      <c r="Z201">
        <v>48625.88</v>
      </c>
    </row>
    <row r="202" spans="2:26" x14ac:dyDescent="0.25">
      <c r="B202" s="3">
        <v>45983</v>
      </c>
      <c r="C202">
        <v>246.94</v>
      </c>
      <c r="D202">
        <v>3.1852999999999998</v>
      </c>
      <c r="E202">
        <v>96.43</v>
      </c>
      <c r="F202">
        <v>96.699799999999996</v>
      </c>
      <c r="G202">
        <v>100.18</v>
      </c>
      <c r="H202">
        <v>1471.55</v>
      </c>
      <c r="I202">
        <v>1.1513</v>
      </c>
      <c r="J202">
        <v>7.1052</v>
      </c>
      <c r="K202">
        <v>272.23630000000003</v>
      </c>
      <c r="L202">
        <v>84600</v>
      </c>
      <c r="M202">
        <v>57.72</v>
      </c>
      <c r="N202">
        <v>4065.14</v>
      </c>
      <c r="O202">
        <v>4.58</v>
      </c>
      <c r="P202">
        <v>11.465</v>
      </c>
      <c r="Q202">
        <v>3.01</v>
      </c>
      <c r="R202">
        <v>0.85</v>
      </c>
      <c r="S202">
        <v>1.02</v>
      </c>
      <c r="T202">
        <v>0.72</v>
      </c>
      <c r="U202">
        <v>2275</v>
      </c>
      <c r="V202">
        <v>6602.99</v>
      </c>
      <c r="W202">
        <v>22273.08</v>
      </c>
      <c r="X202">
        <v>8919.7800000000007</v>
      </c>
      <c r="Y202">
        <v>3853.26</v>
      </c>
      <c r="Z202">
        <v>48625.88</v>
      </c>
    </row>
    <row r="203" spans="2:26" x14ac:dyDescent="0.25">
      <c r="B203" s="3">
        <v>45982</v>
      </c>
      <c r="C203">
        <v>246.94</v>
      </c>
      <c r="D203">
        <v>3.1852999999999998</v>
      </c>
      <c r="E203">
        <v>96.41</v>
      </c>
      <c r="F203">
        <v>96.699799999999996</v>
      </c>
      <c r="G203">
        <v>100.18</v>
      </c>
      <c r="H203">
        <v>1471.55</v>
      </c>
      <c r="I203">
        <v>1.1513</v>
      </c>
      <c r="J203">
        <v>7.1052</v>
      </c>
      <c r="K203">
        <v>272.23630000000003</v>
      </c>
      <c r="L203">
        <v>84600</v>
      </c>
      <c r="M203">
        <v>57.72</v>
      </c>
      <c r="N203">
        <v>4065.14</v>
      </c>
      <c r="O203">
        <v>4.58</v>
      </c>
      <c r="P203">
        <v>11.465</v>
      </c>
      <c r="Q203">
        <v>3.01</v>
      </c>
      <c r="R203">
        <v>0.85</v>
      </c>
      <c r="S203">
        <v>1.02</v>
      </c>
      <c r="T203">
        <v>0.72</v>
      </c>
      <c r="U203">
        <v>2275</v>
      </c>
      <c r="V203">
        <v>6602.99</v>
      </c>
      <c r="W203">
        <v>22273.08</v>
      </c>
      <c r="X203">
        <v>8919.7800000000007</v>
      </c>
      <c r="Y203">
        <v>3853.26</v>
      </c>
      <c r="Z203">
        <v>48625.88</v>
      </c>
    </row>
    <row r="204" spans="2:26" x14ac:dyDescent="0.25">
      <c r="B204" s="3">
        <v>45981</v>
      </c>
      <c r="C204">
        <v>243.12</v>
      </c>
      <c r="D204">
        <v>3.1640999999999999</v>
      </c>
      <c r="E204">
        <v>96.45</v>
      </c>
      <c r="F204">
        <v>96.744500000000002</v>
      </c>
      <c r="G204">
        <v>100.158</v>
      </c>
      <c r="H204">
        <v>1472.15</v>
      </c>
      <c r="I204">
        <v>1.1528</v>
      </c>
      <c r="J204">
        <v>7.1165000000000003</v>
      </c>
      <c r="K204">
        <v>276.32589999999999</v>
      </c>
      <c r="L204">
        <v>86440</v>
      </c>
      <c r="M204">
        <v>58.38</v>
      </c>
      <c r="N204">
        <v>4077.19</v>
      </c>
      <c r="O204">
        <v>4.4740000000000002</v>
      </c>
      <c r="P204">
        <v>11.705</v>
      </c>
      <c r="Q204">
        <v>3.02</v>
      </c>
      <c r="R204">
        <v>0.84</v>
      </c>
      <c r="S204">
        <v>1.01</v>
      </c>
      <c r="T204">
        <v>0.71</v>
      </c>
      <c r="U204">
        <v>2270</v>
      </c>
      <c r="V204">
        <v>6538.76</v>
      </c>
      <c r="W204">
        <v>22078.05</v>
      </c>
      <c r="X204">
        <v>9143.34</v>
      </c>
      <c r="Y204">
        <v>4004.85</v>
      </c>
      <c r="Z204">
        <v>49823.94</v>
      </c>
    </row>
    <row r="205" spans="2:26" x14ac:dyDescent="0.25">
      <c r="B205" s="3">
        <v>45980</v>
      </c>
      <c r="C205">
        <v>239.51</v>
      </c>
      <c r="D205">
        <v>3.1530999999999998</v>
      </c>
      <c r="E205">
        <v>96.46</v>
      </c>
      <c r="F205">
        <v>96.747200000000007</v>
      </c>
      <c r="G205">
        <v>100.22799999999999</v>
      </c>
      <c r="H205">
        <v>1468.3</v>
      </c>
      <c r="I205">
        <v>1.1537999999999999</v>
      </c>
      <c r="J205">
        <v>7.1139999999999999</v>
      </c>
      <c r="K205">
        <v>275.1277</v>
      </c>
      <c r="L205">
        <v>89580</v>
      </c>
      <c r="M205">
        <v>58.64</v>
      </c>
      <c r="N205">
        <v>4077.98</v>
      </c>
      <c r="O205">
        <v>4.55</v>
      </c>
      <c r="P205">
        <v>11.54</v>
      </c>
      <c r="Q205">
        <v>3</v>
      </c>
      <c r="R205">
        <v>0.83</v>
      </c>
      <c r="S205">
        <v>1.01</v>
      </c>
      <c r="T205">
        <v>0.71</v>
      </c>
      <c r="U205">
        <v>2260</v>
      </c>
      <c r="V205">
        <v>6642.16</v>
      </c>
      <c r="W205">
        <v>22564.23</v>
      </c>
      <c r="X205">
        <v>9151.0400000000009</v>
      </c>
      <c r="Y205">
        <v>3929.51</v>
      </c>
      <c r="Z205">
        <v>48537.7</v>
      </c>
    </row>
    <row r="206" spans="2:26" x14ac:dyDescent="0.25">
      <c r="B206" s="3">
        <v>45979</v>
      </c>
      <c r="C206">
        <v>241.86</v>
      </c>
      <c r="D206">
        <v>3.1766000000000001</v>
      </c>
      <c r="E206">
        <v>96.48</v>
      </c>
      <c r="F206">
        <v>96.775800000000004</v>
      </c>
      <c r="G206">
        <v>99.55</v>
      </c>
      <c r="H206">
        <v>1462.25</v>
      </c>
      <c r="I206">
        <v>1.1580999999999999</v>
      </c>
      <c r="J206">
        <v>7.1093999999999999</v>
      </c>
      <c r="K206">
        <v>274.46839999999997</v>
      </c>
      <c r="L206">
        <v>92925</v>
      </c>
      <c r="M206">
        <v>60.06</v>
      </c>
      <c r="N206">
        <v>4067.24</v>
      </c>
      <c r="O206">
        <v>4.3710000000000004</v>
      </c>
      <c r="P206">
        <v>11.53</v>
      </c>
      <c r="Q206">
        <v>3.04</v>
      </c>
      <c r="R206">
        <v>0.84</v>
      </c>
      <c r="S206">
        <v>1.01</v>
      </c>
      <c r="T206">
        <v>0.7</v>
      </c>
      <c r="U206">
        <v>2216</v>
      </c>
      <c r="V206">
        <v>6617.32</v>
      </c>
      <c r="W206">
        <v>22432.85</v>
      </c>
      <c r="X206">
        <v>9174.84</v>
      </c>
      <c r="Y206">
        <v>3953.62</v>
      </c>
      <c r="Z206">
        <v>48702.98</v>
      </c>
    </row>
    <row r="207" spans="2:26" x14ac:dyDescent="0.25">
      <c r="B207" s="3">
        <v>45978</v>
      </c>
      <c r="C207">
        <v>239.38</v>
      </c>
      <c r="D207">
        <v>3.1093999999999999</v>
      </c>
      <c r="E207">
        <v>96.53</v>
      </c>
      <c r="F207">
        <v>96.848699999999994</v>
      </c>
      <c r="G207">
        <v>99.587999999999994</v>
      </c>
      <c r="H207">
        <v>1460.65</v>
      </c>
      <c r="I207">
        <v>1.1592</v>
      </c>
      <c r="J207">
        <v>7.1077000000000004</v>
      </c>
      <c r="K207">
        <v>274.00220000000002</v>
      </c>
      <c r="L207">
        <v>91970</v>
      </c>
      <c r="M207">
        <v>59.55</v>
      </c>
      <c r="N207">
        <v>4044.96</v>
      </c>
      <c r="O207">
        <v>4.3609999999999998</v>
      </c>
      <c r="P207">
        <v>11.4</v>
      </c>
      <c r="Q207">
        <v>2.96</v>
      </c>
      <c r="R207">
        <v>0.83</v>
      </c>
      <c r="S207">
        <v>1.01</v>
      </c>
      <c r="T207">
        <v>0.69</v>
      </c>
      <c r="U207">
        <v>2153</v>
      </c>
      <c r="V207">
        <v>6672.41</v>
      </c>
      <c r="W207">
        <v>22708.07</v>
      </c>
      <c r="X207">
        <v>9328.4</v>
      </c>
      <c r="Y207">
        <v>4089.25</v>
      </c>
      <c r="Z207">
        <v>50323.91</v>
      </c>
    </row>
    <row r="208" spans="2:26" x14ac:dyDescent="0.25">
      <c r="B208" s="3">
        <v>45977</v>
      </c>
      <c r="C208">
        <v>238.7</v>
      </c>
      <c r="D208">
        <v>3.0836999999999999</v>
      </c>
      <c r="E208">
        <v>96.53</v>
      </c>
      <c r="F208">
        <v>96.876800000000003</v>
      </c>
      <c r="G208">
        <v>99.299000000000007</v>
      </c>
      <c r="H208">
        <v>1451.35</v>
      </c>
      <c r="I208">
        <v>1.1620999999999999</v>
      </c>
      <c r="J208">
        <v>7.0993000000000004</v>
      </c>
      <c r="K208">
        <v>274.44580000000002</v>
      </c>
      <c r="L208">
        <v>94365</v>
      </c>
      <c r="M208">
        <v>59.65</v>
      </c>
      <c r="N208">
        <v>4084.06</v>
      </c>
      <c r="O208">
        <v>4.5659999999999998</v>
      </c>
      <c r="P208">
        <v>11.127000000000001</v>
      </c>
      <c r="Q208">
        <v>2.91</v>
      </c>
      <c r="R208">
        <v>0.82</v>
      </c>
      <c r="S208">
        <v>1</v>
      </c>
      <c r="T208">
        <v>0.69</v>
      </c>
      <c r="U208">
        <v>2125</v>
      </c>
      <c r="V208">
        <v>6734.11</v>
      </c>
      <c r="W208">
        <v>22900.59</v>
      </c>
      <c r="X208">
        <v>9397.9599999999991</v>
      </c>
      <c r="Y208">
        <v>4011.57</v>
      </c>
      <c r="Z208">
        <v>50376.53</v>
      </c>
    </row>
    <row r="209" spans="2:26" x14ac:dyDescent="0.25">
      <c r="B209" s="3">
        <v>45976</v>
      </c>
      <c r="C209">
        <v>238.7</v>
      </c>
      <c r="D209">
        <v>3.0836999999999999</v>
      </c>
      <c r="E209">
        <v>96.53</v>
      </c>
      <c r="F209">
        <v>96.876800000000003</v>
      </c>
      <c r="G209">
        <v>99.299000000000007</v>
      </c>
      <c r="H209">
        <v>1451.35</v>
      </c>
      <c r="I209">
        <v>1.1620999999999999</v>
      </c>
      <c r="J209">
        <v>7.0993000000000004</v>
      </c>
      <c r="K209">
        <v>274.44580000000002</v>
      </c>
      <c r="L209">
        <v>94365</v>
      </c>
      <c r="M209">
        <v>59.65</v>
      </c>
      <c r="N209">
        <v>4084.06</v>
      </c>
      <c r="O209">
        <v>4.5659999999999998</v>
      </c>
      <c r="P209">
        <v>11.127000000000001</v>
      </c>
      <c r="Q209">
        <v>2.91</v>
      </c>
      <c r="R209">
        <v>0.82</v>
      </c>
      <c r="S209">
        <v>1</v>
      </c>
      <c r="T209">
        <v>0.69</v>
      </c>
      <c r="U209">
        <v>2125</v>
      </c>
      <c r="V209">
        <v>6734.11</v>
      </c>
      <c r="W209">
        <v>22900.59</v>
      </c>
      <c r="X209">
        <v>9397.9599999999991</v>
      </c>
      <c r="Y209">
        <v>4011.57</v>
      </c>
      <c r="Z209">
        <v>50376.53</v>
      </c>
    </row>
    <row r="210" spans="2:26" x14ac:dyDescent="0.25">
      <c r="B210" s="3">
        <v>45975</v>
      </c>
      <c r="C210">
        <v>238.7</v>
      </c>
      <c r="D210">
        <v>3.0836999999999999</v>
      </c>
      <c r="E210">
        <v>96.51</v>
      </c>
      <c r="F210">
        <v>96.876800000000003</v>
      </c>
      <c r="G210">
        <v>99.299000000000007</v>
      </c>
      <c r="H210">
        <v>1451.35</v>
      </c>
      <c r="I210">
        <v>1.1620999999999999</v>
      </c>
      <c r="J210">
        <v>7.0993000000000004</v>
      </c>
      <c r="K210">
        <v>274.44580000000002</v>
      </c>
      <c r="L210">
        <v>94365</v>
      </c>
      <c r="M210">
        <v>59.65</v>
      </c>
      <c r="N210">
        <v>4084.06</v>
      </c>
      <c r="O210">
        <v>4.5659999999999998</v>
      </c>
      <c r="P210">
        <v>11.127000000000001</v>
      </c>
      <c r="Q210">
        <v>2.91</v>
      </c>
      <c r="R210">
        <v>0.82</v>
      </c>
      <c r="S210">
        <v>1</v>
      </c>
      <c r="T210">
        <v>0.69</v>
      </c>
      <c r="U210">
        <v>2125</v>
      </c>
      <c r="V210">
        <v>6734.11</v>
      </c>
      <c r="W210">
        <v>22900.59</v>
      </c>
      <c r="X210">
        <v>9397.9599999999991</v>
      </c>
      <c r="Y210">
        <v>4011.57</v>
      </c>
      <c r="Z210">
        <v>50376.53</v>
      </c>
    </row>
    <row r="211" spans="2:26" x14ac:dyDescent="0.25">
      <c r="B211" s="3">
        <v>45974</v>
      </c>
      <c r="C211">
        <v>238.42</v>
      </c>
      <c r="D211">
        <v>3.0768</v>
      </c>
      <c r="E211">
        <v>96.59</v>
      </c>
      <c r="F211">
        <v>96.869900000000001</v>
      </c>
      <c r="G211">
        <v>99.156000000000006</v>
      </c>
      <c r="H211">
        <v>1466</v>
      </c>
      <c r="I211">
        <v>1.1633</v>
      </c>
      <c r="J211">
        <v>7.0960999999999999</v>
      </c>
      <c r="K211">
        <v>276.50850000000003</v>
      </c>
      <c r="L211">
        <v>98125</v>
      </c>
      <c r="M211">
        <v>58.71</v>
      </c>
      <c r="N211">
        <v>4171.5200000000004</v>
      </c>
      <c r="O211">
        <v>4.6459999999999999</v>
      </c>
      <c r="P211">
        <v>11.13</v>
      </c>
      <c r="Q211">
        <v>2.91</v>
      </c>
      <c r="R211">
        <v>0.83</v>
      </c>
      <c r="S211">
        <v>1.01</v>
      </c>
      <c r="T211">
        <v>0.68</v>
      </c>
      <c r="U211">
        <v>2077</v>
      </c>
      <c r="V211">
        <v>6737.49</v>
      </c>
      <c r="W211">
        <v>22870.36</v>
      </c>
      <c r="X211">
        <v>9599.06</v>
      </c>
      <c r="Y211">
        <v>4170.63</v>
      </c>
      <c r="Z211">
        <v>51281.83</v>
      </c>
    </row>
    <row r="212" spans="2:26" x14ac:dyDescent="0.25">
      <c r="B212" s="3">
        <v>45973</v>
      </c>
      <c r="C212">
        <v>241.9</v>
      </c>
      <c r="D212">
        <v>3.0350999999999999</v>
      </c>
      <c r="E212">
        <v>96.6</v>
      </c>
      <c r="F212">
        <v>96.85</v>
      </c>
      <c r="G212">
        <v>99.495000000000005</v>
      </c>
      <c r="H212">
        <v>1471.05</v>
      </c>
      <c r="I212">
        <v>1.1593</v>
      </c>
      <c r="J212">
        <v>7.1109999999999998</v>
      </c>
      <c r="K212">
        <v>277.52890000000002</v>
      </c>
      <c r="L212">
        <v>101735</v>
      </c>
      <c r="M212">
        <v>58.76</v>
      </c>
      <c r="N212">
        <v>4195.3900000000003</v>
      </c>
      <c r="O212">
        <v>4.5330000000000004</v>
      </c>
      <c r="P212">
        <v>11.135</v>
      </c>
      <c r="Q212">
        <v>2.83</v>
      </c>
      <c r="R212">
        <v>0.82</v>
      </c>
      <c r="S212">
        <v>0.99</v>
      </c>
      <c r="T212">
        <v>0.68</v>
      </c>
      <c r="U212">
        <v>2030</v>
      </c>
      <c r="V212">
        <v>6850.92</v>
      </c>
      <c r="W212">
        <v>23406.46</v>
      </c>
      <c r="X212">
        <v>9538.99</v>
      </c>
      <c r="Y212">
        <v>4150.3900000000003</v>
      </c>
      <c r="Z212">
        <v>51063.31</v>
      </c>
    </row>
    <row r="213" spans="2:26" x14ac:dyDescent="0.25">
      <c r="B213" s="3">
        <v>45972</v>
      </c>
      <c r="C213">
        <v>240.41</v>
      </c>
      <c r="D213">
        <v>3.0409999999999999</v>
      </c>
      <c r="E213">
        <v>96.6</v>
      </c>
      <c r="F213">
        <v>96.784599999999998</v>
      </c>
      <c r="G213">
        <v>99.442999999999998</v>
      </c>
      <c r="H213">
        <v>1462.25</v>
      </c>
      <c r="I213">
        <v>1.1581999999999999</v>
      </c>
      <c r="J213">
        <v>7.1173000000000002</v>
      </c>
      <c r="K213">
        <v>277.20870000000002</v>
      </c>
      <c r="L213">
        <v>102955</v>
      </c>
      <c r="M213">
        <v>60.96</v>
      </c>
      <c r="N213">
        <v>4126.8500000000004</v>
      </c>
      <c r="O213">
        <v>4.5650000000000004</v>
      </c>
      <c r="P213">
        <v>11.13</v>
      </c>
      <c r="Q213">
        <v>2.84</v>
      </c>
      <c r="R213">
        <v>0.81</v>
      </c>
      <c r="S213">
        <v>0.98</v>
      </c>
      <c r="T213">
        <v>0.72</v>
      </c>
      <c r="U213">
        <v>2072</v>
      </c>
      <c r="V213">
        <v>6846.61</v>
      </c>
      <c r="W213">
        <v>23468.3</v>
      </c>
      <c r="X213">
        <v>9461.49</v>
      </c>
      <c r="Y213">
        <v>4106.3900000000003</v>
      </c>
      <c r="Z213">
        <v>50842.93</v>
      </c>
    </row>
    <row r="214" spans="2:26" x14ac:dyDescent="0.25">
      <c r="B214" s="3">
        <v>45971</v>
      </c>
      <c r="C214">
        <v>240.41</v>
      </c>
      <c r="D214">
        <v>3.0407000000000002</v>
      </c>
      <c r="E214">
        <v>96.6</v>
      </c>
      <c r="F214">
        <v>96.724400000000003</v>
      </c>
      <c r="G214">
        <v>99.588999999999999</v>
      </c>
      <c r="H214">
        <v>1456.45</v>
      </c>
      <c r="I214">
        <v>1.1556999999999999</v>
      </c>
      <c r="J214">
        <v>7.1185999999999998</v>
      </c>
      <c r="K214">
        <v>274.74340000000001</v>
      </c>
      <c r="L214">
        <v>106365</v>
      </c>
      <c r="M214">
        <v>60.11</v>
      </c>
      <c r="N214">
        <v>4115.76</v>
      </c>
      <c r="O214">
        <v>4.3380000000000001</v>
      </c>
      <c r="P214">
        <v>11.15</v>
      </c>
      <c r="Q214">
        <v>2.84</v>
      </c>
      <c r="R214">
        <v>0.81</v>
      </c>
      <c r="S214">
        <v>0.98</v>
      </c>
      <c r="T214">
        <v>0.72</v>
      </c>
      <c r="U214">
        <v>2084</v>
      </c>
      <c r="V214">
        <v>6832.43</v>
      </c>
      <c r="W214">
        <v>23527.17</v>
      </c>
      <c r="X214">
        <v>9443.24</v>
      </c>
      <c r="Y214">
        <v>4073.24</v>
      </c>
      <c r="Z214">
        <v>50911.76</v>
      </c>
    </row>
    <row r="215" spans="2:26" x14ac:dyDescent="0.25">
      <c r="B215" s="3">
        <v>45970</v>
      </c>
      <c r="C215">
        <v>244.34</v>
      </c>
      <c r="D215">
        <v>3.1312000000000002</v>
      </c>
      <c r="E215">
        <v>96.58</v>
      </c>
      <c r="F215">
        <v>96.700500000000005</v>
      </c>
      <c r="G215">
        <v>99.602999999999994</v>
      </c>
      <c r="H215">
        <v>1461.45</v>
      </c>
      <c r="I215">
        <v>1.1566000000000001</v>
      </c>
      <c r="J215">
        <v>7.1220999999999997</v>
      </c>
      <c r="K215">
        <v>273.94819999999999</v>
      </c>
      <c r="L215">
        <v>104030</v>
      </c>
      <c r="M215">
        <v>59.77</v>
      </c>
      <c r="N215">
        <v>4001.26</v>
      </c>
      <c r="O215">
        <v>4.3150000000000004</v>
      </c>
      <c r="P215">
        <v>11.13</v>
      </c>
      <c r="Q215">
        <v>2.96</v>
      </c>
      <c r="R215">
        <v>0.82</v>
      </c>
      <c r="S215">
        <v>1</v>
      </c>
      <c r="T215">
        <v>0.72</v>
      </c>
      <c r="U215">
        <v>2104</v>
      </c>
      <c r="V215">
        <v>6728.8</v>
      </c>
      <c r="W215">
        <v>23004.54</v>
      </c>
      <c r="X215">
        <v>9267.56</v>
      </c>
      <c r="Y215">
        <v>3953.76</v>
      </c>
      <c r="Z215">
        <v>50276.37</v>
      </c>
    </row>
    <row r="216" spans="2:26" x14ac:dyDescent="0.25">
      <c r="B216" s="3">
        <v>45969</v>
      </c>
      <c r="C216">
        <v>244.34</v>
      </c>
      <c r="D216">
        <v>3.1312000000000002</v>
      </c>
      <c r="E216">
        <v>96.58</v>
      </c>
      <c r="F216">
        <v>96.700500000000005</v>
      </c>
      <c r="G216">
        <v>99.602999999999994</v>
      </c>
      <c r="H216">
        <v>1461.45</v>
      </c>
      <c r="I216">
        <v>1.1566000000000001</v>
      </c>
      <c r="J216">
        <v>7.1220999999999997</v>
      </c>
      <c r="K216">
        <v>273.94819999999999</v>
      </c>
      <c r="L216">
        <v>104030</v>
      </c>
      <c r="M216">
        <v>59.77</v>
      </c>
      <c r="N216">
        <v>4001.26</v>
      </c>
      <c r="O216">
        <v>4.3150000000000004</v>
      </c>
      <c r="P216">
        <v>11.13</v>
      </c>
      <c r="Q216">
        <v>2.96</v>
      </c>
      <c r="R216">
        <v>0.82</v>
      </c>
      <c r="S216">
        <v>1</v>
      </c>
      <c r="T216">
        <v>0.72</v>
      </c>
      <c r="U216">
        <v>2104</v>
      </c>
      <c r="V216">
        <v>6728.8</v>
      </c>
      <c r="W216">
        <v>23004.54</v>
      </c>
      <c r="X216">
        <v>9267.56</v>
      </c>
      <c r="Y216">
        <v>3953.76</v>
      </c>
      <c r="Z216">
        <v>50276.37</v>
      </c>
    </row>
    <row r="217" spans="2:26" x14ac:dyDescent="0.25">
      <c r="B217" s="3">
        <v>45968</v>
      </c>
      <c r="C217">
        <v>244.34</v>
      </c>
      <c r="D217">
        <v>3.1312000000000002</v>
      </c>
      <c r="E217">
        <v>96.58</v>
      </c>
      <c r="F217">
        <v>96.700500000000005</v>
      </c>
      <c r="G217">
        <v>99.602999999999994</v>
      </c>
      <c r="H217">
        <v>1461.45</v>
      </c>
      <c r="I217">
        <v>1.1566000000000001</v>
      </c>
      <c r="J217">
        <v>7.1220999999999997</v>
      </c>
      <c r="K217">
        <v>273.94819999999999</v>
      </c>
      <c r="L217">
        <v>104030</v>
      </c>
      <c r="M217">
        <v>59.77</v>
      </c>
      <c r="N217">
        <v>4001.26</v>
      </c>
      <c r="O217">
        <v>4.3150000000000004</v>
      </c>
      <c r="P217">
        <v>11.13</v>
      </c>
      <c r="Q217">
        <v>2.96</v>
      </c>
      <c r="R217">
        <v>0.82</v>
      </c>
      <c r="S217">
        <v>1</v>
      </c>
      <c r="T217">
        <v>0.72</v>
      </c>
      <c r="U217">
        <v>2104</v>
      </c>
      <c r="V217">
        <v>6728.8</v>
      </c>
      <c r="W217">
        <v>23004.54</v>
      </c>
      <c r="X217">
        <v>9267.56</v>
      </c>
      <c r="Y217">
        <v>3953.76</v>
      </c>
      <c r="Z217">
        <v>50276.37</v>
      </c>
    </row>
    <row r="218" spans="2:26" x14ac:dyDescent="0.25">
      <c r="B218" s="3">
        <v>45967</v>
      </c>
      <c r="C218">
        <v>243.53</v>
      </c>
      <c r="D218">
        <v>3.1093999999999999</v>
      </c>
      <c r="E218">
        <v>96.61</v>
      </c>
      <c r="F218">
        <v>96.697699999999998</v>
      </c>
      <c r="G218">
        <v>99.733000000000004</v>
      </c>
      <c r="H218">
        <v>1449.8</v>
      </c>
      <c r="I218">
        <v>1.1547000000000001</v>
      </c>
      <c r="J218">
        <v>7.1193</v>
      </c>
      <c r="K218">
        <v>270.79880000000003</v>
      </c>
      <c r="L218">
        <v>101210</v>
      </c>
      <c r="M218">
        <v>59.45</v>
      </c>
      <c r="N218">
        <v>3977.21</v>
      </c>
      <c r="O218">
        <v>4.3570000000000002</v>
      </c>
      <c r="P218">
        <v>11.154999999999999</v>
      </c>
      <c r="Q218">
        <v>2.94</v>
      </c>
      <c r="R218">
        <v>0.81</v>
      </c>
      <c r="S218">
        <v>0.98</v>
      </c>
      <c r="T218">
        <v>0.71</v>
      </c>
      <c r="U218">
        <v>2063</v>
      </c>
      <c r="V218">
        <v>6720.32</v>
      </c>
      <c r="W218">
        <v>23053.99</v>
      </c>
      <c r="X218">
        <v>9355.9699999999993</v>
      </c>
      <c r="Y218">
        <v>4026.45</v>
      </c>
      <c r="Z218">
        <v>50883.68</v>
      </c>
    </row>
    <row r="219" spans="2:26" x14ac:dyDescent="0.25">
      <c r="B219" s="3">
        <v>45966</v>
      </c>
      <c r="C219">
        <v>237.64</v>
      </c>
      <c r="D219">
        <v>3.0543</v>
      </c>
      <c r="E219">
        <v>96.6</v>
      </c>
      <c r="F219">
        <v>96.639399999999995</v>
      </c>
      <c r="G219">
        <v>100.20399999999999</v>
      </c>
      <c r="H219">
        <v>1441.3</v>
      </c>
      <c r="I219">
        <v>1.1492</v>
      </c>
      <c r="J219">
        <v>7.1268000000000002</v>
      </c>
      <c r="K219">
        <v>269.01400000000001</v>
      </c>
      <c r="L219">
        <v>104240</v>
      </c>
      <c r="M219">
        <v>59.53</v>
      </c>
      <c r="N219">
        <v>3979.57</v>
      </c>
      <c r="O219">
        <v>4.2320000000000002</v>
      </c>
      <c r="P219">
        <v>11.16</v>
      </c>
      <c r="Q219">
        <v>2.87</v>
      </c>
      <c r="R219">
        <v>0.8</v>
      </c>
      <c r="S219">
        <v>0.97</v>
      </c>
      <c r="T219">
        <v>0.71</v>
      </c>
      <c r="U219">
        <v>2003</v>
      </c>
      <c r="V219">
        <v>6796.29</v>
      </c>
      <c r="W219">
        <v>23499.8</v>
      </c>
      <c r="X219">
        <v>9163.24</v>
      </c>
      <c r="Y219">
        <v>4004.42</v>
      </c>
      <c r="Z219">
        <v>50212.27</v>
      </c>
    </row>
    <row r="220" spans="2:26" x14ac:dyDescent="0.25">
      <c r="B220" s="3">
        <v>45965</v>
      </c>
      <c r="C220">
        <v>242.61</v>
      </c>
      <c r="D220">
        <v>3.1248</v>
      </c>
      <c r="E220">
        <v>96.6</v>
      </c>
      <c r="F220">
        <v>96.665499999999994</v>
      </c>
      <c r="G220">
        <v>100.224</v>
      </c>
      <c r="H220">
        <v>1440.4</v>
      </c>
      <c r="I220">
        <v>1.1482000000000001</v>
      </c>
      <c r="J220">
        <v>7.1295000000000002</v>
      </c>
      <c r="K220">
        <v>266.70400000000001</v>
      </c>
      <c r="L220">
        <v>101030</v>
      </c>
      <c r="M220">
        <v>60.18</v>
      </c>
      <c r="N220">
        <v>3932.09</v>
      </c>
      <c r="O220">
        <v>4.343</v>
      </c>
      <c r="P220">
        <v>11.19</v>
      </c>
      <c r="Q220">
        <v>2.96</v>
      </c>
      <c r="R220">
        <v>0.81</v>
      </c>
      <c r="S220">
        <v>0.99</v>
      </c>
      <c r="T220">
        <v>0.71</v>
      </c>
      <c r="U220">
        <v>1958</v>
      </c>
      <c r="V220">
        <v>6771.55</v>
      </c>
      <c r="W220">
        <v>23348.639999999999</v>
      </c>
      <c r="X220">
        <v>9173.2099999999991</v>
      </c>
      <c r="Y220">
        <v>4121.74</v>
      </c>
      <c r="Z220">
        <v>51497.2</v>
      </c>
    </row>
    <row r="221" spans="2:26" x14ac:dyDescent="0.25">
      <c r="B221" s="3">
        <v>45964</v>
      </c>
      <c r="C221">
        <v>237.76</v>
      </c>
      <c r="D221">
        <v>3.0413999999999999</v>
      </c>
      <c r="E221">
        <v>96.67</v>
      </c>
      <c r="F221">
        <v>96.631699999999995</v>
      </c>
      <c r="G221">
        <v>99.873000000000005</v>
      </c>
      <c r="H221">
        <v>1430.95</v>
      </c>
      <c r="I221">
        <v>1.1519999999999999</v>
      </c>
      <c r="J221">
        <v>7.1212999999999997</v>
      </c>
      <c r="K221">
        <v>266.9579</v>
      </c>
      <c r="L221">
        <v>107070</v>
      </c>
      <c r="M221">
        <v>60.37</v>
      </c>
      <c r="N221">
        <v>4001.42</v>
      </c>
      <c r="O221">
        <v>4.266</v>
      </c>
      <c r="P221">
        <v>11.15</v>
      </c>
      <c r="Q221">
        <v>2.86</v>
      </c>
      <c r="R221">
        <v>0.82</v>
      </c>
      <c r="S221">
        <v>1</v>
      </c>
      <c r="T221">
        <v>0.7</v>
      </c>
      <c r="U221">
        <v>1945</v>
      </c>
      <c r="V221">
        <v>6851.97</v>
      </c>
      <c r="W221">
        <v>23834.720000000001</v>
      </c>
      <c r="X221">
        <v>9258.73</v>
      </c>
      <c r="Y221">
        <v>4221.87</v>
      </c>
      <c r="Z221">
        <v>52411.34</v>
      </c>
    </row>
    <row r="222" spans="2:26" x14ac:dyDescent="0.25">
      <c r="B222" s="3">
        <v>45963</v>
      </c>
      <c r="C222">
        <v>235.94</v>
      </c>
      <c r="D222">
        <v>3.0333999999999999</v>
      </c>
      <c r="E222">
        <v>96.68</v>
      </c>
      <c r="F222">
        <v>96.626900000000006</v>
      </c>
      <c r="G222">
        <v>99.804000000000002</v>
      </c>
      <c r="H222">
        <v>1430</v>
      </c>
      <c r="I222">
        <v>1.1536999999999999</v>
      </c>
      <c r="J222">
        <v>7.1193999999999997</v>
      </c>
      <c r="K222">
        <v>265.88490000000002</v>
      </c>
      <c r="L222">
        <v>110430.7</v>
      </c>
      <c r="M222">
        <v>60.06</v>
      </c>
      <c r="N222">
        <v>4002.92</v>
      </c>
      <c r="O222">
        <v>4.1239999999999997</v>
      </c>
      <c r="P222">
        <v>11</v>
      </c>
      <c r="Q222">
        <v>2.81</v>
      </c>
      <c r="R222">
        <v>0.78</v>
      </c>
      <c r="S222">
        <v>0.96</v>
      </c>
      <c r="T222">
        <v>0.69</v>
      </c>
      <c r="U222">
        <v>1966</v>
      </c>
      <c r="V222">
        <v>6840.2</v>
      </c>
      <c r="W222">
        <v>23724.959999999999</v>
      </c>
      <c r="X222">
        <v>9168.58</v>
      </c>
      <c r="Y222">
        <v>4107.5</v>
      </c>
      <c r="Z222">
        <v>52411.34</v>
      </c>
    </row>
    <row r="223" spans="2:26" x14ac:dyDescent="0.25">
      <c r="B223" s="3">
        <v>45962</v>
      </c>
      <c r="C223">
        <v>235.94</v>
      </c>
      <c r="D223">
        <v>3.0333999999999999</v>
      </c>
      <c r="E223">
        <v>96.68</v>
      </c>
      <c r="F223">
        <v>96.626900000000006</v>
      </c>
      <c r="G223">
        <v>99.804000000000002</v>
      </c>
      <c r="H223">
        <v>1430</v>
      </c>
      <c r="I223">
        <v>1.1536999999999999</v>
      </c>
      <c r="J223">
        <v>7.1193999999999997</v>
      </c>
      <c r="K223">
        <v>265.88490000000002</v>
      </c>
      <c r="L223">
        <v>110430.7</v>
      </c>
      <c r="M223">
        <v>60.06</v>
      </c>
      <c r="N223">
        <v>4002.92</v>
      </c>
      <c r="O223">
        <v>4.1239999999999997</v>
      </c>
      <c r="P223">
        <v>11</v>
      </c>
      <c r="Q223">
        <v>2.81</v>
      </c>
      <c r="R223">
        <v>0.78</v>
      </c>
      <c r="S223">
        <v>0.96</v>
      </c>
      <c r="T223">
        <v>0.69</v>
      </c>
      <c r="U223">
        <v>1966</v>
      </c>
      <c r="V223">
        <v>6840.2</v>
      </c>
      <c r="W223">
        <v>23724.959999999999</v>
      </c>
      <c r="X223">
        <v>9168.58</v>
      </c>
      <c r="Y223">
        <v>4107.5</v>
      </c>
      <c r="Z223">
        <v>52411.34</v>
      </c>
    </row>
    <row r="224" spans="2:26" x14ac:dyDescent="0.25">
      <c r="B224" s="3">
        <v>45961</v>
      </c>
      <c r="C224">
        <v>235.94</v>
      </c>
      <c r="D224">
        <v>3.0333999999999999</v>
      </c>
      <c r="E224">
        <v>96.67</v>
      </c>
      <c r="F224">
        <v>96.626900000000006</v>
      </c>
      <c r="G224">
        <v>99.804000000000002</v>
      </c>
      <c r="H224">
        <v>1430</v>
      </c>
      <c r="I224">
        <v>1.1536999999999999</v>
      </c>
      <c r="J224">
        <v>7.1193999999999997</v>
      </c>
      <c r="K224">
        <v>265.88490000000002</v>
      </c>
      <c r="L224">
        <v>110430.7</v>
      </c>
      <c r="M224">
        <v>60.06</v>
      </c>
      <c r="N224">
        <v>4002.92</v>
      </c>
      <c r="O224">
        <v>4.1239999999999997</v>
      </c>
      <c r="P224">
        <v>11</v>
      </c>
      <c r="Q224">
        <v>2.81</v>
      </c>
      <c r="R224">
        <v>0.78</v>
      </c>
      <c r="S224">
        <v>0.96</v>
      </c>
      <c r="T224">
        <v>0.69</v>
      </c>
      <c r="U224">
        <v>1966</v>
      </c>
      <c r="V224">
        <v>6840.2</v>
      </c>
      <c r="W224">
        <v>23724.959999999999</v>
      </c>
      <c r="X224">
        <v>9168.58</v>
      </c>
      <c r="Y224">
        <v>4107.5</v>
      </c>
      <c r="Z224">
        <v>52411.34</v>
      </c>
    </row>
    <row r="225" spans="2:26" x14ac:dyDescent="0.25">
      <c r="B225" s="3">
        <v>45960</v>
      </c>
      <c r="C225">
        <v>239.92</v>
      </c>
      <c r="D225">
        <v>3.0190000000000001</v>
      </c>
      <c r="E225">
        <v>96.68</v>
      </c>
      <c r="F225">
        <v>96.603200000000001</v>
      </c>
      <c r="G225">
        <v>99.525999999999996</v>
      </c>
      <c r="H225">
        <v>1430.4</v>
      </c>
      <c r="I225">
        <v>1.1565000000000001</v>
      </c>
      <c r="J225">
        <v>7.1104000000000003</v>
      </c>
      <c r="K225">
        <v>265.92270000000002</v>
      </c>
      <c r="L225">
        <v>106440</v>
      </c>
      <c r="M225">
        <v>59.97</v>
      </c>
      <c r="N225">
        <v>4024.54</v>
      </c>
      <c r="O225">
        <v>3.956</v>
      </c>
      <c r="P225">
        <v>11.13</v>
      </c>
      <c r="Q225">
        <v>2.78</v>
      </c>
      <c r="R225">
        <v>0.76</v>
      </c>
      <c r="S225">
        <v>0.93</v>
      </c>
      <c r="T225">
        <v>0.68</v>
      </c>
      <c r="U225">
        <v>1983</v>
      </c>
      <c r="V225">
        <v>6822.34</v>
      </c>
      <c r="W225">
        <v>23581.14</v>
      </c>
      <c r="X225">
        <v>9346.86</v>
      </c>
      <c r="Y225">
        <v>4086.89</v>
      </c>
      <c r="Z225">
        <v>51325.61</v>
      </c>
    </row>
    <row r="226" spans="2:26" x14ac:dyDescent="0.25">
      <c r="B226" s="3">
        <v>45959</v>
      </c>
      <c r="C226">
        <v>235.85</v>
      </c>
      <c r="D226">
        <v>2.9596</v>
      </c>
      <c r="E226">
        <v>96.68</v>
      </c>
      <c r="F226">
        <v>96.575800000000001</v>
      </c>
      <c r="G226">
        <v>99.22</v>
      </c>
      <c r="H226">
        <v>1421.1</v>
      </c>
      <c r="I226">
        <v>1.1600999999999999</v>
      </c>
      <c r="J226">
        <v>7.0984999999999996</v>
      </c>
      <c r="K226">
        <v>265.05439999999999</v>
      </c>
      <c r="L226">
        <v>110630</v>
      </c>
      <c r="M226">
        <v>60</v>
      </c>
      <c r="N226">
        <v>3930.07</v>
      </c>
      <c r="O226">
        <v>3.3759999999999999</v>
      </c>
      <c r="P226">
        <v>11.215</v>
      </c>
      <c r="Q226">
        <v>2.67</v>
      </c>
      <c r="R226">
        <v>0.74</v>
      </c>
      <c r="S226">
        <v>0.9</v>
      </c>
      <c r="T226">
        <v>0.68</v>
      </c>
      <c r="U226">
        <v>1961</v>
      </c>
      <c r="V226">
        <v>6890.59</v>
      </c>
      <c r="W226">
        <v>23958.47</v>
      </c>
      <c r="X226">
        <v>9375.7900000000009</v>
      </c>
      <c r="Y226">
        <v>4081.15</v>
      </c>
      <c r="Z226">
        <v>51307.65</v>
      </c>
    </row>
    <row r="227" spans="2:26" x14ac:dyDescent="0.25">
      <c r="B227" s="3">
        <v>45958</v>
      </c>
      <c r="C227">
        <v>244.75</v>
      </c>
      <c r="D227">
        <v>3.0291999999999999</v>
      </c>
      <c r="E227">
        <v>96.66</v>
      </c>
      <c r="F227">
        <v>96.612099999999998</v>
      </c>
      <c r="G227">
        <v>98.667000000000002</v>
      </c>
      <c r="H227">
        <v>1433</v>
      </c>
      <c r="I227">
        <v>1.1651</v>
      </c>
      <c r="J227">
        <v>7.0991999999999997</v>
      </c>
      <c r="K227">
        <v>267.32580000000002</v>
      </c>
      <c r="L227">
        <v>113745</v>
      </c>
      <c r="M227">
        <v>59.64</v>
      </c>
      <c r="N227">
        <v>3952.14</v>
      </c>
      <c r="O227">
        <v>3.3450000000000002</v>
      </c>
      <c r="P227">
        <v>11.15</v>
      </c>
      <c r="Q227">
        <v>2.73</v>
      </c>
      <c r="R227">
        <v>0.75</v>
      </c>
      <c r="S227">
        <v>0.91</v>
      </c>
      <c r="T227">
        <v>0.68</v>
      </c>
      <c r="U227">
        <v>1950</v>
      </c>
      <c r="V227">
        <v>6890.89</v>
      </c>
      <c r="W227">
        <v>23827.49</v>
      </c>
      <c r="X227">
        <v>9375.7900000000009</v>
      </c>
      <c r="Y227">
        <v>4010.41</v>
      </c>
      <c r="Z227">
        <v>50219.18</v>
      </c>
    </row>
    <row r="228" spans="2:26" x14ac:dyDescent="0.25">
      <c r="B228" s="3">
        <v>45957</v>
      </c>
      <c r="C228">
        <v>245.2</v>
      </c>
      <c r="D228">
        <v>3.0350000000000001</v>
      </c>
      <c r="E228">
        <v>96.63</v>
      </c>
      <c r="F228">
        <v>96.591700000000003</v>
      </c>
      <c r="G228">
        <v>98.783000000000001</v>
      </c>
      <c r="H228">
        <v>1432.9</v>
      </c>
      <c r="I228">
        <v>1.1645000000000001</v>
      </c>
      <c r="J228">
        <v>7.1083999999999996</v>
      </c>
      <c r="K228">
        <v>266.59500000000003</v>
      </c>
      <c r="L228">
        <v>115070</v>
      </c>
      <c r="M228">
        <v>60.01</v>
      </c>
      <c r="N228">
        <v>3982.21</v>
      </c>
      <c r="O228">
        <v>3.4420000000000002</v>
      </c>
      <c r="P228">
        <v>11.12</v>
      </c>
      <c r="Q228">
        <v>2.72</v>
      </c>
      <c r="R228">
        <v>0.74</v>
      </c>
      <c r="S228">
        <v>0.9</v>
      </c>
      <c r="T228">
        <v>0.67</v>
      </c>
      <c r="U228">
        <v>1976</v>
      </c>
      <c r="V228">
        <v>6875.16</v>
      </c>
      <c r="W228">
        <v>23637.46</v>
      </c>
      <c r="X228">
        <v>9467.2199999999993</v>
      </c>
      <c r="Y228">
        <v>4042.83</v>
      </c>
      <c r="Z228">
        <v>50512.32</v>
      </c>
    </row>
    <row r="229" spans="2:26" x14ac:dyDescent="0.25">
      <c r="B229" s="3">
        <v>45956</v>
      </c>
      <c r="C229">
        <v>254.33</v>
      </c>
      <c r="D229">
        <v>3.2035999999999998</v>
      </c>
      <c r="E229">
        <v>96.59</v>
      </c>
      <c r="F229">
        <v>96.536199999999994</v>
      </c>
      <c r="G229">
        <v>98.951999999999998</v>
      </c>
      <c r="H229">
        <v>1439.2</v>
      </c>
      <c r="I229">
        <v>1.1627000000000001</v>
      </c>
      <c r="J229">
        <v>7.1224999999999996</v>
      </c>
      <c r="K229">
        <v>266.99369999999999</v>
      </c>
      <c r="L229">
        <v>110740</v>
      </c>
      <c r="M229">
        <v>59.99</v>
      </c>
      <c r="N229">
        <v>4113.05</v>
      </c>
      <c r="O229">
        <v>3.3039999999999998</v>
      </c>
      <c r="P229">
        <v>11.205</v>
      </c>
      <c r="Q229">
        <v>2.81</v>
      </c>
      <c r="R229">
        <v>0.75</v>
      </c>
      <c r="S229">
        <v>0.91</v>
      </c>
      <c r="T229">
        <v>0.67</v>
      </c>
      <c r="U229">
        <v>1991</v>
      </c>
      <c r="V229">
        <v>6791.69</v>
      </c>
      <c r="W229">
        <v>23204.87</v>
      </c>
      <c r="X229">
        <v>9363.94</v>
      </c>
      <c r="Y229">
        <v>3941.59</v>
      </c>
      <c r="Z229">
        <v>49299.65</v>
      </c>
    </row>
    <row r="230" spans="2:26" x14ac:dyDescent="0.25">
      <c r="B230" s="3">
        <v>45955</v>
      </c>
      <c r="C230">
        <v>254.33</v>
      </c>
      <c r="D230">
        <v>3.2035999999999998</v>
      </c>
      <c r="E230">
        <v>96.59</v>
      </c>
      <c r="F230">
        <v>96.536199999999994</v>
      </c>
      <c r="G230">
        <v>98.951999999999998</v>
      </c>
      <c r="H230">
        <v>1439.2</v>
      </c>
      <c r="I230">
        <v>1.1627000000000001</v>
      </c>
      <c r="J230">
        <v>7.1224999999999996</v>
      </c>
      <c r="K230">
        <v>266.99369999999999</v>
      </c>
      <c r="L230">
        <v>110740</v>
      </c>
      <c r="M230">
        <v>59.99</v>
      </c>
      <c r="N230">
        <v>4113.05</v>
      </c>
      <c r="O230">
        <v>3.3039999999999998</v>
      </c>
      <c r="P230">
        <v>11.205</v>
      </c>
      <c r="Q230">
        <v>2.81</v>
      </c>
      <c r="R230">
        <v>0.75</v>
      </c>
      <c r="S230">
        <v>0.91</v>
      </c>
      <c r="T230">
        <v>0.67</v>
      </c>
      <c r="U230">
        <v>1991</v>
      </c>
      <c r="V230">
        <v>6791.69</v>
      </c>
      <c r="W230">
        <v>23204.87</v>
      </c>
      <c r="X230">
        <v>9363.94</v>
      </c>
      <c r="Y230">
        <v>3941.59</v>
      </c>
      <c r="Z230">
        <v>49299.65</v>
      </c>
    </row>
    <row r="231" spans="2:26" x14ac:dyDescent="0.25">
      <c r="B231" s="3">
        <v>45954</v>
      </c>
      <c r="C231">
        <v>254.33</v>
      </c>
      <c r="D231">
        <v>3.2035999999999998</v>
      </c>
      <c r="E231">
        <v>96.55</v>
      </c>
      <c r="F231">
        <v>96.536199999999994</v>
      </c>
      <c r="G231">
        <v>98.951999999999998</v>
      </c>
      <c r="H231">
        <v>1439.2</v>
      </c>
      <c r="I231">
        <v>1.1627000000000001</v>
      </c>
      <c r="J231">
        <v>7.1224999999999996</v>
      </c>
      <c r="K231">
        <v>266.99369999999999</v>
      </c>
      <c r="L231">
        <v>110740</v>
      </c>
      <c r="M231">
        <v>59.99</v>
      </c>
      <c r="N231">
        <v>4113.05</v>
      </c>
      <c r="O231">
        <v>3.3039999999999998</v>
      </c>
      <c r="P231">
        <v>11.205</v>
      </c>
      <c r="Q231">
        <v>2.81</v>
      </c>
      <c r="R231">
        <v>0.75</v>
      </c>
      <c r="S231">
        <v>0.91</v>
      </c>
      <c r="T231">
        <v>0.67</v>
      </c>
      <c r="U231">
        <v>1991</v>
      </c>
      <c r="V231">
        <v>6791.69</v>
      </c>
      <c r="W231">
        <v>23204.87</v>
      </c>
      <c r="X231">
        <v>9363.94</v>
      </c>
      <c r="Y231">
        <v>3941.59</v>
      </c>
      <c r="Z231">
        <v>49299.65</v>
      </c>
    </row>
    <row r="232" spans="2:26" x14ac:dyDescent="0.25">
      <c r="B232" s="3">
        <v>45953</v>
      </c>
      <c r="C232">
        <v>255.13</v>
      </c>
      <c r="D232">
        <v>3.2549999999999999</v>
      </c>
      <c r="E232">
        <v>96.54</v>
      </c>
      <c r="F232">
        <v>96.518000000000001</v>
      </c>
      <c r="G232">
        <v>98.936000000000007</v>
      </c>
      <c r="H232">
        <v>1437.4</v>
      </c>
      <c r="I232">
        <v>1.1617999999999999</v>
      </c>
      <c r="J232">
        <v>7.1233000000000004</v>
      </c>
      <c r="K232">
        <v>267.05110000000002</v>
      </c>
      <c r="L232">
        <v>110420</v>
      </c>
      <c r="M232">
        <v>60</v>
      </c>
      <c r="N232">
        <v>4126.28</v>
      </c>
      <c r="O232">
        <v>3.3439999999999999</v>
      </c>
      <c r="P232">
        <v>11.265000000000001</v>
      </c>
      <c r="Q232">
        <v>2.88</v>
      </c>
      <c r="R232">
        <v>0.77</v>
      </c>
      <c r="S232">
        <v>0.92</v>
      </c>
      <c r="T232">
        <v>0.66</v>
      </c>
      <c r="U232">
        <v>2057</v>
      </c>
      <c r="V232">
        <v>6738.44</v>
      </c>
      <c r="W232">
        <v>22941.8</v>
      </c>
      <c r="X232">
        <v>9300.74</v>
      </c>
      <c r="Y232">
        <v>3845.56</v>
      </c>
      <c r="Z232">
        <v>48641.61</v>
      </c>
    </row>
    <row r="233" spans="2:26" x14ac:dyDescent="0.25">
      <c r="B233" s="3">
        <v>45952</v>
      </c>
      <c r="C233">
        <v>260.14999999999998</v>
      </c>
      <c r="D233">
        <v>3.2902</v>
      </c>
      <c r="E233">
        <v>96.53</v>
      </c>
      <c r="F233">
        <v>96.553799999999995</v>
      </c>
      <c r="G233">
        <v>98.897000000000006</v>
      </c>
      <c r="H233">
        <v>1431.1</v>
      </c>
      <c r="I233">
        <v>1.1611</v>
      </c>
      <c r="J233">
        <v>7.1250999999999998</v>
      </c>
      <c r="K233">
        <v>264.92320000000001</v>
      </c>
      <c r="L233">
        <v>107945</v>
      </c>
      <c r="M233">
        <v>58.78</v>
      </c>
      <c r="N233">
        <v>4098.42</v>
      </c>
      <c r="O233">
        <v>3.45</v>
      </c>
      <c r="P233">
        <v>11.154999999999999</v>
      </c>
      <c r="Q233">
        <v>2.91</v>
      </c>
      <c r="R233">
        <v>0.79</v>
      </c>
      <c r="S233">
        <v>0.95</v>
      </c>
      <c r="T233">
        <v>0.68</v>
      </c>
      <c r="U233">
        <v>2092</v>
      </c>
      <c r="V233">
        <v>6699.4</v>
      </c>
      <c r="W233">
        <v>22740.400000000001</v>
      </c>
      <c r="X233">
        <v>9223.7800000000007</v>
      </c>
      <c r="Y233">
        <v>3883.68</v>
      </c>
      <c r="Z233">
        <v>49307.79</v>
      </c>
    </row>
    <row r="234" spans="2:26" x14ac:dyDescent="0.25">
      <c r="B234" s="3">
        <v>45951</v>
      </c>
      <c r="C234">
        <v>258.31</v>
      </c>
      <c r="D234">
        <v>3.2591000000000001</v>
      </c>
      <c r="E234">
        <v>96.51</v>
      </c>
      <c r="F234">
        <v>96.523600000000002</v>
      </c>
      <c r="G234">
        <v>98.933999999999997</v>
      </c>
      <c r="H234">
        <v>1432.35</v>
      </c>
      <c r="I234">
        <v>1.1599999999999999</v>
      </c>
      <c r="J234">
        <v>7.1246999999999998</v>
      </c>
      <c r="K234">
        <v>265.78989999999999</v>
      </c>
      <c r="L234">
        <v>112105</v>
      </c>
      <c r="M234">
        <v>57.87</v>
      </c>
      <c r="N234">
        <v>4125.22</v>
      </c>
      <c r="O234">
        <v>3.4740000000000002</v>
      </c>
      <c r="P234">
        <v>11.215</v>
      </c>
      <c r="Q234">
        <v>2.88</v>
      </c>
      <c r="R234">
        <v>0.78</v>
      </c>
      <c r="S234">
        <v>0.94</v>
      </c>
      <c r="T234">
        <v>0.75</v>
      </c>
      <c r="U234">
        <v>2094</v>
      </c>
      <c r="V234">
        <v>6735.35</v>
      </c>
      <c r="W234">
        <v>22953.67</v>
      </c>
      <c r="X234">
        <v>9302.66</v>
      </c>
      <c r="Y234">
        <v>3823.84</v>
      </c>
      <c r="Z234">
        <v>49316.06</v>
      </c>
    </row>
    <row r="235" spans="2:26" x14ac:dyDescent="0.25">
      <c r="B235" s="3">
        <v>45950</v>
      </c>
      <c r="C235">
        <v>260.8</v>
      </c>
      <c r="D235">
        <v>3.2765</v>
      </c>
      <c r="E235">
        <v>96.48</v>
      </c>
      <c r="F235">
        <v>96.499499999999998</v>
      </c>
      <c r="G235">
        <v>98.585999999999999</v>
      </c>
      <c r="H235">
        <v>1420.4</v>
      </c>
      <c r="I235">
        <v>1.1641999999999999</v>
      </c>
      <c r="J235">
        <v>7.1215000000000002</v>
      </c>
      <c r="K235">
        <v>264.25150000000002</v>
      </c>
      <c r="L235">
        <v>111075</v>
      </c>
      <c r="M235">
        <v>57.87</v>
      </c>
      <c r="N235">
        <v>4356.3</v>
      </c>
      <c r="O235">
        <v>3.3969999999999998</v>
      </c>
      <c r="P235">
        <v>11.05</v>
      </c>
      <c r="Q235">
        <v>2.88</v>
      </c>
      <c r="R235">
        <v>0.77</v>
      </c>
      <c r="S235">
        <v>0.93</v>
      </c>
      <c r="T235">
        <v>0.75</v>
      </c>
      <c r="U235">
        <v>2071</v>
      </c>
      <c r="V235">
        <v>6735.13</v>
      </c>
      <c r="W235">
        <v>22990.54</v>
      </c>
      <c r="X235">
        <v>9232.67</v>
      </c>
      <c r="Y235">
        <v>3814.69</v>
      </c>
      <c r="Z235">
        <v>49185.5</v>
      </c>
    </row>
    <row r="236" spans="2:26" x14ac:dyDescent="0.25">
      <c r="B236" s="3">
        <v>45949</v>
      </c>
      <c r="C236">
        <v>263.02</v>
      </c>
      <c r="D236">
        <v>3.3111999999999999</v>
      </c>
      <c r="E236">
        <v>96.48</v>
      </c>
      <c r="F236">
        <v>96.367500000000007</v>
      </c>
      <c r="G236">
        <v>98.433000000000007</v>
      </c>
      <c r="H236">
        <v>1422.15</v>
      </c>
      <c r="I236">
        <v>1.1655</v>
      </c>
      <c r="J236">
        <v>7.1269999999999998</v>
      </c>
      <c r="K236">
        <v>262.86110000000002</v>
      </c>
      <c r="L236">
        <v>106675</v>
      </c>
      <c r="M236">
        <v>57.92</v>
      </c>
      <c r="N236">
        <v>4251.82</v>
      </c>
      <c r="O236">
        <v>3.008</v>
      </c>
      <c r="P236">
        <v>11.145</v>
      </c>
      <c r="Q236">
        <v>2.93</v>
      </c>
      <c r="R236">
        <v>0.78</v>
      </c>
      <c r="S236">
        <v>0.93</v>
      </c>
      <c r="T236">
        <v>0.75</v>
      </c>
      <c r="U236">
        <v>2069</v>
      </c>
      <c r="V236">
        <v>6664.01</v>
      </c>
      <c r="W236">
        <v>22679.97</v>
      </c>
      <c r="X236">
        <v>9011.9699999999993</v>
      </c>
      <c r="Y236">
        <v>3748.89</v>
      </c>
      <c r="Z236">
        <v>47582.15</v>
      </c>
    </row>
    <row r="237" spans="2:26" x14ac:dyDescent="0.25">
      <c r="B237" s="3">
        <v>45948</v>
      </c>
      <c r="C237">
        <v>263.02</v>
      </c>
      <c r="D237">
        <v>3.3111999999999999</v>
      </c>
      <c r="E237">
        <v>96.48</v>
      </c>
      <c r="F237">
        <v>96.367500000000007</v>
      </c>
      <c r="G237">
        <v>98.433000000000007</v>
      </c>
      <c r="H237">
        <v>1422.15</v>
      </c>
      <c r="I237">
        <v>1.1655</v>
      </c>
      <c r="J237">
        <v>7.1269999999999998</v>
      </c>
      <c r="K237">
        <v>262.86110000000002</v>
      </c>
      <c r="L237">
        <v>106675</v>
      </c>
      <c r="M237">
        <v>57.92</v>
      </c>
      <c r="N237">
        <v>4251.82</v>
      </c>
      <c r="O237">
        <v>3.008</v>
      </c>
      <c r="P237">
        <v>11.145</v>
      </c>
      <c r="Q237">
        <v>2.93</v>
      </c>
      <c r="R237">
        <v>0.78</v>
      </c>
      <c r="S237">
        <v>0.93</v>
      </c>
      <c r="T237">
        <v>0.75</v>
      </c>
      <c r="U237">
        <v>2069</v>
      </c>
      <c r="V237">
        <v>6664.01</v>
      </c>
      <c r="W237">
        <v>22679.97</v>
      </c>
      <c r="X237">
        <v>9011.9699999999993</v>
      </c>
      <c r="Y237">
        <v>3748.89</v>
      </c>
      <c r="Z237">
        <v>47582.15</v>
      </c>
    </row>
    <row r="238" spans="2:26" x14ac:dyDescent="0.25">
      <c r="B238" s="3">
        <v>45947</v>
      </c>
      <c r="C238">
        <v>263.02</v>
      </c>
      <c r="D238">
        <v>3.3111999999999999</v>
      </c>
      <c r="E238">
        <v>96.46</v>
      </c>
      <c r="F238">
        <v>96.367500000000007</v>
      </c>
      <c r="G238">
        <v>98.433000000000007</v>
      </c>
      <c r="H238">
        <v>1422.15</v>
      </c>
      <c r="I238">
        <v>1.1655</v>
      </c>
      <c r="J238">
        <v>7.1269999999999998</v>
      </c>
      <c r="K238">
        <v>262.86110000000002</v>
      </c>
      <c r="L238">
        <v>106675</v>
      </c>
      <c r="M238">
        <v>57.92</v>
      </c>
      <c r="N238">
        <v>4251.82</v>
      </c>
      <c r="O238">
        <v>3.008</v>
      </c>
      <c r="P238">
        <v>11.145</v>
      </c>
      <c r="Q238">
        <v>2.93</v>
      </c>
      <c r="R238">
        <v>0.78</v>
      </c>
      <c r="S238">
        <v>0.93</v>
      </c>
      <c r="T238">
        <v>0.75</v>
      </c>
      <c r="U238">
        <v>2069</v>
      </c>
      <c r="V238">
        <v>6664.01</v>
      </c>
      <c r="W238">
        <v>22679.97</v>
      </c>
      <c r="X238">
        <v>9011.9699999999993</v>
      </c>
      <c r="Y238">
        <v>3748.89</v>
      </c>
      <c r="Z238">
        <v>47582.15</v>
      </c>
    </row>
    <row r="239" spans="2:26" x14ac:dyDescent="0.25">
      <c r="B239" s="3">
        <v>45946</v>
      </c>
      <c r="C239">
        <v>264.22000000000003</v>
      </c>
      <c r="D239">
        <v>3.2818000000000001</v>
      </c>
      <c r="E239">
        <v>96.51</v>
      </c>
      <c r="F239">
        <v>96.411900000000003</v>
      </c>
      <c r="G239">
        <v>98.335999999999999</v>
      </c>
      <c r="H239">
        <v>1416.95</v>
      </c>
      <c r="I239">
        <v>1.1687000000000001</v>
      </c>
      <c r="J239">
        <v>7.1246</v>
      </c>
      <c r="K239">
        <v>260.15980000000002</v>
      </c>
      <c r="L239">
        <v>108445</v>
      </c>
      <c r="M239">
        <v>57.49</v>
      </c>
      <c r="N239">
        <v>4326.58</v>
      </c>
      <c r="O239">
        <v>2.9380000000000002</v>
      </c>
      <c r="P239">
        <v>11.2</v>
      </c>
      <c r="Q239">
        <v>2.92</v>
      </c>
      <c r="R239">
        <v>0.79</v>
      </c>
      <c r="S239">
        <v>0.94</v>
      </c>
      <c r="T239">
        <v>0.74</v>
      </c>
      <c r="U239">
        <v>2046</v>
      </c>
      <c r="V239">
        <v>6629.07</v>
      </c>
      <c r="W239">
        <v>22562.54</v>
      </c>
      <c r="X239">
        <v>9259.4599999999991</v>
      </c>
      <c r="Y239">
        <v>3748.37</v>
      </c>
      <c r="Z239">
        <v>48277.74</v>
      </c>
    </row>
    <row r="240" spans="2:26" x14ac:dyDescent="0.25">
      <c r="B240" s="3">
        <v>45945</v>
      </c>
      <c r="C240">
        <v>261.83999999999997</v>
      </c>
      <c r="D240">
        <v>3.2246999999999999</v>
      </c>
      <c r="E240">
        <v>96.48</v>
      </c>
      <c r="F240">
        <v>96.305999999999997</v>
      </c>
      <c r="G240">
        <v>98.793000000000006</v>
      </c>
      <c r="H240">
        <v>1422.5</v>
      </c>
      <c r="I240">
        <v>1.1647000000000001</v>
      </c>
      <c r="J240">
        <v>7.1269999999999998</v>
      </c>
      <c r="K240">
        <v>260.70999999999998</v>
      </c>
      <c r="L240">
        <v>111550</v>
      </c>
      <c r="M240">
        <v>58.27</v>
      </c>
      <c r="N240">
        <v>4207.4799999999996</v>
      </c>
      <c r="O240">
        <v>3.016</v>
      </c>
      <c r="P240">
        <v>11.016</v>
      </c>
      <c r="Q240">
        <v>2.82</v>
      </c>
      <c r="R240">
        <v>0.77</v>
      </c>
      <c r="S240">
        <v>0.92</v>
      </c>
      <c r="T240">
        <v>0.75</v>
      </c>
      <c r="U240">
        <v>1997</v>
      </c>
      <c r="V240">
        <v>6671.06</v>
      </c>
      <c r="W240">
        <v>22670.080000000002</v>
      </c>
      <c r="X240">
        <v>9250.91</v>
      </c>
      <c r="Y240">
        <v>3657.28</v>
      </c>
      <c r="Z240">
        <v>47672.67</v>
      </c>
    </row>
    <row r="241" spans="2:26" x14ac:dyDescent="0.25">
      <c r="B241" s="3">
        <v>45944</v>
      </c>
      <c r="C241">
        <v>268.64</v>
      </c>
      <c r="D241">
        <v>3.3496999999999999</v>
      </c>
      <c r="E241">
        <v>96.35</v>
      </c>
      <c r="F241">
        <v>96.271000000000001</v>
      </c>
      <c r="G241">
        <v>99.046999999999997</v>
      </c>
      <c r="H241">
        <v>1428.5</v>
      </c>
      <c r="I241">
        <v>1.1607000000000001</v>
      </c>
      <c r="J241">
        <v>7.1372</v>
      </c>
      <c r="K241">
        <v>260.39949999999999</v>
      </c>
      <c r="L241">
        <v>113085</v>
      </c>
      <c r="M241">
        <v>58.53</v>
      </c>
      <c r="N241">
        <v>4142.9399999999996</v>
      </c>
      <c r="O241">
        <v>3.028</v>
      </c>
      <c r="P241">
        <v>11.03</v>
      </c>
      <c r="Q241">
        <v>2.98</v>
      </c>
      <c r="R241">
        <v>0.78</v>
      </c>
      <c r="S241">
        <v>0.94</v>
      </c>
      <c r="T241">
        <v>0.75</v>
      </c>
      <c r="U241">
        <v>2022</v>
      </c>
      <c r="V241">
        <v>6644.31</v>
      </c>
      <c r="W241">
        <v>22521.7</v>
      </c>
      <c r="X241">
        <v>9079.16</v>
      </c>
      <c r="Y241">
        <v>3561.81</v>
      </c>
      <c r="Z241">
        <v>46847.32</v>
      </c>
    </row>
    <row r="242" spans="2:26" x14ac:dyDescent="0.25">
      <c r="B242" s="3">
        <v>45943</v>
      </c>
      <c r="C242">
        <v>265.17</v>
      </c>
      <c r="D242">
        <v>3.3534000000000002</v>
      </c>
      <c r="E242">
        <v>96.55</v>
      </c>
      <c r="F242">
        <v>96.388000000000005</v>
      </c>
      <c r="G242">
        <v>99.269000000000005</v>
      </c>
      <c r="H242">
        <v>1425</v>
      </c>
      <c r="I242">
        <v>1.157</v>
      </c>
      <c r="J242">
        <v>7.1308999999999996</v>
      </c>
      <c r="K242">
        <v>260.69130000000001</v>
      </c>
      <c r="L242">
        <v>116380</v>
      </c>
      <c r="M242">
        <v>59.17</v>
      </c>
      <c r="N242">
        <v>4110.2700000000004</v>
      </c>
      <c r="O242">
        <v>3.1179999999999999</v>
      </c>
      <c r="P242">
        <v>11.04</v>
      </c>
      <c r="Q242">
        <v>3.04</v>
      </c>
      <c r="R242">
        <v>0.79</v>
      </c>
      <c r="S242">
        <v>0.96</v>
      </c>
      <c r="T242">
        <v>0.74</v>
      </c>
      <c r="U242">
        <v>2144</v>
      </c>
      <c r="V242">
        <v>6654.72</v>
      </c>
      <c r="W242">
        <v>22694.61</v>
      </c>
      <c r="X242">
        <v>9222.5400000000009</v>
      </c>
      <c r="Y242">
        <v>3584.55</v>
      </c>
      <c r="Z242">
        <v>48088.800000000003</v>
      </c>
    </row>
    <row r="243" spans="2:26" x14ac:dyDescent="0.25">
      <c r="B243" s="3">
        <v>45942</v>
      </c>
      <c r="C243">
        <v>265.17</v>
      </c>
      <c r="D243">
        <v>3.3418000000000001</v>
      </c>
      <c r="E243">
        <v>96.55</v>
      </c>
      <c r="F243">
        <v>96.494</v>
      </c>
      <c r="G243">
        <v>98.977999999999994</v>
      </c>
      <c r="H243">
        <v>1425.3</v>
      </c>
      <c r="I243">
        <v>1.1618999999999999</v>
      </c>
      <c r="J243">
        <v>7.1353</v>
      </c>
      <c r="K243">
        <v>258.52910000000003</v>
      </c>
      <c r="L243">
        <v>116990</v>
      </c>
      <c r="M243">
        <v>58.47</v>
      </c>
      <c r="N243">
        <v>4017.79</v>
      </c>
      <c r="O243">
        <v>3.1059999999999999</v>
      </c>
      <c r="P243">
        <v>11.06</v>
      </c>
      <c r="Q243">
        <v>3.04</v>
      </c>
      <c r="R243">
        <v>0.79</v>
      </c>
      <c r="S243">
        <v>0.96</v>
      </c>
      <c r="T243">
        <v>0.74</v>
      </c>
      <c r="U243">
        <v>1936</v>
      </c>
      <c r="V243">
        <v>6552.51</v>
      </c>
      <c r="W243">
        <v>22204.43</v>
      </c>
      <c r="X243">
        <v>9358.32</v>
      </c>
      <c r="Y243">
        <v>3610.6</v>
      </c>
      <c r="Z243">
        <v>48088.800000000003</v>
      </c>
    </row>
    <row r="244" spans="2:26" x14ac:dyDescent="0.25">
      <c r="B244" s="3">
        <v>45941</v>
      </c>
      <c r="C244">
        <v>265.17</v>
      </c>
      <c r="D244">
        <v>3.3418000000000001</v>
      </c>
      <c r="E244">
        <v>96.55</v>
      </c>
      <c r="F244">
        <v>96.494</v>
      </c>
      <c r="G244">
        <v>98.977999999999994</v>
      </c>
      <c r="H244">
        <v>1425.3</v>
      </c>
      <c r="I244">
        <v>1.1618999999999999</v>
      </c>
      <c r="J244">
        <v>7.1353</v>
      </c>
      <c r="K244">
        <v>258.52910000000003</v>
      </c>
      <c r="L244">
        <v>116990</v>
      </c>
      <c r="M244">
        <v>58.47</v>
      </c>
      <c r="N244">
        <v>4017.79</v>
      </c>
      <c r="O244">
        <v>3.1059999999999999</v>
      </c>
      <c r="P244">
        <v>11.06</v>
      </c>
      <c r="Q244">
        <v>3.04</v>
      </c>
      <c r="R244">
        <v>0.79</v>
      </c>
      <c r="S244">
        <v>0.96</v>
      </c>
      <c r="T244">
        <v>0.74</v>
      </c>
      <c r="U244">
        <v>1936</v>
      </c>
      <c r="V244">
        <v>6552.51</v>
      </c>
      <c r="W244">
        <v>22204.43</v>
      </c>
      <c r="X244">
        <v>9358.32</v>
      </c>
      <c r="Y244">
        <v>3610.6</v>
      </c>
      <c r="Z244">
        <v>48088.800000000003</v>
      </c>
    </row>
    <row r="245" spans="2:26" x14ac:dyDescent="0.25">
      <c r="B245" s="3">
        <v>45940</v>
      </c>
      <c r="C245">
        <v>265.17</v>
      </c>
      <c r="D245">
        <v>3.3418000000000001</v>
      </c>
      <c r="E245">
        <v>96.53</v>
      </c>
      <c r="F245">
        <v>96.494</v>
      </c>
      <c r="G245">
        <v>98.977999999999994</v>
      </c>
      <c r="H245">
        <v>1425.3</v>
      </c>
      <c r="I245">
        <v>1.1618999999999999</v>
      </c>
      <c r="J245">
        <v>7.1353</v>
      </c>
      <c r="K245">
        <v>258.52910000000003</v>
      </c>
      <c r="L245">
        <v>116990</v>
      </c>
      <c r="M245">
        <v>58.47</v>
      </c>
      <c r="N245">
        <v>4017.79</v>
      </c>
      <c r="O245">
        <v>3.1059999999999999</v>
      </c>
      <c r="P245">
        <v>11.06</v>
      </c>
      <c r="Q245">
        <v>3.04</v>
      </c>
      <c r="R245">
        <v>0.79</v>
      </c>
      <c r="S245">
        <v>0.96</v>
      </c>
      <c r="T245">
        <v>0.74</v>
      </c>
      <c r="U245">
        <v>1936</v>
      </c>
      <c r="V245">
        <v>6552.51</v>
      </c>
      <c r="W245">
        <v>22204.43</v>
      </c>
      <c r="X245">
        <v>9358.32</v>
      </c>
      <c r="Y245">
        <v>3610.6</v>
      </c>
      <c r="Z245">
        <v>48088.800000000003</v>
      </c>
    </row>
    <row r="246" spans="2:26" x14ac:dyDescent="0.25">
      <c r="B246" s="3">
        <v>45939</v>
      </c>
      <c r="C246">
        <v>253.85</v>
      </c>
      <c r="D246">
        <v>3.149</v>
      </c>
      <c r="E246">
        <v>96.73</v>
      </c>
      <c r="F246">
        <v>96.635300000000001</v>
      </c>
      <c r="G246">
        <v>99.537999999999997</v>
      </c>
      <c r="H246">
        <v>1406.35</v>
      </c>
      <c r="I246">
        <v>1.1564000000000001</v>
      </c>
      <c r="J246">
        <v>7.13</v>
      </c>
      <c r="K246">
        <v>265.6259</v>
      </c>
      <c r="L246">
        <v>121620</v>
      </c>
      <c r="M246">
        <v>60.59</v>
      </c>
      <c r="N246">
        <v>3976.86</v>
      </c>
      <c r="O246">
        <v>3.2690000000000001</v>
      </c>
      <c r="P246">
        <v>11.08</v>
      </c>
      <c r="Q246">
        <v>2.82</v>
      </c>
      <c r="R246">
        <v>0.75</v>
      </c>
      <c r="S246">
        <v>0.91</v>
      </c>
      <c r="T246">
        <v>0.75</v>
      </c>
      <c r="U246">
        <v>1923</v>
      </c>
      <c r="V246">
        <v>6735.11</v>
      </c>
      <c r="W246">
        <v>23024.63</v>
      </c>
      <c r="X246">
        <v>9530.1299999999992</v>
      </c>
      <c r="Y246">
        <v>3549.21</v>
      </c>
      <c r="Z246">
        <v>48580.44</v>
      </c>
    </row>
    <row r="247" spans="2:26" x14ac:dyDescent="0.25">
      <c r="B247" s="3">
        <v>45938</v>
      </c>
      <c r="C247">
        <v>256.39</v>
      </c>
      <c r="D247">
        <v>3.1206999999999998</v>
      </c>
      <c r="E247">
        <v>96.87</v>
      </c>
      <c r="F247">
        <v>96.758799999999994</v>
      </c>
      <c r="G247">
        <v>98.915000000000006</v>
      </c>
      <c r="H247">
        <v>1406.35</v>
      </c>
      <c r="I247">
        <v>1.1628000000000001</v>
      </c>
      <c r="J247">
        <v>7.1223999999999998</v>
      </c>
      <c r="K247">
        <v>266.27190000000002</v>
      </c>
      <c r="L247">
        <v>124070</v>
      </c>
      <c r="M247">
        <v>61.25</v>
      </c>
      <c r="N247">
        <v>4042.03</v>
      </c>
      <c r="O247">
        <v>3.3330000000000002</v>
      </c>
      <c r="P247">
        <v>11.115</v>
      </c>
      <c r="Q247">
        <v>2.73</v>
      </c>
      <c r="R247">
        <v>0.73</v>
      </c>
      <c r="S247">
        <v>0.89</v>
      </c>
      <c r="T247">
        <v>0.75</v>
      </c>
      <c r="U247">
        <v>1963</v>
      </c>
      <c r="V247">
        <v>6753.72</v>
      </c>
      <c r="W247">
        <v>23043.38</v>
      </c>
      <c r="X247">
        <v>9523.8700000000008</v>
      </c>
      <c r="Y247">
        <v>3549.21</v>
      </c>
      <c r="Z247">
        <v>47734.99</v>
      </c>
    </row>
    <row r="248" spans="2:26" x14ac:dyDescent="0.25">
      <c r="B248" s="3">
        <v>45937</v>
      </c>
      <c r="C248">
        <v>257.02</v>
      </c>
      <c r="D248">
        <v>3.0945999999999998</v>
      </c>
      <c r="E248">
        <v>96.93</v>
      </c>
      <c r="F248">
        <v>96.939300000000003</v>
      </c>
      <c r="G248">
        <v>98.578000000000003</v>
      </c>
      <c r="H248">
        <v>1406.35</v>
      </c>
      <c r="I248">
        <v>1.1657</v>
      </c>
      <c r="J248">
        <v>7.1223999999999998</v>
      </c>
      <c r="K248">
        <v>263.93630000000002</v>
      </c>
      <c r="L248">
        <v>122355</v>
      </c>
      <c r="M248">
        <v>60.77</v>
      </c>
      <c r="N248">
        <v>3984.85</v>
      </c>
      <c r="O248">
        <v>3.4980000000000002</v>
      </c>
      <c r="P248">
        <v>11.135</v>
      </c>
      <c r="Q248">
        <v>2.71</v>
      </c>
      <c r="R248">
        <v>0.73</v>
      </c>
      <c r="S248">
        <v>0.89</v>
      </c>
      <c r="T248">
        <v>0.75</v>
      </c>
      <c r="U248">
        <v>1947</v>
      </c>
      <c r="V248">
        <v>6714.59</v>
      </c>
      <c r="W248">
        <v>22788.36</v>
      </c>
      <c r="X248">
        <v>9573.3799999999992</v>
      </c>
      <c r="Y248">
        <v>3549.21</v>
      </c>
      <c r="Z248">
        <v>47950.879999999997</v>
      </c>
    </row>
    <row r="249" spans="2:26" x14ac:dyDescent="0.25">
      <c r="B249" s="3">
        <v>45936</v>
      </c>
      <c r="C249">
        <v>252.77</v>
      </c>
      <c r="D249">
        <v>3.0461</v>
      </c>
      <c r="E249">
        <v>96.96</v>
      </c>
      <c r="F249">
        <v>97.057900000000004</v>
      </c>
      <c r="G249">
        <v>98.108000000000004</v>
      </c>
      <c r="H249">
        <v>1406.35</v>
      </c>
      <c r="I249">
        <v>1.1711</v>
      </c>
      <c r="J249">
        <v>7.1223999999999998</v>
      </c>
      <c r="K249">
        <v>265.25040000000001</v>
      </c>
      <c r="L249">
        <v>126315</v>
      </c>
      <c r="M249">
        <v>60.93</v>
      </c>
      <c r="N249">
        <v>3960.98</v>
      </c>
      <c r="O249">
        <v>3.3570000000000002</v>
      </c>
      <c r="P249">
        <v>11.13</v>
      </c>
      <c r="Q249">
        <v>2.65</v>
      </c>
      <c r="R249">
        <v>0.72</v>
      </c>
      <c r="S249">
        <v>0.88</v>
      </c>
      <c r="T249">
        <v>0.75</v>
      </c>
      <c r="U249">
        <v>1932</v>
      </c>
      <c r="V249">
        <v>6740.28</v>
      </c>
      <c r="W249">
        <v>22941.67</v>
      </c>
      <c r="X249">
        <v>9573.3799999999992</v>
      </c>
      <c r="Y249">
        <v>3549.21</v>
      </c>
      <c r="Z249">
        <v>47944.76</v>
      </c>
    </row>
    <row r="250" spans="2:26" x14ac:dyDescent="0.25">
      <c r="B250" s="3">
        <v>45935</v>
      </c>
      <c r="C250">
        <v>254.71</v>
      </c>
      <c r="D250">
        <v>3.0634999999999999</v>
      </c>
      <c r="E250">
        <v>96.98</v>
      </c>
      <c r="F250">
        <v>97.176299999999998</v>
      </c>
      <c r="G250">
        <v>97.722999999999999</v>
      </c>
      <c r="H250">
        <v>1406.35</v>
      </c>
      <c r="I250">
        <v>1.1741999999999999</v>
      </c>
      <c r="J250">
        <v>7.1223999999999998</v>
      </c>
      <c r="K250">
        <v>263.06290000000001</v>
      </c>
      <c r="L250">
        <v>123635</v>
      </c>
      <c r="M250">
        <v>60.2</v>
      </c>
      <c r="N250">
        <v>3886.54</v>
      </c>
      <c r="O250">
        <v>3.3239999999999998</v>
      </c>
      <c r="P250">
        <v>11.04</v>
      </c>
      <c r="Q250">
        <v>2.68</v>
      </c>
      <c r="R250">
        <v>0.73</v>
      </c>
      <c r="S250">
        <v>0.88</v>
      </c>
      <c r="T250">
        <v>0.75</v>
      </c>
      <c r="U250">
        <v>1901</v>
      </c>
      <c r="V250">
        <v>6715.79</v>
      </c>
      <c r="W250">
        <v>22780.51</v>
      </c>
      <c r="X250">
        <v>9658.34</v>
      </c>
      <c r="Y250">
        <v>3549.21</v>
      </c>
      <c r="Z250">
        <v>45769.5</v>
      </c>
    </row>
    <row r="251" spans="2:26" x14ac:dyDescent="0.25">
      <c r="B251" s="3">
        <v>45934</v>
      </c>
      <c r="C251">
        <v>254.71</v>
      </c>
      <c r="D251">
        <v>3.0634999999999999</v>
      </c>
      <c r="E251">
        <v>96.98</v>
      </c>
      <c r="F251">
        <v>97.176299999999998</v>
      </c>
      <c r="G251">
        <v>97.722999999999999</v>
      </c>
      <c r="H251">
        <v>1406.35</v>
      </c>
      <c r="I251">
        <v>1.1741999999999999</v>
      </c>
      <c r="J251">
        <v>7.1223999999999998</v>
      </c>
      <c r="K251">
        <v>263.06290000000001</v>
      </c>
      <c r="L251">
        <v>123635</v>
      </c>
      <c r="M251">
        <v>60.2</v>
      </c>
      <c r="N251">
        <v>3886.54</v>
      </c>
      <c r="O251">
        <v>3.3239999999999998</v>
      </c>
      <c r="P251">
        <v>11.04</v>
      </c>
      <c r="Q251">
        <v>2.68</v>
      </c>
      <c r="R251">
        <v>0.73</v>
      </c>
      <c r="S251">
        <v>0.88</v>
      </c>
      <c r="T251">
        <v>0.75</v>
      </c>
      <c r="U251">
        <v>1901</v>
      </c>
      <c r="V251">
        <v>6715.79</v>
      </c>
      <c r="W251">
        <v>22780.51</v>
      </c>
      <c r="X251">
        <v>9658.34</v>
      </c>
      <c r="Y251">
        <v>3549.21</v>
      </c>
      <c r="Z251">
        <v>45769.5</v>
      </c>
    </row>
    <row r="252" spans="2:26" x14ac:dyDescent="0.25">
      <c r="B252" s="3">
        <v>45933</v>
      </c>
      <c r="C252">
        <v>254.71</v>
      </c>
      <c r="D252">
        <v>3.0634999999999999</v>
      </c>
      <c r="E252">
        <v>96.97</v>
      </c>
      <c r="F252">
        <v>97.176299999999998</v>
      </c>
      <c r="G252">
        <v>97.722999999999999</v>
      </c>
      <c r="H252">
        <v>1406.35</v>
      </c>
      <c r="I252">
        <v>1.1741999999999999</v>
      </c>
      <c r="J252">
        <v>7.1223999999999998</v>
      </c>
      <c r="K252">
        <v>263.06290000000001</v>
      </c>
      <c r="L252">
        <v>123635</v>
      </c>
      <c r="M252">
        <v>60.2</v>
      </c>
      <c r="N252">
        <v>3886.54</v>
      </c>
      <c r="O252">
        <v>3.3239999999999998</v>
      </c>
      <c r="P252">
        <v>11.04</v>
      </c>
      <c r="Q252">
        <v>2.68</v>
      </c>
      <c r="R252">
        <v>0.73</v>
      </c>
      <c r="S252">
        <v>0.88</v>
      </c>
      <c r="T252">
        <v>0.75</v>
      </c>
      <c r="U252">
        <v>1901</v>
      </c>
      <c r="V252">
        <v>6715.79</v>
      </c>
      <c r="W252">
        <v>22780.51</v>
      </c>
      <c r="X252">
        <v>9658.34</v>
      </c>
      <c r="Y252">
        <v>3549.21</v>
      </c>
      <c r="Z252">
        <v>45769.5</v>
      </c>
    </row>
    <row r="253" spans="2:26" x14ac:dyDescent="0.25">
      <c r="B253" s="3">
        <v>45932</v>
      </c>
      <c r="C253">
        <v>259.94</v>
      </c>
      <c r="D253">
        <v>3.1015000000000001</v>
      </c>
      <c r="E253">
        <v>97</v>
      </c>
      <c r="F253">
        <v>97.218800000000002</v>
      </c>
      <c r="G253">
        <v>97.846000000000004</v>
      </c>
      <c r="H253">
        <v>1406.35</v>
      </c>
      <c r="I253">
        <v>1.1715</v>
      </c>
      <c r="J253">
        <v>7.1223999999999998</v>
      </c>
      <c r="K253">
        <v>262.7407</v>
      </c>
      <c r="L253">
        <v>121910</v>
      </c>
      <c r="M253">
        <v>59.95</v>
      </c>
      <c r="N253">
        <v>3856.58</v>
      </c>
      <c r="O253">
        <v>3.4420000000000002</v>
      </c>
      <c r="P253">
        <v>11.025</v>
      </c>
      <c r="Q253">
        <v>2.69</v>
      </c>
      <c r="R253">
        <v>0.73</v>
      </c>
      <c r="S253">
        <v>0.89</v>
      </c>
      <c r="T253">
        <v>0.75</v>
      </c>
      <c r="U253">
        <v>1909</v>
      </c>
      <c r="V253">
        <v>6715.35</v>
      </c>
      <c r="W253">
        <v>22844.05</v>
      </c>
      <c r="X253">
        <v>9724.3799999999992</v>
      </c>
      <c r="Y253">
        <v>3549.21</v>
      </c>
      <c r="Z253">
        <v>44936.73</v>
      </c>
    </row>
    <row r="254" spans="2:26" x14ac:dyDescent="0.25">
      <c r="B254" s="3">
        <v>45931</v>
      </c>
      <c r="C254">
        <v>262</v>
      </c>
      <c r="D254">
        <v>3.1212</v>
      </c>
      <c r="E254">
        <v>97.02</v>
      </c>
      <c r="F254">
        <v>97.241900000000001</v>
      </c>
      <c r="G254">
        <v>97.706000000000003</v>
      </c>
      <c r="H254">
        <v>1403.1</v>
      </c>
      <c r="I254">
        <v>1.1732</v>
      </c>
      <c r="J254">
        <v>7.1223999999999998</v>
      </c>
      <c r="K254">
        <v>262.75099999999998</v>
      </c>
      <c r="L254">
        <v>118285</v>
      </c>
      <c r="M254">
        <v>60.79</v>
      </c>
      <c r="N254">
        <v>3865.74</v>
      </c>
      <c r="O254">
        <v>3.476</v>
      </c>
      <c r="P254">
        <v>11.045</v>
      </c>
      <c r="Q254">
        <v>2.7</v>
      </c>
      <c r="R254">
        <v>0.74</v>
      </c>
      <c r="S254">
        <v>0.9</v>
      </c>
      <c r="T254">
        <v>0.75</v>
      </c>
      <c r="U254">
        <v>1980</v>
      </c>
      <c r="V254">
        <v>6711.2</v>
      </c>
      <c r="W254">
        <v>22755.16</v>
      </c>
      <c r="X254">
        <v>9555.33</v>
      </c>
      <c r="Y254">
        <v>3455.83</v>
      </c>
      <c r="Z254">
        <v>44550.85</v>
      </c>
    </row>
    <row r="255" spans="2:26" x14ac:dyDescent="0.25">
      <c r="B255" s="3">
        <v>45930</v>
      </c>
      <c r="C255">
        <v>258.25</v>
      </c>
      <c r="D255">
        <v>3.0745</v>
      </c>
      <c r="E255">
        <v>97.06</v>
      </c>
      <c r="F255">
        <v>97.311800000000005</v>
      </c>
      <c r="G255">
        <v>97.775000000000006</v>
      </c>
      <c r="H255">
        <v>1403.8</v>
      </c>
      <c r="I255">
        <v>1.1734</v>
      </c>
      <c r="J255">
        <v>7.1223999999999998</v>
      </c>
      <c r="K255">
        <v>263.8383</v>
      </c>
      <c r="L255">
        <v>115185</v>
      </c>
      <c r="M255">
        <v>61.16</v>
      </c>
      <c r="N255">
        <v>3858.96</v>
      </c>
      <c r="O255">
        <v>3.3029999999999999</v>
      </c>
      <c r="P255">
        <v>11.05</v>
      </c>
      <c r="Q255">
        <v>2.67</v>
      </c>
      <c r="R255">
        <v>0.74</v>
      </c>
      <c r="S255">
        <v>0.9</v>
      </c>
      <c r="T255">
        <v>0.76</v>
      </c>
      <c r="U255">
        <v>2134</v>
      </c>
      <c r="V255">
        <v>6688.46</v>
      </c>
      <c r="W255">
        <v>22660.01</v>
      </c>
      <c r="X255">
        <v>9555.33</v>
      </c>
      <c r="Y255">
        <v>3424.6</v>
      </c>
      <c r="Z255">
        <v>44932.63</v>
      </c>
    </row>
    <row r="256" spans="2:26" x14ac:dyDescent="0.25">
      <c r="B256" s="3">
        <v>45929</v>
      </c>
      <c r="C256">
        <v>258.92</v>
      </c>
      <c r="D256">
        <v>3.0394000000000001</v>
      </c>
      <c r="E256">
        <v>97.08</v>
      </c>
      <c r="F256">
        <v>97.313500000000005</v>
      </c>
      <c r="G256">
        <v>97.906000000000006</v>
      </c>
      <c r="H256">
        <v>1400.4</v>
      </c>
      <c r="I256">
        <v>1.1727000000000001</v>
      </c>
      <c r="J256">
        <v>7.1223999999999998</v>
      </c>
      <c r="K256">
        <v>263.06380000000001</v>
      </c>
      <c r="L256">
        <v>115230</v>
      </c>
      <c r="M256">
        <v>62.05</v>
      </c>
      <c r="N256">
        <v>3833.55</v>
      </c>
      <c r="O256">
        <v>3.2669999999999999</v>
      </c>
      <c r="P256">
        <v>11.2</v>
      </c>
      <c r="Q256">
        <v>2.66</v>
      </c>
      <c r="R256">
        <v>0.73</v>
      </c>
      <c r="S256">
        <v>0.9</v>
      </c>
      <c r="T256">
        <v>0.76</v>
      </c>
      <c r="U256">
        <v>2220</v>
      </c>
      <c r="V256">
        <v>6661.21</v>
      </c>
      <c r="W256">
        <v>22591.15</v>
      </c>
      <c r="X256">
        <v>9454.1200000000008</v>
      </c>
      <c r="Y256">
        <v>3431.21</v>
      </c>
      <c r="Z256">
        <v>45043.75</v>
      </c>
    </row>
    <row r="257" spans="2:26" x14ac:dyDescent="0.25">
      <c r="B257" s="3">
        <v>45928</v>
      </c>
      <c r="C257">
        <v>256.23</v>
      </c>
      <c r="D257">
        <v>3.0139</v>
      </c>
      <c r="E257">
        <v>97.09</v>
      </c>
      <c r="F257">
        <v>97.340699999999998</v>
      </c>
      <c r="G257">
        <v>98.152000000000001</v>
      </c>
      <c r="H257">
        <v>1410.5</v>
      </c>
      <c r="I257">
        <v>1.1702999999999999</v>
      </c>
      <c r="J257">
        <v>7.1345000000000001</v>
      </c>
      <c r="K257">
        <v>263.78480000000002</v>
      </c>
      <c r="L257">
        <v>109195.7</v>
      </c>
      <c r="M257">
        <v>63.65</v>
      </c>
      <c r="N257">
        <v>3759.98</v>
      </c>
      <c r="O257">
        <v>2.835</v>
      </c>
      <c r="P257">
        <v>11.295</v>
      </c>
      <c r="Q257">
        <v>2.66</v>
      </c>
      <c r="R257">
        <v>0.74</v>
      </c>
      <c r="S257">
        <v>0.9</v>
      </c>
      <c r="T257">
        <v>0.75</v>
      </c>
      <c r="U257">
        <v>2259</v>
      </c>
      <c r="V257">
        <v>6643.7</v>
      </c>
      <c r="W257">
        <v>22484.07</v>
      </c>
      <c r="X257">
        <v>9303.1</v>
      </c>
      <c r="Y257">
        <v>3386.05</v>
      </c>
      <c r="Z257">
        <v>45354.99</v>
      </c>
    </row>
    <row r="258" spans="2:26" x14ac:dyDescent="0.25">
      <c r="B258" s="3">
        <v>45927</v>
      </c>
      <c r="C258">
        <v>256.23</v>
      </c>
      <c r="D258">
        <v>3.0139</v>
      </c>
      <c r="E258">
        <v>97.09</v>
      </c>
      <c r="F258">
        <v>97.340699999999998</v>
      </c>
      <c r="G258">
        <v>98.152000000000001</v>
      </c>
      <c r="H258">
        <v>1410.5</v>
      </c>
      <c r="I258">
        <v>1.1702999999999999</v>
      </c>
      <c r="J258">
        <v>7.1345000000000001</v>
      </c>
      <c r="K258">
        <v>263.78480000000002</v>
      </c>
      <c r="L258">
        <v>109195.7</v>
      </c>
      <c r="M258">
        <v>63.65</v>
      </c>
      <c r="N258">
        <v>3759.98</v>
      </c>
      <c r="O258">
        <v>2.835</v>
      </c>
      <c r="P258">
        <v>11.295</v>
      </c>
      <c r="Q258">
        <v>2.66</v>
      </c>
      <c r="R258">
        <v>0.74</v>
      </c>
      <c r="S258">
        <v>0.9</v>
      </c>
      <c r="T258">
        <v>0.75</v>
      </c>
      <c r="U258">
        <v>2259</v>
      </c>
      <c r="V258">
        <v>6643.7</v>
      </c>
      <c r="W258">
        <v>22484.07</v>
      </c>
      <c r="X258">
        <v>9303.1</v>
      </c>
      <c r="Y258">
        <v>3386.05</v>
      </c>
      <c r="Z258">
        <v>45354.99</v>
      </c>
    </row>
    <row r="259" spans="2:26" x14ac:dyDescent="0.25">
      <c r="B259" s="3">
        <v>45926</v>
      </c>
      <c r="C259">
        <v>256.23</v>
      </c>
      <c r="D259">
        <v>3.0139</v>
      </c>
      <c r="E259">
        <v>97.05</v>
      </c>
      <c r="F259">
        <v>97.340699999999998</v>
      </c>
      <c r="G259">
        <v>98.152000000000001</v>
      </c>
      <c r="H259">
        <v>1410.5</v>
      </c>
      <c r="I259">
        <v>1.1702999999999999</v>
      </c>
      <c r="J259">
        <v>7.1345000000000001</v>
      </c>
      <c r="K259">
        <v>263.78480000000002</v>
      </c>
      <c r="L259">
        <v>109195.7</v>
      </c>
      <c r="M259">
        <v>63.65</v>
      </c>
      <c r="N259">
        <v>3759.98</v>
      </c>
      <c r="O259">
        <v>2.835</v>
      </c>
      <c r="P259">
        <v>11.295</v>
      </c>
      <c r="Q259">
        <v>2.66</v>
      </c>
      <c r="R259">
        <v>0.74</v>
      </c>
      <c r="S259">
        <v>0.9</v>
      </c>
      <c r="T259">
        <v>0.75</v>
      </c>
      <c r="U259">
        <v>2259</v>
      </c>
      <c r="V259">
        <v>6643.7</v>
      </c>
      <c r="W259">
        <v>22484.07</v>
      </c>
      <c r="X259">
        <v>9303.1</v>
      </c>
      <c r="Y259">
        <v>3386.05</v>
      </c>
      <c r="Z259">
        <v>45354.99</v>
      </c>
    </row>
    <row r="260" spans="2:26" x14ac:dyDescent="0.25">
      <c r="B260" s="3">
        <v>45925</v>
      </c>
      <c r="C260">
        <v>254.95</v>
      </c>
      <c r="D260">
        <v>2.9914999999999998</v>
      </c>
      <c r="E260">
        <v>97.12</v>
      </c>
      <c r="F260">
        <v>97.361000000000004</v>
      </c>
      <c r="G260">
        <v>98.552999999999997</v>
      </c>
      <c r="H260">
        <v>1409.25</v>
      </c>
      <c r="I260">
        <v>1.1666000000000001</v>
      </c>
      <c r="J260">
        <v>7.1338999999999997</v>
      </c>
      <c r="K260">
        <v>262.7106</v>
      </c>
      <c r="L260">
        <v>109385</v>
      </c>
      <c r="M260">
        <v>63.02</v>
      </c>
      <c r="N260">
        <v>3749.44</v>
      </c>
      <c r="O260">
        <v>2.9039999999999999</v>
      </c>
      <c r="P260">
        <v>11.28</v>
      </c>
      <c r="Q260">
        <v>2.66</v>
      </c>
      <c r="R260">
        <v>0.75</v>
      </c>
      <c r="S260">
        <v>0.92</v>
      </c>
      <c r="T260">
        <v>0.75</v>
      </c>
      <c r="U260">
        <v>2266</v>
      </c>
      <c r="V260">
        <v>6604.72</v>
      </c>
      <c r="W260">
        <v>22384.7</v>
      </c>
      <c r="X260">
        <v>9444.2199999999993</v>
      </c>
      <c r="Y260">
        <v>3471.11</v>
      </c>
      <c r="Z260">
        <v>45754.93</v>
      </c>
    </row>
    <row r="261" spans="2:26" x14ac:dyDescent="0.25">
      <c r="B261" s="3">
        <v>45924</v>
      </c>
      <c r="C261">
        <v>252.67</v>
      </c>
      <c r="D261">
        <v>2.9445999999999999</v>
      </c>
      <c r="E261">
        <v>97.15</v>
      </c>
      <c r="F261">
        <v>97.387799999999999</v>
      </c>
      <c r="G261">
        <v>97.873000000000005</v>
      </c>
      <c r="H261">
        <v>1404.3</v>
      </c>
      <c r="I261">
        <v>1.1738</v>
      </c>
      <c r="J261">
        <v>7.1318999999999999</v>
      </c>
      <c r="K261">
        <v>263.48320000000001</v>
      </c>
      <c r="L261">
        <v>113480</v>
      </c>
      <c r="M261">
        <v>62.92</v>
      </c>
      <c r="N261">
        <v>3736.16</v>
      </c>
      <c r="O261">
        <v>2.8580000000000001</v>
      </c>
      <c r="P261">
        <v>11.22</v>
      </c>
      <c r="Q261">
        <v>2.61</v>
      </c>
      <c r="R261">
        <v>0.74</v>
      </c>
      <c r="S261">
        <v>0.9</v>
      </c>
      <c r="T261">
        <v>0.75</v>
      </c>
      <c r="U261">
        <v>2240</v>
      </c>
      <c r="V261">
        <v>6637.97</v>
      </c>
      <c r="W261">
        <v>22497.86</v>
      </c>
      <c r="X261">
        <v>9442.99</v>
      </c>
      <c r="Y261">
        <v>3472.14</v>
      </c>
      <c r="Z261">
        <v>45630.31</v>
      </c>
    </row>
    <row r="262" spans="2:26" x14ac:dyDescent="0.25">
      <c r="B262" s="3">
        <v>45923</v>
      </c>
      <c r="C262">
        <v>258.24</v>
      </c>
      <c r="D262">
        <v>2.9864000000000002</v>
      </c>
      <c r="E262">
        <v>97.17</v>
      </c>
      <c r="F262">
        <v>97.391999999999996</v>
      </c>
      <c r="G262">
        <v>97.263999999999996</v>
      </c>
      <c r="H262">
        <v>1394.6</v>
      </c>
      <c r="I262">
        <v>1.1815</v>
      </c>
      <c r="J262">
        <v>7.1132</v>
      </c>
      <c r="K262">
        <v>263.95729999999998</v>
      </c>
      <c r="L262">
        <v>111715</v>
      </c>
      <c r="M262">
        <v>62.06</v>
      </c>
      <c r="N262">
        <v>3764.01</v>
      </c>
      <c r="O262">
        <v>2.8530000000000002</v>
      </c>
      <c r="P262">
        <v>11.355</v>
      </c>
      <c r="Q262">
        <v>2.62</v>
      </c>
      <c r="R262">
        <v>0.73</v>
      </c>
      <c r="S262">
        <v>0.89</v>
      </c>
      <c r="T262">
        <v>0.75</v>
      </c>
      <c r="U262">
        <v>2200</v>
      </c>
      <c r="V262">
        <v>6656.92</v>
      </c>
      <c r="W262">
        <v>22573.47</v>
      </c>
      <c r="X262">
        <v>9290.34</v>
      </c>
      <c r="Y262">
        <v>3486.19</v>
      </c>
      <c r="Z262">
        <v>45493.66</v>
      </c>
    </row>
    <row r="263" spans="2:26" x14ac:dyDescent="0.25">
      <c r="B263" s="3">
        <v>45922</v>
      </c>
      <c r="C263">
        <v>258.33999999999997</v>
      </c>
      <c r="D263">
        <v>3.0004</v>
      </c>
      <c r="E263">
        <v>97.18</v>
      </c>
      <c r="F263">
        <v>97.407799999999995</v>
      </c>
      <c r="G263">
        <v>97.340999999999994</v>
      </c>
      <c r="H263">
        <v>1391.25</v>
      </c>
      <c r="I263">
        <v>1.1802999999999999</v>
      </c>
      <c r="J263">
        <v>7.1144999999999996</v>
      </c>
      <c r="K263">
        <v>260.68579999999997</v>
      </c>
      <c r="L263">
        <v>112250</v>
      </c>
      <c r="M263">
        <v>61.33</v>
      </c>
      <c r="N263">
        <v>3746.7</v>
      </c>
      <c r="O263">
        <v>2.806</v>
      </c>
      <c r="P263">
        <v>11.27</v>
      </c>
      <c r="Q263">
        <v>2.59</v>
      </c>
      <c r="R263">
        <v>0.72</v>
      </c>
      <c r="S263">
        <v>0.87</v>
      </c>
      <c r="T263">
        <v>0.75</v>
      </c>
      <c r="U263">
        <v>2172</v>
      </c>
      <c r="V263">
        <v>6693.75</v>
      </c>
      <c r="W263">
        <v>22788.98</v>
      </c>
      <c r="X263">
        <v>9370.73</v>
      </c>
      <c r="Y263">
        <v>3468.65</v>
      </c>
      <c r="Z263">
        <v>45493.66</v>
      </c>
    </row>
    <row r="264" spans="2:26" x14ac:dyDescent="0.25">
      <c r="B264" s="3">
        <v>45921</v>
      </c>
      <c r="C264">
        <v>266.04000000000002</v>
      </c>
      <c r="D264">
        <v>3.0899000000000001</v>
      </c>
      <c r="E264">
        <v>97.2</v>
      </c>
      <c r="F264">
        <v>97.400300000000001</v>
      </c>
      <c r="G264">
        <v>97.644000000000005</v>
      </c>
      <c r="H264">
        <v>1397.2</v>
      </c>
      <c r="I264">
        <v>1.1746000000000001</v>
      </c>
      <c r="J264">
        <v>7.1181999999999999</v>
      </c>
      <c r="K264">
        <v>262.33699999999999</v>
      </c>
      <c r="L264">
        <v>115265</v>
      </c>
      <c r="M264">
        <v>61.29</v>
      </c>
      <c r="N264">
        <v>3685.3</v>
      </c>
      <c r="O264">
        <v>2.8879999999999999</v>
      </c>
      <c r="P264">
        <v>11.365</v>
      </c>
      <c r="Q264">
        <v>2.62</v>
      </c>
      <c r="R264">
        <v>0.72</v>
      </c>
      <c r="S264">
        <v>0.87</v>
      </c>
      <c r="T264">
        <v>0.75</v>
      </c>
      <c r="U264">
        <v>2203</v>
      </c>
      <c r="V264">
        <v>6664.36</v>
      </c>
      <c r="W264">
        <v>22631.48</v>
      </c>
      <c r="X264">
        <v>9472.35</v>
      </c>
      <c r="Y264">
        <v>3445.24</v>
      </c>
      <c r="Z264">
        <v>45045.81</v>
      </c>
    </row>
    <row r="265" spans="2:26" x14ac:dyDescent="0.25">
      <c r="B265" s="3">
        <v>45920</v>
      </c>
      <c r="C265">
        <v>266.04000000000002</v>
      </c>
      <c r="D265">
        <v>3.0899000000000001</v>
      </c>
      <c r="E265">
        <v>97.2</v>
      </c>
      <c r="F265">
        <v>97.400300000000001</v>
      </c>
      <c r="G265">
        <v>97.644000000000005</v>
      </c>
      <c r="H265">
        <v>1397.2</v>
      </c>
      <c r="I265">
        <v>1.1746000000000001</v>
      </c>
      <c r="J265">
        <v>7.1181999999999999</v>
      </c>
      <c r="K265">
        <v>262.33699999999999</v>
      </c>
      <c r="L265">
        <v>115265</v>
      </c>
      <c r="M265">
        <v>61.29</v>
      </c>
      <c r="N265">
        <v>3685.3</v>
      </c>
      <c r="O265">
        <v>2.8879999999999999</v>
      </c>
      <c r="P265">
        <v>11.365</v>
      </c>
      <c r="Q265">
        <v>2.62</v>
      </c>
      <c r="R265">
        <v>0.72</v>
      </c>
      <c r="S265">
        <v>0.87</v>
      </c>
      <c r="T265">
        <v>0.75</v>
      </c>
      <c r="U265">
        <v>2203</v>
      </c>
      <c r="V265">
        <v>6664.36</v>
      </c>
      <c r="W265">
        <v>22631.48</v>
      </c>
      <c r="X265">
        <v>9472.35</v>
      </c>
      <c r="Y265">
        <v>3445.24</v>
      </c>
      <c r="Z265">
        <v>45045.81</v>
      </c>
    </row>
    <row r="266" spans="2:26" x14ac:dyDescent="0.25">
      <c r="B266" s="3">
        <v>45919</v>
      </c>
      <c r="C266">
        <v>266.04000000000002</v>
      </c>
      <c r="D266">
        <v>3.0899000000000001</v>
      </c>
      <c r="E266">
        <v>97.2</v>
      </c>
      <c r="F266">
        <v>97.400300000000001</v>
      </c>
      <c r="G266">
        <v>97.644000000000005</v>
      </c>
      <c r="H266">
        <v>1397.2</v>
      </c>
      <c r="I266">
        <v>1.1746000000000001</v>
      </c>
      <c r="J266">
        <v>7.1181999999999999</v>
      </c>
      <c r="K266">
        <v>262.33699999999999</v>
      </c>
      <c r="L266">
        <v>115265</v>
      </c>
      <c r="M266">
        <v>61.29</v>
      </c>
      <c r="N266">
        <v>3685.3</v>
      </c>
      <c r="O266">
        <v>2.8879999999999999</v>
      </c>
      <c r="P266">
        <v>11.365</v>
      </c>
      <c r="Q266">
        <v>2.62</v>
      </c>
      <c r="R266">
        <v>0.72</v>
      </c>
      <c r="S266">
        <v>0.87</v>
      </c>
      <c r="T266">
        <v>0.75</v>
      </c>
      <c r="U266">
        <v>2203</v>
      </c>
      <c r="V266">
        <v>6664.36</v>
      </c>
      <c r="W266">
        <v>22631.48</v>
      </c>
      <c r="X266">
        <v>9472.35</v>
      </c>
      <c r="Y266">
        <v>3445.24</v>
      </c>
      <c r="Z266">
        <v>45045.81</v>
      </c>
    </row>
    <row r="267" spans="2:26" x14ac:dyDescent="0.25">
      <c r="B267" s="3">
        <v>45918</v>
      </c>
      <c r="C267">
        <v>262.97000000000003</v>
      </c>
      <c r="D267">
        <v>3.0684999999999998</v>
      </c>
      <c r="E267">
        <v>97.21</v>
      </c>
      <c r="F267">
        <v>97.425200000000004</v>
      </c>
      <c r="G267">
        <v>97.347999999999999</v>
      </c>
      <c r="H267">
        <v>1388.05</v>
      </c>
      <c r="I267">
        <v>1.1788000000000001</v>
      </c>
      <c r="J267">
        <v>7.1124000000000001</v>
      </c>
      <c r="K267">
        <v>261.29579999999999</v>
      </c>
      <c r="L267">
        <v>117770</v>
      </c>
      <c r="M267">
        <v>62.04</v>
      </c>
      <c r="N267">
        <v>3644.28</v>
      </c>
      <c r="O267">
        <v>2.9390000000000001</v>
      </c>
      <c r="P267">
        <v>11.525</v>
      </c>
      <c r="Q267">
        <v>2.62</v>
      </c>
      <c r="R267">
        <v>0.72</v>
      </c>
      <c r="S267">
        <v>0.87</v>
      </c>
      <c r="T267">
        <v>0.74</v>
      </c>
      <c r="U267">
        <v>2205</v>
      </c>
      <c r="V267">
        <v>6631.96</v>
      </c>
      <c r="W267">
        <v>22470.720000000001</v>
      </c>
      <c r="X267">
        <v>9456.52</v>
      </c>
      <c r="Y267">
        <v>3461.3</v>
      </c>
      <c r="Z267">
        <v>45303.43</v>
      </c>
    </row>
    <row r="268" spans="2:26" x14ac:dyDescent="0.25">
      <c r="B268" s="3">
        <v>45917</v>
      </c>
      <c r="C268">
        <v>261.39</v>
      </c>
      <c r="D268">
        <v>3.0758000000000001</v>
      </c>
      <c r="E268">
        <v>97.24</v>
      </c>
      <c r="F268">
        <v>97.451999999999998</v>
      </c>
      <c r="G268">
        <v>96.873000000000005</v>
      </c>
      <c r="H268">
        <v>1378.4</v>
      </c>
      <c r="I268">
        <v>1.1813</v>
      </c>
      <c r="J268">
        <v>7.1041999999999996</v>
      </c>
      <c r="K268">
        <v>259.48930000000001</v>
      </c>
      <c r="L268">
        <v>115825</v>
      </c>
      <c r="M268">
        <v>62.47</v>
      </c>
      <c r="N268">
        <v>3659.9</v>
      </c>
      <c r="O268">
        <v>3.1</v>
      </c>
      <c r="P268">
        <v>11.48</v>
      </c>
      <c r="Q268">
        <v>2.68</v>
      </c>
      <c r="R268">
        <v>0.74</v>
      </c>
      <c r="S268">
        <v>0.89</v>
      </c>
      <c r="T268">
        <v>0.74</v>
      </c>
      <c r="U268">
        <v>2180</v>
      </c>
      <c r="V268">
        <v>6600.35</v>
      </c>
      <c r="W268">
        <v>22261.33</v>
      </c>
      <c r="X268">
        <v>9596.77</v>
      </c>
      <c r="Y268">
        <v>3413.4</v>
      </c>
      <c r="Z268">
        <v>44790.38</v>
      </c>
    </row>
    <row r="269" spans="2:26" x14ac:dyDescent="0.25">
      <c r="B269" s="3">
        <v>45916</v>
      </c>
      <c r="C269">
        <v>263.49</v>
      </c>
      <c r="D269">
        <v>3.0813000000000001</v>
      </c>
      <c r="E269">
        <v>97.25</v>
      </c>
      <c r="F269">
        <v>97.429500000000004</v>
      </c>
      <c r="G269">
        <v>96.632999999999996</v>
      </c>
      <c r="H269">
        <v>1379.55</v>
      </c>
      <c r="I269">
        <v>1.1867000000000001</v>
      </c>
      <c r="J269">
        <v>7.1143000000000001</v>
      </c>
      <c r="K269">
        <v>260.37259999999998</v>
      </c>
      <c r="L269">
        <v>117090</v>
      </c>
      <c r="M269">
        <v>63.1</v>
      </c>
      <c r="N269">
        <v>3689.98</v>
      </c>
      <c r="O269">
        <v>3.1030000000000002</v>
      </c>
      <c r="P269">
        <v>11.45</v>
      </c>
      <c r="Q269">
        <v>2.69</v>
      </c>
      <c r="R269">
        <v>0.74</v>
      </c>
      <c r="S269">
        <v>0.89</v>
      </c>
      <c r="T269">
        <v>0.74</v>
      </c>
      <c r="U269">
        <v>2154</v>
      </c>
      <c r="V269">
        <v>6606.76</v>
      </c>
      <c r="W269">
        <v>22333.96</v>
      </c>
      <c r="X269">
        <v>9386.39</v>
      </c>
      <c r="Y269">
        <v>3449.62</v>
      </c>
      <c r="Z269">
        <v>44902.27</v>
      </c>
    </row>
    <row r="270" spans="2:26" x14ac:dyDescent="0.25">
      <c r="B270" s="3">
        <v>45915</v>
      </c>
      <c r="C270">
        <v>265.68</v>
      </c>
      <c r="D270">
        <v>3.08</v>
      </c>
      <c r="E270">
        <v>97.25</v>
      </c>
      <c r="F270">
        <v>97.389099999999999</v>
      </c>
      <c r="G270">
        <v>97.302000000000007</v>
      </c>
      <c r="H270">
        <v>1386.3</v>
      </c>
      <c r="I270">
        <v>1.1760999999999999</v>
      </c>
      <c r="J270">
        <v>7.1185</v>
      </c>
      <c r="K270">
        <v>260.6671</v>
      </c>
      <c r="L270">
        <v>115575</v>
      </c>
      <c r="M270">
        <v>62.27</v>
      </c>
      <c r="N270">
        <v>3678.99</v>
      </c>
      <c r="O270">
        <v>3.0430000000000001</v>
      </c>
      <c r="P270">
        <v>11.36</v>
      </c>
      <c r="Q270">
        <v>2.67</v>
      </c>
      <c r="R270">
        <v>0.73</v>
      </c>
      <c r="S270">
        <v>0.88</v>
      </c>
      <c r="T270">
        <v>0.73</v>
      </c>
      <c r="U270">
        <v>2153</v>
      </c>
      <c r="V270">
        <v>6615.28</v>
      </c>
      <c r="W270">
        <v>22348.75</v>
      </c>
      <c r="X270">
        <v>9384.76</v>
      </c>
      <c r="Y270">
        <v>3407.31</v>
      </c>
      <c r="Z270">
        <v>44768.12</v>
      </c>
    </row>
    <row r="271" spans="2:26" x14ac:dyDescent="0.25">
      <c r="B271" s="3">
        <v>45914</v>
      </c>
      <c r="C271">
        <v>264.06</v>
      </c>
      <c r="D271">
        <v>3.0758999999999999</v>
      </c>
      <c r="E271">
        <v>97.25</v>
      </c>
      <c r="F271">
        <v>97.374799999999993</v>
      </c>
      <c r="G271">
        <v>97.55</v>
      </c>
      <c r="H271">
        <v>1393.55</v>
      </c>
      <c r="I271">
        <v>1.1734</v>
      </c>
      <c r="J271">
        <v>7.125</v>
      </c>
      <c r="K271">
        <v>260.28320000000002</v>
      </c>
      <c r="L271">
        <v>117265</v>
      </c>
      <c r="M271">
        <v>61.85</v>
      </c>
      <c r="N271">
        <v>3643.14</v>
      </c>
      <c r="O271">
        <v>2.9409999999999998</v>
      </c>
      <c r="P271">
        <v>11.355</v>
      </c>
      <c r="Q271">
        <v>2.7</v>
      </c>
      <c r="R271">
        <v>0.74</v>
      </c>
      <c r="S271">
        <v>0.89</v>
      </c>
      <c r="T271">
        <v>0.73</v>
      </c>
      <c r="U271">
        <v>2126</v>
      </c>
      <c r="V271">
        <v>6584.29</v>
      </c>
      <c r="W271">
        <v>22141.1</v>
      </c>
      <c r="X271">
        <v>9364.94</v>
      </c>
      <c r="Y271">
        <v>3395.54</v>
      </c>
      <c r="Z271">
        <v>44768.12</v>
      </c>
    </row>
    <row r="272" spans="2:26" x14ac:dyDescent="0.25">
      <c r="B272" s="3">
        <v>45913</v>
      </c>
      <c r="C272">
        <v>264.06</v>
      </c>
      <c r="D272">
        <v>3.0758999999999999</v>
      </c>
      <c r="E272">
        <v>97.25</v>
      </c>
      <c r="F272">
        <v>97.374799999999993</v>
      </c>
      <c r="G272">
        <v>97.55</v>
      </c>
      <c r="H272">
        <v>1393.55</v>
      </c>
      <c r="I272">
        <v>1.1734</v>
      </c>
      <c r="J272">
        <v>7.125</v>
      </c>
      <c r="K272">
        <v>260.28320000000002</v>
      </c>
      <c r="L272">
        <v>117265</v>
      </c>
      <c r="M272">
        <v>61.85</v>
      </c>
      <c r="N272">
        <v>3643.14</v>
      </c>
      <c r="O272">
        <v>2.9409999999999998</v>
      </c>
      <c r="P272">
        <v>11.355</v>
      </c>
      <c r="Q272">
        <v>2.7</v>
      </c>
      <c r="R272">
        <v>0.74</v>
      </c>
      <c r="S272">
        <v>0.89</v>
      </c>
      <c r="T272">
        <v>0.73</v>
      </c>
      <c r="U272">
        <v>2126</v>
      </c>
      <c r="V272">
        <v>6584.29</v>
      </c>
      <c r="W272">
        <v>22141.1</v>
      </c>
      <c r="X272">
        <v>9364.94</v>
      </c>
      <c r="Y272">
        <v>3395.54</v>
      </c>
      <c r="Z272">
        <v>44768.12</v>
      </c>
    </row>
    <row r="273" spans="2:26" x14ac:dyDescent="0.25">
      <c r="B273" s="3">
        <v>45912</v>
      </c>
      <c r="C273">
        <v>264.06</v>
      </c>
      <c r="D273">
        <v>3.0758999999999999</v>
      </c>
      <c r="E273">
        <v>97.24</v>
      </c>
      <c r="F273">
        <v>97.374799999999993</v>
      </c>
      <c r="G273">
        <v>97.55</v>
      </c>
      <c r="H273">
        <v>1393.55</v>
      </c>
      <c r="I273">
        <v>1.1734</v>
      </c>
      <c r="J273">
        <v>7.125</v>
      </c>
      <c r="K273">
        <v>260.28320000000002</v>
      </c>
      <c r="L273">
        <v>117265</v>
      </c>
      <c r="M273">
        <v>61.85</v>
      </c>
      <c r="N273">
        <v>3643.14</v>
      </c>
      <c r="O273">
        <v>2.9409999999999998</v>
      </c>
      <c r="P273">
        <v>11.355</v>
      </c>
      <c r="Q273">
        <v>2.7</v>
      </c>
      <c r="R273">
        <v>0.74</v>
      </c>
      <c r="S273">
        <v>0.89</v>
      </c>
      <c r="T273">
        <v>0.73</v>
      </c>
      <c r="U273">
        <v>2126</v>
      </c>
      <c r="V273">
        <v>6584.29</v>
      </c>
      <c r="W273">
        <v>22141.1</v>
      </c>
      <c r="X273">
        <v>9364.94</v>
      </c>
      <c r="Y273">
        <v>3395.54</v>
      </c>
      <c r="Z273">
        <v>44768.12</v>
      </c>
    </row>
    <row r="274" spans="2:26" x14ac:dyDescent="0.25">
      <c r="B274" s="3">
        <v>45911</v>
      </c>
      <c r="C274">
        <v>264.8</v>
      </c>
      <c r="D274">
        <v>3.0609999999999999</v>
      </c>
      <c r="E274">
        <v>97.25</v>
      </c>
      <c r="F274">
        <v>97.332800000000006</v>
      </c>
      <c r="G274">
        <v>97.531000000000006</v>
      </c>
      <c r="H274">
        <v>1389.2</v>
      </c>
      <c r="I274">
        <v>1.1734</v>
      </c>
      <c r="J274">
        <v>7.1185999999999998</v>
      </c>
      <c r="K274">
        <v>257.71179999999998</v>
      </c>
      <c r="L274">
        <v>114930</v>
      </c>
      <c r="M274">
        <v>61.5</v>
      </c>
      <c r="N274">
        <v>3634.07</v>
      </c>
      <c r="O274">
        <v>2.9340000000000002</v>
      </c>
      <c r="P274">
        <v>11.345000000000001</v>
      </c>
      <c r="Q274">
        <v>2.68</v>
      </c>
      <c r="R274">
        <v>0.75</v>
      </c>
      <c r="S274">
        <v>0.9</v>
      </c>
      <c r="T274">
        <v>0.73</v>
      </c>
      <c r="U274">
        <v>2111</v>
      </c>
      <c r="V274">
        <v>6587.47</v>
      </c>
      <c r="W274">
        <v>22043.07</v>
      </c>
      <c r="X274">
        <v>9260.25</v>
      </c>
      <c r="Y274">
        <v>3344.2</v>
      </c>
      <c r="Z274">
        <v>44372.5</v>
      </c>
    </row>
    <row r="275" spans="2:26" x14ac:dyDescent="0.25">
      <c r="B275" s="3">
        <v>45910</v>
      </c>
      <c r="C275">
        <v>268.79000000000002</v>
      </c>
      <c r="D275">
        <v>3.1126999999999998</v>
      </c>
      <c r="E275">
        <v>97.23</v>
      </c>
      <c r="F275">
        <v>97.361099999999993</v>
      </c>
      <c r="G275">
        <v>97.78</v>
      </c>
      <c r="H275">
        <v>1388.5</v>
      </c>
      <c r="I275">
        <v>1.1695</v>
      </c>
      <c r="J275">
        <v>7.1210000000000004</v>
      </c>
      <c r="K275">
        <v>256.6345</v>
      </c>
      <c r="L275">
        <v>113975</v>
      </c>
      <c r="M275">
        <v>62.53</v>
      </c>
      <c r="N275">
        <v>3640.75</v>
      </c>
      <c r="O275">
        <v>3.0289999999999999</v>
      </c>
      <c r="P275">
        <v>11.335000000000001</v>
      </c>
      <c r="Q275">
        <v>2.74</v>
      </c>
      <c r="R275">
        <v>0.77</v>
      </c>
      <c r="S275">
        <v>0.91</v>
      </c>
      <c r="T275">
        <v>0.72</v>
      </c>
      <c r="U275">
        <v>2112</v>
      </c>
      <c r="V275">
        <v>6532.04</v>
      </c>
      <c r="W275">
        <v>21886.06</v>
      </c>
      <c r="X275">
        <v>9328.16</v>
      </c>
      <c r="Y275">
        <v>3314.53</v>
      </c>
      <c r="Z275">
        <v>43837.67</v>
      </c>
    </row>
    <row r="276" spans="2:26" x14ac:dyDescent="0.25">
      <c r="B276" s="3">
        <v>45909</v>
      </c>
      <c r="C276">
        <v>271.83</v>
      </c>
      <c r="D276">
        <v>3.1459999999999999</v>
      </c>
      <c r="E276">
        <v>97.23</v>
      </c>
      <c r="F276">
        <v>97.336200000000005</v>
      </c>
      <c r="G276">
        <v>97.787999999999997</v>
      </c>
      <c r="H276">
        <v>1388.45</v>
      </c>
      <c r="I276">
        <v>1.1708000000000001</v>
      </c>
      <c r="J276">
        <v>7.1238000000000001</v>
      </c>
      <c r="K276">
        <v>255.19470000000001</v>
      </c>
      <c r="L276">
        <v>111695</v>
      </c>
      <c r="M276">
        <v>61.75</v>
      </c>
      <c r="N276">
        <v>3626.63</v>
      </c>
      <c r="O276">
        <v>3.117</v>
      </c>
      <c r="P276">
        <v>11.33</v>
      </c>
      <c r="Q276">
        <v>2.76</v>
      </c>
      <c r="R276">
        <v>0.78</v>
      </c>
      <c r="S276">
        <v>0.92</v>
      </c>
      <c r="T276">
        <v>0.72</v>
      </c>
      <c r="U276">
        <v>2079</v>
      </c>
      <c r="V276">
        <v>6512.61</v>
      </c>
      <c r="W276">
        <v>21879.49</v>
      </c>
      <c r="X276">
        <v>9242.4</v>
      </c>
      <c r="Y276">
        <v>3260.05</v>
      </c>
      <c r="Z276">
        <v>43459.29</v>
      </c>
    </row>
    <row r="277" spans="2:26" x14ac:dyDescent="0.25">
      <c r="B277" s="3">
        <v>45908</v>
      </c>
      <c r="C277">
        <v>275.76</v>
      </c>
      <c r="D277">
        <v>3.1549</v>
      </c>
      <c r="E277">
        <v>97.23</v>
      </c>
      <c r="F277">
        <v>97.338999999999999</v>
      </c>
      <c r="G277">
        <v>97.453999999999994</v>
      </c>
      <c r="H277">
        <v>1387.35</v>
      </c>
      <c r="I277">
        <v>1.1762999999999999</v>
      </c>
      <c r="J277">
        <v>7.1298000000000004</v>
      </c>
      <c r="K277">
        <v>255.85300000000001</v>
      </c>
      <c r="L277">
        <v>112480</v>
      </c>
      <c r="M277">
        <v>61.42</v>
      </c>
      <c r="N277">
        <v>3635.98</v>
      </c>
      <c r="O277">
        <v>3.09</v>
      </c>
      <c r="P277">
        <v>11.345000000000001</v>
      </c>
      <c r="Q277">
        <v>2.74</v>
      </c>
      <c r="R277">
        <v>0.78</v>
      </c>
      <c r="S277">
        <v>0.93</v>
      </c>
      <c r="T277">
        <v>0.78</v>
      </c>
      <c r="U277">
        <v>2019</v>
      </c>
      <c r="V277">
        <v>6495.15</v>
      </c>
      <c r="W277">
        <v>21798.7</v>
      </c>
      <c r="X277">
        <v>9121.66</v>
      </c>
      <c r="Y277">
        <v>3219.59</v>
      </c>
      <c r="Z277">
        <v>43643.81</v>
      </c>
    </row>
    <row r="278" spans="2:26" x14ac:dyDescent="0.25">
      <c r="B278" s="3">
        <v>45907</v>
      </c>
      <c r="C278">
        <v>270.51</v>
      </c>
      <c r="D278">
        <v>3.1019999999999999</v>
      </c>
      <c r="E278">
        <v>97.23</v>
      </c>
      <c r="F278">
        <v>97.346599999999995</v>
      </c>
      <c r="G278">
        <v>97.768000000000001</v>
      </c>
      <c r="H278">
        <v>1386.95</v>
      </c>
      <c r="I278">
        <v>1.1717</v>
      </c>
      <c r="J278">
        <v>7.1327999999999996</v>
      </c>
      <c r="K278">
        <v>256.1318</v>
      </c>
      <c r="L278">
        <v>111955</v>
      </c>
      <c r="M278">
        <v>60.9</v>
      </c>
      <c r="N278">
        <v>3586.69</v>
      </c>
      <c r="O278">
        <v>3.048</v>
      </c>
      <c r="P278">
        <v>11.3</v>
      </c>
      <c r="Q278">
        <v>2.72</v>
      </c>
      <c r="R278">
        <v>0.77</v>
      </c>
      <c r="S278">
        <v>0.92</v>
      </c>
      <c r="T278">
        <v>0.78</v>
      </c>
      <c r="U278">
        <v>1979</v>
      </c>
      <c r="V278">
        <v>6481.5</v>
      </c>
      <c r="W278">
        <v>21700.39</v>
      </c>
      <c r="X278">
        <v>9057.2199999999993</v>
      </c>
      <c r="Y278">
        <v>3205.12</v>
      </c>
      <c r="Z278">
        <v>43018.75</v>
      </c>
    </row>
    <row r="279" spans="2:26" x14ac:dyDescent="0.25">
      <c r="B279" s="3">
        <v>45906</v>
      </c>
      <c r="C279">
        <v>270.51</v>
      </c>
      <c r="D279">
        <v>3.1019999999999999</v>
      </c>
      <c r="E279">
        <v>97.23</v>
      </c>
      <c r="F279">
        <v>97.346599999999995</v>
      </c>
      <c r="G279">
        <v>97.768000000000001</v>
      </c>
      <c r="H279">
        <v>1386.95</v>
      </c>
      <c r="I279">
        <v>1.1717</v>
      </c>
      <c r="J279">
        <v>7.1327999999999996</v>
      </c>
      <c r="K279">
        <v>256.1318</v>
      </c>
      <c r="L279">
        <v>111955</v>
      </c>
      <c r="M279">
        <v>60.9</v>
      </c>
      <c r="N279">
        <v>3586.69</v>
      </c>
      <c r="O279">
        <v>3.048</v>
      </c>
      <c r="P279">
        <v>11.3</v>
      </c>
      <c r="Q279">
        <v>2.72</v>
      </c>
      <c r="R279">
        <v>0.77</v>
      </c>
      <c r="S279">
        <v>0.92</v>
      </c>
      <c r="T279">
        <v>0.78</v>
      </c>
      <c r="U279">
        <v>1979</v>
      </c>
      <c r="V279">
        <v>6481.5</v>
      </c>
      <c r="W279">
        <v>21700.39</v>
      </c>
      <c r="X279">
        <v>9057.2199999999993</v>
      </c>
      <c r="Y279">
        <v>3205.12</v>
      </c>
      <c r="Z279">
        <v>43018.75</v>
      </c>
    </row>
    <row r="280" spans="2:26" x14ac:dyDescent="0.25">
      <c r="B280" s="3">
        <v>45905</v>
      </c>
      <c r="C280">
        <v>270.51</v>
      </c>
      <c r="D280">
        <v>3.1019999999999999</v>
      </c>
      <c r="E280">
        <v>97.19</v>
      </c>
      <c r="F280">
        <v>97.346599999999995</v>
      </c>
      <c r="G280">
        <v>97.768000000000001</v>
      </c>
      <c r="H280">
        <v>1386.95</v>
      </c>
      <c r="I280">
        <v>1.1717</v>
      </c>
      <c r="J280">
        <v>7.1327999999999996</v>
      </c>
      <c r="K280">
        <v>256.1318</v>
      </c>
      <c r="L280">
        <v>111955</v>
      </c>
      <c r="M280">
        <v>60.9</v>
      </c>
      <c r="N280">
        <v>3586.69</v>
      </c>
      <c r="O280">
        <v>3.048</v>
      </c>
      <c r="P280">
        <v>11.3</v>
      </c>
      <c r="Q280">
        <v>2.72</v>
      </c>
      <c r="R280">
        <v>0.77</v>
      </c>
      <c r="S280">
        <v>0.92</v>
      </c>
      <c r="T280">
        <v>0.78</v>
      </c>
      <c r="U280">
        <v>1979</v>
      </c>
      <c r="V280">
        <v>6481.5</v>
      </c>
      <c r="W280">
        <v>21700.39</v>
      </c>
      <c r="X280">
        <v>9057.2199999999993</v>
      </c>
      <c r="Y280">
        <v>3205.12</v>
      </c>
      <c r="Z280">
        <v>43018.75</v>
      </c>
    </row>
    <row r="281" spans="2:26" x14ac:dyDescent="0.25">
      <c r="B281" s="3">
        <v>45904</v>
      </c>
      <c r="C281">
        <v>271.91000000000003</v>
      </c>
      <c r="D281">
        <v>3.1153</v>
      </c>
      <c r="E281">
        <v>97.18</v>
      </c>
      <c r="F281">
        <v>97.330200000000005</v>
      </c>
      <c r="G281">
        <v>98.346999999999994</v>
      </c>
      <c r="H281">
        <v>1395.3</v>
      </c>
      <c r="I281">
        <v>1.1649</v>
      </c>
      <c r="J281">
        <v>7.1416000000000004</v>
      </c>
      <c r="K281">
        <v>256.1345</v>
      </c>
      <c r="L281">
        <v>110245</v>
      </c>
      <c r="M281">
        <v>62.04</v>
      </c>
      <c r="N281">
        <v>3545.85</v>
      </c>
      <c r="O281">
        <v>3.0739999999999998</v>
      </c>
      <c r="P281">
        <v>11.244999999999999</v>
      </c>
      <c r="Q281">
        <v>2.75</v>
      </c>
      <c r="R281">
        <v>0.77</v>
      </c>
      <c r="S281">
        <v>0.91</v>
      </c>
      <c r="T281">
        <v>0.77</v>
      </c>
      <c r="U281">
        <v>1963</v>
      </c>
      <c r="V281">
        <v>6502.08</v>
      </c>
      <c r="W281">
        <v>21707.69</v>
      </c>
      <c r="X281">
        <v>8937.09</v>
      </c>
      <c r="Y281">
        <v>3200.83</v>
      </c>
      <c r="Z281">
        <v>42580.27</v>
      </c>
    </row>
    <row r="282" spans="2:26" x14ac:dyDescent="0.25">
      <c r="B282" s="3">
        <v>45903</v>
      </c>
      <c r="C282">
        <v>271.45</v>
      </c>
      <c r="D282">
        <v>3.1389999999999998</v>
      </c>
      <c r="E282">
        <v>97.16</v>
      </c>
      <c r="F282">
        <v>97.347999999999999</v>
      </c>
      <c r="G282">
        <v>98.141999999999996</v>
      </c>
      <c r="H282">
        <v>1389.35</v>
      </c>
      <c r="I282">
        <v>1.1661999999999999</v>
      </c>
      <c r="J282">
        <v>7.1421000000000001</v>
      </c>
      <c r="K282">
        <v>254.90549999999999</v>
      </c>
      <c r="L282">
        <v>112830</v>
      </c>
      <c r="M282">
        <v>62.66</v>
      </c>
      <c r="N282">
        <v>3559.42</v>
      </c>
      <c r="O282">
        <v>3.0640000000000001</v>
      </c>
      <c r="P282">
        <v>11.225</v>
      </c>
      <c r="Q282">
        <v>2.8</v>
      </c>
      <c r="R282">
        <v>0.79</v>
      </c>
      <c r="S282">
        <v>0.94</v>
      </c>
      <c r="T282">
        <v>0.78</v>
      </c>
      <c r="U282">
        <v>1940</v>
      </c>
      <c r="V282">
        <v>6448.26</v>
      </c>
      <c r="W282">
        <v>21497.73</v>
      </c>
      <c r="X282">
        <v>9050.02</v>
      </c>
      <c r="Y282">
        <v>3184.42</v>
      </c>
      <c r="Z282">
        <v>41938.89</v>
      </c>
    </row>
    <row r="283" spans="2:26" x14ac:dyDescent="0.25">
      <c r="B283" s="3">
        <v>45902</v>
      </c>
      <c r="C283">
        <v>271.23</v>
      </c>
      <c r="D283">
        <v>3.1389</v>
      </c>
      <c r="E283">
        <v>97.16</v>
      </c>
      <c r="F283">
        <v>97.3596</v>
      </c>
      <c r="G283">
        <v>98.397000000000006</v>
      </c>
      <c r="H283">
        <v>1395.75</v>
      </c>
      <c r="I283">
        <v>1.1639999999999999</v>
      </c>
      <c r="J283">
        <v>7.1383000000000001</v>
      </c>
      <c r="K283">
        <v>255.36</v>
      </c>
      <c r="L283">
        <v>111385</v>
      </c>
      <c r="M283">
        <v>63.7</v>
      </c>
      <c r="N283">
        <v>3533.16</v>
      </c>
      <c r="O283">
        <v>3.0089999999999999</v>
      </c>
      <c r="P283">
        <v>11.244999999999999</v>
      </c>
      <c r="Q283">
        <v>2.81</v>
      </c>
      <c r="R283">
        <v>0.8</v>
      </c>
      <c r="S283">
        <v>0.95</v>
      </c>
      <c r="T283">
        <v>0.77</v>
      </c>
      <c r="U283">
        <v>1986</v>
      </c>
      <c r="V283">
        <v>6415.54</v>
      </c>
      <c r="W283">
        <v>21279.63</v>
      </c>
      <c r="X283">
        <v>9108.1200000000008</v>
      </c>
      <c r="Y283">
        <v>3172.35</v>
      </c>
      <c r="Z283">
        <v>42310.49</v>
      </c>
    </row>
    <row r="284" spans="2:26" x14ac:dyDescent="0.25">
      <c r="B284" s="3">
        <v>45901</v>
      </c>
      <c r="C284">
        <v>269.38</v>
      </c>
      <c r="D284">
        <v>3.0792999999999999</v>
      </c>
      <c r="E284">
        <v>97.19</v>
      </c>
      <c r="F284">
        <v>97.397300000000001</v>
      </c>
      <c r="G284">
        <v>97.771000000000001</v>
      </c>
      <c r="H284">
        <v>1393.45</v>
      </c>
      <c r="I284">
        <v>1.1711</v>
      </c>
      <c r="J284">
        <v>7.1376999999999997</v>
      </c>
      <c r="K284">
        <v>256.26870000000002</v>
      </c>
      <c r="L284">
        <v>108653.8</v>
      </c>
      <c r="M284">
        <v>62.15</v>
      </c>
      <c r="N284">
        <v>3476.07</v>
      </c>
      <c r="O284">
        <v>2.9969999999999999</v>
      </c>
      <c r="P284">
        <v>11.215</v>
      </c>
      <c r="Q284">
        <v>2.71</v>
      </c>
      <c r="R284">
        <v>0.79</v>
      </c>
      <c r="S284">
        <v>0.94</v>
      </c>
      <c r="T284">
        <v>0.77</v>
      </c>
      <c r="U284">
        <v>2024</v>
      </c>
      <c r="V284">
        <v>6460.26</v>
      </c>
      <c r="W284">
        <v>21455.55</v>
      </c>
      <c r="X284">
        <v>9121.8700000000008</v>
      </c>
      <c r="Y284">
        <v>3142.93</v>
      </c>
      <c r="Z284">
        <v>42188.79</v>
      </c>
    </row>
    <row r="285" spans="2:26" x14ac:dyDescent="0.25">
      <c r="B285" s="3">
        <v>45900</v>
      </c>
      <c r="C285">
        <v>269.38</v>
      </c>
      <c r="D285">
        <v>3.0754000000000001</v>
      </c>
      <c r="E285">
        <v>97.19</v>
      </c>
      <c r="F285">
        <v>97.383499999999998</v>
      </c>
      <c r="G285">
        <v>97.771000000000001</v>
      </c>
      <c r="H285">
        <v>1389.9</v>
      </c>
      <c r="I285">
        <v>1.1686000000000001</v>
      </c>
      <c r="J285">
        <v>7.1307999999999998</v>
      </c>
      <c r="K285">
        <v>255.93039999999999</v>
      </c>
      <c r="L285">
        <v>108653.8</v>
      </c>
      <c r="M285">
        <v>62.15</v>
      </c>
      <c r="N285">
        <v>3447.95</v>
      </c>
      <c r="O285">
        <v>2.9969999999999999</v>
      </c>
      <c r="P285">
        <v>11.215</v>
      </c>
      <c r="Q285">
        <v>2.72</v>
      </c>
      <c r="R285">
        <v>0.79</v>
      </c>
      <c r="S285">
        <v>0.94</v>
      </c>
      <c r="T285">
        <v>0.77</v>
      </c>
      <c r="U285">
        <v>2025</v>
      </c>
      <c r="V285">
        <v>6460.26</v>
      </c>
      <c r="W285">
        <v>21455.55</v>
      </c>
      <c r="X285">
        <v>8947.7900000000009</v>
      </c>
      <c r="Y285">
        <v>3186.01</v>
      </c>
      <c r="Z285">
        <v>42718.47</v>
      </c>
    </row>
    <row r="286" spans="2:26" x14ac:dyDescent="0.25">
      <c r="B286" s="3">
        <v>45899</v>
      </c>
      <c r="C286">
        <v>269.38</v>
      </c>
      <c r="D286">
        <v>3.0754000000000001</v>
      </c>
      <c r="E286">
        <v>97.19</v>
      </c>
      <c r="F286">
        <v>97.383499999999998</v>
      </c>
      <c r="G286">
        <v>97.771000000000001</v>
      </c>
      <c r="H286">
        <v>1389.9</v>
      </c>
      <c r="I286">
        <v>1.1686000000000001</v>
      </c>
      <c r="J286">
        <v>7.1307999999999998</v>
      </c>
      <c r="K286">
        <v>255.93039999999999</v>
      </c>
      <c r="L286">
        <v>108653.8</v>
      </c>
      <c r="M286">
        <v>62.15</v>
      </c>
      <c r="N286">
        <v>3447.95</v>
      </c>
      <c r="O286">
        <v>2.9969999999999999</v>
      </c>
      <c r="P286">
        <v>11.215</v>
      </c>
      <c r="Q286">
        <v>2.72</v>
      </c>
      <c r="R286">
        <v>0.79</v>
      </c>
      <c r="S286">
        <v>0.94</v>
      </c>
      <c r="T286">
        <v>0.77</v>
      </c>
      <c r="U286">
        <v>2025</v>
      </c>
      <c r="V286">
        <v>6460.26</v>
      </c>
      <c r="W286">
        <v>21455.55</v>
      </c>
      <c r="X286">
        <v>8947.7900000000009</v>
      </c>
      <c r="Y286">
        <v>3186.01</v>
      </c>
      <c r="Z286">
        <v>42718.47</v>
      </c>
    </row>
    <row r="287" spans="2:26" x14ac:dyDescent="0.25">
      <c r="B287" s="3">
        <v>45898</v>
      </c>
      <c r="C287">
        <v>269.38</v>
      </c>
      <c r="D287">
        <v>3.0754000000000001</v>
      </c>
      <c r="E287">
        <v>97.18</v>
      </c>
      <c r="F287">
        <v>97.383499999999998</v>
      </c>
      <c r="G287">
        <v>97.771000000000001</v>
      </c>
      <c r="H287">
        <v>1389.9</v>
      </c>
      <c r="I287">
        <v>1.1686000000000001</v>
      </c>
      <c r="J287">
        <v>7.1307999999999998</v>
      </c>
      <c r="K287">
        <v>255.93039999999999</v>
      </c>
      <c r="L287">
        <v>108653.8</v>
      </c>
      <c r="M287">
        <v>62.15</v>
      </c>
      <c r="N287">
        <v>3447.95</v>
      </c>
      <c r="O287">
        <v>2.9969999999999999</v>
      </c>
      <c r="P287">
        <v>11.215</v>
      </c>
      <c r="Q287">
        <v>2.72</v>
      </c>
      <c r="R287">
        <v>0.79</v>
      </c>
      <c r="S287">
        <v>0.94</v>
      </c>
      <c r="T287">
        <v>0.77</v>
      </c>
      <c r="U287">
        <v>2025</v>
      </c>
      <c r="V287">
        <v>6460.26</v>
      </c>
      <c r="W287">
        <v>21455.55</v>
      </c>
      <c r="X287">
        <v>8947.7900000000009</v>
      </c>
      <c r="Y287">
        <v>3186.01</v>
      </c>
      <c r="Z287">
        <v>42718.47</v>
      </c>
    </row>
    <row r="288" spans="2:26" x14ac:dyDescent="0.25">
      <c r="B288" s="3">
        <v>45897</v>
      </c>
      <c r="C288">
        <v>270.48</v>
      </c>
      <c r="D288">
        <v>3.0562999999999998</v>
      </c>
      <c r="E288">
        <v>97.21</v>
      </c>
      <c r="F288">
        <v>97.426900000000003</v>
      </c>
      <c r="G288">
        <v>97.813000000000002</v>
      </c>
      <c r="H288">
        <v>1384.85</v>
      </c>
      <c r="I288">
        <v>1.1682999999999999</v>
      </c>
      <c r="J288">
        <v>7.1307</v>
      </c>
      <c r="K288">
        <v>255.70660000000001</v>
      </c>
      <c r="L288">
        <v>112025</v>
      </c>
      <c r="M288">
        <v>62.73</v>
      </c>
      <c r="N288">
        <v>3417.08</v>
      </c>
      <c r="O288">
        <v>2.944</v>
      </c>
      <c r="P288">
        <v>11.205</v>
      </c>
      <c r="Q288">
        <v>2.68</v>
      </c>
      <c r="R288">
        <v>0.77</v>
      </c>
      <c r="S288">
        <v>0.92</v>
      </c>
      <c r="T288">
        <v>0.78</v>
      </c>
      <c r="U288">
        <v>2017</v>
      </c>
      <c r="V288">
        <v>6501.86</v>
      </c>
      <c r="W288">
        <v>21705.16</v>
      </c>
      <c r="X288">
        <v>8916.93</v>
      </c>
      <c r="Y288">
        <v>3196.32</v>
      </c>
      <c r="Z288">
        <v>42828.79</v>
      </c>
    </row>
    <row r="289" spans="2:26" x14ac:dyDescent="0.25">
      <c r="B289" s="3">
        <v>45896</v>
      </c>
      <c r="C289">
        <v>272.31</v>
      </c>
      <c r="D289">
        <v>3.0832000000000002</v>
      </c>
      <c r="E289">
        <v>97.19</v>
      </c>
      <c r="F289">
        <v>97.449600000000004</v>
      </c>
      <c r="G289">
        <v>98.231999999999999</v>
      </c>
      <c r="H289">
        <v>1394.7</v>
      </c>
      <c r="I289">
        <v>1.1638999999999999</v>
      </c>
      <c r="J289">
        <v>7.1516999999999999</v>
      </c>
      <c r="K289">
        <v>257.21449999999999</v>
      </c>
      <c r="L289">
        <v>112220</v>
      </c>
      <c r="M289">
        <v>62.27</v>
      </c>
      <c r="N289">
        <v>3397.37</v>
      </c>
      <c r="O289">
        <v>2.867</v>
      </c>
      <c r="P289">
        <v>11.31</v>
      </c>
      <c r="Q289">
        <v>2.7</v>
      </c>
      <c r="R289">
        <v>0.77</v>
      </c>
      <c r="S289">
        <v>0.92</v>
      </c>
      <c r="T289">
        <v>0.78</v>
      </c>
      <c r="U289">
        <v>2046</v>
      </c>
      <c r="V289">
        <v>6481.4</v>
      </c>
      <c r="W289">
        <v>21590.14</v>
      </c>
      <c r="X289">
        <v>9020.26</v>
      </c>
      <c r="Y289">
        <v>3187.16</v>
      </c>
      <c r="Z289">
        <v>42520.27</v>
      </c>
    </row>
    <row r="290" spans="2:26" x14ac:dyDescent="0.25">
      <c r="B290" s="3">
        <v>45895</v>
      </c>
      <c r="C290">
        <v>269.77</v>
      </c>
      <c r="D290">
        <v>3.0764999999999998</v>
      </c>
      <c r="E290">
        <v>97.19</v>
      </c>
      <c r="F290">
        <v>97.471800000000002</v>
      </c>
      <c r="G290">
        <v>98.224999999999994</v>
      </c>
      <c r="H290">
        <v>1393.95</v>
      </c>
      <c r="I290">
        <v>1.1641999999999999</v>
      </c>
      <c r="J290">
        <v>7.1528</v>
      </c>
      <c r="K290">
        <v>256.55399999999997</v>
      </c>
      <c r="L290">
        <v>111230</v>
      </c>
      <c r="M290">
        <v>61.92</v>
      </c>
      <c r="N290">
        <v>3393.57</v>
      </c>
      <c r="O290">
        <v>2.7170000000000001</v>
      </c>
      <c r="P290">
        <v>11.49</v>
      </c>
      <c r="Q290">
        <v>2.72</v>
      </c>
      <c r="R290">
        <v>0.76</v>
      </c>
      <c r="S290">
        <v>0.91</v>
      </c>
      <c r="T290">
        <v>0.78</v>
      </c>
      <c r="U290">
        <v>2041</v>
      </c>
      <c r="V290">
        <v>6465.94</v>
      </c>
      <c r="W290">
        <v>21544.27</v>
      </c>
      <c r="X290">
        <v>9148.66</v>
      </c>
      <c r="Y290">
        <v>3179.36</v>
      </c>
      <c r="Z290">
        <v>42394.400000000001</v>
      </c>
    </row>
    <row r="291" spans="2:26" x14ac:dyDescent="0.25">
      <c r="B291" s="3">
        <v>45894</v>
      </c>
      <c r="C291">
        <v>265.58999999999997</v>
      </c>
      <c r="D291">
        <v>3.0461999999999998</v>
      </c>
      <c r="E291">
        <v>97.18</v>
      </c>
      <c r="F291">
        <v>97.505499999999998</v>
      </c>
      <c r="G291">
        <v>98.43</v>
      </c>
      <c r="H291">
        <v>1390.55</v>
      </c>
      <c r="I291">
        <v>1.1617999999999999</v>
      </c>
      <c r="J291">
        <v>7.1536</v>
      </c>
      <c r="K291">
        <v>256.74520000000001</v>
      </c>
      <c r="L291">
        <v>110910</v>
      </c>
      <c r="M291">
        <v>63.16</v>
      </c>
      <c r="N291">
        <v>3365.89</v>
      </c>
      <c r="O291">
        <v>2.6960000000000002</v>
      </c>
      <c r="P291">
        <v>11.55</v>
      </c>
      <c r="Q291">
        <v>2.73</v>
      </c>
      <c r="R291">
        <v>0.75</v>
      </c>
      <c r="S291">
        <v>0.9</v>
      </c>
      <c r="T291">
        <v>0.78</v>
      </c>
      <c r="U291">
        <v>1944</v>
      </c>
      <c r="V291">
        <v>6439.32</v>
      </c>
      <c r="W291">
        <v>21449.29</v>
      </c>
      <c r="X291">
        <v>9248</v>
      </c>
      <c r="Y291">
        <v>3209.86</v>
      </c>
      <c r="Z291">
        <v>42807.82</v>
      </c>
    </row>
    <row r="292" spans="2:26" x14ac:dyDescent="0.25">
      <c r="B292" s="3">
        <v>45893</v>
      </c>
      <c r="C292">
        <v>266.62</v>
      </c>
      <c r="D292">
        <v>3.0779000000000001</v>
      </c>
      <c r="E292">
        <v>97.17</v>
      </c>
      <c r="F292">
        <v>97.511899999999997</v>
      </c>
      <c r="G292">
        <v>97.715999999999994</v>
      </c>
      <c r="H292">
        <v>1383</v>
      </c>
      <c r="I292">
        <v>1.1718</v>
      </c>
      <c r="J292">
        <v>7.1675000000000004</v>
      </c>
      <c r="K292">
        <v>255.0034</v>
      </c>
      <c r="L292">
        <v>116850</v>
      </c>
      <c r="M292">
        <v>62.38</v>
      </c>
      <c r="N292">
        <v>3371.86</v>
      </c>
      <c r="O292">
        <v>2.698</v>
      </c>
      <c r="P292">
        <v>11.55</v>
      </c>
      <c r="Q292">
        <v>2.79</v>
      </c>
      <c r="R292">
        <v>0.75</v>
      </c>
      <c r="S292">
        <v>0.91</v>
      </c>
      <c r="T292">
        <v>0.79</v>
      </c>
      <c r="U292">
        <v>1944</v>
      </c>
      <c r="V292">
        <v>6466.91</v>
      </c>
      <c r="W292">
        <v>21496.54</v>
      </c>
      <c r="X292">
        <v>9079.93</v>
      </c>
      <c r="Y292">
        <v>3168.73</v>
      </c>
      <c r="Z292">
        <v>42633.29</v>
      </c>
    </row>
    <row r="293" spans="2:26" x14ac:dyDescent="0.25">
      <c r="B293" s="3">
        <v>45892</v>
      </c>
      <c r="C293">
        <v>266.62</v>
      </c>
      <c r="D293">
        <v>3.0779000000000001</v>
      </c>
      <c r="E293">
        <v>97.17</v>
      </c>
      <c r="F293">
        <v>97.511899999999997</v>
      </c>
      <c r="G293">
        <v>97.715999999999994</v>
      </c>
      <c r="H293">
        <v>1383</v>
      </c>
      <c r="I293">
        <v>1.1718</v>
      </c>
      <c r="J293">
        <v>7.1675000000000004</v>
      </c>
      <c r="K293">
        <v>255.0034</v>
      </c>
      <c r="L293">
        <v>116850</v>
      </c>
      <c r="M293">
        <v>62.38</v>
      </c>
      <c r="N293">
        <v>3371.86</v>
      </c>
      <c r="O293">
        <v>2.698</v>
      </c>
      <c r="P293">
        <v>11.55</v>
      </c>
      <c r="Q293">
        <v>2.79</v>
      </c>
      <c r="R293">
        <v>0.75</v>
      </c>
      <c r="S293">
        <v>0.91</v>
      </c>
      <c r="T293">
        <v>0.79</v>
      </c>
      <c r="U293">
        <v>1944</v>
      </c>
      <c r="V293">
        <v>6466.91</v>
      </c>
      <c r="W293">
        <v>21496.54</v>
      </c>
      <c r="X293">
        <v>9079.93</v>
      </c>
      <c r="Y293">
        <v>3168.73</v>
      </c>
      <c r="Z293">
        <v>42633.29</v>
      </c>
    </row>
    <row r="294" spans="2:26" x14ac:dyDescent="0.25">
      <c r="B294" s="3">
        <v>45891</v>
      </c>
      <c r="C294">
        <v>266.62</v>
      </c>
      <c r="D294">
        <v>3.0779000000000001</v>
      </c>
      <c r="E294">
        <v>97.15</v>
      </c>
      <c r="F294">
        <v>97.511899999999997</v>
      </c>
      <c r="G294">
        <v>97.715999999999994</v>
      </c>
      <c r="H294">
        <v>1383</v>
      </c>
      <c r="I294">
        <v>1.1718</v>
      </c>
      <c r="J294">
        <v>7.1675000000000004</v>
      </c>
      <c r="K294">
        <v>255.0034</v>
      </c>
      <c r="L294">
        <v>116850</v>
      </c>
      <c r="M294">
        <v>62.38</v>
      </c>
      <c r="N294">
        <v>3371.86</v>
      </c>
      <c r="O294">
        <v>2.698</v>
      </c>
      <c r="P294">
        <v>11.55</v>
      </c>
      <c r="Q294">
        <v>2.79</v>
      </c>
      <c r="R294">
        <v>0.75</v>
      </c>
      <c r="S294">
        <v>0.91</v>
      </c>
      <c r="T294">
        <v>0.79</v>
      </c>
      <c r="U294">
        <v>1944</v>
      </c>
      <c r="V294">
        <v>6466.91</v>
      </c>
      <c r="W294">
        <v>21496.54</v>
      </c>
      <c r="X294">
        <v>9079.93</v>
      </c>
      <c r="Y294">
        <v>3168.73</v>
      </c>
      <c r="Z294">
        <v>42633.29</v>
      </c>
    </row>
    <row r="295" spans="2:26" x14ac:dyDescent="0.25">
      <c r="B295" s="3">
        <v>45890</v>
      </c>
      <c r="C295">
        <v>264.51</v>
      </c>
      <c r="D295">
        <v>3.101</v>
      </c>
      <c r="E295">
        <v>97.16</v>
      </c>
      <c r="F295">
        <v>97.518600000000006</v>
      </c>
      <c r="G295">
        <v>98.619</v>
      </c>
      <c r="H295">
        <v>1399.15</v>
      </c>
      <c r="I295">
        <v>1.1606000000000001</v>
      </c>
      <c r="J295">
        <v>7.1805000000000003</v>
      </c>
      <c r="K295">
        <v>255.54310000000001</v>
      </c>
      <c r="L295">
        <v>112285</v>
      </c>
      <c r="M295">
        <v>62.31</v>
      </c>
      <c r="N295">
        <v>3338.71</v>
      </c>
      <c r="O295">
        <v>2.8260000000000001</v>
      </c>
      <c r="P295">
        <v>11.44</v>
      </c>
      <c r="Q295">
        <v>2.87</v>
      </c>
      <c r="R295">
        <v>0.76</v>
      </c>
      <c r="S295">
        <v>0.92</v>
      </c>
      <c r="T295">
        <v>0.78</v>
      </c>
      <c r="U295">
        <v>1893</v>
      </c>
      <c r="V295">
        <v>6370.17</v>
      </c>
      <c r="W295">
        <v>21100.31</v>
      </c>
      <c r="X295">
        <v>8974.77</v>
      </c>
      <c r="Y295">
        <v>3141.74</v>
      </c>
      <c r="Z295">
        <v>42610.17</v>
      </c>
    </row>
    <row r="296" spans="2:26" x14ac:dyDescent="0.25">
      <c r="B296" s="3">
        <v>45889</v>
      </c>
      <c r="C296">
        <v>264.35000000000002</v>
      </c>
      <c r="D296">
        <v>3.1025</v>
      </c>
      <c r="E296">
        <v>97.17</v>
      </c>
      <c r="F296">
        <v>97.545900000000003</v>
      </c>
      <c r="G296">
        <v>98.218000000000004</v>
      </c>
      <c r="H296">
        <v>1397.4</v>
      </c>
      <c r="I296">
        <v>1.1652</v>
      </c>
      <c r="J296">
        <v>7.1757999999999997</v>
      </c>
      <c r="K296">
        <v>254.72790000000001</v>
      </c>
      <c r="L296">
        <v>114465</v>
      </c>
      <c r="M296">
        <v>61.71</v>
      </c>
      <c r="N296">
        <v>3348.43</v>
      </c>
      <c r="O296">
        <v>2.7519999999999998</v>
      </c>
      <c r="P296">
        <v>11.11</v>
      </c>
      <c r="Q296">
        <v>2.87</v>
      </c>
      <c r="R296">
        <v>0.76</v>
      </c>
      <c r="S296">
        <v>0.92</v>
      </c>
      <c r="T296">
        <v>0.78</v>
      </c>
      <c r="U296">
        <v>1927</v>
      </c>
      <c r="V296">
        <v>6395.78</v>
      </c>
      <c r="W296">
        <v>21172.86</v>
      </c>
      <c r="X296">
        <v>9013.27</v>
      </c>
      <c r="Y296">
        <v>3130.09</v>
      </c>
      <c r="Z296">
        <v>42888.55</v>
      </c>
    </row>
    <row r="297" spans="2:26" x14ac:dyDescent="0.25">
      <c r="B297" s="3">
        <v>45888</v>
      </c>
      <c r="C297">
        <v>259.75</v>
      </c>
      <c r="D297">
        <v>3.0585</v>
      </c>
      <c r="E297">
        <v>97.18</v>
      </c>
      <c r="F297">
        <v>97.594399999999993</v>
      </c>
      <c r="G297">
        <v>98.265000000000001</v>
      </c>
      <c r="H297">
        <v>1391.45</v>
      </c>
      <c r="I297">
        <v>1.1647000000000001</v>
      </c>
      <c r="J297">
        <v>7.1824000000000003</v>
      </c>
      <c r="K297">
        <v>252.87190000000001</v>
      </c>
      <c r="L297">
        <v>113235</v>
      </c>
      <c r="M297">
        <v>60.88</v>
      </c>
      <c r="N297">
        <v>3315.78</v>
      </c>
      <c r="O297">
        <v>2.766</v>
      </c>
      <c r="P297">
        <v>10.914999999999999</v>
      </c>
      <c r="Q297">
        <v>2.85</v>
      </c>
      <c r="R297">
        <v>0.75</v>
      </c>
      <c r="S297">
        <v>0.9</v>
      </c>
      <c r="T297">
        <v>0.78</v>
      </c>
      <c r="U297">
        <v>1964</v>
      </c>
      <c r="V297">
        <v>6411.37</v>
      </c>
      <c r="W297">
        <v>21314.95</v>
      </c>
      <c r="X297">
        <v>9006.23</v>
      </c>
      <c r="Y297">
        <v>3151.56</v>
      </c>
      <c r="Z297">
        <v>43546.29</v>
      </c>
    </row>
    <row r="298" spans="2:26" x14ac:dyDescent="0.25">
      <c r="B298" s="3">
        <v>45887</v>
      </c>
      <c r="C298">
        <v>258.55</v>
      </c>
      <c r="D298">
        <v>3.0316000000000001</v>
      </c>
      <c r="E298">
        <v>97.17</v>
      </c>
      <c r="F298">
        <v>97.628900000000002</v>
      </c>
      <c r="G298">
        <v>98.167000000000002</v>
      </c>
      <c r="H298">
        <v>1387.95</v>
      </c>
      <c r="I298">
        <v>1.1660999999999999</v>
      </c>
      <c r="J298">
        <v>7.1848999999999998</v>
      </c>
      <c r="K298">
        <v>255.3184</v>
      </c>
      <c r="L298">
        <v>116600</v>
      </c>
      <c r="M298">
        <v>61.47</v>
      </c>
      <c r="N298">
        <v>3332.72</v>
      </c>
      <c r="O298">
        <v>2.89</v>
      </c>
      <c r="P298">
        <v>10.93</v>
      </c>
      <c r="Q298">
        <v>2.82</v>
      </c>
      <c r="R298">
        <v>0.73</v>
      </c>
      <c r="S298">
        <v>0.89</v>
      </c>
      <c r="T298">
        <v>0.78</v>
      </c>
      <c r="U298">
        <v>2022</v>
      </c>
      <c r="V298">
        <v>6449.15</v>
      </c>
      <c r="W298">
        <v>21629.77</v>
      </c>
      <c r="X298">
        <v>9033.68</v>
      </c>
      <c r="Y298">
        <v>3177.28</v>
      </c>
      <c r="Z298">
        <v>43714.31</v>
      </c>
    </row>
    <row r="299" spans="2:26" x14ac:dyDescent="0.25">
      <c r="B299" s="3">
        <v>45886</v>
      </c>
      <c r="C299">
        <v>259.55</v>
      </c>
      <c r="D299">
        <v>3.0245000000000002</v>
      </c>
      <c r="E299">
        <v>97.19</v>
      </c>
      <c r="F299">
        <v>97.631200000000007</v>
      </c>
      <c r="G299">
        <v>97.852000000000004</v>
      </c>
      <c r="H299">
        <v>1390.35</v>
      </c>
      <c r="I299">
        <v>1.1702999999999999</v>
      </c>
      <c r="J299">
        <v>7.1844999999999999</v>
      </c>
      <c r="K299">
        <v>257.14999999999998</v>
      </c>
      <c r="L299">
        <v>117235</v>
      </c>
      <c r="M299">
        <v>60.97</v>
      </c>
      <c r="N299">
        <v>3336.19</v>
      </c>
      <c r="O299">
        <v>2.9159999999999999</v>
      </c>
      <c r="P299">
        <v>11.893000000000001</v>
      </c>
      <c r="Q299">
        <v>2.79</v>
      </c>
      <c r="R299">
        <v>0.73</v>
      </c>
      <c r="S299">
        <v>0.89</v>
      </c>
      <c r="T299">
        <v>0.77</v>
      </c>
      <c r="U299">
        <v>2044</v>
      </c>
      <c r="V299">
        <v>6449.8</v>
      </c>
      <c r="W299">
        <v>21622.98</v>
      </c>
      <c r="X299">
        <v>9039.09</v>
      </c>
      <c r="Y299">
        <v>3225.66</v>
      </c>
      <c r="Z299">
        <v>43378.31</v>
      </c>
    </row>
    <row r="300" spans="2:26" x14ac:dyDescent="0.25">
      <c r="B300" s="3">
        <v>45885</v>
      </c>
      <c r="C300">
        <v>259.55</v>
      </c>
      <c r="D300">
        <v>3.0245000000000002</v>
      </c>
      <c r="E300">
        <v>97.19</v>
      </c>
      <c r="F300">
        <v>97.631200000000007</v>
      </c>
      <c r="G300">
        <v>97.852000000000004</v>
      </c>
      <c r="H300">
        <v>1390.35</v>
      </c>
      <c r="I300">
        <v>1.1702999999999999</v>
      </c>
      <c r="J300">
        <v>7.1844999999999999</v>
      </c>
      <c r="K300">
        <v>257.14999999999998</v>
      </c>
      <c r="L300">
        <v>117235</v>
      </c>
      <c r="M300">
        <v>60.97</v>
      </c>
      <c r="N300">
        <v>3336.19</v>
      </c>
      <c r="O300">
        <v>2.9159999999999999</v>
      </c>
      <c r="P300">
        <v>11.893000000000001</v>
      </c>
      <c r="Q300">
        <v>2.79</v>
      </c>
      <c r="R300">
        <v>0.73</v>
      </c>
      <c r="S300">
        <v>0.89</v>
      </c>
      <c r="T300">
        <v>0.77</v>
      </c>
      <c r="U300">
        <v>2044</v>
      </c>
      <c r="V300">
        <v>6449.8</v>
      </c>
      <c r="W300">
        <v>21622.98</v>
      </c>
      <c r="X300">
        <v>9039.09</v>
      </c>
      <c r="Y300">
        <v>3225.66</v>
      </c>
      <c r="Z300">
        <v>43378.31</v>
      </c>
    </row>
    <row r="301" spans="2:26" x14ac:dyDescent="0.25">
      <c r="B301" s="3">
        <v>45884</v>
      </c>
      <c r="C301">
        <v>259.55</v>
      </c>
      <c r="D301">
        <v>3.0245000000000002</v>
      </c>
      <c r="E301">
        <v>97.17</v>
      </c>
      <c r="F301">
        <v>97.631200000000007</v>
      </c>
      <c r="G301">
        <v>97.852000000000004</v>
      </c>
      <c r="H301">
        <v>1390.35</v>
      </c>
      <c r="I301">
        <v>1.1702999999999999</v>
      </c>
      <c r="J301">
        <v>7.1844999999999999</v>
      </c>
      <c r="K301">
        <v>257.14999999999998</v>
      </c>
      <c r="L301">
        <v>117235</v>
      </c>
      <c r="M301">
        <v>60.97</v>
      </c>
      <c r="N301">
        <v>3336.19</v>
      </c>
      <c r="O301">
        <v>2.9159999999999999</v>
      </c>
      <c r="P301">
        <v>11.893000000000001</v>
      </c>
      <c r="Q301">
        <v>2.79</v>
      </c>
      <c r="R301">
        <v>0.73</v>
      </c>
      <c r="S301">
        <v>0.89</v>
      </c>
      <c r="T301">
        <v>0.77</v>
      </c>
      <c r="U301">
        <v>2044</v>
      </c>
      <c r="V301">
        <v>6449.8</v>
      </c>
      <c r="W301">
        <v>21622.98</v>
      </c>
      <c r="X301">
        <v>9039.09</v>
      </c>
      <c r="Y301">
        <v>3225.66</v>
      </c>
      <c r="Z301">
        <v>43378.31</v>
      </c>
    </row>
    <row r="302" spans="2:26" x14ac:dyDescent="0.25">
      <c r="B302" s="3">
        <v>45883</v>
      </c>
      <c r="C302">
        <v>261.67</v>
      </c>
      <c r="D302">
        <v>3.0451999999999999</v>
      </c>
      <c r="E302">
        <v>97.19</v>
      </c>
      <c r="F302">
        <v>97.6738</v>
      </c>
      <c r="G302">
        <v>98.254000000000005</v>
      </c>
      <c r="H302">
        <v>1390.35</v>
      </c>
      <c r="I302">
        <v>1.1648000000000001</v>
      </c>
      <c r="J302">
        <v>7.1814999999999998</v>
      </c>
      <c r="K302">
        <v>256.5625</v>
      </c>
      <c r="L302">
        <v>118415</v>
      </c>
      <c r="M302">
        <v>61.53</v>
      </c>
      <c r="N302">
        <v>3335.39</v>
      </c>
      <c r="O302">
        <v>2.8410000000000002</v>
      </c>
      <c r="P302">
        <v>11.91</v>
      </c>
      <c r="Q302">
        <v>2.81</v>
      </c>
      <c r="R302">
        <v>0.75</v>
      </c>
      <c r="S302">
        <v>0.91</v>
      </c>
      <c r="T302">
        <v>0.76</v>
      </c>
      <c r="U302">
        <v>2039</v>
      </c>
      <c r="V302">
        <v>6468.54</v>
      </c>
      <c r="W302">
        <v>21710.67</v>
      </c>
      <c r="X302">
        <v>9128.93</v>
      </c>
      <c r="Y302">
        <v>3225.66</v>
      </c>
      <c r="Z302">
        <v>42649.26</v>
      </c>
    </row>
    <row r="303" spans="2:26" x14ac:dyDescent="0.25">
      <c r="B303" s="3">
        <v>45882</v>
      </c>
      <c r="C303">
        <v>265.57</v>
      </c>
      <c r="D303">
        <v>3.0615000000000001</v>
      </c>
      <c r="E303">
        <v>97.2</v>
      </c>
      <c r="F303">
        <v>97.6892</v>
      </c>
      <c r="G303">
        <v>97.84</v>
      </c>
      <c r="H303">
        <v>1379.6</v>
      </c>
      <c r="I303">
        <v>1.1705000000000001</v>
      </c>
      <c r="J303">
        <v>7.1765999999999996</v>
      </c>
      <c r="K303">
        <v>255.2936</v>
      </c>
      <c r="L303">
        <v>123430</v>
      </c>
      <c r="M303">
        <v>61.01</v>
      </c>
      <c r="N303">
        <v>3355.86</v>
      </c>
      <c r="O303">
        <v>2.8279999999999998</v>
      </c>
      <c r="P303">
        <v>11.93</v>
      </c>
      <c r="Q303">
        <v>2.8</v>
      </c>
      <c r="R303">
        <v>0.76</v>
      </c>
      <c r="S303">
        <v>0.92</v>
      </c>
      <c r="T303">
        <v>0.76</v>
      </c>
      <c r="U303">
        <v>2025</v>
      </c>
      <c r="V303">
        <v>6466.58</v>
      </c>
      <c r="W303">
        <v>21713.14</v>
      </c>
      <c r="X303">
        <v>9150.0499999999993</v>
      </c>
      <c r="Y303">
        <v>3224.37</v>
      </c>
      <c r="Z303">
        <v>43274.67</v>
      </c>
    </row>
    <row r="304" spans="2:26" x14ac:dyDescent="0.25">
      <c r="B304" s="3">
        <v>45881</v>
      </c>
      <c r="C304">
        <v>266.73</v>
      </c>
      <c r="D304">
        <v>3.0865</v>
      </c>
      <c r="E304">
        <v>97.23</v>
      </c>
      <c r="F304">
        <v>97.690100000000001</v>
      </c>
      <c r="G304">
        <v>98.096999999999994</v>
      </c>
      <c r="H304">
        <v>1383.95</v>
      </c>
      <c r="I304">
        <v>1.1675</v>
      </c>
      <c r="J304">
        <v>7.1814</v>
      </c>
      <c r="K304">
        <v>256.77710000000002</v>
      </c>
      <c r="L304">
        <v>120155</v>
      </c>
      <c r="M304">
        <v>61.35</v>
      </c>
      <c r="N304">
        <v>3348.26</v>
      </c>
      <c r="O304">
        <v>2.8079999999999998</v>
      </c>
      <c r="P304">
        <v>11.925000000000001</v>
      </c>
      <c r="Q304">
        <v>2.84</v>
      </c>
      <c r="R304">
        <v>0.77</v>
      </c>
      <c r="S304">
        <v>0.93</v>
      </c>
      <c r="T304">
        <v>0.76</v>
      </c>
      <c r="U304">
        <v>2017</v>
      </c>
      <c r="V304">
        <v>6445.76</v>
      </c>
      <c r="W304">
        <v>21681.9</v>
      </c>
      <c r="X304">
        <v>8916.85</v>
      </c>
      <c r="Y304">
        <v>3189.91</v>
      </c>
      <c r="Z304">
        <v>42718.17</v>
      </c>
    </row>
    <row r="305" spans="2:26" x14ac:dyDescent="0.25">
      <c r="B305" s="3">
        <v>45880</v>
      </c>
      <c r="C305">
        <v>269.49</v>
      </c>
      <c r="D305">
        <v>3.1116999999999999</v>
      </c>
      <c r="E305">
        <v>97.26</v>
      </c>
      <c r="F305">
        <v>97.705600000000004</v>
      </c>
      <c r="G305">
        <v>98.52</v>
      </c>
      <c r="H305">
        <v>1390.85</v>
      </c>
      <c r="I305">
        <v>1.1615</v>
      </c>
      <c r="J305">
        <v>7.1887999999999996</v>
      </c>
      <c r="K305">
        <v>255.66399999999999</v>
      </c>
      <c r="L305">
        <v>119465</v>
      </c>
      <c r="M305">
        <v>61.61</v>
      </c>
      <c r="N305">
        <v>3342.37</v>
      </c>
      <c r="O305">
        <v>2.9540000000000002</v>
      </c>
      <c r="P305">
        <v>11.935</v>
      </c>
      <c r="Q305">
        <v>2.86</v>
      </c>
      <c r="R305">
        <v>0.78</v>
      </c>
      <c r="S305">
        <v>0.95</v>
      </c>
      <c r="T305">
        <v>0.75</v>
      </c>
      <c r="U305">
        <v>2038</v>
      </c>
      <c r="V305">
        <v>6373.45</v>
      </c>
      <c r="W305">
        <v>21385.4</v>
      </c>
      <c r="X305">
        <v>8888.08</v>
      </c>
      <c r="Y305">
        <v>3206.77</v>
      </c>
      <c r="Z305">
        <v>41820.480000000003</v>
      </c>
    </row>
    <row r="306" spans="2:26" x14ac:dyDescent="0.25">
      <c r="B306" s="3">
        <v>45879</v>
      </c>
      <c r="C306">
        <v>271.14999999999998</v>
      </c>
      <c r="D306">
        <v>3.1097999999999999</v>
      </c>
      <c r="E306">
        <v>97.29</v>
      </c>
      <c r="F306">
        <v>97.669799999999995</v>
      </c>
      <c r="G306">
        <v>98.18</v>
      </c>
      <c r="H306">
        <v>1388</v>
      </c>
      <c r="I306">
        <v>1.1640999999999999</v>
      </c>
      <c r="J306">
        <v>7.1802000000000001</v>
      </c>
      <c r="K306">
        <v>255.54839999999999</v>
      </c>
      <c r="L306">
        <v>116955</v>
      </c>
      <c r="M306">
        <v>61.33</v>
      </c>
      <c r="N306">
        <v>3397.75</v>
      </c>
      <c r="O306">
        <v>2.99</v>
      </c>
      <c r="P306">
        <v>11.93</v>
      </c>
      <c r="Q306">
        <v>2.83</v>
      </c>
      <c r="R306">
        <v>0.78</v>
      </c>
      <c r="S306">
        <v>0.95</v>
      </c>
      <c r="T306">
        <v>0.76</v>
      </c>
      <c r="U306">
        <v>2051</v>
      </c>
      <c r="V306">
        <v>6389.45</v>
      </c>
      <c r="W306">
        <v>21450.02</v>
      </c>
      <c r="X306">
        <v>8895.2800000000007</v>
      </c>
      <c r="Y306">
        <v>3210.01</v>
      </c>
      <c r="Z306">
        <v>41820.480000000003</v>
      </c>
    </row>
    <row r="307" spans="2:26" x14ac:dyDescent="0.25">
      <c r="B307" s="3">
        <v>45878</v>
      </c>
      <c r="C307">
        <v>271.14999999999998</v>
      </c>
      <c r="D307">
        <v>3.1097999999999999</v>
      </c>
      <c r="E307">
        <v>97.29</v>
      </c>
      <c r="F307">
        <v>97.669799999999995</v>
      </c>
      <c r="G307">
        <v>98.18</v>
      </c>
      <c r="H307">
        <v>1388</v>
      </c>
      <c r="I307">
        <v>1.1640999999999999</v>
      </c>
      <c r="J307">
        <v>7.1802000000000001</v>
      </c>
      <c r="K307">
        <v>255.54839999999999</v>
      </c>
      <c r="L307">
        <v>116955</v>
      </c>
      <c r="M307">
        <v>61.33</v>
      </c>
      <c r="N307">
        <v>3397.75</v>
      </c>
      <c r="O307">
        <v>2.99</v>
      </c>
      <c r="P307">
        <v>11.93</v>
      </c>
      <c r="Q307">
        <v>2.83</v>
      </c>
      <c r="R307">
        <v>0.78</v>
      </c>
      <c r="S307">
        <v>0.95</v>
      </c>
      <c r="T307">
        <v>0.76</v>
      </c>
      <c r="U307">
        <v>2051</v>
      </c>
      <c r="V307">
        <v>6389.45</v>
      </c>
      <c r="W307">
        <v>21450.02</v>
      </c>
      <c r="X307">
        <v>8895.2800000000007</v>
      </c>
      <c r="Y307">
        <v>3210.01</v>
      </c>
      <c r="Z307">
        <v>41820.480000000003</v>
      </c>
    </row>
    <row r="308" spans="2:26" x14ac:dyDescent="0.25">
      <c r="B308" s="3">
        <v>45877</v>
      </c>
      <c r="C308">
        <v>271.14999999999998</v>
      </c>
      <c r="D308">
        <v>3.1097999999999999</v>
      </c>
      <c r="E308">
        <v>97.27</v>
      </c>
      <c r="F308">
        <v>97.669799999999995</v>
      </c>
      <c r="G308">
        <v>98.18</v>
      </c>
      <c r="H308">
        <v>1388</v>
      </c>
      <c r="I308">
        <v>1.1640999999999999</v>
      </c>
      <c r="J308">
        <v>7.1802000000000001</v>
      </c>
      <c r="K308">
        <v>255.54839999999999</v>
      </c>
      <c r="L308">
        <v>116955</v>
      </c>
      <c r="M308">
        <v>61.33</v>
      </c>
      <c r="N308">
        <v>3397.75</v>
      </c>
      <c r="O308">
        <v>2.99</v>
      </c>
      <c r="P308">
        <v>11.93</v>
      </c>
      <c r="Q308">
        <v>2.83</v>
      </c>
      <c r="R308">
        <v>0.78</v>
      </c>
      <c r="S308">
        <v>0.95</v>
      </c>
      <c r="T308">
        <v>0.76</v>
      </c>
      <c r="U308">
        <v>2051</v>
      </c>
      <c r="V308">
        <v>6389.45</v>
      </c>
      <c r="W308">
        <v>21450.02</v>
      </c>
      <c r="X308">
        <v>8895.2800000000007</v>
      </c>
      <c r="Y308">
        <v>3210.01</v>
      </c>
      <c r="Z308">
        <v>41820.480000000003</v>
      </c>
    </row>
    <row r="309" spans="2:26" x14ac:dyDescent="0.25">
      <c r="B309" s="3">
        <v>45876</v>
      </c>
      <c r="C309">
        <v>274.89</v>
      </c>
      <c r="D309">
        <v>3.1476000000000002</v>
      </c>
      <c r="E309">
        <v>97.29</v>
      </c>
      <c r="F309">
        <v>97.746899999999997</v>
      </c>
      <c r="G309">
        <v>98.4</v>
      </c>
      <c r="H309">
        <v>1386.5</v>
      </c>
      <c r="I309">
        <v>1.1666000000000001</v>
      </c>
      <c r="J309">
        <v>7.1814</v>
      </c>
      <c r="K309">
        <v>255.48050000000001</v>
      </c>
      <c r="L309">
        <v>118165</v>
      </c>
      <c r="M309">
        <v>61.49</v>
      </c>
      <c r="N309">
        <v>3396.38</v>
      </c>
      <c r="O309">
        <v>3.0670000000000002</v>
      </c>
      <c r="P309">
        <v>11.94</v>
      </c>
      <c r="Q309">
        <v>2.86</v>
      </c>
      <c r="R309">
        <v>0.78</v>
      </c>
      <c r="S309">
        <v>0.95</v>
      </c>
      <c r="T309">
        <v>0.75</v>
      </c>
      <c r="U309">
        <v>2008</v>
      </c>
      <c r="V309">
        <v>6340</v>
      </c>
      <c r="W309">
        <v>21242.7</v>
      </c>
      <c r="X309">
        <v>8981.73</v>
      </c>
      <c r="Y309">
        <v>3227.68</v>
      </c>
      <c r="Z309">
        <v>41059.15</v>
      </c>
    </row>
    <row r="310" spans="2:26" x14ac:dyDescent="0.25">
      <c r="B310" s="3">
        <v>45875</v>
      </c>
      <c r="C310">
        <v>278.60000000000002</v>
      </c>
      <c r="D310">
        <v>3.1741999999999999</v>
      </c>
      <c r="E310">
        <v>97.31</v>
      </c>
      <c r="F310">
        <v>97.734300000000005</v>
      </c>
      <c r="G310">
        <v>98.177000000000007</v>
      </c>
      <c r="H310">
        <v>1386.1</v>
      </c>
      <c r="I310">
        <v>1.1659999999999999</v>
      </c>
      <c r="J310">
        <v>7.1824000000000003</v>
      </c>
      <c r="K310">
        <v>253.56909999999999</v>
      </c>
      <c r="L310">
        <v>115830</v>
      </c>
      <c r="M310">
        <v>61.52</v>
      </c>
      <c r="N310">
        <v>3369.33</v>
      </c>
      <c r="O310">
        <v>3.077</v>
      </c>
      <c r="P310">
        <v>11.93</v>
      </c>
      <c r="Q310">
        <v>2.88</v>
      </c>
      <c r="R310">
        <v>0.79</v>
      </c>
      <c r="S310">
        <v>0.96</v>
      </c>
      <c r="T310">
        <v>0.75</v>
      </c>
      <c r="U310">
        <v>1994</v>
      </c>
      <c r="V310">
        <v>6345.06</v>
      </c>
      <c r="W310">
        <v>21169.42</v>
      </c>
      <c r="X310">
        <v>8932.68</v>
      </c>
      <c r="Y310">
        <v>3198.14</v>
      </c>
      <c r="Z310">
        <v>40794.86</v>
      </c>
    </row>
    <row r="311" spans="2:26" x14ac:dyDescent="0.25">
      <c r="B311" s="3">
        <v>45874</v>
      </c>
      <c r="C311">
        <v>279.75</v>
      </c>
      <c r="D311">
        <v>3.1938</v>
      </c>
      <c r="E311">
        <v>97.29</v>
      </c>
      <c r="F311">
        <v>97.742099999999994</v>
      </c>
      <c r="G311">
        <v>98.781999999999996</v>
      </c>
      <c r="H311">
        <v>1386.45</v>
      </c>
      <c r="I311">
        <v>1.1575</v>
      </c>
      <c r="J311">
        <v>7.1840000000000002</v>
      </c>
      <c r="K311">
        <v>251.6087</v>
      </c>
      <c r="L311">
        <v>114155</v>
      </c>
      <c r="M311">
        <v>62.04</v>
      </c>
      <c r="N311">
        <v>3380.6</v>
      </c>
      <c r="O311">
        <v>3.01</v>
      </c>
      <c r="P311">
        <v>11.99</v>
      </c>
      <c r="Q311">
        <v>2.89</v>
      </c>
      <c r="R311">
        <v>0.8</v>
      </c>
      <c r="S311">
        <v>0.97</v>
      </c>
      <c r="T311">
        <v>0.8</v>
      </c>
      <c r="U311">
        <v>1921</v>
      </c>
      <c r="V311">
        <v>6299.19</v>
      </c>
      <c r="W311">
        <v>20916.55</v>
      </c>
      <c r="X311">
        <v>8951.07</v>
      </c>
      <c r="Y311">
        <v>3198</v>
      </c>
      <c r="Z311">
        <v>40549.54</v>
      </c>
    </row>
    <row r="312" spans="2:26" x14ac:dyDescent="0.25">
      <c r="B312" s="3">
        <v>45873</v>
      </c>
      <c r="C312">
        <v>282.16000000000003</v>
      </c>
      <c r="D312">
        <v>3.2292000000000001</v>
      </c>
      <c r="E312">
        <v>97.29</v>
      </c>
      <c r="F312">
        <v>97.764399999999995</v>
      </c>
      <c r="G312">
        <v>98.784000000000006</v>
      </c>
      <c r="H312">
        <v>1385.05</v>
      </c>
      <c r="I312">
        <v>1.1571</v>
      </c>
      <c r="J312">
        <v>7.1809000000000003</v>
      </c>
      <c r="K312">
        <v>251.86770000000001</v>
      </c>
      <c r="L312">
        <v>115285</v>
      </c>
      <c r="M312">
        <v>62.75</v>
      </c>
      <c r="N312">
        <v>3373.59</v>
      </c>
      <c r="O312">
        <v>2.9319999999999999</v>
      </c>
      <c r="P312">
        <v>12.005000000000001</v>
      </c>
      <c r="Q312">
        <v>2.93</v>
      </c>
      <c r="R312">
        <v>0.8</v>
      </c>
      <c r="S312">
        <v>0.98</v>
      </c>
      <c r="T312">
        <v>0.8</v>
      </c>
      <c r="U312">
        <v>1970</v>
      </c>
      <c r="V312">
        <v>6329.94</v>
      </c>
      <c r="W312">
        <v>21053.58</v>
      </c>
      <c r="X312">
        <v>8893.48</v>
      </c>
      <c r="Y312">
        <v>3147.75</v>
      </c>
      <c r="Z312">
        <v>40290.699999999997</v>
      </c>
    </row>
    <row r="313" spans="2:26" x14ac:dyDescent="0.25">
      <c r="B313" s="3">
        <v>45872</v>
      </c>
      <c r="C313">
        <v>286.17</v>
      </c>
      <c r="D313">
        <v>3.2738</v>
      </c>
      <c r="E313">
        <v>97.31</v>
      </c>
      <c r="F313">
        <v>97.741600000000005</v>
      </c>
      <c r="G313">
        <v>99.141000000000005</v>
      </c>
      <c r="H313">
        <v>1389.3</v>
      </c>
      <c r="I313">
        <v>1.1587000000000001</v>
      </c>
      <c r="J313">
        <v>7.1932999999999998</v>
      </c>
      <c r="K313">
        <v>250.74260000000001</v>
      </c>
      <c r="L313">
        <v>113570</v>
      </c>
      <c r="M313">
        <v>62.98</v>
      </c>
      <c r="N313">
        <v>3363.48</v>
      </c>
      <c r="O313">
        <v>3.0830000000000002</v>
      </c>
      <c r="P313">
        <v>12</v>
      </c>
      <c r="Q313">
        <v>3.01</v>
      </c>
      <c r="R313">
        <v>0.8</v>
      </c>
      <c r="S313">
        <v>0.98</v>
      </c>
      <c r="T313">
        <v>0.8</v>
      </c>
      <c r="U313">
        <v>2018</v>
      </c>
      <c r="V313">
        <v>6238.01</v>
      </c>
      <c r="W313">
        <v>20650.13</v>
      </c>
      <c r="X313">
        <v>8804.42</v>
      </c>
      <c r="Y313">
        <v>3119.41</v>
      </c>
      <c r="Z313">
        <v>40799.599999999999</v>
      </c>
    </row>
    <row r="314" spans="2:26" x14ac:dyDescent="0.25">
      <c r="B314" s="3">
        <v>45871</v>
      </c>
      <c r="C314">
        <v>286.17</v>
      </c>
      <c r="D314">
        <v>3.2738</v>
      </c>
      <c r="E314">
        <v>97.31</v>
      </c>
      <c r="F314">
        <v>97.741600000000005</v>
      </c>
      <c r="G314">
        <v>99.141000000000005</v>
      </c>
      <c r="H314">
        <v>1389.3</v>
      </c>
      <c r="I314">
        <v>1.1587000000000001</v>
      </c>
      <c r="J314">
        <v>7.1932999999999998</v>
      </c>
      <c r="K314">
        <v>250.74260000000001</v>
      </c>
      <c r="L314">
        <v>113570</v>
      </c>
      <c r="M314">
        <v>62.98</v>
      </c>
      <c r="N314">
        <v>3363.48</v>
      </c>
      <c r="O314">
        <v>3.0830000000000002</v>
      </c>
      <c r="P314">
        <v>12</v>
      </c>
      <c r="Q314">
        <v>3.01</v>
      </c>
      <c r="R314">
        <v>0.8</v>
      </c>
      <c r="S314">
        <v>0.98</v>
      </c>
      <c r="T314">
        <v>0.8</v>
      </c>
      <c r="U314">
        <v>2018</v>
      </c>
      <c r="V314">
        <v>6238.01</v>
      </c>
      <c r="W314">
        <v>20650.13</v>
      </c>
      <c r="X314">
        <v>8804.42</v>
      </c>
      <c r="Y314">
        <v>3119.41</v>
      </c>
      <c r="Z314">
        <v>40799.599999999999</v>
      </c>
    </row>
    <row r="315" spans="2:26" x14ac:dyDescent="0.25">
      <c r="B315" s="3">
        <v>45870</v>
      </c>
      <c r="C315">
        <v>286.17</v>
      </c>
      <c r="D315">
        <v>3.2738</v>
      </c>
      <c r="E315">
        <v>97.31</v>
      </c>
      <c r="F315">
        <v>97.741600000000005</v>
      </c>
      <c r="G315">
        <v>99.141000000000005</v>
      </c>
      <c r="H315">
        <v>1389.3</v>
      </c>
      <c r="I315">
        <v>1.1587000000000001</v>
      </c>
      <c r="J315">
        <v>7.1932999999999998</v>
      </c>
      <c r="K315">
        <v>250.74260000000001</v>
      </c>
      <c r="L315">
        <v>113570</v>
      </c>
      <c r="M315">
        <v>62.98</v>
      </c>
      <c r="N315">
        <v>3363.48</v>
      </c>
      <c r="O315">
        <v>3.0830000000000002</v>
      </c>
      <c r="P315">
        <v>12</v>
      </c>
      <c r="Q315">
        <v>3.01</v>
      </c>
      <c r="R315">
        <v>0.8</v>
      </c>
      <c r="S315">
        <v>0.98</v>
      </c>
      <c r="T315">
        <v>0.8</v>
      </c>
      <c r="U315">
        <v>2018</v>
      </c>
      <c r="V315">
        <v>6238.01</v>
      </c>
      <c r="W315">
        <v>20650.13</v>
      </c>
      <c r="X315">
        <v>8804.42</v>
      </c>
      <c r="Y315">
        <v>3119.41</v>
      </c>
      <c r="Z315">
        <v>40799.599999999999</v>
      </c>
    </row>
    <row r="316" spans="2:26" x14ac:dyDescent="0.25">
      <c r="B316" s="3">
        <v>45869</v>
      </c>
      <c r="C316">
        <v>271.58</v>
      </c>
      <c r="D316">
        <v>3.0712999999999999</v>
      </c>
      <c r="E316">
        <v>97.41</v>
      </c>
      <c r="F316">
        <v>97.75</v>
      </c>
      <c r="G316">
        <v>99.968000000000004</v>
      </c>
      <c r="H316">
        <v>1393.4</v>
      </c>
      <c r="I316">
        <v>1.1415</v>
      </c>
      <c r="J316">
        <v>7.2</v>
      </c>
      <c r="K316">
        <v>248.87729999999999</v>
      </c>
      <c r="L316">
        <v>117435</v>
      </c>
      <c r="M316">
        <v>64.760000000000005</v>
      </c>
      <c r="N316">
        <v>3289.93</v>
      </c>
      <c r="O316">
        <v>3.1059999999999999</v>
      </c>
      <c r="P316">
        <v>12.04</v>
      </c>
      <c r="Q316">
        <v>2.78</v>
      </c>
      <c r="R316">
        <v>0.76</v>
      </c>
      <c r="S316">
        <v>0.94</v>
      </c>
      <c r="T316">
        <v>0.8</v>
      </c>
      <c r="U316">
        <v>2003</v>
      </c>
      <c r="V316">
        <v>6339.39</v>
      </c>
      <c r="W316">
        <v>21122.45</v>
      </c>
      <c r="X316">
        <v>8882.9500000000007</v>
      </c>
      <c r="Y316">
        <v>3245.44</v>
      </c>
      <c r="Z316">
        <v>41069.82</v>
      </c>
    </row>
    <row r="317" spans="2:26" x14ac:dyDescent="0.25">
      <c r="B317" s="3">
        <v>45868</v>
      </c>
      <c r="C317">
        <v>273.45</v>
      </c>
      <c r="D317">
        <v>3.0785999999999998</v>
      </c>
      <c r="E317">
        <v>97.45</v>
      </c>
      <c r="F317">
        <v>97.731899999999996</v>
      </c>
      <c r="G317">
        <v>99.814999999999998</v>
      </c>
      <c r="H317">
        <v>1390.45</v>
      </c>
      <c r="I317">
        <v>1.1405000000000001</v>
      </c>
      <c r="J317">
        <v>7.1971999999999996</v>
      </c>
      <c r="K317">
        <v>249.5078</v>
      </c>
      <c r="L317">
        <v>117620</v>
      </c>
      <c r="M317">
        <v>65.400000000000006</v>
      </c>
      <c r="N317">
        <v>3275.18</v>
      </c>
      <c r="O317">
        <v>3.0449999999999999</v>
      </c>
      <c r="P317">
        <v>12.04</v>
      </c>
      <c r="Q317">
        <v>2.78</v>
      </c>
      <c r="R317">
        <v>0.76</v>
      </c>
      <c r="S317">
        <v>0.94</v>
      </c>
      <c r="T317">
        <v>0.8</v>
      </c>
      <c r="U317">
        <v>1995</v>
      </c>
      <c r="V317">
        <v>6362.9</v>
      </c>
      <c r="W317">
        <v>21129.67</v>
      </c>
      <c r="X317">
        <v>9038.27</v>
      </c>
      <c r="Y317">
        <v>3254.47</v>
      </c>
      <c r="Z317">
        <v>40654.699999999997</v>
      </c>
    </row>
    <row r="318" spans="2:26" x14ac:dyDescent="0.25">
      <c r="B318" s="3">
        <v>45867</v>
      </c>
      <c r="C318">
        <v>277.04000000000002</v>
      </c>
      <c r="D318">
        <v>3.0909</v>
      </c>
      <c r="E318">
        <v>97.49</v>
      </c>
      <c r="F318">
        <v>97.724400000000003</v>
      </c>
      <c r="G318">
        <v>98.885999999999996</v>
      </c>
      <c r="H318">
        <v>1389.8</v>
      </c>
      <c r="I318">
        <v>1.1547000000000001</v>
      </c>
      <c r="J318">
        <v>7.1769999999999996</v>
      </c>
      <c r="K318">
        <v>249.30179999999999</v>
      </c>
      <c r="L318">
        <v>118295</v>
      </c>
      <c r="M318">
        <v>65.27</v>
      </c>
      <c r="N318">
        <v>3326.62</v>
      </c>
      <c r="O318">
        <v>3.081</v>
      </c>
      <c r="P318">
        <v>12</v>
      </c>
      <c r="Q318">
        <v>2.77</v>
      </c>
      <c r="R318">
        <v>0.77</v>
      </c>
      <c r="S318">
        <v>0.95</v>
      </c>
      <c r="T318">
        <v>0.8</v>
      </c>
      <c r="U318">
        <v>2109</v>
      </c>
      <c r="V318">
        <v>6370.86</v>
      </c>
      <c r="W318">
        <v>21098.29</v>
      </c>
      <c r="X318">
        <v>9145.92</v>
      </c>
      <c r="Y318">
        <v>3230.57</v>
      </c>
      <c r="Z318">
        <v>40674.550000000003</v>
      </c>
    </row>
    <row r="319" spans="2:26" x14ac:dyDescent="0.25">
      <c r="B319" s="3">
        <v>45866</v>
      </c>
      <c r="C319">
        <v>271.93</v>
      </c>
      <c r="D319">
        <v>3.0548999999999999</v>
      </c>
      <c r="E319">
        <v>97.51</v>
      </c>
      <c r="F319">
        <v>97.713899999999995</v>
      </c>
      <c r="G319">
        <v>98.634</v>
      </c>
      <c r="H319">
        <v>1389.3</v>
      </c>
      <c r="I319">
        <v>1.1589</v>
      </c>
      <c r="J319">
        <v>7.1787999999999998</v>
      </c>
      <c r="K319">
        <v>248.5865</v>
      </c>
      <c r="L319">
        <v>119010</v>
      </c>
      <c r="M319">
        <v>63.87</v>
      </c>
      <c r="N319">
        <v>3314.61</v>
      </c>
      <c r="O319">
        <v>2.988</v>
      </c>
      <c r="P319">
        <v>11.925000000000001</v>
      </c>
      <c r="Q319">
        <v>2.73</v>
      </c>
      <c r="R319">
        <v>0.76</v>
      </c>
      <c r="S319">
        <v>0.93</v>
      </c>
      <c r="T319">
        <v>0.8</v>
      </c>
      <c r="U319">
        <v>2226</v>
      </c>
      <c r="V319">
        <v>6389.77</v>
      </c>
      <c r="W319">
        <v>21178.58</v>
      </c>
      <c r="X319">
        <v>9177.15</v>
      </c>
      <c r="Y319">
        <v>3209.52</v>
      </c>
      <c r="Z319">
        <v>40998.269999999997</v>
      </c>
    </row>
    <row r="320" spans="2:26" x14ac:dyDescent="0.25">
      <c r="B320" s="3">
        <v>45865</v>
      </c>
      <c r="C320">
        <v>277.05</v>
      </c>
      <c r="D320">
        <v>3.0777999999999999</v>
      </c>
      <c r="E320">
        <v>97.53</v>
      </c>
      <c r="F320">
        <v>97.707800000000006</v>
      </c>
      <c r="G320">
        <v>97.644999999999996</v>
      </c>
      <c r="H320">
        <v>1382.8</v>
      </c>
      <c r="I320">
        <v>1.1741999999999999</v>
      </c>
      <c r="J320">
        <v>7.1695000000000002</v>
      </c>
      <c r="K320">
        <v>248.6953</v>
      </c>
      <c r="L320">
        <v>115484.7</v>
      </c>
      <c r="M320">
        <v>62.66</v>
      </c>
      <c r="N320">
        <v>3337.3</v>
      </c>
      <c r="O320">
        <v>3.11</v>
      </c>
      <c r="P320">
        <v>11.875</v>
      </c>
      <c r="Q320">
        <v>2.74</v>
      </c>
      <c r="R320">
        <v>0.76</v>
      </c>
      <c r="S320">
        <v>0.93</v>
      </c>
      <c r="T320">
        <v>0.81</v>
      </c>
      <c r="U320">
        <v>2257</v>
      </c>
      <c r="V320">
        <v>6388.64</v>
      </c>
      <c r="W320">
        <v>21108.32</v>
      </c>
      <c r="X320">
        <v>9150.49</v>
      </c>
      <c r="Y320">
        <v>3196.05</v>
      </c>
      <c r="Z320">
        <v>41456.230000000003</v>
      </c>
    </row>
    <row r="321" spans="2:26" x14ac:dyDescent="0.25">
      <c r="B321" s="3">
        <v>45864</v>
      </c>
      <c r="C321">
        <v>277.05</v>
      </c>
      <c r="D321">
        <v>3.0777999999999999</v>
      </c>
      <c r="E321">
        <v>97.53</v>
      </c>
      <c r="F321">
        <v>97.707800000000006</v>
      </c>
      <c r="G321">
        <v>97.644999999999996</v>
      </c>
      <c r="H321">
        <v>1382.8</v>
      </c>
      <c r="I321">
        <v>1.1741999999999999</v>
      </c>
      <c r="J321">
        <v>7.1695000000000002</v>
      </c>
      <c r="K321">
        <v>248.6953</v>
      </c>
      <c r="L321">
        <v>115484.7</v>
      </c>
      <c r="M321">
        <v>62.66</v>
      </c>
      <c r="N321">
        <v>3337.3</v>
      </c>
      <c r="O321">
        <v>3.11</v>
      </c>
      <c r="P321">
        <v>11.875</v>
      </c>
      <c r="Q321">
        <v>2.74</v>
      </c>
      <c r="R321">
        <v>0.76</v>
      </c>
      <c r="S321">
        <v>0.93</v>
      </c>
      <c r="T321">
        <v>0.81</v>
      </c>
      <c r="U321">
        <v>2257</v>
      </c>
      <c r="V321">
        <v>6388.64</v>
      </c>
      <c r="W321">
        <v>21108.32</v>
      </c>
      <c r="X321">
        <v>9150.49</v>
      </c>
      <c r="Y321">
        <v>3196.05</v>
      </c>
      <c r="Z321">
        <v>41456.230000000003</v>
      </c>
    </row>
    <row r="322" spans="2:26" x14ac:dyDescent="0.25">
      <c r="B322" s="3">
        <v>45863</v>
      </c>
      <c r="C322">
        <v>277.05</v>
      </c>
      <c r="D322">
        <v>3.0777999999999999</v>
      </c>
      <c r="E322">
        <v>97.53</v>
      </c>
      <c r="F322">
        <v>97.707800000000006</v>
      </c>
      <c r="G322">
        <v>97.644999999999996</v>
      </c>
      <c r="H322">
        <v>1382.8</v>
      </c>
      <c r="I322">
        <v>1.1741999999999999</v>
      </c>
      <c r="J322">
        <v>7.1695000000000002</v>
      </c>
      <c r="K322">
        <v>248.6953</v>
      </c>
      <c r="L322">
        <v>115484.7</v>
      </c>
      <c r="M322">
        <v>62.66</v>
      </c>
      <c r="N322">
        <v>3337.3</v>
      </c>
      <c r="O322">
        <v>3.11</v>
      </c>
      <c r="P322">
        <v>11.875</v>
      </c>
      <c r="Q322">
        <v>2.74</v>
      </c>
      <c r="R322">
        <v>0.76</v>
      </c>
      <c r="S322">
        <v>0.93</v>
      </c>
      <c r="T322">
        <v>0.81</v>
      </c>
      <c r="U322">
        <v>2257</v>
      </c>
      <c r="V322">
        <v>6388.64</v>
      </c>
      <c r="W322">
        <v>21108.32</v>
      </c>
      <c r="X322">
        <v>9150.49</v>
      </c>
      <c r="Y322">
        <v>3196.05</v>
      </c>
      <c r="Z322">
        <v>41456.230000000003</v>
      </c>
    </row>
    <row r="323" spans="2:26" x14ac:dyDescent="0.25">
      <c r="B323" s="3">
        <v>45862</v>
      </c>
      <c r="C323">
        <v>276.77</v>
      </c>
      <c r="D323">
        <v>3.0760000000000001</v>
      </c>
      <c r="E323">
        <v>97.55</v>
      </c>
      <c r="F323">
        <v>97.692700000000002</v>
      </c>
      <c r="G323">
        <v>97.376999999999995</v>
      </c>
      <c r="H323">
        <v>1372</v>
      </c>
      <c r="I323">
        <v>1.1749000000000001</v>
      </c>
      <c r="J323">
        <v>7.1547000000000001</v>
      </c>
      <c r="K323">
        <v>248.4992</v>
      </c>
      <c r="L323">
        <v>119035</v>
      </c>
      <c r="M323">
        <v>63.24</v>
      </c>
      <c r="N323">
        <v>3368.68</v>
      </c>
      <c r="O323">
        <v>3.0939999999999999</v>
      </c>
      <c r="P323">
        <v>11.88</v>
      </c>
      <c r="Q323">
        <v>2.72</v>
      </c>
      <c r="R323">
        <v>0.77</v>
      </c>
      <c r="S323">
        <v>0.94</v>
      </c>
      <c r="T323">
        <v>0.81</v>
      </c>
      <c r="U323">
        <v>2258</v>
      </c>
      <c r="V323">
        <v>6363.35</v>
      </c>
      <c r="W323">
        <v>21057.96</v>
      </c>
      <c r="X323">
        <v>9257.6200000000008</v>
      </c>
      <c r="Y323">
        <v>3190.45</v>
      </c>
      <c r="Z323">
        <v>41826.339999999997</v>
      </c>
    </row>
    <row r="324" spans="2:26" x14ac:dyDescent="0.25">
      <c r="B324" s="3">
        <v>45861</v>
      </c>
      <c r="C324">
        <v>279.58</v>
      </c>
      <c r="D324">
        <v>3.1223999999999998</v>
      </c>
      <c r="E324">
        <v>97.56</v>
      </c>
      <c r="F324">
        <v>97.720100000000002</v>
      </c>
      <c r="G324">
        <v>97.213999999999999</v>
      </c>
      <c r="H324">
        <v>1376.15</v>
      </c>
      <c r="I324">
        <v>1.1771</v>
      </c>
      <c r="J324">
        <v>7.1543000000000001</v>
      </c>
      <c r="K324">
        <v>249.41810000000001</v>
      </c>
      <c r="L324">
        <v>118555</v>
      </c>
      <c r="M324">
        <v>62.9</v>
      </c>
      <c r="N324">
        <v>3387.29</v>
      </c>
      <c r="O324">
        <v>3.077</v>
      </c>
      <c r="P324">
        <v>11.93</v>
      </c>
      <c r="Q324">
        <v>2.73</v>
      </c>
      <c r="R324">
        <v>0.77</v>
      </c>
      <c r="S324">
        <v>0.94</v>
      </c>
      <c r="T324">
        <v>0.82</v>
      </c>
      <c r="U324">
        <v>2120</v>
      </c>
      <c r="V324">
        <v>6358.91</v>
      </c>
      <c r="W324">
        <v>21020.02</v>
      </c>
      <c r="X324">
        <v>9241.2000000000007</v>
      </c>
      <c r="Y324">
        <v>3183.77</v>
      </c>
      <c r="Z324">
        <v>41171.32</v>
      </c>
    </row>
    <row r="325" spans="2:26" x14ac:dyDescent="0.25">
      <c r="B325" s="3">
        <v>45860</v>
      </c>
      <c r="C325">
        <v>283.74</v>
      </c>
      <c r="D325">
        <v>3.1810999999999998</v>
      </c>
      <c r="E325">
        <v>97.56</v>
      </c>
      <c r="F325">
        <v>97.701899999999995</v>
      </c>
      <c r="G325">
        <v>97.391999999999996</v>
      </c>
      <c r="H325">
        <v>1380.9</v>
      </c>
      <c r="I325">
        <v>1.1754</v>
      </c>
      <c r="J325">
        <v>7.1689999999999996</v>
      </c>
      <c r="K325">
        <v>248.08940000000001</v>
      </c>
      <c r="L325">
        <v>119505</v>
      </c>
      <c r="M325">
        <v>62.79</v>
      </c>
      <c r="N325">
        <v>3431.48</v>
      </c>
      <c r="O325">
        <v>3.2519999999999998</v>
      </c>
      <c r="P325">
        <v>12.07</v>
      </c>
      <c r="Q325">
        <v>2.8</v>
      </c>
      <c r="R325">
        <v>0.79</v>
      </c>
      <c r="S325">
        <v>0.96</v>
      </c>
      <c r="T325">
        <v>0.82</v>
      </c>
      <c r="U325">
        <v>2035</v>
      </c>
      <c r="V325">
        <v>6309.62</v>
      </c>
      <c r="W325">
        <v>20892.689999999999</v>
      </c>
      <c r="X325">
        <v>9075.6</v>
      </c>
      <c r="Y325">
        <v>3169.94</v>
      </c>
      <c r="Z325">
        <v>39774.92</v>
      </c>
    </row>
    <row r="326" spans="2:26" x14ac:dyDescent="0.25">
      <c r="B326" s="3">
        <v>45859</v>
      </c>
      <c r="C326">
        <v>281.47000000000003</v>
      </c>
      <c r="D326">
        <v>3.1833999999999998</v>
      </c>
      <c r="E326">
        <v>97.58</v>
      </c>
      <c r="F326">
        <v>97.693899999999999</v>
      </c>
      <c r="G326">
        <v>97.852999999999994</v>
      </c>
      <c r="H326">
        <v>1382.7</v>
      </c>
      <c r="I326">
        <v>1.1694</v>
      </c>
      <c r="J326">
        <v>7.1694000000000004</v>
      </c>
      <c r="K326">
        <v>248.24369999999999</v>
      </c>
      <c r="L326">
        <v>116820</v>
      </c>
      <c r="M326">
        <v>63.13</v>
      </c>
      <c r="N326">
        <v>3397.05</v>
      </c>
      <c r="O326">
        <v>3.3250000000000002</v>
      </c>
      <c r="P326">
        <v>11.98</v>
      </c>
      <c r="Q326">
        <v>2.8</v>
      </c>
      <c r="R326">
        <v>0.78</v>
      </c>
      <c r="S326">
        <v>0.95</v>
      </c>
      <c r="T326">
        <v>0.83</v>
      </c>
      <c r="U326">
        <v>2016</v>
      </c>
      <c r="V326">
        <v>6305.6</v>
      </c>
      <c r="W326">
        <v>20974.17</v>
      </c>
      <c r="X326">
        <v>9040.2000000000007</v>
      </c>
      <c r="Y326">
        <v>3210.81</v>
      </c>
      <c r="Z326">
        <v>39819.11</v>
      </c>
    </row>
    <row r="327" spans="2:26" x14ac:dyDescent="0.25">
      <c r="B327" s="3">
        <v>45858</v>
      </c>
      <c r="C327">
        <v>283.55</v>
      </c>
      <c r="D327">
        <v>3.1926000000000001</v>
      </c>
      <c r="E327">
        <v>97.58</v>
      </c>
      <c r="F327">
        <v>97.669499999999999</v>
      </c>
      <c r="G327">
        <v>98.481999999999999</v>
      </c>
      <c r="H327">
        <v>1390.65</v>
      </c>
      <c r="I327">
        <v>1.1626000000000001</v>
      </c>
      <c r="J327">
        <v>7.1745999999999999</v>
      </c>
      <c r="K327">
        <v>249.39869999999999</v>
      </c>
      <c r="L327">
        <v>117565</v>
      </c>
      <c r="M327">
        <v>63.12</v>
      </c>
      <c r="N327">
        <v>3349.94</v>
      </c>
      <c r="O327">
        <v>3.5649999999999999</v>
      </c>
      <c r="P327">
        <v>12</v>
      </c>
      <c r="Q327">
        <v>2.83</v>
      </c>
      <c r="R327">
        <v>0.77</v>
      </c>
      <c r="S327">
        <v>0.94</v>
      </c>
      <c r="T327">
        <v>0.83</v>
      </c>
      <c r="U327">
        <v>2052</v>
      </c>
      <c r="V327">
        <v>6296.79</v>
      </c>
      <c r="W327">
        <v>20895.66</v>
      </c>
      <c r="X327">
        <v>8986.4699999999993</v>
      </c>
      <c r="Y327">
        <v>3188.07</v>
      </c>
      <c r="Z327">
        <v>39819.11</v>
      </c>
    </row>
    <row r="328" spans="2:26" x14ac:dyDescent="0.25">
      <c r="B328" s="3">
        <v>45857</v>
      </c>
      <c r="C328">
        <v>283.55</v>
      </c>
      <c r="D328">
        <v>3.1926000000000001</v>
      </c>
      <c r="E328">
        <v>97.58</v>
      </c>
      <c r="F328">
        <v>97.669499999999999</v>
      </c>
      <c r="G328">
        <v>98.481999999999999</v>
      </c>
      <c r="H328">
        <v>1390.65</v>
      </c>
      <c r="I328">
        <v>1.1626000000000001</v>
      </c>
      <c r="J328">
        <v>7.1745999999999999</v>
      </c>
      <c r="K328">
        <v>249.39869999999999</v>
      </c>
      <c r="L328">
        <v>117565</v>
      </c>
      <c r="M328">
        <v>63.12</v>
      </c>
      <c r="N328">
        <v>3349.94</v>
      </c>
      <c r="O328">
        <v>3.5649999999999999</v>
      </c>
      <c r="P328">
        <v>12</v>
      </c>
      <c r="Q328">
        <v>2.83</v>
      </c>
      <c r="R328">
        <v>0.77</v>
      </c>
      <c r="S328">
        <v>0.94</v>
      </c>
      <c r="T328">
        <v>0.83</v>
      </c>
      <c r="U328">
        <v>2052</v>
      </c>
      <c r="V328">
        <v>6296.79</v>
      </c>
      <c r="W328">
        <v>20895.66</v>
      </c>
      <c r="X328">
        <v>8986.4699999999993</v>
      </c>
      <c r="Y328">
        <v>3188.07</v>
      </c>
      <c r="Z328">
        <v>39819.11</v>
      </c>
    </row>
    <row r="329" spans="2:26" x14ac:dyDescent="0.25">
      <c r="B329" s="3">
        <v>45856</v>
      </c>
      <c r="C329">
        <v>283.55</v>
      </c>
      <c r="D329">
        <v>3.1926000000000001</v>
      </c>
      <c r="E329">
        <v>97.57</v>
      </c>
      <c r="F329">
        <v>97.669499999999999</v>
      </c>
      <c r="G329">
        <v>98.481999999999999</v>
      </c>
      <c r="H329">
        <v>1390.65</v>
      </c>
      <c r="I329">
        <v>1.1626000000000001</v>
      </c>
      <c r="J329">
        <v>7.1745999999999999</v>
      </c>
      <c r="K329">
        <v>249.39869999999999</v>
      </c>
      <c r="L329">
        <v>117565</v>
      </c>
      <c r="M329">
        <v>63.12</v>
      </c>
      <c r="N329">
        <v>3349.94</v>
      </c>
      <c r="O329">
        <v>3.5649999999999999</v>
      </c>
      <c r="P329">
        <v>12</v>
      </c>
      <c r="Q329">
        <v>2.83</v>
      </c>
      <c r="R329">
        <v>0.77</v>
      </c>
      <c r="S329">
        <v>0.94</v>
      </c>
      <c r="T329">
        <v>0.83</v>
      </c>
      <c r="U329">
        <v>2052</v>
      </c>
      <c r="V329">
        <v>6296.79</v>
      </c>
      <c r="W329">
        <v>20895.66</v>
      </c>
      <c r="X329">
        <v>8986.4699999999993</v>
      </c>
      <c r="Y329">
        <v>3188.07</v>
      </c>
      <c r="Z329">
        <v>39819.11</v>
      </c>
    </row>
    <row r="330" spans="2:26" x14ac:dyDescent="0.25">
      <c r="B330" s="3">
        <v>45855</v>
      </c>
      <c r="C330">
        <v>284.25</v>
      </c>
      <c r="D330">
        <v>3.1903999999999999</v>
      </c>
      <c r="E330">
        <v>97.58</v>
      </c>
      <c r="F330">
        <v>97.679100000000005</v>
      </c>
      <c r="G330">
        <v>98.733999999999995</v>
      </c>
      <c r="H330">
        <v>1392.1</v>
      </c>
      <c r="I330">
        <v>1.1596</v>
      </c>
      <c r="J330">
        <v>7.1817000000000002</v>
      </c>
      <c r="K330">
        <v>250.995</v>
      </c>
      <c r="L330">
        <v>119290</v>
      </c>
      <c r="M330">
        <v>63.06</v>
      </c>
      <c r="N330">
        <v>3338.97</v>
      </c>
      <c r="O330">
        <v>3.5419999999999998</v>
      </c>
      <c r="P330">
        <v>12.18</v>
      </c>
      <c r="Q330">
        <v>2.81</v>
      </c>
      <c r="R330">
        <v>0.78</v>
      </c>
      <c r="S330">
        <v>0.94</v>
      </c>
      <c r="T330">
        <v>0.83</v>
      </c>
      <c r="U330">
        <v>2030</v>
      </c>
      <c r="V330">
        <v>6297.36</v>
      </c>
      <c r="W330">
        <v>20885.650000000001</v>
      </c>
      <c r="X330">
        <v>8853.1</v>
      </c>
      <c r="Y330">
        <v>3192.29</v>
      </c>
      <c r="Z330">
        <v>39901.19</v>
      </c>
    </row>
    <row r="331" spans="2:26" x14ac:dyDescent="0.25">
      <c r="B331" s="3">
        <v>45854</v>
      </c>
      <c r="C331">
        <v>285.22000000000003</v>
      </c>
      <c r="D331">
        <v>3.2216</v>
      </c>
      <c r="E331">
        <v>97.57</v>
      </c>
      <c r="F331">
        <v>97.678299999999993</v>
      </c>
      <c r="G331">
        <v>98.391999999999996</v>
      </c>
      <c r="H331">
        <v>1389.75</v>
      </c>
      <c r="I331">
        <v>1.1640999999999999</v>
      </c>
      <c r="J331">
        <v>7.1784999999999997</v>
      </c>
      <c r="K331">
        <v>249.2714</v>
      </c>
      <c r="L331">
        <v>119630</v>
      </c>
      <c r="M331">
        <v>62.44</v>
      </c>
      <c r="N331">
        <v>3347.13</v>
      </c>
      <c r="O331">
        <v>3.5510000000000002</v>
      </c>
      <c r="P331">
        <v>12.404999999999999</v>
      </c>
      <c r="Q331">
        <v>2.88</v>
      </c>
      <c r="R331">
        <v>0.79</v>
      </c>
      <c r="S331">
        <v>0.95</v>
      </c>
      <c r="T331">
        <v>0.83</v>
      </c>
      <c r="U331">
        <v>1906</v>
      </c>
      <c r="V331">
        <v>6263.7</v>
      </c>
      <c r="W331">
        <v>20730.490000000002</v>
      </c>
      <c r="X331">
        <v>8861.39</v>
      </c>
      <c r="Y331">
        <v>3186.38</v>
      </c>
      <c r="Z331">
        <v>39663.4</v>
      </c>
    </row>
    <row r="332" spans="2:26" x14ac:dyDescent="0.25">
      <c r="B332" s="3">
        <v>45853</v>
      </c>
      <c r="C332">
        <v>278.93</v>
      </c>
      <c r="D332">
        <v>3.1659999999999999</v>
      </c>
      <c r="E332">
        <v>97.56</v>
      </c>
      <c r="F332">
        <v>97.673900000000003</v>
      </c>
      <c r="G332">
        <v>98.616</v>
      </c>
      <c r="H332">
        <v>1387.5</v>
      </c>
      <c r="I332">
        <v>1.1600999999999999</v>
      </c>
      <c r="J332">
        <v>7.1825000000000001</v>
      </c>
      <c r="K332">
        <v>249.67830000000001</v>
      </c>
      <c r="L332">
        <v>116740</v>
      </c>
      <c r="M332">
        <v>62.62</v>
      </c>
      <c r="N332">
        <v>3324.55</v>
      </c>
      <c r="O332">
        <v>3.5230000000000001</v>
      </c>
      <c r="P332">
        <v>13.105</v>
      </c>
      <c r="Q332">
        <v>2.82</v>
      </c>
      <c r="R332">
        <v>0.79</v>
      </c>
      <c r="S332">
        <v>0.95</v>
      </c>
      <c r="T332">
        <v>0.83</v>
      </c>
      <c r="U332">
        <v>1866</v>
      </c>
      <c r="V332">
        <v>6243.76</v>
      </c>
      <c r="W332">
        <v>20677.8</v>
      </c>
      <c r="X332">
        <v>8877.1</v>
      </c>
      <c r="Y332">
        <v>3215.28</v>
      </c>
      <c r="Z332">
        <v>39678.019999999997</v>
      </c>
    </row>
    <row r="333" spans="2:26" x14ac:dyDescent="0.25">
      <c r="B333" s="3">
        <v>45852</v>
      </c>
      <c r="C333">
        <v>282.95</v>
      </c>
      <c r="D333">
        <v>3.1888999999999998</v>
      </c>
      <c r="E333">
        <v>97.52</v>
      </c>
      <c r="F333">
        <v>97.684899999999999</v>
      </c>
      <c r="G333">
        <v>98.081000000000003</v>
      </c>
      <c r="H333">
        <v>1383</v>
      </c>
      <c r="I333">
        <v>1.1664000000000001</v>
      </c>
      <c r="J333">
        <v>7.1719999999999997</v>
      </c>
      <c r="K333">
        <v>247.48830000000001</v>
      </c>
      <c r="L333">
        <v>120235</v>
      </c>
      <c r="M333">
        <v>62.98</v>
      </c>
      <c r="N333">
        <v>3343.51</v>
      </c>
      <c r="O333">
        <v>3.4660000000000002</v>
      </c>
      <c r="P333">
        <v>13.115</v>
      </c>
      <c r="Q333">
        <v>2.84</v>
      </c>
      <c r="R333">
        <v>0.8</v>
      </c>
      <c r="S333">
        <v>0.97</v>
      </c>
      <c r="T333">
        <v>0.83</v>
      </c>
      <c r="U333">
        <v>1783</v>
      </c>
      <c r="V333">
        <v>6268.56</v>
      </c>
      <c r="W333">
        <v>20640.330000000002</v>
      </c>
      <c r="X333">
        <v>8732.74</v>
      </c>
      <c r="Y333">
        <v>3202.03</v>
      </c>
      <c r="Z333">
        <v>39459.620000000003</v>
      </c>
    </row>
    <row r="334" spans="2:26" x14ac:dyDescent="0.25">
      <c r="B334" s="3">
        <v>45851</v>
      </c>
      <c r="C334">
        <v>280.23</v>
      </c>
      <c r="D334">
        <v>3.1631999999999998</v>
      </c>
      <c r="E334">
        <v>97.5</v>
      </c>
      <c r="F334">
        <v>97.666399999999996</v>
      </c>
      <c r="G334">
        <v>97.852999999999994</v>
      </c>
      <c r="H334">
        <v>1377.15</v>
      </c>
      <c r="I334">
        <v>1.1689000000000001</v>
      </c>
      <c r="J334">
        <v>7.1700999999999997</v>
      </c>
      <c r="K334">
        <v>247.73070000000001</v>
      </c>
      <c r="L334">
        <v>118530</v>
      </c>
      <c r="M334">
        <v>63.37</v>
      </c>
      <c r="N334">
        <v>3355.59</v>
      </c>
      <c r="O334">
        <v>3.3140000000000001</v>
      </c>
      <c r="P334">
        <v>13.115</v>
      </c>
      <c r="Q334">
        <v>2.83</v>
      </c>
      <c r="R334">
        <v>0.8</v>
      </c>
      <c r="S334">
        <v>0.97</v>
      </c>
      <c r="T334">
        <v>0.83</v>
      </c>
      <c r="U334">
        <v>1663</v>
      </c>
      <c r="V334">
        <v>6259.75</v>
      </c>
      <c r="W334">
        <v>20585.53</v>
      </c>
      <c r="X334">
        <v>8687.56</v>
      </c>
      <c r="Y334">
        <v>3175.77</v>
      </c>
      <c r="Z334">
        <v>39569.68</v>
      </c>
    </row>
    <row r="335" spans="2:26" x14ac:dyDescent="0.25">
      <c r="B335" s="3">
        <v>45850</v>
      </c>
      <c r="C335">
        <v>280.23</v>
      </c>
      <c r="D335">
        <v>3.1631999999999998</v>
      </c>
      <c r="E335">
        <v>97.5</v>
      </c>
      <c r="F335">
        <v>97.666399999999996</v>
      </c>
      <c r="G335">
        <v>97.852999999999994</v>
      </c>
      <c r="H335">
        <v>1377.15</v>
      </c>
      <c r="I335">
        <v>1.1689000000000001</v>
      </c>
      <c r="J335">
        <v>7.1700999999999997</v>
      </c>
      <c r="K335">
        <v>247.73070000000001</v>
      </c>
      <c r="L335">
        <v>118530</v>
      </c>
      <c r="M335">
        <v>63.37</v>
      </c>
      <c r="N335">
        <v>3355.59</v>
      </c>
      <c r="O335">
        <v>3.3140000000000001</v>
      </c>
      <c r="P335">
        <v>13.115</v>
      </c>
      <c r="Q335">
        <v>2.83</v>
      </c>
      <c r="R335">
        <v>0.8</v>
      </c>
      <c r="S335">
        <v>0.97</v>
      </c>
      <c r="T335">
        <v>0.83</v>
      </c>
      <c r="U335">
        <v>1663</v>
      </c>
      <c r="V335">
        <v>6259.75</v>
      </c>
      <c r="W335">
        <v>20585.53</v>
      </c>
      <c r="X335">
        <v>8687.56</v>
      </c>
      <c r="Y335">
        <v>3175.77</v>
      </c>
      <c r="Z335">
        <v>39569.68</v>
      </c>
    </row>
    <row r="336" spans="2:26" x14ac:dyDescent="0.25">
      <c r="B336" s="3">
        <v>45849</v>
      </c>
      <c r="C336">
        <v>280.23</v>
      </c>
      <c r="D336">
        <v>3.1631999999999998</v>
      </c>
      <c r="E336">
        <v>97.46</v>
      </c>
      <c r="F336">
        <v>97.666399999999996</v>
      </c>
      <c r="G336">
        <v>97.852999999999994</v>
      </c>
      <c r="H336">
        <v>1377.15</v>
      </c>
      <c r="I336">
        <v>1.1689000000000001</v>
      </c>
      <c r="J336">
        <v>7.1700999999999997</v>
      </c>
      <c r="K336">
        <v>247.73070000000001</v>
      </c>
      <c r="L336">
        <v>118530</v>
      </c>
      <c r="M336">
        <v>63.37</v>
      </c>
      <c r="N336">
        <v>3355.59</v>
      </c>
      <c r="O336">
        <v>3.3140000000000001</v>
      </c>
      <c r="P336">
        <v>13.115</v>
      </c>
      <c r="Q336">
        <v>2.83</v>
      </c>
      <c r="R336">
        <v>0.8</v>
      </c>
      <c r="S336">
        <v>0.97</v>
      </c>
      <c r="T336">
        <v>0.83</v>
      </c>
      <c r="U336">
        <v>1663</v>
      </c>
      <c r="V336">
        <v>6259.75</v>
      </c>
      <c r="W336">
        <v>20585.53</v>
      </c>
      <c r="X336">
        <v>8687.56</v>
      </c>
      <c r="Y336">
        <v>3175.77</v>
      </c>
      <c r="Z336">
        <v>39569.68</v>
      </c>
    </row>
    <row r="337" spans="2:26" x14ac:dyDescent="0.25">
      <c r="B337" s="3">
        <v>45848</v>
      </c>
      <c r="C337">
        <v>282.61</v>
      </c>
      <c r="D337">
        <v>3.141</v>
      </c>
      <c r="E337">
        <v>97.43</v>
      </c>
      <c r="F337">
        <v>97.650800000000004</v>
      </c>
      <c r="G337">
        <v>97.652000000000001</v>
      </c>
      <c r="H337">
        <v>1373</v>
      </c>
      <c r="I337">
        <v>1.1700999999999999</v>
      </c>
      <c r="J337">
        <v>7.1782000000000004</v>
      </c>
      <c r="K337">
        <v>248.28129999999999</v>
      </c>
      <c r="L337">
        <v>113870</v>
      </c>
      <c r="M337">
        <v>62.28</v>
      </c>
      <c r="N337">
        <v>3324.05</v>
      </c>
      <c r="O337">
        <v>3.3370000000000002</v>
      </c>
      <c r="P337">
        <v>13.125</v>
      </c>
      <c r="Q337">
        <v>2.79</v>
      </c>
      <c r="R337">
        <v>0.8</v>
      </c>
      <c r="S337">
        <v>0.97</v>
      </c>
      <c r="T337">
        <v>0.84</v>
      </c>
      <c r="U337">
        <v>1465</v>
      </c>
      <c r="V337">
        <v>6280.46</v>
      </c>
      <c r="W337">
        <v>20630.66</v>
      </c>
      <c r="X337">
        <v>8668.26</v>
      </c>
      <c r="Y337">
        <v>3183.23</v>
      </c>
      <c r="Z337">
        <v>39646.36</v>
      </c>
    </row>
    <row r="338" spans="2:26" x14ac:dyDescent="0.25">
      <c r="B338" s="3">
        <v>45847</v>
      </c>
      <c r="C338">
        <v>284.02</v>
      </c>
      <c r="D338">
        <v>3.1648000000000001</v>
      </c>
      <c r="E338">
        <v>97.39</v>
      </c>
      <c r="F338">
        <v>97.610799999999998</v>
      </c>
      <c r="G338">
        <v>97.555000000000007</v>
      </c>
      <c r="H338">
        <v>1374.95</v>
      </c>
      <c r="I338">
        <v>1.1719999999999999</v>
      </c>
      <c r="J338">
        <v>7.1806999999999999</v>
      </c>
      <c r="K338">
        <v>246.77099999999999</v>
      </c>
      <c r="L338">
        <v>112245</v>
      </c>
      <c r="M338">
        <v>63.06</v>
      </c>
      <c r="N338">
        <v>3313.66</v>
      </c>
      <c r="O338">
        <v>3.214</v>
      </c>
      <c r="P338">
        <v>13.115</v>
      </c>
      <c r="Q338">
        <v>2.81</v>
      </c>
      <c r="R338">
        <v>0.81</v>
      </c>
      <c r="S338">
        <v>0.98</v>
      </c>
      <c r="T338">
        <v>0.84</v>
      </c>
      <c r="U338">
        <v>1423</v>
      </c>
      <c r="V338">
        <v>6263.26</v>
      </c>
      <c r="W338">
        <v>20611.34</v>
      </c>
      <c r="X338">
        <v>8597.27</v>
      </c>
      <c r="Y338">
        <v>3133.74</v>
      </c>
      <c r="Z338">
        <v>39821.279999999999</v>
      </c>
    </row>
    <row r="339" spans="2:26" x14ac:dyDescent="0.25">
      <c r="B339" s="3">
        <v>45846</v>
      </c>
      <c r="C339">
        <v>283.05</v>
      </c>
      <c r="D339">
        <v>3.1511999999999998</v>
      </c>
      <c r="E339">
        <v>97.36</v>
      </c>
      <c r="F339">
        <v>97.614099999999993</v>
      </c>
      <c r="G339">
        <v>97.516000000000005</v>
      </c>
      <c r="H339">
        <v>1371.65</v>
      </c>
      <c r="I339">
        <v>1.1725000000000001</v>
      </c>
      <c r="J339">
        <v>7.1784999999999997</v>
      </c>
      <c r="K339">
        <v>251.8135</v>
      </c>
      <c r="L339">
        <v>109215</v>
      </c>
      <c r="M339">
        <v>63.26</v>
      </c>
      <c r="N339">
        <v>3301.92</v>
      </c>
      <c r="O339">
        <v>3.34</v>
      </c>
      <c r="P339">
        <v>13.115</v>
      </c>
      <c r="Q339">
        <v>2.79</v>
      </c>
      <c r="R339">
        <v>0.79</v>
      </c>
      <c r="S339">
        <v>0.96</v>
      </c>
      <c r="T339">
        <v>0.83</v>
      </c>
      <c r="U339">
        <v>1431</v>
      </c>
      <c r="V339">
        <v>6225.52</v>
      </c>
      <c r="W339">
        <v>20418.46</v>
      </c>
      <c r="X339">
        <v>8708.66</v>
      </c>
      <c r="Y339">
        <v>3114.95</v>
      </c>
      <c r="Z339">
        <v>39688.81</v>
      </c>
    </row>
    <row r="340" spans="2:26" x14ac:dyDescent="0.25">
      <c r="B340" s="3">
        <v>45845</v>
      </c>
      <c r="C340">
        <v>276.36</v>
      </c>
      <c r="D340">
        <v>3.1444999999999999</v>
      </c>
      <c r="E340">
        <v>97.34</v>
      </c>
      <c r="F340">
        <v>97.608699999999999</v>
      </c>
      <c r="G340">
        <v>97.48</v>
      </c>
      <c r="H340">
        <v>1377.9</v>
      </c>
      <c r="I340">
        <v>1.1709000000000001</v>
      </c>
      <c r="J340">
        <v>7.1761999999999997</v>
      </c>
      <c r="K340">
        <v>251.20509999999999</v>
      </c>
      <c r="L340">
        <v>108455</v>
      </c>
      <c r="M340">
        <v>62.69</v>
      </c>
      <c r="N340">
        <v>3336.5</v>
      </c>
      <c r="O340">
        <v>3.4119999999999999</v>
      </c>
      <c r="P340">
        <v>13.095000000000001</v>
      </c>
      <c r="Q340">
        <v>2.74</v>
      </c>
      <c r="R340">
        <v>0.79</v>
      </c>
      <c r="S340">
        <v>0.95</v>
      </c>
      <c r="T340">
        <v>0.8</v>
      </c>
      <c r="U340">
        <v>1436</v>
      </c>
      <c r="V340">
        <v>6229.98</v>
      </c>
      <c r="W340">
        <v>20412.52</v>
      </c>
      <c r="X340">
        <v>8608.5400000000009</v>
      </c>
      <c r="Y340">
        <v>3059.47</v>
      </c>
      <c r="Z340">
        <v>39587.68</v>
      </c>
    </row>
    <row r="341" spans="2:26" x14ac:dyDescent="0.25">
      <c r="B341" s="3">
        <v>45844</v>
      </c>
      <c r="C341">
        <v>279.48</v>
      </c>
      <c r="D341">
        <v>3.1109</v>
      </c>
      <c r="E341">
        <v>97.3</v>
      </c>
      <c r="F341">
        <v>97.617900000000006</v>
      </c>
      <c r="G341">
        <v>97.18</v>
      </c>
      <c r="H341">
        <v>1363.2</v>
      </c>
      <c r="I341">
        <v>1.1778</v>
      </c>
      <c r="J341">
        <v>7.1656000000000004</v>
      </c>
      <c r="K341">
        <v>251.37430000000001</v>
      </c>
      <c r="L341">
        <v>110415</v>
      </c>
      <c r="M341">
        <v>62.11</v>
      </c>
      <c r="N341">
        <v>3337.15</v>
      </c>
      <c r="O341">
        <v>3.4089999999999998</v>
      </c>
      <c r="P341">
        <v>13.16</v>
      </c>
      <c r="Q341">
        <v>2.68</v>
      </c>
      <c r="R341">
        <v>0.77</v>
      </c>
      <c r="S341">
        <v>0.93</v>
      </c>
      <c r="T341">
        <v>0.81</v>
      </c>
      <c r="U341">
        <v>1436</v>
      </c>
      <c r="V341">
        <v>6279.35</v>
      </c>
      <c r="W341">
        <v>20601.099999999999</v>
      </c>
      <c r="X341">
        <v>8609.27</v>
      </c>
      <c r="Y341">
        <v>3054.28</v>
      </c>
      <c r="Z341">
        <v>39810.879999999997</v>
      </c>
    </row>
    <row r="342" spans="2:26" x14ac:dyDescent="0.25">
      <c r="B342" s="3">
        <v>45843</v>
      </c>
      <c r="C342">
        <v>279.48</v>
      </c>
      <c r="D342">
        <v>3.1109</v>
      </c>
      <c r="E342">
        <v>97.3</v>
      </c>
      <c r="F342">
        <v>97.617900000000006</v>
      </c>
      <c r="G342">
        <v>97.18</v>
      </c>
      <c r="H342">
        <v>1363.2</v>
      </c>
      <c r="I342">
        <v>1.1778</v>
      </c>
      <c r="J342">
        <v>7.1656000000000004</v>
      </c>
      <c r="K342">
        <v>251.37430000000001</v>
      </c>
      <c r="L342">
        <v>110415</v>
      </c>
      <c r="M342">
        <v>62.11</v>
      </c>
      <c r="N342">
        <v>3337.15</v>
      </c>
      <c r="O342">
        <v>3.4089999999999998</v>
      </c>
      <c r="P342">
        <v>13.16</v>
      </c>
      <c r="Q342">
        <v>2.68</v>
      </c>
      <c r="R342">
        <v>0.77</v>
      </c>
      <c r="S342">
        <v>0.93</v>
      </c>
      <c r="T342">
        <v>0.81</v>
      </c>
      <c r="U342">
        <v>1436</v>
      </c>
      <c r="V342">
        <v>6279.35</v>
      </c>
      <c r="W342">
        <v>20601.099999999999</v>
      </c>
      <c r="X342">
        <v>8609.27</v>
      </c>
      <c r="Y342">
        <v>3054.28</v>
      </c>
      <c r="Z342">
        <v>39810.879999999997</v>
      </c>
    </row>
    <row r="343" spans="2:26" x14ac:dyDescent="0.25">
      <c r="B343" s="3">
        <v>45842</v>
      </c>
      <c r="C343">
        <v>279.48</v>
      </c>
      <c r="D343">
        <v>3.1109</v>
      </c>
      <c r="E343">
        <v>97.18</v>
      </c>
      <c r="F343">
        <v>97.617900000000006</v>
      </c>
      <c r="G343">
        <v>97.18</v>
      </c>
      <c r="H343">
        <v>1363.2</v>
      </c>
      <c r="I343">
        <v>1.1778</v>
      </c>
      <c r="J343">
        <v>7.1656000000000004</v>
      </c>
      <c r="K343">
        <v>251.37430000000001</v>
      </c>
      <c r="L343">
        <v>110415</v>
      </c>
      <c r="M343">
        <v>62.11</v>
      </c>
      <c r="N343">
        <v>3337.15</v>
      </c>
      <c r="O343">
        <v>3.4089999999999998</v>
      </c>
      <c r="P343">
        <v>13.16</v>
      </c>
      <c r="Q343">
        <v>2.68</v>
      </c>
      <c r="R343">
        <v>0.77</v>
      </c>
      <c r="S343">
        <v>0.93</v>
      </c>
      <c r="T343">
        <v>0.81</v>
      </c>
      <c r="U343">
        <v>1436</v>
      </c>
      <c r="V343">
        <v>6279.35</v>
      </c>
      <c r="W343">
        <v>20601.099999999999</v>
      </c>
      <c r="X343">
        <v>8609.27</v>
      </c>
      <c r="Y343">
        <v>3054.28</v>
      </c>
      <c r="Z343">
        <v>39810.879999999997</v>
      </c>
    </row>
    <row r="344" spans="2:26" x14ac:dyDescent="0.25">
      <c r="B344" s="3">
        <v>45841</v>
      </c>
      <c r="C344">
        <v>279.48</v>
      </c>
      <c r="D344">
        <v>3.1093000000000002</v>
      </c>
      <c r="E344">
        <v>97.19</v>
      </c>
      <c r="F344">
        <v>97.625799999999998</v>
      </c>
      <c r="G344">
        <v>97.18</v>
      </c>
      <c r="H344">
        <v>1364.7</v>
      </c>
      <c r="I344">
        <v>1.1757</v>
      </c>
      <c r="J344">
        <v>7.1706000000000003</v>
      </c>
      <c r="K344">
        <v>252.25649999999999</v>
      </c>
      <c r="L344">
        <v>110415</v>
      </c>
      <c r="M344">
        <v>62.11</v>
      </c>
      <c r="N344">
        <v>3326.12</v>
      </c>
      <c r="O344">
        <v>3.4089999999999998</v>
      </c>
      <c r="P344">
        <v>13.16</v>
      </c>
      <c r="Q344">
        <v>2.68</v>
      </c>
      <c r="R344">
        <v>0.77</v>
      </c>
      <c r="S344">
        <v>0.93</v>
      </c>
      <c r="T344">
        <v>0.81</v>
      </c>
      <c r="U344">
        <v>1434</v>
      </c>
      <c r="V344">
        <v>6279.35</v>
      </c>
      <c r="W344">
        <v>20601.099999999999</v>
      </c>
      <c r="X344">
        <v>8648.44</v>
      </c>
      <c r="Y344">
        <v>3116.27</v>
      </c>
      <c r="Z344">
        <v>39785.9</v>
      </c>
    </row>
    <row r="345" spans="2:26" x14ac:dyDescent="0.25">
      <c r="B345" s="3">
        <v>45840</v>
      </c>
      <c r="C345">
        <v>288.13</v>
      </c>
      <c r="D345">
        <v>3.1890000000000001</v>
      </c>
      <c r="E345">
        <v>97.17</v>
      </c>
      <c r="F345">
        <v>97.620900000000006</v>
      </c>
      <c r="G345">
        <v>96.775999999999996</v>
      </c>
      <c r="H345">
        <v>1356.25</v>
      </c>
      <c r="I345">
        <v>1.1798999999999999</v>
      </c>
      <c r="J345">
        <v>7.1631</v>
      </c>
      <c r="K345">
        <v>250.04480000000001</v>
      </c>
      <c r="L345">
        <v>110285</v>
      </c>
      <c r="M345">
        <v>62.25</v>
      </c>
      <c r="N345">
        <v>3357.45</v>
      </c>
      <c r="O345">
        <v>3.488</v>
      </c>
      <c r="P345">
        <v>13.164999999999999</v>
      </c>
      <c r="Q345">
        <v>2.77</v>
      </c>
      <c r="R345">
        <v>0.8</v>
      </c>
      <c r="S345">
        <v>0.96</v>
      </c>
      <c r="T345">
        <v>0.8</v>
      </c>
      <c r="U345">
        <v>1443</v>
      </c>
      <c r="V345">
        <v>6227.42</v>
      </c>
      <c r="W345">
        <v>20393.13</v>
      </c>
      <c r="X345">
        <v>8724.9</v>
      </c>
      <c r="Y345">
        <v>3075.06</v>
      </c>
      <c r="Z345">
        <v>39762.480000000003</v>
      </c>
    </row>
    <row r="346" spans="2:26" x14ac:dyDescent="0.25">
      <c r="B346" s="3">
        <v>45839</v>
      </c>
      <c r="C346">
        <v>289.41000000000003</v>
      </c>
      <c r="D346">
        <v>3.2233000000000001</v>
      </c>
      <c r="E346">
        <v>97.11</v>
      </c>
      <c r="F346">
        <v>97.636499999999998</v>
      </c>
      <c r="G346">
        <v>96.819000000000003</v>
      </c>
      <c r="H346">
        <v>1357.95</v>
      </c>
      <c r="I346">
        <v>1.1806000000000001</v>
      </c>
      <c r="J346">
        <v>7.1657999999999999</v>
      </c>
      <c r="K346">
        <v>248.76669999999999</v>
      </c>
      <c r="L346">
        <v>105750</v>
      </c>
      <c r="M346">
        <v>61.5</v>
      </c>
      <c r="N346">
        <v>3338.84</v>
      </c>
      <c r="O346">
        <v>3.415</v>
      </c>
      <c r="P346">
        <v>13.105</v>
      </c>
      <c r="Q346">
        <v>2.81</v>
      </c>
      <c r="R346">
        <v>0.82</v>
      </c>
      <c r="S346">
        <v>0.98</v>
      </c>
      <c r="T346">
        <v>0.81</v>
      </c>
      <c r="U346">
        <v>1458</v>
      </c>
      <c r="V346">
        <v>6198.01</v>
      </c>
      <c r="W346">
        <v>20202.89</v>
      </c>
      <c r="X346">
        <v>8678.2999999999993</v>
      </c>
      <c r="Y346">
        <v>3089.65</v>
      </c>
      <c r="Z346">
        <v>39986.33</v>
      </c>
    </row>
    <row r="347" spans="2:26" x14ac:dyDescent="0.25">
      <c r="B347" s="3">
        <v>45838</v>
      </c>
      <c r="C347">
        <v>295.41000000000003</v>
      </c>
      <c r="D347">
        <v>3.3165</v>
      </c>
      <c r="E347">
        <v>97.07</v>
      </c>
      <c r="F347">
        <v>97.694800000000001</v>
      </c>
      <c r="G347">
        <v>96.875</v>
      </c>
      <c r="H347">
        <v>1353.75</v>
      </c>
      <c r="I347">
        <v>1.1787000000000001</v>
      </c>
      <c r="J347">
        <v>7.1638000000000002</v>
      </c>
      <c r="K347">
        <v>249.1876</v>
      </c>
      <c r="L347">
        <v>108235</v>
      </c>
      <c r="M347">
        <v>61.31</v>
      </c>
      <c r="N347">
        <v>3303.14</v>
      </c>
      <c r="O347">
        <v>3.456</v>
      </c>
      <c r="P347">
        <v>13.125</v>
      </c>
      <c r="Q347">
        <v>2.9</v>
      </c>
      <c r="R347">
        <v>0.83</v>
      </c>
      <c r="S347">
        <v>1</v>
      </c>
      <c r="T347">
        <v>0.85</v>
      </c>
      <c r="U347">
        <v>1489</v>
      </c>
      <c r="V347">
        <v>6204.95</v>
      </c>
      <c r="W347">
        <v>20369.73</v>
      </c>
      <c r="X347">
        <v>8678.2999999999993</v>
      </c>
      <c r="Y347">
        <v>3071.7</v>
      </c>
      <c r="Z347">
        <v>40487.39</v>
      </c>
    </row>
    <row r="348" spans="2:26" x14ac:dyDescent="0.25">
      <c r="B348" s="3">
        <v>45837</v>
      </c>
      <c r="C348">
        <v>294.20999999999998</v>
      </c>
      <c r="D348">
        <v>3.3243</v>
      </c>
      <c r="E348">
        <v>97.01</v>
      </c>
      <c r="F348">
        <v>97.692700000000002</v>
      </c>
      <c r="G348">
        <v>97.400999999999996</v>
      </c>
      <c r="H348">
        <v>1361.55</v>
      </c>
      <c r="I348">
        <v>1.1718</v>
      </c>
      <c r="J348">
        <v>7.1726000000000001</v>
      </c>
      <c r="K348">
        <v>248.08750000000001</v>
      </c>
      <c r="L348">
        <v>106688.6</v>
      </c>
      <c r="M348">
        <v>61.4</v>
      </c>
      <c r="N348">
        <v>3274.33</v>
      </c>
      <c r="O348">
        <v>3.7389999999999999</v>
      </c>
      <c r="P348">
        <v>13.195</v>
      </c>
      <c r="Q348">
        <v>2.92</v>
      </c>
      <c r="R348">
        <v>0.85</v>
      </c>
      <c r="S348">
        <v>1.01</v>
      </c>
      <c r="T348">
        <v>0.85</v>
      </c>
      <c r="U348">
        <v>1521</v>
      </c>
      <c r="V348">
        <v>6173.07</v>
      </c>
      <c r="W348">
        <v>20273.46</v>
      </c>
      <c r="X348">
        <v>8762.4699999999993</v>
      </c>
      <c r="Y348">
        <v>3055.94</v>
      </c>
      <c r="Z348">
        <v>40150.79</v>
      </c>
    </row>
    <row r="349" spans="2:26" x14ac:dyDescent="0.25">
      <c r="B349" s="3">
        <v>45836</v>
      </c>
      <c r="C349">
        <v>294.20999999999998</v>
      </c>
      <c r="D349">
        <v>3.3243</v>
      </c>
      <c r="E349">
        <v>97.01</v>
      </c>
      <c r="F349">
        <v>97.692700000000002</v>
      </c>
      <c r="G349">
        <v>97.400999999999996</v>
      </c>
      <c r="H349">
        <v>1361.55</v>
      </c>
      <c r="I349">
        <v>1.1718</v>
      </c>
      <c r="J349">
        <v>7.1726000000000001</v>
      </c>
      <c r="K349">
        <v>248.08750000000001</v>
      </c>
      <c r="L349">
        <v>106688.6</v>
      </c>
      <c r="M349">
        <v>61.4</v>
      </c>
      <c r="N349">
        <v>3274.33</v>
      </c>
      <c r="O349">
        <v>3.7389999999999999</v>
      </c>
      <c r="P349">
        <v>13.195</v>
      </c>
      <c r="Q349">
        <v>2.92</v>
      </c>
      <c r="R349">
        <v>0.85</v>
      </c>
      <c r="S349">
        <v>1.01</v>
      </c>
      <c r="T349">
        <v>0.85</v>
      </c>
      <c r="U349">
        <v>1521</v>
      </c>
      <c r="V349">
        <v>6173.07</v>
      </c>
      <c r="W349">
        <v>20273.46</v>
      </c>
      <c r="X349">
        <v>8762.4699999999993</v>
      </c>
      <c r="Y349">
        <v>3055.94</v>
      </c>
      <c r="Z349">
        <v>40150.79</v>
      </c>
    </row>
    <row r="350" spans="2:26" x14ac:dyDescent="0.25">
      <c r="B350" s="3">
        <v>45835</v>
      </c>
      <c r="C350">
        <v>294.20999999999998</v>
      </c>
      <c r="D350">
        <v>3.3243</v>
      </c>
      <c r="E350">
        <v>96.92</v>
      </c>
      <c r="F350">
        <v>97.692700000000002</v>
      </c>
      <c r="G350">
        <v>97.400999999999996</v>
      </c>
      <c r="H350">
        <v>1361.55</v>
      </c>
      <c r="I350">
        <v>1.1718</v>
      </c>
      <c r="J350">
        <v>7.1726000000000001</v>
      </c>
      <c r="K350">
        <v>248.08750000000001</v>
      </c>
      <c r="L350">
        <v>106688.6</v>
      </c>
      <c r="M350">
        <v>61.4</v>
      </c>
      <c r="N350">
        <v>3274.33</v>
      </c>
      <c r="O350">
        <v>3.7389999999999999</v>
      </c>
      <c r="P350">
        <v>13.195</v>
      </c>
      <c r="Q350">
        <v>2.92</v>
      </c>
      <c r="R350">
        <v>0.85</v>
      </c>
      <c r="S350">
        <v>1.01</v>
      </c>
      <c r="T350">
        <v>0.85</v>
      </c>
      <c r="U350">
        <v>1521</v>
      </c>
      <c r="V350">
        <v>6173.07</v>
      </c>
      <c r="W350">
        <v>20273.46</v>
      </c>
      <c r="X350">
        <v>8762.4699999999993</v>
      </c>
      <c r="Y350">
        <v>3055.94</v>
      </c>
      <c r="Z350">
        <v>40150.79</v>
      </c>
    </row>
    <row r="351" spans="2:26" x14ac:dyDescent="0.25">
      <c r="B351" s="3">
        <v>45834</v>
      </c>
      <c r="C351">
        <v>298.2</v>
      </c>
      <c r="D351">
        <v>3.3595999999999999</v>
      </c>
      <c r="E351">
        <v>96.88</v>
      </c>
      <c r="F351">
        <v>97.715500000000006</v>
      </c>
      <c r="G351">
        <v>97.147000000000006</v>
      </c>
      <c r="H351">
        <v>1353.55</v>
      </c>
      <c r="I351">
        <v>1.1700999999999999</v>
      </c>
      <c r="J351">
        <v>7.1676000000000002</v>
      </c>
      <c r="K351">
        <v>246.53700000000001</v>
      </c>
      <c r="L351">
        <v>107605</v>
      </c>
      <c r="M351">
        <v>61.5</v>
      </c>
      <c r="N351">
        <v>3327.92</v>
      </c>
      <c r="O351">
        <v>3.2610000000000001</v>
      </c>
      <c r="P351">
        <v>13.324999999999999</v>
      </c>
      <c r="Q351">
        <v>2.93</v>
      </c>
      <c r="R351">
        <v>0.86</v>
      </c>
      <c r="S351">
        <v>1.03</v>
      </c>
      <c r="T351">
        <v>0.86</v>
      </c>
      <c r="U351">
        <v>1553</v>
      </c>
      <c r="V351">
        <v>6141.02</v>
      </c>
      <c r="W351">
        <v>20167.91</v>
      </c>
      <c r="X351">
        <v>8803.83</v>
      </c>
      <c r="Y351">
        <v>3079.56</v>
      </c>
      <c r="Z351">
        <v>39584.58</v>
      </c>
    </row>
    <row r="352" spans="2:26" x14ac:dyDescent="0.25">
      <c r="B352" s="3">
        <v>45833</v>
      </c>
      <c r="C352">
        <v>296.73</v>
      </c>
      <c r="D352">
        <v>3.3521999999999998</v>
      </c>
      <c r="E352">
        <v>96.83</v>
      </c>
      <c r="F352">
        <v>97.756399999999999</v>
      </c>
      <c r="G352">
        <v>97.679000000000002</v>
      </c>
      <c r="H352">
        <v>1361.6</v>
      </c>
      <c r="I352">
        <v>1.1658999999999999</v>
      </c>
      <c r="J352">
        <v>7.1741000000000001</v>
      </c>
      <c r="K352">
        <v>244.6148</v>
      </c>
      <c r="L352">
        <v>107840</v>
      </c>
      <c r="M352">
        <v>61.11</v>
      </c>
      <c r="N352">
        <v>3332.33</v>
      </c>
      <c r="O352">
        <v>3.4060000000000001</v>
      </c>
      <c r="P352">
        <v>13.54</v>
      </c>
      <c r="Q352">
        <v>2.94</v>
      </c>
      <c r="R352">
        <v>0.86</v>
      </c>
      <c r="S352">
        <v>1.02</v>
      </c>
      <c r="T352">
        <v>0.85</v>
      </c>
      <c r="U352">
        <v>1665</v>
      </c>
      <c r="V352">
        <v>6092.16</v>
      </c>
      <c r="W352">
        <v>19973.55</v>
      </c>
      <c r="X352">
        <v>8859.2900000000009</v>
      </c>
      <c r="Y352">
        <v>3108.25</v>
      </c>
      <c r="Z352">
        <v>38942.07</v>
      </c>
    </row>
    <row r="353" spans="2:26" x14ac:dyDescent="0.25">
      <c r="B353" s="3">
        <v>45832</v>
      </c>
      <c r="C353">
        <v>296.32</v>
      </c>
      <c r="D353">
        <v>3.3475999999999999</v>
      </c>
      <c r="E353">
        <v>96.77</v>
      </c>
      <c r="F353">
        <v>97.809600000000003</v>
      </c>
      <c r="G353">
        <v>97.858000000000004</v>
      </c>
      <c r="H353">
        <v>1359.25</v>
      </c>
      <c r="I353">
        <v>1.1609</v>
      </c>
      <c r="J353">
        <v>7.1715999999999998</v>
      </c>
      <c r="K353">
        <v>246.43770000000001</v>
      </c>
      <c r="L353">
        <v>105745</v>
      </c>
      <c r="M353">
        <v>61.52</v>
      </c>
      <c r="N353">
        <v>3323.67</v>
      </c>
      <c r="O353">
        <v>3.5369999999999999</v>
      </c>
      <c r="P353">
        <v>13.52</v>
      </c>
      <c r="Q353">
        <v>2.92</v>
      </c>
      <c r="R353">
        <v>0.84</v>
      </c>
      <c r="S353">
        <v>1.01</v>
      </c>
      <c r="T353">
        <v>0.85</v>
      </c>
      <c r="U353">
        <v>1681</v>
      </c>
      <c r="V353">
        <v>6092.18</v>
      </c>
      <c r="W353">
        <v>19912.53</v>
      </c>
      <c r="X353">
        <v>8760.4500000000007</v>
      </c>
      <c r="Y353">
        <v>3103.64</v>
      </c>
      <c r="Z353">
        <v>38790.559999999998</v>
      </c>
    </row>
    <row r="354" spans="2:26" x14ac:dyDescent="0.25">
      <c r="B354" s="3">
        <v>45831</v>
      </c>
      <c r="C354">
        <v>299.25</v>
      </c>
      <c r="D354">
        <v>3.4323000000000001</v>
      </c>
      <c r="E354">
        <v>96.7</v>
      </c>
      <c r="F354">
        <v>97.826400000000007</v>
      </c>
      <c r="G354">
        <v>98.415999999999997</v>
      </c>
      <c r="H354">
        <v>1382.35</v>
      </c>
      <c r="I354">
        <v>1.1577999999999999</v>
      </c>
      <c r="J354">
        <v>7.1788999999999996</v>
      </c>
      <c r="K354">
        <v>251.3022</v>
      </c>
      <c r="L354">
        <v>103295</v>
      </c>
      <c r="M354">
        <v>64.22</v>
      </c>
      <c r="N354">
        <v>3368.48</v>
      </c>
      <c r="O354">
        <v>3.698</v>
      </c>
      <c r="P354">
        <v>14.46</v>
      </c>
      <c r="Q354">
        <v>3.02</v>
      </c>
      <c r="R354">
        <v>0.86</v>
      </c>
      <c r="S354">
        <v>1.02</v>
      </c>
      <c r="T354">
        <v>0.86</v>
      </c>
      <c r="U354">
        <v>1674</v>
      </c>
      <c r="V354">
        <v>6025.17</v>
      </c>
      <c r="W354">
        <v>19630.97</v>
      </c>
      <c r="X354">
        <v>8597.36</v>
      </c>
      <c r="Y354">
        <v>3014.47</v>
      </c>
      <c r="Z354">
        <v>38354.089999999997</v>
      </c>
    </row>
    <row r="355" spans="2:26" x14ac:dyDescent="0.25">
      <c r="B355" s="3">
        <v>45830</v>
      </c>
      <c r="C355">
        <v>298.89999999999998</v>
      </c>
      <c r="D355">
        <v>3.403</v>
      </c>
      <c r="E355">
        <v>96.71</v>
      </c>
      <c r="F355">
        <v>97.8947</v>
      </c>
      <c r="G355">
        <v>98.706999999999994</v>
      </c>
      <c r="H355">
        <v>1370.75</v>
      </c>
      <c r="I355">
        <v>1.1523000000000001</v>
      </c>
      <c r="J355">
        <v>7.1814999999999998</v>
      </c>
      <c r="K355">
        <v>248.53649999999999</v>
      </c>
      <c r="L355">
        <v>103420</v>
      </c>
      <c r="M355">
        <v>66.48</v>
      </c>
      <c r="N355">
        <v>3368.39</v>
      </c>
      <c r="O355">
        <v>3.847</v>
      </c>
      <c r="P355">
        <v>14.255000000000001</v>
      </c>
      <c r="Q355">
        <v>2.99</v>
      </c>
      <c r="R355">
        <v>0.85</v>
      </c>
      <c r="S355">
        <v>1.01</v>
      </c>
      <c r="T355">
        <v>0.86</v>
      </c>
      <c r="U355">
        <v>1689</v>
      </c>
      <c r="V355">
        <v>5967.84</v>
      </c>
      <c r="W355">
        <v>19447.41</v>
      </c>
      <c r="X355">
        <v>8527.07</v>
      </c>
      <c r="Y355">
        <v>3021.84</v>
      </c>
      <c r="Z355">
        <v>38403.230000000003</v>
      </c>
    </row>
    <row r="356" spans="2:26" x14ac:dyDescent="0.25">
      <c r="B356" s="3">
        <v>45829</v>
      </c>
      <c r="C356">
        <v>298.89999999999998</v>
      </c>
      <c r="D356">
        <v>3.403</v>
      </c>
      <c r="E356">
        <v>96.71</v>
      </c>
      <c r="F356">
        <v>97.8947</v>
      </c>
      <c r="G356">
        <v>98.706999999999994</v>
      </c>
      <c r="H356">
        <v>1370.75</v>
      </c>
      <c r="I356">
        <v>1.1523000000000001</v>
      </c>
      <c r="J356">
        <v>7.1814999999999998</v>
      </c>
      <c r="K356">
        <v>248.53649999999999</v>
      </c>
      <c r="L356">
        <v>103420</v>
      </c>
      <c r="M356">
        <v>66.48</v>
      </c>
      <c r="N356">
        <v>3368.39</v>
      </c>
      <c r="O356">
        <v>3.847</v>
      </c>
      <c r="P356">
        <v>14.255000000000001</v>
      </c>
      <c r="Q356">
        <v>2.99</v>
      </c>
      <c r="R356">
        <v>0.85</v>
      </c>
      <c r="S356">
        <v>1.01</v>
      </c>
      <c r="T356">
        <v>0.86</v>
      </c>
      <c r="U356">
        <v>1689</v>
      </c>
      <c r="V356">
        <v>5967.84</v>
      </c>
      <c r="W356">
        <v>19447.41</v>
      </c>
      <c r="X356">
        <v>8527.07</v>
      </c>
      <c r="Y356">
        <v>3021.84</v>
      </c>
      <c r="Z356">
        <v>38403.230000000003</v>
      </c>
    </row>
    <row r="357" spans="2:26" x14ac:dyDescent="0.25">
      <c r="B357" s="3">
        <v>45828</v>
      </c>
      <c r="C357">
        <v>298.89999999999998</v>
      </c>
      <c r="D357">
        <v>3.403</v>
      </c>
      <c r="E357">
        <v>96.72</v>
      </c>
      <c r="F357">
        <v>97.8947</v>
      </c>
      <c r="G357">
        <v>98.706999999999994</v>
      </c>
      <c r="H357">
        <v>1370.75</v>
      </c>
      <c r="I357">
        <v>1.1523000000000001</v>
      </c>
      <c r="J357">
        <v>7.1814999999999998</v>
      </c>
      <c r="K357">
        <v>248.53649999999999</v>
      </c>
      <c r="L357">
        <v>103420</v>
      </c>
      <c r="M357">
        <v>66.48</v>
      </c>
      <c r="N357">
        <v>3368.39</v>
      </c>
      <c r="O357">
        <v>3.847</v>
      </c>
      <c r="P357">
        <v>14.255000000000001</v>
      </c>
      <c r="Q357">
        <v>2.99</v>
      </c>
      <c r="R357">
        <v>0.85</v>
      </c>
      <c r="S357">
        <v>1.01</v>
      </c>
      <c r="T357">
        <v>0.86</v>
      </c>
      <c r="U357">
        <v>1689</v>
      </c>
      <c r="V357">
        <v>5967.84</v>
      </c>
      <c r="W357">
        <v>19447.41</v>
      </c>
      <c r="X357">
        <v>8527.07</v>
      </c>
      <c r="Y357">
        <v>3021.84</v>
      </c>
      <c r="Z357">
        <v>38403.230000000003</v>
      </c>
    </row>
    <row r="358" spans="2:26" x14ac:dyDescent="0.25">
      <c r="B358" s="3">
        <v>45827</v>
      </c>
      <c r="C358">
        <v>295.73</v>
      </c>
      <c r="D358">
        <v>3.4234</v>
      </c>
      <c r="E358">
        <v>96.72</v>
      </c>
      <c r="F358">
        <v>97.916600000000003</v>
      </c>
      <c r="G358">
        <v>98.905000000000001</v>
      </c>
      <c r="H358">
        <v>1380.3</v>
      </c>
      <c r="I358">
        <v>1.1495</v>
      </c>
      <c r="J358">
        <v>7.1878000000000002</v>
      </c>
      <c r="K358">
        <v>251.3271</v>
      </c>
      <c r="L358">
        <v>103965</v>
      </c>
      <c r="M358">
        <v>66.27</v>
      </c>
      <c r="N358">
        <v>3370.9</v>
      </c>
      <c r="O358">
        <v>3.9889999999999999</v>
      </c>
      <c r="P358">
        <v>13.88</v>
      </c>
      <c r="Q358">
        <v>3.04</v>
      </c>
      <c r="R358">
        <v>0.85</v>
      </c>
      <c r="S358">
        <v>1.02</v>
      </c>
      <c r="T358">
        <v>0.87</v>
      </c>
      <c r="U358">
        <v>1751</v>
      </c>
      <c r="V358">
        <v>5980.87</v>
      </c>
      <c r="W358">
        <v>19546.27</v>
      </c>
      <c r="X358">
        <v>8410.94</v>
      </c>
      <c r="Y358">
        <v>2977.74</v>
      </c>
      <c r="Z358">
        <v>38488.339999999997</v>
      </c>
    </row>
    <row r="359" spans="2:26" x14ac:dyDescent="0.25">
      <c r="B359" s="3">
        <v>45826</v>
      </c>
      <c r="C359">
        <v>295.73</v>
      </c>
      <c r="D359">
        <v>3.4154</v>
      </c>
      <c r="E359">
        <v>96.72</v>
      </c>
      <c r="F359">
        <v>97.978999999999999</v>
      </c>
      <c r="G359">
        <v>98.905000000000001</v>
      </c>
      <c r="H359">
        <v>1373.25</v>
      </c>
      <c r="I359">
        <v>1.1479999999999999</v>
      </c>
      <c r="J359">
        <v>7.1894999999999998</v>
      </c>
      <c r="K359">
        <v>250.12379999999999</v>
      </c>
      <c r="L359">
        <v>103965</v>
      </c>
      <c r="M359">
        <v>66.27</v>
      </c>
      <c r="N359">
        <v>3369.38</v>
      </c>
      <c r="O359">
        <v>3.9889999999999999</v>
      </c>
      <c r="P359">
        <v>13.88</v>
      </c>
      <c r="Q359">
        <v>3.04</v>
      </c>
      <c r="R359">
        <v>0.85</v>
      </c>
      <c r="S359">
        <v>1.02</v>
      </c>
      <c r="T359">
        <v>0.87</v>
      </c>
      <c r="U359">
        <v>1874</v>
      </c>
      <c r="V359">
        <v>5980.87</v>
      </c>
      <c r="W359">
        <v>19546.27</v>
      </c>
      <c r="X359">
        <v>8594.19</v>
      </c>
      <c r="Y359">
        <v>2972.19</v>
      </c>
      <c r="Z359">
        <v>38885.15</v>
      </c>
    </row>
    <row r="360" spans="2:26" x14ac:dyDescent="0.25">
      <c r="B360" s="3">
        <v>45825</v>
      </c>
      <c r="C360">
        <v>296.32</v>
      </c>
      <c r="D360">
        <v>3.4041999999999999</v>
      </c>
      <c r="E360">
        <v>96.73</v>
      </c>
      <c r="F360">
        <v>98.024500000000003</v>
      </c>
      <c r="G360">
        <v>98.82</v>
      </c>
      <c r="H360">
        <v>1372.9</v>
      </c>
      <c r="I360">
        <v>1.1479999999999999</v>
      </c>
      <c r="J360">
        <v>7.1867999999999999</v>
      </c>
      <c r="K360">
        <v>249.8519</v>
      </c>
      <c r="L360">
        <v>104910</v>
      </c>
      <c r="M360">
        <v>66.430000000000007</v>
      </c>
      <c r="N360">
        <v>3388.11</v>
      </c>
      <c r="O360">
        <v>3.851</v>
      </c>
      <c r="P360">
        <v>14.005000000000001</v>
      </c>
      <c r="Q360">
        <v>3.04</v>
      </c>
      <c r="R360">
        <v>0.85</v>
      </c>
      <c r="S360">
        <v>1.01</v>
      </c>
      <c r="T360">
        <v>0.87</v>
      </c>
      <c r="U360">
        <v>1952</v>
      </c>
      <c r="V360">
        <v>5982.72</v>
      </c>
      <c r="W360">
        <v>19521.09</v>
      </c>
      <c r="X360">
        <v>8694.67</v>
      </c>
      <c r="Y360">
        <v>2950.3</v>
      </c>
      <c r="Z360">
        <v>38536.74</v>
      </c>
    </row>
    <row r="361" spans="2:26" x14ac:dyDescent="0.25">
      <c r="B361" s="3">
        <v>45824</v>
      </c>
      <c r="C361">
        <v>289.48</v>
      </c>
      <c r="D361">
        <v>3.3603000000000001</v>
      </c>
      <c r="E361">
        <v>96.73</v>
      </c>
      <c r="F361">
        <v>98.037800000000004</v>
      </c>
      <c r="G361">
        <v>97.998000000000005</v>
      </c>
      <c r="H361">
        <v>1359.1</v>
      </c>
      <c r="I361">
        <v>1.1560999999999999</v>
      </c>
      <c r="J361">
        <v>7.1802000000000001</v>
      </c>
      <c r="K361">
        <v>247.44470000000001</v>
      </c>
      <c r="L361">
        <v>108920</v>
      </c>
      <c r="M361">
        <v>64.94</v>
      </c>
      <c r="N361">
        <v>3385.23</v>
      </c>
      <c r="O361">
        <v>3.7480000000000002</v>
      </c>
      <c r="P361">
        <v>13.585000000000001</v>
      </c>
      <c r="Q361">
        <v>2.97</v>
      </c>
      <c r="R361">
        <v>0.84</v>
      </c>
      <c r="S361">
        <v>0.99</v>
      </c>
      <c r="T361">
        <v>0.87</v>
      </c>
      <c r="U361">
        <v>1975</v>
      </c>
      <c r="V361">
        <v>6033.11</v>
      </c>
      <c r="W361">
        <v>19701.21</v>
      </c>
      <c r="X361">
        <v>8729.99</v>
      </c>
      <c r="Y361">
        <v>2946.66</v>
      </c>
      <c r="Z361">
        <v>38311.33</v>
      </c>
    </row>
    <row r="362" spans="2:26" x14ac:dyDescent="0.25">
      <c r="B362" s="3">
        <v>45823</v>
      </c>
      <c r="C362">
        <v>294.25</v>
      </c>
      <c r="D362">
        <v>3.4224000000000001</v>
      </c>
      <c r="E362">
        <v>96.72</v>
      </c>
      <c r="F362">
        <v>98.049700000000001</v>
      </c>
      <c r="G362">
        <v>98.183999999999997</v>
      </c>
      <c r="H362">
        <v>1363.25</v>
      </c>
      <c r="I362">
        <v>1.1549</v>
      </c>
      <c r="J362">
        <v>7.1832000000000003</v>
      </c>
      <c r="K362">
        <v>245.91419999999999</v>
      </c>
      <c r="L362">
        <v>105380</v>
      </c>
      <c r="M362">
        <v>64.53</v>
      </c>
      <c r="N362">
        <v>3432.34</v>
      </c>
      <c r="O362">
        <v>3.581</v>
      </c>
      <c r="P362">
        <v>12.504</v>
      </c>
      <c r="Q362">
        <v>3.08</v>
      </c>
      <c r="R362">
        <v>0.85</v>
      </c>
      <c r="S362">
        <v>1.01</v>
      </c>
      <c r="T362">
        <v>0.87</v>
      </c>
      <c r="U362">
        <v>1968</v>
      </c>
      <c r="V362">
        <v>5976.97</v>
      </c>
      <c r="W362">
        <v>19406.830000000002</v>
      </c>
      <c r="X362">
        <v>8655.33</v>
      </c>
      <c r="Y362">
        <v>2894.62</v>
      </c>
      <c r="Z362">
        <v>37834.25</v>
      </c>
    </row>
    <row r="363" spans="2:26" x14ac:dyDescent="0.25">
      <c r="B363" s="3">
        <v>45822</v>
      </c>
      <c r="C363">
        <v>294.25</v>
      </c>
      <c r="D363">
        <v>3.4224000000000001</v>
      </c>
      <c r="E363">
        <v>96.72</v>
      </c>
      <c r="F363">
        <v>98.049700000000001</v>
      </c>
      <c r="G363">
        <v>98.183999999999997</v>
      </c>
      <c r="H363">
        <v>1363.25</v>
      </c>
      <c r="I363">
        <v>1.1549</v>
      </c>
      <c r="J363">
        <v>7.1832000000000003</v>
      </c>
      <c r="K363">
        <v>245.91419999999999</v>
      </c>
      <c r="L363">
        <v>105380</v>
      </c>
      <c r="M363">
        <v>64.53</v>
      </c>
      <c r="N363">
        <v>3432.34</v>
      </c>
      <c r="O363">
        <v>3.581</v>
      </c>
      <c r="P363">
        <v>12.504</v>
      </c>
      <c r="Q363">
        <v>3.08</v>
      </c>
      <c r="R363">
        <v>0.85</v>
      </c>
      <c r="S363">
        <v>1.01</v>
      </c>
      <c r="T363">
        <v>0.87</v>
      </c>
      <c r="U363">
        <v>1968</v>
      </c>
      <c r="V363">
        <v>5976.97</v>
      </c>
      <c r="W363">
        <v>19406.830000000002</v>
      </c>
      <c r="X363">
        <v>8655.33</v>
      </c>
      <c r="Y363">
        <v>2894.62</v>
      </c>
      <c r="Z363">
        <v>37834.25</v>
      </c>
    </row>
    <row r="364" spans="2:26" x14ac:dyDescent="0.25">
      <c r="B364" s="3">
        <v>45821</v>
      </c>
      <c r="C364">
        <v>294.25</v>
      </c>
      <c r="D364">
        <v>3.4224000000000001</v>
      </c>
      <c r="E364">
        <v>96.57</v>
      </c>
      <c r="F364">
        <v>98.049700000000001</v>
      </c>
      <c r="G364">
        <v>98.183999999999997</v>
      </c>
      <c r="H364">
        <v>1363.25</v>
      </c>
      <c r="I364">
        <v>1.1549</v>
      </c>
      <c r="J364">
        <v>7.1832000000000003</v>
      </c>
      <c r="K364">
        <v>245.91419999999999</v>
      </c>
      <c r="L364">
        <v>105380</v>
      </c>
      <c r="M364">
        <v>64.53</v>
      </c>
      <c r="N364">
        <v>3432.34</v>
      </c>
      <c r="O364">
        <v>3.581</v>
      </c>
      <c r="P364">
        <v>12.504</v>
      </c>
      <c r="Q364">
        <v>3.08</v>
      </c>
      <c r="R364">
        <v>0.85</v>
      </c>
      <c r="S364">
        <v>1.01</v>
      </c>
      <c r="T364">
        <v>0.87</v>
      </c>
      <c r="U364">
        <v>1968</v>
      </c>
      <c r="V364">
        <v>5976.97</v>
      </c>
      <c r="W364">
        <v>19406.830000000002</v>
      </c>
      <c r="X364">
        <v>8655.33</v>
      </c>
      <c r="Y364">
        <v>2894.62</v>
      </c>
      <c r="Z364">
        <v>37834.25</v>
      </c>
    </row>
    <row r="365" spans="2:26" x14ac:dyDescent="0.25">
      <c r="B365" s="3">
        <v>45820</v>
      </c>
      <c r="C365">
        <v>294.55</v>
      </c>
      <c r="D365">
        <v>3.4</v>
      </c>
      <c r="E365">
        <v>96.65</v>
      </c>
      <c r="F365">
        <v>98.064099999999996</v>
      </c>
      <c r="G365">
        <v>97.921000000000006</v>
      </c>
      <c r="H365">
        <v>1356.3</v>
      </c>
      <c r="I365">
        <v>1.1584000000000001</v>
      </c>
      <c r="J365">
        <v>7.1726999999999999</v>
      </c>
      <c r="K365">
        <v>244.98490000000001</v>
      </c>
      <c r="L365">
        <v>107095</v>
      </c>
      <c r="M365">
        <v>62.82</v>
      </c>
      <c r="N365">
        <v>3385.92</v>
      </c>
      <c r="O365">
        <v>3.492</v>
      </c>
      <c r="P365">
        <v>12.46</v>
      </c>
      <c r="Q365">
        <v>3.06</v>
      </c>
      <c r="R365">
        <v>0.84</v>
      </c>
      <c r="S365">
        <v>1.01</v>
      </c>
      <c r="T365">
        <v>0.88</v>
      </c>
      <c r="U365">
        <v>1904</v>
      </c>
      <c r="V365">
        <v>6045.26</v>
      </c>
      <c r="W365">
        <v>19662.48</v>
      </c>
      <c r="X365">
        <v>8729.9599999999991</v>
      </c>
      <c r="Y365">
        <v>2920.03</v>
      </c>
      <c r="Z365">
        <v>38173.089999999997</v>
      </c>
    </row>
    <row r="366" spans="2:26" x14ac:dyDescent="0.25">
      <c r="B366" s="3">
        <v>45819</v>
      </c>
      <c r="C366">
        <v>290.95999999999998</v>
      </c>
      <c r="D366">
        <v>3.3494000000000002</v>
      </c>
      <c r="E366">
        <v>96.68</v>
      </c>
      <c r="F366">
        <v>98.043899999999994</v>
      </c>
      <c r="G366">
        <v>98.631</v>
      </c>
      <c r="H366">
        <v>1369.05</v>
      </c>
      <c r="I366">
        <v>1.1487000000000001</v>
      </c>
      <c r="J366">
        <v>7.1902999999999997</v>
      </c>
      <c r="K366">
        <v>247.26750000000001</v>
      </c>
      <c r="L366">
        <v>109160</v>
      </c>
      <c r="M366">
        <v>63.14</v>
      </c>
      <c r="N366">
        <v>3355.12</v>
      </c>
      <c r="O366">
        <v>3.5070000000000001</v>
      </c>
      <c r="P366">
        <v>12.445</v>
      </c>
      <c r="Q366">
        <v>3.02</v>
      </c>
      <c r="R366">
        <v>0.84</v>
      </c>
      <c r="S366">
        <v>1.01</v>
      </c>
      <c r="T366">
        <v>0.88</v>
      </c>
      <c r="U366">
        <v>1738</v>
      </c>
      <c r="V366">
        <v>6022.24</v>
      </c>
      <c r="W366">
        <v>19615.88</v>
      </c>
      <c r="X366">
        <v>8865.7199999999993</v>
      </c>
      <c r="Y366">
        <v>2907.04</v>
      </c>
      <c r="Z366">
        <v>38421.19</v>
      </c>
    </row>
    <row r="367" spans="2:26" x14ac:dyDescent="0.25">
      <c r="B367" s="3">
        <v>45818</v>
      </c>
      <c r="C367">
        <v>290.45999999999998</v>
      </c>
      <c r="D367">
        <v>3.3462000000000001</v>
      </c>
      <c r="E367">
        <v>96.67</v>
      </c>
      <c r="F367">
        <v>98.047700000000006</v>
      </c>
      <c r="G367">
        <v>99.097999999999999</v>
      </c>
      <c r="H367">
        <v>1367.05</v>
      </c>
      <c r="I367">
        <v>1.1425000000000001</v>
      </c>
      <c r="J367">
        <v>7.1878000000000002</v>
      </c>
      <c r="K367">
        <v>245.24629999999999</v>
      </c>
      <c r="L367">
        <v>109980</v>
      </c>
      <c r="M367">
        <v>61.52</v>
      </c>
      <c r="N367">
        <v>3323.69</v>
      </c>
      <c r="O367">
        <v>3.5329999999999999</v>
      </c>
      <c r="P367">
        <v>12.41</v>
      </c>
      <c r="Q367">
        <v>3</v>
      </c>
      <c r="R367">
        <v>0.84</v>
      </c>
      <c r="S367">
        <v>1.01</v>
      </c>
      <c r="T367">
        <v>0.87</v>
      </c>
      <c r="U367">
        <v>1680</v>
      </c>
      <c r="V367">
        <v>6038.81</v>
      </c>
      <c r="W367">
        <v>19714.990000000002</v>
      </c>
      <c r="X367">
        <v>8767.36</v>
      </c>
      <c r="Y367">
        <v>2871.85</v>
      </c>
      <c r="Z367">
        <v>38211.51</v>
      </c>
    </row>
    <row r="368" spans="2:26" x14ac:dyDescent="0.25">
      <c r="B368" s="3">
        <v>45817</v>
      </c>
      <c r="C368">
        <v>294.13</v>
      </c>
      <c r="D368">
        <v>3.3653</v>
      </c>
      <c r="E368">
        <v>96.68</v>
      </c>
      <c r="F368">
        <v>98.039299999999997</v>
      </c>
      <c r="G368">
        <v>98.938999999999993</v>
      </c>
      <c r="H368">
        <v>1354.9</v>
      </c>
      <c r="I368">
        <v>1.1422000000000001</v>
      </c>
      <c r="J368">
        <v>7.1794000000000002</v>
      </c>
      <c r="K368">
        <v>243.66470000000001</v>
      </c>
      <c r="L368">
        <v>109125</v>
      </c>
      <c r="M368">
        <v>61.7</v>
      </c>
      <c r="N368">
        <v>3326.19</v>
      </c>
      <c r="O368">
        <v>3.6349999999999998</v>
      </c>
      <c r="P368">
        <v>12.44</v>
      </c>
      <c r="Q368">
        <v>3.01</v>
      </c>
      <c r="R368">
        <v>0.84</v>
      </c>
      <c r="S368">
        <v>1.02</v>
      </c>
      <c r="T368">
        <v>0.88</v>
      </c>
      <c r="U368">
        <v>1691</v>
      </c>
      <c r="V368">
        <v>6005.88</v>
      </c>
      <c r="W368">
        <v>19591.240000000002</v>
      </c>
      <c r="X368">
        <v>8780.1299999999992</v>
      </c>
      <c r="Y368">
        <v>2855.77</v>
      </c>
      <c r="Z368">
        <v>38088.57</v>
      </c>
    </row>
    <row r="369" spans="2:26" x14ac:dyDescent="0.25">
      <c r="B369" s="3">
        <v>45816</v>
      </c>
      <c r="C369">
        <v>291.12</v>
      </c>
      <c r="D369">
        <v>3.3614999999999999</v>
      </c>
      <c r="E369">
        <v>96.69</v>
      </c>
      <c r="F369">
        <v>97.832899999999995</v>
      </c>
      <c r="G369">
        <v>99.19</v>
      </c>
      <c r="H369">
        <v>1355.75</v>
      </c>
      <c r="I369">
        <v>1.1396999999999999</v>
      </c>
      <c r="J369">
        <v>7.1925999999999997</v>
      </c>
      <c r="K369">
        <v>244.85120000000001</v>
      </c>
      <c r="L369">
        <v>104770</v>
      </c>
      <c r="M369">
        <v>61.38</v>
      </c>
      <c r="N369">
        <v>3310.42</v>
      </c>
      <c r="O369">
        <v>3.7839999999999998</v>
      </c>
      <c r="P369">
        <v>12.445</v>
      </c>
      <c r="Q369">
        <v>3</v>
      </c>
      <c r="R369">
        <v>0.85</v>
      </c>
      <c r="S369">
        <v>1.03</v>
      </c>
      <c r="T369">
        <v>0.88</v>
      </c>
      <c r="U369">
        <v>1633</v>
      </c>
      <c r="V369">
        <v>6000.36</v>
      </c>
      <c r="W369">
        <v>19529.95</v>
      </c>
      <c r="X369">
        <v>8629.75</v>
      </c>
      <c r="Y369">
        <v>2812.05</v>
      </c>
      <c r="Z369">
        <v>37741.61</v>
      </c>
    </row>
    <row r="370" spans="2:26" x14ac:dyDescent="0.25">
      <c r="B370" s="3">
        <v>45815</v>
      </c>
      <c r="C370">
        <v>291.12</v>
      </c>
      <c r="D370">
        <v>3.3614999999999999</v>
      </c>
      <c r="E370">
        <v>96.69</v>
      </c>
      <c r="F370">
        <v>97.832899999999995</v>
      </c>
      <c r="G370">
        <v>99.19</v>
      </c>
      <c r="H370">
        <v>1355.75</v>
      </c>
      <c r="I370">
        <v>1.1396999999999999</v>
      </c>
      <c r="J370">
        <v>7.1925999999999997</v>
      </c>
      <c r="K370">
        <v>244.85120000000001</v>
      </c>
      <c r="L370">
        <v>104770</v>
      </c>
      <c r="M370">
        <v>61.38</v>
      </c>
      <c r="N370">
        <v>3310.42</v>
      </c>
      <c r="O370">
        <v>3.7839999999999998</v>
      </c>
      <c r="P370">
        <v>12.445</v>
      </c>
      <c r="Q370">
        <v>3</v>
      </c>
      <c r="R370">
        <v>0.85</v>
      </c>
      <c r="S370">
        <v>1.03</v>
      </c>
      <c r="T370">
        <v>0.88</v>
      </c>
      <c r="U370">
        <v>1633</v>
      </c>
      <c r="V370">
        <v>6000.36</v>
      </c>
      <c r="W370">
        <v>19529.95</v>
      </c>
      <c r="X370">
        <v>8629.75</v>
      </c>
      <c r="Y370">
        <v>2812.05</v>
      </c>
      <c r="Z370">
        <v>37741.61</v>
      </c>
    </row>
    <row r="371" spans="2:26" x14ac:dyDescent="0.25">
      <c r="B371" s="3">
        <v>45814</v>
      </c>
      <c r="C371">
        <v>291.12</v>
      </c>
      <c r="D371">
        <v>3.3614999999999999</v>
      </c>
      <c r="E371">
        <v>96.68</v>
      </c>
      <c r="F371">
        <v>97.832899999999995</v>
      </c>
      <c r="G371">
        <v>99.19</v>
      </c>
      <c r="H371">
        <v>1355.75</v>
      </c>
      <c r="I371">
        <v>1.1396999999999999</v>
      </c>
      <c r="J371">
        <v>7.1925999999999997</v>
      </c>
      <c r="K371">
        <v>244.85120000000001</v>
      </c>
      <c r="L371">
        <v>104770</v>
      </c>
      <c r="M371">
        <v>61.38</v>
      </c>
      <c r="N371">
        <v>3310.42</v>
      </c>
      <c r="O371">
        <v>3.7839999999999998</v>
      </c>
      <c r="P371">
        <v>12.445</v>
      </c>
      <c r="Q371">
        <v>3</v>
      </c>
      <c r="R371">
        <v>0.85</v>
      </c>
      <c r="S371">
        <v>1.03</v>
      </c>
      <c r="T371">
        <v>0.88</v>
      </c>
      <c r="U371">
        <v>1633</v>
      </c>
      <c r="V371">
        <v>6000.36</v>
      </c>
      <c r="W371">
        <v>19529.95</v>
      </c>
      <c r="X371">
        <v>8629.75</v>
      </c>
      <c r="Y371">
        <v>2812.05</v>
      </c>
      <c r="Z371">
        <v>37741.61</v>
      </c>
    </row>
    <row r="372" spans="2:26" x14ac:dyDescent="0.25">
      <c r="B372" s="3">
        <v>45813</v>
      </c>
      <c r="C372">
        <v>299.23</v>
      </c>
      <c r="D372">
        <v>3.4422999999999999</v>
      </c>
      <c r="E372">
        <v>96.69</v>
      </c>
      <c r="F372">
        <v>97.813800000000001</v>
      </c>
      <c r="G372">
        <v>98.741</v>
      </c>
      <c r="H372">
        <v>1355.75</v>
      </c>
      <c r="I372">
        <v>1.1445000000000001</v>
      </c>
      <c r="J372">
        <v>7.1776999999999997</v>
      </c>
      <c r="K372">
        <v>242.43029999999999</v>
      </c>
      <c r="L372">
        <v>102215</v>
      </c>
      <c r="M372">
        <v>60.76</v>
      </c>
      <c r="N372">
        <v>3352.65</v>
      </c>
      <c r="O372">
        <v>3.677</v>
      </c>
      <c r="P372">
        <v>12.414999999999999</v>
      </c>
      <c r="Q372">
        <v>3.09</v>
      </c>
      <c r="R372">
        <v>0.88</v>
      </c>
      <c r="S372">
        <v>1.06</v>
      </c>
      <c r="T372">
        <v>0.89</v>
      </c>
      <c r="U372">
        <v>1626</v>
      </c>
      <c r="V372">
        <v>5939.3</v>
      </c>
      <c r="W372">
        <v>19298.45</v>
      </c>
      <c r="X372">
        <v>8684.73</v>
      </c>
      <c r="Y372">
        <v>2812.05</v>
      </c>
      <c r="Z372">
        <v>37554.49</v>
      </c>
    </row>
    <row r="373" spans="2:26" x14ac:dyDescent="0.25">
      <c r="B373" s="3">
        <v>45812</v>
      </c>
      <c r="C373">
        <v>302.11</v>
      </c>
      <c r="D373">
        <v>3.4744999999999999</v>
      </c>
      <c r="E373">
        <v>96.69</v>
      </c>
      <c r="F373">
        <v>97.797899999999998</v>
      </c>
      <c r="G373">
        <v>98.787000000000006</v>
      </c>
      <c r="H373">
        <v>1364.85</v>
      </c>
      <c r="I373">
        <v>1.1416999999999999</v>
      </c>
      <c r="J373">
        <v>7.1779999999999999</v>
      </c>
      <c r="K373">
        <v>241.77170000000001</v>
      </c>
      <c r="L373">
        <v>105485</v>
      </c>
      <c r="M373">
        <v>60.34</v>
      </c>
      <c r="N373">
        <v>3372.72</v>
      </c>
      <c r="O373">
        <v>3.7160000000000002</v>
      </c>
      <c r="P373">
        <v>12.37</v>
      </c>
      <c r="Q373">
        <v>3.12</v>
      </c>
      <c r="R373">
        <v>0.87</v>
      </c>
      <c r="S373">
        <v>1.05</v>
      </c>
      <c r="T373">
        <v>0.89</v>
      </c>
      <c r="U373">
        <v>1489</v>
      </c>
      <c r="V373">
        <v>5970.81</v>
      </c>
      <c r="W373">
        <v>19460.490000000002</v>
      </c>
      <c r="X373">
        <v>8576.75</v>
      </c>
      <c r="Y373">
        <v>2770.84</v>
      </c>
      <c r="Z373">
        <v>37747.449999999997</v>
      </c>
    </row>
    <row r="374" spans="2:26" x14ac:dyDescent="0.25">
      <c r="B374" s="3">
        <v>45811</v>
      </c>
      <c r="C374">
        <v>298.58999999999997</v>
      </c>
      <c r="D374">
        <v>3.4588000000000001</v>
      </c>
      <c r="E374">
        <v>96.68</v>
      </c>
      <c r="F374">
        <v>97.811700000000002</v>
      </c>
      <c r="G374">
        <v>99.227000000000004</v>
      </c>
      <c r="H374">
        <v>1379.15</v>
      </c>
      <c r="I374">
        <v>1.1372</v>
      </c>
      <c r="J374">
        <v>7.1882999999999999</v>
      </c>
      <c r="K374">
        <v>244.27340000000001</v>
      </c>
      <c r="L374">
        <v>106850</v>
      </c>
      <c r="M374">
        <v>60.95</v>
      </c>
      <c r="N374">
        <v>3353.43</v>
      </c>
      <c r="O374">
        <v>3.722</v>
      </c>
      <c r="P374">
        <v>12.33</v>
      </c>
      <c r="Q374">
        <v>3.09</v>
      </c>
      <c r="R374">
        <v>0.86</v>
      </c>
      <c r="S374">
        <v>1.03</v>
      </c>
      <c r="T374">
        <v>0.89</v>
      </c>
      <c r="U374">
        <v>1430</v>
      </c>
      <c r="V374">
        <v>5970.37</v>
      </c>
      <c r="W374">
        <v>19398.96</v>
      </c>
      <c r="X374">
        <v>8519.86</v>
      </c>
      <c r="Y374">
        <v>2698.97</v>
      </c>
      <c r="Z374">
        <v>37446.81</v>
      </c>
    </row>
    <row r="375" spans="2:26" x14ac:dyDescent="0.25">
      <c r="B375" s="3">
        <v>45810</v>
      </c>
      <c r="C375">
        <v>304.02</v>
      </c>
      <c r="D375">
        <v>3.5164</v>
      </c>
      <c r="E375">
        <v>96.68</v>
      </c>
      <c r="F375">
        <v>97.795199999999994</v>
      </c>
      <c r="G375">
        <v>98.706000000000003</v>
      </c>
      <c r="H375">
        <v>1379.15</v>
      </c>
      <c r="I375">
        <v>1.1440999999999999</v>
      </c>
      <c r="J375">
        <v>7.1989000000000001</v>
      </c>
      <c r="K375">
        <v>242.8116</v>
      </c>
      <c r="L375">
        <v>105005</v>
      </c>
      <c r="M375">
        <v>60.01</v>
      </c>
      <c r="N375">
        <v>3381.59</v>
      </c>
      <c r="O375">
        <v>3.694</v>
      </c>
      <c r="P375">
        <v>12.3</v>
      </c>
      <c r="Q375">
        <v>3.16</v>
      </c>
      <c r="R375">
        <v>0.88</v>
      </c>
      <c r="S375">
        <v>1.06</v>
      </c>
      <c r="T375">
        <v>0.89</v>
      </c>
      <c r="U375">
        <v>1422</v>
      </c>
      <c r="V375">
        <v>5935.94</v>
      </c>
      <c r="W375">
        <v>19242.61</v>
      </c>
      <c r="X375">
        <v>8359.26</v>
      </c>
      <c r="Y375">
        <v>2698.97</v>
      </c>
      <c r="Z375">
        <v>37470.67</v>
      </c>
    </row>
    <row r="376" spans="2:26" x14ac:dyDescent="0.25">
      <c r="B376" s="3">
        <v>45809</v>
      </c>
      <c r="C376">
        <v>306.32</v>
      </c>
      <c r="D376">
        <v>3.5045999999999999</v>
      </c>
      <c r="E376">
        <v>96.7</v>
      </c>
      <c r="F376">
        <v>97.741900000000001</v>
      </c>
      <c r="G376">
        <v>99.328999999999994</v>
      </c>
      <c r="H376">
        <v>1382.6</v>
      </c>
      <c r="I376">
        <v>1.1347</v>
      </c>
      <c r="J376">
        <v>7.1989000000000001</v>
      </c>
      <c r="K376">
        <v>241.27549999999999</v>
      </c>
      <c r="L376">
        <v>105461.6</v>
      </c>
      <c r="M376">
        <v>58.83</v>
      </c>
      <c r="N376">
        <v>3289.25</v>
      </c>
      <c r="O376">
        <v>3.4470000000000001</v>
      </c>
      <c r="P376">
        <v>12.154999999999999</v>
      </c>
      <c r="Q376">
        <v>3.14</v>
      </c>
      <c r="R376">
        <v>0.88</v>
      </c>
      <c r="S376">
        <v>1.06</v>
      </c>
      <c r="T376">
        <v>0.89</v>
      </c>
      <c r="U376">
        <v>1418</v>
      </c>
      <c r="V376">
        <v>5911.69</v>
      </c>
      <c r="W376">
        <v>19113.77</v>
      </c>
      <c r="X376">
        <v>8432.02</v>
      </c>
      <c r="Y376">
        <v>2697.67</v>
      </c>
      <c r="Z376">
        <v>37965.1</v>
      </c>
    </row>
    <row r="377" spans="2:26" x14ac:dyDescent="0.25">
      <c r="B377" s="3">
        <v>45808</v>
      </c>
      <c r="C377">
        <v>306.32</v>
      </c>
      <c r="D377">
        <v>3.5045999999999999</v>
      </c>
      <c r="E377">
        <v>96.7</v>
      </c>
      <c r="F377">
        <v>97.741900000000001</v>
      </c>
      <c r="G377">
        <v>99.328999999999994</v>
      </c>
      <c r="H377">
        <v>1382.6</v>
      </c>
      <c r="I377">
        <v>1.1347</v>
      </c>
      <c r="J377">
        <v>7.1989000000000001</v>
      </c>
      <c r="K377">
        <v>241.27549999999999</v>
      </c>
      <c r="L377">
        <v>105461.6</v>
      </c>
      <c r="M377">
        <v>58.83</v>
      </c>
      <c r="N377">
        <v>3289.25</v>
      </c>
      <c r="O377">
        <v>3.4470000000000001</v>
      </c>
      <c r="P377">
        <v>12.154999999999999</v>
      </c>
      <c r="Q377">
        <v>3.14</v>
      </c>
      <c r="R377">
        <v>0.88</v>
      </c>
      <c r="S377">
        <v>1.06</v>
      </c>
      <c r="T377">
        <v>0.89</v>
      </c>
      <c r="U377">
        <v>1418</v>
      </c>
      <c r="V377">
        <v>5911.69</v>
      </c>
      <c r="W377">
        <v>19113.77</v>
      </c>
      <c r="X377">
        <v>8432.02</v>
      </c>
      <c r="Y377">
        <v>2697.67</v>
      </c>
      <c r="Z377">
        <v>37965.1</v>
      </c>
    </row>
    <row r="378" spans="2:26" x14ac:dyDescent="0.25">
      <c r="B378" s="3">
        <v>45807</v>
      </c>
      <c r="C378">
        <v>306.32</v>
      </c>
      <c r="D378">
        <v>3.5045999999999999</v>
      </c>
      <c r="E378">
        <v>96.67</v>
      </c>
      <c r="F378">
        <v>97.741900000000001</v>
      </c>
      <c r="G378">
        <v>99.328999999999994</v>
      </c>
      <c r="H378">
        <v>1382.6</v>
      </c>
      <c r="I378">
        <v>1.1347</v>
      </c>
      <c r="J378">
        <v>7.1989000000000001</v>
      </c>
      <c r="K378">
        <v>241.27549999999999</v>
      </c>
      <c r="L378">
        <v>105461.6</v>
      </c>
      <c r="M378">
        <v>58.83</v>
      </c>
      <c r="N378">
        <v>3289.25</v>
      </c>
      <c r="O378">
        <v>3.4470000000000001</v>
      </c>
      <c r="P378">
        <v>12.154999999999999</v>
      </c>
      <c r="Q378">
        <v>3.14</v>
      </c>
      <c r="R378">
        <v>0.88</v>
      </c>
      <c r="S378">
        <v>1.06</v>
      </c>
      <c r="T378">
        <v>0.89</v>
      </c>
      <c r="U378">
        <v>1418</v>
      </c>
      <c r="V378">
        <v>5911.69</v>
      </c>
      <c r="W378">
        <v>19113.77</v>
      </c>
      <c r="X378">
        <v>8432.02</v>
      </c>
      <c r="Y378">
        <v>2697.67</v>
      </c>
      <c r="Z378">
        <v>37965.1</v>
      </c>
    </row>
    <row r="379" spans="2:26" x14ac:dyDescent="0.25">
      <c r="B379" s="3">
        <v>45806</v>
      </c>
      <c r="C379">
        <v>302.95</v>
      </c>
      <c r="D379">
        <v>3.4777999999999998</v>
      </c>
      <c r="E379">
        <v>96.69</v>
      </c>
      <c r="F379">
        <v>97.6965</v>
      </c>
      <c r="G379">
        <v>99.278000000000006</v>
      </c>
      <c r="H379">
        <v>1370.9</v>
      </c>
      <c r="I379">
        <v>1.137</v>
      </c>
      <c r="J379">
        <v>7.1859000000000002</v>
      </c>
      <c r="K379">
        <v>241.94569999999999</v>
      </c>
      <c r="L379">
        <v>105645</v>
      </c>
      <c r="M379">
        <v>59.28</v>
      </c>
      <c r="N379">
        <v>3317.94</v>
      </c>
      <c r="O379">
        <v>3.5219999999999998</v>
      </c>
      <c r="P379">
        <v>12.295</v>
      </c>
      <c r="Q379">
        <v>3.11</v>
      </c>
      <c r="R379">
        <v>0.89</v>
      </c>
      <c r="S379">
        <v>1.07</v>
      </c>
      <c r="T379">
        <v>0.89</v>
      </c>
      <c r="U379">
        <v>1353</v>
      </c>
      <c r="V379">
        <v>5912.17</v>
      </c>
      <c r="W379">
        <v>19175.87</v>
      </c>
      <c r="X379">
        <v>8559.7099999999991</v>
      </c>
      <c r="Y379">
        <v>2720.64</v>
      </c>
      <c r="Z379">
        <v>38432.980000000003</v>
      </c>
    </row>
    <row r="380" spans="2:26" x14ac:dyDescent="0.25">
      <c r="B380" s="3">
        <v>45805</v>
      </c>
      <c r="C380">
        <v>300.64</v>
      </c>
      <c r="D380">
        <v>3.4769999999999999</v>
      </c>
      <c r="E380">
        <v>96.61</v>
      </c>
      <c r="F380">
        <v>97.610500000000002</v>
      </c>
      <c r="G380">
        <v>99.875</v>
      </c>
      <c r="H380">
        <v>1375.2</v>
      </c>
      <c r="I380">
        <v>1.1292</v>
      </c>
      <c r="J380">
        <v>7.1959</v>
      </c>
      <c r="K380">
        <v>241.61359999999999</v>
      </c>
      <c r="L380">
        <v>107005</v>
      </c>
      <c r="M380">
        <v>60.28</v>
      </c>
      <c r="N380">
        <v>3287.48</v>
      </c>
      <c r="O380">
        <v>3.2040000000000002</v>
      </c>
      <c r="P380">
        <v>12.465</v>
      </c>
      <c r="Q380">
        <v>3.12</v>
      </c>
      <c r="R380">
        <v>0.88</v>
      </c>
      <c r="S380">
        <v>1.07</v>
      </c>
      <c r="T380">
        <v>0.88</v>
      </c>
      <c r="U380">
        <v>1303</v>
      </c>
      <c r="V380">
        <v>5888.55</v>
      </c>
      <c r="W380">
        <v>19100.939999999999</v>
      </c>
      <c r="X380">
        <v>8443.8700000000008</v>
      </c>
      <c r="Y380">
        <v>2670.15</v>
      </c>
      <c r="Z380">
        <v>37722.400000000001</v>
      </c>
    </row>
    <row r="381" spans="2:26" x14ac:dyDescent="0.25">
      <c r="B381" s="3">
        <v>45804</v>
      </c>
      <c r="C381">
        <v>301.13</v>
      </c>
      <c r="D381">
        <v>3.5226000000000002</v>
      </c>
      <c r="E381">
        <v>96.59</v>
      </c>
      <c r="F381">
        <v>97.564899999999994</v>
      </c>
      <c r="G381">
        <v>99.521000000000001</v>
      </c>
      <c r="H381">
        <v>1376.4</v>
      </c>
      <c r="I381">
        <v>1.1328</v>
      </c>
      <c r="J381">
        <v>7.1952999999999996</v>
      </c>
      <c r="K381">
        <v>243.91759999999999</v>
      </c>
      <c r="L381">
        <v>110025</v>
      </c>
      <c r="M381">
        <v>59.78</v>
      </c>
      <c r="N381">
        <v>3300.87</v>
      </c>
      <c r="O381">
        <v>3.3980000000000001</v>
      </c>
      <c r="P381">
        <v>12.494999999999999</v>
      </c>
      <c r="Q381">
        <v>3.16</v>
      </c>
      <c r="R381">
        <v>0.89</v>
      </c>
      <c r="S381">
        <v>1.08</v>
      </c>
      <c r="T381">
        <v>0.89</v>
      </c>
      <c r="U381">
        <v>1296</v>
      </c>
      <c r="V381">
        <v>5921.54</v>
      </c>
      <c r="W381">
        <v>19199.16</v>
      </c>
      <c r="X381">
        <v>8469.9699999999993</v>
      </c>
      <c r="Y381">
        <v>2637.22</v>
      </c>
      <c r="Z381">
        <v>37724.11</v>
      </c>
    </row>
    <row r="382" spans="2:26" x14ac:dyDescent="0.25">
      <c r="B382" s="3">
        <v>45803</v>
      </c>
      <c r="C382">
        <v>301.94</v>
      </c>
      <c r="D382">
        <v>3.5985999999999998</v>
      </c>
      <c r="E382">
        <v>96.58</v>
      </c>
      <c r="F382">
        <v>97.545400000000001</v>
      </c>
      <c r="G382">
        <v>98.933999999999997</v>
      </c>
      <c r="H382">
        <v>1370.4</v>
      </c>
      <c r="I382">
        <v>1.1387</v>
      </c>
      <c r="J382">
        <v>7.1863999999999999</v>
      </c>
      <c r="K382">
        <v>241.73570000000001</v>
      </c>
      <c r="L382">
        <v>108885</v>
      </c>
      <c r="M382">
        <v>60.23</v>
      </c>
      <c r="N382">
        <v>3343.84</v>
      </c>
      <c r="O382">
        <v>3.3340000000000001</v>
      </c>
      <c r="P382">
        <v>12.484999999999999</v>
      </c>
      <c r="Q382">
        <v>3.3</v>
      </c>
      <c r="R382">
        <v>0.91</v>
      </c>
      <c r="S382">
        <v>1.1100000000000001</v>
      </c>
      <c r="T382">
        <v>0.91</v>
      </c>
      <c r="U382">
        <v>1340</v>
      </c>
      <c r="V382">
        <v>5802.82</v>
      </c>
      <c r="W382">
        <v>18737.21</v>
      </c>
      <c r="X382">
        <v>8437.64</v>
      </c>
      <c r="Y382">
        <v>2644.4</v>
      </c>
      <c r="Z382">
        <v>37531.53</v>
      </c>
    </row>
    <row r="383" spans="2:26" x14ac:dyDescent="0.25">
      <c r="B383" s="3">
        <v>45802</v>
      </c>
      <c r="C383">
        <v>301.94</v>
      </c>
      <c r="D383">
        <v>3.6067</v>
      </c>
      <c r="E383">
        <v>96.58</v>
      </c>
      <c r="F383">
        <v>97.531899999999993</v>
      </c>
      <c r="G383">
        <v>99.111999999999995</v>
      </c>
      <c r="H383">
        <v>1366</v>
      </c>
      <c r="I383">
        <v>1.1362000000000001</v>
      </c>
      <c r="J383">
        <v>7.181</v>
      </c>
      <c r="K383">
        <v>241.78720000000001</v>
      </c>
      <c r="L383">
        <v>108885</v>
      </c>
      <c r="M383">
        <v>60.23</v>
      </c>
      <c r="N383">
        <v>3357.51</v>
      </c>
      <c r="O383">
        <v>3.3340000000000001</v>
      </c>
      <c r="P383">
        <v>12.484999999999999</v>
      </c>
      <c r="Q383">
        <v>3.3</v>
      </c>
      <c r="R383">
        <v>0.91</v>
      </c>
      <c r="S383">
        <v>1.1100000000000001</v>
      </c>
      <c r="T383">
        <v>0.91</v>
      </c>
      <c r="U383">
        <v>1340</v>
      </c>
      <c r="V383">
        <v>5802.82</v>
      </c>
      <c r="W383">
        <v>18737.21</v>
      </c>
      <c r="X383">
        <v>8583.86</v>
      </c>
      <c r="Y383">
        <v>2592.09</v>
      </c>
      <c r="Z383">
        <v>37160.47</v>
      </c>
    </row>
    <row r="384" spans="2:26" x14ac:dyDescent="0.25">
      <c r="B384" s="3">
        <v>45801</v>
      </c>
      <c r="C384">
        <v>301.94</v>
      </c>
      <c r="D384">
        <v>3.6067</v>
      </c>
      <c r="E384">
        <v>96.58</v>
      </c>
      <c r="F384">
        <v>97.531899999999993</v>
      </c>
      <c r="G384">
        <v>99.111999999999995</v>
      </c>
      <c r="H384">
        <v>1366</v>
      </c>
      <c r="I384">
        <v>1.1362000000000001</v>
      </c>
      <c r="J384">
        <v>7.181</v>
      </c>
      <c r="K384">
        <v>241.78720000000001</v>
      </c>
      <c r="L384">
        <v>108885</v>
      </c>
      <c r="M384">
        <v>60.23</v>
      </c>
      <c r="N384">
        <v>3357.51</v>
      </c>
      <c r="O384">
        <v>3.3340000000000001</v>
      </c>
      <c r="P384">
        <v>12.484999999999999</v>
      </c>
      <c r="Q384">
        <v>3.3</v>
      </c>
      <c r="R384">
        <v>0.91</v>
      </c>
      <c r="S384">
        <v>1.1100000000000001</v>
      </c>
      <c r="T384">
        <v>0.91</v>
      </c>
      <c r="U384">
        <v>1340</v>
      </c>
      <c r="V384">
        <v>5802.82</v>
      </c>
      <c r="W384">
        <v>18737.21</v>
      </c>
      <c r="X384">
        <v>8583.86</v>
      </c>
      <c r="Y384">
        <v>2592.09</v>
      </c>
      <c r="Z384">
        <v>37160.47</v>
      </c>
    </row>
    <row r="385" spans="2:26" x14ac:dyDescent="0.25">
      <c r="B385" s="3">
        <v>45800</v>
      </c>
      <c r="C385">
        <v>301.94</v>
      </c>
      <c r="D385">
        <v>3.6067</v>
      </c>
      <c r="E385">
        <v>96.58</v>
      </c>
      <c r="F385">
        <v>97.531899999999993</v>
      </c>
      <c r="G385">
        <v>99.111999999999995</v>
      </c>
      <c r="H385">
        <v>1366</v>
      </c>
      <c r="I385">
        <v>1.1362000000000001</v>
      </c>
      <c r="J385">
        <v>7.181</v>
      </c>
      <c r="K385">
        <v>241.78720000000001</v>
      </c>
      <c r="L385">
        <v>108885</v>
      </c>
      <c r="M385">
        <v>60.23</v>
      </c>
      <c r="N385">
        <v>3357.51</v>
      </c>
      <c r="O385">
        <v>3.3340000000000001</v>
      </c>
      <c r="P385">
        <v>12.484999999999999</v>
      </c>
      <c r="Q385">
        <v>3.3</v>
      </c>
      <c r="R385">
        <v>0.91</v>
      </c>
      <c r="S385">
        <v>1.1100000000000001</v>
      </c>
      <c r="T385">
        <v>0.91</v>
      </c>
      <c r="U385">
        <v>1340</v>
      </c>
      <c r="V385">
        <v>5802.82</v>
      </c>
      <c r="W385">
        <v>18737.21</v>
      </c>
      <c r="X385">
        <v>8583.86</v>
      </c>
      <c r="Y385">
        <v>2592.09</v>
      </c>
      <c r="Z385">
        <v>37160.47</v>
      </c>
    </row>
    <row r="386" spans="2:26" x14ac:dyDescent="0.25">
      <c r="B386" s="3">
        <v>45799</v>
      </c>
      <c r="C386">
        <v>300.93</v>
      </c>
      <c r="D386">
        <v>3.5394000000000001</v>
      </c>
      <c r="E386">
        <v>96.61</v>
      </c>
      <c r="F386">
        <v>97.524900000000002</v>
      </c>
      <c r="G386">
        <v>99.96</v>
      </c>
      <c r="H386">
        <v>1383</v>
      </c>
      <c r="I386">
        <v>1.1281000000000001</v>
      </c>
      <c r="J386">
        <v>7.2055999999999996</v>
      </c>
      <c r="K386">
        <v>242.22579999999999</v>
      </c>
      <c r="L386">
        <v>111440</v>
      </c>
      <c r="M386">
        <v>60.03</v>
      </c>
      <c r="N386">
        <v>3294.52</v>
      </c>
      <c r="O386">
        <v>3.2530000000000001</v>
      </c>
      <c r="P386">
        <v>12.35</v>
      </c>
      <c r="Q386">
        <v>3.23</v>
      </c>
      <c r="R386">
        <v>0.9</v>
      </c>
      <c r="S386">
        <v>1.1000000000000001</v>
      </c>
      <c r="T386">
        <v>0.9</v>
      </c>
      <c r="U386">
        <v>1341</v>
      </c>
      <c r="V386">
        <v>5842.01</v>
      </c>
      <c r="W386">
        <v>18925.73</v>
      </c>
      <c r="X386">
        <v>8557.64</v>
      </c>
      <c r="Y386">
        <v>2593.67</v>
      </c>
      <c r="Z386">
        <v>36985.870000000003</v>
      </c>
    </row>
    <row r="387" spans="2:26" x14ac:dyDescent="0.25">
      <c r="B387" s="3">
        <v>45798</v>
      </c>
      <c r="C387">
        <v>292.45999999999998</v>
      </c>
      <c r="D387">
        <v>3.4916</v>
      </c>
      <c r="E387">
        <v>96.65</v>
      </c>
      <c r="F387">
        <v>97.520600000000002</v>
      </c>
      <c r="G387">
        <v>99.558999999999997</v>
      </c>
      <c r="H387">
        <v>1371.4</v>
      </c>
      <c r="I387">
        <v>1.1331</v>
      </c>
      <c r="J387">
        <v>7.2015000000000002</v>
      </c>
      <c r="K387">
        <v>242.8587</v>
      </c>
      <c r="L387">
        <v>108960</v>
      </c>
      <c r="M387">
        <v>60.38</v>
      </c>
      <c r="N387">
        <v>3314.96</v>
      </c>
      <c r="O387">
        <v>3.3679999999999999</v>
      </c>
      <c r="P387">
        <v>12.48</v>
      </c>
      <c r="Q387">
        <v>3.19</v>
      </c>
      <c r="R387">
        <v>0.9</v>
      </c>
      <c r="S387">
        <v>1.1000000000000001</v>
      </c>
      <c r="T387">
        <v>0.88</v>
      </c>
      <c r="U387">
        <v>1337</v>
      </c>
      <c r="V387">
        <v>5844.61</v>
      </c>
      <c r="W387">
        <v>18872.64</v>
      </c>
      <c r="X387">
        <v>8660.94</v>
      </c>
      <c r="Y387">
        <v>2625.58</v>
      </c>
      <c r="Z387">
        <v>37298.980000000003</v>
      </c>
    </row>
    <row r="388" spans="2:26" x14ac:dyDescent="0.25">
      <c r="B388" s="3">
        <v>45797</v>
      </c>
      <c r="C388">
        <v>296.81</v>
      </c>
      <c r="D388">
        <v>3.4636</v>
      </c>
      <c r="E388">
        <v>96.66</v>
      </c>
      <c r="F388">
        <v>97.479699999999994</v>
      </c>
      <c r="G388">
        <v>100.11799999999999</v>
      </c>
      <c r="H388">
        <v>1394</v>
      </c>
      <c r="I388">
        <v>1.1283000000000001</v>
      </c>
      <c r="J388">
        <v>7.2169999999999996</v>
      </c>
      <c r="K388">
        <v>245.86359999999999</v>
      </c>
      <c r="L388">
        <v>107360</v>
      </c>
      <c r="M388">
        <v>60.63</v>
      </c>
      <c r="N388">
        <v>3290.13</v>
      </c>
      <c r="O388">
        <v>3.427</v>
      </c>
      <c r="P388">
        <v>12.515000000000001</v>
      </c>
      <c r="Q388">
        <v>3.11</v>
      </c>
      <c r="R388">
        <v>0.88</v>
      </c>
      <c r="S388">
        <v>1.08</v>
      </c>
      <c r="T388">
        <v>0.89</v>
      </c>
      <c r="U388">
        <v>1340</v>
      </c>
      <c r="V388">
        <v>5940.46</v>
      </c>
      <c r="W388">
        <v>19142.71</v>
      </c>
      <c r="X388">
        <v>8589.08</v>
      </c>
      <c r="Y388">
        <v>2601.8000000000002</v>
      </c>
      <c r="Z388">
        <v>37529.49</v>
      </c>
    </row>
    <row r="389" spans="2:26" x14ac:dyDescent="0.25">
      <c r="B389" s="3">
        <v>45796</v>
      </c>
      <c r="C389">
        <v>301.98</v>
      </c>
      <c r="D389">
        <v>3.4895</v>
      </c>
      <c r="E389">
        <v>96.65</v>
      </c>
      <c r="F389">
        <v>97.398700000000005</v>
      </c>
      <c r="G389">
        <v>100.426</v>
      </c>
      <c r="H389">
        <v>1390.7</v>
      </c>
      <c r="I389">
        <v>1.1240000000000001</v>
      </c>
      <c r="J389">
        <v>7.2138</v>
      </c>
      <c r="K389">
        <v>245.90039999999999</v>
      </c>
      <c r="L389">
        <v>105880</v>
      </c>
      <c r="M389">
        <v>60.37</v>
      </c>
      <c r="N389">
        <v>3229.56</v>
      </c>
      <c r="O389">
        <v>3.113</v>
      </c>
      <c r="P389">
        <v>11.965</v>
      </c>
      <c r="Q389">
        <v>3.12</v>
      </c>
      <c r="R389">
        <v>0.89</v>
      </c>
      <c r="S389">
        <v>1.1000000000000001</v>
      </c>
      <c r="T389">
        <v>0.88</v>
      </c>
      <c r="U389">
        <v>1347</v>
      </c>
      <c r="V389">
        <v>5963.6</v>
      </c>
      <c r="W389">
        <v>19215.46</v>
      </c>
      <c r="X389">
        <v>8460.5499999999993</v>
      </c>
      <c r="Y389">
        <v>2603.42</v>
      </c>
      <c r="Z389">
        <v>37498.629999999997</v>
      </c>
    </row>
    <row r="390" spans="2:26" x14ac:dyDescent="0.25">
      <c r="B390" s="3">
        <v>45795</v>
      </c>
      <c r="C390">
        <v>299.29000000000002</v>
      </c>
      <c r="D390">
        <v>3.4533</v>
      </c>
      <c r="E390">
        <v>96.65</v>
      </c>
      <c r="F390">
        <v>97.37</v>
      </c>
      <c r="G390">
        <v>101.092</v>
      </c>
      <c r="H390">
        <v>1401.75</v>
      </c>
      <c r="I390">
        <v>1.1163000000000001</v>
      </c>
      <c r="J390">
        <v>7.2135999999999996</v>
      </c>
      <c r="K390">
        <v>247.15260000000001</v>
      </c>
      <c r="L390">
        <v>104425</v>
      </c>
      <c r="M390">
        <v>60.59</v>
      </c>
      <c r="N390">
        <v>3203.65</v>
      </c>
      <c r="O390">
        <v>3.3340000000000001</v>
      </c>
      <c r="P390">
        <v>11.895</v>
      </c>
      <c r="Q390">
        <v>3.05</v>
      </c>
      <c r="R390">
        <v>0.9</v>
      </c>
      <c r="S390">
        <v>1.1100000000000001</v>
      </c>
      <c r="T390">
        <v>0.89</v>
      </c>
      <c r="U390">
        <v>1388</v>
      </c>
      <c r="V390">
        <v>5958.38</v>
      </c>
      <c r="W390">
        <v>19211.099999999999</v>
      </c>
      <c r="X390">
        <v>8468.2900000000009</v>
      </c>
      <c r="Y390">
        <v>2626.87</v>
      </c>
      <c r="Z390">
        <v>37753.72</v>
      </c>
    </row>
    <row r="391" spans="2:26" x14ac:dyDescent="0.25">
      <c r="B391" s="3">
        <v>45794</v>
      </c>
      <c r="C391">
        <v>299.29000000000002</v>
      </c>
      <c r="D391">
        <v>3.4533</v>
      </c>
      <c r="E391">
        <v>96.65</v>
      </c>
      <c r="F391">
        <v>97.37</v>
      </c>
      <c r="G391">
        <v>101.092</v>
      </c>
      <c r="H391">
        <v>1401.75</v>
      </c>
      <c r="I391">
        <v>1.1163000000000001</v>
      </c>
      <c r="J391">
        <v>7.2135999999999996</v>
      </c>
      <c r="K391">
        <v>247.15260000000001</v>
      </c>
      <c r="L391">
        <v>104425</v>
      </c>
      <c r="M391">
        <v>60.59</v>
      </c>
      <c r="N391">
        <v>3203.65</v>
      </c>
      <c r="O391">
        <v>3.3340000000000001</v>
      </c>
      <c r="P391">
        <v>11.895</v>
      </c>
      <c r="Q391">
        <v>3.05</v>
      </c>
      <c r="R391">
        <v>0.9</v>
      </c>
      <c r="S391">
        <v>1.1100000000000001</v>
      </c>
      <c r="T391">
        <v>0.89</v>
      </c>
      <c r="U391">
        <v>1388</v>
      </c>
      <c r="V391">
        <v>5958.38</v>
      </c>
      <c r="W391">
        <v>19211.099999999999</v>
      </c>
      <c r="X391">
        <v>8468.2900000000009</v>
      </c>
      <c r="Y391">
        <v>2626.87</v>
      </c>
      <c r="Z391">
        <v>37753.72</v>
      </c>
    </row>
    <row r="392" spans="2:26" x14ac:dyDescent="0.25">
      <c r="B392" s="3">
        <v>45793</v>
      </c>
      <c r="C392">
        <v>299.29000000000002</v>
      </c>
      <c r="D392">
        <v>3.4533</v>
      </c>
      <c r="E392">
        <v>96.61</v>
      </c>
      <c r="F392">
        <v>97.37</v>
      </c>
      <c r="G392">
        <v>101.092</v>
      </c>
      <c r="H392">
        <v>1401.75</v>
      </c>
      <c r="I392">
        <v>1.1163000000000001</v>
      </c>
      <c r="J392">
        <v>7.2135999999999996</v>
      </c>
      <c r="K392">
        <v>247.15260000000001</v>
      </c>
      <c r="L392">
        <v>104425</v>
      </c>
      <c r="M392">
        <v>60.59</v>
      </c>
      <c r="N392">
        <v>3203.65</v>
      </c>
      <c r="O392">
        <v>3.3340000000000001</v>
      </c>
      <c r="P392">
        <v>11.895</v>
      </c>
      <c r="Q392">
        <v>3.05</v>
      </c>
      <c r="R392">
        <v>0.9</v>
      </c>
      <c r="S392">
        <v>1.1100000000000001</v>
      </c>
      <c r="T392">
        <v>0.89</v>
      </c>
      <c r="U392">
        <v>1388</v>
      </c>
      <c r="V392">
        <v>5958.38</v>
      </c>
      <c r="W392">
        <v>19211.099999999999</v>
      </c>
      <c r="X392">
        <v>8468.2900000000009</v>
      </c>
      <c r="Y392">
        <v>2626.87</v>
      </c>
      <c r="Z392">
        <v>37753.72</v>
      </c>
    </row>
    <row r="393" spans="2:26" x14ac:dyDescent="0.25">
      <c r="B393" s="3">
        <v>45792</v>
      </c>
      <c r="C393">
        <v>303.35000000000002</v>
      </c>
      <c r="D393">
        <v>3.4727000000000001</v>
      </c>
      <c r="E393">
        <v>96.57</v>
      </c>
      <c r="F393">
        <v>97.329400000000007</v>
      </c>
      <c r="G393">
        <v>100.879</v>
      </c>
      <c r="H393">
        <v>1398.55</v>
      </c>
      <c r="I393">
        <v>1.1187</v>
      </c>
      <c r="J393">
        <v>7.2073999999999998</v>
      </c>
      <c r="K393">
        <v>245.97479999999999</v>
      </c>
      <c r="L393">
        <v>103500</v>
      </c>
      <c r="M393">
        <v>60.36</v>
      </c>
      <c r="N393">
        <v>3240.1</v>
      </c>
      <c r="O393">
        <v>3.3620000000000001</v>
      </c>
      <c r="P393">
        <v>11.497999999999999</v>
      </c>
      <c r="Q393">
        <v>3.09</v>
      </c>
      <c r="R393">
        <v>0.91</v>
      </c>
      <c r="S393">
        <v>1.1200000000000001</v>
      </c>
      <c r="T393">
        <v>0.89</v>
      </c>
      <c r="U393">
        <v>1305</v>
      </c>
      <c r="V393">
        <v>5916.93</v>
      </c>
      <c r="W393">
        <v>19112.32</v>
      </c>
      <c r="X393">
        <v>8509.67</v>
      </c>
      <c r="Y393">
        <v>2621.36</v>
      </c>
      <c r="Z393">
        <v>37755.51</v>
      </c>
    </row>
    <row r="394" spans="2:26" x14ac:dyDescent="0.25">
      <c r="B394" s="3">
        <v>45791</v>
      </c>
      <c r="C394">
        <v>295.14</v>
      </c>
      <c r="D394">
        <v>3.3877000000000002</v>
      </c>
      <c r="E394">
        <v>96.57</v>
      </c>
      <c r="F394">
        <v>97.271299999999997</v>
      </c>
      <c r="G394">
        <v>101.039</v>
      </c>
      <c r="H394">
        <v>1403.5</v>
      </c>
      <c r="I394">
        <v>1.1174999999999999</v>
      </c>
      <c r="J394">
        <v>7.2084000000000001</v>
      </c>
      <c r="K394">
        <v>248.74170000000001</v>
      </c>
      <c r="L394">
        <v>103620</v>
      </c>
      <c r="M394">
        <v>61.33</v>
      </c>
      <c r="N394">
        <v>3177.25</v>
      </c>
      <c r="O394">
        <v>3.492</v>
      </c>
      <c r="P394">
        <v>11.475</v>
      </c>
      <c r="Q394">
        <v>3.01</v>
      </c>
      <c r="R394">
        <v>0.91</v>
      </c>
      <c r="S394">
        <v>1.1100000000000001</v>
      </c>
      <c r="T394">
        <v>0.89</v>
      </c>
      <c r="U394">
        <v>1267</v>
      </c>
      <c r="V394">
        <v>5892.58</v>
      </c>
      <c r="W394">
        <v>19146.810000000001</v>
      </c>
      <c r="X394">
        <v>8593.07</v>
      </c>
      <c r="Y394">
        <v>2640.57</v>
      </c>
      <c r="Z394">
        <v>38128.129999999997</v>
      </c>
    </row>
    <row r="395" spans="2:26" x14ac:dyDescent="0.25">
      <c r="B395" s="3">
        <v>45790</v>
      </c>
      <c r="C395">
        <v>298.29000000000002</v>
      </c>
      <c r="D395">
        <v>3.3992</v>
      </c>
      <c r="E395">
        <v>96.5</v>
      </c>
      <c r="F395">
        <v>97.186899999999994</v>
      </c>
      <c r="G395">
        <v>101.003</v>
      </c>
      <c r="H395">
        <v>1415.8</v>
      </c>
      <c r="I395">
        <v>1.1185</v>
      </c>
      <c r="J395">
        <v>7.2046000000000001</v>
      </c>
      <c r="K395">
        <v>252.66409999999999</v>
      </c>
      <c r="L395">
        <v>105265</v>
      </c>
      <c r="M395">
        <v>61.84</v>
      </c>
      <c r="N395">
        <v>3250.31</v>
      </c>
      <c r="O395">
        <v>3.6469999999999998</v>
      </c>
      <c r="P395">
        <v>11.46</v>
      </c>
      <c r="Q395">
        <v>2.99</v>
      </c>
      <c r="R395">
        <v>0.91</v>
      </c>
      <c r="S395">
        <v>1.1100000000000001</v>
      </c>
      <c r="T395">
        <v>0.89</v>
      </c>
      <c r="U395">
        <v>1280</v>
      </c>
      <c r="V395">
        <v>5886.55</v>
      </c>
      <c r="W395">
        <v>19010.080000000002</v>
      </c>
      <c r="X395">
        <v>8386.2099999999991</v>
      </c>
      <c r="Y395">
        <v>2608.42</v>
      </c>
      <c r="Z395">
        <v>38183.26</v>
      </c>
    </row>
    <row r="396" spans="2:26" x14ac:dyDescent="0.25">
      <c r="B396" s="3">
        <v>45789</v>
      </c>
      <c r="C396">
        <v>300.06</v>
      </c>
      <c r="D396">
        <v>3.4601999999999999</v>
      </c>
      <c r="E396">
        <v>96.33</v>
      </c>
      <c r="F396">
        <v>97.097300000000004</v>
      </c>
      <c r="G396">
        <v>101.788</v>
      </c>
      <c r="H396">
        <v>1418.3</v>
      </c>
      <c r="I396">
        <v>1.1087</v>
      </c>
      <c r="J396">
        <v>7.2053000000000003</v>
      </c>
      <c r="K396">
        <v>250.226</v>
      </c>
      <c r="L396">
        <v>102115</v>
      </c>
      <c r="M396">
        <v>60.79</v>
      </c>
      <c r="N396">
        <v>3236.39</v>
      </c>
      <c r="O396">
        <v>3.6459999999999999</v>
      </c>
      <c r="P396">
        <v>11.44</v>
      </c>
      <c r="Q396">
        <v>3.05</v>
      </c>
      <c r="R396">
        <v>0.94</v>
      </c>
      <c r="S396">
        <v>1.1299999999999999</v>
      </c>
      <c r="T396">
        <v>0.9</v>
      </c>
      <c r="U396">
        <v>1304</v>
      </c>
      <c r="V396">
        <v>5844.19</v>
      </c>
      <c r="W396">
        <v>18708.34</v>
      </c>
      <c r="X396">
        <v>8559.23</v>
      </c>
      <c r="Y396">
        <v>2607.33</v>
      </c>
      <c r="Z396">
        <v>37644.26</v>
      </c>
    </row>
    <row r="397" spans="2:26" x14ac:dyDescent="0.25">
      <c r="B397" s="3">
        <v>45788</v>
      </c>
      <c r="C397">
        <v>314.19</v>
      </c>
      <c r="D397">
        <v>3.7690999999999999</v>
      </c>
      <c r="E397">
        <v>96.15</v>
      </c>
      <c r="F397">
        <v>96.953299999999999</v>
      </c>
      <c r="G397">
        <v>100.339</v>
      </c>
      <c r="H397">
        <v>1398.1</v>
      </c>
      <c r="I397">
        <v>1.125</v>
      </c>
      <c r="J397">
        <v>7.2382</v>
      </c>
      <c r="K397">
        <v>247.28110000000001</v>
      </c>
      <c r="L397">
        <v>103635</v>
      </c>
      <c r="M397">
        <v>59.74</v>
      </c>
      <c r="N397">
        <v>3324.98</v>
      </c>
      <c r="O397">
        <v>3.7949999999999999</v>
      </c>
      <c r="P397">
        <v>11.465</v>
      </c>
      <c r="Q397">
        <v>3.43</v>
      </c>
      <c r="R397">
        <v>0.99</v>
      </c>
      <c r="S397">
        <v>1.18</v>
      </c>
      <c r="T397">
        <v>0.9</v>
      </c>
      <c r="U397">
        <v>1299</v>
      </c>
      <c r="V397">
        <v>5659.91</v>
      </c>
      <c r="W397">
        <v>17928.919999999998</v>
      </c>
      <c r="X397">
        <v>8308.83</v>
      </c>
      <c r="Y397">
        <v>2577.27</v>
      </c>
      <c r="Z397">
        <v>37503.33</v>
      </c>
    </row>
    <row r="398" spans="2:26" x14ac:dyDescent="0.25">
      <c r="B398" s="3">
        <v>45787</v>
      </c>
      <c r="C398">
        <v>314.19</v>
      </c>
      <c r="D398">
        <v>3.7690999999999999</v>
      </c>
      <c r="E398">
        <v>96.15</v>
      </c>
      <c r="F398">
        <v>96.953299999999999</v>
      </c>
      <c r="G398">
        <v>100.339</v>
      </c>
      <c r="H398">
        <v>1398.1</v>
      </c>
      <c r="I398">
        <v>1.125</v>
      </c>
      <c r="J398">
        <v>7.2382</v>
      </c>
      <c r="K398">
        <v>247.28110000000001</v>
      </c>
      <c r="L398">
        <v>103635</v>
      </c>
      <c r="M398">
        <v>59.74</v>
      </c>
      <c r="N398">
        <v>3324.98</v>
      </c>
      <c r="O398">
        <v>3.7949999999999999</v>
      </c>
      <c r="P398">
        <v>11.465</v>
      </c>
      <c r="Q398">
        <v>3.43</v>
      </c>
      <c r="R398">
        <v>0.99</v>
      </c>
      <c r="S398">
        <v>1.18</v>
      </c>
      <c r="T398">
        <v>0.9</v>
      </c>
      <c r="U398">
        <v>1299</v>
      </c>
      <c r="V398">
        <v>5659.91</v>
      </c>
      <c r="W398">
        <v>17928.919999999998</v>
      </c>
      <c r="X398">
        <v>8308.83</v>
      </c>
      <c r="Y398">
        <v>2577.27</v>
      </c>
      <c r="Z398">
        <v>37503.33</v>
      </c>
    </row>
    <row r="399" spans="2:26" x14ac:dyDescent="0.25">
      <c r="B399" s="3">
        <v>45786</v>
      </c>
      <c r="C399">
        <v>314.19</v>
      </c>
      <c r="D399">
        <v>3.7690999999999999</v>
      </c>
      <c r="E399">
        <v>96.13</v>
      </c>
      <c r="F399">
        <v>96.953299999999999</v>
      </c>
      <c r="G399">
        <v>100.339</v>
      </c>
      <c r="H399">
        <v>1398.1</v>
      </c>
      <c r="I399">
        <v>1.125</v>
      </c>
      <c r="J399">
        <v>7.2382</v>
      </c>
      <c r="K399">
        <v>247.28110000000001</v>
      </c>
      <c r="L399">
        <v>103635</v>
      </c>
      <c r="M399">
        <v>59.74</v>
      </c>
      <c r="N399">
        <v>3324.98</v>
      </c>
      <c r="O399">
        <v>3.7949999999999999</v>
      </c>
      <c r="P399">
        <v>11.465</v>
      </c>
      <c r="Q399">
        <v>3.43</v>
      </c>
      <c r="R399">
        <v>0.99</v>
      </c>
      <c r="S399">
        <v>1.18</v>
      </c>
      <c r="T399">
        <v>0.9</v>
      </c>
      <c r="U399">
        <v>1299</v>
      </c>
      <c r="V399">
        <v>5659.91</v>
      </c>
      <c r="W399">
        <v>17928.919999999998</v>
      </c>
      <c r="X399">
        <v>8308.83</v>
      </c>
      <c r="Y399">
        <v>2577.27</v>
      </c>
      <c r="Z399">
        <v>37503.33</v>
      </c>
    </row>
    <row r="400" spans="2:26" x14ac:dyDescent="0.25">
      <c r="B400" s="3">
        <v>45785</v>
      </c>
      <c r="C400">
        <v>313.39999999999998</v>
      </c>
      <c r="D400">
        <v>3.7753000000000001</v>
      </c>
      <c r="E400">
        <v>96.08</v>
      </c>
      <c r="F400">
        <v>96.867800000000003</v>
      </c>
      <c r="G400">
        <v>100.64</v>
      </c>
      <c r="H400">
        <v>1404.95</v>
      </c>
      <c r="I400">
        <v>1.1228</v>
      </c>
      <c r="J400">
        <v>7.2427999999999999</v>
      </c>
      <c r="K400">
        <v>247.99799999999999</v>
      </c>
      <c r="L400">
        <v>101780</v>
      </c>
      <c r="M400">
        <v>59.22</v>
      </c>
      <c r="N400">
        <v>3305.72</v>
      </c>
      <c r="O400">
        <v>3.5920000000000001</v>
      </c>
      <c r="P400">
        <v>11.45</v>
      </c>
      <c r="Q400">
        <v>3.42</v>
      </c>
      <c r="R400">
        <v>0.99</v>
      </c>
      <c r="S400">
        <v>1.18</v>
      </c>
      <c r="T400">
        <v>0.9</v>
      </c>
      <c r="U400">
        <v>1316</v>
      </c>
      <c r="V400">
        <v>5663.94</v>
      </c>
      <c r="W400">
        <v>17928.14</v>
      </c>
      <c r="X400">
        <v>8300.25</v>
      </c>
      <c r="Y400">
        <v>2579.48</v>
      </c>
      <c r="Z400">
        <v>36928.629999999997</v>
      </c>
    </row>
    <row r="401" spans="2:26" x14ac:dyDescent="0.25">
      <c r="B401" s="3">
        <v>45784</v>
      </c>
      <c r="C401">
        <v>321.66000000000003</v>
      </c>
      <c r="D401">
        <v>3.8921999999999999</v>
      </c>
      <c r="E401">
        <v>95.99</v>
      </c>
      <c r="F401">
        <v>96.846000000000004</v>
      </c>
      <c r="G401">
        <v>99.614000000000004</v>
      </c>
      <c r="H401">
        <v>1392.15</v>
      </c>
      <c r="I401">
        <v>1.1301000000000001</v>
      </c>
      <c r="J401">
        <v>7.2275</v>
      </c>
      <c r="K401">
        <v>242.1591</v>
      </c>
      <c r="L401">
        <v>96655</v>
      </c>
      <c r="M401">
        <v>58.01</v>
      </c>
      <c r="N401">
        <v>3364.5</v>
      </c>
      <c r="O401">
        <v>3.621</v>
      </c>
      <c r="P401">
        <v>11.41</v>
      </c>
      <c r="Q401">
        <v>3.56</v>
      </c>
      <c r="R401">
        <v>1.02</v>
      </c>
      <c r="S401">
        <v>1.21</v>
      </c>
      <c r="T401">
        <v>0.9</v>
      </c>
      <c r="U401">
        <v>1374</v>
      </c>
      <c r="V401">
        <v>5631.28</v>
      </c>
      <c r="W401">
        <v>17738.16</v>
      </c>
      <c r="X401">
        <v>8242.25</v>
      </c>
      <c r="Y401">
        <v>2573.8000000000002</v>
      </c>
      <c r="Z401">
        <v>36779.660000000003</v>
      </c>
    </row>
    <row r="402" spans="2:26" x14ac:dyDescent="0.25">
      <c r="B402" s="3">
        <v>45783</v>
      </c>
      <c r="C402">
        <v>326.73</v>
      </c>
      <c r="D402">
        <v>3.9094000000000002</v>
      </c>
      <c r="E402">
        <v>95.95</v>
      </c>
      <c r="F402">
        <v>96.794899999999998</v>
      </c>
      <c r="G402">
        <v>99.238</v>
      </c>
      <c r="H402">
        <v>1401.1</v>
      </c>
      <c r="I402">
        <v>1.137</v>
      </c>
      <c r="J402">
        <v>7.2190000000000003</v>
      </c>
      <c r="K402">
        <v>241.23779999999999</v>
      </c>
      <c r="L402">
        <v>95410</v>
      </c>
      <c r="M402">
        <v>58.92</v>
      </c>
      <c r="N402">
        <v>3431.77</v>
      </c>
      <c r="O402">
        <v>3.4630000000000001</v>
      </c>
      <c r="P402">
        <v>11.315</v>
      </c>
      <c r="Q402">
        <v>3.57</v>
      </c>
      <c r="R402">
        <v>1.02</v>
      </c>
      <c r="S402">
        <v>1.2</v>
      </c>
      <c r="T402">
        <v>0.91</v>
      </c>
      <c r="U402">
        <v>1406</v>
      </c>
      <c r="V402">
        <v>5606.91</v>
      </c>
      <c r="W402">
        <v>17689.66</v>
      </c>
      <c r="X402">
        <v>8261.61</v>
      </c>
      <c r="Y402">
        <v>2559.79</v>
      </c>
      <c r="Z402">
        <v>36830.69</v>
      </c>
    </row>
    <row r="403" spans="2:26" x14ac:dyDescent="0.25">
      <c r="B403" s="3">
        <v>45782</v>
      </c>
      <c r="C403">
        <v>324.66000000000003</v>
      </c>
      <c r="D403">
        <v>3.8761999999999999</v>
      </c>
      <c r="E403">
        <v>95.94</v>
      </c>
      <c r="F403">
        <v>96.799400000000006</v>
      </c>
      <c r="G403">
        <v>99.831000000000003</v>
      </c>
      <c r="H403">
        <v>1401.1</v>
      </c>
      <c r="I403">
        <v>1.1315</v>
      </c>
      <c r="J403">
        <v>7.2713999999999999</v>
      </c>
      <c r="K403">
        <v>241.9435</v>
      </c>
      <c r="L403">
        <v>94730</v>
      </c>
      <c r="M403">
        <v>57.35</v>
      </c>
      <c r="N403">
        <v>3334.12</v>
      </c>
      <c r="O403">
        <v>3.55</v>
      </c>
      <c r="P403">
        <v>11.26</v>
      </c>
      <c r="Q403">
        <v>3.51</v>
      </c>
      <c r="R403">
        <v>1.02</v>
      </c>
      <c r="S403">
        <v>1.2</v>
      </c>
      <c r="T403">
        <v>0.9</v>
      </c>
      <c r="U403">
        <v>1421</v>
      </c>
      <c r="V403">
        <v>5650.38</v>
      </c>
      <c r="W403">
        <v>17844.240000000002</v>
      </c>
      <c r="X403">
        <v>8231.0400000000009</v>
      </c>
      <c r="Y403">
        <v>2559.79</v>
      </c>
      <c r="Z403">
        <v>36830.69</v>
      </c>
    </row>
    <row r="404" spans="2:26" x14ac:dyDescent="0.25">
      <c r="B404" s="3">
        <v>45781</v>
      </c>
      <c r="C404">
        <v>324.64999999999998</v>
      </c>
      <c r="D404">
        <v>3.8801000000000001</v>
      </c>
      <c r="E404">
        <v>95.89</v>
      </c>
      <c r="F404">
        <v>96.800200000000004</v>
      </c>
      <c r="G404">
        <v>100.03</v>
      </c>
      <c r="H404">
        <v>1401.1</v>
      </c>
      <c r="I404">
        <v>1.1296999999999999</v>
      </c>
      <c r="J404">
        <v>7.2713999999999999</v>
      </c>
      <c r="K404">
        <v>247.4169</v>
      </c>
      <c r="L404">
        <v>97505</v>
      </c>
      <c r="M404">
        <v>57.94</v>
      </c>
      <c r="N404">
        <v>3240.49</v>
      </c>
      <c r="O404">
        <v>3.63</v>
      </c>
      <c r="P404">
        <v>11.26</v>
      </c>
      <c r="Q404">
        <v>3.52</v>
      </c>
      <c r="R404">
        <v>1.02</v>
      </c>
      <c r="S404">
        <v>1.2</v>
      </c>
      <c r="T404">
        <v>0.92</v>
      </c>
      <c r="U404">
        <v>1421</v>
      </c>
      <c r="V404">
        <v>5686.67</v>
      </c>
      <c r="W404">
        <v>17977.73</v>
      </c>
      <c r="X404">
        <v>8231.0400000000009</v>
      </c>
      <c r="Y404">
        <v>2559.79</v>
      </c>
      <c r="Z404">
        <v>36830.69</v>
      </c>
    </row>
    <row r="405" spans="2:26" x14ac:dyDescent="0.25">
      <c r="B405" s="3">
        <v>45780</v>
      </c>
      <c r="C405">
        <v>324.64999999999998</v>
      </c>
      <c r="D405">
        <v>3.8801000000000001</v>
      </c>
      <c r="E405">
        <v>95.89</v>
      </c>
      <c r="F405">
        <v>96.800200000000004</v>
      </c>
      <c r="G405">
        <v>100.03</v>
      </c>
      <c r="H405">
        <v>1401.1</v>
      </c>
      <c r="I405">
        <v>1.1296999999999999</v>
      </c>
      <c r="J405">
        <v>7.2713999999999999</v>
      </c>
      <c r="K405">
        <v>247.4169</v>
      </c>
      <c r="L405">
        <v>97505</v>
      </c>
      <c r="M405">
        <v>57.94</v>
      </c>
      <c r="N405">
        <v>3240.49</v>
      </c>
      <c r="O405">
        <v>3.63</v>
      </c>
      <c r="P405">
        <v>11.26</v>
      </c>
      <c r="Q405">
        <v>3.52</v>
      </c>
      <c r="R405">
        <v>1.02</v>
      </c>
      <c r="S405">
        <v>1.2</v>
      </c>
      <c r="T405">
        <v>0.92</v>
      </c>
      <c r="U405">
        <v>1421</v>
      </c>
      <c r="V405">
        <v>5686.67</v>
      </c>
      <c r="W405">
        <v>17977.73</v>
      </c>
      <c r="X405">
        <v>8231.0400000000009</v>
      </c>
      <c r="Y405">
        <v>2559.79</v>
      </c>
      <c r="Z405">
        <v>36830.69</v>
      </c>
    </row>
    <row r="406" spans="2:26" x14ac:dyDescent="0.25">
      <c r="B406" s="3">
        <v>45779</v>
      </c>
      <c r="C406">
        <v>324.64999999999998</v>
      </c>
      <c r="D406">
        <v>3.8801000000000001</v>
      </c>
      <c r="E406">
        <v>95.89</v>
      </c>
      <c r="F406">
        <v>96.800200000000004</v>
      </c>
      <c r="G406">
        <v>100.03</v>
      </c>
      <c r="H406">
        <v>1401.1</v>
      </c>
      <c r="I406">
        <v>1.1296999999999999</v>
      </c>
      <c r="J406">
        <v>7.2713999999999999</v>
      </c>
      <c r="K406">
        <v>247.4169</v>
      </c>
      <c r="L406">
        <v>97505</v>
      </c>
      <c r="M406">
        <v>57.94</v>
      </c>
      <c r="N406">
        <v>3240.49</v>
      </c>
      <c r="O406">
        <v>3.63</v>
      </c>
      <c r="P406">
        <v>11.26</v>
      </c>
      <c r="Q406">
        <v>3.52</v>
      </c>
      <c r="R406">
        <v>1.02</v>
      </c>
      <c r="S406">
        <v>1.2</v>
      </c>
      <c r="T406">
        <v>0.92</v>
      </c>
      <c r="U406">
        <v>1421</v>
      </c>
      <c r="V406">
        <v>5686.67</v>
      </c>
      <c r="W406">
        <v>17977.73</v>
      </c>
      <c r="X406">
        <v>8231.0400000000009</v>
      </c>
      <c r="Y406">
        <v>2559.79</v>
      </c>
      <c r="Z406">
        <v>36830.69</v>
      </c>
    </row>
    <row r="407" spans="2:26" x14ac:dyDescent="0.25">
      <c r="B407" s="3">
        <v>45778</v>
      </c>
      <c r="C407">
        <v>330.79</v>
      </c>
      <c r="D407">
        <v>4.0092999999999996</v>
      </c>
      <c r="E407">
        <v>95.82</v>
      </c>
      <c r="F407">
        <v>96.832400000000007</v>
      </c>
      <c r="G407">
        <v>100.248</v>
      </c>
      <c r="H407">
        <v>1424.3</v>
      </c>
      <c r="I407">
        <v>1.129</v>
      </c>
      <c r="J407">
        <v>7.2713999999999999</v>
      </c>
      <c r="K407">
        <v>252.79750000000001</v>
      </c>
      <c r="L407">
        <v>97205</v>
      </c>
      <c r="M407">
        <v>58.21</v>
      </c>
      <c r="N407">
        <v>3239.2</v>
      </c>
      <c r="O407">
        <v>3.4790000000000001</v>
      </c>
      <c r="P407">
        <v>11.26</v>
      </c>
      <c r="Q407">
        <v>3.68</v>
      </c>
      <c r="R407">
        <v>1.06</v>
      </c>
      <c r="S407">
        <v>1.23</v>
      </c>
      <c r="T407">
        <v>0.94</v>
      </c>
      <c r="U407">
        <v>1411</v>
      </c>
      <c r="V407">
        <v>5604.14</v>
      </c>
      <c r="W407">
        <v>17710.740000000002</v>
      </c>
      <c r="X407">
        <v>8076.26</v>
      </c>
      <c r="Y407">
        <v>2556.61</v>
      </c>
      <c r="Z407">
        <v>36452.300000000003</v>
      </c>
    </row>
    <row r="408" spans="2:26" x14ac:dyDescent="0.25">
      <c r="B408" s="3">
        <v>45777</v>
      </c>
      <c r="C408">
        <v>335.16</v>
      </c>
      <c r="D408">
        <v>4.1143000000000001</v>
      </c>
      <c r="E408">
        <v>95.77</v>
      </c>
      <c r="F408">
        <v>96.819199999999995</v>
      </c>
      <c r="G408">
        <v>99.468000000000004</v>
      </c>
      <c r="H408">
        <v>1424.3</v>
      </c>
      <c r="I408">
        <v>1.1328</v>
      </c>
      <c r="J408">
        <v>7.2713999999999999</v>
      </c>
      <c r="K408">
        <v>250.929</v>
      </c>
      <c r="L408">
        <v>94695</v>
      </c>
      <c r="M408">
        <v>57.39</v>
      </c>
      <c r="N408">
        <v>3288.71</v>
      </c>
      <c r="O408">
        <v>3.3260000000000001</v>
      </c>
      <c r="P408">
        <v>11.215</v>
      </c>
      <c r="Q408">
        <v>3.84</v>
      </c>
      <c r="R408">
        <v>1.06</v>
      </c>
      <c r="S408">
        <v>1.23</v>
      </c>
      <c r="T408">
        <v>0.92</v>
      </c>
      <c r="U408">
        <v>1386</v>
      </c>
      <c r="V408">
        <v>5569.06</v>
      </c>
      <c r="W408">
        <v>17446.34</v>
      </c>
      <c r="X408">
        <v>8076.26</v>
      </c>
      <c r="Y408">
        <v>2556.61</v>
      </c>
      <c r="Z408">
        <v>36045.379999999997</v>
      </c>
    </row>
    <row r="409" spans="2:26" x14ac:dyDescent="0.25">
      <c r="B409" s="3">
        <v>45776</v>
      </c>
      <c r="C409">
        <v>329.82</v>
      </c>
      <c r="D409">
        <v>3.9948000000000001</v>
      </c>
      <c r="E409">
        <v>95.8</v>
      </c>
      <c r="F409">
        <v>96.799800000000005</v>
      </c>
      <c r="G409">
        <v>99.236999999999995</v>
      </c>
      <c r="H409">
        <v>1434.25</v>
      </c>
      <c r="I409">
        <v>1.1387</v>
      </c>
      <c r="J409">
        <v>7.2713999999999999</v>
      </c>
      <c r="K409">
        <v>255.07929999999999</v>
      </c>
      <c r="L409">
        <v>95980</v>
      </c>
      <c r="M409">
        <v>59.42</v>
      </c>
      <c r="N409">
        <v>3317.41</v>
      </c>
      <c r="O409">
        <v>3.3860000000000001</v>
      </c>
      <c r="P409">
        <v>11.215</v>
      </c>
      <c r="Q409">
        <v>3.7</v>
      </c>
      <c r="R409">
        <v>1.03</v>
      </c>
      <c r="S409">
        <v>1.2</v>
      </c>
      <c r="T409">
        <v>0.94</v>
      </c>
      <c r="U409">
        <v>1398</v>
      </c>
      <c r="V409">
        <v>5560.83</v>
      </c>
      <c r="W409">
        <v>17461.32</v>
      </c>
      <c r="X409">
        <v>8067.94</v>
      </c>
      <c r="Y409">
        <v>2565.42</v>
      </c>
      <c r="Z409">
        <v>35839.99</v>
      </c>
    </row>
    <row r="410" spans="2:26" x14ac:dyDescent="0.25">
      <c r="B410" s="3">
        <v>45775</v>
      </c>
      <c r="C410">
        <v>327.19</v>
      </c>
      <c r="D410">
        <v>3.9763000000000002</v>
      </c>
      <c r="E410">
        <v>95.78</v>
      </c>
      <c r="F410">
        <v>96.786199999999994</v>
      </c>
      <c r="G410">
        <v>99.01</v>
      </c>
      <c r="H410">
        <v>1436.45</v>
      </c>
      <c r="I410">
        <v>1.1419999999999999</v>
      </c>
      <c r="J410">
        <v>7.2873999999999999</v>
      </c>
      <c r="K410">
        <v>253.9922</v>
      </c>
      <c r="L410">
        <v>95505</v>
      </c>
      <c r="M410">
        <v>60.28</v>
      </c>
      <c r="N410">
        <v>3343.98</v>
      </c>
      <c r="O410">
        <v>3.17</v>
      </c>
      <c r="P410">
        <v>11.28</v>
      </c>
      <c r="Q410">
        <v>3.68</v>
      </c>
      <c r="R410">
        <v>1.02</v>
      </c>
      <c r="S410">
        <v>1.18</v>
      </c>
      <c r="T410">
        <v>0.95</v>
      </c>
      <c r="U410">
        <v>1403</v>
      </c>
      <c r="V410">
        <v>5528.75</v>
      </c>
      <c r="W410">
        <v>17366.13</v>
      </c>
      <c r="X410">
        <v>8080.19</v>
      </c>
      <c r="Y410">
        <v>2548.86</v>
      </c>
      <c r="Z410">
        <v>35839.99</v>
      </c>
    </row>
    <row r="411" spans="2:26" x14ac:dyDescent="0.25">
      <c r="B411" s="3">
        <v>45774</v>
      </c>
      <c r="C411">
        <v>323.70999999999998</v>
      </c>
      <c r="D411">
        <v>3.9205999999999999</v>
      </c>
      <c r="E411">
        <v>95.73</v>
      </c>
      <c r="F411">
        <v>96.635900000000007</v>
      </c>
      <c r="G411">
        <v>99.471000000000004</v>
      </c>
      <c r="H411">
        <v>1440.2</v>
      </c>
      <c r="I411">
        <v>1.1365000000000001</v>
      </c>
      <c r="J411">
        <v>7.2866999999999997</v>
      </c>
      <c r="K411">
        <v>253.60820000000001</v>
      </c>
      <c r="L411">
        <v>95127.39</v>
      </c>
      <c r="M411">
        <v>60.82</v>
      </c>
      <c r="N411">
        <v>3319.72</v>
      </c>
      <c r="O411">
        <v>2.9369999999999998</v>
      </c>
      <c r="P411">
        <v>11.27</v>
      </c>
      <c r="Q411">
        <v>3.6</v>
      </c>
      <c r="R411">
        <v>1.01</v>
      </c>
      <c r="S411">
        <v>1.1599999999999999</v>
      </c>
      <c r="T411">
        <v>0.94</v>
      </c>
      <c r="U411">
        <v>1373</v>
      </c>
      <c r="V411">
        <v>5525.21</v>
      </c>
      <c r="W411">
        <v>17382.939999999999</v>
      </c>
      <c r="X411">
        <v>8080.54</v>
      </c>
      <c r="Y411">
        <v>2546.3000000000002</v>
      </c>
      <c r="Z411">
        <v>35705.74</v>
      </c>
    </row>
    <row r="412" spans="2:26" x14ac:dyDescent="0.25">
      <c r="B412" s="3">
        <v>45773</v>
      </c>
      <c r="C412">
        <v>323.70999999999998</v>
      </c>
      <c r="D412">
        <v>3.9205999999999999</v>
      </c>
      <c r="E412">
        <v>95.73</v>
      </c>
      <c r="F412">
        <v>96.635900000000007</v>
      </c>
      <c r="G412">
        <v>99.471000000000004</v>
      </c>
      <c r="H412">
        <v>1440.2</v>
      </c>
      <c r="I412">
        <v>1.1365000000000001</v>
      </c>
      <c r="J412">
        <v>7.2866999999999997</v>
      </c>
      <c r="K412">
        <v>253.60820000000001</v>
      </c>
      <c r="L412">
        <v>95127.39</v>
      </c>
      <c r="M412">
        <v>60.82</v>
      </c>
      <c r="N412">
        <v>3319.72</v>
      </c>
      <c r="O412">
        <v>2.9369999999999998</v>
      </c>
      <c r="P412">
        <v>11.27</v>
      </c>
      <c r="Q412">
        <v>3.6</v>
      </c>
      <c r="R412">
        <v>1.01</v>
      </c>
      <c r="S412">
        <v>1.1599999999999999</v>
      </c>
      <c r="T412">
        <v>0.94</v>
      </c>
      <c r="U412">
        <v>1373</v>
      </c>
      <c r="V412">
        <v>5525.21</v>
      </c>
      <c r="W412">
        <v>17382.939999999999</v>
      </c>
      <c r="X412">
        <v>8080.54</v>
      </c>
      <c r="Y412">
        <v>2546.3000000000002</v>
      </c>
      <c r="Z412">
        <v>35705.74</v>
      </c>
    </row>
    <row r="413" spans="2:26" x14ac:dyDescent="0.25">
      <c r="B413" s="3">
        <v>45772</v>
      </c>
      <c r="C413">
        <v>323.70999999999998</v>
      </c>
      <c r="D413">
        <v>3.9205999999999999</v>
      </c>
      <c r="E413">
        <v>95.62</v>
      </c>
      <c r="F413">
        <v>96.635900000000007</v>
      </c>
      <c r="G413">
        <v>99.471000000000004</v>
      </c>
      <c r="H413">
        <v>1440.2</v>
      </c>
      <c r="I413">
        <v>1.1365000000000001</v>
      </c>
      <c r="J413">
        <v>7.2866999999999997</v>
      </c>
      <c r="K413">
        <v>253.60820000000001</v>
      </c>
      <c r="L413">
        <v>95127.39</v>
      </c>
      <c r="M413">
        <v>60.82</v>
      </c>
      <c r="N413">
        <v>3319.72</v>
      </c>
      <c r="O413">
        <v>2.9369999999999998</v>
      </c>
      <c r="P413">
        <v>11.27</v>
      </c>
      <c r="Q413">
        <v>3.6</v>
      </c>
      <c r="R413">
        <v>1.01</v>
      </c>
      <c r="S413">
        <v>1.1599999999999999</v>
      </c>
      <c r="T413">
        <v>0.94</v>
      </c>
      <c r="U413">
        <v>1373</v>
      </c>
      <c r="V413">
        <v>5525.21</v>
      </c>
      <c r="W413">
        <v>17382.939999999999</v>
      </c>
      <c r="X413">
        <v>8080.54</v>
      </c>
      <c r="Y413">
        <v>2546.3000000000002</v>
      </c>
      <c r="Z413">
        <v>35705.74</v>
      </c>
    </row>
    <row r="414" spans="2:26" x14ac:dyDescent="0.25">
      <c r="B414" s="3">
        <v>45771</v>
      </c>
      <c r="C414">
        <v>324.95999999999998</v>
      </c>
      <c r="D414">
        <v>3.9847000000000001</v>
      </c>
      <c r="E414">
        <v>95.55</v>
      </c>
      <c r="F414">
        <v>96.562299999999993</v>
      </c>
      <c r="G414">
        <v>99.376999999999995</v>
      </c>
      <c r="H414">
        <v>1433.05</v>
      </c>
      <c r="I414">
        <v>1.139</v>
      </c>
      <c r="J414">
        <v>7.2888999999999999</v>
      </c>
      <c r="K414">
        <v>252.0616</v>
      </c>
      <c r="L414">
        <v>93625</v>
      </c>
      <c r="M414">
        <v>60.61</v>
      </c>
      <c r="N414">
        <v>3349.43</v>
      </c>
      <c r="O414">
        <v>2.93</v>
      </c>
      <c r="P414">
        <v>11.505000000000001</v>
      </c>
      <c r="Q414">
        <v>3.68</v>
      </c>
      <c r="R414">
        <v>1.03</v>
      </c>
      <c r="S414">
        <v>1.18</v>
      </c>
      <c r="T414">
        <v>0.95</v>
      </c>
      <c r="U414">
        <v>1353</v>
      </c>
      <c r="V414">
        <v>5484.77</v>
      </c>
      <c r="W414">
        <v>17166.04</v>
      </c>
      <c r="X414">
        <v>8056.85</v>
      </c>
      <c r="Y414">
        <v>2522.33</v>
      </c>
      <c r="Z414">
        <v>35039.15</v>
      </c>
    </row>
    <row r="415" spans="2:26" x14ac:dyDescent="0.25">
      <c r="B415" s="3">
        <v>45770</v>
      </c>
      <c r="C415">
        <v>320.76</v>
      </c>
      <c r="D415">
        <v>3.9965999999999999</v>
      </c>
      <c r="E415">
        <v>95.47</v>
      </c>
      <c r="F415">
        <v>96.475200000000001</v>
      </c>
      <c r="G415">
        <v>99.843999999999994</v>
      </c>
      <c r="H415">
        <v>1427.1</v>
      </c>
      <c r="I415">
        <v>1.1315999999999999</v>
      </c>
      <c r="J415">
        <v>7.2870999999999997</v>
      </c>
      <c r="K415">
        <v>250.0635</v>
      </c>
      <c r="L415">
        <v>93605</v>
      </c>
      <c r="M415">
        <v>60.05</v>
      </c>
      <c r="N415">
        <v>3288.34</v>
      </c>
      <c r="O415">
        <v>3.0219999999999998</v>
      </c>
      <c r="P415">
        <v>11.66</v>
      </c>
      <c r="Q415">
        <v>3.71</v>
      </c>
      <c r="R415">
        <v>1.05</v>
      </c>
      <c r="S415">
        <v>1.2</v>
      </c>
      <c r="T415">
        <v>0.95</v>
      </c>
      <c r="U415">
        <v>1300</v>
      </c>
      <c r="V415">
        <v>5375.86</v>
      </c>
      <c r="W415">
        <v>16708.05</v>
      </c>
      <c r="X415">
        <v>8116.28</v>
      </c>
      <c r="Y415">
        <v>2525.56</v>
      </c>
      <c r="Z415">
        <v>34868.629999999997</v>
      </c>
    </row>
    <row r="416" spans="2:26" x14ac:dyDescent="0.25">
      <c r="B416" s="3">
        <v>45769</v>
      </c>
      <c r="C416">
        <v>330.17</v>
      </c>
      <c r="D416">
        <v>4.2210999999999999</v>
      </c>
      <c r="E416">
        <v>95.08</v>
      </c>
      <c r="F416">
        <v>96.233699999999999</v>
      </c>
      <c r="G416">
        <v>98.918000000000006</v>
      </c>
      <c r="H416">
        <v>1425.65</v>
      </c>
      <c r="I416">
        <v>1.1420999999999999</v>
      </c>
      <c r="J416">
        <v>7.3074000000000003</v>
      </c>
      <c r="K416">
        <v>248.8956</v>
      </c>
      <c r="L416">
        <v>91660</v>
      </c>
      <c r="M416">
        <v>60.72</v>
      </c>
      <c r="N416">
        <v>3380.63</v>
      </c>
      <c r="O416">
        <v>3.0070000000000001</v>
      </c>
      <c r="P416">
        <v>11.77</v>
      </c>
      <c r="Q416">
        <v>3.97</v>
      </c>
      <c r="R416">
        <v>1.0900000000000001</v>
      </c>
      <c r="S416">
        <v>1.22</v>
      </c>
      <c r="T416">
        <v>0.95</v>
      </c>
      <c r="U416">
        <v>1261</v>
      </c>
      <c r="V416">
        <v>5287.76</v>
      </c>
      <c r="W416">
        <v>16300.42</v>
      </c>
      <c r="X416">
        <v>7950.79</v>
      </c>
      <c r="Y416">
        <v>2486.64</v>
      </c>
      <c r="Z416">
        <v>34220.6</v>
      </c>
    </row>
    <row r="417" spans="2:26" x14ac:dyDescent="0.25">
      <c r="B417" s="3">
        <v>45768</v>
      </c>
      <c r="C417">
        <v>332.44</v>
      </c>
      <c r="D417">
        <v>4.3173000000000004</v>
      </c>
      <c r="E417">
        <v>95.04</v>
      </c>
      <c r="F417">
        <v>96.174499999999995</v>
      </c>
      <c r="G417">
        <v>98.278000000000006</v>
      </c>
      <c r="H417">
        <v>1420.35</v>
      </c>
      <c r="I417">
        <v>1.1515</v>
      </c>
      <c r="J417">
        <v>7.2918000000000003</v>
      </c>
      <c r="K417">
        <v>244.7045</v>
      </c>
      <c r="L417">
        <v>87535</v>
      </c>
      <c r="M417">
        <v>59.68</v>
      </c>
      <c r="N417">
        <v>3423.98</v>
      </c>
      <c r="O417">
        <v>3.016</v>
      </c>
      <c r="P417">
        <v>12.085000000000001</v>
      </c>
      <c r="Q417">
        <v>4.12</v>
      </c>
      <c r="R417">
        <v>1.1100000000000001</v>
      </c>
      <c r="S417">
        <v>1.24</v>
      </c>
      <c r="T417">
        <v>0.95</v>
      </c>
      <c r="U417">
        <v>1261</v>
      </c>
      <c r="V417">
        <v>5158.2</v>
      </c>
      <c r="W417">
        <v>15870.9</v>
      </c>
      <c r="X417">
        <v>7897.44</v>
      </c>
      <c r="Y417">
        <v>2488.42</v>
      </c>
      <c r="Z417">
        <v>34279.919999999998</v>
      </c>
    </row>
    <row r="418" spans="2:26" x14ac:dyDescent="0.25">
      <c r="B418" s="3">
        <v>45767</v>
      </c>
      <c r="C418">
        <v>333.13</v>
      </c>
      <c r="D418">
        <v>4.234</v>
      </c>
      <c r="E418">
        <v>95.11</v>
      </c>
      <c r="F418">
        <v>96.148499999999999</v>
      </c>
      <c r="G418">
        <v>99.23</v>
      </c>
      <c r="H418">
        <v>1423.8</v>
      </c>
      <c r="I418">
        <v>1.1393</v>
      </c>
      <c r="J418">
        <v>7.2996999999999996</v>
      </c>
      <c r="K418">
        <v>245.0368</v>
      </c>
      <c r="L418">
        <v>85110</v>
      </c>
      <c r="M418">
        <v>61.09</v>
      </c>
      <c r="N418">
        <v>3326.85</v>
      </c>
      <c r="O418">
        <v>3.2450000000000001</v>
      </c>
      <c r="P418">
        <v>12.085000000000001</v>
      </c>
      <c r="Q418">
        <v>3.98</v>
      </c>
      <c r="R418">
        <v>1.08</v>
      </c>
      <c r="S418">
        <v>1.21</v>
      </c>
      <c r="T418">
        <v>0.97</v>
      </c>
      <c r="U418">
        <v>1261</v>
      </c>
      <c r="V418">
        <v>5282.7</v>
      </c>
      <c r="W418">
        <v>16286.45</v>
      </c>
      <c r="X418">
        <v>7897.44</v>
      </c>
      <c r="Y418">
        <v>2483.42</v>
      </c>
      <c r="Z418">
        <v>34730.28</v>
      </c>
    </row>
    <row r="419" spans="2:26" x14ac:dyDescent="0.25">
      <c r="B419" s="3">
        <v>45766</v>
      </c>
      <c r="C419">
        <v>333.13</v>
      </c>
      <c r="D419">
        <v>4.234</v>
      </c>
      <c r="E419">
        <v>95.11</v>
      </c>
      <c r="F419">
        <v>96.148499999999999</v>
      </c>
      <c r="G419">
        <v>99.23</v>
      </c>
      <c r="H419">
        <v>1423.8</v>
      </c>
      <c r="I419">
        <v>1.1393</v>
      </c>
      <c r="J419">
        <v>7.2996999999999996</v>
      </c>
      <c r="K419">
        <v>245.0368</v>
      </c>
      <c r="L419">
        <v>85110</v>
      </c>
      <c r="M419">
        <v>61.09</v>
      </c>
      <c r="N419">
        <v>3326.85</v>
      </c>
      <c r="O419">
        <v>3.2450000000000001</v>
      </c>
      <c r="P419">
        <v>12.085000000000001</v>
      </c>
      <c r="Q419">
        <v>3.98</v>
      </c>
      <c r="R419">
        <v>1.08</v>
      </c>
      <c r="S419">
        <v>1.21</v>
      </c>
      <c r="T419">
        <v>0.97</v>
      </c>
      <c r="U419">
        <v>1261</v>
      </c>
      <c r="V419">
        <v>5282.7</v>
      </c>
      <c r="W419">
        <v>16286.45</v>
      </c>
      <c r="X419">
        <v>7897.44</v>
      </c>
      <c r="Y419">
        <v>2483.42</v>
      </c>
      <c r="Z419">
        <v>34730.28</v>
      </c>
    </row>
    <row r="420" spans="2:26" x14ac:dyDescent="0.25">
      <c r="B420" s="3">
        <v>45765</v>
      </c>
      <c r="C420">
        <v>333.13</v>
      </c>
      <c r="D420">
        <v>4.234</v>
      </c>
      <c r="E420">
        <v>95.11</v>
      </c>
      <c r="F420">
        <v>96.148499999999999</v>
      </c>
      <c r="G420">
        <v>99.23</v>
      </c>
      <c r="H420">
        <v>1423.8</v>
      </c>
      <c r="I420">
        <v>1.1393</v>
      </c>
      <c r="J420">
        <v>7.2996999999999996</v>
      </c>
      <c r="K420">
        <v>245.0368</v>
      </c>
      <c r="L420">
        <v>85110</v>
      </c>
      <c r="M420">
        <v>61.09</v>
      </c>
      <c r="N420">
        <v>3326.85</v>
      </c>
      <c r="O420">
        <v>3.2450000000000001</v>
      </c>
      <c r="P420">
        <v>12.085000000000001</v>
      </c>
      <c r="Q420">
        <v>3.98</v>
      </c>
      <c r="R420">
        <v>1.08</v>
      </c>
      <c r="S420">
        <v>1.21</v>
      </c>
      <c r="T420">
        <v>0.97</v>
      </c>
      <c r="U420">
        <v>1261</v>
      </c>
      <c r="V420">
        <v>5282.7</v>
      </c>
      <c r="W420">
        <v>16286.45</v>
      </c>
      <c r="X420">
        <v>7897.44</v>
      </c>
      <c r="Y420">
        <v>2483.42</v>
      </c>
      <c r="Z420">
        <v>34730.28</v>
      </c>
    </row>
    <row r="421" spans="2:26" x14ac:dyDescent="0.25">
      <c r="B421" s="3">
        <v>45764</v>
      </c>
      <c r="C421">
        <v>333.13</v>
      </c>
      <c r="D421">
        <v>4.234</v>
      </c>
      <c r="E421">
        <v>95.11</v>
      </c>
      <c r="F421">
        <v>96.153099999999995</v>
      </c>
      <c r="G421">
        <v>99.376000000000005</v>
      </c>
      <c r="H421">
        <v>1416.55</v>
      </c>
      <c r="I421">
        <v>1.1365000000000001</v>
      </c>
      <c r="J421">
        <v>7.2991999999999999</v>
      </c>
      <c r="K421">
        <v>244.0795</v>
      </c>
      <c r="L421">
        <v>85110</v>
      </c>
      <c r="M421">
        <v>61.09</v>
      </c>
      <c r="N421">
        <v>3326.85</v>
      </c>
      <c r="O421">
        <v>3.2450000000000001</v>
      </c>
      <c r="P421">
        <v>12.085000000000001</v>
      </c>
      <c r="Q421">
        <v>3.98</v>
      </c>
      <c r="R421">
        <v>1.08</v>
      </c>
      <c r="S421">
        <v>1.21</v>
      </c>
      <c r="T421">
        <v>0.97</v>
      </c>
      <c r="U421">
        <v>1261</v>
      </c>
      <c r="V421">
        <v>5282.7</v>
      </c>
      <c r="W421">
        <v>16286.45</v>
      </c>
      <c r="X421">
        <v>7897.44</v>
      </c>
      <c r="Y421">
        <v>2470.41</v>
      </c>
      <c r="Z421">
        <v>34377.599999999999</v>
      </c>
    </row>
    <row r="422" spans="2:26" x14ac:dyDescent="0.25">
      <c r="B422" s="3">
        <v>45763</v>
      </c>
      <c r="C422">
        <v>341.43</v>
      </c>
      <c r="D422">
        <v>4.3376000000000001</v>
      </c>
      <c r="E422">
        <v>95.11</v>
      </c>
      <c r="F422">
        <v>96.110600000000005</v>
      </c>
      <c r="G422">
        <v>99.38</v>
      </c>
      <c r="H422">
        <v>1415.9</v>
      </c>
      <c r="I422">
        <v>1.1398999999999999</v>
      </c>
      <c r="J422">
        <v>7.2996999999999996</v>
      </c>
      <c r="K422">
        <v>241.23609999999999</v>
      </c>
      <c r="L422">
        <v>84535</v>
      </c>
      <c r="M422">
        <v>59.49</v>
      </c>
      <c r="N422">
        <v>3343.12</v>
      </c>
      <c r="O422">
        <v>3.2469999999999999</v>
      </c>
      <c r="P422">
        <v>11.86</v>
      </c>
      <c r="Q422">
        <v>4.12</v>
      </c>
      <c r="R422">
        <v>1.1100000000000001</v>
      </c>
      <c r="S422">
        <v>1.23</v>
      </c>
      <c r="T422">
        <v>0.96</v>
      </c>
      <c r="U422">
        <v>1241</v>
      </c>
      <c r="V422">
        <v>5275.7</v>
      </c>
      <c r="W422">
        <v>16307.16</v>
      </c>
      <c r="X422">
        <v>7779.01</v>
      </c>
      <c r="Y422">
        <v>2447.4299999999998</v>
      </c>
      <c r="Z422">
        <v>33920.400000000001</v>
      </c>
    </row>
    <row r="423" spans="2:26" x14ac:dyDescent="0.25">
      <c r="B423" s="3">
        <v>45762</v>
      </c>
      <c r="C423">
        <v>337.06</v>
      </c>
      <c r="D423">
        <v>4.2868000000000004</v>
      </c>
      <c r="E423">
        <v>95.1</v>
      </c>
      <c r="F423">
        <v>96.078500000000005</v>
      </c>
      <c r="G423">
        <v>100.215</v>
      </c>
      <c r="H423">
        <v>1428.25</v>
      </c>
      <c r="I423">
        <v>1.1282000000000001</v>
      </c>
      <c r="J423">
        <v>7.3158000000000003</v>
      </c>
      <c r="K423">
        <v>242.6251</v>
      </c>
      <c r="L423">
        <v>84160</v>
      </c>
      <c r="M423">
        <v>58.97</v>
      </c>
      <c r="N423">
        <v>3230.72</v>
      </c>
      <c r="O423">
        <v>3.3290000000000002</v>
      </c>
      <c r="P423">
        <v>12.462</v>
      </c>
      <c r="Q423">
        <v>4.05</v>
      </c>
      <c r="R423">
        <v>1.1100000000000001</v>
      </c>
      <c r="S423">
        <v>1.23</v>
      </c>
      <c r="T423">
        <v>0.95</v>
      </c>
      <c r="U423">
        <v>1263</v>
      </c>
      <c r="V423">
        <v>5396.63</v>
      </c>
      <c r="W423">
        <v>16823.169999999998</v>
      </c>
      <c r="X423">
        <v>7982.88</v>
      </c>
      <c r="Y423">
        <v>2477.41</v>
      </c>
      <c r="Z423">
        <v>34267.54</v>
      </c>
    </row>
    <row r="424" spans="2:26" x14ac:dyDescent="0.25">
      <c r="B424" s="3">
        <v>45761</v>
      </c>
      <c r="C424">
        <v>338.78</v>
      </c>
      <c r="D424">
        <v>4.3388</v>
      </c>
      <c r="E424">
        <v>95.03</v>
      </c>
      <c r="F424">
        <v>96.004099999999994</v>
      </c>
      <c r="G424">
        <v>99.64</v>
      </c>
      <c r="H424">
        <v>1424.35</v>
      </c>
      <c r="I424">
        <v>1.1351</v>
      </c>
      <c r="J424">
        <v>7.3094999999999999</v>
      </c>
      <c r="K424">
        <v>242.92089999999999</v>
      </c>
      <c r="L424">
        <v>85165</v>
      </c>
      <c r="M424">
        <v>59.45</v>
      </c>
      <c r="N424">
        <v>3210.93</v>
      </c>
      <c r="O424">
        <v>3.3250000000000002</v>
      </c>
      <c r="P424">
        <v>12.52</v>
      </c>
      <c r="Q424">
        <v>4.09</v>
      </c>
      <c r="R424">
        <v>1.1200000000000001</v>
      </c>
      <c r="S424">
        <v>1.24</v>
      </c>
      <c r="T424">
        <v>0.96</v>
      </c>
      <c r="U424">
        <v>1282</v>
      </c>
      <c r="V424">
        <v>5405.97</v>
      </c>
      <c r="W424">
        <v>16831.48</v>
      </c>
      <c r="X424">
        <v>7965.81</v>
      </c>
      <c r="Y424">
        <v>2455.89</v>
      </c>
      <c r="Z424">
        <v>33982.36</v>
      </c>
    </row>
    <row r="425" spans="2:26" x14ac:dyDescent="0.25">
      <c r="B425" s="3">
        <v>45760</v>
      </c>
      <c r="C425">
        <v>349.36</v>
      </c>
      <c r="D425">
        <v>4.4839000000000002</v>
      </c>
      <c r="E425">
        <v>94.79</v>
      </c>
      <c r="F425">
        <v>95.852699999999999</v>
      </c>
      <c r="G425">
        <v>100.102</v>
      </c>
      <c r="H425">
        <v>1421.6</v>
      </c>
      <c r="I425">
        <v>1.1355</v>
      </c>
      <c r="J425">
        <v>7.2920999999999996</v>
      </c>
      <c r="K425">
        <v>242.10720000000001</v>
      </c>
      <c r="L425">
        <v>84095</v>
      </c>
      <c r="M425">
        <v>58.9</v>
      </c>
      <c r="N425">
        <v>3237.61</v>
      </c>
      <c r="O425">
        <v>3.5270000000000001</v>
      </c>
      <c r="P425">
        <v>12.545</v>
      </c>
      <c r="Q425">
        <v>4.1900000000000004</v>
      </c>
      <c r="R425">
        <v>1.1299999999999999</v>
      </c>
      <c r="S425">
        <v>1.26</v>
      </c>
      <c r="T425">
        <v>0.96</v>
      </c>
      <c r="U425">
        <v>1274</v>
      </c>
      <c r="V425">
        <v>5363.36</v>
      </c>
      <c r="W425">
        <v>16724.46</v>
      </c>
      <c r="X425">
        <v>7801.51</v>
      </c>
      <c r="Y425">
        <v>2432.7199999999998</v>
      </c>
      <c r="Z425">
        <v>33585.58</v>
      </c>
    </row>
    <row r="426" spans="2:26" x14ac:dyDescent="0.25">
      <c r="B426" s="3">
        <v>45759</v>
      </c>
      <c r="C426">
        <v>349.36</v>
      </c>
      <c r="D426">
        <v>4.4839000000000002</v>
      </c>
      <c r="E426">
        <v>94.79</v>
      </c>
      <c r="F426">
        <v>95.852699999999999</v>
      </c>
      <c r="G426">
        <v>100.102</v>
      </c>
      <c r="H426">
        <v>1421.6</v>
      </c>
      <c r="I426">
        <v>1.1355</v>
      </c>
      <c r="J426">
        <v>7.2920999999999996</v>
      </c>
      <c r="K426">
        <v>242.10720000000001</v>
      </c>
      <c r="L426">
        <v>84095</v>
      </c>
      <c r="M426">
        <v>58.9</v>
      </c>
      <c r="N426">
        <v>3237.61</v>
      </c>
      <c r="O426">
        <v>3.5270000000000001</v>
      </c>
      <c r="P426">
        <v>12.545</v>
      </c>
      <c r="Q426">
        <v>4.1900000000000004</v>
      </c>
      <c r="R426">
        <v>1.1299999999999999</v>
      </c>
      <c r="S426">
        <v>1.26</v>
      </c>
      <c r="T426">
        <v>0.96</v>
      </c>
      <c r="U426">
        <v>1274</v>
      </c>
      <c r="V426">
        <v>5363.36</v>
      </c>
      <c r="W426">
        <v>16724.46</v>
      </c>
      <c r="X426">
        <v>7801.51</v>
      </c>
      <c r="Y426">
        <v>2432.7199999999998</v>
      </c>
      <c r="Z426">
        <v>33585.58</v>
      </c>
    </row>
    <row r="427" spans="2:26" x14ac:dyDescent="0.25">
      <c r="B427" s="3">
        <v>45758</v>
      </c>
      <c r="C427">
        <v>349.36</v>
      </c>
      <c r="D427">
        <v>4.4839000000000002</v>
      </c>
      <c r="E427">
        <v>94.75</v>
      </c>
      <c r="F427">
        <v>95.852699999999999</v>
      </c>
      <c r="G427">
        <v>100.102</v>
      </c>
      <c r="H427">
        <v>1421.6</v>
      </c>
      <c r="I427">
        <v>1.1355</v>
      </c>
      <c r="J427">
        <v>7.2920999999999996</v>
      </c>
      <c r="K427">
        <v>242.10720000000001</v>
      </c>
      <c r="L427">
        <v>84095</v>
      </c>
      <c r="M427">
        <v>58.9</v>
      </c>
      <c r="N427">
        <v>3237.61</v>
      </c>
      <c r="O427">
        <v>3.5270000000000001</v>
      </c>
      <c r="P427">
        <v>12.545</v>
      </c>
      <c r="Q427">
        <v>4.1900000000000004</v>
      </c>
      <c r="R427">
        <v>1.1299999999999999</v>
      </c>
      <c r="S427">
        <v>1.26</v>
      </c>
      <c r="T427">
        <v>0.96</v>
      </c>
      <c r="U427">
        <v>1274</v>
      </c>
      <c r="V427">
        <v>5363.36</v>
      </c>
      <c r="W427">
        <v>16724.46</v>
      </c>
      <c r="X427">
        <v>7801.51</v>
      </c>
      <c r="Y427">
        <v>2432.7199999999998</v>
      </c>
      <c r="Z427">
        <v>33585.58</v>
      </c>
    </row>
    <row r="428" spans="2:26" x14ac:dyDescent="0.25">
      <c r="B428" s="3">
        <v>45757</v>
      </c>
      <c r="C428">
        <v>341.49</v>
      </c>
      <c r="D428">
        <v>4.5233999999999996</v>
      </c>
      <c r="E428">
        <v>94.77</v>
      </c>
      <c r="F428">
        <v>96.333699999999993</v>
      </c>
      <c r="G428">
        <v>100.867</v>
      </c>
      <c r="H428">
        <v>1457.1</v>
      </c>
      <c r="I428">
        <v>1.1201000000000001</v>
      </c>
      <c r="J428">
        <v>7.3174999999999999</v>
      </c>
      <c r="K428">
        <v>247.0547</v>
      </c>
      <c r="L428">
        <v>79695</v>
      </c>
      <c r="M428">
        <v>58.44</v>
      </c>
      <c r="N428">
        <v>3176.23</v>
      </c>
      <c r="O428">
        <v>3.5569999999999999</v>
      </c>
      <c r="P428">
        <v>12.605</v>
      </c>
      <c r="Q428">
        <v>4.34</v>
      </c>
      <c r="R428">
        <v>1.1399999999999999</v>
      </c>
      <c r="S428">
        <v>1.27</v>
      </c>
      <c r="T428">
        <v>0.93</v>
      </c>
      <c r="U428">
        <v>1269</v>
      </c>
      <c r="V428">
        <v>5268.05</v>
      </c>
      <c r="W428">
        <v>16387.310000000001</v>
      </c>
      <c r="X428">
        <v>7668.38</v>
      </c>
      <c r="Y428">
        <v>2445.06</v>
      </c>
      <c r="Z428">
        <v>34609</v>
      </c>
    </row>
    <row r="429" spans="2:26" x14ac:dyDescent="0.25">
      <c r="B429" s="3">
        <v>45756</v>
      </c>
      <c r="C429">
        <v>353.55</v>
      </c>
      <c r="D429">
        <v>4.5803000000000003</v>
      </c>
      <c r="E429">
        <v>94.41</v>
      </c>
      <c r="F429">
        <v>95.537999999999997</v>
      </c>
      <c r="G429">
        <v>102.9</v>
      </c>
      <c r="H429">
        <v>1472.05</v>
      </c>
      <c r="I429">
        <v>1.0949</v>
      </c>
      <c r="J429">
        <v>7.3463000000000003</v>
      </c>
      <c r="K429">
        <v>252.57339999999999</v>
      </c>
      <c r="L429">
        <v>82615</v>
      </c>
      <c r="M429">
        <v>59.62</v>
      </c>
      <c r="N429">
        <v>3082.7</v>
      </c>
      <c r="O429">
        <v>3.8159999999999998</v>
      </c>
      <c r="P429">
        <v>12.685</v>
      </c>
      <c r="Q429">
        <v>4.26</v>
      </c>
      <c r="R429">
        <v>1.1200000000000001</v>
      </c>
      <c r="S429">
        <v>1.26</v>
      </c>
      <c r="T429">
        <v>0.95</v>
      </c>
      <c r="U429">
        <v>1259</v>
      </c>
      <c r="V429">
        <v>5456.9</v>
      </c>
      <c r="W429">
        <v>17124.97</v>
      </c>
      <c r="X429">
        <v>7535.68</v>
      </c>
      <c r="Y429">
        <v>2293.6999999999998</v>
      </c>
      <c r="Z429">
        <v>31714.03</v>
      </c>
    </row>
    <row r="430" spans="2:26" x14ac:dyDescent="0.25">
      <c r="B430" s="3">
        <v>45755</v>
      </c>
      <c r="C430">
        <v>348.48</v>
      </c>
      <c r="D430">
        <v>4.66</v>
      </c>
      <c r="E430">
        <v>94.8</v>
      </c>
      <c r="F430">
        <v>96.244100000000003</v>
      </c>
      <c r="G430">
        <v>102.955</v>
      </c>
      <c r="H430">
        <v>1480.65</v>
      </c>
      <c r="I430">
        <v>1.0958000000000001</v>
      </c>
      <c r="J430">
        <v>7.3388999999999998</v>
      </c>
      <c r="K430">
        <v>246.54759999999999</v>
      </c>
      <c r="L430">
        <v>76815</v>
      </c>
      <c r="M430">
        <v>57.76</v>
      </c>
      <c r="N430">
        <v>2983.27</v>
      </c>
      <c r="O430">
        <v>3.4649999999999999</v>
      </c>
      <c r="P430">
        <v>12.77</v>
      </c>
      <c r="Q430">
        <v>4.53</v>
      </c>
      <c r="R430">
        <v>1.19</v>
      </c>
      <c r="S430">
        <v>1.33</v>
      </c>
      <c r="T430">
        <v>0.95</v>
      </c>
      <c r="U430">
        <v>1342</v>
      </c>
      <c r="V430">
        <v>4982.7700000000004</v>
      </c>
      <c r="W430">
        <v>15267.91</v>
      </c>
      <c r="X430">
        <v>7430.62</v>
      </c>
      <c r="Y430">
        <v>2334.23</v>
      </c>
      <c r="Z430">
        <v>33012.58</v>
      </c>
    </row>
    <row r="431" spans="2:26" x14ac:dyDescent="0.25">
      <c r="B431" s="3">
        <v>45754</v>
      </c>
      <c r="C431">
        <v>353.13</v>
      </c>
      <c r="D431">
        <v>4.7088999999999999</v>
      </c>
      <c r="E431">
        <v>94.54</v>
      </c>
      <c r="F431">
        <v>95.546899999999994</v>
      </c>
      <c r="G431">
        <v>103.256</v>
      </c>
      <c r="H431">
        <v>1472</v>
      </c>
      <c r="I431">
        <v>1.0911999999999999</v>
      </c>
      <c r="J431">
        <v>7.3209999999999997</v>
      </c>
      <c r="K431">
        <v>248.75389999999999</v>
      </c>
      <c r="L431">
        <v>78245</v>
      </c>
      <c r="M431">
        <v>59.26</v>
      </c>
      <c r="N431">
        <v>2983.28</v>
      </c>
      <c r="O431">
        <v>3.6549999999999998</v>
      </c>
      <c r="P431">
        <v>12.775</v>
      </c>
      <c r="Q431">
        <v>4.49</v>
      </c>
      <c r="R431">
        <v>1.1599999999999999</v>
      </c>
      <c r="S431">
        <v>1.33</v>
      </c>
      <c r="T431">
        <v>0.96</v>
      </c>
      <c r="U431">
        <v>1401</v>
      </c>
      <c r="V431">
        <v>5062.25</v>
      </c>
      <c r="W431">
        <v>15603.26</v>
      </c>
      <c r="X431">
        <v>7262.72</v>
      </c>
      <c r="Y431">
        <v>2328.1999999999998</v>
      </c>
      <c r="Z431">
        <v>31136.58</v>
      </c>
    </row>
    <row r="432" spans="2:26" x14ac:dyDescent="0.25">
      <c r="B432" s="3">
        <v>45753</v>
      </c>
      <c r="C432">
        <v>346.27</v>
      </c>
      <c r="D432">
        <v>4.4343000000000004</v>
      </c>
      <c r="E432">
        <v>95.08</v>
      </c>
      <c r="F432">
        <v>96.6357</v>
      </c>
      <c r="G432">
        <v>103.023</v>
      </c>
      <c r="H432">
        <v>1462.15</v>
      </c>
      <c r="I432">
        <v>1.0955999999999999</v>
      </c>
      <c r="J432">
        <v>7.2817999999999996</v>
      </c>
      <c r="K432">
        <v>250.149</v>
      </c>
      <c r="L432">
        <v>84350</v>
      </c>
      <c r="M432">
        <v>59.42</v>
      </c>
      <c r="N432">
        <v>3038.24</v>
      </c>
      <c r="O432">
        <v>3.8370000000000002</v>
      </c>
      <c r="P432">
        <v>12.914999999999999</v>
      </c>
      <c r="Q432">
        <v>4.2699999999999996</v>
      </c>
      <c r="R432">
        <v>1.0900000000000001</v>
      </c>
      <c r="S432">
        <v>1.29</v>
      </c>
      <c r="T432">
        <v>0.95</v>
      </c>
      <c r="U432">
        <v>1489</v>
      </c>
      <c r="V432">
        <v>5074.08</v>
      </c>
      <c r="W432">
        <v>15587.79</v>
      </c>
      <c r="X432">
        <v>8420.14</v>
      </c>
      <c r="Y432">
        <v>2465.42</v>
      </c>
      <c r="Z432">
        <v>33780.58</v>
      </c>
    </row>
    <row r="433" spans="2:26" x14ac:dyDescent="0.25">
      <c r="B433" s="3">
        <v>45752</v>
      </c>
      <c r="C433">
        <v>346.27</v>
      </c>
      <c r="D433">
        <v>4.4343000000000004</v>
      </c>
      <c r="E433">
        <v>95.08</v>
      </c>
      <c r="F433">
        <v>96.6357</v>
      </c>
      <c r="G433">
        <v>103.023</v>
      </c>
      <c r="H433">
        <v>1462.15</v>
      </c>
      <c r="I433">
        <v>1.0955999999999999</v>
      </c>
      <c r="J433">
        <v>7.2817999999999996</v>
      </c>
      <c r="K433">
        <v>250.149</v>
      </c>
      <c r="L433">
        <v>84350</v>
      </c>
      <c r="M433">
        <v>59.42</v>
      </c>
      <c r="N433">
        <v>3038.24</v>
      </c>
      <c r="O433">
        <v>3.8370000000000002</v>
      </c>
      <c r="P433">
        <v>12.914999999999999</v>
      </c>
      <c r="Q433">
        <v>4.2699999999999996</v>
      </c>
      <c r="R433">
        <v>1.0900000000000001</v>
      </c>
      <c r="S433">
        <v>1.29</v>
      </c>
      <c r="T433">
        <v>0.95</v>
      </c>
      <c r="U433">
        <v>1489</v>
      </c>
      <c r="V433">
        <v>5074.08</v>
      </c>
      <c r="W433">
        <v>15587.79</v>
      </c>
      <c r="X433">
        <v>8420.14</v>
      </c>
      <c r="Y433">
        <v>2465.42</v>
      </c>
      <c r="Z433">
        <v>33780.58</v>
      </c>
    </row>
    <row r="434" spans="2:26" x14ac:dyDescent="0.25">
      <c r="B434" s="3">
        <v>45751</v>
      </c>
      <c r="C434">
        <v>346.27</v>
      </c>
      <c r="D434">
        <v>4.4343000000000004</v>
      </c>
      <c r="E434">
        <v>95.01</v>
      </c>
      <c r="F434">
        <v>96.6357</v>
      </c>
      <c r="G434">
        <v>103.023</v>
      </c>
      <c r="H434">
        <v>1462.15</v>
      </c>
      <c r="I434">
        <v>1.0955999999999999</v>
      </c>
      <c r="J434">
        <v>7.2817999999999996</v>
      </c>
      <c r="K434">
        <v>250.149</v>
      </c>
      <c r="L434">
        <v>84350</v>
      </c>
      <c r="M434">
        <v>59.42</v>
      </c>
      <c r="N434">
        <v>3038.24</v>
      </c>
      <c r="O434">
        <v>3.8370000000000002</v>
      </c>
      <c r="P434">
        <v>12.914999999999999</v>
      </c>
      <c r="Q434">
        <v>4.2699999999999996</v>
      </c>
      <c r="R434">
        <v>1.0900000000000001</v>
      </c>
      <c r="S434">
        <v>1.29</v>
      </c>
      <c r="T434">
        <v>0.95</v>
      </c>
      <c r="U434">
        <v>1489</v>
      </c>
      <c r="V434">
        <v>5074.08</v>
      </c>
      <c r="W434">
        <v>15587.79</v>
      </c>
      <c r="X434">
        <v>8420.14</v>
      </c>
      <c r="Y434">
        <v>2465.42</v>
      </c>
      <c r="Z434">
        <v>33780.58</v>
      </c>
    </row>
    <row r="435" spans="2:26" x14ac:dyDescent="0.25">
      <c r="B435" s="3">
        <v>45750</v>
      </c>
      <c r="C435">
        <v>331.68</v>
      </c>
      <c r="D435">
        <v>4.0707000000000004</v>
      </c>
      <c r="E435">
        <v>95.52</v>
      </c>
      <c r="F435">
        <v>97.140199999999993</v>
      </c>
      <c r="G435">
        <v>102.072</v>
      </c>
      <c r="H435">
        <v>1451.2</v>
      </c>
      <c r="I435">
        <v>1.1052</v>
      </c>
      <c r="J435">
        <v>7.2817999999999996</v>
      </c>
      <c r="K435">
        <v>257.71780000000001</v>
      </c>
      <c r="L435">
        <v>82165</v>
      </c>
      <c r="M435">
        <v>62.66</v>
      </c>
      <c r="N435">
        <v>3115.34</v>
      </c>
      <c r="O435">
        <v>4.1379999999999999</v>
      </c>
      <c r="P435">
        <v>13.08</v>
      </c>
      <c r="Q435">
        <v>3.87</v>
      </c>
      <c r="R435">
        <v>1.02</v>
      </c>
      <c r="S435">
        <v>1.23</v>
      </c>
      <c r="T435">
        <v>0.89</v>
      </c>
      <c r="U435">
        <v>1540</v>
      </c>
      <c r="V435">
        <v>5396.52</v>
      </c>
      <c r="W435">
        <v>16550.61</v>
      </c>
      <c r="X435">
        <v>8420.14</v>
      </c>
      <c r="Y435">
        <v>2486.6999999999998</v>
      </c>
      <c r="Z435">
        <v>34735.93</v>
      </c>
    </row>
    <row r="436" spans="2:26" x14ac:dyDescent="0.25">
      <c r="B436" s="3">
        <v>45749</v>
      </c>
      <c r="C436">
        <v>315.05</v>
      </c>
      <c r="D436">
        <v>3.6637</v>
      </c>
      <c r="E436">
        <v>96.15</v>
      </c>
      <c r="F436">
        <v>97.424000000000007</v>
      </c>
      <c r="G436">
        <v>103.807</v>
      </c>
      <c r="H436">
        <v>1462.7</v>
      </c>
      <c r="I436">
        <v>1.0852999999999999</v>
      </c>
      <c r="J436">
        <v>7.2676999999999996</v>
      </c>
      <c r="K436">
        <v>258.45530000000002</v>
      </c>
      <c r="L436">
        <v>87375</v>
      </c>
      <c r="M436">
        <v>65.95</v>
      </c>
      <c r="N436">
        <v>3134.17</v>
      </c>
      <c r="O436">
        <v>4.0549999999999997</v>
      </c>
      <c r="P436">
        <v>13.185</v>
      </c>
      <c r="Q436">
        <v>3.34</v>
      </c>
      <c r="R436">
        <v>0.93</v>
      </c>
      <c r="S436">
        <v>1.1499999999999999</v>
      </c>
      <c r="T436">
        <v>0.86</v>
      </c>
      <c r="U436">
        <v>1583</v>
      </c>
      <c r="V436">
        <v>5670.97</v>
      </c>
      <c r="W436">
        <v>17601.05</v>
      </c>
      <c r="X436">
        <v>8531.51</v>
      </c>
      <c r="Y436">
        <v>2505.86</v>
      </c>
      <c r="Z436">
        <v>35725.870000000003</v>
      </c>
    </row>
    <row r="437" spans="2:26" x14ac:dyDescent="0.25">
      <c r="B437" s="3">
        <v>45748</v>
      </c>
      <c r="C437">
        <v>316.29000000000002</v>
      </c>
      <c r="D437">
        <v>3.7299000000000002</v>
      </c>
      <c r="E437">
        <v>96.25</v>
      </c>
      <c r="F437">
        <v>97.558800000000005</v>
      </c>
      <c r="G437">
        <v>104.26</v>
      </c>
      <c r="H437">
        <v>1472.15</v>
      </c>
      <c r="I437">
        <v>1.0792999999999999</v>
      </c>
      <c r="J437">
        <v>7.2702</v>
      </c>
      <c r="K437">
        <v>258.96390000000002</v>
      </c>
      <c r="L437">
        <v>85350</v>
      </c>
      <c r="M437">
        <v>65.78</v>
      </c>
      <c r="N437">
        <v>3113.38</v>
      </c>
      <c r="O437">
        <v>3.9510000000000001</v>
      </c>
      <c r="P437">
        <v>13.225</v>
      </c>
      <c r="Q437">
        <v>3.45</v>
      </c>
      <c r="R437">
        <v>0.96</v>
      </c>
      <c r="S437">
        <v>1.17</v>
      </c>
      <c r="T437">
        <v>0.87</v>
      </c>
      <c r="U437">
        <v>1587</v>
      </c>
      <c r="V437">
        <v>5633.07</v>
      </c>
      <c r="W437">
        <v>17449.89</v>
      </c>
      <c r="X437">
        <v>8537.34</v>
      </c>
      <c r="Y437">
        <v>2521.39</v>
      </c>
      <c r="Z437">
        <v>35624.480000000003</v>
      </c>
    </row>
    <row r="438" spans="2:26" x14ac:dyDescent="0.25">
      <c r="B438" s="3">
        <v>45747</v>
      </c>
      <c r="C438">
        <v>318.19</v>
      </c>
      <c r="D438">
        <v>3.7730000000000001</v>
      </c>
      <c r="E438">
        <v>96.31</v>
      </c>
      <c r="F438">
        <v>97.630799999999994</v>
      </c>
      <c r="G438">
        <v>104.21</v>
      </c>
      <c r="H438">
        <v>1472.9</v>
      </c>
      <c r="I438">
        <v>1.0815999999999999</v>
      </c>
      <c r="J438">
        <v>7.2568999999999999</v>
      </c>
      <c r="K438">
        <v>258.37979999999999</v>
      </c>
      <c r="L438">
        <v>82710</v>
      </c>
      <c r="M438">
        <v>65.61</v>
      </c>
      <c r="N438">
        <v>3123.57</v>
      </c>
      <c r="O438">
        <v>4.1189999999999998</v>
      </c>
      <c r="P438">
        <v>13.074999999999999</v>
      </c>
      <c r="Q438">
        <v>3.47</v>
      </c>
      <c r="R438">
        <v>0.94</v>
      </c>
      <c r="S438">
        <v>1.1599999999999999</v>
      </c>
      <c r="T438">
        <v>0.86</v>
      </c>
      <c r="U438">
        <v>1598</v>
      </c>
      <c r="V438">
        <v>5611.85</v>
      </c>
      <c r="W438">
        <v>17299.29</v>
      </c>
      <c r="X438">
        <v>8516.5499999999993</v>
      </c>
      <c r="Y438">
        <v>2481.12</v>
      </c>
      <c r="Z438">
        <v>35617.56</v>
      </c>
    </row>
    <row r="439" spans="2:26" x14ac:dyDescent="0.25">
      <c r="B439" s="3">
        <v>45746</v>
      </c>
      <c r="C439">
        <v>312.82</v>
      </c>
      <c r="D439">
        <v>3.6956000000000002</v>
      </c>
      <c r="E439">
        <v>96.51</v>
      </c>
      <c r="F439">
        <v>97.799899999999994</v>
      </c>
      <c r="G439">
        <v>104.044</v>
      </c>
      <c r="H439">
        <v>1469.4</v>
      </c>
      <c r="I439">
        <v>1.0828</v>
      </c>
      <c r="J439">
        <v>7.2622</v>
      </c>
      <c r="K439">
        <v>255.238</v>
      </c>
      <c r="L439">
        <v>84200.95</v>
      </c>
      <c r="M439">
        <v>64.5</v>
      </c>
      <c r="N439">
        <v>3085.12</v>
      </c>
      <c r="O439">
        <v>4.0650000000000004</v>
      </c>
      <c r="P439">
        <v>13.085000000000001</v>
      </c>
      <c r="Q439">
        <v>3.4</v>
      </c>
      <c r="R439">
        <v>0.93</v>
      </c>
      <c r="S439">
        <v>1.1399999999999999</v>
      </c>
      <c r="T439">
        <v>0.86</v>
      </c>
      <c r="U439">
        <v>1602</v>
      </c>
      <c r="V439">
        <v>5580.94</v>
      </c>
      <c r="W439">
        <v>17322.990000000002</v>
      </c>
      <c r="X439">
        <v>8606.51</v>
      </c>
      <c r="Y439">
        <v>2557.98</v>
      </c>
      <c r="Z439">
        <v>37120.33</v>
      </c>
    </row>
    <row r="440" spans="2:26" x14ac:dyDescent="0.25">
      <c r="B440" s="3">
        <v>45745</v>
      </c>
      <c r="C440">
        <v>312.82</v>
      </c>
      <c r="D440">
        <v>3.6956000000000002</v>
      </c>
      <c r="E440">
        <v>96.51</v>
      </c>
      <c r="F440">
        <v>97.799899999999994</v>
      </c>
      <c r="G440">
        <v>104.044</v>
      </c>
      <c r="H440">
        <v>1469.4</v>
      </c>
      <c r="I440">
        <v>1.0828</v>
      </c>
      <c r="J440">
        <v>7.2622</v>
      </c>
      <c r="K440">
        <v>255.238</v>
      </c>
      <c r="L440">
        <v>84200.95</v>
      </c>
      <c r="M440">
        <v>64.5</v>
      </c>
      <c r="N440">
        <v>3085.12</v>
      </c>
      <c r="O440">
        <v>4.0650000000000004</v>
      </c>
      <c r="P440">
        <v>13.085000000000001</v>
      </c>
      <c r="Q440">
        <v>3.4</v>
      </c>
      <c r="R440">
        <v>0.93</v>
      </c>
      <c r="S440">
        <v>1.1399999999999999</v>
      </c>
      <c r="T440">
        <v>0.86</v>
      </c>
      <c r="U440">
        <v>1602</v>
      </c>
      <c r="V440">
        <v>5580.94</v>
      </c>
      <c r="W440">
        <v>17322.990000000002</v>
      </c>
      <c r="X440">
        <v>8606.51</v>
      </c>
      <c r="Y440">
        <v>2557.98</v>
      </c>
      <c r="Z440">
        <v>37120.33</v>
      </c>
    </row>
    <row r="441" spans="2:26" x14ac:dyDescent="0.25">
      <c r="B441" s="3">
        <v>45744</v>
      </c>
      <c r="C441">
        <v>312.82</v>
      </c>
      <c r="D441">
        <v>3.6956000000000002</v>
      </c>
      <c r="E441">
        <v>96.47</v>
      </c>
      <c r="F441">
        <v>97.799899999999994</v>
      </c>
      <c r="G441">
        <v>104.044</v>
      </c>
      <c r="H441">
        <v>1469.4</v>
      </c>
      <c r="I441">
        <v>1.0828</v>
      </c>
      <c r="J441">
        <v>7.2622</v>
      </c>
      <c r="K441">
        <v>255.238</v>
      </c>
      <c r="L441">
        <v>84200.95</v>
      </c>
      <c r="M441">
        <v>64.5</v>
      </c>
      <c r="N441">
        <v>3085.12</v>
      </c>
      <c r="O441">
        <v>4.0650000000000004</v>
      </c>
      <c r="P441">
        <v>13.085000000000001</v>
      </c>
      <c r="Q441">
        <v>3.4</v>
      </c>
      <c r="R441">
        <v>0.93</v>
      </c>
      <c r="S441">
        <v>1.1399999999999999</v>
      </c>
      <c r="T441">
        <v>0.86</v>
      </c>
      <c r="U441">
        <v>1602</v>
      </c>
      <c r="V441">
        <v>5580.94</v>
      </c>
      <c r="W441">
        <v>17322.990000000002</v>
      </c>
      <c r="X441">
        <v>8606.51</v>
      </c>
      <c r="Y441">
        <v>2557.98</v>
      </c>
      <c r="Z441">
        <v>37120.33</v>
      </c>
    </row>
    <row r="442" spans="2:26" x14ac:dyDescent="0.25">
      <c r="B442" s="3">
        <v>45743</v>
      </c>
      <c r="C442">
        <v>303.89</v>
      </c>
      <c r="D442">
        <v>3.5533000000000001</v>
      </c>
      <c r="E442">
        <v>96.51</v>
      </c>
      <c r="F442">
        <v>97.835599999999999</v>
      </c>
      <c r="G442">
        <v>104.33499999999999</v>
      </c>
      <c r="H442">
        <v>1465.05</v>
      </c>
      <c r="I442">
        <v>1.0801000000000001</v>
      </c>
      <c r="J442">
        <v>7.2622</v>
      </c>
      <c r="K442">
        <v>254.90620000000001</v>
      </c>
      <c r="L442">
        <v>87025</v>
      </c>
      <c r="M442">
        <v>65.239999999999995</v>
      </c>
      <c r="N442">
        <v>3057.29</v>
      </c>
      <c r="O442">
        <v>3.95</v>
      </c>
      <c r="P442">
        <v>13.175000000000001</v>
      </c>
      <c r="Q442">
        <v>3.22</v>
      </c>
      <c r="R442">
        <v>0.91</v>
      </c>
      <c r="S442">
        <v>1.1200000000000001</v>
      </c>
      <c r="T442">
        <v>0.84</v>
      </c>
      <c r="U442">
        <v>1621</v>
      </c>
      <c r="V442">
        <v>5693.31</v>
      </c>
      <c r="W442">
        <v>17804.03</v>
      </c>
      <c r="X442">
        <v>8677.68</v>
      </c>
      <c r="Y442">
        <v>2607.15</v>
      </c>
      <c r="Z442">
        <v>37799.97</v>
      </c>
    </row>
    <row r="443" spans="2:26" x14ac:dyDescent="0.25">
      <c r="B443" s="3">
        <v>45742</v>
      </c>
      <c r="C443">
        <v>300.01</v>
      </c>
      <c r="D443">
        <v>3.4828000000000001</v>
      </c>
      <c r="E443">
        <v>96.54</v>
      </c>
      <c r="F443">
        <v>97.858400000000003</v>
      </c>
      <c r="G443">
        <v>104.547</v>
      </c>
      <c r="H443">
        <v>1468.05</v>
      </c>
      <c r="I443">
        <v>1.0753999999999999</v>
      </c>
      <c r="J443">
        <v>7.2683</v>
      </c>
      <c r="K443">
        <v>255.94329999999999</v>
      </c>
      <c r="L443">
        <v>86525</v>
      </c>
      <c r="M443">
        <v>64.930000000000007</v>
      </c>
      <c r="N443">
        <v>3019.38</v>
      </c>
      <c r="O443">
        <v>3.8610000000000002</v>
      </c>
      <c r="P443">
        <v>13.2</v>
      </c>
      <c r="Q443">
        <v>3.14</v>
      </c>
      <c r="R443">
        <v>0.9</v>
      </c>
      <c r="S443">
        <v>1.1100000000000001</v>
      </c>
      <c r="T443">
        <v>0.84</v>
      </c>
      <c r="U443">
        <v>1634</v>
      </c>
      <c r="V443">
        <v>5712.2</v>
      </c>
      <c r="W443">
        <v>17899.02</v>
      </c>
      <c r="X443">
        <v>8654.26</v>
      </c>
      <c r="Y443">
        <v>2643.94</v>
      </c>
      <c r="Z443">
        <v>38027.29</v>
      </c>
    </row>
    <row r="444" spans="2:26" x14ac:dyDescent="0.25">
      <c r="B444" s="3">
        <v>45741</v>
      </c>
      <c r="C444">
        <v>299.31</v>
      </c>
      <c r="D444">
        <v>3.4337</v>
      </c>
      <c r="E444">
        <v>96.54</v>
      </c>
      <c r="F444">
        <v>97.825900000000004</v>
      </c>
      <c r="G444">
        <v>104.184</v>
      </c>
      <c r="H444">
        <v>1463.15</v>
      </c>
      <c r="I444">
        <v>1.0790999999999999</v>
      </c>
      <c r="J444">
        <v>7.2584</v>
      </c>
      <c r="K444">
        <v>256.67259999999999</v>
      </c>
      <c r="L444">
        <v>88155</v>
      </c>
      <c r="M444">
        <v>64.55</v>
      </c>
      <c r="N444">
        <v>3020.09</v>
      </c>
      <c r="O444">
        <v>3.84</v>
      </c>
      <c r="P444">
        <v>13.15</v>
      </c>
      <c r="Q444">
        <v>3.06</v>
      </c>
      <c r="R444">
        <v>0.89</v>
      </c>
      <c r="S444">
        <v>1.0900000000000001</v>
      </c>
      <c r="T444">
        <v>0.84</v>
      </c>
      <c r="U444">
        <v>1642</v>
      </c>
      <c r="V444">
        <v>5776.65</v>
      </c>
      <c r="W444">
        <v>18271.86</v>
      </c>
      <c r="X444">
        <v>8616.0499999999993</v>
      </c>
      <c r="Y444">
        <v>2615.81</v>
      </c>
      <c r="Z444">
        <v>37780.54</v>
      </c>
    </row>
    <row r="445" spans="2:26" x14ac:dyDescent="0.25">
      <c r="B445" s="3">
        <v>45740</v>
      </c>
      <c r="C445">
        <v>299.13</v>
      </c>
      <c r="D445">
        <v>3.4217</v>
      </c>
      <c r="E445">
        <v>96.51</v>
      </c>
      <c r="F445">
        <v>97.750500000000002</v>
      </c>
      <c r="G445">
        <v>104.262</v>
      </c>
      <c r="H445">
        <v>1469.15</v>
      </c>
      <c r="I445">
        <v>1.0801000000000001</v>
      </c>
      <c r="J445">
        <v>7.2606999999999999</v>
      </c>
      <c r="K445">
        <v>254.87610000000001</v>
      </c>
      <c r="L445">
        <v>88415</v>
      </c>
      <c r="M445">
        <v>64.540000000000006</v>
      </c>
      <c r="N445">
        <v>3011.04</v>
      </c>
      <c r="O445">
        <v>3.9140000000000001</v>
      </c>
      <c r="P445">
        <v>13.385</v>
      </c>
      <c r="Q445">
        <v>3.02</v>
      </c>
      <c r="R445">
        <v>0.89</v>
      </c>
      <c r="S445">
        <v>1.0900000000000001</v>
      </c>
      <c r="T445">
        <v>0.83</v>
      </c>
      <c r="U445">
        <v>1652</v>
      </c>
      <c r="V445">
        <v>5767.57</v>
      </c>
      <c r="W445">
        <v>18188.59</v>
      </c>
      <c r="X445">
        <v>8850.69</v>
      </c>
      <c r="Y445">
        <v>2632.07</v>
      </c>
      <c r="Z445">
        <v>37608.49</v>
      </c>
    </row>
    <row r="446" spans="2:26" x14ac:dyDescent="0.25">
      <c r="B446" s="3">
        <v>45739</v>
      </c>
      <c r="C446">
        <v>296.58</v>
      </c>
      <c r="D446">
        <v>3.5276000000000001</v>
      </c>
      <c r="E446">
        <v>96.47</v>
      </c>
      <c r="F446">
        <v>97.738900000000001</v>
      </c>
      <c r="G446">
        <v>104.08799999999999</v>
      </c>
      <c r="H446">
        <v>1465.75</v>
      </c>
      <c r="I446">
        <v>1.0818000000000001</v>
      </c>
      <c r="J446">
        <v>7.2518000000000002</v>
      </c>
      <c r="K446">
        <v>255.8186</v>
      </c>
      <c r="L446">
        <v>83955</v>
      </c>
      <c r="M446">
        <v>64.099999999999994</v>
      </c>
      <c r="N446">
        <v>3022.15</v>
      </c>
      <c r="O446">
        <v>3.98</v>
      </c>
      <c r="P446">
        <v>13.385</v>
      </c>
      <c r="Q446">
        <v>3.17</v>
      </c>
      <c r="R446">
        <v>0.9</v>
      </c>
      <c r="S446">
        <v>1.1100000000000001</v>
      </c>
      <c r="T446">
        <v>0.83</v>
      </c>
      <c r="U446">
        <v>1643</v>
      </c>
      <c r="V446">
        <v>5667.56</v>
      </c>
      <c r="W446">
        <v>17784.05</v>
      </c>
      <c r="X446">
        <v>8742.44</v>
      </c>
      <c r="Y446">
        <v>2643.13</v>
      </c>
      <c r="Z446">
        <v>37677.06</v>
      </c>
    </row>
    <row r="447" spans="2:26" x14ac:dyDescent="0.25">
      <c r="B447" s="3">
        <v>45738</v>
      </c>
      <c r="C447">
        <v>296.58</v>
      </c>
      <c r="D447">
        <v>3.5276000000000001</v>
      </c>
      <c r="E447">
        <v>96.47</v>
      </c>
      <c r="F447">
        <v>97.738900000000001</v>
      </c>
      <c r="G447">
        <v>104.08799999999999</v>
      </c>
      <c r="H447">
        <v>1465.75</v>
      </c>
      <c r="I447">
        <v>1.0818000000000001</v>
      </c>
      <c r="J447">
        <v>7.2518000000000002</v>
      </c>
      <c r="K447">
        <v>255.8186</v>
      </c>
      <c r="L447">
        <v>83955</v>
      </c>
      <c r="M447">
        <v>64.099999999999994</v>
      </c>
      <c r="N447">
        <v>3022.15</v>
      </c>
      <c r="O447">
        <v>3.98</v>
      </c>
      <c r="P447">
        <v>13.385</v>
      </c>
      <c r="Q447">
        <v>3.17</v>
      </c>
      <c r="R447">
        <v>0.9</v>
      </c>
      <c r="S447">
        <v>1.1100000000000001</v>
      </c>
      <c r="T447">
        <v>0.83</v>
      </c>
      <c r="U447">
        <v>1643</v>
      </c>
      <c r="V447">
        <v>5667.56</v>
      </c>
      <c r="W447">
        <v>17784.05</v>
      </c>
      <c r="X447">
        <v>8742.44</v>
      </c>
      <c r="Y447">
        <v>2643.13</v>
      </c>
      <c r="Z447">
        <v>37677.06</v>
      </c>
    </row>
    <row r="448" spans="2:26" x14ac:dyDescent="0.25">
      <c r="B448" s="3">
        <v>45737</v>
      </c>
      <c r="C448">
        <v>296.58</v>
      </c>
      <c r="D448">
        <v>3.5276000000000001</v>
      </c>
      <c r="E448">
        <v>96.46</v>
      </c>
      <c r="F448">
        <v>97.738900000000001</v>
      </c>
      <c r="G448">
        <v>104.08799999999999</v>
      </c>
      <c r="H448">
        <v>1465.75</v>
      </c>
      <c r="I448">
        <v>1.0818000000000001</v>
      </c>
      <c r="J448">
        <v>7.2518000000000002</v>
      </c>
      <c r="K448">
        <v>255.8186</v>
      </c>
      <c r="L448">
        <v>83955</v>
      </c>
      <c r="M448">
        <v>64.099999999999994</v>
      </c>
      <c r="N448">
        <v>3022.15</v>
      </c>
      <c r="O448">
        <v>3.98</v>
      </c>
      <c r="P448">
        <v>13.385</v>
      </c>
      <c r="Q448">
        <v>3.17</v>
      </c>
      <c r="R448">
        <v>0.9</v>
      </c>
      <c r="S448">
        <v>1.1100000000000001</v>
      </c>
      <c r="T448">
        <v>0.83</v>
      </c>
      <c r="U448">
        <v>1643</v>
      </c>
      <c r="V448">
        <v>5667.56</v>
      </c>
      <c r="W448">
        <v>17784.05</v>
      </c>
      <c r="X448">
        <v>8742.44</v>
      </c>
      <c r="Y448">
        <v>2643.13</v>
      </c>
      <c r="Z448">
        <v>37677.06</v>
      </c>
    </row>
    <row r="449" spans="2:26" x14ac:dyDescent="0.25">
      <c r="B449" s="3">
        <v>45736</v>
      </c>
      <c r="C449">
        <v>300.41000000000003</v>
      </c>
      <c r="D449">
        <v>3.4832999999999998</v>
      </c>
      <c r="E449">
        <v>96.45</v>
      </c>
      <c r="F449">
        <v>97.722300000000004</v>
      </c>
      <c r="G449">
        <v>103.851</v>
      </c>
      <c r="H449">
        <v>1467.75</v>
      </c>
      <c r="I449">
        <v>1.0851</v>
      </c>
      <c r="J449">
        <v>7.2492999999999999</v>
      </c>
      <c r="K449">
        <v>258.49990000000003</v>
      </c>
      <c r="L449">
        <v>84195</v>
      </c>
      <c r="M449">
        <v>64.150000000000006</v>
      </c>
      <c r="N449">
        <v>3044.9</v>
      </c>
      <c r="O449">
        <v>3.9750000000000001</v>
      </c>
      <c r="P449">
        <v>13.53</v>
      </c>
      <c r="Q449">
        <v>3.14</v>
      </c>
      <c r="R449">
        <v>0.9</v>
      </c>
      <c r="S449">
        <v>1.1000000000000001</v>
      </c>
      <c r="T449">
        <v>0.83</v>
      </c>
      <c r="U449">
        <v>1635</v>
      </c>
      <c r="V449">
        <v>5662.89</v>
      </c>
      <c r="W449">
        <v>17691.63</v>
      </c>
      <c r="X449">
        <v>8950.18</v>
      </c>
      <c r="Y449">
        <v>2637.1</v>
      </c>
      <c r="Z449">
        <v>37751.879999999997</v>
      </c>
    </row>
    <row r="450" spans="2:26" x14ac:dyDescent="0.25">
      <c r="B450" s="3">
        <v>45735</v>
      </c>
      <c r="C450">
        <v>303.62</v>
      </c>
      <c r="D450">
        <v>3.4916</v>
      </c>
      <c r="E450">
        <v>96.4</v>
      </c>
      <c r="F450">
        <v>97.681200000000004</v>
      </c>
      <c r="G450">
        <v>103.428</v>
      </c>
      <c r="H450">
        <v>1463.5</v>
      </c>
      <c r="I450">
        <v>1.0903</v>
      </c>
      <c r="J450">
        <v>7.2294</v>
      </c>
      <c r="K450">
        <v>259.07589999999999</v>
      </c>
      <c r="L450">
        <v>85635</v>
      </c>
      <c r="M450">
        <v>63.43</v>
      </c>
      <c r="N450">
        <v>3047.79</v>
      </c>
      <c r="O450">
        <v>4.2469999999999999</v>
      </c>
      <c r="P450">
        <v>13.755000000000001</v>
      </c>
      <c r="Q450">
        <v>3.14</v>
      </c>
      <c r="R450">
        <v>0.89</v>
      </c>
      <c r="S450">
        <v>1.0900000000000001</v>
      </c>
      <c r="T450">
        <v>0.82</v>
      </c>
      <c r="U450">
        <v>1637</v>
      </c>
      <c r="V450">
        <v>5675.29</v>
      </c>
      <c r="W450">
        <v>17750.79</v>
      </c>
      <c r="X450">
        <v>9163.67</v>
      </c>
      <c r="Y450">
        <v>2628.62</v>
      </c>
      <c r="Z450">
        <v>37751.879999999997</v>
      </c>
    </row>
    <row r="451" spans="2:26" x14ac:dyDescent="0.25">
      <c r="B451" s="3">
        <v>45734</v>
      </c>
      <c r="C451">
        <v>302.73</v>
      </c>
      <c r="D451">
        <v>3.5125000000000002</v>
      </c>
      <c r="E451">
        <v>96.43</v>
      </c>
      <c r="F451">
        <v>97.640500000000003</v>
      </c>
      <c r="G451">
        <v>103.244</v>
      </c>
      <c r="H451">
        <v>1451.45</v>
      </c>
      <c r="I451">
        <v>1.0945</v>
      </c>
      <c r="J451">
        <v>7.2256</v>
      </c>
      <c r="K451">
        <v>255.91460000000001</v>
      </c>
      <c r="L451">
        <v>82230</v>
      </c>
      <c r="M451">
        <v>63.41</v>
      </c>
      <c r="N451">
        <v>3034.73</v>
      </c>
      <c r="O451">
        <v>4.0519999999999996</v>
      </c>
      <c r="P451">
        <v>13.105</v>
      </c>
      <c r="Q451">
        <v>3.19</v>
      </c>
      <c r="R451">
        <v>0.92</v>
      </c>
      <c r="S451">
        <v>1.1100000000000001</v>
      </c>
      <c r="T451">
        <v>0.82</v>
      </c>
      <c r="U451">
        <v>1650</v>
      </c>
      <c r="V451">
        <v>5614.66</v>
      </c>
      <c r="W451">
        <v>17504.12</v>
      </c>
      <c r="X451">
        <v>9177.7999999999993</v>
      </c>
      <c r="Y451">
        <v>2612.34</v>
      </c>
      <c r="Z451">
        <v>37845.42</v>
      </c>
    </row>
    <row r="452" spans="2:26" x14ac:dyDescent="0.25">
      <c r="B452" s="3">
        <v>45733</v>
      </c>
      <c r="C452">
        <v>300.95999999999998</v>
      </c>
      <c r="D452">
        <v>3.4906000000000001</v>
      </c>
      <c r="E452">
        <v>96.46</v>
      </c>
      <c r="F452">
        <v>97.632599999999996</v>
      </c>
      <c r="G452">
        <v>103.37</v>
      </c>
      <c r="H452">
        <v>1444.55</v>
      </c>
      <c r="I452">
        <v>1.0922000000000001</v>
      </c>
      <c r="J452">
        <v>7.2262000000000004</v>
      </c>
      <c r="K452">
        <v>254.05369999999999</v>
      </c>
      <c r="L452">
        <v>84610</v>
      </c>
      <c r="M452">
        <v>63.61</v>
      </c>
      <c r="N452">
        <v>3000.6</v>
      </c>
      <c r="O452">
        <v>4.0179999999999998</v>
      </c>
      <c r="P452">
        <v>13.18</v>
      </c>
      <c r="Q452">
        <v>3.15</v>
      </c>
      <c r="R452">
        <v>0.92</v>
      </c>
      <c r="S452">
        <v>1.1100000000000001</v>
      </c>
      <c r="T452">
        <v>0.82</v>
      </c>
      <c r="U452">
        <v>1658</v>
      </c>
      <c r="V452">
        <v>5675.12</v>
      </c>
      <c r="W452">
        <v>17808.66</v>
      </c>
      <c r="X452">
        <v>8928.4500000000007</v>
      </c>
      <c r="Y452">
        <v>2610.69</v>
      </c>
      <c r="Z452">
        <v>37396.519999999997</v>
      </c>
    </row>
    <row r="453" spans="2:26" x14ac:dyDescent="0.25">
      <c r="B453" s="3">
        <v>45732</v>
      </c>
      <c r="C453">
        <v>301.39</v>
      </c>
      <c r="D453">
        <v>3.5185</v>
      </c>
      <c r="E453">
        <v>96.54</v>
      </c>
      <c r="F453">
        <v>97.604699999999994</v>
      </c>
      <c r="G453">
        <v>103.718</v>
      </c>
      <c r="H453">
        <v>1453.35</v>
      </c>
      <c r="I453">
        <v>1.0879000000000001</v>
      </c>
      <c r="J453">
        <v>7.2374000000000001</v>
      </c>
      <c r="K453">
        <v>252.9187</v>
      </c>
      <c r="L453">
        <v>84840</v>
      </c>
      <c r="M453">
        <v>63.17</v>
      </c>
      <c r="N453">
        <v>2984.16</v>
      </c>
      <c r="O453">
        <v>4.1040000000000001</v>
      </c>
      <c r="P453">
        <v>13.644</v>
      </c>
      <c r="Q453">
        <v>3.21</v>
      </c>
      <c r="R453">
        <v>0.93</v>
      </c>
      <c r="S453">
        <v>1.1200000000000001</v>
      </c>
      <c r="T453">
        <v>0.81</v>
      </c>
      <c r="U453">
        <v>1669</v>
      </c>
      <c r="V453">
        <v>5638.94</v>
      </c>
      <c r="W453">
        <v>17754.09</v>
      </c>
      <c r="X453">
        <v>8877.99</v>
      </c>
      <c r="Y453">
        <v>2566.36</v>
      </c>
      <c r="Z453">
        <v>37053.1</v>
      </c>
    </row>
    <row r="454" spans="2:26" x14ac:dyDescent="0.25">
      <c r="B454" s="3">
        <v>45731</v>
      </c>
      <c r="C454">
        <v>301.39</v>
      </c>
      <c r="D454">
        <v>3.5185</v>
      </c>
      <c r="E454">
        <v>96.54</v>
      </c>
      <c r="F454">
        <v>97.604699999999994</v>
      </c>
      <c r="G454">
        <v>103.718</v>
      </c>
      <c r="H454">
        <v>1453.35</v>
      </c>
      <c r="I454">
        <v>1.0879000000000001</v>
      </c>
      <c r="J454">
        <v>7.2374000000000001</v>
      </c>
      <c r="K454">
        <v>252.9187</v>
      </c>
      <c r="L454">
        <v>84840</v>
      </c>
      <c r="M454">
        <v>63.17</v>
      </c>
      <c r="N454">
        <v>2984.16</v>
      </c>
      <c r="O454">
        <v>4.1040000000000001</v>
      </c>
      <c r="P454">
        <v>13.644</v>
      </c>
      <c r="Q454">
        <v>3.21</v>
      </c>
      <c r="R454">
        <v>0.93</v>
      </c>
      <c r="S454">
        <v>1.1200000000000001</v>
      </c>
      <c r="T454">
        <v>0.81</v>
      </c>
      <c r="U454">
        <v>1669</v>
      </c>
      <c r="V454">
        <v>5638.94</v>
      </c>
      <c r="W454">
        <v>17754.09</v>
      </c>
      <c r="X454">
        <v>8877.99</v>
      </c>
      <c r="Y454">
        <v>2566.36</v>
      </c>
      <c r="Z454">
        <v>37053.1</v>
      </c>
    </row>
    <row r="455" spans="2:26" x14ac:dyDescent="0.25">
      <c r="B455" s="3">
        <v>45730</v>
      </c>
      <c r="C455">
        <v>301.39</v>
      </c>
      <c r="D455">
        <v>3.5185</v>
      </c>
      <c r="E455">
        <v>96.5</v>
      </c>
      <c r="F455">
        <v>97.604699999999994</v>
      </c>
      <c r="G455">
        <v>103.718</v>
      </c>
      <c r="H455">
        <v>1453.35</v>
      </c>
      <c r="I455">
        <v>1.0879000000000001</v>
      </c>
      <c r="J455">
        <v>7.2374000000000001</v>
      </c>
      <c r="K455">
        <v>252.9187</v>
      </c>
      <c r="L455">
        <v>84840</v>
      </c>
      <c r="M455">
        <v>63.17</v>
      </c>
      <c r="N455">
        <v>2984.16</v>
      </c>
      <c r="O455">
        <v>4.1040000000000001</v>
      </c>
      <c r="P455">
        <v>13.644</v>
      </c>
      <c r="Q455">
        <v>3.21</v>
      </c>
      <c r="R455">
        <v>0.93</v>
      </c>
      <c r="S455">
        <v>1.1200000000000001</v>
      </c>
      <c r="T455">
        <v>0.81</v>
      </c>
      <c r="U455">
        <v>1669</v>
      </c>
      <c r="V455">
        <v>5638.94</v>
      </c>
      <c r="W455">
        <v>17754.09</v>
      </c>
      <c r="X455">
        <v>8877.99</v>
      </c>
      <c r="Y455">
        <v>2566.36</v>
      </c>
      <c r="Z455">
        <v>37053.1</v>
      </c>
    </row>
    <row r="456" spans="2:26" x14ac:dyDescent="0.25">
      <c r="B456" s="3">
        <v>45729</v>
      </c>
      <c r="C456">
        <v>306.77999999999997</v>
      </c>
      <c r="D456">
        <v>3.6049000000000002</v>
      </c>
      <c r="E456">
        <v>96.59</v>
      </c>
      <c r="F456">
        <v>97.902100000000004</v>
      </c>
      <c r="G456">
        <v>103.828</v>
      </c>
      <c r="H456">
        <v>1455.35</v>
      </c>
      <c r="I456">
        <v>1.0851999999999999</v>
      </c>
      <c r="J456">
        <v>7.2431999999999999</v>
      </c>
      <c r="K456">
        <v>250.70140000000001</v>
      </c>
      <c r="L456">
        <v>80245</v>
      </c>
      <c r="M456">
        <v>62.69</v>
      </c>
      <c r="N456">
        <v>2989.18</v>
      </c>
      <c r="O456">
        <v>4.1109999999999998</v>
      </c>
      <c r="P456">
        <v>13.664999999999999</v>
      </c>
      <c r="Q456">
        <v>3.35</v>
      </c>
      <c r="R456">
        <v>0.97</v>
      </c>
      <c r="S456">
        <v>1.1499999999999999</v>
      </c>
      <c r="T456">
        <v>0.81</v>
      </c>
      <c r="U456">
        <v>1650</v>
      </c>
      <c r="V456">
        <v>5521.52</v>
      </c>
      <c r="W456">
        <v>17303.009999999998</v>
      </c>
      <c r="X456">
        <v>8640.61</v>
      </c>
      <c r="Y456">
        <v>2573.64</v>
      </c>
      <c r="Z456">
        <v>36790.03</v>
      </c>
    </row>
    <row r="457" spans="2:26" x14ac:dyDescent="0.25">
      <c r="B457" s="3">
        <v>45728</v>
      </c>
      <c r="C457">
        <v>299.37</v>
      </c>
      <c r="D457">
        <v>3.4445999999999999</v>
      </c>
      <c r="E457">
        <v>96.68</v>
      </c>
      <c r="F457">
        <v>98.169499999999999</v>
      </c>
      <c r="G457">
        <v>103.61199999999999</v>
      </c>
      <c r="H457">
        <v>1451.65</v>
      </c>
      <c r="I457">
        <v>1.0888</v>
      </c>
      <c r="J457">
        <v>7.2378999999999998</v>
      </c>
      <c r="K457">
        <v>250.3569</v>
      </c>
      <c r="L457">
        <v>83155</v>
      </c>
      <c r="M457">
        <v>63.4</v>
      </c>
      <c r="N457">
        <v>2934.77</v>
      </c>
      <c r="O457">
        <v>4.0839999999999996</v>
      </c>
      <c r="P457">
        <v>13.685</v>
      </c>
      <c r="Q457">
        <v>3.13</v>
      </c>
      <c r="R457">
        <v>0.94</v>
      </c>
      <c r="S457">
        <v>1.1299999999999999</v>
      </c>
      <c r="T457">
        <v>0.8</v>
      </c>
      <c r="U457">
        <v>1559</v>
      </c>
      <c r="V457">
        <v>5599.3</v>
      </c>
      <c r="W457">
        <v>17648.45</v>
      </c>
      <c r="X457">
        <v>8682.1299999999992</v>
      </c>
      <c r="Y457">
        <v>2574.8200000000002</v>
      </c>
      <c r="Z457">
        <v>36819.089999999997</v>
      </c>
    </row>
    <row r="458" spans="2:26" x14ac:dyDescent="0.25">
      <c r="B458" s="3">
        <v>45727</v>
      </c>
      <c r="C458">
        <v>301.44</v>
      </c>
      <c r="D458">
        <v>3.4761000000000002</v>
      </c>
      <c r="E458">
        <v>96.71</v>
      </c>
      <c r="F458">
        <v>98.320599999999999</v>
      </c>
      <c r="G458">
        <v>103.419</v>
      </c>
      <c r="H458">
        <v>1454.15</v>
      </c>
      <c r="I458">
        <v>1.0919000000000001</v>
      </c>
      <c r="J458">
        <v>7.2302</v>
      </c>
      <c r="K458">
        <v>250.18369999999999</v>
      </c>
      <c r="L458">
        <v>83395</v>
      </c>
      <c r="M458">
        <v>62.24</v>
      </c>
      <c r="N458">
        <v>2915.9</v>
      </c>
      <c r="O458">
        <v>4.4530000000000003</v>
      </c>
      <c r="P458">
        <v>13.69</v>
      </c>
      <c r="Q458">
        <v>3.16</v>
      </c>
      <c r="R458">
        <v>0.94</v>
      </c>
      <c r="S458">
        <v>1.1399999999999999</v>
      </c>
      <c r="T458">
        <v>0.8</v>
      </c>
      <c r="U458">
        <v>1436</v>
      </c>
      <c r="V458">
        <v>5572.07</v>
      </c>
      <c r="W458">
        <v>17436.099999999999</v>
      </c>
      <c r="X458">
        <v>8755.3700000000008</v>
      </c>
      <c r="Y458">
        <v>2537.6</v>
      </c>
      <c r="Z458">
        <v>36793.11</v>
      </c>
    </row>
    <row r="459" spans="2:26" x14ac:dyDescent="0.25">
      <c r="B459" s="3">
        <v>45726</v>
      </c>
      <c r="C459">
        <v>303.66000000000003</v>
      </c>
      <c r="D459">
        <v>3.4415</v>
      </c>
      <c r="E459">
        <v>96.85</v>
      </c>
      <c r="F459">
        <v>98.467699999999994</v>
      </c>
      <c r="G459">
        <v>103.9</v>
      </c>
      <c r="H459">
        <v>1455.1</v>
      </c>
      <c r="I459">
        <v>1.0833999999999999</v>
      </c>
      <c r="J459">
        <v>7.26</v>
      </c>
      <c r="K459">
        <v>248.57810000000001</v>
      </c>
      <c r="L459">
        <v>79025</v>
      </c>
      <c r="M459">
        <v>62.13</v>
      </c>
      <c r="N459">
        <v>2888.71</v>
      </c>
      <c r="O459">
        <v>4.4909999999999997</v>
      </c>
      <c r="P459">
        <v>13.76</v>
      </c>
      <c r="Q459">
        <v>3.1</v>
      </c>
      <c r="R459">
        <v>0.91</v>
      </c>
      <c r="S459">
        <v>1.1100000000000001</v>
      </c>
      <c r="T459">
        <v>0.79</v>
      </c>
      <c r="U459">
        <v>1424</v>
      </c>
      <c r="V459">
        <v>5614.56</v>
      </c>
      <c r="W459">
        <v>17468.32</v>
      </c>
      <c r="X459">
        <v>8725.01</v>
      </c>
      <c r="Y459">
        <v>2570.39</v>
      </c>
      <c r="Z459">
        <v>37028.269999999997</v>
      </c>
    </row>
    <row r="460" spans="2:26" x14ac:dyDescent="0.25">
      <c r="B460" s="3">
        <v>45725</v>
      </c>
      <c r="C460">
        <v>297.29000000000002</v>
      </c>
      <c r="D460">
        <v>3.2942999999999998</v>
      </c>
      <c r="E460">
        <v>96.94</v>
      </c>
      <c r="F460">
        <v>98.5077</v>
      </c>
      <c r="G460">
        <v>103.83799999999999</v>
      </c>
      <c r="H460">
        <v>1449.45</v>
      </c>
      <c r="I460">
        <v>1.0832999999999999</v>
      </c>
      <c r="J460">
        <v>7.2458999999999998</v>
      </c>
      <c r="K460">
        <v>250.2971</v>
      </c>
      <c r="L460">
        <v>87250</v>
      </c>
      <c r="M460">
        <v>63.2</v>
      </c>
      <c r="N460">
        <v>2909.1</v>
      </c>
      <c r="O460">
        <v>4.399</v>
      </c>
      <c r="P460">
        <v>13.76</v>
      </c>
      <c r="Q460">
        <v>2.91</v>
      </c>
      <c r="R460">
        <v>0.87</v>
      </c>
      <c r="S460">
        <v>1.07</v>
      </c>
      <c r="T460">
        <v>0.79</v>
      </c>
      <c r="U460">
        <v>1400</v>
      </c>
      <c r="V460">
        <v>5770.2</v>
      </c>
      <c r="W460">
        <v>18196.22</v>
      </c>
      <c r="X460">
        <v>8914.0300000000007</v>
      </c>
      <c r="Y460">
        <v>2563.48</v>
      </c>
      <c r="Z460">
        <v>36887.17</v>
      </c>
    </row>
    <row r="461" spans="2:26" x14ac:dyDescent="0.25">
      <c r="B461" s="3">
        <v>45724</v>
      </c>
      <c r="C461">
        <v>297.29000000000002</v>
      </c>
      <c r="D461">
        <v>3.2942999999999998</v>
      </c>
      <c r="E461">
        <v>96.94</v>
      </c>
      <c r="F461">
        <v>98.5077</v>
      </c>
      <c r="G461">
        <v>103.83799999999999</v>
      </c>
      <c r="H461">
        <v>1449.45</v>
      </c>
      <c r="I461">
        <v>1.0832999999999999</v>
      </c>
      <c r="J461">
        <v>7.2458999999999998</v>
      </c>
      <c r="K461">
        <v>250.2971</v>
      </c>
      <c r="L461">
        <v>87250</v>
      </c>
      <c r="M461">
        <v>63.2</v>
      </c>
      <c r="N461">
        <v>2909.1</v>
      </c>
      <c r="O461">
        <v>4.399</v>
      </c>
      <c r="P461">
        <v>13.76</v>
      </c>
      <c r="Q461">
        <v>2.91</v>
      </c>
      <c r="R461">
        <v>0.87</v>
      </c>
      <c r="S461">
        <v>1.07</v>
      </c>
      <c r="T461">
        <v>0.79</v>
      </c>
      <c r="U461">
        <v>1400</v>
      </c>
      <c r="V461">
        <v>5770.2</v>
      </c>
      <c r="W461">
        <v>18196.22</v>
      </c>
      <c r="X461">
        <v>8914.0300000000007</v>
      </c>
      <c r="Y461">
        <v>2563.48</v>
      </c>
      <c r="Z461">
        <v>36887.17</v>
      </c>
    </row>
    <row r="462" spans="2:26" x14ac:dyDescent="0.25">
      <c r="B462" s="3">
        <v>45723</v>
      </c>
      <c r="C462">
        <v>297.29000000000002</v>
      </c>
      <c r="D462">
        <v>3.2942999999999998</v>
      </c>
      <c r="E462">
        <v>96.91</v>
      </c>
      <c r="F462">
        <v>98.5077</v>
      </c>
      <c r="G462">
        <v>103.83799999999999</v>
      </c>
      <c r="H462">
        <v>1449.45</v>
      </c>
      <c r="I462">
        <v>1.0832999999999999</v>
      </c>
      <c r="J462">
        <v>7.2458999999999998</v>
      </c>
      <c r="K462">
        <v>250.2971</v>
      </c>
      <c r="L462">
        <v>87250</v>
      </c>
      <c r="M462">
        <v>63.2</v>
      </c>
      <c r="N462">
        <v>2909.1</v>
      </c>
      <c r="O462">
        <v>4.399</v>
      </c>
      <c r="P462">
        <v>13.76</v>
      </c>
      <c r="Q462">
        <v>2.91</v>
      </c>
      <c r="R462">
        <v>0.87</v>
      </c>
      <c r="S462">
        <v>1.07</v>
      </c>
      <c r="T462">
        <v>0.79</v>
      </c>
      <c r="U462">
        <v>1400</v>
      </c>
      <c r="V462">
        <v>5770.2</v>
      </c>
      <c r="W462">
        <v>18196.22</v>
      </c>
      <c r="X462">
        <v>8914.0300000000007</v>
      </c>
      <c r="Y462">
        <v>2563.48</v>
      </c>
      <c r="Z462">
        <v>36887.17</v>
      </c>
    </row>
    <row r="463" spans="2:26" x14ac:dyDescent="0.25">
      <c r="B463" s="3">
        <v>45722</v>
      </c>
      <c r="C463">
        <v>301.32</v>
      </c>
      <c r="D463">
        <v>3.3115999999999999</v>
      </c>
      <c r="E463">
        <v>96.95</v>
      </c>
      <c r="F463">
        <v>98.556700000000006</v>
      </c>
      <c r="G463">
        <v>104.062</v>
      </c>
      <c r="H463">
        <v>1447.55</v>
      </c>
      <c r="I463">
        <v>1.0785</v>
      </c>
      <c r="J463">
        <v>7.2417999999999996</v>
      </c>
      <c r="K463">
        <v>251.13659999999999</v>
      </c>
      <c r="L463">
        <v>89460</v>
      </c>
      <c r="M463">
        <v>62.53</v>
      </c>
      <c r="N463">
        <v>2911.8</v>
      </c>
      <c r="O463">
        <v>4.3019999999999996</v>
      </c>
      <c r="P463">
        <v>13.69</v>
      </c>
      <c r="Q463">
        <v>2.94</v>
      </c>
      <c r="R463">
        <v>0.87</v>
      </c>
      <c r="S463">
        <v>1.07</v>
      </c>
      <c r="T463">
        <v>0.78</v>
      </c>
      <c r="U463">
        <v>1286</v>
      </c>
      <c r="V463">
        <v>5738.52</v>
      </c>
      <c r="W463">
        <v>18069.259999999998</v>
      </c>
      <c r="X463">
        <v>8938.09</v>
      </c>
      <c r="Y463">
        <v>2576.16</v>
      </c>
      <c r="Z463">
        <v>37704.93</v>
      </c>
    </row>
    <row r="464" spans="2:26" x14ac:dyDescent="0.25">
      <c r="B464" s="3">
        <v>45721</v>
      </c>
      <c r="C464">
        <v>293.92</v>
      </c>
      <c r="D464">
        <v>3.2206999999999999</v>
      </c>
      <c r="E464">
        <v>96.96</v>
      </c>
      <c r="F464">
        <v>98.581999999999994</v>
      </c>
      <c r="G464">
        <v>104.276</v>
      </c>
      <c r="H464">
        <v>1445.5</v>
      </c>
      <c r="I464">
        <v>1.0789</v>
      </c>
      <c r="J464">
        <v>7.2369000000000003</v>
      </c>
      <c r="K464">
        <v>251.09229999999999</v>
      </c>
      <c r="L464">
        <v>90935</v>
      </c>
      <c r="M464">
        <v>62.65</v>
      </c>
      <c r="N464">
        <v>2919.39</v>
      </c>
      <c r="O464">
        <v>4.45</v>
      </c>
      <c r="P464">
        <v>13.73</v>
      </c>
      <c r="Q464">
        <v>2.83</v>
      </c>
      <c r="R464">
        <v>0.85</v>
      </c>
      <c r="S464">
        <v>1.06</v>
      </c>
      <c r="T464">
        <v>0.78</v>
      </c>
      <c r="U464">
        <v>1228</v>
      </c>
      <c r="V464">
        <v>5842.63</v>
      </c>
      <c r="W464">
        <v>18552.73</v>
      </c>
      <c r="X464">
        <v>8630.4</v>
      </c>
      <c r="Y464">
        <v>2558.13</v>
      </c>
      <c r="Z464">
        <v>37418.239999999998</v>
      </c>
    </row>
    <row r="465" spans="2:26" x14ac:dyDescent="0.25">
      <c r="B465" s="3">
        <v>45720</v>
      </c>
      <c r="C465">
        <v>297.95</v>
      </c>
      <c r="D465">
        <v>3.3134999999999999</v>
      </c>
      <c r="E465">
        <v>96.96</v>
      </c>
      <c r="F465">
        <v>98.6143</v>
      </c>
      <c r="G465">
        <v>105.74299999999999</v>
      </c>
      <c r="H465">
        <v>1458.95</v>
      </c>
      <c r="I465">
        <v>1.0626</v>
      </c>
      <c r="J465">
        <v>7.2638999999999996</v>
      </c>
      <c r="K465">
        <v>247.8843</v>
      </c>
      <c r="L465">
        <v>87330</v>
      </c>
      <c r="M465">
        <v>63.85</v>
      </c>
      <c r="N465">
        <v>2917.89</v>
      </c>
      <c r="O465">
        <v>4.3499999999999996</v>
      </c>
      <c r="P465">
        <v>13.83</v>
      </c>
      <c r="Q465">
        <v>2.92</v>
      </c>
      <c r="R465">
        <v>0.88</v>
      </c>
      <c r="S465">
        <v>1.0900000000000001</v>
      </c>
      <c r="T465">
        <v>0.77</v>
      </c>
      <c r="U465">
        <v>1262</v>
      </c>
      <c r="V465">
        <v>5778.15</v>
      </c>
      <c r="W465">
        <v>18285.16</v>
      </c>
      <c r="X465">
        <v>8367.4699999999993</v>
      </c>
      <c r="Y465">
        <v>2528.92</v>
      </c>
      <c r="Z465">
        <v>37331.18</v>
      </c>
    </row>
    <row r="466" spans="2:26" x14ac:dyDescent="0.25">
      <c r="B466" s="3">
        <v>45719</v>
      </c>
      <c r="C466">
        <v>302.02999999999997</v>
      </c>
      <c r="D466">
        <v>3.2755999999999998</v>
      </c>
      <c r="E466">
        <v>97.13</v>
      </c>
      <c r="F466">
        <v>98.677999999999997</v>
      </c>
      <c r="G466">
        <v>106.747</v>
      </c>
      <c r="H466">
        <v>1460.25</v>
      </c>
      <c r="I466">
        <v>1.0487</v>
      </c>
      <c r="J466">
        <v>7.2876000000000003</v>
      </c>
      <c r="K466">
        <v>247.71770000000001</v>
      </c>
      <c r="L466">
        <v>86315</v>
      </c>
      <c r="M466">
        <v>64.010000000000005</v>
      </c>
      <c r="N466">
        <v>2892.73</v>
      </c>
      <c r="O466">
        <v>4.1219999999999999</v>
      </c>
      <c r="P466">
        <v>13.965</v>
      </c>
      <c r="Q466">
        <v>2.88</v>
      </c>
      <c r="R466">
        <v>0.88</v>
      </c>
      <c r="S466">
        <v>1.0900000000000001</v>
      </c>
      <c r="T466">
        <v>0.77</v>
      </c>
      <c r="U466">
        <v>1276</v>
      </c>
      <c r="V466">
        <v>5849.72</v>
      </c>
      <c r="W466">
        <v>18350.189999999999</v>
      </c>
      <c r="X466">
        <v>8419.69</v>
      </c>
      <c r="Y466">
        <v>2532.7800000000002</v>
      </c>
      <c r="Z466">
        <v>37785.47</v>
      </c>
    </row>
    <row r="467" spans="2:26" x14ac:dyDescent="0.25">
      <c r="B467" s="3">
        <v>45718</v>
      </c>
      <c r="C467">
        <v>299.56</v>
      </c>
      <c r="D467">
        <v>3.2387999999999999</v>
      </c>
      <c r="E467">
        <v>97.17</v>
      </c>
      <c r="F467">
        <v>98.691999999999993</v>
      </c>
      <c r="G467">
        <v>107.614</v>
      </c>
      <c r="H467">
        <v>1460.25</v>
      </c>
      <c r="I467">
        <v>1.0375000000000001</v>
      </c>
      <c r="J467">
        <v>7.2784000000000004</v>
      </c>
      <c r="K467">
        <v>248.02109999999999</v>
      </c>
      <c r="L467">
        <v>83592.75</v>
      </c>
      <c r="M467">
        <v>64.55</v>
      </c>
      <c r="N467">
        <v>2857.83</v>
      </c>
      <c r="O467">
        <v>3.8340000000000001</v>
      </c>
      <c r="P467">
        <v>13.85</v>
      </c>
      <c r="Q467">
        <v>2.8</v>
      </c>
      <c r="R467">
        <v>0.87</v>
      </c>
      <c r="S467">
        <v>1.08</v>
      </c>
      <c r="T467">
        <v>0.78</v>
      </c>
      <c r="U467">
        <v>1229</v>
      </c>
      <c r="V467">
        <v>5954.5</v>
      </c>
      <c r="W467">
        <v>18847.28</v>
      </c>
      <c r="X467">
        <v>8417.43</v>
      </c>
      <c r="Y467">
        <v>2532.7800000000002</v>
      </c>
      <c r="Z467">
        <v>37155.5</v>
      </c>
    </row>
    <row r="468" spans="2:26" x14ac:dyDescent="0.25">
      <c r="B468" s="3">
        <v>45717</v>
      </c>
      <c r="C468">
        <v>299.56</v>
      </c>
      <c r="D468">
        <v>3.2387999999999999</v>
      </c>
      <c r="E468">
        <v>97.17</v>
      </c>
      <c r="F468">
        <v>98.691999999999993</v>
      </c>
      <c r="G468">
        <v>107.614</v>
      </c>
      <c r="H468">
        <v>1460.25</v>
      </c>
      <c r="I468">
        <v>1.0375000000000001</v>
      </c>
      <c r="J468">
        <v>7.2784000000000004</v>
      </c>
      <c r="K468">
        <v>248.02109999999999</v>
      </c>
      <c r="L468">
        <v>83592.75</v>
      </c>
      <c r="M468">
        <v>64.55</v>
      </c>
      <c r="N468">
        <v>2857.83</v>
      </c>
      <c r="O468">
        <v>3.8340000000000001</v>
      </c>
      <c r="P468">
        <v>13.85</v>
      </c>
      <c r="Q468">
        <v>2.8</v>
      </c>
      <c r="R468">
        <v>0.87</v>
      </c>
      <c r="S468">
        <v>1.08</v>
      </c>
      <c r="T468">
        <v>0.78</v>
      </c>
      <c r="U468">
        <v>1229</v>
      </c>
      <c r="V468">
        <v>5954.5</v>
      </c>
      <c r="W468">
        <v>18847.28</v>
      </c>
      <c r="X468">
        <v>8417.43</v>
      </c>
      <c r="Y468">
        <v>2532.7800000000002</v>
      </c>
      <c r="Z468">
        <v>37155.5</v>
      </c>
    </row>
    <row r="469" spans="2:26" x14ac:dyDescent="0.25">
      <c r="B469" s="3">
        <v>45716</v>
      </c>
      <c r="C469">
        <v>299.56</v>
      </c>
      <c r="D469">
        <v>3.2387999999999999</v>
      </c>
      <c r="E469">
        <v>97.15</v>
      </c>
      <c r="F469">
        <v>98.691999999999993</v>
      </c>
      <c r="G469">
        <v>107.614</v>
      </c>
      <c r="H469">
        <v>1460.25</v>
      </c>
      <c r="I469">
        <v>1.0375000000000001</v>
      </c>
      <c r="J469">
        <v>7.2784000000000004</v>
      </c>
      <c r="K469">
        <v>248.02109999999999</v>
      </c>
      <c r="L469">
        <v>83592.75</v>
      </c>
      <c r="M469">
        <v>64.55</v>
      </c>
      <c r="N469">
        <v>2857.83</v>
      </c>
      <c r="O469">
        <v>3.8340000000000001</v>
      </c>
      <c r="P469">
        <v>13.85</v>
      </c>
      <c r="Q469">
        <v>2.8</v>
      </c>
      <c r="R469">
        <v>0.87</v>
      </c>
      <c r="S469">
        <v>1.08</v>
      </c>
      <c r="T469">
        <v>0.78</v>
      </c>
      <c r="U469">
        <v>1229</v>
      </c>
      <c r="V469">
        <v>5954.5</v>
      </c>
      <c r="W469">
        <v>18847.28</v>
      </c>
      <c r="X469">
        <v>8417.43</v>
      </c>
      <c r="Y469">
        <v>2532.7800000000002</v>
      </c>
      <c r="Z469">
        <v>37155.5</v>
      </c>
    </row>
    <row r="470" spans="2:26" x14ac:dyDescent="0.25">
      <c r="B470" s="3">
        <v>45715</v>
      </c>
      <c r="C470">
        <v>297.3</v>
      </c>
      <c r="D470">
        <v>3.1899000000000002</v>
      </c>
      <c r="E470">
        <v>97.23</v>
      </c>
      <c r="F470">
        <v>98.689800000000005</v>
      </c>
      <c r="G470">
        <v>107.244</v>
      </c>
      <c r="H470">
        <v>1446.75</v>
      </c>
      <c r="I470">
        <v>1.0398000000000001</v>
      </c>
      <c r="J470">
        <v>7.2865000000000002</v>
      </c>
      <c r="K470">
        <v>248.32640000000001</v>
      </c>
      <c r="L470">
        <v>83375</v>
      </c>
      <c r="M470">
        <v>65.14</v>
      </c>
      <c r="N470">
        <v>2877.52</v>
      </c>
      <c r="O470">
        <v>3.9340000000000002</v>
      </c>
      <c r="P470">
        <v>13.984999999999999</v>
      </c>
      <c r="Q470">
        <v>2.75</v>
      </c>
      <c r="R470">
        <v>0.84</v>
      </c>
      <c r="S470">
        <v>1.05</v>
      </c>
      <c r="T470">
        <v>0.76</v>
      </c>
      <c r="U470">
        <v>1159</v>
      </c>
      <c r="V470">
        <v>5861.57</v>
      </c>
      <c r="W470">
        <v>18544.419999999998</v>
      </c>
      <c r="X470">
        <v>8734.58</v>
      </c>
      <c r="Y470">
        <v>2621.75</v>
      </c>
      <c r="Z470">
        <v>38256.17</v>
      </c>
    </row>
    <row r="471" spans="2:26" x14ac:dyDescent="0.25">
      <c r="B471" s="3">
        <v>45714</v>
      </c>
      <c r="C471">
        <v>298.81</v>
      </c>
      <c r="D471">
        <v>3.1747999999999998</v>
      </c>
      <c r="E471">
        <v>97.26</v>
      </c>
      <c r="F471">
        <v>98.701599999999999</v>
      </c>
      <c r="G471">
        <v>106.416</v>
      </c>
      <c r="H471">
        <v>1433.4</v>
      </c>
      <c r="I471">
        <v>1.0485</v>
      </c>
      <c r="J471">
        <v>7.2577999999999996</v>
      </c>
      <c r="K471">
        <v>246.625</v>
      </c>
      <c r="L471">
        <v>84285</v>
      </c>
      <c r="M471">
        <v>64.3</v>
      </c>
      <c r="N471">
        <v>2916.39</v>
      </c>
      <c r="O471">
        <v>3.9060000000000001</v>
      </c>
      <c r="P471">
        <v>13.49</v>
      </c>
      <c r="Q471">
        <v>2.74</v>
      </c>
      <c r="R471">
        <v>0.83</v>
      </c>
      <c r="S471">
        <v>1.04</v>
      </c>
      <c r="T471">
        <v>0.76</v>
      </c>
      <c r="U471">
        <v>1112</v>
      </c>
      <c r="V471">
        <v>5956.06</v>
      </c>
      <c r="W471">
        <v>19075.259999999998</v>
      </c>
      <c r="X471">
        <v>8792.89</v>
      </c>
      <c r="Y471">
        <v>2641.09</v>
      </c>
      <c r="Z471">
        <v>38142.370000000003</v>
      </c>
    </row>
    <row r="472" spans="2:26" x14ac:dyDescent="0.25">
      <c r="B472" s="3">
        <v>45713</v>
      </c>
      <c r="C472">
        <v>297.75</v>
      </c>
      <c r="D472">
        <v>3.1949999999999998</v>
      </c>
      <c r="E472">
        <v>97.26</v>
      </c>
      <c r="F472">
        <v>98.669600000000003</v>
      </c>
      <c r="G472">
        <v>106.30800000000001</v>
      </c>
      <c r="H472">
        <v>1433.95</v>
      </c>
      <c r="I472">
        <v>1.0513999999999999</v>
      </c>
      <c r="J472">
        <v>7.2510000000000003</v>
      </c>
      <c r="K472">
        <v>249.2954</v>
      </c>
      <c r="L472">
        <v>87945</v>
      </c>
      <c r="M472">
        <v>64.8</v>
      </c>
      <c r="N472">
        <v>2914.98</v>
      </c>
      <c r="O472">
        <v>4.1740000000000004</v>
      </c>
      <c r="P472">
        <v>13.855</v>
      </c>
      <c r="Q472">
        <v>2.77</v>
      </c>
      <c r="R472">
        <v>0.82</v>
      </c>
      <c r="S472">
        <v>1.03</v>
      </c>
      <c r="T472">
        <v>0.75</v>
      </c>
      <c r="U472">
        <v>1039</v>
      </c>
      <c r="V472">
        <v>5955.25</v>
      </c>
      <c r="W472">
        <v>19026.39</v>
      </c>
      <c r="X472">
        <v>8499.19</v>
      </c>
      <c r="Y472">
        <v>2630.29</v>
      </c>
      <c r="Z472">
        <v>38237.79</v>
      </c>
    </row>
    <row r="473" spans="2:26" x14ac:dyDescent="0.25">
      <c r="B473" s="3">
        <v>45712</v>
      </c>
      <c r="C473">
        <v>293.58</v>
      </c>
      <c r="D473">
        <v>3.1433</v>
      </c>
      <c r="E473">
        <v>97.27</v>
      </c>
      <c r="F473">
        <v>98.646100000000004</v>
      </c>
      <c r="G473">
        <v>106.596</v>
      </c>
      <c r="H473">
        <v>1430.15</v>
      </c>
      <c r="I473">
        <v>1.0468</v>
      </c>
      <c r="J473">
        <v>7.2462999999999997</v>
      </c>
      <c r="K473">
        <v>247.7182</v>
      </c>
      <c r="L473">
        <v>93990</v>
      </c>
      <c r="M473">
        <v>66.13</v>
      </c>
      <c r="N473">
        <v>2951.73</v>
      </c>
      <c r="O473">
        <v>3.9940000000000002</v>
      </c>
      <c r="P473">
        <v>14.335000000000001</v>
      </c>
      <c r="Q473">
        <v>2.72</v>
      </c>
      <c r="R473">
        <v>0.8</v>
      </c>
      <c r="S473">
        <v>1.01</v>
      </c>
      <c r="T473">
        <v>0.75</v>
      </c>
      <c r="U473">
        <v>1002</v>
      </c>
      <c r="V473">
        <v>5983.25</v>
      </c>
      <c r="W473">
        <v>19286.93</v>
      </c>
      <c r="X473">
        <v>8618.8799999999992</v>
      </c>
      <c r="Y473">
        <v>2645.27</v>
      </c>
      <c r="Z473">
        <v>38776.94</v>
      </c>
    </row>
    <row r="474" spans="2:26" x14ac:dyDescent="0.25">
      <c r="B474" s="3">
        <v>45711</v>
      </c>
      <c r="C474">
        <v>291.77</v>
      </c>
      <c r="D474">
        <v>3.1233</v>
      </c>
      <c r="E474">
        <v>97.32</v>
      </c>
      <c r="F474">
        <v>98.649100000000004</v>
      </c>
      <c r="G474">
        <v>106.61199999999999</v>
      </c>
      <c r="H474">
        <v>1434.05</v>
      </c>
      <c r="I474">
        <v>1.0458000000000001</v>
      </c>
      <c r="J474">
        <v>7.2523</v>
      </c>
      <c r="K474">
        <v>250.27010000000001</v>
      </c>
      <c r="L474">
        <v>94675</v>
      </c>
      <c r="M474">
        <v>66.069999999999993</v>
      </c>
      <c r="N474">
        <v>2936.05</v>
      </c>
      <c r="O474">
        <v>4.234</v>
      </c>
      <c r="P474">
        <v>14.175000000000001</v>
      </c>
      <c r="Q474">
        <v>2.71</v>
      </c>
      <c r="R474">
        <v>0.8</v>
      </c>
      <c r="S474">
        <v>1.02</v>
      </c>
      <c r="T474">
        <v>0.74</v>
      </c>
      <c r="U474">
        <v>981</v>
      </c>
      <c r="V474">
        <v>6013.13</v>
      </c>
      <c r="W474">
        <v>19524.009999999998</v>
      </c>
      <c r="X474">
        <v>8666.7199999999993</v>
      </c>
      <c r="Y474">
        <v>2654.58</v>
      </c>
      <c r="Z474">
        <v>38776.94</v>
      </c>
    </row>
    <row r="475" spans="2:26" x14ac:dyDescent="0.25">
      <c r="B475" s="3">
        <v>45710</v>
      </c>
      <c r="C475">
        <v>291.77</v>
      </c>
      <c r="D475">
        <v>3.1233</v>
      </c>
      <c r="E475">
        <v>97.32</v>
      </c>
      <c r="F475">
        <v>98.649100000000004</v>
      </c>
      <c r="G475">
        <v>106.61199999999999</v>
      </c>
      <c r="H475">
        <v>1434.05</v>
      </c>
      <c r="I475">
        <v>1.0458000000000001</v>
      </c>
      <c r="J475">
        <v>7.2523</v>
      </c>
      <c r="K475">
        <v>250.27010000000001</v>
      </c>
      <c r="L475">
        <v>94675</v>
      </c>
      <c r="M475">
        <v>66.069999999999993</v>
      </c>
      <c r="N475">
        <v>2936.05</v>
      </c>
      <c r="O475">
        <v>4.234</v>
      </c>
      <c r="P475">
        <v>14.175000000000001</v>
      </c>
      <c r="Q475">
        <v>2.71</v>
      </c>
      <c r="R475">
        <v>0.8</v>
      </c>
      <c r="S475">
        <v>1.02</v>
      </c>
      <c r="T475">
        <v>0.74</v>
      </c>
      <c r="U475">
        <v>981</v>
      </c>
      <c r="V475">
        <v>6013.13</v>
      </c>
      <c r="W475">
        <v>19524.009999999998</v>
      </c>
      <c r="X475">
        <v>8666.7199999999993</v>
      </c>
      <c r="Y475">
        <v>2654.58</v>
      </c>
      <c r="Z475">
        <v>38776.94</v>
      </c>
    </row>
    <row r="476" spans="2:26" x14ac:dyDescent="0.25">
      <c r="B476" s="3">
        <v>45709</v>
      </c>
      <c r="C476">
        <v>291.77</v>
      </c>
      <c r="D476">
        <v>3.1233</v>
      </c>
      <c r="E476">
        <v>97.3</v>
      </c>
      <c r="F476">
        <v>98.649100000000004</v>
      </c>
      <c r="G476">
        <v>106.61199999999999</v>
      </c>
      <c r="H476">
        <v>1434.05</v>
      </c>
      <c r="I476">
        <v>1.0458000000000001</v>
      </c>
      <c r="J476">
        <v>7.2523</v>
      </c>
      <c r="K476">
        <v>250.27010000000001</v>
      </c>
      <c r="L476">
        <v>94675</v>
      </c>
      <c r="M476">
        <v>66.069999999999993</v>
      </c>
      <c r="N476">
        <v>2936.05</v>
      </c>
      <c r="O476">
        <v>4.234</v>
      </c>
      <c r="P476">
        <v>14.175000000000001</v>
      </c>
      <c r="Q476">
        <v>2.71</v>
      </c>
      <c r="R476">
        <v>0.8</v>
      </c>
      <c r="S476">
        <v>1.02</v>
      </c>
      <c r="T476">
        <v>0.74</v>
      </c>
      <c r="U476">
        <v>981</v>
      </c>
      <c r="V476">
        <v>6013.13</v>
      </c>
      <c r="W476">
        <v>19524.009999999998</v>
      </c>
      <c r="X476">
        <v>8666.7199999999993</v>
      </c>
      <c r="Y476">
        <v>2654.58</v>
      </c>
      <c r="Z476">
        <v>38776.94</v>
      </c>
    </row>
    <row r="477" spans="2:26" x14ac:dyDescent="0.25">
      <c r="B477" s="3">
        <v>45708</v>
      </c>
      <c r="C477">
        <v>288.56</v>
      </c>
      <c r="D477">
        <v>3.0554000000000001</v>
      </c>
      <c r="E477">
        <v>97.33</v>
      </c>
      <c r="F477">
        <v>98.6494</v>
      </c>
      <c r="G477">
        <v>106.372</v>
      </c>
      <c r="H477">
        <v>1435.7</v>
      </c>
      <c r="I477">
        <v>1.0501</v>
      </c>
      <c r="J477">
        <v>7.2428999999999997</v>
      </c>
      <c r="K477">
        <v>251.68809999999999</v>
      </c>
      <c r="L477">
        <v>98705</v>
      </c>
      <c r="M477">
        <v>67.489999999999995</v>
      </c>
      <c r="N477">
        <v>2938.98</v>
      </c>
      <c r="O477">
        <v>4.1520000000000001</v>
      </c>
      <c r="P477">
        <v>14.25</v>
      </c>
      <c r="Q477">
        <v>2.61</v>
      </c>
      <c r="R477">
        <v>0.78</v>
      </c>
      <c r="S477">
        <v>0.99</v>
      </c>
      <c r="T477">
        <v>0.74</v>
      </c>
      <c r="U477">
        <v>941</v>
      </c>
      <c r="V477">
        <v>6117.52</v>
      </c>
      <c r="W477">
        <v>19962.36</v>
      </c>
      <c r="X477">
        <v>8322.56</v>
      </c>
      <c r="Y477">
        <v>2654.06</v>
      </c>
      <c r="Z477">
        <v>38678.04</v>
      </c>
    </row>
    <row r="478" spans="2:26" x14ac:dyDescent="0.25">
      <c r="B478" s="3">
        <v>45707</v>
      </c>
      <c r="C478">
        <v>287.23</v>
      </c>
      <c r="D478">
        <v>3.0543999999999998</v>
      </c>
      <c r="E478">
        <v>97.36</v>
      </c>
      <c r="F478">
        <v>98.650999999999996</v>
      </c>
      <c r="G478">
        <v>107.173</v>
      </c>
      <c r="H478">
        <v>1441.95</v>
      </c>
      <c r="I478">
        <v>1.0423</v>
      </c>
      <c r="J478">
        <v>7.2788000000000004</v>
      </c>
      <c r="K478">
        <v>251.97620000000001</v>
      </c>
      <c r="L478">
        <v>96305</v>
      </c>
      <c r="M478">
        <v>67.12</v>
      </c>
      <c r="N478">
        <v>2933.39</v>
      </c>
      <c r="O478">
        <v>4.28</v>
      </c>
      <c r="P478">
        <v>14.115</v>
      </c>
      <c r="Q478">
        <v>2.62</v>
      </c>
      <c r="R478">
        <v>0.77</v>
      </c>
      <c r="S478">
        <v>0.99</v>
      </c>
      <c r="T478">
        <v>0.73</v>
      </c>
      <c r="U478">
        <v>904</v>
      </c>
      <c r="V478">
        <v>6144.15</v>
      </c>
      <c r="W478">
        <v>20056.25</v>
      </c>
      <c r="X478">
        <v>8463.1</v>
      </c>
      <c r="Y478">
        <v>2671.52</v>
      </c>
      <c r="Z478">
        <v>39164.61</v>
      </c>
    </row>
    <row r="479" spans="2:26" x14ac:dyDescent="0.25">
      <c r="B479" s="3">
        <v>45706</v>
      </c>
      <c r="C479">
        <v>282.66000000000003</v>
      </c>
      <c r="D479">
        <v>3.0108000000000001</v>
      </c>
      <c r="E479">
        <v>97.38</v>
      </c>
      <c r="F479">
        <v>98.641099999999994</v>
      </c>
      <c r="G479">
        <v>107.054</v>
      </c>
      <c r="H479">
        <v>1440.65</v>
      </c>
      <c r="I479">
        <v>1.0446</v>
      </c>
      <c r="J479">
        <v>7.2754000000000003</v>
      </c>
      <c r="K479">
        <v>253.2055</v>
      </c>
      <c r="L479">
        <v>94055</v>
      </c>
      <c r="M479">
        <v>66.91</v>
      </c>
      <c r="N479">
        <v>2936.02</v>
      </c>
      <c r="O479">
        <v>4.0069999999999997</v>
      </c>
      <c r="P479">
        <v>14.55</v>
      </c>
      <c r="Q479">
        <v>2.56</v>
      </c>
      <c r="R479">
        <v>0.77</v>
      </c>
      <c r="S479">
        <v>0.99</v>
      </c>
      <c r="T479">
        <v>0.75</v>
      </c>
      <c r="U479">
        <v>841</v>
      </c>
      <c r="V479">
        <v>6129.58</v>
      </c>
      <c r="W479">
        <v>20041.259999999998</v>
      </c>
      <c r="X479">
        <v>8475.4</v>
      </c>
      <c r="Y479">
        <v>2626.81</v>
      </c>
      <c r="Z479">
        <v>39270.400000000001</v>
      </c>
    </row>
    <row r="480" spans="2:26" x14ac:dyDescent="0.25">
      <c r="B480" s="3">
        <v>45705</v>
      </c>
      <c r="C480">
        <v>285.52</v>
      </c>
      <c r="D480">
        <v>3.0392000000000001</v>
      </c>
      <c r="E480">
        <v>97.38</v>
      </c>
      <c r="F480">
        <v>98.637200000000007</v>
      </c>
      <c r="G480">
        <v>106.575</v>
      </c>
      <c r="H480">
        <v>1442.6</v>
      </c>
      <c r="I480">
        <v>1.0484</v>
      </c>
      <c r="J480">
        <v>7.2643000000000004</v>
      </c>
      <c r="K480">
        <v>252.35149999999999</v>
      </c>
      <c r="L480">
        <v>97555</v>
      </c>
      <c r="M480">
        <v>66.52</v>
      </c>
      <c r="N480">
        <v>2896.56</v>
      </c>
      <c r="O480">
        <v>3.7250000000000001</v>
      </c>
      <c r="P480">
        <v>14.95</v>
      </c>
      <c r="Q480">
        <v>2.6</v>
      </c>
      <c r="R480">
        <v>0.78</v>
      </c>
      <c r="S480">
        <v>1</v>
      </c>
      <c r="T480">
        <v>0.75</v>
      </c>
      <c r="U480">
        <v>806</v>
      </c>
      <c r="V480">
        <v>6114.63</v>
      </c>
      <c r="W480">
        <v>20026.77</v>
      </c>
      <c r="X480">
        <v>8323.67</v>
      </c>
      <c r="Y480">
        <v>2610.42</v>
      </c>
      <c r="Z480">
        <v>39174.25</v>
      </c>
    </row>
    <row r="481" spans="2:26" x14ac:dyDescent="0.25">
      <c r="B481" s="3">
        <v>45704</v>
      </c>
      <c r="C481">
        <v>285.52</v>
      </c>
      <c r="D481">
        <v>3.0444</v>
      </c>
      <c r="E481">
        <v>97.38</v>
      </c>
      <c r="F481">
        <v>98.602000000000004</v>
      </c>
      <c r="G481">
        <v>106.71</v>
      </c>
      <c r="H481">
        <v>1441.05</v>
      </c>
      <c r="I481">
        <v>1.0491999999999999</v>
      </c>
      <c r="J481">
        <v>7.2572000000000001</v>
      </c>
      <c r="K481">
        <v>252.8056</v>
      </c>
      <c r="L481">
        <v>97555</v>
      </c>
      <c r="M481">
        <v>66.52</v>
      </c>
      <c r="N481">
        <v>2882.53</v>
      </c>
      <c r="O481">
        <v>3.7250000000000001</v>
      </c>
      <c r="P481">
        <v>14.95</v>
      </c>
      <c r="Q481">
        <v>2.6</v>
      </c>
      <c r="R481">
        <v>0.78</v>
      </c>
      <c r="S481">
        <v>1</v>
      </c>
      <c r="T481">
        <v>0.75</v>
      </c>
      <c r="U481">
        <v>792</v>
      </c>
      <c r="V481">
        <v>6114.63</v>
      </c>
      <c r="W481">
        <v>20026.77</v>
      </c>
      <c r="X481">
        <v>8331.4</v>
      </c>
      <c r="Y481">
        <v>2591.0500000000002</v>
      </c>
      <c r="Z481">
        <v>39149.43</v>
      </c>
    </row>
    <row r="482" spans="2:26" x14ac:dyDescent="0.25">
      <c r="B482" s="3">
        <v>45703</v>
      </c>
      <c r="C482">
        <v>285.52</v>
      </c>
      <c r="D482">
        <v>3.0444</v>
      </c>
      <c r="E482">
        <v>97.38</v>
      </c>
      <c r="F482">
        <v>98.602000000000004</v>
      </c>
      <c r="G482">
        <v>106.71</v>
      </c>
      <c r="H482">
        <v>1441.05</v>
      </c>
      <c r="I482">
        <v>1.0491999999999999</v>
      </c>
      <c r="J482">
        <v>7.2572000000000001</v>
      </c>
      <c r="K482">
        <v>252.8056</v>
      </c>
      <c r="L482">
        <v>97555</v>
      </c>
      <c r="M482">
        <v>66.52</v>
      </c>
      <c r="N482">
        <v>2882.53</v>
      </c>
      <c r="O482">
        <v>3.7250000000000001</v>
      </c>
      <c r="P482">
        <v>14.95</v>
      </c>
      <c r="Q482">
        <v>2.6</v>
      </c>
      <c r="R482">
        <v>0.78</v>
      </c>
      <c r="S482">
        <v>1</v>
      </c>
      <c r="T482">
        <v>0.75</v>
      </c>
      <c r="U482">
        <v>792</v>
      </c>
      <c r="V482">
        <v>6114.63</v>
      </c>
      <c r="W482">
        <v>20026.77</v>
      </c>
      <c r="X482">
        <v>8331.4</v>
      </c>
      <c r="Y482">
        <v>2591.0500000000002</v>
      </c>
      <c r="Z482">
        <v>39149.43</v>
      </c>
    </row>
    <row r="483" spans="2:26" x14ac:dyDescent="0.25">
      <c r="B483" s="3">
        <v>45702</v>
      </c>
      <c r="C483">
        <v>285.52</v>
      </c>
      <c r="D483">
        <v>3.0444</v>
      </c>
      <c r="E483">
        <v>97.36</v>
      </c>
      <c r="F483">
        <v>98.602000000000004</v>
      </c>
      <c r="G483">
        <v>106.71</v>
      </c>
      <c r="H483">
        <v>1441.05</v>
      </c>
      <c r="I483">
        <v>1.0491999999999999</v>
      </c>
      <c r="J483">
        <v>7.2572000000000001</v>
      </c>
      <c r="K483">
        <v>252.8056</v>
      </c>
      <c r="L483">
        <v>97555</v>
      </c>
      <c r="M483">
        <v>66.52</v>
      </c>
      <c r="N483">
        <v>2882.53</v>
      </c>
      <c r="O483">
        <v>3.7250000000000001</v>
      </c>
      <c r="P483">
        <v>14.95</v>
      </c>
      <c r="Q483">
        <v>2.6</v>
      </c>
      <c r="R483">
        <v>0.78</v>
      </c>
      <c r="S483">
        <v>1</v>
      </c>
      <c r="T483">
        <v>0.75</v>
      </c>
      <c r="U483">
        <v>792</v>
      </c>
      <c r="V483">
        <v>6114.63</v>
      </c>
      <c r="W483">
        <v>20026.77</v>
      </c>
      <c r="X483">
        <v>8331.4</v>
      </c>
      <c r="Y483">
        <v>2591.0500000000002</v>
      </c>
      <c r="Z483">
        <v>39149.43</v>
      </c>
    </row>
    <row r="484" spans="2:26" x14ac:dyDescent="0.25">
      <c r="B484" s="3">
        <v>45701</v>
      </c>
      <c r="C484">
        <v>287.57</v>
      </c>
      <c r="D484">
        <v>3.0648</v>
      </c>
      <c r="E484">
        <v>97.37</v>
      </c>
      <c r="F484">
        <v>98.569000000000003</v>
      </c>
      <c r="G484">
        <v>107.313</v>
      </c>
      <c r="H484">
        <v>1448.45</v>
      </c>
      <c r="I484">
        <v>1.0465</v>
      </c>
      <c r="J484">
        <v>7.2878999999999996</v>
      </c>
      <c r="K484">
        <v>250.98920000000001</v>
      </c>
      <c r="L484">
        <v>96510</v>
      </c>
      <c r="M484">
        <v>66.48</v>
      </c>
      <c r="N484">
        <v>2928.21</v>
      </c>
      <c r="O484">
        <v>3.6280000000000001</v>
      </c>
      <c r="P484">
        <v>14.935</v>
      </c>
      <c r="Q484">
        <v>2.62</v>
      </c>
      <c r="R484">
        <v>0.78</v>
      </c>
      <c r="S484">
        <v>1</v>
      </c>
      <c r="T484">
        <v>0.73</v>
      </c>
      <c r="U484">
        <v>780</v>
      </c>
      <c r="V484">
        <v>6115.07</v>
      </c>
      <c r="W484">
        <v>19945.64</v>
      </c>
      <c r="X484">
        <v>8002.63</v>
      </c>
      <c r="Y484">
        <v>2583.17</v>
      </c>
      <c r="Z484">
        <v>39461.47</v>
      </c>
    </row>
    <row r="485" spans="2:26" x14ac:dyDescent="0.25">
      <c r="B485" s="3">
        <v>45700</v>
      </c>
      <c r="C485">
        <v>286.41000000000003</v>
      </c>
      <c r="D485">
        <v>3.0609000000000002</v>
      </c>
      <c r="E485">
        <v>97.35</v>
      </c>
      <c r="F485">
        <v>98.545299999999997</v>
      </c>
      <c r="G485">
        <v>107.938</v>
      </c>
      <c r="H485">
        <v>1455.25</v>
      </c>
      <c r="I485">
        <v>1.0383</v>
      </c>
      <c r="J485">
        <v>7.3068999999999997</v>
      </c>
      <c r="K485">
        <v>252.39789999999999</v>
      </c>
      <c r="L485">
        <v>97395</v>
      </c>
      <c r="M485">
        <v>66.64</v>
      </c>
      <c r="N485">
        <v>2904.04</v>
      </c>
      <c r="O485">
        <v>3.5649999999999999</v>
      </c>
      <c r="P485">
        <v>14.92</v>
      </c>
      <c r="Q485">
        <v>2.62</v>
      </c>
      <c r="R485">
        <v>0.79</v>
      </c>
      <c r="S485">
        <v>1</v>
      </c>
      <c r="T485">
        <v>0.73</v>
      </c>
      <c r="U485">
        <v>776</v>
      </c>
      <c r="V485">
        <v>6051.97</v>
      </c>
      <c r="W485">
        <v>19649.95</v>
      </c>
      <c r="X485">
        <v>8058.08</v>
      </c>
      <c r="Y485">
        <v>2548.39</v>
      </c>
      <c r="Z485">
        <v>38963.699999999997</v>
      </c>
    </row>
    <row r="486" spans="2:26" x14ac:dyDescent="0.25">
      <c r="B486" s="3">
        <v>45699</v>
      </c>
      <c r="C486">
        <v>289.56</v>
      </c>
      <c r="D486">
        <v>3.0981999999999998</v>
      </c>
      <c r="E486">
        <v>97.41</v>
      </c>
      <c r="F486">
        <v>98.525300000000001</v>
      </c>
      <c r="G486">
        <v>107.96299999999999</v>
      </c>
      <c r="H486">
        <v>1452.7</v>
      </c>
      <c r="I486">
        <v>1.0361</v>
      </c>
      <c r="J486">
        <v>7.3068999999999997</v>
      </c>
      <c r="K486">
        <v>251.93860000000001</v>
      </c>
      <c r="L486">
        <v>95425</v>
      </c>
      <c r="M486">
        <v>67.73</v>
      </c>
      <c r="N486">
        <v>2897.91</v>
      </c>
      <c r="O486">
        <v>3.5190000000000001</v>
      </c>
      <c r="P486">
        <v>14.89</v>
      </c>
      <c r="Q486">
        <v>2.63</v>
      </c>
      <c r="R486">
        <v>0.81</v>
      </c>
      <c r="S486">
        <v>1.02</v>
      </c>
      <c r="T486">
        <v>0.73</v>
      </c>
      <c r="U486">
        <v>801</v>
      </c>
      <c r="V486">
        <v>6068.5</v>
      </c>
      <c r="W486">
        <v>19643.86</v>
      </c>
      <c r="X486">
        <v>7842.72</v>
      </c>
      <c r="Y486">
        <v>2539.0500000000002</v>
      </c>
      <c r="Z486">
        <v>38801.17</v>
      </c>
    </row>
    <row r="487" spans="2:26" x14ac:dyDescent="0.25">
      <c r="B487" s="3">
        <v>45698</v>
      </c>
      <c r="C487">
        <v>287.08999999999997</v>
      </c>
      <c r="D487">
        <v>3.0981999999999998</v>
      </c>
      <c r="E487">
        <v>97.45</v>
      </c>
      <c r="F487">
        <v>98.506699999999995</v>
      </c>
      <c r="G487">
        <v>108.319</v>
      </c>
      <c r="H487">
        <v>1451.7</v>
      </c>
      <c r="I487">
        <v>1.0306999999999999</v>
      </c>
      <c r="J487">
        <v>7.3049999999999997</v>
      </c>
      <c r="K487">
        <v>250.76499999999999</v>
      </c>
      <c r="L487">
        <v>97680</v>
      </c>
      <c r="M487">
        <v>66.739999999999995</v>
      </c>
      <c r="N487">
        <v>2908.26</v>
      </c>
      <c r="O487">
        <v>3.444</v>
      </c>
      <c r="P487">
        <v>14.79</v>
      </c>
      <c r="Q487">
        <v>2.63</v>
      </c>
      <c r="R487">
        <v>0.82</v>
      </c>
      <c r="S487">
        <v>1.03</v>
      </c>
      <c r="T487">
        <v>0.72</v>
      </c>
      <c r="U487">
        <v>809</v>
      </c>
      <c r="V487">
        <v>6066.44</v>
      </c>
      <c r="W487">
        <v>19714.27</v>
      </c>
      <c r="X487">
        <v>7946.81</v>
      </c>
      <c r="Y487">
        <v>2521.27</v>
      </c>
      <c r="Z487">
        <v>38801.17</v>
      </c>
    </row>
    <row r="488" spans="2:26" x14ac:dyDescent="0.25">
      <c r="B488" s="3">
        <v>45697</v>
      </c>
      <c r="C488">
        <v>287.08</v>
      </c>
      <c r="D488">
        <v>3.0884999999999998</v>
      </c>
      <c r="E488">
        <v>97.49</v>
      </c>
      <c r="F488">
        <v>98.4529</v>
      </c>
      <c r="G488">
        <v>108.04</v>
      </c>
      <c r="H488">
        <v>1448.75</v>
      </c>
      <c r="I488">
        <v>1.0327999999999999</v>
      </c>
      <c r="J488">
        <v>7.2946999999999997</v>
      </c>
      <c r="K488">
        <v>250.39769999999999</v>
      </c>
      <c r="L488">
        <v>95990</v>
      </c>
      <c r="M488">
        <v>66.05</v>
      </c>
      <c r="N488">
        <v>2861.07</v>
      </c>
      <c r="O488">
        <v>3.3090000000000002</v>
      </c>
      <c r="P488">
        <v>14.725</v>
      </c>
      <c r="Q488">
        <v>2.64</v>
      </c>
      <c r="R488">
        <v>0.82</v>
      </c>
      <c r="S488">
        <v>1.03</v>
      </c>
      <c r="T488">
        <v>0.73</v>
      </c>
      <c r="U488">
        <v>815</v>
      </c>
      <c r="V488">
        <v>6025.99</v>
      </c>
      <c r="W488">
        <v>19523.400000000001</v>
      </c>
      <c r="X488">
        <v>7784.07</v>
      </c>
      <c r="Y488">
        <v>2521.92</v>
      </c>
      <c r="Z488">
        <v>38787.019999999997</v>
      </c>
    </row>
    <row r="489" spans="2:26" x14ac:dyDescent="0.25">
      <c r="B489" s="3">
        <v>45696</v>
      </c>
      <c r="C489">
        <v>287.08</v>
      </c>
      <c r="D489">
        <v>3.0884999999999998</v>
      </c>
      <c r="E489">
        <v>97.49</v>
      </c>
      <c r="F489">
        <v>98.4529</v>
      </c>
      <c r="G489">
        <v>108.04</v>
      </c>
      <c r="H489">
        <v>1448.75</v>
      </c>
      <c r="I489">
        <v>1.0327999999999999</v>
      </c>
      <c r="J489">
        <v>7.2946999999999997</v>
      </c>
      <c r="K489">
        <v>250.39769999999999</v>
      </c>
      <c r="L489">
        <v>95990</v>
      </c>
      <c r="M489">
        <v>66.05</v>
      </c>
      <c r="N489">
        <v>2861.07</v>
      </c>
      <c r="O489">
        <v>3.3090000000000002</v>
      </c>
      <c r="P489">
        <v>14.725</v>
      </c>
      <c r="Q489">
        <v>2.64</v>
      </c>
      <c r="R489">
        <v>0.82</v>
      </c>
      <c r="S489">
        <v>1.03</v>
      </c>
      <c r="T489">
        <v>0.73</v>
      </c>
      <c r="U489">
        <v>815</v>
      </c>
      <c r="V489">
        <v>6025.99</v>
      </c>
      <c r="W489">
        <v>19523.400000000001</v>
      </c>
      <c r="X489">
        <v>7784.07</v>
      </c>
      <c r="Y489">
        <v>2521.92</v>
      </c>
      <c r="Z489">
        <v>38787.019999999997</v>
      </c>
    </row>
    <row r="490" spans="2:26" x14ac:dyDescent="0.25">
      <c r="B490" s="3">
        <v>45695</v>
      </c>
      <c r="C490">
        <v>287.08</v>
      </c>
      <c r="D490">
        <v>3.0884999999999998</v>
      </c>
      <c r="E490">
        <v>97.47</v>
      </c>
      <c r="F490">
        <v>98.4529</v>
      </c>
      <c r="G490">
        <v>108.04</v>
      </c>
      <c r="H490">
        <v>1448.75</v>
      </c>
      <c r="I490">
        <v>1.0327999999999999</v>
      </c>
      <c r="J490">
        <v>7.2946999999999997</v>
      </c>
      <c r="K490">
        <v>250.39769999999999</v>
      </c>
      <c r="L490">
        <v>95990</v>
      </c>
      <c r="M490">
        <v>66.05</v>
      </c>
      <c r="N490">
        <v>2861.07</v>
      </c>
      <c r="O490">
        <v>3.3090000000000002</v>
      </c>
      <c r="P490">
        <v>14.725</v>
      </c>
      <c r="Q490">
        <v>2.64</v>
      </c>
      <c r="R490">
        <v>0.82</v>
      </c>
      <c r="S490">
        <v>1.03</v>
      </c>
      <c r="T490">
        <v>0.73</v>
      </c>
      <c r="U490">
        <v>815</v>
      </c>
      <c r="V490">
        <v>6025.99</v>
      </c>
      <c r="W490">
        <v>19523.400000000001</v>
      </c>
      <c r="X490">
        <v>7784.07</v>
      </c>
      <c r="Y490">
        <v>2521.92</v>
      </c>
      <c r="Z490">
        <v>38787.019999999997</v>
      </c>
    </row>
    <row r="491" spans="2:26" x14ac:dyDescent="0.25">
      <c r="B491" s="3">
        <v>45694</v>
      </c>
      <c r="C491">
        <v>288.32</v>
      </c>
      <c r="D491">
        <v>3.0874000000000001</v>
      </c>
      <c r="E491">
        <v>97.51</v>
      </c>
      <c r="F491">
        <v>98.440600000000003</v>
      </c>
      <c r="G491">
        <v>107.68899999999999</v>
      </c>
      <c r="H491">
        <v>1447.25</v>
      </c>
      <c r="I491">
        <v>1.0383</v>
      </c>
      <c r="J491">
        <v>7.2851999999999997</v>
      </c>
      <c r="K491">
        <v>251.18049999999999</v>
      </c>
      <c r="L491">
        <v>97285</v>
      </c>
      <c r="M491">
        <v>65.77</v>
      </c>
      <c r="N491">
        <v>2856.28</v>
      </c>
      <c r="O491">
        <v>3.4079999999999999</v>
      </c>
      <c r="P491">
        <v>14.515000000000001</v>
      </c>
      <c r="Q491">
        <v>2.62</v>
      </c>
      <c r="R491">
        <v>0.82</v>
      </c>
      <c r="S491">
        <v>1.03</v>
      </c>
      <c r="T491">
        <v>0.73</v>
      </c>
      <c r="U491">
        <v>793</v>
      </c>
      <c r="V491">
        <v>6083.57</v>
      </c>
      <c r="W491">
        <v>19791.990000000002</v>
      </c>
      <c r="X491">
        <v>7690.35</v>
      </c>
      <c r="Y491">
        <v>2536.75</v>
      </c>
      <c r="Z491">
        <v>39066.53</v>
      </c>
    </row>
    <row r="492" spans="2:26" x14ac:dyDescent="0.25">
      <c r="B492" s="3">
        <v>45693</v>
      </c>
      <c r="C492">
        <v>289.52</v>
      </c>
      <c r="D492">
        <v>3.1044999999999998</v>
      </c>
      <c r="E492">
        <v>97.52</v>
      </c>
      <c r="F492">
        <v>98.4255</v>
      </c>
      <c r="G492">
        <v>107.57899999999999</v>
      </c>
      <c r="H492">
        <v>1444</v>
      </c>
      <c r="I492">
        <v>1.0403</v>
      </c>
      <c r="J492">
        <v>7.2721</v>
      </c>
      <c r="K492">
        <v>248.55189999999999</v>
      </c>
      <c r="L492">
        <v>97710</v>
      </c>
      <c r="M492">
        <v>65.599999999999994</v>
      </c>
      <c r="N492">
        <v>2867.24</v>
      </c>
      <c r="O492">
        <v>3.36</v>
      </c>
      <c r="P492">
        <v>14.43</v>
      </c>
      <c r="Q492">
        <v>2.63</v>
      </c>
      <c r="R492">
        <v>0.81</v>
      </c>
      <c r="S492">
        <v>1.01</v>
      </c>
      <c r="T492">
        <v>0.73</v>
      </c>
      <c r="U492">
        <v>771</v>
      </c>
      <c r="V492">
        <v>6061.48</v>
      </c>
      <c r="W492">
        <v>19692.330000000002</v>
      </c>
      <c r="X492">
        <v>7566.27</v>
      </c>
      <c r="Y492">
        <v>2509.27</v>
      </c>
      <c r="Z492">
        <v>38831.480000000003</v>
      </c>
    </row>
    <row r="493" spans="2:26" x14ac:dyDescent="0.25">
      <c r="B493" s="3">
        <v>45692</v>
      </c>
      <c r="C493">
        <v>290.48</v>
      </c>
      <c r="D493">
        <v>3.1278999999999999</v>
      </c>
      <c r="E493">
        <v>97.54</v>
      </c>
      <c r="F493">
        <v>98.405699999999996</v>
      </c>
      <c r="G493">
        <v>107.96</v>
      </c>
      <c r="H493">
        <v>1450.75</v>
      </c>
      <c r="I493">
        <v>1.0379</v>
      </c>
      <c r="J493">
        <v>7.2446000000000002</v>
      </c>
      <c r="K493">
        <v>252.0187</v>
      </c>
      <c r="L493">
        <v>99185</v>
      </c>
      <c r="M493">
        <v>66.430000000000007</v>
      </c>
      <c r="N493">
        <v>2842.71</v>
      </c>
      <c r="O493">
        <v>3.2530000000000001</v>
      </c>
      <c r="P493">
        <v>14.494999999999999</v>
      </c>
      <c r="Q493">
        <v>2.66</v>
      </c>
      <c r="R493">
        <v>0.8</v>
      </c>
      <c r="S493">
        <v>1</v>
      </c>
      <c r="T493">
        <v>0.75</v>
      </c>
      <c r="U493">
        <v>753</v>
      </c>
      <c r="V493">
        <v>6037.88</v>
      </c>
      <c r="W493">
        <v>19654.02</v>
      </c>
      <c r="X493">
        <v>7643.63</v>
      </c>
      <c r="Y493">
        <v>2481.69</v>
      </c>
      <c r="Z493">
        <v>38798.370000000003</v>
      </c>
    </row>
    <row r="494" spans="2:26" x14ac:dyDescent="0.25">
      <c r="B494" s="3">
        <v>45691</v>
      </c>
      <c r="C494">
        <v>289.86</v>
      </c>
      <c r="D494">
        <v>3.1393</v>
      </c>
      <c r="E494">
        <v>97.54</v>
      </c>
      <c r="F494">
        <v>98.414199999999994</v>
      </c>
      <c r="G494">
        <v>108.99</v>
      </c>
      <c r="H494">
        <v>1462.4</v>
      </c>
      <c r="I494">
        <v>1.0344</v>
      </c>
      <c r="J494">
        <v>7.2446000000000002</v>
      </c>
      <c r="K494">
        <v>251.69589999999999</v>
      </c>
      <c r="L494">
        <v>101965</v>
      </c>
      <c r="M494">
        <v>65.88</v>
      </c>
      <c r="N494">
        <v>2815.21</v>
      </c>
      <c r="O494">
        <v>3.3519999999999999</v>
      </c>
      <c r="P494">
        <v>14.404999999999999</v>
      </c>
      <c r="Q494">
        <v>2.66</v>
      </c>
      <c r="R494">
        <v>0.81</v>
      </c>
      <c r="S494">
        <v>1</v>
      </c>
      <c r="T494">
        <v>0.76</v>
      </c>
      <c r="U494">
        <v>738</v>
      </c>
      <c r="V494">
        <v>5994.57</v>
      </c>
      <c r="W494">
        <v>19391.96</v>
      </c>
      <c r="X494">
        <v>7384.11</v>
      </c>
      <c r="Y494">
        <v>2453.9499999999998</v>
      </c>
      <c r="Z494">
        <v>38520.089999999997</v>
      </c>
    </row>
    <row r="495" spans="2:26" x14ac:dyDescent="0.25">
      <c r="B495" s="3">
        <v>45690</v>
      </c>
      <c r="C495">
        <v>288.52</v>
      </c>
      <c r="D495">
        <v>3.0636999999999999</v>
      </c>
      <c r="E495">
        <v>97.62</v>
      </c>
      <c r="F495">
        <v>98.412999999999997</v>
      </c>
      <c r="G495">
        <v>108.37</v>
      </c>
      <c r="H495">
        <v>1454.3</v>
      </c>
      <c r="I495">
        <v>1.0362</v>
      </c>
      <c r="J495">
        <v>7.2446000000000002</v>
      </c>
      <c r="K495">
        <v>248.79329999999999</v>
      </c>
      <c r="L495">
        <v>105260.4</v>
      </c>
      <c r="M495">
        <v>65.930000000000007</v>
      </c>
      <c r="N495">
        <v>2798.41</v>
      </c>
      <c r="O495">
        <v>3.044</v>
      </c>
      <c r="P495">
        <v>14.44</v>
      </c>
      <c r="Q495">
        <v>2.61</v>
      </c>
      <c r="R495">
        <v>0.79</v>
      </c>
      <c r="S495">
        <v>0.98</v>
      </c>
      <c r="T495">
        <v>0.76</v>
      </c>
      <c r="U495">
        <v>735</v>
      </c>
      <c r="V495">
        <v>6040.53</v>
      </c>
      <c r="W495">
        <v>19627.439999999999</v>
      </c>
      <c r="X495">
        <v>7382.13</v>
      </c>
      <c r="Y495">
        <v>2517.37</v>
      </c>
      <c r="Z495">
        <v>39572.49</v>
      </c>
    </row>
    <row r="496" spans="2:26" x14ac:dyDescent="0.25">
      <c r="B496" s="3">
        <v>45689</v>
      </c>
      <c r="C496">
        <v>288.52</v>
      </c>
      <c r="D496">
        <v>3.0636999999999999</v>
      </c>
      <c r="E496">
        <v>97.62</v>
      </c>
      <c r="F496">
        <v>98.412999999999997</v>
      </c>
      <c r="G496">
        <v>108.37</v>
      </c>
      <c r="H496">
        <v>1454.3</v>
      </c>
      <c r="I496">
        <v>1.0362</v>
      </c>
      <c r="J496">
        <v>7.2446000000000002</v>
      </c>
      <c r="K496">
        <v>248.79329999999999</v>
      </c>
      <c r="L496">
        <v>105260.4</v>
      </c>
      <c r="M496">
        <v>65.930000000000007</v>
      </c>
      <c r="N496">
        <v>2798.41</v>
      </c>
      <c r="O496">
        <v>3.044</v>
      </c>
      <c r="P496">
        <v>14.44</v>
      </c>
      <c r="Q496">
        <v>2.61</v>
      </c>
      <c r="R496">
        <v>0.79</v>
      </c>
      <c r="S496">
        <v>0.98</v>
      </c>
      <c r="T496">
        <v>0.76</v>
      </c>
      <c r="U496">
        <v>735</v>
      </c>
      <c r="V496">
        <v>6040.53</v>
      </c>
      <c r="W496">
        <v>19627.439999999999</v>
      </c>
      <c r="X496">
        <v>7382.13</v>
      </c>
      <c r="Y496">
        <v>2517.37</v>
      </c>
      <c r="Z496">
        <v>39572.49</v>
      </c>
    </row>
    <row r="497" spans="2:26" x14ac:dyDescent="0.25">
      <c r="B497" s="3">
        <v>45688</v>
      </c>
      <c r="C497">
        <v>288.52</v>
      </c>
      <c r="D497">
        <v>3.0636999999999999</v>
      </c>
      <c r="E497">
        <v>97.61</v>
      </c>
      <c r="F497">
        <v>98.412999999999997</v>
      </c>
      <c r="G497">
        <v>108.37</v>
      </c>
      <c r="H497">
        <v>1454.3</v>
      </c>
      <c r="I497">
        <v>1.0362</v>
      </c>
      <c r="J497">
        <v>7.2446000000000002</v>
      </c>
      <c r="K497">
        <v>248.79329999999999</v>
      </c>
      <c r="L497">
        <v>105260.4</v>
      </c>
      <c r="M497">
        <v>65.930000000000007</v>
      </c>
      <c r="N497">
        <v>2798.41</v>
      </c>
      <c r="O497">
        <v>3.044</v>
      </c>
      <c r="P497">
        <v>14.44</v>
      </c>
      <c r="Q497">
        <v>2.61</v>
      </c>
      <c r="R497">
        <v>0.79</v>
      </c>
      <c r="S497">
        <v>0.98</v>
      </c>
      <c r="T497">
        <v>0.76</v>
      </c>
      <c r="U497">
        <v>735</v>
      </c>
      <c r="V497">
        <v>6040.53</v>
      </c>
      <c r="W497">
        <v>19627.439999999999</v>
      </c>
      <c r="X497">
        <v>7382.13</v>
      </c>
      <c r="Y497">
        <v>2517.37</v>
      </c>
      <c r="Z497">
        <v>39572.49</v>
      </c>
    </row>
    <row r="498" spans="2:26" x14ac:dyDescent="0.25">
      <c r="B498" s="3">
        <v>45687</v>
      </c>
      <c r="C498">
        <v>291.48</v>
      </c>
      <c r="D498">
        <v>3.06</v>
      </c>
      <c r="E498">
        <v>97.64</v>
      </c>
      <c r="F498">
        <v>98.409599999999998</v>
      </c>
      <c r="G498">
        <v>107.797</v>
      </c>
      <c r="H498">
        <v>1430.5</v>
      </c>
      <c r="I498">
        <v>1.0390999999999999</v>
      </c>
      <c r="J498">
        <v>7.2446000000000002</v>
      </c>
      <c r="K498">
        <v>245.5069</v>
      </c>
      <c r="L498">
        <v>104960</v>
      </c>
      <c r="M498">
        <v>66.08</v>
      </c>
      <c r="N498">
        <v>2794.59</v>
      </c>
      <c r="O498">
        <v>3.0470000000000002</v>
      </c>
      <c r="P498">
        <v>14.225</v>
      </c>
      <c r="Q498">
        <v>2.6</v>
      </c>
      <c r="R498">
        <v>0.79</v>
      </c>
      <c r="S498">
        <v>0.98</v>
      </c>
      <c r="T498">
        <v>0.75</v>
      </c>
      <c r="U498">
        <v>715</v>
      </c>
      <c r="V498">
        <v>6071.17</v>
      </c>
      <c r="W498">
        <v>19681.75</v>
      </c>
      <c r="X498">
        <v>7382.13</v>
      </c>
      <c r="Y498">
        <v>2536.8000000000002</v>
      </c>
      <c r="Z498">
        <v>39513.97</v>
      </c>
    </row>
    <row r="499" spans="2:26" x14ac:dyDescent="0.25">
      <c r="B499" s="3">
        <v>45686</v>
      </c>
      <c r="C499">
        <v>292.77</v>
      </c>
      <c r="D499">
        <v>3.0762</v>
      </c>
      <c r="E499">
        <v>97.63</v>
      </c>
      <c r="F499">
        <v>98.380799999999994</v>
      </c>
      <c r="G499">
        <v>108</v>
      </c>
      <c r="H499">
        <v>1430.5</v>
      </c>
      <c r="I499">
        <v>1.0421</v>
      </c>
      <c r="J499">
        <v>7.2446000000000002</v>
      </c>
      <c r="K499">
        <v>245.7954</v>
      </c>
      <c r="L499">
        <v>104315</v>
      </c>
      <c r="M499">
        <v>65.94</v>
      </c>
      <c r="N499">
        <v>2759.36</v>
      </c>
      <c r="O499">
        <v>3.5350000000000001</v>
      </c>
      <c r="P499">
        <v>14.295</v>
      </c>
      <c r="Q499">
        <v>2.62</v>
      </c>
      <c r="R499">
        <v>0.79</v>
      </c>
      <c r="S499">
        <v>0.97</v>
      </c>
      <c r="T499">
        <v>0.74</v>
      </c>
      <c r="U499">
        <v>726</v>
      </c>
      <c r="V499">
        <v>6039.31</v>
      </c>
      <c r="W499">
        <v>19632.32</v>
      </c>
      <c r="X499">
        <v>7382.13</v>
      </c>
      <c r="Y499">
        <v>2536.8000000000002</v>
      </c>
      <c r="Z499">
        <v>39414.78</v>
      </c>
    </row>
    <row r="500" spans="2:26" x14ac:dyDescent="0.25">
      <c r="B500" s="3">
        <v>45685</v>
      </c>
      <c r="C500">
        <v>294.75</v>
      </c>
      <c r="D500">
        <v>3.1070000000000002</v>
      </c>
      <c r="E500">
        <v>97.63</v>
      </c>
      <c r="F500">
        <v>98.376099999999994</v>
      </c>
      <c r="G500">
        <v>107.866</v>
      </c>
      <c r="H500">
        <v>1430.5</v>
      </c>
      <c r="I500">
        <v>1.0429999999999999</v>
      </c>
      <c r="J500">
        <v>7.2446000000000002</v>
      </c>
      <c r="K500">
        <v>246.43950000000001</v>
      </c>
      <c r="L500">
        <v>101205</v>
      </c>
      <c r="M500">
        <v>66.37</v>
      </c>
      <c r="N500">
        <v>2763.51</v>
      </c>
      <c r="O500">
        <v>3.4710000000000001</v>
      </c>
      <c r="P500">
        <v>13.984999999999999</v>
      </c>
      <c r="Q500">
        <v>2.64</v>
      </c>
      <c r="R500">
        <v>0.79</v>
      </c>
      <c r="S500">
        <v>0.97</v>
      </c>
      <c r="T500">
        <v>0.74</v>
      </c>
      <c r="U500">
        <v>746</v>
      </c>
      <c r="V500">
        <v>6067.7</v>
      </c>
      <c r="W500">
        <v>19733.59</v>
      </c>
      <c r="X500">
        <v>7382.13</v>
      </c>
      <c r="Y500">
        <v>2536.8000000000002</v>
      </c>
      <c r="Z500">
        <v>39016.870000000003</v>
      </c>
    </row>
    <row r="501" spans="2:26" x14ac:dyDescent="0.25">
      <c r="B501" s="3">
        <v>45684</v>
      </c>
      <c r="C501">
        <v>296</v>
      </c>
      <c r="D501">
        <v>3.1455000000000002</v>
      </c>
      <c r="E501">
        <v>97.63</v>
      </c>
      <c r="F501">
        <v>98.350399999999993</v>
      </c>
      <c r="G501">
        <v>107.34099999999999</v>
      </c>
      <c r="H501">
        <v>1430.5</v>
      </c>
      <c r="I501">
        <v>1.0491999999999999</v>
      </c>
      <c r="J501">
        <v>7.2446000000000002</v>
      </c>
      <c r="K501">
        <v>242.63239999999999</v>
      </c>
      <c r="L501">
        <v>101495</v>
      </c>
      <c r="M501">
        <v>66.569999999999993</v>
      </c>
      <c r="N501">
        <v>2740.81</v>
      </c>
      <c r="O501">
        <v>3.6970000000000001</v>
      </c>
      <c r="P501">
        <v>14.02</v>
      </c>
      <c r="Q501">
        <v>2.63</v>
      </c>
      <c r="R501">
        <v>0.79</v>
      </c>
      <c r="S501">
        <v>0.97</v>
      </c>
      <c r="T501">
        <v>0.74</v>
      </c>
      <c r="U501">
        <v>761</v>
      </c>
      <c r="V501">
        <v>6012.28</v>
      </c>
      <c r="W501">
        <v>19341.830000000002</v>
      </c>
      <c r="X501">
        <v>7382.81</v>
      </c>
      <c r="Y501">
        <v>2536.8000000000002</v>
      </c>
      <c r="Z501">
        <v>39565.800000000003</v>
      </c>
    </row>
    <row r="502" spans="2:26" x14ac:dyDescent="0.25">
      <c r="B502" s="3">
        <v>45683</v>
      </c>
      <c r="C502">
        <v>289.92</v>
      </c>
      <c r="D502">
        <v>3.0661999999999998</v>
      </c>
      <c r="E502">
        <v>97.7</v>
      </c>
      <c r="F502">
        <v>98.311400000000006</v>
      </c>
      <c r="G502">
        <v>107.443</v>
      </c>
      <c r="H502">
        <v>1430.5</v>
      </c>
      <c r="I502">
        <v>1.0497000000000001</v>
      </c>
      <c r="J502">
        <v>7.2411000000000003</v>
      </c>
      <c r="K502">
        <v>241.43190000000001</v>
      </c>
      <c r="L502">
        <v>105060</v>
      </c>
      <c r="M502">
        <v>67.489999999999995</v>
      </c>
      <c r="N502">
        <v>2770.58</v>
      </c>
      <c r="O502">
        <v>4.0270000000000001</v>
      </c>
      <c r="P502">
        <v>14.11</v>
      </c>
      <c r="Q502">
        <v>2.56</v>
      </c>
      <c r="R502">
        <v>0.78</v>
      </c>
      <c r="S502">
        <v>0.96</v>
      </c>
      <c r="T502">
        <v>0.74</v>
      </c>
      <c r="U502">
        <v>778</v>
      </c>
      <c r="V502">
        <v>6101.24</v>
      </c>
      <c r="W502">
        <v>19954.3</v>
      </c>
      <c r="X502">
        <v>7312.16</v>
      </c>
      <c r="Y502">
        <v>2536.8000000000002</v>
      </c>
      <c r="Z502">
        <v>39931.980000000003</v>
      </c>
    </row>
    <row r="503" spans="2:26" x14ac:dyDescent="0.25">
      <c r="B503" s="3">
        <v>45682</v>
      </c>
      <c r="C503">
        <v>289.92</v>
      </c>
      <c r="D503">
        <v>3.0661999999999998</v>
      </c>
      <c r="E503">
        <v>97.7</v>
      </c>
      <c r="F503">
        <v>98.311400000000006</v>
      </c>
      <c r="G503">
        <v>107.443</v>
      </c>
      <c r="H503">
        <v>1430.5</v>
      </c>
      <c r="I503">
        <v>1.0497000000000001</v>
      </c>
      <c r="J503">
        <v>7.2411000000000003</v>
      </c>
      <c r="K503">
        <v>241.43190000000001</v>
      </c>
      <c r="L503">
        <v>105060</v>
      </c>
      <c r="M503">
        <v>67.489999999999995</v>
      </c>
      <c r="N503">
        <v>2770.58</v>
      </c>
      <c r="O503">
        <v>4.0270000000000001</v>
      </c>
      <c r="P503">
        <v>14.11</v>
      </c>
      <c r="Q503">
        <v>2.56</v>
      </c>
      <c r="R503">
        <v>0.78</v>
      </c>
      <c r="S503">
        <v>0.96</v>
      </c>
      <c r="T503">
        <v>0.74</v>
      </c>
      <c r="U503">
        <v>778</v>
      </c>
      <c r="V503">
        <v>6101.24</v>
      </c>
      <c r="W503">
        <v>19954.3</v>
      </c>
      <c r="X503">
        <v>7312.16</v>
      </c>
      <c r="Y503">
        <v>2536.8000000000002</v>
      </c>
      <c r="Z503">
        <v>39931.980000000003</v>
      </c>
    </row>
    <row r="504" spans="2:26" x14ac:dyDescent="0.25">
      <c r="B504" s="3">
        <v>45681</v>
      </c>
      <c r="C504">
        <v>289.92</v>
      </c>
      <c r="D504">
        <v>3.0661999999999998</v>
      </c>
      <c r="E504">
        <v>97.7</v>
      </c>
      <c r="F504">
        <v>98.311400000000006</v>
      </c>
      <c r="G504">
        <v>107.443</v>
      </c>
      <c r="H504">
        <v>1430.5</v>
      </c>
      <c r="I504">
        <v>1.0497000000000001</v>
      </c>
      <c r="J504">
        <v>7.2411000000000003</v>
      </c>
      <c r="K504">
        <v>241.43190000000001</v>
      </c>
      <c r="L504">
        <v>105060</v>
      </c>
      <c r="M504">
        <v>67.489999999999995</v>
      </c>
      <c r="N504">
        <v>2770.58</v>
      </c>
      <c r="O504">
        <v>4.0270000000000001</v>
      </c>
      <c r="P504">
        <v>14.11</v>
      </c>
      <c r="Q504">
        <v>2.56</v>
      </c>
      <c r="R504">
        <v>0.78</v>
      </c>
      <c r="S504">
        <v>0.96</v>
      </c>
      <c r="T504">
        <v>0.74</v>
      </c>
      <c r="U504">
        <v>778</v>
      </c>
      <c r="V504">
        <v>6101.24</v>
      </c>
      <c r="W504">
        <v>19954.3</v>
      </c>
      <c r="X504">
        <v>7312.16</v>
      </c>
      <c r="Y504">
        <v>2536.8000000000002</v>
      </c>
      <c r="Z504">
        <v>39931.980000000003</v>
      </c>
    </row>
    <row r="505" spans="2:26" x14ac:dyDescent="0.25">
      <c r="B505" s="3">
        <v>45680</v>
      </c>
      <c r="C505">
        <v>290.33</v>
      </c>
      <c r="D505">
        <v>3.0792000000000002</v>
      </c>
      <c r="E505">
        <v>97.69</v>
      </c>
      <c r="F505">
        <v>98.305199999999999</v>
      </c>
      <c r="G505">
        <v>108.047</v>
      </c>
      <c r="H505">
        <v>1435.25</v>
      </c>
      <c r="I505">
        <v>1.0415000000000001</v>
      </c>
      <c r="J505">
        <v>7.2862</v>
      </c>
      <c r="K505">
        <v>242.06379999999999</v>
      </c>
      <c r="L505">
        <v>103415</v>
      </c>
      <c r="M505">
        <v>67.75</v>
      </c>
      <c r="N505">
        <v>2754.87</v>
      </c>
      <c r="O505">
        <v>3.9449999999999998</v>
      </c>
      <c r="P505">
        <v>13.975</v>
      </c>
      <c r="Q505">
        <v>2.56</v>
      </c>
      <c r="R505">
        <v>0.78</v>
      </c>
      <c r="S505">
        <v>0.95</v>
      </c>
      <c r="T505">
        <v>0.74</v>
      </c>
      <c r="U505">
        <v>824</v>
      </c>
      <c r="V505">
        <v>6118.71</v>
      </c>
      <c r="W505">
        <v>20053.68</v>
      </c>
      <c r="X505">
        <v>7164.22</v>
      </c>
      <c r="Y505">
        <v>2515.4899999999998</v>
      </c>
      <c r="Z505">
        <v>39958.870000000003</v>
      </c>
    </row>
    <row r="506" spans="2:26" x14ac:dyDescent="0.25">
      <c r="B506" s="3">
        <v>45679</v>
      </c>
      <c r="C506">
        <v>290.35000000000002</v>
      </c>
      <c r="D506">
        <v>3.0796999999999999</v>
      </c>
      <c r="E506">
        <v>97.67</v>
      </c>
      <c r="F506">
        <v>98.2761</v>
      </c>
      <c r="G506">
        <v>108.167</v>
      </c>
      <c r="H506">
        <v>1435.95</v>
      </c>
      <c r="I506">
        <v>1.0408999999999999</v>
      </c>
      <c r="J506">
        <v>7.2762000000000002</v>
      </c>
      <c r="K506">
        <v>241.67439999999999</v>
      </c>
      <c r="L506">
        <v>104430</v>
      </c>
      <c r="M506">
        <v>67.86</v>
      </c>
      <c r="N506">
        <v>2756.48</v>
      </c>
      <c r="O506">
        <v>3.96</v>
      </c>
      <c r="P506">
        <v>14.115</v>
      </c>
      <c r="Q506">
        <v>2.56</v>
      </c>
      <c r="R506">
        <v>0.79</v>
      </c>
      <c r="S506">
        <v>0.96</v>
      </c>
      <c r="T506">
        <v>0.75</v>
      </c>
      <c r="U506">
        <v>893</v>
      </c>
      <c r="V506">
        <v>6086.37</v>
      </c>
      <c r="W506">
        <v>20009.34</v>
      </c>
      <c r="X506">
        <v>7177.14</v>
      </c>
      <c r="Y506">
        <v>2547.06</v>
      </c>
      <c r="Z506">
        <v>39646.25</v>
      </c>
    </row>
    <row r="507" spans="2:26" x14ac:dyDescent="0.25">
      <c r="B507" s="3">
        <v>45678</v>
      </c>
      <c r="C507">
        <v>293.74</v>
      </c>
      <c r="D507">
        <v>3.1086</v>
      </c>
      <c r="E507">
        <v>97.65</v>
      </c>
      <c r="F507">
        <v>98.2624</v>
      </c>
      <c r="G507">
        <v>108.062</v>
      </c>
      <c r="H507">
        <v>1435.7</v>
      </c>
      <c r="I507">
        <v>1.0427999999999999</v>
      </c>
      <c r="J507">
        <v>7.2656000000000001</v>
      </c>
      <c r="K507">
        <v>238.26820000000001</v>
      </c>
      <c r="L507">
        <v>106400</v>
      </c>
      <c r="M507">
        <v>67.790000000000006</v>
      </c>
      <c r="N507">
        <v>2744.81</v>
      </c>
      <c r="O507">
        <v>3.7559999999999998</v>
      </c>
      <c r="P507">
        <v>14.41</v>
      </c>
      <c r="Q507">
        <v>2.58</v>
      </c>
      <c r="R507">
        <v>0.79</v>
      </c>
      <c r="S507">
        <v>0.97</v>
      </c>
      <c r="T507">
        <v>0.75</v>
      </c>
      <c r="U507">
        <v>928</v>
      </c>
      <c r="V507">
        <v>6049.24</v>
      </c>
      <c r="W507">
        <v>19756.78</v>
      </c>
      <c r="X507">
        <v>7320.88</v>
      </c>
      <c r="Y507">
        <v>2518.0300000000002</v>
      </c>
      <c r="Z507">
        <v>39027.980000000003</v>
      </c>
    </row>
    <row r="508" spans="2:26" x14ac:dyDescent="0.25">
      <c r="B508" s="3">
        <v>45677</v>
      </c>
      <c r="C508">
        <v>295.26</v>
      </c>
      <c r="D508">
        <v>3.1360999999999999</v>
      </c>
      <c r="E508">
        <v>97.66</v>
      </c>
      <c r="F508">
        <v>98.266499999999994</v>
      </c>
      <c r="G508">
        <v>109.34699999999999</v>
      </c>
      <c r="H508">
        <v>1440.25</v>
      </c>
      <c r="I508">
        <v>1.0416000000000001</v>
      </c>
      <c r="J508">
        <v>7.2731000000000003</v>
      </c>
      <c r="K508">
        <v>238.57830000000001</v>
      </c>
      <c r="L508">
        <v>105280</v>
      </c>
      <c r="M508">
        <v>67.849999999999994</v>
      </c>
      <c r="N508">
        <v>2708.21</v>
      </c>
      <c r="O508">
        <v>3.948</v>
      </c>
      <c r="P508">
        <v>13.78</v>
      </c>
      <c r="Q508">
        <v>2.62</v>
      </c>
      <c r="R508">
        <v>0.8</v>
      </c>
      <c r="S508">
        <v>0.98</v>
      </c>
      <c r="T508">
        <v>0.74</v>
      </c>
      <c r="U508">
        <v>957</v>
      </c>
      <c r="V508">
        <v>5996.66</v>
      </c>
      <c r="W508">
        <v>19630.2</v>
      </c>
      <c r="X508">
        <v>7235.71</v>
      </c>
      <c r="Y508">
        <v>2520.0500000000002</v>
      </c>
      <c r="Z508">
        <v>38902.5</v>
      </c>
    </row>
    <row r="509" spans="2:26" x14ac:dyDescent="0.25">
      <c r="B509" s="3">
        <v>45676</v>
      </c>
      <c r="C509">
        <v>295.26</v>
      </c>
      <c r="D509">
        <v>3.1337999999999999</v>
      </c>
      <c r="E509">
        <v>97.66</v>
      </c>
      <c r="F509">
        <v>98.265699999999995</v>
      </c>
      <c r="G509">
        <v>109.34699999999999</v>
      </c>
      <c r="H509">
        <v>1457.35</v>
      </c>
      <c r="I509">
        <v>1.0273000000000001</v>
      </c>
      <c r="J509">
        <v>7.3251999999999997</v>
      </c>
      <c r="K509">
        <v>239.77189999999999</v>
      </c>
      <c r="L509">
        <v>105280</v>
      </c>
      <c r="M509">
        <v>67.849999999999994</v>
      </c>
      <c r="N509">
        <v>2703.25</v>
      </c>
      <c r="O509">
        <v>3.948</v>
      </c>
      <c r="P509">
        <v>13.78</v>
      </c>
      <c r="Q509">
        <v>2.62</v>
      </c>
      <c r="R509">
        <v>0.8</v>
      </c>
      <c r="S509">
        <v>0.98</v>
      </c>
      <c r="T509">
        <v>0.74</v>
      </c>
      <c r="U509">
        <v>987</v>
      </c>
      <c r="V509">
        <v>5996.66</v>
      </c>
      <c r="W509">
        <v>19630.2</v>
      </c>
      <c r="X509">
        <v>7108.81</v>
      </c>
      <c r="Y509">
        <v>2523.5500000000002</v>
      </c>
      <c r="Z509">
        <v>38451.46</v>
      </c>
    </row>
    <row r="510" spans="2:26" x14ac:dyDescent="0.25">
      <c r="B510" s="3">
        <v>45675</v>
      </c>
      <c r="C510">
        <v>295.26</v>
      </c>
      <c r="D510">
        <v>3.1337999999999999</v>
      </c>
      <c r="E510">
        <v>97.66</v>
      </c>
      <c r="F510">
        <v>98.265699999999995</v>
      </c>
      <c r="G510">
        <v>109.34699999999999</v>
      </c>
      <c r="H510">
        <v>1457.35</v>
      </c>
      <c r="I510">
        <v>1.0273000000000001</v>
      </c>
      <c r="J510">
        <v>7.3251999999999997</v>
      </c>
      <c r="K510">
        <v>239.77189999999999</v>
      </c>
      <c r="L510">
        <v>105280</v>
      </c>
      <c r="M510">
        <v>67.849999999999994</v>
      </c>
      <c r="N510">
        <v>2703.25</v>
      </c>
      <c r="O510">
        <v>3.948</v>
      </c>
      <c r="P510">
        <v>13.78</v>
      </c>
      <c r="Q510">
        <v>2.62</v>
      </c>
      <c r="R510">
        <v>0.8</v>
      </c>
      <c r="S510">
        <v>0.98</v>
      </c>
      <c r="T510">
        <v>0.74</v>
      </c>
      <c r="U510">
        <v>987</v>
      </c>
      <c r="V510">
        <v>5996.66</v>
      </c>
      <c r="W510">
        <v>19630.2</v>
      </c>
      <c r="X510">
        <v>7108.81</v>
      </c>
      <c r="Y510">
        <v>2523.5500000000002</v>
      </c>
      <c r="Z510">
        <v>38451.46</v>
      </c>
    </row>
    <row r="511" spans="2:26" x14ac:dyDescent="0.25">
      <c r="B511" s="3">
        <v>45674</v>
      </c>
      <c r="C511">
        <v>295.26</v>
      </c>
      <c r="D511">
        <v>3.1337999999999999</v>
      </c>
      <c r="E511">
        <v>97.65</v>
      </c>
      <c r="F511">
        <v>98.265699999999995</v>
      </c>
      <c r="G511">
        <v>109.34699999999999</v>
      </c>
      <c r="H511">
        <v>1457.35</v>
      </c>
      <c r="I511">
        <v>1.0273000000000001</v>
      </c>
      <c r="J511">
        <v>7.3251999999999997</v>
      </c>
      <c r="K511">
        <v>239.77189999999999</v>
      </c>
      <c r="L511">
        <v>105280</v>
      </c>
      <c r="M511">
        <v>67.849999999999994</v>
      </c>
      <c r="N511">
        <v>2703.25</v>
      </c>
      <c r="O511">
        <v>3.948</v>
      </c>
      <c r="P511">
        <v>13.78</v>
      </c>
      <c r="Q511">
        <v>2.62</v>
      </c>
      <c r="R511">
        <v>0.8</v>
      </c>
      <c r="S511">
        <v>0.98</v>
      </c>
      <c r="T511">
        <v>0.74</v>
      </c>
      <c r="U511">
        <v>987</v>
      </c>
      <c r="V511">
        <v>5996.66</v>
      </c>
      <c r="W511">
        <v>19630.2</v>
      </c>
      <c r="X511">
        <v>7108.81</v>
      </c>
      <c r="Y511">
        <v>2523.5500000000002</v>
      </c>
      <c r="Z511">
        <v>38451.46</v>
      </c>
    </row>
    <row r="512" spans="2:26" x14ac:dyDescent="0.25">
      <c r="B512" s="3">
        <v>45673</v>
      </c>
      <c r="C512">
        <v>296.39999999999998</v>
      </c>
      <c r="D512">
        <v>3.1774</v>
      </c>
      <c r="E512">
        <v>97.64</v>
      </c>
      <c r="F512">
        <v>98.247200000000007</v>
      </c>
      <c r="G512">
        <v>108.95699999999999</v>
      </c>
      <c r="H512">
        <v>1458.25</v>
      </c>
      <c r="I512">
        <v>1.0301</v>
      </c>
      <c r="J512">
        <v>7.3315999999999999</v>
      </c>
      <c r="K512">
        <v>240.6129</v>
      </c>
      <c r="L512">
        <v>100700</v>
      </c>
      <c r="M512">
        <v>67.98</v>
      </c>
      <c r="N512">
        <v>2714.31</v>
      </c>
      <c r="O512">
        <v>4.258</v>
      </c>
      <c r="P512">
        <v>13.744999999999999</v>
      </c>
      <c r="Q512">
        <v>2.7</v>
      </c>
      <c r="R512">
        <v>0.8</v>
      </c>
      <c r="S512">
        <v>0.98</v>
      </c>
      <c r="T512">
        <v>0.74</v>
      </c>
      <c r="U512">
        <v>1023</v>
      </c>
      <c r="V512">
        <v>5937.34</v>
      </c>
      <c r="W512">
        <v>19338.29</v>
      </c>
      <c r="X512">
        <v>7098.76</v>
      </c>
      <c r="Y512">
        <v>2527.4899999999998</v>
      </c>
      <c r="Z512">
        <v>38572.6</v>
      </c>
    </row>
    <row r="513" spans="2:26" x14ac:dyDescent="0.25">
      <c r="B513" s="3">
        <v>45672</v>
      </c>
      <c r="C513">
        <v>295.79000000000002</v>
      </c>
      <c r="D513">
        <v>3.1602999999999999</v>
      </c>
      <c r="E513">
        <v>97.64</v>
      </c>
      <c r="F513">
        <v>98.231300000000005</v>
      </c>
      <c r="G513">
        <v>109.09</v>
      </c>
      <c r="H513">
        <v>1455.75</v>
      </c>
      <c r="I513">
        <v>1.0288999999999999</v>
      </c>
      <c r="J513">
        <v>7.3319000000000001</v>
      </c>
      <c r="K513">
        <v>242.25210000000001</v>
      </c>
      <c r="L513">
        <v>100060</v>
      </c>
      <c r="M513">
        <v>68.569999999999993</v>
      </c>
      <c r="N513">
        <v>2696.32</v>
      </c>
      <c r="O513">
        <v>4.0830000000000002</v>
      </c>
      <c r="P513">
        <v>14.129</v>
      </c>
      <c r="Q513">
        <v>2.68</v>
      </c>
      <c r="R513">
        <v>0.8</v>
      </c>
      <c r="S513">
        <v>0.97</v>
      </c>
      <c r="T513">
        <v>0.74</v>
      </c>
      <c r="U513">
        <v>1063</v>
      </c>
      <c r="V513">
        <v>5949.91</v>
      </c>
      <c r="W513">
        <v>19511.23</v>
      </c>
      <c r="X513">
        <v>7011.6</v>
      </c>
      <c r="Y513">
        <v>2496.81</v>
      </c>
      <c r="Z513">
        <v>38444.58</v>
      </c>
    </row>
    <row r="514" spans="2:26" x14ac:dyDescent="0.25">
      <c r="B514" s="3">
        <v>45671</v>
      </c>
      <c r="C514">
        <v>295.85000000000002</v>
      </c>
      <c r="D514">
        <v>3.1981000000000002</v>
      </c>
      <c r="E514">
        <v>97.62</v>
      </c>
      <c r="F514">
        <v>98.212299999999999</v>
      </c>
      <c r="G514">
        <v>109.273</v>
      </c>
      <c r="H514">
        <v>1461.25</v>
      </c>
      <c r="I514">
        <v>1.0307999999999999</v>
      </c>
      <c r="J514">
        <v>7.3311000000000002</v>
      </c>
      <c r="K514">
        <v>241.11070000000001</v>
      </c>
      <c r="L514">
        <v>96905</v>
      </c>
      <c r="M514">
        <v>68.06</v>
      </c>
      <c r="N514">
        <v>2677.46</v>
      </c>
      <c r="O514">
        <v>3.968</v>
      </c>
      <c r="P514">
        <v>14.135</v>
      </c>
      <c r="Q514">
        <v>2.76</v>
      </c>
      <c r="R514">
        <v>0.81</v>
      </c>
      <c r="S514">
        <v>0.99</v>
      </c>
      <c r="T514">
        <v>0.73</v>
      </c>
      <c r="U514">
        <v>1080</v>
      </c>
      <c r="V514">
        <v>5842.91</v>
      </c>
      <c r="W514">
        <v>19044.39</v>
      </c>
      <c r="X514">
        <v>6987.36</v>
      </c>
      <c r="Y514">
        <v>2497.4</v>
      </c>
      <c r="Z514">
        <v>38474.300000000003</v>
      </c>
    </row>
    <row r="515" spans="2:26" x14ac:dyDescent="0.25">
      <c r="B515" s="3">
        <v>45670</v>
      </c>
      <c r="C515">
        <v>296.11</v>
      </c>
      <c r="D515">
        <v>3.2216</v>
      </c>
      <c r="E515">
        <v>97.61</v>
      </c>
      <c r="F515">
        <v>98.215199999999996</v>
      </c>
      <c r="G515">
        <v>109.956</v>
      </c>
      <c r="H515">
        <v>1467.9</v>
      </c>
      <c r="I515">
        <v>1.0245</v>
      </c>
      <c r="J515">
        <v>7.3319000000000001</v>
      </c>
      <c r="K515">
        <v>240.64400000000001</v>
      </c>
      <c r="L515">
        <v>93905</v>
      </c>
      <c r="M515">
        <v>67.64</v>
      </c>
      <c r="N515">
        <v>2663.16</v>
      </c>
      <c r="O515">
        <v>3.9340000000000002</v>
      </c>
      <c r="P515">
        <v>14.14</v>
      </c>
      <c r="Q515">
        <v>2.78</v>
      </c>
      <c r="R515">
        <v>0.81</v>
      </c>
      <c r="S515">
        <v>0.99</v>
      </c>
      <c r="T515">
        <v>0.72</v>
      </c>
      <c r="U515">
        <v>1093</v>
      </c>
      <c r="V515">
        <v>5836.22</v>
      </c>
      <c r="W515">
        <v>19088.099999999999</v>
      </c>
      <c r="X515">
        <v>6843.71</v>
      </c>
      <c r="Y515">
        <v>2489.56</v>
      </c>
      <c r="Z515">
        <v>39190.400000000001</v>
      </c>
    </row>
    <row r="516" spans="2:26" x14ac:dyDescent="0.25">
      <c r="B516" s="3">
        <v>45669</v>
      </c>
      <c r="C516">
        <v>292.35000000000002</v>
      </c>
      <c r="D516">
        <v>3.1682000000000001</v>
      </c>
      <c r="E516">
        <v>97.68</v>
      </c>
      <c r="F516">
        <v>98.203500000000005</v>
      </c>
      <c r="G516">
        <v>109.65</v>
      </c>
      <c r="H516">
        <v>1471.3</v>
      </c>
      <c r="I516">
        <v>1.0244</v>
      </c>
      <c r="J516">
        <v>7.3326000000000002</v>
      </c>
      <c r="K516">
        <v>241.2954</v>
      </c>
      <c r="L516">
        <v>95210</v>
      </c>
      <c r="M516">
        <v>68.040000000000006</v>
      </c>
      <c r="N516">
        <v>2689.76</v>
      </c>
      <c r="O516">
        <v>3.9889999999999999</v>
      </c>
      <c r="P516">
        <v>14.154999999999999</v>
      </c>
      <c r="Q516">
        <v>2.74</v>
      </c>
      <c r="R516">
        <v>0.8</v>
      </c>
      <c r="S516">
        <v>0.99</v>
      </c>
      <c r="T516">
        <v>0.73</v>
      </c>
      <c r="U516">
        <v>1048</v>
      </c>
      <c r="V516">
        <v>5827.04</v>
      </c>
      <c r="W516">
        <v>19161.63</v>
      </c>
      <c r="X516">
        <v>6898.15</v>
      </c>
      <c r="Y516">
        <v>2515.7800000000002</v>
      </c>
      <c r="Z516">
        <v>39190.400000000001</v>
      </c>
    </row>
    <row r="517" spans="2:26" x14ac:dyDescent="0.25">
      <c r="B517" s="3">
        <v>45668</v>
      </c>
      <c r="C517">
        <v>292.35000000000002</v>
      </c>
      <c r="D517">
        <v>3.1682000000000001</v>
      </c>
      <c r="E517">
        <v>97.68</v>
      </c>
      <c r="F517">
        <v>98.203500000000005</v>
      </c>
      <c r="G517">
        <v>109.65</v>
      </c>
      <c r="H517">
        <v>1471.3</v>
      </c>
      <c r="I517">
        <v>1.0244</v>
      </c>
      <c r="J517">
        <v>7.3326000000000002</v>
      </c>
      <c r="K517">
        <v>241.2954</v>
      </c>
      <c r="L517">
        <v>95210</v>
      </c>
      <c r="M517">
        <v>68.040000000000006</v>
      </c>
      <c r="N517">
        <v>2689.76</v>
      </c>
      <c r="O517">
        <v>3.9889999999999999</v>
      </c>
      <c r="P517">
        <v>14.154999999999999</v>
      </c>
      <c r="Q517">
        <v>2.74</v>
      </c>
      <c r="R517">
        <v>0.8</v>
      </c>
      <c r="S517">
        <v>0.99</v>
      </c>
      <c r="T517">
        <v>0.73</v>
      </c>
      <c r="U517">
        <v>1048</v>
      </c>
      <c r="V517">
        <v>5827.04</v>
      </c>
      <c r="W517">
        <v>19161.63</v>
      </c>
      <c r="X517">
        <v>6898.15</v>
      </c>
      <c r="Y517">
        <v>2515.7800000000002</v>
      </c>
      <c r="Z517">
        <v>39190.400000000001</v>
      </c>
    </row>
    <row r="518" spans="2:26" x14ac:dyDescent="0.25">
      <c r="B518" s="3">
        <v>45667</v>
      </c>
      <c r="C518">
        <v>292.35000000000002</v>
      </c>
      <c r="D518">
        <v>3.1682000000000001</v>
      </c>
      <c r="E518">
        <v>97.64</v>
      </c>
      <c r="F518">
        <v>98.203500000000005</v>
      </c>
      <c r="G518">
        <v>109.65</v>
      </c>
      <c r="H518">
        <v>1471.3</v>
      </c>
      <c r="I518">
        <v>1.0244</v>
      </c>
      <c r="J518">
        <v>7.3326000000000002</v>
      </c>
      <c r="K518">
        <v>241.2954</v>
      </c>
      <c r="L518">
        <v>95210</v>
      </c>
      <c r="M518">
        <v>68.040000000000006</v>
      </c>
      <c r="N518">
        <v>2689.76</v>
      </c>
      <c r="O518">
        <v>3.9889999999999999</v>
      </c>
      <c r="P518">
        <v>14.154999999999999</v>
      </c>
      <c r="Q518">
        <v>2.74</v>
      </c>
      <c r="R518">
        <v>0.8</v>
      </c>
      <c r="S518">
        <v>0.99</v>
      </c>
      <c r="T518">
        <v>0.73</v>
      </c>
      <c r="U518">
        <v>1048</v>
      </c>
      <c r="V518">
        <v>5827.04</v>
      </c>
      <c r="W518">
        <v>19161.63</v>
      </c>
      <c r="X518">
        <v>6898.15</v>
      </c>
      <c r="Y518">
        <v>2515.7800000000002</v>
      </c>
      <c r="Z518">
        <v>39190.400000000001</v>
      </c>
    </row>
    <row r="519" spans="2:26" x14ac:dyDescent="0.25">
      <c r="B519" s="3">
        <v>45666</v>
      </c>
      <c r="C519">
        <v>291.24</v>
      </c>
      <c r="D519">
        <v>3.181</v>
      </c>
      <c r="E519">
        <v>97.66</v>
      </c>
      <c r="F519">
        <v>98.154300000000006</v>
      </c>
      <c r="G519">
        <v>109.179</v>
      </c>
      <c r="H519">
        <v>1459.75</v>
      </c>
      <c r="I519">
        <v>1.03</v>
      </c>
      <c r="J519">
        <v>7.3320999999999996</v>
      </c>
      <c r="K519">
        <v>241.79570000000001</v>
      </c>
      <c r="L519">
        <v>92140</v>
      </c>
      <c r="M519">
        <v>67.42</v>
      </c>
      <c r="N519">
        <v>2667.25</v>
      </c>
      <c r="O519">
        <v>3.7010000000000001</v>
      </c>
      <c r="P519">
        <v>14.19</v>
      </c>
      <c r="Q519">
        <v>2.75</v>
      </c>
      <c r="R519">
        <v>0.8</v>
      </c>
      <c r="S519">
        <v>0.99</v>
      </c>
      <c r="T519">
        <v>0.73</v>
      </c>
      <c r="U519">
        <v>969</v>
      </c>
      <c r="V519">
        <v>5918.25</v>
      </c>
      <c r="W519">
        <v>19478.88</v>
      </c>
      <c r="X519">
        <v>6978.97</v>
      </c>
      <c r="Y519">
        <v>2521.9</v>
      </c>
      <c r="Z519">
        <v>39605.089999999997</v>
      </c>
    </row>
    <row r="520" spans="2:26" x14ac:dyDescent="0.25">
      <c r="B520" s="3">
        <v>45665</v>
      </c>
      <c r="C520">
        <v>295.42</v>
      </c>
      <c r="D520">
        <v>3.1781999999999999</v>
      </c>
      <c r="E520">
        <v>97.66</v>
      </c>
      <c r="F520">
        <v>98.140500000000003</v>
      </c>
      <c r="G520">
        <v>109.09</v>
      </c>
      <c r="H520">
        <v>1460.55</v>
      </c>
      <c r="I520">
        <v>1.0318000000000001</v>
      </c>
      <c r="J520">
        <v>7.3316999999999997</v>
      </c>
      <c r="K520">
        <v>238.9761</v>
      </c>
      <c r="L520">
        <v>94230</v>
      </c>
      <c r="M520">
        <v>67.27</v>
      </c>
      <c r="N520">
        <v>2661.94</v>
      </c>
      <c r="O520">
        <v>3.6509999999999998</v>
      </c>
      <c r="P520">
        <v>14.225</v>
      </c>
      <c r="Q520">
        <v>2.77</v>
      </c>
      <c r="R520">
        <v>0.8</v>
      </c>
      <c r="S520">
        <v>0.99</v>
      </c>
      <c r="T520">
        <v>0.73</v>
      </c>
      <c r="U520">
        <v>966</v>
      </c>
      <c r="V520">
        <v>5918.25</v>
      </c>
      <c r="W520">
        <v>19478.88</v>
      </c>
      <c r="X520">
        <v>6990.65</v>
      </c>
      <c r="Y520">
        <v>2521.0500000000002</v>
      </c>
      <c r="Z520">
        <v>39981.06</v>
      </c>
    </row>
    <row r="521" spans="2:26" x14ac:dyDescent="0.25">
      <c r="B521" s="3">
        <v>45664</v>
      </c>
      <c r="C521">
        <v>285.87</v>
      </c>
      <c r="D521">
        <v>3.1358999999999999</v>
      </c>
      <c r="E521">
        <v>97.66</v>
      </c>
      <c r="F521">
        <v>98.100399999999993</v>
      </c>
      <c r="G521">
        <v>108.542</v>
      </c>
      <c r="H521">
        <v>1451.75</v>
      </c>
      <c r="I521">
        <v>1.034</v>
      </c>
      <c r="J521">
        <v>7.3280000000000003</v>
      </c>
      <c r="K521">
        <v>238.08009999999999</v>
      </c>
      <c r="L521">
        <v>96785</v>
      </c>
      <c r="M521">
        <v>67.790000000000006</v>
      </c>
      <c r="N521">
        <v>2648.59</v>
      </c>
      <c r="O521">
        <v>3.4489999999999998</v>
      </c>
      <c r="P521">
        <v>14.27</v>
      </c>
      <c r="Q521">
        <v>2.71</v>
      </c>
      <c r="R521">
        <v>0.81</v>
      </c>
      <c r="S521">
        <v>0.99</v>
      </c>
      <c r="T521">
        <v>0.72</v>
      </c>
      <c r="U521">
        <v>1015</v>
      </c>
      <c r="V521">
        <v>5909.03</v>
      </c>
      <c r="W521">
        <v>19489.68</v>
      </c>
      <c r="X521">
        <v>7049.71</v>
      </c>
      <c r="Y521">
        <v>2492.1</v>
      </c>
      <c r="Z521">
        <v>40083.300000000003</v>
      </c>
    </row>
    <row r="522" spans="2:26" x14ac:dyDescent="0.25">
      <c r="B522" s="3">
        <v>45663</v>
      </c>
      <c r="C522">
        <v>292.18</v>
      </c>
      <c r="D522">
        <v>3.1356999999999999</v>
      </c>
      <c r="E522">
        <v>97.63</v>
      </c>
      <c r="F522">
        <v>98.076099999999997</v>
      </c>
      <c r="G522">
        <v>108.25700000000001</v>
      </c>
      <c r="H522">
        <v>1460.55</v>
      </c>
      <c r="I522">
        <v>1.0389999999999999</v>
      </c>
      <c r="J522">
        <v>7.3281000000000001</v>
      </c>
      <c r="K522">
        <v>238.76939999999999</v>
      </c>
      <c r="L522">
        <v>103150</v>
      </c>
      <c r="M522">
        <v>67.569999999999993</v>
      </c>
      <c r="N522">
        <v>2636.47</v>
      </c>
      <c r="O522">
        <v>3.6720000000000002</v>
      </c>
      <c r="P522">
        <v>14.285</v>
      </c>
      <c r="Q522">
        <v>2.7</v>
      </c>
      <c r="R522">
        <v>0.81</v>
      </c>
      <c r="S522">
        <v>0.99</v>
      </c>
      <c r="T522">
        <v>0.73</v>
      </c>
      <c r="U522">
        <v>1043</v>
      </c>
      <c r="V522">
        <v>5975.38</v>
      </c>
      <c r="W522">
        <v>19864.98</v>
      </c>
      <c r="X522">
        <v>7135.48</v>
      </c>
      <c r="Y522">
        <v>2488.64</v>
      </c>
      <c r="Z522">
        <v>39307.050000000003</v>
      </c>
    </row>
    <row r="523" spans="2:26" x14ac:dyDescent="0.25">
      <c r="B523" s="3">
        <v>45662</v>
      </c>
      <c r="C523">
        <v>292.19</v>
      </c>
      <c r="D523">
        <v>3.18</v>
      </c>
      <c r="E523">
        <v>97.59</v>
      </c>
      <c r="F523">
        <v>98.048900000000003</v>
      </c>
      <c r="G523">
        <v>108.952</v>
      </c>
      <c r="H523">
        <v>1470.85</v>
      </c>
      <c r="I523">
        <v>1.0307999999999999</v>
      </c>
      <c r="J523">
        <v>7.3215000000000003</v>
      </c>
      <c r="K523">
        <v>237.7689</v>
      </c>
      <c r="L523">
        <v>99230</v>
      </c>
      <c r="M523">
        <v>67.42</v>
      </c>
      <c r="N523">
        <v>2640.22</v>
      </c>
      <c r="O523">
        <v>3.3540000000000001</v>
      </c>
      <c r="P523">
        <v>14.36</v>
      </c>
      <c r="Q523">
        <v>2.74</v>
      </c>
      <c r="R523">
        <v>0.8</v>
      </c>
      <c r="S523">
        <v>0.98</v>
      </c>
      <c r="T523">
        <v>0.74</v>
      </c>
      <c r="U523">
        <v>1072</v>
      </c>
      <c r="V523">
        <v>5942.47</v>
      </c>
      <c r="W523">
        <v>19621.68</v>
      </c>
      <c r="X523">
        <v>7159.28</v>
      </c>
      <c r="Y523">
        <v>2441.92</v>
      </c>
      <c r="Z523">
        <v>39894.54</v>
      </c>
    </row>
    <row r="524" spans="2:26" x14ac:dyDescent="0.25">
      <c r="B524" s="3">
        <v>45661</v>
      </c>
      <c r="C524">
        <v>292.19</v>
      </c>
      <c r="D524">
        <v>3.18</v>
      </c>
      <c r="E524">
        <v>97.59</v>
      </c>
      <c r="F524">
        <v>98.048900000000003</v>
      </c>
      <c r="G524">
        <v>108.952</v>
      </c>
      <c r="H524">
        <v>1470.85</v>
      </c>
      <c r="I524">
        <v>1.0307999999999999</v>
      </c>
      <c r="J524">
        <v>7.3215000000000003</v>
      </c>
      <c r="K524">
        <v>237.7689</v>
      </c>
      <c r="L524">
        <v>99230</v>
      </c>
      <c r="M524">
        <v>67.42</v>
      </c>
      <c r="N524">
        <v>2640.22</v>
      </c>
      <c r="O524">
        <v>3.3540000000000001</v>
      </c>
      <c r="P524">
        <v>14.36</v>
      </c>
      <c r="Q524">
        <v>2.74</v>
      </c>
      <c r="R524">
        <v>0.8</v>
      </c>
      <c r="S524">
        <v>0.98</v>
      </c>
      <c r="T524">
        <v>0.74</v>
      </c>
      <c r="U524">
        <v>1072</v>
      </c>
      <c r="V524">
        <v>5942.47</v>
      </c>
      <c r="W524">
        <v>19621.68</v>
      </c>
      <c r="X524">
        <v>7159.28</v>
      </c>
      <c r="Y524">
        <v>2441.92</v>
      </c>
      <c r="Z524">
        <v>39894.54</v>
      </c>
    </row>
    <row r="525" spans="2:26" x14ac:dyDescent="0.25">
      <c r="B525" s="3">
        <v>45660</v>
      </c>
      <c r="C525">
        <v>292.19</v>
      </c>
      <c r="D525">
        <v>3.18</v>
      </c>
      <c r="E525">
        <v>97.35</v>
      </c>
      <c r="F525">
        <v>98.048900000000003</v>
      </c>
      <c r="G525">
        <v>108.952</v>
      </c>
      <c r="H525">
        <v>1470.85</v>
      </c>
      <c r="I525">
        <v>1.0307999999999999</v>
      </c>
      <c r="J525">
        <v>7.3215000000000003</v>
      </c>
      <c r="K525">
        <v>237.7689</v>
      </c>
      <c r="L525">
        <v>99230</v>
      </c>
      <c r="M525">
        <v>67.42</v>
      </c>
      <c r="N525">
        <v>2640.22</v>
      </c>
      <c r="O525">
        <v>3.3540000000000001</v>
      </c>
      <c r="P525">
        <v>14.36</v>
      </c>
      <c r="Q525">
        <v>2.74</v>
      </c>
      <c r="R525">
        <v>0.8</v>
      </c>
      <c r="S525">
        <v>0.98</v>
      </c>
      <c r="T525">
        <v>0.74</v>
      </c>
      <c r="U525">
        <v>1072</v>
      </c>
      <c r="V525">
        <v>5942.47</v>
      </c>
      <c r="W525">
        <v>19621.68</v>
      </c>
      <c r="X525">
        <v>7159.28</v>
      </c>
      <c r="Y525">
        <v>2441.92</v>
      </c>
      <c r="Z525">
        <v>39894.54</v>
      </c>
    </row>
    <row r="526" spans="2:26" x14ac:dyDescent="0.25">
      <c r="B526" s="3">
        <v>45659</v>
      </c>
      <c r="C526">
        <v>298.02999999999997</v>
      </c>
      <c r="D526">
        <v>3.2562000000000002</v>
      </c>
      <c r="E526">
        <v>97.34</v>
      </c>
      <c r="F526">
        <v>98.0167</v>
      </c>
      <c r="G526">
        <v>109.39400000000001</v>
      </c>
      <c r="H526">
        <v>1471.35</v>
      </c>
      <c r="I526">
        <v>1.0265</v>
      </c>
      <c r="J526">
        <v>7.2994000000000003</v>
      </c>
      <c r="K526">
        <v>239.43790000000001</v>
      </c>
      <c r="L526">
        <v>98190</v>
      </c>
      <c r="M526">
        <v>67.14</v>
      </c>
      <c r="N526">
        <v>2657.9</v>
      </c>
      <c r="O526">
        <v>3.66</v>
      </c>
      <c r="P526">
        <v>14.38</v>
      </c>
      <c r="Q526">
        <v>2.82</v>
      </c>
      <c r="R526">
        <v>0.8</v>
      </c>
      <c r="S526">
        <v>0.98</v>
      </c>
      <c r="T526">
        <v>0.74</v>
      </c>
      <c r="U526">
        <v>1029</v>
      </c>
      <c r="V526">
        <v>5868.55</v>
      </c>
      <c r="W526">
        <v>19280.79</v>
      </c>
      <c r="X526">
        <v>7090.56</v>
      </c>
      <c r="Y526">
        <v>2398.94</v>
      </c>
      <c r="Z526">
        <v>39894.54</v>
      </c>
    </row>
    <row r="527" spans="2:26" x14ac:dyDescent="0.25">
      <c r="B527" s="3">
        <v>45658</v>
      </c>
      <c r="C527">
        <v>296.67</v>
      </c>
      <c r="D527">
        <v>3.2881</v>
      </c>
      <c r="E527">
        <v>97.33</v>
      </c>
      <c r="F527">
        <v>98.009100000000004</v>
      </c>
      <c r="G527">
        <v>108.48699999999999</v>
      </c>
      <c r="H527">
        <v>1471.95</v>
      </c>
      <c r="I527">
        <v>1.0356000000000001</v>
      </c>
      <c r="J527">
        <v>7.2992999999999997</v>
      </c>
      <c r="K527">
        <v>239.50399999999999</v>
      </c>
      <c r="L527">
        <v>94120</v>
      </c>
      <c r="M527">
        <v>66.56</v>
      </c>
      <c r="N527">
        <v>2624.5</v>
      </c>
      <c r="O527">
        <v>3.633</v>
      </c>
      <c r="P527">
        <v>14.24</v>
      </c>
      <c r="Q527">
        <v>2.87</v>
      </c>
      <c r="R527">
        <v>0.8</v>
      </c>
      <c r="S527">
        <v>0.98</v>
      </c>
      <c r="T527">
        <v>0.74</v>
      </c>
      <c r="U527">
        <v>997</v>
      </c>
      <c r="V527">
        <v>5881.63</v>
      </c>
      <c r="W527">
        <v>19310.79</v>
      </c>
      <c r="X527">
        <v>7289.89</v>
      </c>
      <c r="Y527">
        <v>2399.4899999999998</v>
      </c>
      <c r="Z527">
        <v>39894.54</v>
      </c>
    </row>
    <row r="528" spans="2:26" x14ac:dyDescent="0.25">
      <c r="B528" s="3">
        <v>45657</v>
      </c>
      <c r="C528">
        <v>296.67</v>
      </c>
      <c r="D528">
        <v>3.2881</v>
      </c>
      <c r="E528">
        <v>97.33</v>
      </c>
      <c r="F528">
        <v>98.009100000000004</v>
      </c>
      <c r="G528">
        <v>108.48699999999999</v>
      </c>
      <c r="H528">
        <v>1471.95</v>
      </c>
      <c r="I528">
        <v>1.0354000000000001</v>
      </c>
      <c r="J528">
        <v>7.2992999999999997</v>
      </c>
      <c r="K528">
        <v>239.50409999999999</v>
      </c>
      <c r="L528">
        <v>94120</v>
      </c>
      <c r="M528">
        <v>66.56</v>
      </c>
      <c r="N528">
        <v>2624.5</v>
      </c>
      <c r="O528">
        <v>3.633</v>
      </c>
      <c r="P528">
        <v>14.24</v>
      </c>
      <c r="Q528">
        <v>2.87</v>
      </c>
      <c r="R528">
        <v>0.8</v>
      </c>
      <c r="S528">
        <v>0.98</v>
      </c>
      <c r="T528">
        <v>0.74</v>
      </c>
      <c r="U528">
        <v>997</v>
      </c>
      <c r="V528">
        <v>5881.63</v>
      </c>
      <c r="W528">
        <v>19310.79</v>
      </c>
      <c r="X528">
        <v>7289.89</v>
      </c>
      <c r="Y528">
        <v>2399.4899999999998</v>
      </c>
      <c r="Z528">
        <v>39894.54</v>
      </c>
    </row>
    <row r="529" spans="2:26" x14ac:dyDescent="0.25">
      <c r="B529" s="3">
        <v>45656</v>
      </c>
      <c r="C529">
        <v>305.5</v>
      </c>
      <c r="D529">
        <v>3.2869000000000002</v>
      </c>
      <c r="E529">
        <v>97.33</v>
      </c>
      <c r="F529">
        <v>97.996300000000005</v>
      </c>
      <c r="G529">
        <v>108.13</v>
      </c>
      <c r="H529">
        <v>1471.95</v>
      </c>
      <c r="I529">
        <v>1.0407</v>
      </c>
      <c r="J529">
        <v>7.2992999999999997</v>
      </c>
      <c r="K529">
        <v>238.46350000000001</v>
      </c>
      <c r="L529">
        <v>94955</v>
      </c>
      <c r="M529">
        <v>66.069999999999993</v>
      </c>
      <c r="N529">
        <v>2606.5</v>
      </c>
      <c r="O529">
        <v>3.9359999999999999</v>
      </c>
      <c r="P529">
        <v>14.154999999999999</v>
      </c>
      <c r="Q529">
        <v>2.87</v>
      </c>
      <c r="R529">
        <v>0.78</v>
      </c>
      <c r="S529">
        <v>0.97</v>
      </c>
      <c r="T529">
        <v>0.73</v>
      </c>
      <c r="U529">
        <v>997</v>
      </c>
      <c r="V529">
        <v>5906.94</v>
      </c>
      <c r="W529">
        <v>19486.79</v>
      </c>
      <c r="X529">
        <v>7280.48</v>
      </c>
      <c r="Y529">
        <v>2399.4899999999998</v>
      </c>
      <c r="Z529">
        <v>39894.54</v>
      </c>
    </row>
    <row r="530" spans="2:26" x14ac:dyDescent="0.25">
      <c r="B530" s="3">
        <v>45655</v>
      </c>
      <c r="C530">
        <v>296.64</v>
      </c>
      <c r="D530">
        <v>3.2259000000000002</v>
      </c>
      <c r="E530">
        <v>97.33</v>
      </c>
      <c r="F530">
        <v>97.961100000000002</v>
      </c>
      <c r="G530">
        <v>107.998</v>
      </c>
      <c r="H530">
        <v>1470.9</v>
      </c>
      <c r="I530">
        <v>1.0426</v>
      </c>
      <c r="J530">
        <v>7.2961</v>
      </c>
      <c r="K530">
        <v>237.55179999999999</v>
      </c>
      <c r="L530">
        <v>94568.3</v>
      </c>
      <c r="M530">
        <v>65.77</v>
      </c>
      <c r="N530">
        <v>2621.4</v>
      </c>
      <c r="O530">
        <v>3.5139999999999998</v>
      </c>
      <c r="P530">
        <v>14.29</v>
      </c>
      <c r="Q530">
        <v>2.8</v>
      </c>
      <c r="R530">
        <v>0.77</v>
      </c>
      <c r="S530">
        <v>0.96</v>
      </c>
      <c r="T530">
        <v>0.73</v>
      </c>
      <c r="U530">
        <v>997</v>
      </c>
      <c r="V530">
        <v>5970.84</v>
      </c>
      <c r="W530">
        <v>19722.03</v>
      </c>
      <c r="X530">
        <v>7305.36</v>
      </c>
      <c r="Y530">
        <v>2404.77</v>
      </c>
      <c r="Z530">
        <v>40281.160000000003</v>
      </c>
    </row>
    <row r="531" spans="2:26" x14ac:dyDescent="0.25">
      <c r="B531" s="3">
        <v>45654</v>
      </c>
      <c r="C531">
        <v>296.64</v>
      </c>
      <c r="D531">
        <v>3.2259000000000002</v>
      </c>
      <c r="E531">
        <v>97.33</v>
      </c>
      <c r="F531">
        <v>97.961100000000002</v>
      </c>
      <c r="G531">
        <v>107.998</v>
      </c>
      <c r="H531">
        <v>1470.9</v>
      </c>
      <c r="I531">
        <v>1.0426</v>
      </c>
      <c r="J531">
        <v>7.2961</v>
      </c>
      <c r="K531">
        <v>237.55179999999999</v>
      </c>
      <c r="L531">
        <v>94568.3</v>
      </c>
      <c r="M531">
        <v>65.77</v>
      </c>
      <c r="N531">
        <v>2621.4</v>
      </c>
      <c r="O531">
        <v>3.5139999999999998</v>
      </c>
      <c r="P531">
        <v>14.29</v>
      </c>
      <c r="Q531">
        <v>2.8</v>
      </c>
      <c r="R531">
        <v>0.77</v>
      </c>
      <c r="S531">
        <v>0.96</v>
      </c>
      <c r="T531">
        <v>0.73</v>
      </c>
      <c r="U531">
        <v>997</v>
      </c>
      <c r="V531">
        <v>5970.84</v>
      </c>
      <c r="W531">
        <v>19722.03</v>
      </c>
      <c r="X531">
        <v>7305.36</v>
      </c>
      <c r="Y531">
        <v>2404.77</v>
      </c>
      <c r="Z531">
        <v>40281.160000000003</v>
      </c>
    </row>
    <row r="532" spans="2:26" x14ac:dyDescent="0.25">
      <c r="B532" s="3">
        <v>45653</v>
      </c>
      <c r="C532">
        <v>296.64</v>
      </c>
      <c r="D532">
        <v>3.2259000000000002</v>
      </c>
      <c r="E532">
        <v>97.32</v>
      </c>
      <c r="F532">
        <v>97.961100000000002</v>
      </c>
      <c r="G532">
        <v>107.998</v>
      </c>
      <c r="H532">
        <v>1470.9</v>
      </c>
      <c r="I532">
        <v>1.0426</v>
      </c>
      <c r="J532">
        <v>7.2961</v>
      </c>
      <c r="K532">
        <v>237.55179999999999</v>
      </c>
      <c r="L532">
        <v>94568.3</v>
      </c>
      <c r="M532">
        <v>65.77</v>
      </c>
      <c r="N532">
        <v>2621.4</v>
      </c>
      <c r="O532">
        <v>3.5139999999999998</v>
      </c>
      <c r="P532">
        <v>14.29</v>
      </c>
      <c r="Q532">
        <v>2.8</v>
      </c>
      <c r="R532">
        <v>0.77</v>
      </c>
      <c r="S532">
        <v>0.96</v>
      </c>
      <c r="T532">
        <v>0.73</v>
      </c>
      <c r="U532">
        <v>997</v>
      </c>
      <c r="V532">
        <v>5970.84</v>
      </c>
      <c r="W532">
        <v>19722.03</v>
      </c>
      <c r="X532">
        <v>7305.36</v>
      </c>
      <c r="Y532">
        <v>2404.77</v>
      </c>
      <c r="Z532">
        <v>40281.160000000003</v>
      </c>
    </row>
    <row r="533" spans="2:26" x14ac:dyDescent="0.25">
      <c r="B533" s="3">
        <v>45652</v>
      </c>
      <c r="C533">
        <v>300.33</v>
      </c>
      <c r="D533">
        <v>3.2269000000000001</v>
      </c>
      <c r="E533">
        <v>97.32</v>
      </c>
      <c r="F533">
        <v>97.947900000000004</v>
      </c>
      <c r="G533">
        <v>108.129</v>
      </c>
      <c r="H533">
        <v>1470.55</v>
      </c>
      <c r="I533">
        <v>1.0422</v>
      </c>
      <c r="J533">
        <v>7.2979000000000003</v>
      </c>
      <c r="K533">
        <v>237.51390000000001</v>
      </c>
      <c r="L533">
        <v>95525</v>
      </c>
      <c r="M533">
        <v>65.39</v>
      </c>
      <c r="N533">
        <v>2633.58</v>
      </c>
      <c r="O533">
        <v>3.7149999999999999</v>
      </c>
      <c r="P533">
        <v>13.965</v>
      </c>
      <c r="Q533">
        <v>2.79</v>
      </c>
      <c r="R533">
        <v>0.77</v>
      </c>
      <c r="S533">
        <v>0.95</v>
      </c>
      <c r="T533">
        <v>0.73</v>
      </c>
      <c r="U533">
        <v>997</v>
      </c>
      <c r="V533">
        <v>6037.59</v>
      </c>
      <c r="W533">
        <v>20020.36</v>
      </c>
      <c r="X533">
        <v>7303.92</v>
      </c>
      <c r="Y533">
        <v>2429.67</v>
      </c>
      <c r="Z533">
        <v>39568.06</v>
      </c>
    </row>
    <row r="534" spans="2:26" x14ac:dyDescent="0.25">
      <c r="B534" s="3">
        <v>45651</v>
      </c>
      <c r="C534">
        <v>299.89</v>
      </c>
      <c r="D534">
        <v>3.2437</v>
      </c>
      <c r="E534">
        <v>97.32</v>
      </c>
      <c r="F534">
        <v>97.947500000000005</v>
      </c>
      <c r="G534">
        <v>108.25700000000001</v>
      </c>
      <c r="H534">
        <v>1458.05</v>
      </c>
      <c r="I534">
        <v>1.0407</v>
      </c>
      <c r="J534">
        <v>7.2946999999999997</v>
      </c>
      <c r="K534">
        <v>235.2372</v>
      </c>
      <c r="L534">
        <v>99100</v>
      </c>
      <c r="M534">
        <v>65.709999999999994</v>
      </c>
      <c r="N534">
        <v>2616.87</v>
      </c>
      <c r="O534">
        <v>3.9460000000000002</v>
      </c>
      <c r="P534">
        <v>13.965</v>
      </c>
      <c r="Q534">
        <v>2.82</v>
      </c>
      <c r="R534">
        <v>0.77</v>
      </c>
      <c r="S534">
        <v>0.96</v>
      </c>
      <c r="T534">
        <v>0.73</v>
      </c>
      <c r="U534">
        <v>997</v>
      </c>
      <c r="V534">
        <v>6040.04</v>
      </c>
      <c r="W534">
        <v>20031.13</v>
      </c>
      <c r="X534">
        <v>7303.92</v>
      </c>
      <c r="Y534">
        <v>2440.52</v>
      </c>
      <c r="Z534">
        <v>39130.43</v>
      </c>
    </row>
    <row r="535" spans="2:26" x14ac:dyDescent="0.25">
      <c r="B535" s="3">
        <v>45650</v>
      </c>
      <c r="C535">
        <v>299.89</v>
      </c>
      <c r="D535">
        <v>3.2437</v>
      </c>
      <c r="E535">
        <v>97.32</v>
      </c>
      <c r="F535">
        <v>97.947500000000005</v>
      </c>
      <c r="G535">
        <v>108.25700000000001</v>
      </c>
      <c r="H535">
        <v>1458.05</v>
      </c>
      <c r="I535">
        <v>1.0399</v>
      </c>
      <c r="J535">
        <v>7.2953000000000001</v>
      </c>
      <c r="K535">
        <v>235.46250000000001</v>
      </c>
      <c r="L535">
        <v>99100</v>
      </c>
      <c r="M535">
        <v>65.709999999999994</v>
      </c>
      <c r="N535">
        <v>2616.87</v>
      </c>
      <c r="O535">
        <v>3.9460000000000002</v>
      </c>
      <c r="P535">
        <v>13.965</v>
      </c>
      <c r="Q535">
        <v>2.82</v>
      </c>
      <c r="R535">
        <v>0.77</v>
      </c>
      <c r="S535">
        <v>0.96</v>
      </c>
      <c r="T535">
        <v>0.73</v>
      </c>
      <c r="U535">
        <v>997</v>
      </c>
      <c r="V535">
        <v>6040.04</v>
      </c>
      <c r="W535">
        <v>20031.13</v>
      </c>
      <c r="X535">
        <v>7303.92</v>
      </c>
      <c r="Y535">
        <v>2440.52</v>
      </c>
      <c r="Z535">
        <v>39036.85</v>
      </c>
    </row>
    <row r="536" spans="2:26" x14ac:dyDescent="0.25">
      <c r="B536" s="3">
        <v>45649</v>
      </c>
      <c r="C536">
        <v>298.31</v>
      </c>
      <c r="D536">
        <v>3.2421000000000002</v>
      </c>
      <c r="E536">
        <v>97.33</v>
      </c>
      <c r="F536">
        <v>97.9619</v>
      </c>
      <c r="G536">
        <v>108.03700000000001</v>
      </c>
      <c r="H536">
        <v>1451.65</v>
      </c>
      <c r="I536">
        <v>1.0405</v>
      </c>
      <c r="J536">
        <v>7.2960000000000003</v>
      </c>
      <c r="K536">
        <v>234.54079999999999</v>
      </c>
      <c r="L536">
        <v>93270</v>
      </c>
      <c r="M536">
        <v>65.180000000000007</v>
      </c>
      <c r="N536">
        <v>2612.56</v>
      </c>
      <c r="O536">
        <v>3.6560000000000001</v>
      </c>
      <c r="P536">
        <v>13.984999999999999</v>
      </c>
      <c r="Q536">
        <v>2.81</v>
      </c>
      <c r="R536">
        <v>0.78</v>
      </c>
      <c r="S536">
        <v>0.97</v>
      </c>
      <c r="T536">
        <v>0.72</v>
      </c>
      <c r="U536">
        <v>994</v>
      </c>
      <c r="V536">
        <v>5974.07</v>
      </c>
      <c r="W536">
        <v>19764.88</v>
      </c>
      <c r="X536">
        <v>7213.85</v>
      </c>
      <c r="Y536">
        <v>2442.0100000000002</v>
      </c>
      <c r="Z536">
        <v>39161.339999999997</v>
      </c>
    </row>
    <row r="537" spans="2:26" x14ac:dyDescent="0.25">
      <c r="B537" s="3">
        <v>45648</v>
      </c>
      <c r="C537">
        <v>301.05</v>
      </c>
      <c r="D537">
        <v>3.2665999999999999</v>
      </c>
      <c r="E537">
        <v>97.33</v>
      </c>
      <c r="F537">
        <v>97.934299999999993</v>
      </c>
      <c r="G537">
        <v>107.621</v>
      </c>
      <c r="H537">
        <v>1447.15</v>
      </c>
      <c r="I537">
        <v>1.0429999999999999</v>
      </c>
      <c r="J537">
        <v>7.2953999999999999</v>
      </c>
      <c r="K537">
        <v>237.4922</v>
      </c>
      <c r="L537">
        <v>96600</v>
      </c>
      <c r="M537">
        <v>65.209999999999994</v>
      </c>
      <c r="N537">
        <v>2622.91</v>
      </c>
      <c r="O537">
        <v>3.7480000000000002</v>
      </c>
      <c r="P537">
        <v>13.664999999999999</v>
      </c>
      <c r="Q537">
        <v>2.85</v>
      </c>
      <c r="R537">
        <v>0.79</v>
      </c>
      <c r="S537">
        <v>0.98</v>
      </c>
      <c r="T537">
        <v>0.73</v>
      </c>
      <c r="U537">
        <v>990</v>
      </c>
      <c r="V537">
        <v>5930.85</v>
      </c>
      <c r="W537">
        <v>19572.599999999999</v>
      </c>
      <c r="X537">
        <v>7143.88</v>
      </c>
      <c r="Y537">
        <v>2404.15</v>
      </c>
      <c r="Z537">
        <v>38701.9</v>
      </c>
    </row>
    <row r="538" spans="2:26" x14ac:dyDescent="0.25">
      <c r="B538" s="3">
        <v>45647</v>
      </c>
      <c r="C538">
        <v>301.05</v>
      </c>
      <c r="D538">
        <v>3.2665999999999999</v>
      </c>
      <c r="E538">
        <v>97.33</v>
      </c>
      <c r="F538">
        <v>97.934299999999993</v>
      </c>
      <c r="G538">
        <v>107.621</v>
      </c>
      <c r="H538">
        <v>1447.15</v>
      </c>
      <c r="I538">
        <v>1.0429999999999999</v>
      </c>
      <c r="J538">
        <v>7.2953999999999999</v>
      </c>
      <c r="K538">
        <v>237.4922</v>
      </c>
      <c r="L538">
        <v>96600</v>
      </c>
      <c r="M538">
        <v>65.209999999999994</v>
      </c>
      <c r="N538">
        <v>2622.91</v>
      </c>
      <c r="O538">
        <v>3.7480000000000002</v>
      </c>
      <c r="P538">
        <v>13.664999999999999</v>
      </c>
      <c r="Q538">
        <v>2.85</v>
      </c>
      <c r="R538">
        <v>0.79</v>
      </c>
      <c r="S538">
        <v>0.98</v>
      </c>
      <c r="T538">
        <v>0.73</v>
      </c>
      <c r="U538">
        <v>990</v>
      </c>
      <c r="V538">
        <v>5930.85</v>
      </c>
      <c r="W538">
        <v>19572.599999999999</v>
      </c>
      <c r="X538">
        <v>7143.88</v>
      </c>
      <c r="Y538">
        <v>2404.15</v>
      </c>
      <c r="Z538">
        <v>38701.9</v>
      </c>
    </row>
    <row r="539" spans="2:26" x14ac:dyDescent="0.25">
      <c r="B539" s="3">
        <v>45646</v>
      </c>
      <c r="C539">
        <v>301.05</v>
      </c>
      <c r="D539">
        <v>3.2665999999999999</v>
      </c>
      <c r="E539">
        <v>97.31</v>
      </c>
      <c r="F539">
        <v>97.934299999999993</v>
      </c>
      <c r="G539">
        <v>107.621</v>
      </c>
      <c r="H539">
        <v>1447.15</v>
      </c>
      <c r="I539">
        <v>1.0429999999999999</v>
      </c>
      <c r="J539">
        <v>7.2953999999999999</v>
      </c>
      <c r="K539">
        <v>237.4922</v>
      </c>
      <c r="L539">
        <v>96600</v>
      </c>
      <c r="M539">
        <v>65.209999999999994</v>
      </c>
      <c r="N539">
        <v>2622.91</v>
      </c>
      <c r="O539">
        <v>3.7480000000000002</v>
      </c>
      <c r="P539">
        <v>13.664999999999999</v>
      </c>
      <c r="Q539">
        <v>2.85</v>
      </c>
      <c r="R539">
        <v>0.79</v>
      </c>
      <c r="S539">
        <v>0.98</v>
      </c>
      <c r="T539">
        <v>0.73</v>
      </c>
      <c r="U539">
        <v>990</v>
      </c>
      <c r="V539">
        <v>5930.85</v>
      </c>
      <c r="W539">
        <v>19572.599999999999</v>
      </c>
      <c r="X539">
        <v>7143.88</v>
      </c>
      <c r="Y539">
        <v>2404.15</v>
      </c>
      <c r="Z539">
        <v>38701.9</v>
      </c>
    </row>
    <row r="540" spans="2:26" x14ac:dyDescent="0.25">
      <c r="B540" s="3">
        <v>45645</v>
      </c>
      <c r="C540">
        <v>298.88</v>
      </c>
      <c r="D540">
        <v>3.2730999999999999</v>
      </c>
      <c r="E540">
        <v>97.37</v>
      </c>
      <c r="F540">
        <v>97.918800000000005</v>
      </c>
      <c r="G540">
        <v>108.408</v>
      </c>
      <c r="H540">
        <v>1447.15</v>
      </c>
      <c r="I540">
        <v>1.0363</v>
      </c>
      <c r="J540">
        <v>7.2957999999999998</v>
      </c>
      <c r="K540">
        <v>235.59289999999999</v>
      </c>
      <c r="L540">
        <v>96505</v>
      </c>
      <c r="M540">
        <v>65.12</v>
      </c>
      <c r="N540">
        <v>2594.0100000000002</v>
      </c>
      <c r="O540">
        <v>3.5840000000000001</v>
      </c>
      <c r="P540">
        <v>13.46</v>
      </c>
      <c r="Q540">
        <v>2.84</v>
      </c>
      <c r="R540">
        <v>0.79</v>
      </c>
      <c r="S540">
        <v>0.98</v>
      </c>
      <c r="T540">
        <v>0.74</v>
      </c>
      <c r="U540">
        <v>976</v>
      </c>
      <c r="V540">
        <v>5867.08</v>
      </c>
      <c r="W540">
        <v>19372.77</v>
      </c>
      <c r="X540">
        <v>7152.13</v>
      </c>
      <c r="Y540">
        <v>2435.9299999999998</v>
      </c>
      <c r="Z540">
        <v>38813.58</v>
      </c>
    </row>
    <row r="541" spans="2:26" x14ac:dyDescent="0.25">
      <c r="B541" s="3">
        <v>45644</v>
      </c>
      <c r="C541">
        <v>288.57</v>
      </c>
      <c r="D541">
        <v>3.1488999999999998</v>
      </c>
      <c r="E541">
        <v>97.45</v>
      </c>
      <c r="F541">
        <v>97.9358</v>
      </c>
      <c r="G541">
        <v>108.027</v>
      </c>
      <c r="H541">
        <v>1438.95</v>
      </c>
      <c r="I541">
        <v>1.0353000000000001</v>
      </c>
      <c r="J541">
        <v>7.2857000000000003</v>
      </c>
      <c r="K541">
        <v>228.5599</v>
      </c>
      <c r="L541">
        <v>100870</v>
      </c>
      <c r="M541">
        <v>65.760000000000005</v>
      </c>
      <c r="N541">
        <v>2585.35</v>
      </c>
      <c r="O541">
        <v>3.3740000000000001</v>
      </c>
      <c r="P541">
        <v>13.005000000000001</v>
      </c>
      <c r="Q541">
        <v>2.67</v>
      </c>
      <c r="R541">
        <v>0.76</v>
      </c>
      <c r="S541">
        <v>0.96</v>
      </c>
      <c r="T541">
        <v>0.74</v>
      </c>
      <c r="U541">
        <v>1028</v>
      </c>
      <c r="V541">
        <v>5872.16</v>
      </c>
      <c r="W541">
        <v>19392.689999999999</v>
      </c>
      <c r="X541">
        <v>7180.79</v>
      </c>
      <c r="Y541">
        <v>2484.4299999999998</v>
      </c>
      <c r="Z541">
        <v>39081.71</v>
      </c>
    </row>
    <row r="542" spans="2:26" x14ac:dyDescent="0.25">
      <c r="B542" s="3">
        <v>45643</v>
      </c>
      <c r="C542">
        <v>296.61</v>
      </c>
      <c r="D542">
        <v>3.1825000000000001</v>
      </c>
      <c r="E542">
        <v>97.5</v>
      </c>
      <c r="F542">
        <v>97.956999999999994</v>
      </c>
      <c r="G542">
        <v>106.956</v>
      </c>
      <c r="H542">
        <v>1437.25</v>
      </c>
      <c r="I542">
        <v>1.0490999999999999</v>
      </c>
      <c r="J542">
        <v>7.2842000000000002</v>
      </c>
      <c r="K542">
        <v>235.04580000000001</v>
      </c>
      <c r="L542">
        <v>107190</v>
      </c>
      <c r="M542">
        <v>65.849999999999994</v>
      </c>
      <c r="N542">
        <v>2646.83</v>
      </c>
      <c r="O542">
        <v>3.3079999999999998</v>
      </c>
      <c r="P542">
        <v>13.32</v>
      </c>
      <c r="Q542">
        <v>2.7</v>
      </c>
      <c r="R542">
        <v>0.76</v>
      </c>
      <c r="S542">
        <v>0.96</v>
      </c>
      <c r="T542">
        <v>0.74</v>
      </c>
      <c r="U542">
        <v>1053</v>
      </c>
      <c r="V542">
        <v>6050.61</v>
      </c>
      <c r="W542">
        <v>20109.060000000001</v>
      </c>
      <c r="X542">
        <v>7105.44</v>
      </c>
      <c r="Y542">
        <v>2456.81</v>
      </c>
      <c r="Z542">
        <v>39364.68</v>
      </c>
    </row>
    <row r="543" spans="2:26" x14ac:dyDescent="0.25">
      <c r="B543" s="3">
        <v>45642</v>
      </c>
      <c r="C543">
        <v>293.45</v>
      </c>
      <c r="D543">
        <v>3.1398000000000001</v>
      </c>
      <c r="E543">
        <v>97.52</v>
      </c>
      <c r="F543">
        <v>97.965299999999999</v>
      </c>
      <c r="G543">
        <v>106.858</v>
      </c>
      <c r="H543">
        <v>1436.85</v>
      </c>
      <c r="I543">
        <v>1.0511999999999999</v>
      </c>
      <c r="J543">
        <v>7.2839</v>
      </c>
      <c r="K543">
        <v>234.39959999999999</v>
      </c>
      <c r="L543">
        <v>106560</v>
      </c>
      <c r="M543">
        <v>66.41</v>
      </c>
      <c r="N543">
        <v>2652.72</v>
      </c>
      <c r="O543">
        <v>3.214</v>
      </c>
      <c r="P543">
        <v>12.765000000000001</v>
      </c>
      <c r="Q543">
        <v>2.64</v>
      </c>
      <c r="R543">
        <v>0.75</v>
      </c>
      <c r="S543">
        <v>0.95</v>
      </c>
      <c r="T543">
        <v>0.73</v>
      </c>
      <c r="U543">
        <v>1071</v>
      </c>
      <c r="V543">
        <v>6074.08</v>
      </c>
      <c r="W543">
        <v>20173.89</v>
      </c>
      <c r="X543">
        <v>7132.69</v>
      </c>
      <c r="Y543">
        <v>2488.9699999999998</v>
      </c>
      <c r="Z543">
        <v>39457.49</v>
      </c>
    </row>
    <row r="544" spans="2:26" x14ac:dyDescent="0.25">
      <c r="B544" s="3">
        <v>45641</v>
      </c>
      <c r="C544">
        <v>289.91000000000003</v>
      </c>
      <c r="D544">
        <v>3.1187999999999998</v>
      </c>
      <c r="E544">
        <v>97.52</v>
      </c>
      <c r="F544">
        <v>97.929400000000001</v>
      </c>
      <c r="G544">
        <v>107.003</v>
      </c>
      <c r="H544">
        <v>1435.45</v>
      </c>
      <c r="I544">
        <v>1.0501</v>
      </c>
      <c r="J544">
        <v>7.2736000000000001</v>
      </c>
      <c r="K544">
        <v>236.97290000000001</v>
      </c>
      <c r="L544">
        <v>102300</v>
      </c>
      <c r="M544">
        <v>66.75</v>
      </c>
      <c r="N544">
        <v>2648.23</v>
      </c>
      <c r="O544">
        <v>3.28</v>
      </c>
      <c r="P544">
        <v>14.877000000000001</v>
      </c>
      <c r="Q544">
        <v>2.62</v>
      </c>
      <c r="R544">
        <v>0.75</v>
      </c>
      <c r="S544">
        <v>0.95</v>
      </c>
      <c r="T544">
        <v>0.73</v>
      </c>
      <c r="U544">
        <v>1051</v>
      </c>
      <c r="V544">
        <v>6051.09</v>
      </c>
      <c r="W544">
        <v>19926.72</v>
      </c>
      <c r="X544">
        <v>7186.59</v>
      </c>
      <c r="Y544">
        <v>2494.46</v>
      </c>
      <c r="Z544">
        <v>39470.44</v>
      </c>
    </row>
    <row r="545" spans="2:26" x14ac:dyDescent="0.25">
      <c r="B545" s="3">
        <v>45640</v>
      </c>
      <c r="C545">
        <v>289.91000000000003</v>
      </c>
      <c r="D545">
        <v>3.1187999999999998</v>
      </c>
      <c r="E545">
        <v>97.52</v>
      </c>
      <c r="F545">
        <v>97.929400000000001</v>
      </c>
      <c r="G545">
        <v>107.003</v>
      </c>
      <c r="H545">
        <v>1435.45</v>
      </c>
      <c r="I545">
        <v>1.0501</v>
      </c>
      <c r="J545">
        <v>7.2736000000000001</v>
      </c>
      <c r="K545">
        <v>236.97290000000001</v>
      </c>
      <c r="L545">
        <v>102300</v>
      </c>
      <c r="M545">
        <v>66.75</v>
      </c>
      <c r="N545">
        <v>2648.23</v>
      </c>
      <c r="O545">
        <v>3.28</v>
      </c>
      <c r="P545">
        <v>14.877000000000001</v>
      </c>
      <c r="Q545">
        <v>2.62</v>
      </c>
      <c r="R545">
        <v>0.75</v>
      </c>
      <c r="S545">
        <v>0.95</v>
      </c>
      <c r="T545">
        <v>0.73</v>
      </c>
      <c r="U545">
        <v>1051</v>
      </c>
      <c r="V545">
        <v>6051.09</v>
      </c>
      <c r="W545">
        <v>19926.72</v>
      </c>
      <c r="X545">
        <v>7186.59</v>
      </c>
      <c r="Y545">
        <v>2494.46</v>
      </c>
      <c r="Z545">
        <v>39470.44</v>
      </c>
    </row>
    <row r="546" spans="2:26" x14ac:dyDescent="0.25">
      <c r="B546" s="3">
        <v>45639</v>
      </c>
      <c r="C546">
        <v>289.91000000000003</v>
      </c>
      <c r="D546">
        <v>3.1187999999999998</v>
      </c>
      <c r="E546">
        <v>97.4</v>
      </c>
      <c r="F546">
        <v>97.929400000000001</v>
      </c>
      <c r="G546">
        <v>107.003</v>
      </c>
      <c r="H546">
        <v>1435.45</v>
      </c>
      <c r="I546">
        <v>1.0501</v>
      </c>
      <c r="J546">
        <v>7.2736000000000001</v>
      </c>
      <c r="K546">
        <v>236.97290000000001</v>
      </c>
      <c r="L546">
        <v>102300</v>
      </c>
      <c r="M546">
        <v>66.75</v>
      </c>
      <c r="N546">
        <v>2648.23</v>
      </c>
      <c r="O546">
        <v>3.28</v>
      </c>
      <c r="P546">
        <v>14.877000000000001</v>
      </c>
      <c r="Q546">
        <v>2.62</v>
      </c>
      <c r="R546">
        <v>0.75</v>
      </c>
      <c r="S546">
        <v>0.95</v>
      </c>
      <c r="T546">
        <v>0.73</v>
      </c>
      <c r="U546">
        <v>1051</v>
      </c>
      <c r="V546">
        <v>6051.09</v>
      </c>
      <c r="W546">
        <v>19926.72</v>
      </c>
      <c r="X546">
        <v>7186.59</v>
      </c>
      <c r="Y546">
        <v>2494.46</v>
      </c>
      <c r="Z546">
        <v>39470.44</v>
      </c>
    </row>
    <row r="547" spans="2:26" x14ac:dyDescent="0.25">
      <c r="B547" s="3">
        <v>45638</v>
      </c>
      <c r="C547">
        <v>289.32</v>
      </c>
      <c r="D547">
        <v>3.1101000000000001</v>
      </c>
      <c r="E547">
        <v>97.4</v>
      </c>
      <c r="F547">
        <v>97.948899999999995</v>
      </c>
      <c r="G547">
        <v>106.956</v>
      </c>
      <c r="H547">
        <v>1431</v>
      </c>
      <c r="I547">
        <v>1.0468</v>
      </c>
      <c r="J547">
        <v>7.2690999999999999</v>
      </c>
      <c r="K547">
        <v>238.4265</v>
      </c>
      <c r="L547">
        <v>100405</v>
      </c>
      <c r="M547">
        <v>66.2</v>
      </c>
      <c r="N547">
        <v>2680.73</v>
      </c>
      <c r="O547">
        <v>3.4550000000000001</v>
      </c>
      <c r="P547">
        <v>14.95</v>
      </c>
      <c r="Q547">
        <v>2.58</v>
      </c>
      <c r="R547">
        <v>0.75</v>
      </c>
      <c r="S547">
        <v>0.95</v>
      </c>
      <c r="T547">
        <v>0.73</v>
      </c>
      <c r="U547">
        <v>1055</v>
      </c>
      <c r="V547">
        <v>6051.25</v>
      </c>
      <c r="W547">
        <v>19902.84</v>
      </c>
      <c r="X547">
        <v>7360.1</v>
      </c>
      <c r="Y547">
        <v>2482.12</v>
      </c>
      <c r="Z547">
        <v>39849.14</v>
      </c>
    </row>
    <row r="548" spans="2:26" x14ac:dyDescent="0.25">
      <c r="B548" s="3">
        <v>45637</v>
      </c>
      <c r="C548">
        <v>291.20999999999998</v>
      </c>
      <c r="D548">
        <v>3.1389999999999998</v>
      </c>
      <c r="E548">
        <v>97.39</v>
      </c>
      <c r="F548">
        <v>97.933199999999999</v>
      </c>
      <c r="G548">
        <v>106.71</v>
      </c>
      <c r="H548">
        <v>1429.85</v>
      </c>
      <c r="I548">
        <v>1.0496000000000001</v>
      </c>
      <c r="J548">
        <v>7.2629999999999999</v>
      </c>
      <c r="K548">
        <v>239.6086</v>
      </c>
      <c r="L548">
        <v>102150</v>
      </c>
      <c r="M548">
        <v>66.12</v>
      </c>
      <c r="N548">
        <v>2718.23</v>
      </c>
      <c r="O548">
        <v>3.3780000000000001</v>
      </c>
      <c r="P548">
        <v>15</v>
      </c>
      <c r="Q548">
        <v>2.59</v>
      </c>
      <c r="R548">
        <v>0.74</v>
      </c>
      <c r="S548">
        <v>0.95</v>
      </c>
      <c r="T548">
        <v>0.74</v>
      </c>
      <c r="U548">
        <v>1106</v>
      </c>
      <c r="V548">
        <v>6084.19</v>
      </c>
      <c r="W548">
        <v>20034.89</v>
      </c>
      <c r="X548">
        <v>7249.38</v>
      </c>
      <c r="Y548">
        <v>2442.5100000000002</v>
      </c>
      <c r="Z548">
        <v>39372.230000000003</v>
      </c>
    </row>
    <row r="549" spans="2:26" x14ac:dyDescent="0.25">
      <c r="B549" s="3">
        <v>45636</v>
      </c>
      <c r="C549">
        <v>294.68</v>
      </c>
      <c r="D549">
        <v>3.1634000000000002</v>
      </c>
      <c r="E549">
        <v>97.37</v>
      </c>
      <c r="F549">
        <v>97.962000000000003</v>
      </c>
      <c r="G549">
        <v>106.399</v>
      </c>
      <c r="H549">
        <v>1431.75</v>
      </c>
      <c r="I549">
        <v>1.0527</v>
      </c>
      <c r="J549">
        <v>7.2497999999999996</v>
      </c>
      <c r="K549">
        <v>236.77940000000001</v>
      </c>
      <c r="L549">
        <v>96975</v>
      </c>
      <c r="M549">
        <v>65.459999999999994</v>
      </c>
      <c r="N549">
        <v>2694.25</v>
      </c>
      <c r="O549">
        <v>3.1629999999999998</v>
      </c>
      <c r="P549">
        <v>15.02</v>
      </c>
      <c r="Q549">
        <v>2.63</v>
      </c>
      <c r="R549">
        <v>0.76</v>
      </c>
      <c r="S549">
        <v>0.96</v>
      </c>
      <c r="T549">
        <v>0.73</v>
      </c>
      <c r="U549">
        <v>1156</v>
      </c>
      <c r="V549">
        <v>6034.91</v>
      </c>
      <c r="W549">
        <v>19687.240000000002</v>
      </c>
      <c r="X549">
        <v>7306.16</v>
      </c>
      <c r="Y549">
        <v>2417.84</v>
      </c>
      <c r="Z549">
        <v>39367.58</v>
      </c>
    </row>
    <row r="550" spans="2:26" x14ac:dyDescent="0.25">
      <c r="B550" s="3">
        <v>45635</v>
      </c>
      <c r="C550">
        <v>294.89999999999998</v>
      </c>
      <c r="D550">
        <v>3.1615000000000002</v>
      </c>
      <c r="E550">
        <v>97.35</v>
      </c>
      <c r="F550">
        <v>97.967699999999994</v>
      </c>
      <c r="G550">
        <v>106.145</v>
      </c>
      <c r="H550">
        <v>1430.95</v>
      </c>
      <c r="I550">
        <v>1.0553999999999999</v>
      </c>
      <c r="J550">
        <v>7.2586000000000004</v>
      </c>
      <c r="K550">
        <v>235.1576</v>
      </c>
      <c r="L550">
        <v>96790</v>
      </c>
      <c r="M550">
        <v>65.45</v>
      </c>
      <c r="N550">
        <v>2660.3</v>
      </c>
      <c r="O550">
        <v>3.1819999999999999</v>
      </c>
      <c r="P550">
        <v>15.06</v>
      </c>
      <c r="Q550">
        <v>2.62</v>
      </c>
      <c r="R550">
        <v>0.77</v>
      </c>
      <c r="S550">
        <v>0.97</v>
      </c>
      <c r="T550">
        <v>0.73</v>
      </c>
      <c r="U550">
        <v>1168</v>
      </c>
      <c r="V550">
        <v>6052.85</v>
      </c>
      <c r="W550">
        <v>19736.689999999999</v>
      </c>
      <c r="X550">
        <v>7360.67</v>
      </c>
      <c r="Y550">
        <v>2360.58</v>
      </c>
      <c r="Z550">
        <v>39160.5</v>
      </c>
    </row>
    <row r="551" spans="2:26" x14ac:dyDescent="0.25">
      <c r="B551" s="3">
        <v>45634</v>
      </c>
      <c r="C551">
        <v>299.52999999999997</v>
      </c>
      <c r="D551">
        <v>3.1869000000000001</v>
      </c>
      <c r="E551">
        <v>97.34</v>
      </c>
      <c r="F551">
        <v>97.976299999999995</v>
      </c>
      <c r="G551">
        <v>106.05500000000001</v>
      </c>
      <c r="H551">
        <v>1423.4</v>
      </c>
      <c r="I551">
        <v>1.0568</v>
      </c>
      <c r="J551">
        <v>7.2717000000000001</v>
      </c>
      <c r="K551">
        <v>233.7758</v>
      </c>
      <c r="L551">
        <v>102435</v>
      </c>
      <c r="M551">
        <v>64.53</v>
      </c>
      <c r="N551">
        <v>2633.37</v>
      </c>
      <c r="O551">
        <v>3.0760000000000001</v>
      </c>
      <c r="P551">
        <v>15.074999999999999</v>
      </c>
      <c r="Q551">
        <v>2.63</v>
      </c>
      <c r="R551">
        <v>0.78</v>
      </c>
      <c r="S551">
        <v>0.99</v>
      </c>
      <c r="T551">
        <v>0.73</v>
      </c>
      <c r="U551">
        <v>1167</v>
      </c>
      <c r="V551">
        <v>6090.27</v>
      </c>
      <c r="W551">
        <v>19859.77</v>
      </c>
      <c r="X551">
        <v>7136.55</v>
      </c>
      <c r="Y551">
        <v>2428.16</v>
      </c>
      <c r="Z551">
        <v>39091.17</v>
      </c>
    </row>
    <row r="552" spans="2:26" x14ac:dyDescent="0.25">
      <c r="B552" s="3">
        <v>45633</v>
      </c>
      <c r="C552">
        <v>299.52999999999997</v>
      </c>
      <c r="D552">
        <v>3.1869000000000001</v>
      </c>
      <c r="E552">
        <v>97.34</v>
      </c>
      <c r="F552">
        <v>97.976299999999995</v>
      </c>
      <c r="G552">
        <v>106.05500000000001</v>
      </c>
      <c r="H552">
        <v>1423.4</v>
      </c>
      <c r="I552">
        <v>1.0568</v>
      </c>
      <c r="J552">
        <v>7.2717000000000001</v>
      </c>
      <c r="K552">
        <v>233.7758</v>
      </c>
      <c r="L552">
        <v>102435</v>
      </c>
      <c r="M552">
        <v>64.53</v>
      </c>
      <c r="N552">
        <v>2633.37</v>
      </c>
      <c r="O552">
        <v>3.0760000000000001</v>
      </c>
      <c r="P552">
        <v>15.074999999999999</v>
      </c>
      <c r="Q552">
        <v>2.63</v>
      </c>
      <c r="R552">
        <v>0.78</v>
      </c>
      <c r="S552">
        <v>0.99</v>
      </c>
      <c r="T552">
        <v>0.73</v>
      </c>
      <c r="U552">
        <v>1167</v>
      </c>
      <c r="V552">
        <v>6090.27</v>
      </c>
      <c r="W552">
        <v>19859.77</v>
      </c>
      <c r="X552">
        <v>7136.55</v>
      </c>
      <c r="Y552">
        <v>2428.16</v>
      </c>
      <c r="Z552">
        <v>39091.17</v>
      </c>
    </row>
    <row r="553" spans="2:26" x14ac:dyDescent="0.25">
      <c r="B553" s="3">
        <v>45632</v>
      </c>
      <c r="C553">
        <v>299.52999999999997</v>
      </c>
      <c r="D553">
        <v>3.1869000000000001</v>
      </c>
      <c r="E553">
        <v>97.26</v>
      </c>
      <c r="F553">
        <v>97.976299999999995</v>
      </c>
      <c r="G553">
        <v>106.05500000000001</v>
      </c>
      <c r="H553">
        <v>1423.4</v>
      </c>
      <c r="I553">
        <v>1.0568</v>
      </c>
      <c r="J553">
        <v>7.2717000000000001</v>
      </c>
      <c r="K553">
        <v>233.7758</v>
      </c>
      <c r="L553">
        <v>102435</v>
      </c>
      <c r="M553">
        <v>64.53</v>
      </c>
      <c r="N553">
        <v>2633.37</v>
      </c>
      <c r="O553">
        <v>3.0760000000000001</v>
      </c>
      <c r="P553">
        <v>15.074999999999999</v>
      </c>
      <c r="Q553">
        <v>2.63</v>
      </c>
      <c r="R553">
        <v>0.78</v>
      </c>
      <c r="S553">
        <v>0.99</v>
      </c>
      <c r="T553">
        <v>0.73</v>
      </c>
      <c r="U553">
        <v>1167</v>
      </c>
      <c r="V553">
        <v>6090.27</v>
      </c>
      <c r="W553">
        <v>19859.77</v>
      </c>
      <c r="X553">
        <v>7136.55</v>
      </c>
      <c r="Y553">
        <v>2428.16</v>
      </c>
      <c r="Z553">
        <v>39091.17</v>
      </c>
    </row>
    <row r="554" spans="2:26" x14ac:dyDescent="0.25">
      <c r="B554" s="3">
        <v>45631</v>
      </c>
      <c r="C554">
        <v>301.77</v>
      </c>
      <c r="D554">
        <v>3.1831</v>
      </c>
      <c r="E554">
        <v>97.25</v>
      </c>
      <c r="F554">
        <v>97.978499999999997</v>
      </c>
      <c r="G554">
        <v>105.714</v>
      </c>
      <c r="H554">
        <v>1416.6</v>
      </c>
      <c r="I554">
        <v>1.0586</v>
      </c>
      <c r="J554">
        <v>7.2587999999999999</v>
      </c>
      <c r="K554">
        <v>235.71950000000001</v>
      </c>
      <c r="L554">
        <v>99775</v>
      </c>
      <c r="M554">
        <v>64.900000000000006</v>
      </c>
      <c r="N554">
        <v>2631.67</v>
      </c>
      <c r="O554">
        <v>3.0790000000000002</v>
      </c>
      <c r="P554">
        <v>15.065</v>
      </c>
      <c r="Q554">
        <v>2.61</v>
      </c>
      <c r="R554">
        <v>0.78</v>
      </c>
      <c r="S554">
        <v>0.98</v>
      </c>
      <c r="T554">
        <v>0.73</v>
      </c>
      <c r="U554">
        <v>1160</v>
      </c>
      <c r="V554">
        <v>6075.11</v>
      </c>
      <c r="W554">
        <v>19700.72</v>
      </c>
      <c r="X554">
        <v>7014.13</v>
      </c>
      <c r="Y554">
        <v>2441.85</v>
      </c>
      <c r="Z554">
        <v>39395.599999999999</v>
      </c>
    </row>
    <row r="555" spans="2:26" x14ac:dyDescent="0.25">
      <c r="B555" s="3">
        <v>45630</v>
      </c>
      <c r="C555">
        <v>303.93</v>
      </c>
      <c r="D555">
        <v>3.2084000000000001</v>
      </c>
      <c r="E555">
        <v>97.24</v>
      </c>
      <c r="F555">
        <v>97.986099999999993</v>
      </c>
      <c r="G555">
        <v>106.321</v>
      </c>
      <c r="H555">
        <v>1413.5</v>
      </c>
      <c r="I555">
        <v>1.0510999999999999</v>
      </c>
      <c r="J555">
        <v>7.2641</v>
      </c>
      <c r="K555">
        <v>233.87119999999999</v>
      </c>
      <c r="L555">
        <v>99915</v>
      </c>
      <c r="M555">
        <v>65.03</v>
      </c>
      <c r="N555">
        <v>2649.9</v>
      </c>
      <c r="O555">
        <v>3.0430000000000001</v>
      </c>
      <c r="P555">
        <v>15.074999999999999</v>
      </c>
      <c r="Q555">
        <v>2.62</v>
      </c>
      <c r="R555">
        <v>0.77</v>
      </c>
      <c r="S555">
        <v>0.98</v>
      </c>
      <c r="T555">
        <v>0.73</v>
      </c>
      <c r="U555">
        <v>1180</v>
      </c>
      <c r="V555">
        <v>6086.49</v>
      </c>
      <c r="W555">
        <v>19735.12</v>
      </c>
      <c r="X555">
        <v>7085</v>
      </c>
      <c r="Y555">
        <v>2464</v>
      </c>
      <c r="Z555">
        <v>39276.39</v>
      </c>
    </row>
    <row r="556" spans="2:26" x14ac:dyDescent="0.25">
      <c r="B556" s="3">
        <v>45629</v>
      </c>
      <c r="C556">
        <v>300.41000000000003</v>
      </c>
      <c r="D556">
        <v>3.2069000000000001</v>
      </c>
      <c r="E556">
        <v>97.22</v>
      </c>
      <c r="F556">
        <v>98.032200000000003</v>
      </c>
      <c r="G556">
        <v>106.36499999999999</v>
      </c>
      <c r="H556">
        <v>1428.5</v>
      </c>
      <c r="I556">
        <v>1.0508999999999999</v>
      </c>
      <c r="J556">
        <v>7.2862999999999998</v>
      </c>
      <c r="K556">
        <v>236.06039999999999</v>
      </c>
      <c r="L556">
        <v>96535</v>
      </c>
      <c r="M556">
        <v>66.11</v>
      </c>
      <c r="N556">
        <v>2643.49</v>
      </c>
      <c r="O556">
        <v>3.0419999999999998</v>
      </c>
      <c r="P556">
        <v>15.125</v>
      </c>
      <c r="Q556">
        <v>2.62</v>
      </c>
      <c r="R556">
        <v>0.77</v>
      </c>
      <c r="S556">
        <v>0.97</v>
      </c>
      <c r="T556">
        <v>0.72</v>
      </c>
      <c r="U556">
        <v>1237</v>
      </c>
      <c r="V556">
        <v>6049.88</v>
      </c>
      <c r="W556">
        <v>19480.91</v>
      </c>
      <c r="X556">
        <v>7072.13</v>
      </c>
      <c r="Y556">
        <v>2500.1</v>
      </c>
      <c r="Z556">
        <v>39248.86</v>
      </c>
    </row>
    <row r="557" spans="2:26" x14ac:dyDescent="0.25">
      <c r="B557" s="3">
        <v>45628</v>
      </c>
      <c r="C557">
        <v>303.76</v>
      </c>
      <c r="D557">
        <v>3.2389000000000001</v>
      </c>
      <c r="E557">
        <v>97.23</v>
      </c>
      <c r="F557">
        <v>98.033100000000005</v>
      </c>
      <c r="G557">
        <v>106.446</v>
      </c>
      <c r="H557">
        <v>1404.15</v>
      </c>
      <c r="I557">
        <v>1.0498000000000001</v>
      </c>
      <c r="J557">
        <v>7.2743000000000002</v>
      </c>
      <c r="K557">
        <v>231.74610000000001</v>
      </c>
      <c r="L557">
        <v>96635</v>
      </c>
      <c r="M557">
        <v>64.97</v>
      </c>
      <c r="N557">
        <v>2639.13</v>
      </c>
      <c r="O557">
        <v>3.2130000000000001</v>
      </c>
      <c r="P557">
        <v>15.115</v>
      </c>
      <c r="Q557">
        <v>2.64</v>
      </c>
      <c r="R557">
        <v>0.78</v>
      </c>
      <c r="S557">
        <v>0.98</v>
      </c>
      <c r="T557">
        <v>0.73</v>
      </c>
      <c r="U557">
        <v>1298</v>
      </c>
      <c r="V557">
        <v>6047.15</v>
      </c>
      <c r="W557">
        <v>19403.95</v>
      </c>
      <c r="X557">
        <v>7009.05</v>
      </c>
      <c r="Y557">
        <v>2454.48</v>
      </c>
      <c r="Z557">
        <v>38513.019999999997</v>
      </c>
    </row>
    <row r="558" spans="2:26" x14ac:dyDescent="0.25">
      <c r="B558" s="3">
        <v>45627</v>
      </c>
      <c r="C558">
        <v>303.39</v>
      </c>
      <c r="D558">
        <v>3.2442000000000002</v>
      </c>
      <c r="E558">
        <v>97.25</v>
      </c>
      <c r="F558">
        <v>98.068200000000004</v>
      </c>
      <c r="G558">
        <v>105.73699999999999</v>
      </c>
      <c r="H558">
        <v>1397.2</v>
      </c>
      <c r="I558">
        <v>1.0577000000000001</v>
      </c>
      <c r="J558">
        <v>7.2466999999999997</v>
      </c>
      <c r="K558">
        <v>234.0127</v>
      </c>
      <c r="L558">
        <v>98339.76</v>
      </c>
      <c r="M558">
        <v>64.87</v>
      </c>
      <c r="N558">
        <v>2643.15</v>
      </c>
      <c r="O558">
        <v>3.363</v>
      </c>
      <c r="P558">
        <v>14.925000000000001</v>
      </c>
      <c r="Q558">
        <v>2.66</v>
      </c>
      <c r="R558">
        <v>0.78</v>
      </c>
      <c r="S558">
        <v>0.98</v>
      </c>
      <c r="T558">
        <v>0.71</v>
      </c>
      <c r="U558">
        <v>1354</v>
      </c>
      <c r="V558">
        <v>6032.38</v>
      </c>
      <c r="W558">
        <v>19218.169999999998</v>
      </c>
      <c r="X558">
        <v>6946.68</v>
      </c>
      <c r="Y558">
        <v>2455.91</v>
      </c>
      <c r="Z558">
        <v>38208.03</v>
      </c>
    </row>
    <row r="559" spans="2:26" x14ac:dyDescent="0.25">
      <c r="B559" s="3">
        <v>45626</v>
      </c>
      <c r="C559">
        <v>303.39</v>
      </c>
      <c r="D559">
        <v>3.2442000000000002</v>
      </c>
      <c r="E559">
        <v>97.25</v>
      </c>
      <c r="F559">
        <v>98.068200000000004</v>
      </c>
      <c r="G559">
        <v>105.73699999999999</v>
      </c>
      <c r="H559">
        <v>1397.2</v>
      </c>
      <c r="I559">
        <v>1.0577000000000001</v>
      </c>
      <c r="J559">
        <v>7.2466999999999997</v>
      </c>
      <c r="K559">
        <v>234.0127</v>
      </c>
      <c r="L559">
        <v>98339.76</v>
      </c>
      <c r="M559">
        <v>64.87</v>
      </c>
      <c r="N559">
        <v>2643.15</v>
      </c>
      <c r="O559">
        <v>3.363</v>
      </c>
      <c r="P559">
        <v>14.925000000000001</v>
      </c>
      <c r="Q559">
        <v>2.66</v>
      </c>
      <c r="R559">
        <v>0.78</v>
      </c>
      <c r="S559">
        <v>0.98</v>
      </c>
      <c r="T559">
        <v>0.71</v>
      </c>
      <c r="U559">
        <v>1354</v>
      </c>
      <c r="V559">
        <v>6032.38</v>
      </c>
      <c r="W559">
        <v>19218.169999999998</v>
      </c>
      <c r="X559">
        <v>6946.68</v>
      </c>
      <c r="Y559">
        <v>2455.91</v>
      </c>
      <c r="Z559">
        <v>38208.03</v>
      </c>
    </row>
    <row r="560" spans="2:26" x14ac:dyDescent="0.25">
      <c r="B560" s="3">
        <v>45625</v>
      </c>
      <c r="C560">
        <v>303.39</v>
      </c>
      <c r="D560">
        <v>3.2442000000000002</v>
      </c>
      <c r="E560">
        <v>97.22</v>
      </c>
      <c r="F560">
        <v>98.068200000000004</v>
      </c>
      <c r="G560">
        <v>105.73699999999999</v>
      </c>
      <c r="H560">
        <v>1397.2</v>
      </c>
      <c r="I560">
        <v>1.0577000000000001</v>
      </c>
      <c r="J560">
        <v>7.2466999999999997</v>
      </c>
      <c r="K560">
        <v>234.0127</v>
      </c>
      <c r="L560">
        <v>98339.76</v>
      </c>
      <c r="M560">
        <v>64.87</v>
      </c>
      <c r="N560">
        <v>2643.15</v>
      </c>
      <c r="O560">
        <v>3.363</v>
      </c>
      <c r="P560">
        <v>14.925000000000001</v>
      </c>
      <c r="Q560">
        <v>2.66</v>
      </c>
      <c r="R560">
        <v>0.78</v>
      </c>
      <c r="S560">
        <v>0.98</v>
      </c>
      <c r="T560">
        <v>0.71</v>
      </c>
      <c r="U560">
        <v>1354</v>
      </c>
      <c r="V560">
        <v>6032.38</v>
      </c>
      <c r="W560">
        <v>19218.169999999998</v>
      </c>
      <c r="X560">
        <v>6946.68</v>
      </c>
      <c r="Y560">
        <v>2455.91</v>
      </c>
      <c r="Z560">
        <v>38208.03</v>
      </c>
    </row>
    <row r="561" spans="2:26" x14ac:dyDescent="0.25">
      <c r="B561" s="3">
        <v>45624</v>
      </c>
      <c r="C561">
        <v>302.08999999999997</v>
      </c>
      <c r="D561">
        <v>3.2250999999999999</v>
      </c>
      <c r="E561">
        <v>97.22</v>
      </c>
      <c r="F561">
        <v>98.083200000000005</v>
      </c>
      <c r="G561">
        <v>106.048</v>
      </c>
      <c r="H561">
        <v>1394.55</v>
      </c>
      <c r="I561">
        <v>1.0551999999999999</v>
      </c>
      <c r="J561">
        <v>7.2445000000000004</v>
      </c>
      <c r="K561">
        <v>232.20650000000001</v>
      </c>
      <c r="L561">
        <v>96785</v>
      </c>
      <c r="M561">
        <v>65.36</v>
      </c>
      <c r="N561">
        <v>2637.92</v>
      </c>
      <c r="O561">
        <v>3.2040000000000002</v>
      </c>
      <c r="P561">
        <v>15.02</v>
      </c>
      <c r="Q561">
        <v>2.66</v>
      </c>
      <c r="R561">
        <v>0.79</v>
      </c>
      <c r="S561">
        <v>0.98</v>
      </c>
      <c r="T561">
        <v>0.72</v>
      </c>
      <c r="U561">
        <v>1419</v>
      </c>
      <c r="V561">
        <v>5998.74</v>
      </c>
      <c r="W561">
        <v>19060.48</v>
      </c>
      <c r="X561">
        <v>6924.51</v>
      </c>
      <c r="Y561">
        <v>2504.67</v>
      </c>
      <c r="Z561">
        <v>38349.06</v>
      </c>
    </row>
    <row r="562" spans="2:26" x14ac:dyDescent="0.25">
      <c r="B562" s="3">
        <v>45623</v>
      </c>
      <c r="C562">
        <v>302.08999999999997</v>
      </c>
      <c r="D562">
        <v>3.2193000000000001</v>
      </c>
      <c r="E562">
        <v>97.22</v>
      </c>
      <c r="F562">
        <v>98.065399999999997</v>
      </c>
      <c r="G562">
        <v>106.084</v>
      </c>
      <c r="H562">
        <v>1391.5</v>
      </c>
      <c r="I562">
        <v>1.0566</v>
      </c>
      <c r="J562">
        <v>7.2451999999999996</v>
      </c>
      <c r="K562">
        <v>234.4127</v>
      </c>
      <c r="L562">
        <v>96785</v>
      </c>
      <c r="M562">
        <v>65.36</v>
      </c>
      <c r="N562">
        <v>2636.02</v>
      </c>
      <c r="O562">
        <v>3.2040000000000002</v>
      </c>
      <c r="P562">
        <v>15.02</v>
      </c>
      <c r="Q562">
        <v>2.66</v>
      </c>
      <c r="R562">
        <v>0.79</v>
      </c>
      <c r="S562">
        <v>0.98</v>
      </c>
      <c r="T562">
        <v>0.72</v>
      </c>
      <c r="U562">
        <v>1509</v>
      </c>
      <c r="V562">
        <v>5998.74</v>
      </c>
      <c r="W562">
        <v>19060.48</v>
      </c>
      <c r="X562">
        <v>7027.4</v>
      </c>
      <c r="Y562">
        <v>2503.06</v>
      </c>
      <c r="Z562">
        <v>38134.97</v>
      </c>
    </row>
    <row r="563" spans="2:26" x14ac:dyDescent="0.25">
      <c r="B563" s="3">
        <v>45622</v>
      </c>
      <c r="C563">
        <v>301.64999999999998</v>
      </c>
      <c r="D563">
        <v>3.2019000000000002</v>
      </c>
      <c r="E563">
        <v>97.22</v>
      </c>
      <c r="F563">
        <v>98.079599999999999</v>
      </c>
      <c r="G563">
        <v>107.01300000000001</v>
      </c>
      <c r="H563">
        <v>1396.7</v>
      </c>
      <c r="I563">
        <v>1.0488999999999999</v>
      </c>
      <c r="J563">
        <v>7.2502000000000004</v>
      </c>
      <c r="K563">
        <v>240.3716</v>
      </c>
      <c r="L563">
        <v>90995</v>
      </c>
      <c r="M563">
        <v>65.58</v>
      </c>
      <c r="N563">
        <v>2633.15</v>
      </c>
      <c r="O563">
        <v>3.431</v>
      </c>
      <c r="P563">
        <v>14.94</v>
      </c>
      <c r="Q563">
        <v>2.64</v>
      </c>
      <c r="R563">
        <v>0.79</v>
      </c>
      <c r="S563">
        <v>0.99</v>
      </c>
      <c r="T563">
        <v>0.73</v>
      </c>
      <c r="U563">
        <v>1581</v>
      </c>
      <c r="V563">
        <v>6021.63</v>
      </c>
      <c r="W563">
        <v>19175.580000000002</v>
      </c>
      <c r="X563">
        <v>6851.56</v>
      </c>
      <c r="Y563">
        <v>2520.36</v>
      </c>
      <c r="Z563">
        <v>38442</v>
      </c>
    </row>
    <row r="564" spans="2:26" x14ac:dyDescent="0.25">
      <c r="B564" s="3">
        <v>45621</v>
      </c>
      <c r="C564">
        <v>302.72000000000003</v>
      </c>
      <c r="D564">
        <v>3.1867000000000001</v>
      </c>
      <c r="E564">
        <v>97.23</v>
      </c>
      <c r="F564">
        <v>98.079800000000006</v>
      </c>
      <c r="G564">
        <v>106.81699999999999</v>
      </c>
      <c r="H564">
        <v>1399.9</v>
      </c>
      <c r="I564">
        <v>1.0495000000000001</v>
      </c>
      <c r="J564">
        <v>7.2462</v>
      </c>
      <c r="K564">
        <v>241.10409999999999</v>
      </c>
      <c r="L564">
        <v>94945</v>
      </c>
      <c r="M564">
        <v>65.430000000000007</v>
      </c>
      <c r="N564">
        <v>2625.01</v>
      </c>
      <c r="O564">
        <v>3.3690000000000002</v>
      </c>
      <c r="P564">
        <v>15.015000000000001</v>
      </c>
      <c r="Q564">
        <v>2.61</v>
      </c>
      <c r="R564">
        <v>0.78</v>
      </c>
      <c r="S564">
        <v>0.98</v>
      </c>
      <c r="T564">
        <v>0.72</v>
      </c>
      <c r="U564">
        <v>1529</v>
      </c>
      <c r="V564">
        <v>5987.37</v>
      </c>
      <c r="W564">
        <v>19054.84</v>
      </c>
      <c r="X564">
        <v>6862.2</v>
      </c>
      <c r="Y564">
        <v>2534.34</v>
      </c>
      <c r="Z564">
        <v>38780.14</v>
      </c>
    </row>
    <row r="565" spans="2:26" x14ac:dyDescent="0.25">
      <c r="B565" s="3">
        <v>45620</v>
      </c>
      <c r="C565">
        <v>296.7</v>
      </c>
      <c r="D565">
        <v>3.1476000000000002</v>
      </c>
      <c r="E565">
        <v>97.21</v>
      </c>
      <c r="F565">
        <v>98.061999999999998</v>
      </c>
      <c r="G565">
        <v>107.554</v>
      </c>
      <c r="H565">
        <v>1406</v>
      </c>
      <c r="I565">
        <v>1.0418000000000001</v>
      </c>
      <c r="J565">
        <v>7.2480000000000002</v>
      </c>
      <c r="K565">
        <v>242.05199999999999</v>
      </c>
      <c r="L565">
        <v>99485</v>
      </c>
      <c r="M565">
        <v>66.930000000000007</v>
      </c>
      <c r="N565">
        <v>2716.19</v>
      </c>
      <c r="O565">
        <v>3.129</v>
      </c>
      <c r="P565">
        <v>14.785</v>
      </c>
      <c r="Q565">
        <v>2.58</v>
      </c>
      <c r="R565">
        <v>0.78</v>
      </c>
      <c r="S565">
        <v>0.98</v>
      </c>
      <c r="T565">
        <v>0.72</v>
      </c>
      <c r="U565">
        <v>1537</v>
      </c>
      <c r="V565">
        <v>5969.34</v>
      </c>
      <c r="W565">
        <v>19003.650000000001</v>
      </c>
      <c r="X565">
        <v>6887.05</v>
      </c>
      <c r="Y565">
        <v>2501.2399999999998</v>
      </c>
      <c r="Z565">
        <v>38283.85</v>
      </c>
    </row>
    <row r="566" spans="2:26" x14ac:dyDescent="0.25">
      <c r="B566" s="3">
        <v>45619</v>
      </c>
      <c r="C566">
        <v>296.7</v>
      </c>
      <c r="D566">
        <v>3.1476000000000002</v>
      </c>
      <c r="E566">
        <v>97.21</v>
      </c>
      <c r="F566">
        <v>98.061999999999998</v>
      </c>
      <c r="G566">
        <v>107.554</v>
      </c>
      <c r="H566">
        <v>1406</v>
      </c>
      <c r="I566">
        <v>1.0418000000000001</v>
      </c>
      <c r="J566">
        <v>7.2480000000000002</v>
      </c>
      <c r="K566">
        <v>242.05199999999999</v>
      </c>
      <c r="L566">
        <v>99485</v>
      </c>
      <c r="M566">
        <v>66.930000000000007</v>
      </c>
      <c r="N566">
        <v>2716.19</v>
      </c>
      <c r="O566">
        <v>3.129</v>
      </c>
      <c r="P566">
        <v>14.785</v>
      </c>
      <c r="Q566">
        <v>2.58</v>
      </c>
      <c r="R566">
        <v>0.78</v>
      </c>
      <c r="S566">
        <v>0.98</v>
      </c>
      <c r="T566">
        <v>0.72</v>
      </c>
      <c r="U566">
        <v>1537</v>
      </c>
      <c r="V566">
        <v>5969.34</v>
      </c>
      <c r="W566">
        <v>19003.650000000001</v>
      </c>
      <c r="X566">
        <v>6887.05</v>
      </c>
      <c r="Y566">
        <v>2501.2399999999998</v>
      </c>
      <c r="Z566">
        <v>38283.85</v>
      </c>
    </row>
    <row r="567" spans="2:26" x14ac:dyDescent="0.25">
      <c r="B567" s="3">
        <v>45618</v>
      </c>
      <c r="C567">
        <v>296.7</v>
      </c>
      <c r="D567">
        <v>3.1476000000000002</v>
      </c>
      <c r="E567">
        <v>97.16</v>
      </c>
      <c r="F567">
        <v>98.061999999999998</v>
      </c>
      <c r="G567">
        <v>107.554</v>
      </c>
      <c r="H567">
        <v>1406</v>
      </c>
      <c r="I567">
        <v>1.0418000000000001</v>
      </c>
      <c r="J567">
        <v>7.2480000000000002</v>
      </c>
      <c r="K567">
        <v>242.05199999999999</v>
      </c>
      <c r="L567">
        <v>99485</v>
      </c>
      <c r="M567">
        <v>66.930000000000007</v>
      </c>
      <c r="N567">
        <v>2716.19</v>
      </c>
      <c r="O567">
        <v>3.129</v>
      </c>
      <c r="P567">
        <v>14.785</v>
      </c>
      <c r="Q567">
        <v>2.58</v>
      </c>
      <c r="R567">
        <v>0.78</v>
      </c>
      <c r="S567">
        <v>0.98</v>
      </c>
      <c r="T567">
        <v>0.72</v>
      </c>
      <c r="U567">
        <v>1537</v>
      </c>
      <c r="V567">
        <v>5969.34</v>
      </c>
      <c r="W567">
        <v>19003.650000000001</v>
      </c>
      <c r="X567">
        <v>6887.05</v>
      </c>
      <c r="Y567">
        <v>2501.2399999999998</v>
      </c>
      <c r="Z567">
        <v>38283.85</v>
      </c>
    </row>
    <row r="568" spans="2:26" x14ac:dyDescent="0.25">
      <c r="B568" s="3">
        <v>45617</v>
      </c>
      <c r="C568">
        <v>296.29000000000002</v>
      </c>
      <c r="D568">
        <v>3.1366999999999998</v>
      </c>
      <c r="E568">
        <v>97.15</v>
      </c>
      <c r="F568">
        <v>98.037499999999994</v>
      </c>
      <c r="G568">
        <v>106.97199999999999</v>
      </c>
      <c r="H568">
        <v>1398.6</v>
      </c>
      <c r="I568">
        <v>1.0474000000000001</v>
      </c>
      <c r="J568">
        <v>7.2422000000000004</v>
      </c>
      <c r="K568">
        <v>241.0865</v>
      </c>
      <c r="L568">
        <v>98735</v>
      </c>
      <c r="M568">
        <v>66.319999999999993</v>
      </c>
      <c r="N568">
        <v>2669.72</v>
      </c>
      <c r="O568">
        <v>3.339</v>
      </c>
      <c r="P568">
        <v>15.074999999999999</v>
      </c>
      <c r="Q568">
        <v>2.58</v>
      </c>
      <c r="R568">
        <v>0.78</v>
      </c>
      <c r="S568">
        <v>0.98</v>
      </c>
      <c r="T568">
        <v>0.72</v>
      </c>
      <c r="U568">
        <v>1576</v>
      </c>
      <c r="V568">
        <v>5948.71</v>
      </c>
      <c r="W568">
        <v>18972.419999999998</v>
      </c>
      <c r="X568">
        <v>7034.89</v>
      </c>
      <c r="Y568">
        <v>2480.63</v>
      </c>
      <c r="Z568">
        <v>38026.17</v>
      </c>
    </row>
    <row r="569" spans="2:26" x14ac:dyDescent="0.25">
      <c r="B569" s="3">
        <v>45616</v>
      </c>
      <c r="C569">
        <v>297.73</v>
      </c>
      <c r="D569">
        <v>3.1669</v>
      </c>
      <c r="E569">
        <v>97.14</v>
      </c>
      <c r="F569">
        <v>98.051500000000004</v>
      </c>
      <c r="G569">
        <v>106.68</v>
      </c>
      <c r="H569">
        <v>1400.45</v>
      </c>
      <c r="I569">
        <v>1.0544</v>
      </c>
      <c r="J569">
        <v>7.2454999999999998</v>
      </c>
      <c r="K569">
        <v>242.52330000000001</v>
      </c>
      <c r="L569">
        <v>94740</v>
      </c>
      <c r="M569">
        <v>65.91</v>
      </c>
      <c r="N569">
        <v>2650.6</v>
      </c>
      <c r="O569">
        <v>3.1930000000000001</v>
      </c>
      <c r="P569">
        <v>14.66</v>
      </c>
      <c r="Q569">
        <v>2.64</v>
      </c>
      <c r="R569">
        <v>0.78</v>
      </c>
      <c r="S569">
        <v>0.98</v>
      </c>
      <c r="T569">
        <v>0.72</v>
      </c>
      <c r="U569">
        <v>1616</v>
      </c>
      <c r="V569">
        <v>5917.11</v>
      </c>
      <c r="W569">
        <v>18966.14</v>
      </c>
      <c r="X569">
        <v>7090.86</v>
      </c>
      <c r="Y569">
        <v>2482.29</v>
      </c>
      <c r="Z569">
        <v>38352.339999999997</v>
      </c>
    </row>
    <row r="570" spans="2:26" x14ac:dyDescent="0.25">
      <c r="B570" s="3">
        <v>45615</v>
      </c>
      <c r="C570">
        <v>300.41000000000003</v>
      </c>
      <c r="D570">
        <v>3.2058</v>
      </c>
      <c r="E570">
        <v>97.13</v>
      </c>
      <c r="F570">
        <v>98.074600000000004</v>
      </c>
      <c r="G570">
        <v>106.206</v>
      </c>
      <c r="H570">
        <v>1392.8</v>
      </c>
      <c r="I570">
        <v>1.0596000000000001</v>
      </c>
      <c r="J570">
        <v>7.2393999999999998</v>
      </c>
      <c r="K570">
        <v>241.28129999999999</v>
      </c>
      <c r="L570">
        <v>93060</v>
      </c>
      <c r="M570">
        <v>66.27</v>
      </c>
      <c r="N570">
        <v>2632.08</v>
      </c>
      <c r="O570">
        <v>2.9980000000000002</v>
      </c>
      <c r="P570">
        <v>14.4</v>
      </c>
      <c r="Q570">
        <v>2.66</v>
      </c>
      <c r="R570">
        <v>0.77</v>
      </c>
      <c r="S570">
        <v>0.97</v>
      </c>
      <c r="T570">
        <v>0.73</v>
      </c>
      <c r="U570">
        <v>1627</v>
      </c>
      <c r="V570">
        <v>5916.98</v>
      </c>
      <c r="W570">
        <v>18987.47</v>
      </c>
      <c r="X570">
        <v>7082.21</v>
      </c>
      <c r="Y570">
        <v>2471.9499999999998</v>
      </c>
      <c r="Z570">
        <v>38414.43</v>
      </c>
    </row>
    <row r="571" spans="2:26" x14ac:dyDescent="0.25">
      <c r="B571" s="3">
        <v>45614</v>
      </c>
      <c r="C571">
        <v>303.61</v>
      </c>
      <c r="D571">
        <v>3.2271999999999998</v>
      </c>
      <c r="E571">
        <v>97.11</v>
      </c>
      <c r="F571">
        <v>98.090100000000007</v>
      </c>
      <c r="G571">
        <v>106.27500000000001</v>
      </c>
      <c r="H571">
        <v>1396.4</v>
      </c>
      <c r="I571">
        <v>1.0598000000000001</v>
      </c>
      <c r="J571">
        <v>7.2320000000000002</v>
      </c>
      <c r="K571">
        <v>242.34870000000001</v>
      </c>
      <c r="L571">
        <v>92060</v>
      </c>
      <c r="M571">
        <v>66.010000000000005</v>
      </c>
      <c r="N571">
        <v>2611.83</v>
      </c>
      <c r="O571">
        <v>2.9729999999999999</v>
      </c>
      <c r="P571">
        <v>14.65</v>
      </c>
      <c r="Q571">
        <v>2.68</v>
      </c>
      <c r="R571">
        <v>0.77</v>
      </c>
      <c r="S571">
        <v>0.96</v>
      </c>
      <c r="T571">
        <v>0.73</v>
      </c>
      <c r="U571">
        <v>1756</v>
      </c>
      <c r="V571">
        <v>5893.62</v>
      </c>
      <c r="W571">
        <v>18791.810000000001</v>
      </c>
      <c r="X571">
        <v>7057.1</v>
      </c>
      <c r="Y571">
        <v>2469.0700000000002</v>
      </c>
      <c r="Z571">
        <v>38220.85</v>
      </c>
    </row>
    <row r="572" spans="2:26" x14ac:dyDescent="0.25">
      <c r="B572" s="3">
        <v>45613</v>
      </c>
      <c r="C572">
        <v>298.87</v>
      </c>
      <c r="D572">
        <v>3.2021000000000002</v>
      </c>
      <c r="E572">
        <v>97.12</v>
      </c>
      <c r="F572">
        <v>98.126400000000004</v>
      </c>
      <c r="G572">
        <v>106.687</v>
      </c>
      <c r="H572">
        <v>1398.45</v>
      </c>
      <c r="I572">
        <v>1.054</v>
      </c>
      <c r="J572">
        <v>7.2294</v>
      </c>
      <c r="K572">
        <v>241.15049999999999</v>
      </c>
      <c r="L572">
        <v>91985</v>
      </c>
      <c r="M572">
        <v>64.260000000000005</v>
      </c>
      <c r="N572">
        <v>2563.25</v>
      </c>
      <c r="O572">
        <v>2.823</v>
      </c>
      <c r="P572">
        <v>13.579000000000001</v>
      </c>
      <c r="Q572">
        <v>2.66</v>
      </c>
      <c r="R572">
        <v>0.78</v>
      </c>
      <c r="S572">
        <v>0.98</v>
      </c>
      <c r="T572">
        <v>0.73</v>
      </c>
      <c r="U572">
        <v>1785</v>
      </c>
      <c r="V572">
        <v>5870.62</v>
      </c>
      <c r="W572">
        <v>18680.12</v>
      </c>
      <c r="X572">
        <v>6980.06</v>
      </c>
      <c r="Y572">
        <v>2416.86</v>
      </c>
      <c r="Z572">
        <v>38642.910000000003</v>
      </c>
    </row>
    <row r="573" spans="2:26" x14ac:dyDescent="0.25">
      <c r="B573" s="3">
        <v>45612</v>
      </c>
      <c r="C573">
        <v>298.87</v>
      </c>
      <c r="D573">
        <v>3.2021000000000002</v>
      </c>
      <c r="E573">
        <v>97.12</v>
      </c>
      <c r="F573">
        <v>98.126400000000004</v>
      </c>
      <c r="G573">
        <v>106.687</v>
      </c>
      <c r="H573">
        <v>1398.45</v>
      </c>
      <c r="I573">
        <v>1.054</v>
      </c>
      <c r="J573">
        <v>7.2294</v>
      </c>
      <c r="K573">
        <v>241.15049999999999</v>
      </c>
      <c r="L573">
        <v>91985</v>
      </c>
      <c r="M573">
        <v>64.260000000000005</v>
      </c>
      <c r="N573">
        <v>2563.25</v>
      </c>
      <c r="O573">
        <v>2.823</v>
      </c>
      <c r="P573">
        <v>13.579000000000001</v>
      </c>
      <c r="Q573">
        <v>2.66</v>
      </c>
      <c r="R573">
        <v>0.78</v>
      </c>
      <c r="S573">
        <v>0.98</v>
      </c>
      <c r="T573">
        <v>0.73</v>
      </c>
      <c r="U573">
        <v>1785</v>
      </c>
      <c r="V573">
        <v>5870.62</v>
      </c>
      <c r="W573">
        <v>18680.12</v>
      </c>
      <c r="X573">
        <v>6980.06</v>
      </c>
      <c r="Y573">
        <v>2416.86</v>
      </c>
      <c r="Z573">
        <v>38642.910000000003</v>
      </c>
    </row>
    <row r="574" spans="2:26" x14ac:dyDescent="0.25">
      <c r="B574" s="3">
        <v>45611</v>
      </c>
      <c r="C574">
        <v>298.87</v>
      </c>
      <c r="D574">
        <v>3.2021000000000002</v>
      </c>
      <c r="E574">
        <v>97.07</v>
      </c>
      <c r="F574">
        <v>98.126400000000004</v>
      </c>
      <c r="G574">
        <v>106.687</v>
      </c>
      <c r="H574">
        <v>1398.45</v>
      </c>
      <c r="I574">
        <v>1.054</v>
      </c>
      <c r="J574">
        <v>7.2294</v>
      </c>
      <c r="K574">
        <v>241.15049999999999</v>
      </c>
      <c r="L574">
        <v>91985</v>
      </c>
      <c r="M574">
        <v>64.260000000000005</v>
      </c>
      <c r="N574">
        <v>2563.25</v>
      </c>
      <c r="O574">
        <v>2.823</v>
      </c>
      <c r="P574">
        <v>13.579000000000001</v>
      </c>
      <c r="Q574">
        <v>2.66</v>
      </c>
      <c r="R574">
        <v>0.78</v>
      </c>
      <c r="S574">
        <v>0.98</v>
      </c>
      <c r="T574">
        <v>0.73</v>
      </c>
      <c r="U574">
        <v>1785</v>
      </c>
      <c r="V574">
        <v>5870.62</v>
      </c>
      <c r="W574">
        <v>18680.12</v>
      </c>
      <c r="X574">
        <v>6980.06</v>
      </c>
      <c r="Y574">
        <v>2416.86</v>
      </c>
      <c r="Z574">
        <v>38642.910000000003</v>
      </c>
    </row>
    <row r="575" spans="2:26" x14ac:dyDescent="0.25">
      <c r="B575" s="3">
        <v>45610</v>
      </c>
      <c r="C575">
        <v>292.32</v>
      </c>
      <c r="D575">
        <v>3.1242000000000001</v>
      </c>
      <c r="E575">
        <v>97.07</v>
      </c>
      <c r="F575">
        <v>98.115899999999996</v>
      </c>
      <c r="G575">
        <v>106.673</v>
      </c>
      <c r="H575">
        <v>1401.6</v>
      </c>
      <c r="I575">
        <v>1.0529999999999999</v>
      </c>
      <c r="J575">
        <v>7.2271000000000001</v>
      </c>
      <c r="K575">
        <v>242.114</v>
      </c>
      <c r="L575">
        <v>87920</v>
      </c>
      <c r="M575">
        <v>65.3</v>
      </c>
      <c r="N575">
        <v>2564.85</v>
      </c>
      <c r="O575">
        <v>2.7850000000000001</v>
      </c>
      <c r="P575">
        <v>13.565</v>
      </c>
      <c r="Q575">
        <v>2.54</v>
      </c>
      <c r="R575">
        <v>0.77</v>
      </c>
      <c r="S575">
        <v>0.97</v>
      </c>
      <c r="T575">
        <v>0.73</v>
      </c>
      <c r="U575">
        <v>1692</v>
      </c>
      <c r="V575">
        <v>5949.17</v>
      </c>
      <c r="W575">
        <v>19107.650000000001</v>
      </c>
      <c r="X575">
        <v>6973.08</v>
      </c>
      <c r="Y575">
        <v>2418.86</v>
      </c>
      <c r="Z575">
        <v>38535.699999999997</v>
      </c>
    </row>
    <row r="576" spans="2:26" x14ac:dyDescent="0.25">
      <c r="B576" s="3">
        <v>45609</v>
      </c>
      <c r="C576">
        <v>290.04000000000002</v>
      </c>
      <c r="D576">
        <v>3.1324000000000001</v>
      </c>
      <c r="E576">
        <v>97.08</v>
      </c>
      <c r="F576">
        <v>98.085999999999999</v>
      </c>
      <c r="G576">
        <v>106.48099999999999</v>
      </c>
      <c r="H576">
        <v>1404</v>
      </c>
      <c r="I576">
        <v>1.0564</v>
      </c>
      <c r="J576">
        <v>7.234</v>
      </c>
      <c r="K576">
        <v>242.37309999999999</v>
      </c>
      <c r="L576">
        <v>90255</v>
      </c>
      <c r="M576">
        <v>65.34</v>
      </c>
      <c r="N576">
        <v>2572.98</v>
      </c>
      <c r="O576">
        <v>2.9830000000000001</v>
      </c>
      <c r="P576">
        <v>13.555</v>
      </c>
      <c r="Q576">
        <v>2.5499999999999998</v>
      </c>
      <c r="R576">
        <v>0.76</v>
      </c>
      <c r="S576">
        <v>0.95</v>
      </c>
      <c r="T576">
        <v>0.73</v>
      </c>
      <c r="U576">
        <v>1630</v>
      </c>
      <c r="V576">
        <v>5985.38</v>
      </c>
      <c r="W576">
        <v>19230.72</v>
      </c>
      <c r="X576">
        <v>7130.93</v>
      </c>
      <c r="Y576">
        <v>2417.08</v>
      </c>
      <c r="Z576">
        <v>38721.660000000003</v>
      </c>
    </row>
    <row r="577" spans="2:26" x14ac:dyDescent="0.25">
      <c r="B577" s="3">
        <v>45608</v>
      </c>
      <c r="C577">
        <v>290.7</v>
      </c>
      <c r="D577">
        <v>3.1166999999999998</v>
      </c>
      <c r="E577">
        <v>97.07</v>
      </c>
      <c r="F577">
        <v>98.046700000000001</v>
      </c>
      <c r="G577">
        <v>106.024</v>
      </c>
      <c r="H577">
        <v>1408.15</v>
      </c>
      <c r="I577">
        <v>1.0623</v>
      </c>
      <c r="J577">
        <v>7.2347000000000001</v>
      </c>
      <c r="K577">
        <v>244.7475</v>
      </c>
      <c r="L577">
        <v>90090</v>
      </c>
      <c r="M577">
        <v>65.37</v>
      </c>
      <c r="N577">
        <v>2598.39</v>
      </c>
      <c r="O577">
        <v>2.907</v>
      </c>
      <c r="P577">
        <v>13.565</v>
      </c>
      <c r="Q577">
        <v>2.5299999999999998</v>
      </c>
      <c r="R577">
        <v>0.74</v>
      </c>
      <c r="S577">
        <v>0.94</v>
      </c>
      <c r="T577">
        <v>0.74</v>
      </c>
      <c r="U577">
        <v>1634</v>
      </c>
      <c r="V577">
        <v>5983.99</v>
      </c>
      <c r="W577">
        <v>19281.400000000001</v>
      </c>
      <c r="X577">
        <v>7127.14</v>
      </c>
      <c r="Y577">
        <v>2482.5700000000002</v>
      </c>
      <c r="Z577">
        <v>39376.089999999997</v>
      </c>
    </row>
    <row r="578" spans="2:26" x14ac:dyDescent="0.25">
      <c r="B578" s="3">
        <v>45607</v>
      </c>
      <c r="C578">
        <v>294.02999999999997</v>
      </c>
      <c r="D578">
        <v>3.1524000000000001</v>
      </c>
      <c r="E578">
        <v>97.05</v>
      </c>
      <c r="F578">
        <v>98.001199999999997</v>
      </c>
      <c r="G578">
        <v>105.54300000000001</v>
      </c>
      <c r="H578">
        <v>1401.4</v>
      </c>
      <c r="I578">
        <v>1.0654999999999999</v>
      </c>
      <c r="J578">
        <v>7.2149999999999999</v>
      </c>
      <c r="K578">
        <v>243.3349</v>
      </c>
      <c r="L578">
        <v>87735</v>
      </c>
      <c r="M578">
        <v>65.47</v>
      </c>
      <c r="N578">
        <v>2618.8200000000002</v>
      </c>
      <c r="O578">
        <v>2.92</v>
      </c>
      <c r="P578">
        <v>13.55</v>
      </c>
      <c r="Q578">
        <v>2.56</v>
      </c>
      <c r="R578">
        <v>0.74</v>
      </c>
      <c r="S578">
        <v>0.94</v>
      </c>
      <c r="T578">
        <v>0.75</v>
      </c>
      <c r="U578">
        <v>1558</v>
      </c>
      <c r="V578">
        <v>6001.35</v>
      </c>
      <c r="W578">
        <v>19298.759999999998</v>
      </c>
      <c r="X578">
        <v>7355.57</v>
      </c>
      <c r="Y578">
        <v>2531.66</v>
      </c>
      <c r="Z578">
        <v>39533.32</v>
      </c>
    </row>
    <row r="579" spans="2:26" x14ac:dyDescent="0.25">
      <c r="B579" s="3">
        <v>45606</v>
      </c>
      <c r="C579">
        <v>294.02999999999997</v>
      </c>
      <c r="D579">
        <v>3.1482999999999999</v>
      </c>
      <c r="E579">
        <v>97.05</v>
      </c>
      <c r="F579">
        <v>97.951999999999998</v>
      </c>
      <c r="G579">
        <v>104.997</v>
      </c>
      <c r="H579">
        <v>1395.9</v>
      </c>
      <c r="I579">
        <v>1.0718000000000001</v>
      </c>
      <c r="J579">
        <v>7.1840999999999999</v>
      </c>
      <c r="K579">
        <v>243.6816</v>
      </c>
      <c r="L579">
        <v>77360</v>
      </c>
      <c r="M579">
        <v>66.77</v>
      </c>
      <c r="N579">
        <v>2684.77</v>
      </c>
      <c r="O579">
        <v>2.669</v>
      </c>
      <c r="P579">
        <v>13.55</v>
      </c>
      <c r="Q579">
        <v>2.56</v>
      </c>
      <c r="R579">
        <v>0.74</v>
      </c>
      <c r="S579">
        <v>0.94</v>
      </c>
      <c r="T579">
        <v>0.75</v>
      </c>
      <c r="U579">
        <v>1495</v>
      </c>
      <c r="V579">
        <v>5995.54</v>
      </c>
      <c r="W579">
        <v>19286.78</v>
      </c>
      <c r="X579">
        <v>7461.44</v>
      </c>
      <c r="Y579">
        <v>2561.15</v>
      </c>
      <c r="Z579">
        <v>39500.370000000003</v>
      </c>
    </row>
    <row r="580" spans="2:26" x14ac:dyDescent="0.25">
      <c r="B580" s="3">
        <v>45605</v>
      </c>
      <c r="C580">
        <v>294.02999999999997</v>
      </c>
      <c r="D580">
        <v>3.1482999999999999</v>
      </c>
      <c r="E580">
        <v>97.05</v>
      </c>
      <c r="F580">
        <v>97.951999999999998</v>
      </c>
      <c r="G580">
        <v>104.997</v>
      </c>
      <c r="H580">
        <v>1395.9</v>
      </c>
      <c r="I580">
        <v>1.0718000000000001</v>
      </c>
      <c r="J580">
        <v>7.1840999999999999</v>
      </c>
      <c r="K580">
        <v>243.6816</v>
      </c>
      <c r="L580">
        <v>77360</v>
      </c>
      <c r="M580">
        <v>66.77</v>
      </c>
      <c r="N580">
        <v>2684.77</v>
      </c>
      <c r="O580">
        <v>2.669</v>
      </c>
      <c r="P580">
        <v>13.55</v>
      </c>
      <c r="Q580">
        <v>2.56</v>
      </c>
      <c r="R580">
        <v>0.74</v>
      </c>
      <c r="S580">
        <v>0.94</v>
      </c>
      <c r="T580">
        <v>0.75</v>
      </c>
      <c r="U580">
        <v>1495</v>
      </c>
      <c r="V580">
        <v>5995.54</v>
      </c>
      <c r="W580">
        <v>19286.78</v>
      </c>
      <c r="X580">
        <v>7461.44</v>
      </c>
      <c r="Y580">
        <v>2561.15</v>
      </c>
      <c r="Z580">
        <v>39500.370000000003</v>
      </c>
    </row>
    <row r="581" spans="2:26" x14ac:dyDescent="0.25">
      <c r="B581" s="3">
        <v>45604</v>
      </c>
      <c r="C581">
        <v>294.02999999999997</v>
      </c>
      <c r="D581">
        <v>3.1482999999999999</v>
      </c>
      <c r="E581">
        <v>96.97</v>
      </c>
      <c r="F581">
        <v>97.951999999999998</v>
      </c>
      <c r="G581">
        <v>104.997</v>
      </c>
      <c r="H581">
        <v>1395.9</v>
      </c>
      <c r="I581">
        <v>1.0718000000000001</v>
      </c>
      <c r="J581">
        <v>7.1840999999999999</v>
      </c>
      <c r="K581">
        <v>243.6816</v>
      </c>
      <c r="L581">
        <v>77360</v>
      </c>
      <c r="M581">
        <v>66.77</v>
      </c>
      <c r="N581">
        <v>2684.77</v>
      </c>
      <c r="O581">
        <v>2.669</v>
      </c>
      <c r="P581">
        <v>13.55</v>
      </c>
      <c r="Q581">
        <v>2.56</v>
      </c>
      <c r="R581">
        <v>0.74</v>
      </c>
      <c r="S581">
        <v>0.94</v>
      </c>
      <c r="T581">
        <v>0.75</v>
      </c>
      <c r="U581">
        <v>1495</v>
      </c>
      <c r="V581">
        <v>5995.54</v>
      </c>
      <c r="W581">
        <v>19286.78</v>
      </c>
      <c r="X581">
        <v>7461.44</v>
      </c>
      <c r="Y581">
        <v>2561.15</v>
      </c>
      <c r="Z581">
        <v>39500.370000000003</v>
      </c>
    </row>
    <row r="582" spans="2:26" x14ac:dyDescent="0.25">
      <c r="B582" s="3">
        <v>45603</v>
      </c>
      <c r="C582">
        <v>297.23</v>
      </c>
      <c r="D582">
        <v>3.2193000000000001</v>
      </c>
      <c r="E582">
        <v>96.95</v>
      </c>
      <c r="F582">
        <v>97.9251</v>
      </c>
      <c r="G582">
        <v>104.508</v>
      </c>
      <c r="H582">
        <v>1386.3</v>
      </c>
      <c r="I582">
        <v>1.0805</v>
      </c>
      <c r="J582">
        <v>7.1433999999999997</v>
      </c>
      <c r="K582">
        <v>243.32570000000001</v>
      </c>
      <c r="L582">
        <v>77180</v>
      </c>
      <c r="M582">
        <v>67.62</v>
      </c>
      <c r="N582">
        <v>2706.71</v>
      </c>
      <c r="O582">
        <v>2.6930000000000001</v>
      </c>
      <c r="P582">
        <v>13.494999999999999</v>
      </c>
      <c r="Q582">
        <v>2.67</v>
      </c>
      <c r="R582">
        <v>0.75</v>
      </c>
      <c r="S582">
        <v>0.94</v>
      </c>
      <c r="T582">
        <v>0.75</v>
      </c>
      <c r="U582">
        <v>1451</v>
      </c>
      <c r="V582">
        <v>5973.1</v>
      </c>
      <c r="W582">
        <v>19269.46</v>
      </c>
      <c r="X582">
        <v>7546.95</v>
      </c>
      <c r="Y582">
        <v>2564.63</v>
      </c>
      <c r="Z582">
        <v>39381.410000000003</v>
      </c>
    </row>
    <row r="583" spans="2:26" x14ac:dyDescent="0.25">
      <c r="B583" s="3">
        <v>45602</v>
      </c>
      <c r="C583">
        <v>301.38</v>
      </c>
      <c r="D583">
        <v>3.2309000000000001</v>
      </c>
      <c r="E583">
        <v>96.91</v>
      </c>
      <c r="F583">
        <v>97.879599999999996</v>
      </c>
      <c r="G583">
        <v>105.08799999999999</v>
      </c>
      <c r="H583">
        <v>1400.75</v>
      </c>
      <c r="I583">
        <v>1.0729</v>
      </c>
      <c r="J583">
        <v>7.1753</v>
      </c>
      <c r="K583">
        <v>246.72630000000001</v>
      </c>
      <c r="L583">
        <v>76875</v>
      </c>
      <c r="M583">
        <v>67.010000000000005</v>
      </c>
      <c r="N583">
        <v>2659.06</v>
      </c>
      <c r="O583">
        <v>2.7469999999999999</v>
      </c>
      <c r="P583">
        <v>13.494999999999999</v>
      </c>
      <c r="Q583">
        <v>2.65</v>
      </c>
      <c r="R583">
        <v>0.77</v>
      </c>
      <c r="S583">
        <v>0.96</v>
      </c>
      <c r="T583">
        <v>0.75</v>
      </c>
      <c r="U583">
        <v>1427</v>
      </c>
      <c r="V583">
        <v>5929.04</v>
      </c>
      <c r="W583">
        <v>18983.46</v>
      </c>
      <c r="X583">
        <v>7363.47</v>
      </c>
      <c r="Y583">
        <v>2563.5100000000002</v>
      </c>
      <c r="Z583">
        <v>39480.67</v>
      </c>
    </row>
    <row r="584" spans="2:26" x14ac:dyDescent="0.25">
      <c r="B584" s="3">
        <v>45601</v>
      </c>
      <c r="C584">
        <v>309.32</v>
      </c>
      <c r="D584">
        <v>3.3292999999999999</v>
      </c>
      <c r="E584">
        <v>96.83</v>
      </c>
      <c r="F584">
        <v>97.841399999999993</v>
      </c>
      <c r="G584">
        <v>103.423</v>
      </c>
      <c r="H584">
        <v>1380.05</v>
      </c>
      <c r="I584">
        <v>1.093</v>
      </c>
      <c r="J584">
        <v>7.1047000000000002</v>
      </c>
      <c r="K584">
        <v>240.25489999999999</v>
      </c>
      <c r="L584">
        <v>69860</v>
      </c>
      <c r="M584">
        <v>67</v>
      </c>
      <c r="N584">
        <v>2743.99</v>
      </c>
      <c r="O584">
        <v>2.67</v>
      </c>
      <c r="P584">
        <v>13.54</v>
      </c>
      <c r="Q584">
        <v>2.78</v>
      </c>
      <c r="R584">
        <v>0.81</v>
      </c>
      <c r="S584">
        <v>1.01</v>
      </c>
      <c r="T584">
        <v>0.78</v>
      </c>
      <c r="U584">
        <v>1405</v>
      </c>
      <c r="V584">
        <v>5782.76</v>
      </c>
      <c r="W584">
        <v>18439.169999999998</v>
      </c>
      <c r="X584">
        <v>7556.62</v>
      </c>
      <c r="Y584">
        <v>2576.88</v>
      </c>
      <c r="Z584">
        <v>38474.9</v>
      </c>
    </row>
    <row r="585" spans="2:26" x14ac:dyDescent="0.25">
      <c r="B585" s="3">
        <v>45600</v>
      </c>
      <c r="C585">
        <v>306.44</v>
      </c>
      <c r="D585">
        <v>3.3368000000000002</v>
      </c>
      <c r="E585">
        <v>96.86</v>
      </c>
      <c r="F585">
        <v>97.857200000000006</v>
      </c>
      <c r="G585">
        <v>103.88500000000001</v>
      </c>
      <c r="H585">
        <v>1375.95</v>
      </c>
      <c r="I585">
        <v>1.0878000000000001</v>
      </c>
      <c r="J585">
        <v>7.1009000000000002</v>
      </c>
      <c r="K585">
        <v>237.78299999999999</v>
      </c>
      <c r="L585">
        <v>67680</v>
      </c>
      <c r="M585">
        <v>66.83</v>
      </c>
      <c r="N585">
        <v>2736.78</v>
      </c>
      <c r="O585">
        <v>2.7810000000000001</v>
      </c>
      <c r="P585">
        <v>13.475</v>
      </c>
      <c r="Q585">
        <v>2.79</v>
      </c>
      <c r="R585">
        <v>0.83</v>
      </c>
      <c r="S585">
        <v>1.03</v>
      </c>
      <c r="T585">
        <v>0.77</v>
      </c>
      <c r="U585">
        <v>1374</v>
      </c>
      <c r="V585">
        <v>5712.69</v>
      </c>
      <c r="W585">
        <v>18179.98</v>
      </c>
      <c r="X585">
        <v>7367.65</v>
      </c>
      <c r="Y585">
        <v>2588.9699999999998</v>
      </c>
      <c r="Z585">
        <v>38053.67</v>
      </c>
    </row>
    <row r="586" spans="2:26" x14ac:dyDescent="0.25">
      <c r="B586" s="3">
        <v>45599</v>
      </c>
      <c r="C586">
        <v>300.13</v>
      </c>
      <c r="D586">
        <v>3.298</v>
      </c>
      <c r="E586">
        <v>96.89</v>
      </c>
      <c r="F586">
        <v>97.659899999999993</v>
      </c>
      <c r="G586">
        <v>104.282</v>
      </c>
      <c r="H586">
        <v>1378.55</v>
      </c>
      <c r="I586">
        <v>1.0833999999999999</v>
      </c>
      <c r="J586">
        <v>7.1289999999999996</v>
      </c>
      <c r="K586">
        <v>234.77590000000001</v>
      </c>
      <c r="L586">
        <v>69730</v>
      </c>
      <c r="M586">
        <v>66.03</v>
      </c>
      <c r="N586">
        <v>2736.53</v>
      </c>
      <c r="O586">
        <v>2.6629999999999998</v>
      </c>
      <c r="P586">
        <v>13.475</v>
      </c>
      <c r="Q586">
        <v>2.75</v>
      </c>
      <c r="R586">
        <v>0.83</v>
      </c>
      <c r="S586">
        <v>1.03</v>
      </c>
      <c r="T586">
        <v>0.78</v>
      </c>
      <c r="U586">
        <v>1378</v>
      </c>
      <c r="V586">
        <v>5728.8</v>
      </c>
      <c r="W586">
        <v>18239.919999999998</v>
      </c>
      <c r="X586">
        <v>7342.66</v>
      </c>
      <c r="Y586">
        <v>2542.36</v>
      </c>
      <c r="Z586">
        <v>38053.67</v>
      </c>
    </row>
    <row r="587" spans="2:26" x14ac:dyDescent="0.25">
      <c r="B587" s="3">
        <v>45598</v>
      </c>
      <c r="C587">
        <v>300.13</v>
      </c>
      <c r="D587">
        <v>3.298</v>
      </c>
      <c r="E587">
        <v>96.89</v>
      </c>
      <c r="F587">
        <v>97.659899999999993</v>
      </c>
      <c r="G587">
        <v>104.282</v>
      </c>
      <c r="H587">
        <v>1378.55</v>
      </c>
      <c r="I587">
        <v>1.0833999999999999</v>
      </c>
      <c r="J587">
        <v>7.1289999999999996</v>
      </c>
      <c r="K587">
        <v>234.77590000000001</v>
      </c>
      <c r="L587">
        <v>69730</v>
      </c>
      <c r="M587">
        <v>66.03</v>
      </c>
      <c r="N587">
        <v>2736.53</v>
      </c>
      <c r="O587">
        <v>2.6629999999999998</v>
      </c>
      <c r="P587">
        <v>13.475</v>
      </c>
      <c r="Q587">
        <v>2.75</v>
      </c>
      <c r="R587">
        <v>0.83</v>
      </c>
      <c r="S587">
        <v>1.03</v>
      </c>
      <c r="T587">
        <v>0.78</v>
      </c>
      <c r="U587">
        <v>1378</v>
      </c>
      <c r="V587">
        <v>5728.8</v>
      </c>
      <c r="W587">
        <v>18239.919999999998</v>
      </c>
      <c r="X587">
        <v>7342.66</v>
      </c>
      <c r="Y587">
        <v>2542.36</v>
      </c>
      <c r="Z587">
        <v>38053.67</v>
      </c>
    </row>
    <row r="588" spans="2:26" x14ac:dyDescent="0.25">
      <c r="B588" s="3">
        <v>45597</v>
      </c>
      <c r="C588">
        <v>300.13</v>
      </c>
      <c r="D588">
        <v>3.298</v>
      </c>
      <c r="E588">
        <v>96.87</v>
      </c>
      <c r="F588">
        <v>97.659899999999993</v>
      </c>
      <c r="G588">
        <v>104.282</v>
      </c>
      <c r="H588">
        <v>1378.55</v>
      </c>
      <c r="I588">
        <v>1.0833999999999999</v>
      </c>
      <c r="J588">
        <v>7.1289999999999996</v>
      </c>
      <c r="K588">
        <v>234.77590000000001</v>
      </c>
      <c r="L588">
        <v>69730</v>
      </c>
      <c r="M588">
        <v>66.03</v>
      </c>
      <c r="N588">
        <v>2736.53</v>
      </c>
      <c r="O588">
        <v>2.6629999999999998</v>
      </c>
      <c r="P588">
        <v>13.475</v>
      </c>
      <c r="Q588">
        <v>2.75</v>
      </c>
      <c r="R588">
        <v>0.83</v>
      </c>
      <c r="S588">
        <v>1.03</v>
      </c>
      <c r="T588">
        <v>0.78</v>
      </c>
      <c r="U588">
        <v>1378</v>
      </c>
      <c r="V588">
        <v>5728.8</v>
      </c>
      <c r="W588">
        <v>18239.919999999998</v>
      </c>
      <c r="X588">
        <v>7342.66</v>
      </c>
      <c r="Y588">
        <v>2542.36</v>
      </c>
      <c r="Z588">
        <v>38053.67</v>
      </c>
    </row>
    <row r="589" spans="2:26" x14ac:dyDescent="0.25">
      <c r="B589" s="3">
        <v>45596</v>
      </c>
      <c r="C589">
        <v>304.86</v>
      </c>
      <c r="D589">
        <v>3.3767999999999998</v>
      </c>
      <c r="E589">
        <v>96.9</v>
      </c>
      <c r="F589">
        <v>97.648700000000005</v>
      </c>
      <c r="G589">
        <v>103.976</v>
      </c>
      <c r="H589">
        <v>1376.95</v>
      </c>
      <c r="I589">
        <v>1.0884</v>
      </c>
      <c r="J589">
        <v>7.1180000000000003</v>
      </c>
      <c r="K589">
        <v>237.96709999999999</v>
      </c>
      <c r="L589">
        <v>70465</v>
      </c>
      <c r="M589">
        <v>65.72</v>
      </c>
      <c r="N589">
        <v>2743.97</v>
      </c>
      <c r="O589">
        <v>2.7069999999999999</v>
      </c>
      <c r="P589">
        <v>13.62</v>
      </c>
      <c r="Q589">
        <v>2.82</v>
      </c>
      <c r="R589">
        <v>0.84</v>
      </c>
      <c r="S589">
        <v>1.04</v>
      </c>
      <c r="T589">
        <v>0.79</v>
      </c>
      <c r="U589">
        <v>1388</v>
      </c>
      <c r="V589">
        <v>5705.45</v>
      </c>
      <c r="W589">
        <v>18095.150000000001</v>
      </c>
      <c r="X589">
        <v>7264.11</v>
      </c>
      <c r="Y589">
        <v>2556.15</v>
      </c>
      <c r="Z589">
        <v>39081.25</v>
      </c>
    </row>
    <row r="590" spans="2:26" x14ac:dyDescent="0.25">
      <c r="B590" s="3">
        <v>45595</v>
      </c>
      <c r="C590">
        <v>300.39999999999998</v>
      </c>
      <c r="D590">
        <v>3.3273000000000001</v>
      </c>
      <c r="E590">
        <v>96.97</v>
      </c>
      <c r="F590">
        <v>97.651300000000006</v>
      </c>
      <c r="G590">
        <v>103.994</v>
      </c>
      <c r="H590">
        <v>1379.6</v>
      </c>
      <c r="I590">
        <v>1.0855999999999999</v>
      </c>
      <c r="J590">
        <v>7.1161000000000003</v>
      </c>
      <c r="K590">
        <v>239.33359999999999</v>
      </c>
      <c r="L590">
        <v>72535</v>
      </c>
      <c r="M590">
        <v>65.56</v>
      </c>
      <c r="N590">
        <v>2787.61</v>
      </c>
      <c r="O590">
        <v>2.8450000000000002</v>
      </c>
      <c r="P590">
        <v>13.52</v>
      </c>
      <c r="Q590">
        <v>2.76</v>
      </c>
      <c r="R590">
        <v>0.81</v>
      </c>
      <c r="S590">
        <v>1.01</v>
      </c>
      <c r="T590">
        <v>0.79</v>
      </c>
      <c r="U590">
        <v>1395</v>
      </c>
      <c r="V590">
        <v>5813.67</v>
      </c>
      <c r="W590">
        <v>18607.93</v>
      </c>
      <c r="X590">
        <v>7286.5</v>
      </c>
      <c r="Y590">
        <v>2593.79</v>
      </c>
      <c r="Z590">
        <v>39277.39</v>
      </c>
    </row>
    <row r="591" spans="2:26" x14ac:dyDescent="0.25">
      <c r="B591" s="3">
        <v>45594</v>
      </c>
      <c r="C591">
        <v>305.45</v>
      </c>
      <c r="D591">
        <v>3.3778999999999999</v>
      </c>
      <c r="E591">
        <v>96.99</v>
      </c>
      <c r="F591">
        <v>97.645399999999995</v>
      </c>
      <c r="G591">
        <v>104.316</v>
      </c>
      <c r="H591">
        <v>1386</v>
      </c>
      <c r="I591">
        <v>1.0819000000000001</v>
      </c>
      <c r="J591">
        <v>7.1291000000000002</v>
      </c>
      <c r="K591">
        <v>240.09360000000001</v>
      </c>
      <c r="L591">
        <v>73340</v>
      </c>
      <c r="M591">
        <v>64.59</v>
      </c>
      <c r="N591">
        <v>2774.74</v>
      </c>
      <c r="O591">
        <v>2.3460000000000001</v>
      </c>
      <c r="P591">
        <v>13.685</v>
      </c>
      <c r="Q591">
        <v>2.82</v>
      </c>
      <c r="R591">
        <v>0.82</v>
      </c>
      <c r="S591">
        <v>1.01</v>
      </c>
      <c r="T591">
        <v>0.79</v>
      </c>
      <c r="U591">
        <v>1402</v>
      </c>
      <c r="V591">
        <v>5832.92</v>
      </c>
      <c r="W591">
        <v>18712.75</v>
      </c>
      <c r="X591">
        <v>7417.53</v>
      </c>
      <c r="Y591">
        <v>2617.8000000000002</v>
      </c>
      <c r="Z591">
        <v>38903.68</v>
      </c>
    </row>
    <row r="592" spans="2:26" x14ac:dyDescent="0.25">
      <c r="B592" s="3">
        <v>45593</v>
      </c>
      <c r="C592">
        <v>304.26</v>
      </c>
      <c r="D592">
        <v>3.3824999999999998</v>
      </c>
      <c r="E592">
        <v>97</v>
      </c>
      <c r="F592">
        <v>97.646000000000001</v>
      </c>
      <c r="G592">
        <v>104.316</v>
      </c>
      <c r="H592">
        <v>1384.15</v>
      </c>
      <c r="I592">
        <v>1.0811999999999999</v>
      </c>
      <c r="J592">
        <v>7.1292999999999997</v>
      </c>
      <c r="K592">
        <v>242.67179999999999</v>
      </c>
      <c r="L592">
        <v>70300</v>
      </c>
      <c r="M592">
        <v>64.650000000000006</v>
      </c>
      <c r="N592">
        <v>2742.46</v>
      </c>
      <c r="O592">
        <v>2.3090000000000002</v>
      </c>
      <c r="P592">
        <v>13.755000000000001</v>
      </c>
      <c r="Q592">
        <v>2.79</v>
      </c>
      <c r="R592">
        <v>0.82</v>
      </c>
      <c r="S592">
        <v>1.02</v>
      </c>
      <c r="T592">
        <v>0.79</v>
      </c>
      <c r="U592">
        <v>1382</v>
      </c>
      <c r="V592">
        <v>5823.52</v>
      </c>
      <c r="W592">
        <v>18567.189999999999</v>
      </c>
      <c r="X592">
        <v>7391.22</v>
      </c>
      <c r="Y592">
        <v>2612.4299999999998</v>
      </c>
      <c r="Z592">
        <v>38605.53</v>
      </c>
    </row>
    <row r="593" spans="2:26" x14ac:dyDescent="0.25">
      <c r="B593" s="3">
        <v>45592</v>
      </c>
      <c r="C593">
        <v>304.43</v>
      </c>
      <c r="D593">
        <v>3.4293</v>
      </c>
      <c r="E593">
        <v>97.02</v>
      </c>
      <c r="F593">
        <v>97.67</v>
      </c>
      <c r="G593">
        <v>104.25700000000001</v>
      </c>
      <c r="H593">
        <v>1390.1</v>
      </c>
      <c r="I593">
        <v>1.0795999999999999</v>
      </c>
      <c r="J593">
        <v>7.1215000000000002</v>
      </c>
      <c r="K593">
        <v>243.98320000000001</v>
      </c>
      <c r="L593">
        <v>68430.509999999995</v>
      </c>
      <c r="M593">
        <v>67.61</v>
      </c>
      <c r="N593">
        <v>2747.56</v>
      </c>
      <c r="O593">
        <v>2.56</v>
      </c>
      <c r="P593">
        <v>13.795</v>
      </c>
      <c r="Q593">
        <v>2.85</v>
      </c>
      <c r="R593">
        <v>0.82</v>
      </c>
      <c r="S593">
        <v>1.02</v>
      </c>
      <c r="T593">
        <v>0.79</v>
      </c>
      <c r="U593">
        <v>1410</v>
      </c>
      <c r="V593">
        <v>5808.12</v>
      </c>
      <c r="W593">
        <v>18518.61</v>
      </c>
      <c r="X593">
        <v>7385.26</v>
      </c>
      <c r="Y593">
        <v>2583.27</v>
      </c>
      <c r="Z593">
        <v>37913.919999999998</v>
      </c>
    </row>
    <row r="594" spans="2:26" x14ac:dyDescent="0.25">
      <c r="B594" s="3">
        <v>45591</v>
      </c>
      <c r="C594">
        <v>304.43</v>
      </c>
      <c r="D594">
        <v>3.4293</v>
      </c>
      <c r="E594">
        <v>97.02</v>
      </c>
      <c r="F594">
        <v>97.67</v>
      </c>
      <c r="G594">
        <v>104.25700000000001</v>
      </c>
      <c r="H594">
        <v>1390.1</v>
      </c>
      <c r="I594">
        <v>1.0795999999999999</v>
      </c>
      <c r="J594">
        <v>7.1215000000000002</v>
      </c>
      <c r="K594">
        <v>243.98320000000001</v>
      </c>
      <c r="L594">
        <v>68430.509999999995</v>
      </c>
      <c r="M594">
        <v>67.61</v>
      </c>
      <c r="N594">
        <v>2747.56</v>
      </c>
      <c r="O594">
        <v>2.56</v>
      </c>
      <c r="P594">
        <v>13.795</v>
      </c>
      <c r="Q594">
        <v>2.85</v>
      </c>
      <c r="R594">
        <v>0.82</v>
      </c>
      <c r="S594">
        <v>1.02</v>
      </c>
      <c r="T594">
        <v>0.79</v>
      </c>
      <c r="U594">
        <v>1410</v>
      </c>
      <c r="V594">
        <v>5808.12</v>
      </c>
      <c r="W594">
        <v>18518.61</v>
      </c>
      <c r="X594">
        <v>7385.26</v>
      </c>
      <c r="Y594">
        <v>2583.27</v>
      </c>
      <c r="Z594">
        <v>37913.919999999998</v>
      </c>
    </row>
    <row r="595" spans="2:26" x14ac:dyDescent="0.25">
      <c r="B595" s="3">
        <v>45590</v>
      </c>
      <c r="C595">
        <v>304.43</v>
      </c>
      <c r="D595">
        <v>3.4293</v>
      </c>
      <c r="E595">
        <v>96.99</v>
      </c>
      <c r="F595">
        <v>97.67</v>
      </c>
      <c r="G595">
        <v>104.25700000000001</v>
      </c>
      <c r="H595">
        <v>1390.1</v>
      </c>
      <c r="I595">
        <v>1.0795999999999999</v>
      </c>
      <c r="J595">
        <v>7.1215000000000002</v>
      </c>
      <c r="K595">
        <v>243.98320000000001</v>
      </c>
      <c r="L595">
        <v>68430.509999999995</v>
      </c>
      <c r="M595">
        <v>67.61</v>
      </c>
      <c r="N595">
        <v>2747.56</v>
      </c>
      <c r="O595">
        <v>2.56</v>
      </c>
      <c r="P595">
        <v>13.795</v>
      </c>
      <c r="Q595">
        <v>2.85</v>
      </c>
      <c r="R595">
        <v>0.82</v>
      </c>
      <c r="S595">
        <v>1.02</v>
      </c>
      <c r="T595">
        <v>0.79</v>
      </c>
      <c r="U595">
        <v>1410</v>
      </c>
      <c r="V595">
        <v>5808.12</v>
      </c>
      <c r="W595">
        <v>18518.61</v>
      </c>
      <c r="X595">
        <v>7385.26</v>
      </c>
      <c r="Y595">
        <v>2583.27</v>
      </c>
      <c r="Z595">
        <v>37913.919999999998</v>
      </c>
    </row>
    <row r="596" spans="2:26" x14ac:dyDescent="0.25">
      <c r="B596" s="3">
        <v>45589</v>
      </c>
      <c r="C596">
        <v>310.19</v>
      </c>
      <c r="D596">
        <v>3.4823</v>
      </c>
      <c r="E596">
        <v>97.03</v>
      </c>
      <c r="F596">
        <v>97.6631</v>
      </c>
      <c r="G596">
        <v>104.05800000000001</v>
      </c>
      <c r="H596">
        <v>1380.55</v>
      </c>
      <c r="I596">
        <v>1.0828</v>
      </c>
      <c r="J596">
        <v>7.1199000000000003</v>
      </c>
      <c r="K596">
        <v>243.7099</v>
      </c>
      <c r="L596">
        <v>68215</v>
      </c>
      <c r="M596">
        <v>66.650000000000006</v>
      </c>
      <c r="N596">
        <v>2736.17</v>
      </c>
      <c r="O596">
        <v>2.5219999999999998</v>
      </c>
      <c r="P596">
        <v>13.72</v>
      </c>
      <c r="Q596">
        <v>2.89</v>
      </c>
      <c r="R596">
        <v>0.84</v>
      </c>
      <c r="S596">
        <v>1.03</v>
      </c>
      <c r="T596">
        <v>0.79</v>
      </c>
      <c r="U596">
        <v>1417</v>
      </c>
      <c r="V596">
        <v>5809.86</v>
      </c>
      <c r="W596">
        <v>18415.490000000002</v>
      </c>
      <c r="X596">
        <v>7359.14</v>
      </c>
      <c r="Y596">
        <v>2581.0300000000002</v>
      </c>
      <c r="Z596">
        <v>38143.29</v>
      </c>
    </row>
    <row r="597" spans="2:26" x14ac:dyDescent="0.25">
      <c r="B597" s="3">
        <v>45588</v>
      </c>
      <c r="C597">
        <v>311.14</v>
      </c>
      <c r="D597">
        <v>3.4910999999999999</v>
      </c>
      <c r="E597">
        <v>97.04</v>
      </c>
      <c r="F597">
        <v>97.657799999999995</v>
      </c>
      <c r="G597">
        <v>104.431</v>
      </c>
      <c r="H597">
        <v>1382.3</v>
      </c>
      <c r="I597">
        <v>1.0782</v>
      </c>
      <c r="J597">
        <v>7.1302000000000003</v>
      </c>
      <c r="K597">
        <v>242.9264</v>
      </c>
      <c r="L597">
        <v>66360</v>
      </c>
      <c r="M597">
        <v>66.8</v>
      </c>
      <c r="N597">
        <v>2715.55</v>
      </c>
      <c r="O597">
        <v>2.3420000000000001</v>
      </c>
      <c r="P597">
        <v>13.595000000000001</v>
      </c>
      <c r="Q597">
        <v>2.9</v>
      </c>
      <c r="R597">
        <v>0.83</v>
      </c>
      <c r="S597">
        <v>1.03</v>
      </c>
      <c r="T597">
        <v>0.79</v>
      </c>
      <c r="U597">
        <v>1445</v>
      </c>
      <c r="V597">
        <v>5797.42</v>
      </c>
      <c r="W597">
        <v>18276.650000000001</v>
      </c>
      <c r="X597">
        <v>7478.23</v>
      </c>
      <c r="Y597">
        <v>2599.62</v>
      </c>
      <c r="Z597">
        <v>38104.86</v>
      </c>
    </row>
    <row r="598" spans="2:26" x14ac:dyDescent="0.25">
      <c r="B598" s="3">
        <v>45587</v>
      </c>
      <c r="C598">
        <v>309.75</v>
      </c>
      <c r="D598">
        <v>3.4742999999999999</v>
      </c>
      <c r="E598">
        <v>97.05</v>
      </c>
      <c r="F598">
        <v>97.665000000000006</v>
      </c>
      <c r="G598">
        <v>104.075</v>
      </c>
      <c r="H598">
        <v>1377.3</v>
      </c>
      <c r="I598">
        <v>1.0799000000000001</v>
      </c>
      <c r="J598">
        <v>7.1239999999999997</v>
      </c>
      <c r="K598">
        <v>242.38810000000001</v>
      </c>
      <c r="L598">
        <v>67490</v>
      </c>
      <c r="M598">
        <v>67.58</v>
      </c>
      <c r="N598">
        <v>2749.01</v>
      </c>
      <c r="O598">
        <v>2.3109999999999999</v>
      </c>
      <c r="P598">
        <v>13.525</v>
      </c>
      <c r="Q598">
        <v>2.88</v>
      </c>
      <c r="R598">
        <v>0.83</v>
      </c>
      <c r="S598">
        <v>1.02</v>
      </c>
      <c r="T598">
        <v>0.79</v>
      </c>
      <c r="U598">
        <v>1480</v>
      </c>
      <c r="V598">
        <v>5851.2</v>
      </c>
      <c r="W598">
        <v>18573.13</v>
      </c>
      <c r="X598">
        <v>7363</v>
      </c>
      <c r="Y598">
        <v>2570.6999999999998</v>
      </c>
      <c r="Z598">
        <v>38411.96</v>
      </c>
    </row>
    <row r="599" spans="2:26" x14ac:dyDescent="0.25">
      <c r="B599" s="3">
        <v>45586</v>
      </c>
      <c r="C599">
        <v>304.35000000000002</v>
      </c>
      <c r="D599">
        <v>3.4315000000000002</v>
      </c>
      <c r="E599">
        <v>97.06</v>
      </c>
      <c r="F599">
        <v>97.663200000000003</v>
      </c>
      <c r="G599">
        <v>104.012</v>
      </c>
      <c r="H599">
        <v>1378.2</v>
      </c>
      <c r="I599">
        <v>1.0814999999999999</v>
      </c>
      <c r="J599">
        <v>7.1208999999999998</v>
      </c>
      <c r="K599">
        <v>242.16059999999999</v>
      </c>
      <c r="L599">
        <v>67790</v>
      </c>
      <c r="M599">
        <v>66.48</v>
      </c>
      <c r="N599">
        <v>2719.85</v>
      </c>
      <c r="O599">
        <v>2.3119999999999998</v>
      </c>
      <c r="P599">
        <v>13.34</v>
      </c>
      <c r="Q599">
        <v>2.83</v>
      </c>
      <c r="R599">
        <v>0.83</v>
      </c>
      <c r="S599">
        <v>1.01</v>
      </c>
      <c r="T599">
        <v>0.78</v>
      </c>
      <c r="U599">
        <v>1546</v>
      </c>
      <c r="V599">
        <v>5853.98</v>
      </c>
      <c r="W599">
        <v>18540.009999999998</v>
      </c>
      <c r="X599">
        <v>7340.56</v>
      </c>
      <c r="Y599">
        <v>2604.92</v>
      </c>
      <c r="Z599">
        <v>38954.6</v>
      </c>
    </row>
    <row r="600" spans="2:26" x14ac:dyDescent="0.25">
      <c r="B600" s="3">
        <v>45585</v>
      </c>
      <c r="C600">
        <v>305.26</v>
      </c>
      <c r="D600">
        <v>3.4569999999999999</v>
      </c>
      <c r="E600">
        <v>97.05</v>
      </c>
      <c r="F600">
        <v>97.622399999999999</v>
      </c>
      <c r="G600">
        <v>103.49299999999999</v>
      </c>
      <c r="H600">
        <v>1368.8</v>
      </c>
      <c r="I600">
        <v>1.0867</v>
      </c>
      <c r="J600">
        <v>7.1022999999999996</v>
      </c>
      <c r="K600">
        <v>240.46799999999999</v>
      </c>
      <c r="L600">
        <v>68785</v>
      </c>
      <c r="M600">
        <v>65.7</v>
      </c>
      <c r="N600">
        <v>2721.46</v>
      </c>
      <c r="O600">
        <v>2.258</v>
      </c>
      <c r="P600">
        <v>13.275</v>
      </c>
      <c r="Q600">
        <v>2.86</v>
      </c>
      <c r="R600">
        <v>0.81</v>
      </c>
      <c r="S600">
        <v>1</v>
      </c>
      <c r="T600">
        <v>0.79</v>
      </c>
      <c r="U600">
        <v>1576</v>
      </c>
      <c r="V600">
        <v>5864.67</v>
      </c>
      <c r="W600">
        <v>18489.55</v>
      </c>
      <c r="X600">
        <v>7471.95</v>
      </c>
      <c r="Y600">
        <v>2593.8200000000002</v>
      </c>
      <c r="Z600">
        <v>38981.75</v>
      </c>
    </row>
    <row r="601" spans="2:26" x14ac:dyDescent="0.25">
      <c r="B601" s="3">
        <v>45584</v>
      </c>
      <c r="C601">
        <v>305.26</v>
      </c>
      <c r="D601">
        <v>3.4569999999999999</v>
      </c>
      <c r="E601">
        <v>97.05</v>
      </c>
      <c r="F601">
        <v>97.622399999999999</v>
      </c>
      <c r="G601">
        <v>103.49299999999999</v>
      </c>
      <c r="H601">
        <v>1368.8</v>
      </c>
      <c r="I601">
        <v>1.0867</v>
      </c>
      <c r="J601">
        <v>7.1022999999999996</v>
      </c>
      <c r="K601">
        <v>240.46799999999999</v>
      </c>
      <c r="L601">
        <v>68785</v>
      </c>
      <c r="M601">
        <v>65.7</v>
      </c>
      <c r="N601">
        <v>2721.46</v>
      </c>
      <c r="O601">
        <v>2.258</v>
      </c>
      <c r="P601">
        <v>13.275</v>
      </c>
      <c r="Q601">
        <v>2.86</v>
      </c>
      <c r="R601">
        <v>0.81</v>
      </c>
      <c r="S601">
        <v>1</v>
      </c>
      <c r="T601">
        <v>0.79</v>
      </c>
      <c r="U601">
        <v>1576</v>
      </c>
      <c r="V601">
        <v>5864.67</v>
      </c>
      <c r="W601">
        <v>18489.55</v>
      </c>
      <c r="X601">
        <v>7471.95</v>
      </c>
      <c r="Y601">
        <v>2593.8200000000002</v>
      </c>
      <c r="Z601">
        <v>38981.75</v>
      </c>
    </row>
    <row r="602" spans="2:26" x14ac:dyDescent="0.25">
      <c r="B602" s="3">
        <v>45583</v>
      </c>
      <c r="C602">
        <v>305.26</v>
      </c>
      <c r="D602">
        <v>3.4569999999999999</v>
      </c>
      <c r="E602">
        <v>97.01</v>
      </c>
      <c r="F602">
        <v>97.622399999999999</v>
      </c>
      <c r="G602">
        <v>103.49299999999999</v>
      </c>
      <c r="H602">
        <v>1368.8</v>
      </c>
      <c r="I602">
        <v>1.0867</v>
      </c>
      <c r="J602">
        <v>7.1022999999999996</v>
      </c>
      <c r="K602">
        <v>240.46799999999999</v>
      </c>
      <c r="L602">
        <v>68785</v>
      </c>
      <c r="M602">
        <v>65.7</v>
      </c>
      <c r="N602">
        <v>2721.46</v>
      </c>
      <c r="O602">
        <v>2.258</v>
      </c>
      <c r="P602">
        <v>13.275</v>
      </c>
      <c r="Q602">
        <v>2.86</v>
      </c>
      <c r="R602">
        <v>0.81</v>
      </c>
      <c r="S602">
        <v>1</v>
      </c>
      <c r="T602">
        <v>0.79</v>
      </c>
      <c r="U602">
        <v>1576</v>
      </c>
      <c r="V602">
        <v>5864.67</v>
      </c>
      <c r="W602">
        <v>18489.55</v>
      </c>
      <c r="X602">
        <v>7471.95</v>
      </c>
      <c r="Y602">
        <v>2593.8200000000002</v>
      </c>
      <c r="Z602">
        <v>38981.75</v>
      </c>
    </row>
    <row r="603" spans="2:26" x14ac:dyDescent="0.25">
      <c r="B603" s="3">
        <v>45582</v>
      </c>
      <c r="C603">
        <v>302.88</v>
      </c>
      <c r="D603">
        <v>3.4422000000000001</v>
      </c>
      <c r="E603">
        <v>97.01</v>
      </c>
      <c r="F603">
        <v>97.602500000000006</v>
      </c>
      <c r="G603">
        <v>103.825</v>
      </c>
      <c r="H603">
        <v>1372.5</v>
      </c>
      <c r="I603">
        <v>1.0831</v>
      </c>
      <c r="J603">
        <v>7.1228999999999996</v>
      </c>
      <c r="K603">
        <v>242.66239999999999</v>
      </c>
      <c r="L603">
        <v>66905</v>
      </c>
      <c r="M603">
        <v>66.44</v>
      </c>
      <c r="N603">
        <v>2692.71</v>
      </c>
      <c r="O603">
        <v>2.347</v>
      </c>
      <c r="P603">
        <v>13.494999999999999</v>
      </c>
      <c r="Q603">
        <v>2.85</v>
      </c>
      <c r="R603">
        <v>0.79</v>
      </c>
      <c r="S603">
        <v>0.98</v>
      </c>
      <c r="T603">
        <v>0.79</v>
      </c>
      <c r="U603">
        <v>1594</v>
      </c>
      <c r="V603">
        <v>5841.47</v>
      </c>
      <c r="W603">
        <v>18373.61</v>
      </c>
      <c r="X603">
        <v>7179.44</v>
      </c>
      <c r="Y603">
        <v>2609.3000000000002</v>
      </c>
      <c r="Z603">
        <v>38911.19</v>
      </c>
    </row>
    <row r="604" spans="2:26" x14ac:dyDescent="0.25">
      <c r="B604" s="3">
        <v>45581</v>
      </c>
      <c r="C604">
        <v>312.37</v>
      </c>
      <c r="D604">
        <v>3.4624999999999999</v>
      </c>
      <c r="E604">
        <v>97</v>
      </c>
      <c r="F604">
        <v>97.602699999999999</v>
      </c>
      <c r="G604">
        <v>103.59</v>
      </c>
      <c r="H604">
        <v>1364.55</v>
      </c>
      <c r="I604">
        <v>1.0862000000000001</v>
      </c>
      <c r="J604">
        <v>7.1196000000000002</v>
      </c>
      <c r="K604">
        <v>240.86340000000001</v>
      </c>
      <c r="L604">
        <v>67925</v>
      </c>
      <c r="M604">
        <v>66.180000000000007</v>
      </c>
      <c r="N604">
        <v>2673.83</v>
      </c>
      <c r="O604">
        <v>2.367</v>
      </c>
      <c r="P604">
        <v>13.465</v>
      </c>
      <c r="Q604">
        <v>2.87</v>
      </c>
      <c r="R604">
        <v>0.8</v>
      </c>
      <c r="S604">
        <v>0.98</v>
      </c>
      <c r="T604">
        <v>0.79</v>
      </c>
      <c r="U604">
        <v>1676</v>
      </c>
      <c r="V604">
        <v>5842.47</v>
      </c>
      <c r="W604">
        <v>18367.080000000002</v>
      </c>
      <c r="X604">
        <v>7267.98</v>
      </c>
      <c r="Y604">
        <v>2610.36</v>
      </c>
      <c r="Z604">
        <v>39180.300000000003</v>
      </c>
    </row>
    <row r="605" spans="2:26" x14ac:dyDescent="0.25">
      <c r="B605" s="3">
        <v>45580</v>
      </c>
      <c r="C605">
        <v>313.24</v>
      </c>
      <c r="D605">
        <v>3.4699</v>
      </c>
      <c r="E605">
        <v>96.97</v>
      </c>
      <c r="F605">
        <v>97.557299999999998</v>
      </c>
      <c r="G605">
        <v>103.261</v>
      </c>
      <c r="H605">
        <v>1364.8</v>
      </c>
      <c r="I605">
        <v>1.0892999999999999</v>
      </c>
      <c r="J605">
        <v>7.1195000000000004</v>
      </c>
      <c r="K605">
        <v>241.65549999999999</v>
      </c>
      <c r="L605">
        <v>67220</v>
      </c>
      <c r="M605">
        <v>66.599999999999994</v>
      </c>
      <c r="N605">
        <v>2662.58</v>
      </c>
      <c r="O605">
        <v>2.4980000000000002</v>
      </c>
      <c r="P605">
        <v>13.109</v>
      </c>
      <c r="Q605">
        <v>2.89</v>
      </c>
      <c r="R605">
        <v>0.8</v>
      </c>
      <c r="S605">
        <v>0.99</v>
      </c>
      <c r="T605">
        <v>0.8</v>
      </c>
      <c r="U605">
        <v>1766</v>
      </c>
      <c r="V605">
        <v>5815.26</v>
      </c>
      <c r="W605">
        <v>18315.59</v>
      </c>
      <c r="X605">
        <v>7277.83</v>
      </c>
      <c r="Y605">
        <v>2633.45</v>
      </c>
      <c r="Z605">
        <v>39910.550000000003</v>
      </c>
    </row>
    <row r="606" spans="2:26" x14ac:dyDescent="0.25">
      <c r="B606" s="3">
        <v>45579</v>
      </c>
      <c r="C606">
        <v>313.12</v>
      </c>
      <c r="D606">
        <v>3.5059</v>
      </c>
      <c r="E606">
        <v>96.95</v>
      </c>
      <c r="F606">
        <v>97.5334</v>
      </c>
      <c r="G606">
        <v>103.298</v>
      </c>
      <c r="H606">
        <v>1357.8</v>
      </c>
      <c r="I606">
        <v>1.0909</v>
      </c>
      <c r="J606">
        <v>7.0896999999999997</v>
      </c>
      <c r="K606">
        <v>242.78579999999999</v>
      </c>
      <c r="L606">
        <v>66145</v>
      </c>
      <c r="M606">
        <v>68.739999999999995</v>
      </c>
      <c r="N606">
        <v>2648.54</v>
      </c>
      <c r="O606">
        <v>2.4940000000000002</v>
      </c>
      <c r="P606">
        <v>13.105</v>
      </c>
      <c r="Q606">
        <v>2.94</v>
      </c>
      <c r="R606">
        <v>0.81</v>
      </c>
      <c r="S606">
        <v>0.99</v>
      </c>
      <c r="T606">
        <v>0.8</v>
      </c>
      <c r="U606">
        <v>1814</v>
      </c>
      <c r="V606">
        <v>5859.85</v>
      </c>
      <c r="W606">
        <v>18502.689999999999</v>
      </c>
      <c r="X606">
        <v>7579.94</v>
      </c>
      <c r="Y606">
        <v>2623.29</v>
      </c>
      <c r="Z606">
        <v>39605.800000000003</v>
      </c>
    </row>
    <row r="607" spans="2:26" x14ac:dyDescent="0.25">
      <c r="B607" s="3">
        <v>45578</v>
      </c>
      <c r="C607">
        <v>313.12</v>
      </c>
      <c r="D607">
        <v>3.5110999999999999</v>
      </c>
      <c r="E607">
        <v>96.95</v>
      </c>
      <c r="F607">
        <v>97.550299999999993</v>
      </c>
      <c r="G607">
        <v>102.89</v>
      </c>
      <c r="H607">
        <v>1350.95</v>
      </c>
      <c r="I607">
        <v>1.0936999999999999</v>
      </c>
      <c r="J607">
        <v>7.0667999999999997</v>
      </c>
      <c r="K607">
        <v>240.66460000000001</v>
      </c>
      <c r="L607">
        <v>63305</v>
      </c>
      <c r="M607">
        <v>69.31</v>
      </c>
      <c r="N607">
        <v>2656.59</v>
      </c>
      <c r="O607">
        <v>2.6320000000000001</v>
      </c>
      <c r="P607">
        <v>13.08</v>
      </c>
      <c r="Q607">
        <v>2.94</v>
      </c>
      <c r="R607">
        <v>0.81</v>
      </c>
      <c r="S607">
        <v>0.99</v>
      </c>
      <c r="T607">
        <v>0.8</v>
      </c>
      <c r="U607">
        <v>1809</v>
      </c>
      <c r="V607">
        <v>5815.03</v>
      </c>
      <c r="W607">
        <v>18342.939999999999</v>
      </c>
      <c r="X607">
        <v>7620.74</v>
      </c>
      <c r="Y607">
        <v>2596.91</v>
      </c>
      <c r="Z607">
        <v>39605.800000000003</v>
      </c>
    </row>
    <row r="608" spans="2:26" x14ac:dyDescent="0.25">
      <c r="B608" s="3">
        <v>45577</v>
      </c>
      <c r="C608">
        <v>313.12</v>
      </c>
      <c r="D608">
        <v>3.5110999999999999</v>
      </c>
      <c r="E608">
        <v>96.95</v>
      </c>
      <c r="F608">
        <v>97.550299999999993</v>
      </c>
      <c r="G608">
        <v>102.89</v>
      </c>
      <c r="H608">
        <v>1350.95</v>
      </c>
      <c r="I608">
        <v>1.0936999999999999</v>
      </c>
      <c r="J608">
        <v>7.0667999999999997</v>
      </c>
      <c r="K608">
        <v>240.66460000000001</v>
      </c>
      <c r="L608">
        <v>63305</v>
      </c>
      <c r="M608">
        <v>69.31</v>
      </c>
      <c r="N608">
        <v>2656.59</v>
      </c>
      <c r="O608">
        <v>2.6320000000000001</v>
      </c>
      <c r="P608">
        <v>13.08</v>
      </c>
      <c r="Q608">
        <v>2.94</v>
      </c>
      <c r="R608">
        <v>0.81</v>
      </c>
      <c r="S608">
        <v>0.99</v>
      </c>
      <c r="T608">
        <v>0.8</v>
      </c>
      <c r="U608">
        <v>1809</v>
      </c>
      <c r="V608">
        <v>5815.03</v>
      </c>
      <c r="W608">
        <v>18342.939999999999</v>
      </c>
      <c r="X608">
        <v>7620.74</v>
      </c>
      <c r="Y608">
        <v>2596.91</v>
      </c>
      <c r="Z608">
        <v>39605.800000000003</v>
      </c>
    </row>
    <row r="609" spans="2:26" x14ac:dyDescent="0.25">
      <c r="B609" s="3">
        <v>45576</v>
      </c>
      <c r="C609">
        <v>313.12</v>
      </c>
      <c r="D609">
        <v>3.5110999999999999</v>
      </c>
      <c r="E609">
        <v>96.92</v>
      </c>
      <c r="F609">
        <v>97.550299999999993</v>
      </c>
      <c r="G609">
        <v>102.89</v>
      </c>
      <c r="H609">
        <v>1350.95</v>
      </c>
      <c r="I609">
        <v>1.0936999999999999</v>
      </c>
      <c r="J609">
        <v>7.0667999999999997</v>
      </c>
      <c r="K609">
        <v>240.66460000000001</v>
      </c>
      <c r="L609">
        <v>63305</v>
      </c>
      <c r="M609">
        <v>69.31</v>
      </c>
      <c r="N609">
        <v>2656.59</v>
      </c>
      <c r="O609">
        <v>2.6320000000000001</v>
      </c>
      <c r="P609">
        <v>13.08</v>
      </c>
      <c r="Q609">
        <v>2.94</v>
      </c>
      <c r="R609">
        <v>0.81</v>
      </c>
      <c r="S609">
        <v>0.99</v>
      </c>
      <c r="T609">
        <v>0.8</v>
      </c>
      <c r="U609">
        <v>1809</v>
      </c>
      <c r="V609">
        <v>5815.03</v>
      </c>
      <c r="W609">
        <v>18342.939999999999</v>
      </c>
      <c r="X609">
        <v>7620.74</v>
      </c>
      <c r="Y609">
        <v>2596.91</v>
      </c>
      <c r="Z609">
        <v>39605.800000000003</v>
      </c>
    </row>
    <row r="610" spans="2:26" x14ac:dyDescent="0.25">
      <c r="B610" s="3">
        <v>45575</v>
      </c>
      <c r="C610">
        <v>314.86</v>
      </c>
      <c r="D610">
        <v>3.5160999999999998</v>
      </c>
      <c r="E610">
        <v>96.92</v>
      </c>
      <c r="F610">
        <v>97.524600000000007</v>
      </c>
      <c r="G610">
        <v>102.988</v>
      </c>
      <c r="H610">
        <v>1354</v>
      </c>
      <c r="I610">
        <v>1.0933999999999999</v>
      </c>
      <c r="J610">
        <v>7.0765000000000002</v>
      </c>
      <c r="K610">
        <v>242.57140000000001</v>
      </c>
      <c r="L610">
        <v>59795</v>
      </c>
      <c r="M610">
        <v>69.27</v>
      </c>
      <c r="N610">
        <v>2629.74</v>
      </c>
      <c r="O610">
        <v>2.6749999999999998</v>
      </c>
      <c r="P610">
        <v>13.074999999999999</v>
      </c>
      <c r="Q610">
        <v>2.95</v>
      </c>
      <c r="R610">
        <v>0.81</v>
      </c>
      <c r="S610">
        <v>0.99</v>
      </c>
      <c r="T610">
        <v>0.8</v>
      </c>
      <c r="U610">
        <v>1790</v>
      </c>
      <c r="V610">
        <v>5780.05</v>
      </c>
      <c r="W610">
        <v>18282.05</v>
      </c>
      <c r="X610">
        <v>7620.74</v>
      </c>
      <c r="Y610">
        <v>2599.16</v>
      </c>
      <c r="Z610">
        <v>39380.89</v>
      </c>
    </row>
    <row r="611" spans="2:26" x14ac:dyDescent="0.25">
      <c r="B611" s="3">
        <v>45574</v>
      </c>
      <c r="C611">
        <v>310.95999999999998</v>
      </c>
      <c r="D611">
        <v>3.4881000000000002</v>
      </c>
      <c r="E611">
        <v>96.89</v>
      </c>
      <c r="F611">
        <v>97.517799999999994</v>
      </c>
      <c r="G611">
        <v>102.928</v>
      </c>
      <c r="H611">
        <v>1346.3</v>
      </c>
      <c r="I611">
        <v>1.0939000000000001</v>
      </c>
      <c r="J611">
        <v>7.0808</v>
      </c>
      <c r="K611">
        <v>240.8879</v>
      </c>
      <c r="L611">
        <v>61115</v>
      </c>
      <c r="M611">
        <v>68.19</v>
      </c>
      <c r="N611">
        <v>2607.77</v>
      </c>
      <c r="O611">
        <v>2.66</v>
      </c>
      <c r="P611">
        <v>13.07</v>
      </c>
      <c r="Q611">
        <v>2.9</v>
      </c>
      <c r="R611">
        <v>0.82</v>
      </c>
      <c r="S611">
        <v>1.01</v>
      </c>
      <c r="T611">
        <v>0.81</v>
      </c>
      <c r="U611">
        <v>1799</v>
      </c>
      <c r="V611">
        <v>5792.04</v>
      </c>
      <c r="W611">
        <v>18291.62</v>
      </c>
      <c r="X611">
        <v>7365.59</v>
      </c>
      <c r="Y611">
        <v>2594.36</v>
      </c>
      <c r="Z611">
        <v>39277.96</v>
      </c>
    </row>
    <row r="612" spans="2:26" x14ac:dyDescent="0.25">
      <c r="B612" s="3">
        <v>45573</v>
      </c>
      <c r="C612">
        <v>316.04000000000002</v>
      </c>
      <c r="D612">
        <v>3.5228999999999999</v>
      </c>
      <c r="E612">
        <v>96.83</v>
      </c>
      <c r="F612">
        <v>97.521600000000007</v>
      </c>
      <c r="G612">
        <v>102.54900000000001</v>
      </c>
      <c r="H612">
        <v>1346.3</v>
      </c>
      <c r="I612">
        <v>1.0980000000000001</v>
      </c>
      <c r="J612">
        <v>7.0632999999999999</v>
      </c>
      <c r="K612">
        <v>243.21860000000001</v>
      </c>
      <c r="L612">
        <v>62400</v>
      </c>
      <c r="M612">
        <v>68.760000000000005</v>
      </c>
      <c r="N612">
        <v>2621.83</v>
      </c>
      <c r="O612">
        <v>2.7330000000000001</v>
      </c>
      <c r="P612">
        <v>13.095000000000001</v>
      </c>
      <c r="Q612">
        <v>2.95</v>
      </c>
      <c r="R612">
        <v>0.83</v>
      </c>
      <c r="S612">
        <v>1.02</v>
      </c>
      <c r="T612">
        <v>0.81</v>
      </c>
      <c r="U612">
        <v>1860</v>
      </c>
      <c r="V612">
        <v>5751.13</v>
      </c>
      <c r="W612">
        <v>18182.919999999998</v>
      </c>
      <c r="X612">
        <v>7483.67</v>
      </c>
      <c r="Y612">
        <v>2594.36</v>
      </c>
      <c r="Z612">
        <v>38937.54</v>
      </c>
    </row>
    <row r="613" spans="2:26" x14ac:dyDescent="0.25">
      <c r="B613" s="3">
        <v>45572</v>
      </c>
      <c r="C613">
        <v>312.99</v>
      </c>
      <c r="D613">
        <v>3.4986000000000002</v>
      </c>
      <c r="E613">
        <v>96.8</v>
      </c>
      <c r="F613">
        <v>97.540599999999998</v>
      </c>
      <c r="G613">
        <v>102.53700000000001</v>
      </c>
      <c r="H613">
        <v>1344.25</v>
      </c>
      <c r="I613">
        <v>1.0975999999999999</v>
      </c>
      <c r="J613">
        <v>7.0186999999999999</v>
      </c>
      <c r="K613">
        <v>244.88570000000001</v>
      </c>
      <c r="L613">
        <v>63560</v>
      </c>
      <c r="M613">
        <v>70.290000000000006</v>
      </c>
      <c r="N613">
        <v>2642.59</v>
      </c>
      <c r="O613">
        <v>2.746</v>
      </c>
      <c r="P613">
        <v>13.135</v>
      </c>
      <c r="Q613">
        <v>2.9</v>
      </c>
      <c r="R613">
        <v>0.83</v>
      </c>
      <c r="S613">
        <v>1.02</v>
      </c>
      <c r="T613">
        <v>0.82</v>
      </c>
      <c r="U613">
        <v>1907</v>
      </c>
      <c r="V613">
        <v>5695.94</v>
      </c>
      <c r="W613">
        <v>17923.900000000001</v>
      </c>
      <c r="X613">
        <v>8330.85</v>
      </c>
      <c r="Y613">
        <v>2610.38</v>
      </c>
      <c r="Z613">
        <v>39332.74</v>
      </c>
    </row>
    <row r="614" spans="2:26" x14ac:dyDescent="0.25">
      <c r="B614" s="3">
        <v>45571</v>
      </c>
      <c r="C614">
        <v>312.58999999999997</v>
      </c>
      <c r="D614">
        <v>3.5194999999999999</v>
      </c>
      <c r="E614">
        <v>96.78</v>
      </c>
      <c r="F614">
        <v>97.535200000000003</v>
      </c>
      <c r="G614">
        <v>102.52</v>
      </c>
      <c r="H614">
        <v>1348.2</v>
      </c>
      <c r="I614">
        <v>1.0973999999999999</v>
      </c>
      <c r="J614">
        <v>7.0186999999999999</v>
      </c>
      <c r="K614">
        <v>247.4203</v>
      </c>
      <c r="L614">
        <v>62715</v>
      </c>
      <c r="M614">
        <v>68.59</v>
      </c>
      <c r="N614">
        <v>2653.6</v>
      </c>
      <c r="O614">
        <v>2.8540000000000001</v>
      </c>
      <c r="P614">
        <v>13.09</v>
      </c>
      <c r="Q614">
        <v>2.84</v>
      </c>
      <c r="R614">
        <v>0.83</v>
      </c>
      <c r="S614">
        <v>1.02</v>
      </c>
      <c r="T614">
        <v>0.83</v>
      </c>
      <c r="U614">
        <v>1928</v>
      </c>
      <c r="V614">
        <v>5751.07</v>
      </c>
      <c r="W614">
        <v>18137.849999999999</v>
      </c>
      <c r="X614">
        <v>8156.5</v>
      </c>
      <c r="Y614">
        <v>2569.71</v>
      </c>
      <c r="Z614">
        <v>38635.620000000003</v>
      </c>
    </row>
    <row r="615" spans="2:26" x14ac:dyDescent="0.25">
      <c r="B615" s="3">
        <v>45570</v>
      </c>
      <c r="C615">
        <v>312.58999999999997</v>
      </c>
      <c r="D615">
        <v>3.5194999999999999</v>
      </c>
      <c r="E615">
        <v>96.78</v>
      </c>
      <c r="F615">
        <v>97.535200000000003</v>
      </c>
      <c r="G615">
        <v>102.52</v>
      </c>
      <c r="H615">
        <v>1348.2</v>
      </c>
      <c r="I615">
        <v>1.0973999999999999</v>
      </c>
      <c r="J615">
        <v>7.0186999999999999</v>
      </c>
      <c r="K615">
        <v>247.4203</v>
      </c>
      <c r="L615">
        <v>62715</v>
      </c>
      <c r="M615">
        <v>68.59</v>
      </c>
      <c r="N615">
        <v>2653.6</v>
      </c>
      <c r="O615">
        <v>2.8540000000000001</v>
      </c>
      <c r="P615">
        <v>13.09</v>
      </c>
      <c r="Q615">
        <v>2.84</v>
      </c>
      <c r="R615">
        <v>0.83</v>
      </c>
      <c r="S615">
        <v>1.02</v>
      </c>
      <c r="T615">
        <v>0.83</v>
      </c>
      <c r="U615">
        <v>1928</v>
      </c>
      <c r="V615">
        <v>5751.07</v>
      </c>
      <c r="W615">
        <v>18137.849999999999</v>
      </c>
      <c r="X615">
        <v>8156.5</v>
      </c>
      <c r="Y615">
        <v>2569.71</v>
      </c>
      <c r="Z615">
        <v>38635.620000000003</v>
      </c>
    </row>
    <row r="616" spans="2:26" x14ac:dyDescent="0.25">
      <c r="B616" s="3">
        <v>45569</v>
      </c>
      <c r="C616">
        <v>312.58999999999997</v>
      </c>
      <c r="D616">
        <v>3.5194999999999999</v>
      </c>
      <c r="E616">
        <v>96.72</v>
      </c>
      <c r="F616">
        <v>97.535200000000003</v>
      </c>
      <c r="G616">
        <v>102.52</v>
      </c>
      <c r="H616">
        <v>1348.2</v>
      </c>
      <c r="I616">
        <v>1.0973999999999999</v>
      </c>
      <c r="J616">
        <v>7.0186999999999999</v>
      </c>
      <c r="K616">
        <v>247.4203</v>
      </c>
      <c r="L616">
        <v>62715</v>
      </c>
      <c r="M616">
        <v>68.59</v>
      </c>
      <c r="N616">
        <v>2653.6</v>
      </c>
      <c r="O616">
        <v>2.8540000000000001</v>
      </c>
      <c r="P616">
        <v>13.09</v>
      </c>
      <c r="Q616">
        <v>2.84</v>
      </c>
      <c r="R616">
        <v>0.83</v>
      </c>
      <c r="S616">
        <v>1.02</v>
      </c>
      <c r="T616">
        <v>0.83</v>
      </c>
      <c r="U616">
        <v>1928</v>
      </c>
      <c r="V616">
        <v>5751.07</v>
      </c>
      <c r="W616">
        <v>18137.849999999999</v>
      </c>
      <c r="X616">
        <v>8156.5</v>
      </c>
      <c r="Y616">
        <v>2569.71</v>
      </c>
      <c r="Z616">
        <v>38635.620000000003</v>
      </c>
    </row>
    <row r="617" spans="2:26" x14ac:dyDescent="0.25">
      <c r="B617" s="3">
        <v>45568</v>
      </c>
      <c r="C617">
        <v>318.37</v>
      </c>
      <c r="D617">
        <v>3.6472000000000002</v>
      </c>
      <c r="E617">
        <v>96.73</v>
      </c>
      <c r="F617">
        <v>97.542199999999994</v>
      </c>
      <c r="G617">
        <v>101.989</v>
      </c>
      <c r="H617">
        <v>1322.95</v>
      </c>
      <c r="I617">
        <v>1.1031</v>
      </c>
      <c r="J617">
        <v>7.0186999999999999</v>
      </c>
      <c r="K617">
        <v>243.80719999999999</v>
      </c>
      <c r="L617">
        <v>61295</v>
      </c>
      <c r="M617">
        <v>68.94</v>
      </c>
      <c r="N617">
        <v>2655.89</v>
      </c>
      <c r="O617">
        <v>2.97</v>
      </c>
      <c r="P617">
        <v>13.095000000000001</v>
      </c>
      <c r="Q617">
        <v>2.98</v>
      </c>
      <c r="R617">
        <v>0.87</v>
      </c>
      <c r="S617">
        <v>1.05</v>
      </c>
      <c r="T617">
        <v>0.84</v>
      </c>
      <c r="U617">
        <v>1941</v>
      </c>
      <c r="V617">
        <v>5699.94</v>
      </c>
      <c r="W617">
        <v>17918.47</v>
      </c>
      <c r="X617">
        <v>7914.16</v>
      </c>
      <c r="Y617">
        <v>2561.69</v>
      </c>
      <c r="Z617">
        <v>38552.06</v>
      </c>
    </row>
    <row r="618" spans="2:26" x14ac:dyDescent="0.25">
      <c r="B618" s="3">
        <v>45567</v>
      </c>
      <c r="C618">
        <v>321.20999999999998</v>
      </c>
      <c r="D618">
        <v>3.6749000000000001</v>
      </c>
      <c r="E618">
        <v>96.71</v>
      </c>
      <c r="F618">
        <v>97.5501</v>
      </c>
      <c r="G618">
        <v>101.67700000000001</v>
      </c>
      <c r="H618">
        <v>1322.95</v>
      </c>
      <c r="I618">
        <v>1.1045</v>
      </c>
      <c r="J618">
        <v>7.0186999999999999</v>
      </c>
      <c r="K618">
        <v>243.44059999999999</v>
      </c>
      <c r="L618">
        <v>60430</v>
      </c>
      <c r="M618">
        <v>66.87</v>
      </c>
      <c r="N618">
        <v>2658.69</v>
      </c>
      <c r="O618">
        <v>2.8860000000000001</v>
      </c>
      <c r="P618">
        <v>13.09</v>
      </c>
      <c r="Q618">
        <v>3</v>
      </c>
      <c r="R618">
        <v>0.88</v>
      </c>
      <c r="S618">
        <v>1.05</v>
      </c>
      <c r="T618">
        <v>0.85</v>
      </c>
      <c r="U618">
        <v>1978</v>
      </c>
      <c r="V618">
        <v>5709.54</v>
      </c>
      <c r="W618">
        <v>17925.12</v>
      </c>
      <c r="X618">
        <v>8041.27</v>
      </c>
      <c r="Y618">
        <v>2561.69</v>
      </c>
      <c r="Z618">
        <v>37808.76</v>
      </c>
    </row>
    <row r="619" spans="2:26" x14ac:dyDescent="0.25">
      <c r="B619" s="3">
        <v>45566</v>
      </c>
      <c r="C619">
        <v>323.12</v>
      </c>
      <c r="D619">
        <v>3.6852999999999998</v>
      </c>
      <c r="E619">
        <v>96.7</v>
      </c>
      <c r="F619">
        <v>97.579400000000007</v>
      </c>
      <c r="G619">
        <v>101.194</v>
      </c>
      <c r="H619">
        <v>1314.7</v>
      </c>
      <c r="I619">
        <v>1.1068</v>
      </c>
      <c r="J619">
        <v>7.0186999999999999</v>
      </c>
      <c r="K619">
        <v>243.68029999999999</v>
      </c>
      <c r="L619">
        <v>61965</v>
      </c>
      <c r="M619">
        <v>66.86</v>
      </c>
      <c r="N619">
        <v>2663.23</v>
      </c>
      <c r="O619">
        <v>2.8959999999999999</v>
      </c>
      <c r="P619">
        <v>13.175000000000001</v>
      </c>
      <c r="Q619">
        <v>3</v>
      </c>
      <c r="R619">
        <v>0.9</v>
      </c>
      <c r="S619">
        <v>1.08</v>
      </c>
      <c r="T619">
        <v>0.85</v>
      </c>
      <c r="U619">
        <v>2030</v>
      </c>
      <c r="V619">
        <v>5708.75</v>
      </c>
      <c r="W619">
        <v>17910.36</v>
      </c>
      <c r="X619">
        <v>7509.79</v>
      </c>
      <c r="Y619">
        <v>2593.27</v>
      </c>
      <c r="Z619">
        <v>38651.97</v>
      </c>
    </row>
    <row r="620" spans="2:26" x14ac:dyDescent="0.25">
      <c r="B620" s="3">
        <v>45565</v>
      </c>
      <c r="C620">
        <v>322.52999999999997</v>
      </c>
      <c r="D620">
        <v>3.6356000000000002</v>
      </c>
      <c r="E620">
        <v>96.71</v>
      </c>
      <c r="F620">
        <v>97.582599999999999</v>
      </c>
      <c r="G620">
        <v>100.779</v>
      </c>
      <c r="H620">
        <v>1314.7</v>
      </c>
      <c r="I620">
        <v>1.1134999999999999</v>
      </c>
      <c r="J620">
        <v>7.0186999999999999</v>
      </c>
      <c r="K620">
        <v>241.20099999999999</v>
      </c>
      <c r="L620">
        <v>63745</v>
      </c>
      <c r="M620">
        <v>65.94</v>
      </c>
      <c r="N620">
        <v>2634.58</v>
      </c>
      <c r="O620">
        <v>2.923</v>
      </c>
      <c r="P620">
        <v>13.125</v>
      </c>
      <c r="Q620">
        <v>2.95</v>
      </c>
      <c r="R620">
        <v>0.89</v>
      </c>
      <c r="S620">
        <v>1.07</v>
      </c>
      <c r="T620">
        <v>0.85</v>
      </c>
      <c r="U620">
        <v>2084</v>
      </c>
      <c r="V620">
        <v>5762.48</v>
      </c>
      <c r="W620">
        <v>18189.169999999998</v>
      </c>
      <c r="X620">
        <v>7509.79</v>
      </c>
      <c r="Y620">
        <v>2593.27</v>
      </c>
      <c r="Z620">
        <v>37919.550000000003</v>
      </c>
    </row>
    <row r="621" spans="2:26" x14ac:dyDescent="0.25">
      <c r="B621" s="3">
        <v>45564</v>
      </c>
      <c r="C621">
        <v>328.81</v>
      </c>
      <c r="D621">
        <v>3.6671</v>
      </c>
      <c r="E621">
        <v>96.7</v>
      </c>
      <c r="F621">
        <v>97.572299999999998</v>
      </c>
      <c r="G621">
        <v>100.381</v>
      </c>
      <c r="H621">
        <v>1310.55</v>
      </c>
      <c r="I621">
        <v>1.1162000000000001</v>
      </c>
      <c r="J621">
        <v>7.0110999999999999</v>
      </c>
      <c r="K621">
        <v>240.9717</v>
      </c>
      <c r="L621">
        <v>66196.91</v>
      </c>
      <c r="M621">
        <v>65.67</v>
      </c>
      <c r="N621">
        <v>2658.24</v>
      </c>
      <c r="O621">
        <v>2.9020000000000001</v>
      </c>
      <c r="P621">
        <v>13.205</v>
      </c>
      <c r="Q621">
        <v>2.99</v>
      </c>
      <c r="R621">
        <v>0.89</v>
      </c>
      <c r="S621">
        <v>1.07</v>
      </c>
      <c r="T621">
        <v>0.85</v>
      </c>
      <c r="U621">
        <v>2110</v>
      </c>
      <c r="V621">
        <v>5738.17</v>
      </c>
      <c r="W621">
        <v>18119.59</v>
      </c>
      <c r="X621">
        <v>7299.9</v>
      </c>
      <c r="Y621">
        <v>2649.78</v>
      </c>
      <c r="Z621">
        <v>39829.56</v>
      </c>
    </row>
    <row r="622" spans="2:26" x14ac:dyDescent="0.25">
      <c r="B622" s="3">
        <v>45563</v>
      </c>
      <c r="C622">
        <v>328.81</v>
      </c>
      <c r="D622">
        <v>3.6671</v>
      </c>
      <c r="E622">
        <v>96.7</v>
      </c>
      <c r="F622">
        <v>97.572299999999998</v>
      </c>
      <c r="G622">
        <v>100.381</v>
      </c>
      <c r="H622">
        <v>1310.55</v>
      </c>
      <c r="I622">
        <v>1.1162000000000001</v>
      </c>
      <c r="J622">
        <v>7.0110999999999999</v>
      </c>
      <c r="K622">
        <v>240.9717</v>
      </c>
      <c r="L622">
        <v>66196.91</v>
      </c>
      <c r="M622">
        <v>65.67</v>
      </c>
      <c r="N622">
        <v>2658.24</v>
      </c>
      <c r="O622">
        <v>2.9020000000000001</v>
      </c>
      <c r="P622">
        <v>13.205</v>
      </c>
      <c r="Q622">
        <v>2.99</v>
      </c>
      <c r="R622">
        <v>0.89</v>
      </c>
      <c r="S622">
        <v>1.07</v>
      </c>
      <c r="T622">
        <v>0.85</v>
      </c>
      <c r="U622">
        <v>2110</v>
      </c>
      <c r="V622">
        <v>5738.17</v>
      </c>
      <c r="W622">
        <v>18119.59</v>
      </c>
      <c r="X622">
        <v>7299.9</v>
      </c>
      <c r="Y622">
        <v>2649.78</v>
      </c>
      <c r="Z622">
        <v>39829.56</v>
      </c>
    </row>
    <row r="623" spans="2:26" x14ac:dyDescent="0.25">
      <c r="B623" s="3">
        <v>45562</v>
      </c>
      <c r="C623">
        <v>328.81</v>
      </c>
      <c r="D623">
        <v>3.6671</v>
      </c>
      <c r="E623">
        <v>96.68</v>
      </c>
      <c r="F623">
        <v>97.572299999999998</v>
      </c>
      <c r="G623">
        <v>100.381</v>
      </c>
      <c r="H623">
        <v>1310.55</v>
      </c>
      <c r="I623">
        <v>1.1162000000000001</v>
      </c>
      <c r="J623">
        <v>7.0110999999999999</v>
      </c>
      <c r="K623">
        <v>240.9717</v>
      </c>
      <c r="L623">
        <v>66196.91</v>
      </c>
      <c r="M623">
        <v>65.67</v>
      </c>
      <c r="N623">
        <v>2658.24</v>
      </c>
      <c r="O623">
        <v>2.9020000000000001</v>
      </c>
      <c r="P623">
        <v>13.205</v>
      </c>
      <c r="Q623">
        <v>2.99</v>
      </c>
      <c r="R623">
        <v>0.89</v>
      </c>
      <c r="S623">
        <v>1.07</v>
      </c>
      <c r="T623">
        <v>0.85</v>
      </c>
      <c r="U623">
        <v>2110</v>
      </c>
      <c r="V623">
        <v>5738.17</v>
      </c>
      <c r="W623">
        <v>18119.59</v>
      </c>
      <c r="X623">
        <v>7299.9</v>
      </c>
      <c r="Y623">
        <v>2649.78</v>
      </c>
      <c r="Z623">
        <v>39829.56</v>
      </c>
    </row>
    <row r="624" spans="2:26" x14ac:dyDescent="0.25">
      <c r="B624" s="3">
        <v>45561</v>
      </c>
      <c r="C624">
        <v>327.12</v>
      </c>
      <c r="D624">
        <v>3.661</v>
      </c>
      <c r="E624">
        <v>96.68</v>
      </c>
      <c r="F624">
        <v>97.607399999999998</v>
      </c>
      <c r="G624">
        <v>100.562</v>
      </c>
      <c r="H624">
        <v>1317.35</v>
      </c>
      <c r="I624">
        <v>1.1176999999999999</v>
      </c>
      <c r="J624">
        <v>7.0110999999999999</v>
      </c>
      <c r="K624">
        <v>242.31479999999999</v>
      </c>
      <c r="L624">
        <v>64735</v>
      </c>
      <c r="M624">
        <v>65.53</v>
      </c>
      <c r="N624">
        <v>2672.38</v>
      </c>
      <c r="O624">
        <v>2.585</v>
      </c>
      <c r="P624">
        <v>13.19</v>
      </c>
      <c r="Q624">
        <v>2.99</v>
      </c>
      <c r="R624">
        <v>0.9</v>
      </c>
      <c r="S624">
        <v>1.07</v>
      </c>
      <c r="T624">
        <v>0.85</v>
      </c>
      <c r="U624">
        <v>2091</v>
      </c>
      <c r="V624">
        <v>5745.37</v>
      </c>
      <c r="W624">
        <v>18190.29</v>
      </c>
      <c r="X624">
        <v>7086.7</v>
      </c>
      <c r="Y624">
        <v>2671.57</v>
      </c>
      <c r="Z624">
        <v>38925.629999999997</v>
      </c>
    </row>
    <row r="625" spans="2:26" x14ac:dyDescent="0.25">
      <c r="B625" s="3">
        <v>45560</v>
      </c>
      <c r="C625">
        <v>328.71</v>
      </c>
      <c r="D625">
        <v>3.702</v>
      </c>
      <c r="E625">
        <v>96.68</v>
      </c>
      <c r="F625">
        <v>97.617099999999994</v>
      </c>
      <c r="G625">
        <v>100.91200000000001</v>
      </c>
      <c r="H625">
        <v>1335.5</v>
      </c>
      <c r="I625">
        <v>1.1133</v>
      </c>
      <c r="J625">
        <v>7.0338000000000003</v>
      </c>
      <c r="K625">
        <v>244.16069999999999</v>
      </c>
      <c r="L625">
        <v>63200</v>
      </c>
      <c r="M625">
        <v>66.319999999999993</v>
      </c>
      <c r="N625">
        <v>2656.89</v>
      </c>
      <c r="O625">
        <v>2.637</v>
      </c>
      <c r="P625">
        <v>13.095000000000001</v>
      </c>
      <c r="Q625">
        <v>3.04</v>
      </c>
      <c r="R625">
        <v>0.9</v>
      </c>
      <c r="S625">
        <v>1.07</v>
      </c>
      <c r="T625">
        <v>0.84</v>
      </c>
      <c r="U625">
        <v>2016</v>
      </c>
      <c r="V625">
        <v>5722.26</v>
      </c>
      <c r="W625">
        <v>18082.21</v>
      </c>
      <c r="X625">
        <v>6765.6</v>
      </c>
      <c r="Y625">
        <v>2596.3200000000002</v>
      </c>
      <c r="Z625">
        <v>37870.26</v>
      </c>
    </row>
    <row r="626" spans="2:26" x14ac:dyDescent="0.25">
      <c r="B626" s="3">
        <v>45559</v>
      </c>
      <c r="C626">
        <v>333.46</v>
      </c>
      <c r="D626">
        <v>3.7645</v>
      </c>
      <c r="E626">
        <v>96.69</v>
      </c>
      <c r="F626">
        <v>97.635599999999997</v>
      </c>
      <c r="G626">
        <v>100.46599999999999</v>
      </c>
      <c r="H626">
        <v>1331.3</v>
      </c>
      <c r="I626">
        <v>1.1180000000000001</v>
      </c>
      <c r="J626">
        <v>7.0317999999999996</v>
      </c>
      <c r="K626">
        <v>243.73249999999999</v>
      </c>
      <c r="L626">
        <v>64460</v>
      </c>
      <c r="M626">
        <v>67.16</v>
      </c>
      <c r="N626">
        <v>2657.1</v>
      </c>
      <c r="O626">
        <v>2.5510000000000002</v>
      </c>
      <c r="P626">
        <v>13.055</v>
      </c>
      <c r="Q626">
        <v>3.06</v>
      </c>
      <c r="R626">
        <v>0.89</v>
      </c>
      <c r="S626">
        <v>1.07</v>
      </c>
      <c r="T626">
        <v>0.85</v>
      </c>
      <c r="U626">
        <v>2014</v>
      </c>
      <c r="V626">
        <v>5732.93</v>
      </c>
      <c r="W626">
        <v>18074.52</v>
      </c>
      <c r="X626">
        <v>6714.47</v>
      </c>
      <c r="Y626">
        <v>2631.68</v>
      </c>
      <c r="Z626">
        <v>37940.589999999997</v>
      </c>
    </row>
    <row r="627" spans="2:26" x14ac:dyDescent="0.25">
      <c r="B627" s="3">
        <v>45558</v>
      </c>
      <c r="C627">
        <v>331.98</v>
      </c>
      <c r="D627">
        <v>3.7370000000000001</v>
      </c>
      <c r="E627">
        <v>96.73</v>
      </c>
      <c r="F627">
        <v>97.632400000000004</v>
      </c>
      <c r="G627">
        <v>100.851</v>
      </c>
      <c r="H627">
        <v>1335.25</v>
      </c>
      <c r="I627">
        <v>1.1111</v>
      </c>
      <c r="J627">
        <v>7.0521000000000003</v>
      </c>
      <c r="K627">
        <v>241.0754</v>
      </c>
      <c r="L627">
        <v>63360</v>
      </c>
      <c r="M627">
        <v>66.290000000000006</v>
      </c>
      <c r="N627">
        <v>2628.72</v>
      </c>
      <c r="O627">
        <v>2.613</v>
      </c>
      <c r="P627">
        <v>13.205</v>
      </c>
      <c r="Q627">
        <v>3.02</v>
      </c>
      <c r="R627">
        <v>0.9</v>
      </c>
      <c r="S627">
        <v>1.07</v>
      </c>
      <c r="T627">
        <v>0.85</v>
      </c>
      <c r="U627">
        <v>1999</v>
      </c>
      <c r="V627">
        <v>5718.57</v>
      </c>
      <c r="W627">
        <v>17974.27</v>
      </c>
      <c r="X627">
        <v>6389.08</v>
      </c>
      <c r="Y627">
        <v>2602.0100000000002</v>
      </c>
      <c r="Z627">
        <v>37723.910000000003</v>
      </c>
    </row>
    <row r="628" spans="2:26" x14ac:dyDescent="0.25">
      <c r="B628" s="3">
        <v>45557</v>
      </c>
      <c r="C628">
        <v>329.68</v>
      </c>
      <c r="D628">
        <v>3.7143000000000002</v>
      </c>
      <c r="E628">
        <v>96.75</v>
      </c>
      <c r="F628">
        <v>97.654799999999994</v>
      </c>
      <c r="G628">
        <v>100.723</v>
      </c>
      <c r="H628">
        <v>1335.2</v>
      </c>
      <c r="I628">
        <v>1.1162000000000001</v>
      </c>
      <c r="J628">
        <v>7.0469999999999997</v>
      </c>
      <c r="K628">
        <v>241.74850000000001</v>
      </c>
      <c r="L628">
        <v>62935</v>
      </c>
      <c r="M628">
        <v>66.39</v>
      </c>
      <c r="N628">
        <v>2621.88</v>
      </c>
      <c r="O628">
        <v>2.4340000000000002</v>
      </c>
      <c r="P628">
        <v>12.97</v>
      </c>
      <c r="Q628">
        <v>3.01</v>
      </c>
      <c r="R628">
        <v>0.91</v>
      </c>
      <c r="S628">
        <v>1.0900000000000001</v>
      </c>
      <c r="T628">
        <v>0.85</v>
      </c>
      <c r="U628">
        <v>1977</v>
      </c>
      <c r="V628">
        <v>5702.55</v>
      </c>
      <c r="W628">
        <v>17948.32</v>
      </c>
      <c r="X628">
        <v>6381.5</v>
      </c>
      <c r="Y628">
        <v>2593.37</v>
      </c>
      <c r="Z628">
        <v>37723.910000000003</v>
      </c>
    </row>
    <row r="629" spans="2:26" x14ac:dyDescent="0.25">
      <c r="B629" s="3">
        <v>45556</v>
      </c>
      <c r="C629">
        <v>329.68</v>
      </c>
      <c r="D629">
        <v>3.7143000000000002</v>
      </c>
      <c r="E629">
        <v>96.75</v>
      </c>
      <c r="F629">
        <v>97.654799999999994</v>
      </c>
      <c r="G629">
        <v>100.723</v>
      </c>
      <c r="H629">
        <v>1335.2</v>
      </c>
      <c r="I629">
        <v>1.1162000000000001</v>
      </c>
      <c r="J629">
        <v>7.0469999999999997</v>
      </c>
      <c r="K629">
        <v>241.74850000000001</v>
      </c>
      <c r="L629">
        <v>62935</v>
      </c>
      <c r="M629">
        <v>66.39</v>
      </c>
      <c r="N629">
        <v>2621.88</v>
      </c>
      <c r="O629">
        <v>2.4340000000000002</v>
      </c>
      <c r="P629">
        <v>12.97</v>
      </c>
      <c r="Q629">
        <v>3.01</v>
      </c>
      <c r="R629">
        <v>0.91</v>
      </c>
      <c r="S629">
        <v>1.0900000000000001</v>
      </c>
      <c r="T629">
        <v>0.85</v>
      </c>
      <c r="U629">
        <v>1977</v>
      </c>
      <c r="V629">
        <v>5702.55</v>
      </c>
      <c r="W629">
        <v>17948.32</v>
      </c>
      <c r="X629">
        <v>6381.5</v>
      </c>
      <c r="Y629">
        <v>2593.37</v>
      </c>
      <c r="Z629">
        <v>37723.910000000003</v>
      </c>
    </row>
    <row r="630" spans="2:26" x14ac:dyDescent="0.25">
      <c r="B630" s="3">
        <v>45555</v>
      </c>
      <c r="C630">
        <v>329.68</v>
      </c>
      <c r="D630">
        <v>3.7143000000000002</v>
      </c>
      <c r="E630">
        <v>96.75</v>
      </c>
      <c r="F630">
        <v>97.654799999999994</v>
      </c>
      <c r="G630">
        <v>100.723</v>
      </c>
      <c r="H630">
        <v>1335.2</v>
      </c>
      <c r="I630">
        <v>1.1162000000000001</v>
      </c>
      <c r="J630">
        <v>7.0469999999999997</v>
      </c>
      <c r="K630">
        <v>241.74850000000001</v>
      </c>
      <c r="L630">
        <v>62935</v>
      </c>
      <c r="M630">
        <v>66.39</v>
      </c>
      <c r="N630">
        <v>2621.88</v>
      </c>
      <c r="O630">
        <v>2.4340000000000002</v>
      </c>
      <c r="P630">
        <v>12.97</v>
      </c>
      <c r="Q630">
        <v>3.01</v>
      </c>
      <c r="R630">
        <v>0.91</v>
      </c>
      <c r="S630">
        <v>1.0900000000000001</v>
      </c>
      <c r="T630">
        <v>0.85</v>
      </c>
      <c r="U630">
        <v>1977</v>
      </c>
      <c r="V630">
        <v>5702.55</v>
      </c>
      <c r="W630">
        <v>17948.32</v>
      </c>
      <c r="X630">
        <v>6381.5</v>
      </c>
      <c r="Y630">
        <v>2593.37</v>
      </c>
      <c r="Z630">
        <v>37723.910000000003</v>
      </c>
    </row>
    <row r="631" spans="2:26" x14ac:dyDescent="0.25">
      <c r="B631" s="3">
        <v>45554</v>
      </c>
      <c r="C631">
        <v>329.69</v>
      </c>
      <c r="D631">
        <v>3.7018</v>
      </c>
      <c r="E631">
        <v>96.76</v>
      </c>
      <c r="F631">
        <v>97.654799999999994</v>
      </c>
      <c r="G631">
        <v>100.614</v>
      </c>
      <c r="H631">
        <v>1329.05</v>
      </c>
      <c r="I631">
        <v>1.1162000000000001</v>
      </c>
      <c r="J631">
        <v>7.0627000000000004</v>
      </c>
      <c r="K631">
        <v>245.01169999999999</v>
      </c>
      <c r="L631">
        <v>63415</v>
      </c>
      <c r="M631">
        <v>66.41</v>
      </c>
      <c r="N631">
        <v>2586.7399999999998</v>
      </c>
      <c r="O631">
        <v>2.3479999999999999</v>
      </c>
      <c r="P631">
        <v>12.83</v>
      </c>
      <c r="Q631">
        <v>2.98</v>
      </c>
      <c r="R631">
        <v>0.91</v>
      </c>
      <c r="S631">
        <v>1.08</v>
      </c>
      <c r="T631">
        <v>0.86</v>
      </c>
      <c r="U631">
        <v>1976</v>
      </c>
      <c r="V631">
        <v>5713.64</v>
      </c>
      <c r="W631">
        <v>18013.98</v>
      </c>
      <c r="X631">
        <v>6305.51</v>
      </c>
      <c r="Y631">
        <v>2580.8000000000002</v>
      </c>
      <c r="Z631">
        <v>37155.33</v>
      </c>
    </row>
    <row r="632" spans="2:26" x14ac:dyDescent="0.25">
      <c r="B632" s="3">
        <v>45553</v>
      </c>
      <c r="C632">
        <v>331.59</v>
      </c>
      <c r="D632">
        <v>3.7755000000000001</v>
      </c>
      <c r="E632">
        <v>96.74</v>
      </c>
      <c r="F632">
        <v>97.646299999999997</v>
      </c>
      <c r="G632">
        <v>100.596</v>
      </c>
      <c r="H632">
        <v>1333.55</v>
      </c>
      <c r="I632">
        <v>1.1119000000000001</v>
      </c>
      <c r="J632">
        <v>7.0769000000000002</v>
      </c>
      <c r="K632">
        <v>242.5264</v>
      </c>
      <c r="L632">
        <v>60140</v>
      </c>
      <c r="M632">
        <v>65.95</v>
      </c>
      <c r="N632">
        <v>2558.91</v>
      </c>
      <c r="O632">
        <v>2.2839999999999998</v>
      </c>
      <c r="P632">
        <v>13.22</v>
      </c>
      <c r="Q632">
        <v>3.07</v>
      </c>
      <c r="R632">
        <v>0.93</v>
      </c>
      <c r="S632">
        <v>1.1100000000000001</v>
      </c>
      <c r="T632">
        <v>0.85</v>
      </c>
      <c r="U632">
        <v>1890</v>
      </c>
      <c r="V632">
        <v>5618.26</v>
      </c>
      <c r="W632">
        <v>17573.3</v>
      </c>
      <c r="X632">
        <v>6176.03</v>
      </c>
      <c r="Y632">
        <v>2575.41</v>
      </c>
      <c r="Z632">
        <v>36380.17</v>
      </c>
    </row>
    <row r="633" spans="2:26" x14ac:dyDescent="0.25">
      <c r="B633" s="3">
        <v>45552</v>
      </c>
      <c r="C633">
        <v>337.93</v>
      </c>
      <c r="D633">
        <v>3.8254999999999999</v>
      </c>
      <c r="E633">
        <v>96.74</v>
      </c>
      <c r="F633">
        <v>97.665800000000004</v>
      </c>
      <c r="G633">
        <v>100.89400000000001</v>
      </c>
      <c r="H633">
        <v>1333.55</v>
      </c>
      <c r="I633">
        <v>1.1113999999999999</v>
      </c>
      <c r="J633">
        <v>7.0972</v>
      </c>
      <c r="K633">
        <v>241.44810000000001</v>
      </c>
      <c r="L633">
        <v>60105</v>
      </c>
      <c r="M633">
        <v>66.03</v>
      </c>
      <c r="N633">
        <v>2569.5</v>
      </c>
      <c r="O633">
        <v>2.3239999999999998</v>
      </c>
      <c r="P633">
        <v>13.3</v>
      </c>
      <c r="Q633">
        <v>3.12</v>
      </c>
      <c r="R633">
        <v>0.94</v>
      </c>
      <c r="S633">
        <v>1.1299999999999999</v>
      </c>
      <c r="T633">
        <v>0.87</v>
      </c>
      <c r="U633">
        <v>1901</v>
      </c>
      <c r="V633">
        <v>5634.58</v>
      </c>
      <c r="W633">
        <v>17628.060000000001</v>
      </c>
      <c r="X633">
        <v>6176.03</v>
      </c>
      <c r="Y633">
        <v>2575.41</v>
      </c>
      <c r="Z633">
        <v>36203.22</v>
      </c>
    </row>
    <row r="634" spans="2:26" x14ac:dyDescent="0.25">
      <c r="B634" s="3">
        <v>45551</v>
      </c>
      <c r="C634">
        <v>344.15</v>
      </c>
      <c r="D634">
        <v>3.9083000000000001</v>
      </c>
      <c r="E634">
        <v>96.75</v>
      </c>
      <c r="F634">
        <v>97.6875</v>
      </c>
      <c r="G634">
        <v>100.76300000000001</v>
      </c>
      <c r="H634">
        <v>1333.55</v>
      </c>
      <c r="I634">
        <v>1.1133</v>
      </c>
      <c r="J634">
        <v>7.0972</v>
      </c>
      <c r="K634">
        <v>239.46180000000001</v>
      </c>
      <c r="L634">
        <v>57985</v>
      </c>
      <c r="M634">
        <v>65.430000000000007</v>
      </c>
      <c r="N634">
        <v>2582.4499999999998</v>
      </c>
      <c r="O634">
        <v>2.3730000000000002</v>
      </c>
      <c r="P634">
        <v>13.13</v>
      </c>
      <c r="Q634">
        <v>3.2</v>
      </c>
      <c r="R634">
        <v>0.96</v>
      </c>
      <c r="S634">
        <v>1.1499999999999999</v>
      </c>
      <c r="T634">
        <v>0.88</v>
      </c>
      <c r="U634">
        <v>1896</v>
      </c>
      <c r="V634">
        <v>5633.09</v>
      </c>
      <c r="W634">
        <v>17592.13</v>
      </c>
      <c r="X634">
        <v>6090.16</v>
      </c>
      <c r="Y634">
        <v>2575.41</v>
      </c>
      <c r="Z634">
        <v>36581.760000000002</v>
      </c>
    </row>
    <row r="635" spans="2:26" x14ac:dyDescent="0.25">
      <c r="B635" s="3">
        <v>45550</v>
      </c>
      <c r="C635">
        <v>344.01</v>
      </c>
      <c r="D635">
        <v>3.9264999999999999</v>
      </c>
      <c r="E635">
        <v>96.75</v>
      </c>
      <c r="F635">
        <v>97.701499999999996</v>
      </c>
      <c r="G635">
        <v>101.114</v>
      </c>
      <c r="H635">
        <v>1333.55</v>
      </c>
      <c r="I635">
        <v>1.1074999999999999</v>
      </c>
      <c r="J635">
        <v>7.0972</v>
      </c>
      <c r="K635">
        <v>238.8835</v>
      </c>
      <c r="L635">
        <v>59935</v>
      </c>
      <c r="M635">
        <v>64.64</v>
      </c>
      <c r="N635">
        <v>2577.6999999999998</v>
      </c>
      <c r="O635">
        <v>2.3050000000000002</v>
      </c>
      <c r="P635">
        <v>13.673999999999999</v>
      </c>
      <c r="Q635">
        <v>3.22</v>
      </c>
      <c r="R635">
        <v>0.96</v>
      </c>
      <c r="S635">
        <v>1.1599999999999999</v>
      </c>
      <c r="T635">
        <v>0.87</v>
      </c>
      <c r="U635">
        <v>1890</v>
      </c>
      <c r="V635">
        <v>5626.02</v>
      </c>
      <c r="W635">
        <v>17683.98</v>
      </c>
      <c r="X635">
        <v>6071.52</v>
      </c>
      <c r="Y635">
        <v>2575.41</v>
      </c>
      <c r="Z635">
        <v>36581.760000000002</v>
      </c>
    </row>
    <row r="636" spans="2:26" x14ac:dyDescent="0.25">
      <c r="B636" s="3">
        <v>45549</v>
      </c>
      <c r="C636">
        <v>344.01</v>
      </c>
      <c r="D636">
        <v>3.9264999999999999</v>
      </c>
      <c r="E636">
        <v>96.75</v>
      </c>
      <c r="F636">
        <v>97.701499999999996</v>
      </c>
      <c r="G636">
        <v>101.114</v>
      </c>
      <c r="H636">
        <v>1333.55</v>
      </c>
      <c r="I636">
        <v>1.1074999999999999</v>
      </c>
      <c r="J636">
        <v>7.0972</v>
      </c>
      <c r="K636">
        <v>238.8835</v>
      </c>
      <c r="L636">
        <v>59935</v>
      </c>
      <c r="M636">
        <v>64.64</v>
      </c>
      <c r="N636">
        <v>2577.6999999999998</v>
      </c>
      <c r="O636">
        <v>2.3050000000000002</v>
      </c>
      <c r="P636">
        <v>13.673999999999999</v>
      </c>
      <c r="Q636">
        <v>3.22</v>
      </c>
      <c r="R636">
        <v>0.96</v>
      </c>
      <c r="S636">
        <v>1.1599999999999999</v>
      </c>
      <c r="T636">
        <v>0.87</v>
      </c>
      <c r="U636">
        <v>1890</v>
      </c>
      <c r="V636">
        <v>5626.02</v>
      </c>
      <c r="W636">
        <v>17683.98</v>
      </c>
      <c r="X636">
        <v>6071.52</v>
      </c>
      <c r="Y636">
        <v>2575.41</v>
      </c>
      <c r="Z636">
        <v>36581.760000000002</v>
      </c>
    </row>
    <row r="637" spans="2:26" x14ac:dyDescent="0.25">
      <c r="B637" s="3">
        <v>45548</v>
      </c>
      <c r="C637">
        <v>344.01</v>
      </c>
      <c r="D637">
        <v>3.9264999999999999</v>
      </c>
      <c r="E637">
        <v>96.74</v>
      </c>
      <c r="F637">
        <v>97.701499999999996</v>
      </c>
      <c r="G637">
        <v>101.114</v>
      </c>
      <c r="H637">
        <v>1333.55</v>
      </c>
      <c r="I637">
        <v>1.1074999999999999</v>
      </c>
      <c r="J637">
        <v>7.0972</v>
      </c>
      <c r="K637">
        <v>238.8835</v>
      </c>
      <c r="L637">
        <v>59935</v>
      </c>
      <c r="M637">
        <v>64.64</v>
      </c>
      <c r="N637">
        <v>2577.6999999999998</v>
      </c>
      <c r="O637">
        <v>2.3050000000000002</v>
      </c>
      <c r="P637">
        <v>13.673999999999999</v>
      </c>
      <c r="Q637">
        <v>3.22</v>
      </c>
      <c r="R637">
        <v>0.96</v>
      </c>
      <c r="S637">
        <v>1.1599999999999999</v>
      </c>
      <c r="T637">
        <v>0.87</v>
      </c>
      <c r="U637">
        <v>1890</v>
      </c>
      <c r="V637">
        <v>5626.02</v>
      </c>
      <c r="W637">
        <v>17683.98</v>
      </c>
      <c r="X637">
        <v>6071.52</v>
      </c>
      <c r="Y637">
        <v>2575.41</v>
      </c>
      <c r="Z637">
        <v>36581.760000000002</v>
      </c>
    </row>
    <row r="638" spans="2:26" x14ac:dyDescent="0.25">
      <c r="B638" s="3">
        <v>45547</v>
      </c>
      <c r="C638">
        <v>347.27</v>
      </c>
      <c r="D638">
        <v>3.9607000000000001</v>
      </c>
      <c r="E638">
        <v>96.71</v>
      </c>
      <c r="F638">
        <v>97.707800000000006</v>
      </c>
      <c r="G638">
        <v>101.366</v>
      </c>
      <c r="H638">
        <v>1342</v>
      </c>
      <c r="I638">
        <v>1.1073999999999999</v>
      </c>
      <c r="J638">
        <v>7.1173999999999999</v>
      </c>
      <c r="K638">
        <v>238.31020000000001</v>
      </c>
      <c r="L638">
        <v>58580</v>
      </c>
      <c r="M638">
        <v>65.12</v>
      </c>
      <c r="N638">
        <v>2557.9</v>
      </c>
      <c r="O638">
        <v>2.3570000000000002</v>
      </c>
      <c r="P638">
        <v>13.685</v>
      </c>
      <c r="Q638">
        <v>3.25</v>
      </c>
      <c r="R638">
        <v>0.97</v>
      </c>
      <c r="S638">
        <v>1.17</v>
      </c>
      <c r="T638">
        <v>0.87</v>
      </c>
      <c r="U638">
        <v>1927</v>
      </c>
      <c r="V638">
        <v>5595.76</v>
      </c>
      <c r="W638">
        <v>17569.68</v>
      </c>
      <c r="X638">
        <v>6017.53</v>
      </c>
      <c r="Y638">
        <v>2572.09</v>
      </c>
      <c r="Z638">
        <v>36833.269999999997</v>
      </c>
    </row>
    <row r="639" spans="2:26" x14ac:dyDescent="0.25">
      <c r="B639" s="3">
        <v>45546</v>
      </c>
      <c r="C639">
        <v>351.57</v>
      </c>
      <c r="D639">
        <v>4.0195999999999996</v>
      </c>
      <c r="E639">
        <v>96.7</v>
      </c>
      <c r="F639">
        <v>97.7256</v>
      </c>
      <c r="G639">
        <v>101.684</v>
      </c>
      <c r="H639">
        <v>1340.3</v>
      </c>
      <c r="I639">
        <v>1.1012</v>
      </c>
      <c r="J639">
        <v>7.1193999999999997</v>
      </c>
      <c r="K639">
        <v>236.55369999999999</v>
      </c>
      <c r="L639">
        <v>57860</v>
      </c>
      <c r="M639">
        <v>64.12</v>
      </c>
      <c r="N639">
        <v>2511.7600000000002</v>
      </c>
      <c r="O639">
        <v>2.27</v>
      </c>
      <c r="P639">
        <v>13.734999999999999</v>
      </c>
      <c r="Q639">
        <v>3.3</v>
      </c>
      <c r="R639">
        <v>0.99</v>
      </c>
      <c r="S639">
        <v>1.19</v>
      </c>
      <c r="T639">
        <v>0.87</v>
      </c>
      <c r="U639">
        <v>1963</v>
      </c>
      <c r="V639">
        <v>5554.13</v>
      </c>
      <c r="W639">
        <v>17395.53</v>
      </c>
      <c r="X639">
        <v>5982.55</v>
      </c>
      <c r="Y639">
        <v>2513.37</v>
      </c>
      <c r="Z639">
        <v>35619.769999999997</v>
      </c>
    </row>
    <row r="640" spans="2:26" x14ac:dyDescent="0.25">
      <c r="B640" s="3">
        <v>45545</v>
      </c>
      <c r="C640">
        <v>355.19</v>
      </c>
      <c r="D640">
        <v>4.0101000000000004</v>
      </c>
      <c r="E640">
        <v>96.72</v>
      </c>
      <c r="F640">
        <v>97.7273</v>
      </c>
      <c r="G640">
        <v>101.63</v>
      </c>
      <c r="H640">
        <v>1344</v>
      </c>
      <c r="I640">
        <v>1.1020000000000001</v>
      </c>
      <c r="J640">
        <v>7.1208</v>
      </c>
      <c r="K640">
        <v>237.40889999999999</v>
      </c>
      <c r="L640">
        <v>58195</v>
      </c>
      <c r="M640">
        <v>63.18</v>
      </c>
      <c r="N640">
        <v>2516.73</v>
      </c>
      <c r="O640">
        <v>2.2320000000000002</v>
      </c>
      <c r="P640">
        <v>13.785</v>
      </c>
      <c r="Q640">
        <v>3.3</v>
      </c>
      <c r="R640">
        <v>0.99</v>
      </c>
      <c r="S640">
        <v>1.2</v>
      </c>
      <c r="T640">
        <v>0.87</v>
      </c>
      <c r="U640">
        <v>1941</v>
      </c>
      <c r="V640">
        <v>5495.52</v>
      </c>
      <c r="W640">
        <v>17025.88</v>
      </c>
      <c r="X640">
        <v>6026.34</v>
      </c>
      <c r="Y640">
        <v>2523.4299999999998</v>
      </c>
      <c r="Z640">
        <v>36159.160000000003</v>
      </c>
    </row>
    <row r="641" spans="2:26" x14ac:dyDescent="0.25">
      <c r="B641" s="3">
        <v>45544</v>
      </c>
      <c r="C641">
        <v>350.35</v>
      </c>
      <c r="D641">
        <v>3.9319000000000002</v>
      </c>
      <c r="E641">
        <v>96.72</v>
      </c>
      <c r="F641">
        <v>97.732100000000003</v>
      </c>
      <c r="G641">
        <v>101.55200000000001</v>
      </c>
      <c r="H641">
        <v>1342</v>
      </c>
      <c r="I641">
        <v>1.1034999999999999</v>
      </c>
      <c r="J641">
        <v>7.1136999999999997</v>
      </c>
      <c r="K641">
        <v>240.08109999999999</v>
      </c>
      <c r="L641">
        <v>57410</v>
      </c>
      <c r="M641">
        <v>64.91</v>
      </c>
      <c r="N641">
        <v>2506.38</v>
      </c>
      <c r="O641">
        <v>2.17</v>
      </c>
      <c r="P641">
        <v>13.78</v>
      </c>
      <c r="Q641">
        <v>3.2</v>
      </c>
      <c r="R641">
        <v>0.97</v>
      </c>
      <c r="S641">
        <v>1.18</v>
      </c>
      <c r="T641">
        <v>0.87</v>
      </c>
      <c r="U641">
        <v>1958</v>
      </c>
      <c r="V641">
        <v>5471.05</v>
      </c>
      <c r="W641">
        <v>16884.599999999999</v>
      </c>
      <c r="X641">
        <v>6002.91</v>
      </c>
      <c r="Y641">
        <v>2535.9299999999998</v>
      </c>
      <c r="Z641">
        <v>36215.75</v>
      </c>
    </row>
    <row r="642" spans="2:26" x14ac:dyDescent="0.25">
      <c r="B642" s="3">
        <v>45543</v>
      </c>
      <c r="C642">
        <v>347.81</v>
      </c>
      <c r="D642">
        <v>3.9365000000000001</v>
      </c>
      <c r="E642">
        <v>96.71</v>
      </c>
      <c r="F642">
        <v>97.741</v>
      </c>
      <c r="G642">
        <v>101.17700000000001</v>
      </c>
      <c r="H642">
        <v>1335</v>
      </c>
      <c r="I642">
        <v>1.1084000000000001</v>
      </c>
      <c r="J642">
        <v>7.0979999999999999</v>
      </c>
      <c r="K642">
        <v>239.1902</v>
      </c>
      <c r="L642">
        <v>53695</v>
      </c>
      <c r="M642">
        <v>64.8</v>
      </c>
      <c r="N642">
        <v>2497.41</v>
      </c>
      <c r="O642">
        <v>2.2749999999999999</v>
      </c>
      <c r="P642">
        <v>13.79</v>
      </c>
      <c r="Q642">
        <v>3.22</v>
      </c>
      <c r="R642">
        <v>0.98</v>
      </c>
      <c r="S642">
        <v>1.18</v>
      </c>
      <c r="T642">
        <v>0.86</v>
      </c>
      <c r="U642">
        <v>1941</v>
      </c>
      <c r="V642">
        <v>5408.42</v>
      </c>
      <c r="W642">
        <v>16690.830000000002</v>
      </c>
      <c r="X642">
        <v>6105.54</v>
      </c>
      <c r="Y642">
        <v>2544.2800000000002</v>
      </c>
      <c r="Z642">
        <v>36391.47</v>
      </c>
    </row>
    <row r="643" spans="2:26" x14ac:dyDescent="0.25">
      <c r="B643" s="3">
        <v>45542</v>
      </c>
      <c r="C643">
        <v>347.81</v>
      </c>
      <c r="D643">
        <v>3.9365000000000001</v>
      </c>
      <c r="E643">
        <v>96.71</v>
      </c>
      <c r="F643">
        <v>97.741</v>
      </c>
      <c r="G643">
        <v>101.17700000000001</v>
      </c>
      <c r="H643">
        <v>1335</v>
      </c>
      <c r="I643">
        <v>1.1084000000000001</v>
      </c>
      <c r="J643">
        <v>7.0979999999999999</v>
      </c>
      <c r="K643">
        <v>239.1902</v>
      </c>
      <c r="L643">
        <v>53695</v>
      </c>
      <c r="M643">
        <v>64.8</v>
      </c>
      <c r="N643">
        <v>2497.41</v>
      </c>
      <c r="O643">
        <v>2.2749999999999999</v>
      </c>
      <c r="P643">
        <v>13.79</v>
      </c>
      <c r="Q643">
        <v>3.22</v>
      </c>
      <c r="R643">
        <v>0.98</v>
      </c>
      <c r="S643">
        <v>1.18</v>
      </c>
      <c r="T643">
        <v>0.86</v>
      </c>
      <c r="U643">
        <v>1941</v>
      </c>
      <c r="V643">
        <v>5408.42</v>
      </c>
      <c r="W643">
        <v>16690.830000000002</v>
      </c>
      <c r="X643">
        <v>6105.54</v>
      </c>
      <c r="Y643">
        <v>2544.2800000000002</v>
      </c>
      <c r="Z643">
        <v>36391.47</v>
      </c>
    </row>
    <row r="644" spans="2:26" x14ac:dyDescent="0.25">
      <c r="B644" s="3">
        <v>45541</v>
      </c>
      <c r="C644">
        <v>347.81</v>
      </c>
      <c r="D644">
        <v>3.9365000000000001</v>
      </c>
      <c r="E644">
        <v>96.73</v>
      </c>
      <c r="F644">
        <v>97.741</v>
      </c>
      <c r="G644">
        <v>101.17700000000001</v>
      </c>
      <c r="H644">
        <v>1335</v>
      </c>
      <c r="I644">
        <v>1.1084000000000001</v>
      </c>
      <c r="J644">
        <v>7.0979999999999999</v>
      </c>
      <c r="K644">
        <v>239.1902</v>
      </c>
      <c r="L644">
        <v>53695</v>
      </c>
      <c r="M644">
        <v>64.8</v>
      </c>
      <c r="N644">
        <v>2497.41</v>
      </c>
      <c r="O644">
        <v>2.2749999999999999</v>
      </c>
      <c r="P644">
        <v>13.79</v>
      </c>
      <c r="Q644">
        <v>3.22</v>
      </c>
      <c r="R644">
        <v>0.98</v>
      </c>
      <c r="S644">
        <v>1.18</v>
      </c>
      <c r="T644">
        <v>0.86</v>
      </c>
      <c r="U644">
        <v>1941</v>
      </c>
      <c r="V644">
        <v>5408.42</v>
      </c>
      <c r="W644">
        <v>16690.830000000002</v>
      </c>
      <c r="X644">
        <v>6105.54</v>
      </c>
      <c r="Y644">
        <v>2544.2800000000002</v>
      </c>
      <c r="Z644">
        <v>36391.47</v>
      </c>
    </row>
    <row r="645" spans="2:26" x14ac:dyDescent="0.25">
      <c r="B645" s="3">
        <v>45540</v>
      </c>
      <c r="C645">
        <v>347.43</v>
      </c>
      <c r="D645">
        <v>3.8780999999999999</v>
      </c>
      <c r="E645">
        <v>96.74</v>
      </c>
      <c r="F645">
        <v>97.737099999999998</v>
      </c>
      <c r="G645">
        <v>101.107</v>
      </c>
      <c r="H645">
        <v>1334.55</v>
      </c>
      <c r="I645">
        <v>1.1111</v>
      </c>
      <c r="J645">
        <v>7.0887000000000002</v>
      </c>
      <c r="K645">
        <v>239.3586</v>
      </c>
      <c r="L645">
        <v>56215</v>
      </c>
      <c r="M645">
        <v>65.650000000000006</v>
      </c>
      <c r="N645">
        <v>2516.7600000000002</v>
      </c>
      <c r="O645">
        <v>2.254</v>
      </c>
      <c r="P645">
        <v>13.815</v>
      </c>
      <c r="Q645">
        <v>3.15</v>
      </c>
      <c r="R645">
        <v>0.97</v>
      </c>
      <c r="S645">
        <v>1.18</v>
      </c>
      <c r="T645">
        <v>0.86</v>
      </c>
      <c r="U645">
        <v>1919</v>
      </c>
      <c r="V645">
        <v>5503.41</v>
      </c>
      <c r="W645">
        <v>17127.66</v>
      </c>
      <c r="X645">
        <v>6105.54</v>
      </c>
      <c r="Y645">
        <v>2575.5</v>
      </c>
      <c r="Z645">
        <v>36657.089999999997</v>
      </c>
    </row>
    <row r="646" spans="2:26" x14ac:dyDescent="0.25">
      <c r="B646" s="3">
        <v>45539</v>
      </c>
      <c r="C646">
        <v>356.34</v>
      </c>
      <c r="D646">
        <v>3.9125000000000001</v>
      </c>
      <c r="E646">
        <v>96.7</v>
      </c>
      <c r="F646">
        <v>97.7637</v>
      </c>
      <c r="G646">
        <v>101.358</v>
      </c>
      <c r="H646">
        <v>1335.5</v>
      </c>
      <c r="I646">
        <v>1.1082000000000001</v>
      </c>
      <c r="J646">
        <v>7.1130000000000004</v>
      </c>
      <c r="K646">
        <v>236.66569999999999</v>
      </c>
      <c r="L646">
        <v>58355</v>
      </c>
      <c r="M646">
        <v>65.180000000000007</v>
      </c>
      <c r="N646">
        <v>2495.7199999999998</v>
      </c>
      <c r="O646">
        <v>2.145</v>
      </c>
      <c r="P646">
        <v>13.785</v>
      </c>
      <c r="Q646">
        <v>3.2</v>
      </c>
      <c r="R646">
        <v>0.98</v>
      </c>
      <c r="S646">
        <v>1.19</v>
      </c>
      <c r="T646">
        <v>0.86</v>
      </c>
      <c r="U646">
        <v>1902</v>
      </c>
      <c r="V646">
        <v>5520.07</v>
      </c>
      <c r="W646">
        <v>17084.3</v>
      </c>
      <c r="X646">
        <v>6133.98</v>
      </c>
      <c r="Y646">
        <v>2580.8000000000002</v>
      </c>
      <c r="Z646">
        <v>37047.61</v>
      </c>
    </row>
    <row r="647" spans="2:26" x14ac:dyDescent="0.25">
      <c r="B647" s="3">
        <v>45538</v>
      </c>
      <c r="C647">
        <v>350.58</v>
      </c>
      <c r="D647">
        <v>3.8487</v>
      </c>
      <c r="E647">
        <v>96.73</v>
      </c>
      <c r="F647">
        <v>97.838999999999999</v>
      </c>
      <c r="G647">
        <v>101.825</v>
      </c>
      <c r="H647">
        <v>1341.9</v>
      </c>
      <c r="I647">
        <v>1.1043000000000001</v>
      </c>
      <c r="J647">
        <v>7.1216999999999997</v>
      </c>
      <c r="K647">
        <v>237.417</v>
      </c>
      <c r="L647">
        <v>58240</v>
      </c>
      <c r="M647">
        <v>65.400000000000006</v>
      </c>
      <c r="N647">
        <v>2492.91</v>
      </c>
      <c r="O647">
        <v>2.2029999999999998</v>
      </c>
      <c r="P647">
        <v>13.824999999999999</v>
      </c>
      <c r="Q647">
        <v>3.16</v>
      </c>
      <c r="R647">
        <v>0.97</v>
      </c>
      <c r="S647">
        <v>1.18</v>
      </c>
      <c r="T647">
        <v>0.86</v>
      </c>
      <c r="U647">
        <v>1947</v>
      </c>
      <c r="V647">
        <v>5528.93</v>
      </c>
      <c r="W647">
        <v>17136.3</v>
      </c>
      <c r="X647">
        <v>6203.55</v>
      </c>
      <c r="Y647">
        <v>2664.63</v>
      </c>
      <c r="Z647">
        <v>38686.31</v>
      </c>
    </row>
    <row r="648" spans="2:26" x14ac:dyDescent="0.25">
      <c r="B648" s="3">
        <v>45537</v>
      </c>
      <c r="C648">
        <v>341.62</v>
      </c>
      <c r="D648">
        <v>3.7863000000000002</v>
      </c>
      <c r="E648">
        <v>96.75</v>
      </c>
      <c r="F648">
        <v>97.837500000000006</v>
      </c>
      <c r="G648">
        <v>101.65300000000001</v>
      </c>
      <c r="H648">
        <v>1338.35</v>
      </c>
      <c r="I648">
        <v>1.1072</v>
      </c>
      <c r="J648">
        <v>7.1173000000000002</v>
      </c>
      <c r="K648">
        <v>238.2166</v>
      </c>
      <c r="L648">
        <v>59165.64</v>
      </c>
      <c r="M648">
        <v>67.06</v>
      </c>
      <c r="N648">
        <v>2499.5100000000002</v>
      </c>
      <c r="O648">
        <v>2.1269999999999998</v>
      </c>
      <c r="P648">
        <v>14.09</v>
      </c>
      <c r="Q648">
        <v>3.01</v>
      </c>
      <c r="R648">
        <v>0.93</v>
      </c>
      <c r="S648">
        <v>1.1299999999999999</v>
      </c>
      <c r="T648">
        <v>0.86</v>
      </c>
      <c r="U648">
        <v>1919</v>
      </c>
      <c r="V648">
        <v>5648.4</v>
      </c>
      <c r="W648">
        <v>17713.62</v>
      </c>
      <c r="X648">
        <v>6211.61</v>
      </c>
      <c r="Y648">
        <v>2681</v>
      </c>
      <c r="Z648">
        <v>38700.870000000003</v>
      </c>
    </row>
    <row r="649" spans="2:26" x14ac:dyDescent="0.25">
      <c r="B649" s="3">
        <v>45536</v>
      </c>
      <c r="C649">
        <v>341.62</v>
      </c>
      <c r="D649">
        <v>3.8315999999999999</v>
      </c>
      <c r="E649">
        <v>96.75</v>
      </c>
      <c r="F649">
        <v>97.844700000000003</v>
      </c>
      <c r="G649">
        <v>101.69799999999999</v>
      </c>
      <c r="H649">
        <v>1337.8</v>
      </c>
      <c r="I649">
        <v>1.1048</v>
      </c>
      <c r="J649">
        <v>7.0913000000000004</v>
      </c>
      <c r="K649">
        <v>238.60489999999999</v>
      </c>
      <c r="L649">
        <v>59165.64</v>
      </c>
      <c r="M649">
        <v>67.06</v>
      </c>
      <c r="N649">
        <v>2503.39</v>
      </c>
      <c r="O649">
        <v>2.1269999999999998</v>
      </c>
      <c r="P649">
        <v>14.09</v>
      </c>
      <c r="Q649">
        <v>3.05</v>
      </c>
      <c r="R649">
        <v>0.93</v>
      </c>
      <c r="S649">
        <v>1.1299999999999999</v>
      </c>
      <c r="T649">
        <v>0.86</v>
      </c>
      <c r="U649">
        <v>1814</v>
      </c>
      <c r="V649">
        <v>5648.4</v>
      </c>
      <c r="W649">
        <v>17713.62</v>
      </c>
      <c r="X649">
        <v>6331.14</v>
      </c>
      <c r="Y649">
        <v>2674.31</v>
      </c>
      <c r="Z649">
        <v>38647.75</v>
      </c>
    </row>
    <row r="650" spans="2:26" x14ac:dyDescent="0.25">
      <c r="B650" s="3">
        <v>45535</v>
      </c>
      <c r="C650">
        <v>341.62</v>
      </c>
      <c r="D650">
        <v>3.8315999999999999</v>
      </c>
      <c r="E650">
        <v>96.75</v>
      </c>
      <c r="F650">
        <v>97.844700000000003</v>
      </c>
      <c r="G650">
        <v>101.69799999999999</v>
      </c>
      <c r="H650">
        <v>1337.8</v>
      </c>
      <c r="I650">
        <v>1.1048</v>
      </c>
      <c r="J650">
        <v>7.0913000000000004</v>
      </c>
      <c r="K650">
        <v>238.60489999999999</v>
      </c>
      <c r="L650">
        <v>59165.64</v>
      </c>
      <c r="M650">
        <v>67.06</v>
      </c>
      <c r="N650">
        <v>2503.39</v>
      </c>
      <c r="O650">
        <v>2.1269999999999998</v>
      </c>
      <c r="P650">
        <v>14.09</v>
      </c>
      <c r="Q650">
        <v>3.05</v>
      </c>
      <c r="R650">
        <v>0.93</v>
      </c>
      <c r="S650">
        <v>1.1299999999999999</v>
      </c>
      <c r="T650">
        <v>0.86</v>
      </c>
      <c r="U650">
        <v>1814</v>
      </c>
      <c r="V650">
        <v>5648.4</v>
      </c>
      <c r="W650">
        <v>17713.62</v>
      </c>
      <c r="X650">
        <v>6331.14</v>
      </c>
      <c r="Y650">
        <v>2674.31</v>
      </c>
      <c r="Z650">
        <v>38647.75</v>
      </c>
    </row>
    <row r="651" spans="2:26" x14ac:dyDescent="0.25">
      <c r="B651" s="3">
        <v>45534</v>
      </c>
      <c r="C651">
        <v>341.62</v>
      </c>
      <c r="D651">
        <v>3.8315999999999999</v>
      </c>
      <c r="E651">
        <v>96.49</v>
      </c>
      <c r="F651">
        <v>97.844700000000003</v>
      </c>
      <c r="G651">
        <v>101.69799999999999</v>
      </c>
      <c r="H651">
        <v>1337.8</v>
      </c>
      <c r="I651">
        <v>1.1048</v>
      </c>
      <c r="J651">
        <v>7.0913000000000004</v>
      </c>
      <c r="K651">
        <v>238.60489999999999</v>
      </c>
      <c r="L651">
        <v>59165.64</v>
      </c>
      <c r="M651">
        <v>67.06</v>
      </c>
      <c r="N651">
        <v>2503.39</v>
      </c>
      <c r="O651">
        <v>2.1269999999999998</v>
      </c>
      <c r="P651">
        <v>14.09</v>
      </c>
      <c r="Q651">
        <v>3.05</v>
      </c>
      <c r="R651">
        <v>0.93</v>
      </c>
      <c r="S651">
        <v>1.1299999999999999</v>
      </c>
      <c r="T651">
        <v>0.86</v>
      </c>
      <c r="U651">
        <v>1814</v>
      </c>
      <c r="V651">
        <v>5648.4</v>
      </c>
      <c r="W651">
        <v>17713.62</v>
      </c>
      <c r="X651">
        <v>6331.14</v>
      </c>
      <c r="Y651">
        <v>2674.31</v>
      </c>
      <c r="Z651">
        <v>38647.75</v>
      </c>
    </row>
    <row r="652" spans="2:26" x14ac:dyDescent="0.25">
      <c r="B652" s="3">
        <v>45533</v>
      </c>
      <c r="C652">
        <v>346.3</v>
      </c>
      <c r="D652">
        <v>3.8847</v>
      </c>
      <c r="E652">
        <v>96.51</v>
      </c>
      <c r="F652">
        <v>97.841899999999995</v>
      </c>
      <c r="G652">
        <v>101.343</v>
      </c>
      <c r="H652">
        <v>1331.55</v>
      </c>
      <c r="I652">
        <v>1.1076999999999999</v>
      </c>
      <c r="J652">
        <v>7.0970000000000004</v>
      </c>
      <c r="K652">
        <v>236.8484</v>
      </c>
      <c r="L652">
        <v>59275</v>
      </c>
      <c r="M652">
        <v>68.14</v>
      </c>
      <c r="N652">
        <v>2521.4</v>
      </c>
      <c r="O652">
        <v>2.137</v>
      </c>
      <c r="P652">
        <v>14.01</v>
      </c>
      <c r="Q652">
        <v>3.08</v>
      </c>
      <c r="R652">
        <v>0.94</v>
      </c>
      <c r="S652">
        <v>1.1399999999999999</v>
      </c>
      <c r="T652">
        <v>0.86</v>
      </c>
      <c r="U652">
        <v>1827</v>
      </c>
      <c r="V652">
        <v>5591.96</v>
      </c>
      <c r="W652">
        <v>17516.43</v>
      </c>
      <c r="X652">
        <v>6247.13</v>
      </c>
      <c r="Y652">
        <v>2662.28</v>
      </c>
      <c r="Z652">
        <v>38362.53</v>
      </c>
    </row>
    <row r="653" spans="2:26" x14ac:dyDescent="0.25">
      <c r="B653" s="3">
        <v>45532</v>
      </c>
      <c r="C653">
        <v>346.74</v>
      </c>
      <c r="D653">
        <v>3.9066999999999998</v>
      </c>
      <c r="E653">
        <v>96.51</v>
      </c>
      <c r="F653">
        <v>97.811099999999996</v>
      </c>
      <c r="G653">
        <v>101.09399999999999</v>
      </c>
      <c r="H653">
        <v>1336.35</v>
      </c>
      <c r="I653">
        <v>1.1120000000000001</v>
      </c>
      <c r="J653">
        <v>7.1279000000000003</v>
      </c>
      <c r="K653">
        <v>240.03739999999999</v>
      </c>
      <c r="L653">
        <v>58950</v>
      </c>
      <c r="M653">
        <v>67.38</v>
      </c>
      <c r="N653">
        <v>2504.61</v>
      </c>
      <c r="O653">
        <v>1.93</v>
      </c>
      <c r="P653">
        <v>14.065</v>
      </c>
      <c r="Q653">
        <v>3.1</v>
      </c>
      <c r="R653">
        <v>0.94</v>
      </c>
      <c r="S653">
        <v>1.1399999999999999</v>
      </c>
      <c r="T653">
        <v>0.86</v>
      </c>
      <c r="U653">
        <v>1755</v>
      </c>
      <c r="V653">
        <v>5592.18</v>
      </c>
      <c r="W653">
        <v>17556.03</v>
      </c>
      <c r="X653">
        <v>6225.99</v>
      </c>
      <c r="Y653">
        <v>2689.83</v>
      </c>
      <c r="Z653">
        <v>38371.760000000002</v>
      </c>
    </row>
    <row r="654" spans="2:26" x14ac:dyDescent="0.25">
      <c r="B654" s="3">
        <v>45531</v>
      </c>
      <c r="C654">
        <v>347.19</v>
      </c>
      <c r="D654">
        <v>3.9165000000000001</v>
      </c>
      <c r="E654">
        <v>96.5</v>
      </c>
      <c r="F654">
        <v>97.834199999999996</v>
      </c>
      <c r="G654">
        <v>100.55200000000001</v>
      </c>
      <c r="H654">
        <v>1331.6</v>
      </c>
      <c r="I654">
        <v>1.1184000000000001</v>
      </c>
      <c r="J654">
        <v>7.1238000000000001</v>
      </c>
      <c r="K654">
        <v>241.62049999999999</v>
      </c>
      <c r="L654">
        <v>62055</v>
      </c>
      <c r="M654">
        <v>68.06</v>
      </c>
      <c r="N654">
        <v>2524.64</v>
      </c>
      <c r="O654">
        <v>1.9039999999999999</v>
      </c>
      <c r="P654">
        <v>14.055</v>
      </c>
      <c r="Q654">
        <v>3.1</v>
      </c>
      <c r="R654">
        <v>0.94</v>
      </c>
      <c r="S654">
        <v>1.1299999999999999</v>
      </c>
      <c r="T654">
        <v>0.86</v>
      </c>
      <c r="U654">
        <v>1721</v>
      </c>
      <c r="V654">
        <v>5625.8</v>
      </c>
      <c r="W654">
        <v>17754.82</v>
      </c>
      <c r="X654">
        <v>6306.36</v>
      </c>
      <c r="Y654">
        <v>2689.25</v>
      </c>
      <c r="Z654">
        <v>38288.620000000003</v>
      </c>
    </row>
    <row r="655" spans="2:26" x14ac:dyDescent="0.25">
      <c r="B655" s="3">
        <v>45530</v>
      </c>
      <c r="C655">
        <v>345.82</v>
      </c>
      <c r="D655">
        <v>3.9056000000000002</v>
      </c>
      <c r="E655">
        <v>96.48</v>
      </c>
      <c r="F655">
        <v>97.844800000000006</v>
      </c>
      <c r="G655">
        <v>100.851</v>
      </c>
      <c r="H655">
        <v>1329.35</v>
      </c>
      <c r="I655">
        <v>1.1161000000000001</v>
      </c>
      <c r="J655">
        <v>7.1219999999999999</v>
      </c>
      <c r="K655">
        <v>241.7585</v>
      </c>
      <c r="L655">
        <v>63330</v>
      </c>
      <c r="M655">
        <v>68.83</v>
      </c>
      <c r="N655">
        <v>2518.0300000000002</v>
      </c>
      <c r="O655">
        <v>1.956</v>
      </c>
      <c r="P655">
        <v>13.82</v>
      </c>
      <c r="Q655">
        <v>3.07</v>
      </c>
      <c r="R655">
        <v>0.94</v>
      </c>
      <c r="S655">
        <v>1.1399999999999999</v>
      </c>
      <c r="T655">
        <v>0.87</v>
      </c>
      <c r="U655">
        <v>1762</v>
      </c>
      <c r="V655">
        <v>5616.84</v>
      </c>
      <c r="W655">
        <v>17725.77</v>
      </c>
      <c r="X655">
        <v>6278.63</v>
      </c>
      <c r="Y655">
        <v>2698.01</v>
      </c>
      <c r="Z655">
        <v>38110.22</v>
      </c>
    </row>
    <row r="656" spans="2:26" x14ac:dyDescent="0.25">
      <c r="B656" s="3">
        <v>45529</v>
      </c>
      <c r="C656">
        <v>348.91</v>
      </c>
      <c r="D656">
        <v>3.94</v>
      </c>
      <c r="E656">
        <v>96.46</v>
      </c>
      <c r="F656">
        <v>97.839799999999997</v>
      </c>
      <c r="G656">
        <v>100.718</v>
      </c>
      <c r="H656">
        <v>1330</v>
      </c>
      <c r="I656">
        <v>1.1192</v>
      </c>
      <c r="J656">
        <v>7.1208999999999998</v>
      </c>
      <c r="K656">
        <v>241.87190000000001</v>
      </c>
      <c r="L656">
        <v>63815</v>
      </c>
      <c r="M656">
        <v>67.849999999999994</v>
      </c>
      <c r="N656">
        <v>2512.59</v>
      </c>
      <c r="O656">
        <v>2.0219999999999998</v>
      </c>
      <c r="P656">
        <v>13.82</v>
      </c>
      <c r="Q656">
        <v>3.12</v>
      </c>
      <c r="R656">
        <v>0.94</v>
      </c>
      <c r="S656">
        <v>1.1399999999999999</v>
      </c>
      <c r="T656">
        <v>0.87</v>
      </c>
      <c r="U656">
        <v>1762</v>
      </c>
      <c r="V656">
        <v>5634.61</v>
      </c>
      <c r="W656">
        <v>17877.79</v>
      </c>
      <c r="X656">
        <v>6219.24</v>
      </c>
      <c r="Y656">
        <v>2701.69</v>
      </c>
      <c r="Z656">
        <v>38364.269999999997</v>
      </c>
    </row>
    <row r="657" spans="2:26" x14ac:dyDescent="0.25">
      <c r="B657" s="3">
        <v>45528</v>
      </c>
      <c r="C657">
        <v>348.91</v>
      </c>
      <c r="D657">
        <v>3.94</v>
      </c>
      <c r="E657">
        <v>96.46</v>
      </c>
      <c r="F657">
        <v>97.839799999999997</v>
      </c>
      <c r="G657">
        <v>100.718</v>
      </c>
      <c r="H657">
        <v>1330</v>
      </c>
      <c r="I657">
        <v>1.1192</v>
      </c>
      <c r="J657">
        <v>7.1208999999999998</v>
      </c>
      <c r="K657">
        <v>241.87190000000001</v>
      </c>
      <c r="L657">
        <v>63815</v>
      </c>
      <c r="M657">
        <v>67.849999999999994</v>
      </c>
      <c r="N657">
        <v>2512.59</v>
      </c>
      <c r="O657">
        <v>2.0219999999999998</v>
      </c>
      <c r="P657">
        <v>13.82</v>
      </c>
      <c r="Q657">
        <v>3.12</v>
      </c>
      <c r="R657">
        <v>0.94</v>
      </c>
      <c r="S657">
        <v>1.1399999999999999</v>
      </c>
      <c r="T657">
        <v>0.87</v>
      </c>
      <c r="U657">
        <v>1762</v>
      </c>
      <c r="V657">
        <v>5634.61</v>
      </c>
      <c r="W657">
        <v>17877.79</v>
      </c>
      <c r="X657">
        <v>6219.24</v>
      </c>
      <c r="Y657">
        <v>2701.69</v>
      </c>
      <c r="Z657">
        <v>38364.269999999997</v>
      </c>
    </row>
    <row r="658" spans="2:26" x14ac:dyDescent="0.25">
      <c r="B658" s="3">
        <v>45527</v>
      </c>
      <c r="C658">
        <v>348.91</v>
      </c>
      <c r="D658">
        <v>3.94</v>
      </c>
      <c r="E658">
        <v>96.46</v>
      </c>
      <c r="F658">
        <v>97.839799999999997</v>
      </c>
      <c r="G658">
        <v>100.718</v>
      </c>
      <c r="H658">
        <v>1330</v>
      </c>
      <c r="I658">
        <v>1.1192</v>
      </c>
      <c r="J658">
        <v>7.1208999999999998</v>
      </c>
      <c r="K658">
        <v>241.87190000000001</v>
      </c>
      <c r="L658">
        <v>63815</v>
      </c>
      <c r="M658">
        <v>67.849999999999994</v>
      </c>
      <c r="N658">
        <v>2512.59</v>
      </c>
      <c r="O658">
        <v>2.0219999999999998</v>
      </c>
      <c r="P658">
        <v>13.82</v>
      </c>
      <c r="Q658">
        <v>3.12</v>
      </c>
      <c r="R658">
        <v>0.94</v>
      </c>
      <c r="S658">
        <v>1.1399999999999999</v>
      </c>
      <c r="T658">
        <v>0.87</v>
      </c>
      <c r="U658">
        <v>1762</v>
      </c>
      <c r="V658">
        <v>5634.61</v>
      </c>
      <c r="W658">
        <v>17877.79</v>
      </c>
      <c r="X658">
        <v>6219.24</v>
      </c>
      <c r="Y658">
        <v>2701.69</v>
      </c>
      <c r="Z658">
        <v>38364.269999999997</v>
      </c>
    </row>
    <row r="659" spans="2:26" x14ac:dyDescent="0.25">
      <c r="B659" s="3">
        <v>45526</v>
      </c>
      <c r="C659">
        <v>348.04</v>
      </c>
      <c r="D659">
        <v>3.9376000000000002</v>
      </c>
      <c r="E659">
        <v>96.45</v>
      </c>
      <c r="F659">
        <v>97.825199999999995</v>
      </c>
      <c r="G659">
        <v>101.508</v>
      </c>
      <c r="H659">
        <v>1343.25</v>
      </c>
      <c r="I659">
        <v>1.1112</v>
      </c>
      <c r="J659">
        <v>7.1470000000000002</v>
      </c>
      <c r="K659">
        <v>240.4896</v>
      </c>
      <c r="L659">
        <v>60350</v>
      </c>
      <c r="M659">
        <v>66.8</v>
      </c>
      <c r="N659">
        <v>2484.75</v>
      </c>
      <c r="O659">
        <v>2.0529999999999999</v>
      </c>
      <c r="P659">
        <v>13.75</v>
      </c>
      <c r="Q659">
        <v>3.13</v>
      </c>
      <c r="R659">
        <v>0.95</v>
      </c>
      <c r="S659">
        <v>1.1399999999999999</v>
      </c>
      <c r="T659">
        <v>0.87</v>
      </c>
      <c r="U659">
        <v>1768</v>
      </c>
      <c r="V659">
        <v>5570.64</v>
      </c>
      <c r="W659">
        <v>17619.349999999999</v>
      </c>
      <c r="X659">
        <v>6224.24</v>
      </c>
      <c r="Y659">
        <v>2707.67</v>
      </c>
      <c r="Z659">
        <v>38211.01</v>
      </c>
    </row>
    <row r="660" spans="2:26" x14ac:dyDescent="0.25">
      <c r="B660" s="3">
        <v>45525</v>
      </c>
      <c r="C660">
        <v>349.16</v>
      </c>
      <c r="D660">
        <v>3.9843999999999999</v>
      </c>
      <c r="E660">
        <v>96.43</v>
      </c>
      <c r="F660">
        <v>97.798400000000001</v>
      </c>
      <c r="G660">
        <v>101.039</v>
      </c>
      <c r="H660">
        <v>1333.8</v>
      </c>
      <c r="I660">
        <v>1.115</v>
      </c>
      <c r="J660">
        <v>7.1314000000000002</v>
      </c>
      <c r="K660">
        <v>243.0145</v>
      </c>
      <c r="L660">
        <v>61730</v>
      </c>
      <c r="M660">
        <v>66.3</v>
      </c>
      <c r="N660">
        <v>2512.56</v>
      </c>
      <c r="O660">
        <v>2.177</v>
      </c>
      <c r="P660">
        <v>13.79</v>
      </c>
      <c r="Q660">
        <v>3.19</v>
      </c>
      <c r="R660">
        <v>0.96</v>
      </c>
      <c r="S660">
        <v>1.1599999999999999</v>
      </c>
      <c r="T660">
        <v>0.87</v>
      </c>
      <c r="U660">
        <v>1759</v>
      </c>
      <c r="V660">
        <v>5620.85</v>
      </c>
      <c r="W660">
        <v>17918.990000000002</v>
      </c>
      <c r="X660">
        <v>6141.78</v>
      </c>
      <c r="Y660">
        <v>2701.13</v>
      </c>
      <c r="Z660">
        <v>37951.800000000003</v>
      </c>
    </row>
    <row r="661" spans="2:26" x14ac:dyDescent="0.25">
      <c r="B661" s="3">
        <v>45524</v>
      </c>
      <c r="C661">
        <v>349.59</v>
      </c>
      <c r="D661">
        <v>3.9552</v>
      </c>
      <c r="E661">
        <v>96.41</v>
      </c>
      <c r="F661">
        <v>97.7834</v>
      </c>
      <c r="G661">
        <v>101.441</v>
      </c>
      <c r="H661">
        <v>1330.75</v>
      </c>
      <c r="I661">
        <v>1.113</v>
      </c>
      <c r="J661">
        <v>7.1292999999999997</v>
      </c>
      <c r="K661">
        <v>242.9049</v>
      </c>
      <c r="L661">
        <v>59670</v>
      </c>
      <c r="M661">
        <v>66.91</v>
      </c>
      <c r="N661">
        <v>2513.9899999999998</v>
      </c>
      <c r="O661">
        <v>2.198</v>
      </c>
      <c r="P661">
        <v>13.935</v>
      </c>
      <c r="Q661">
        <v>3.18</v>
      </c>
      <c r="R661">
        <v>0.97</v>
      </c>
      <c r="S661">
        <v>1.1599999999999999</v>
      </c>
      <c r="T661">
        <v>0.88</v>
      </c>
      <c r="U661">
        <v>1735</v>
      </c>
      <c r="V661">
        <v>5597.12</v>
      </c>
      <c r="W661">
        <v>17816.939999999999</v>
      </c>
      <c r="X661">
        <v>6195.58</v>
      </c>
      <c r="Y661">
        <v>2696.63</v>
      </c>
      <c r="Z661">
        <v>38062.92</v>
      </c>
    </row>
    <row r="662" spans="2:26" x14ac:dyDescent="0.25">
      <c r="B662" s="3">
        <v>45523</v>
      </c>
      <c r="C662">
        <v>348</v>
      </c>
      <c r="D662">
        <v>3.9137</v>
      </c>
      <c r="E662">
        <v>96.4</v>
      </c>
      <c r="F662">
        <v>97.771100000000004</v>
      </c>
      <c r="G662">
        <v>101.886</v>
      </c>
      <c r="H662">
        <v>1334</v>
      </c>
      <c r="I662">
        <v>1.1085</v>
      </c>
      <c r="J662">
        <v>7.1395</v>
      </c>
      <c r="K662">
        <v>246.45089999999999</v>
      </c>
      <c r="L662">
        <v>59200</v>
      </c>
      <c r="M662">
        <v>67.5</v>
      </c>
      <c r="N662">
        <v>2504.2800000000002</v>
      </c>
      <c r="O662">
        <v>2.2349999999999999</v>
      </c>
      <c r="P662">
        <v>14.465</v>
      </c>
      <c r="Q662">
        <v>3.12</v>
      </c>
      <c r="R662">
        <v>0.95</v>
      </c>
      <c r="S662">
        <v>1.1399999999999999</v>
      </c>
      <c r="T662">
        <v>0.88</v>
      </c>
      <c r="U662">
        <v>1708</v>
      </c>
      <c r="V662">
        <v>5608.25</v>
      </c>
      <c r="W662">
        <v>17876.77</v>
      </c>
      <c r="X662">
        <v>6225.86</v>
      </c>
      <c r="Y662">
        <v>2674.36</v>
      </c>
      <c r="Z662">
        <v>37388.620000000003</v>
      </c>
    </row>
    <row r="663" spans="2:26" x14ac:dyDescent="0.25">
      <c r="B663" s="3">
        <v>45522</v>
      </c>
      <c r="C663">
        <v>351.49</v>
      </c>
      <c r="D663">
        <v>3.9611000000000001</v>
      </c>
      <c r="E663">
        <v>96.4</v>
      </c>
      <c r="F663">
        <v>97.771100000000004</v>
      </c>
      <c r="G663">
        <v>102.46299999999999</v>
      </c>
      <c r="H663">
        <v>1351.75</v>
      </c>
      <c r="I663">
        <v>1.1027</v>
      </c>
      <c r="J663">
        <v>7.1592000000000002</v>
      </c>
      <c r="K663">
        <v>246.8014</v>
      </c>
      <c r="L663">
        <v>59990</v>
      </c>
      <c r="M663">
        <v>68.319999999999993</v>
      </c>
      <c r="N663">
        <v>2508.0100000000002</v>
      </c>
      <c r="O663">
        <v>2.1230000000000002</v>
      </c>
      <c r="P663">
        <v>14.515000000000001</v>
      </c>
      <c r="Q663">
        <v>3.19</v>
      </c>
      <c r="R663">
        <v>0.96</v>
      </c>
      <c r="S663">
        <v>1.1499999999999999</v>
      </c>
      <c r="T663">
        <v>0.88</v>
      </c>
      <c r="U663">
        <v>1691</v>
      </c>
      <c r="V663">
        <v>5554.25</v>
      </c>
      <c r="W663">
        <v>17631.72</v>
      </c>
      <c r="X663">
        <v>6161.9</v>
      </c>
      <c r="Y663">
        <v>2697.23</v>
      </c>
      <c r="Z663">
        <v>38062.67</v>
      </c>
    </row>
    <row r="664" spans="2:26" x14ac:dyDescent="0.25">
      <c r="B664" s="3">
        <v>45521</v>
      </c>
      <c r="C664">
        <v>351.49</v>
      </c>
      <c r="D664">
        <v>3.9611000000000001</v>
      </c>
      <c r="E664">
        <v>96.4</v>
      </c>
      <c r="F664">
        <v>97.771100000000004</v>
      </c>
      <c r="G664">
        <v>102.46299999999999</v>
      </c>
      <c r="H664">
        <v>1351.75</v>
      </c>
      <c r="I664">
        <v>1.1027</v>
      </c>
      <c r="J664">
        <v>7.1592000000000002</v>
      </c>
      <c r="K664">
        <v>246.8014</v>
      </c>
      <c r="L664">
        <v>59990</v>
      </c>
      <c r="M664">
        <v>68.319999999999993</v>
      </c>
      <c r="N664">
        <v>2508.0100000000002</v>
      </c>
      <c r="O664">
        <v>2.1230000000000002</v>
      </c>
      <c r="P664">
        <v>14.515000000000001</v>
      </c>
      <c r="Q664">
        <v>3.19</v>
      </c>
      <c r="R664">
        <v>0.96</v>
      </c>
      <c r="S664">
        <v>1.1499999999999999</v>
      </c>
      <c r="T664">
        <v>0.88</v>
      </c>
      <c r="U664">
        <v>1691</v>
      </c>
      <c r="V664">
        <v>5554.25</v>
      </c>
      <c r="W664">
        <v>17631.72</v>
      </c>
      <c r="X664">
        <v>6161.9</v>
      </c>
      <c r="Y664">
        <v>2697.23</v>
      </c>
      <c r="Z664">
        <v>38062.67</v>
      </c>
    </row>
    <row r="665" spans="2:26" x14ac:dyDescent="0.25">
      <c r="B665" s="3">
        <v>45520</v>
      </c>
      <c r="C665">
        <v>351.49</v>
      </c>
      <c r="D665">
        <v>3.9611000000000001</v>
      </c>
      <c r="E665">
        <v>96.33</v>
      </c>
      <c r="F665">
        <v>97.771100000000004</v>
      </c>
      <c r="G665">
        <v>102.46299999999999</v>
      </c>
      <c r="H665">
        <v>1351.75</v>
      </c>
      <c r="I665">
        <v>1.1027</v>
      </c>
      <c r="J665">
        <v>7.1592000000000002</v>
      </c>
      <c r="K665">
        <v>246.8014</v>
      </c>
      <c r="L665">
        <v>59990</v>
      </c>
      <c r="M665">
        <v>68.319999999999993</v>
      </c>
      <c r="N665">
        <v>2508.0100000000002</v>
      </c>
      <c r="O665">
        <v>2.1230000000000002</v>
      </c>
      <c r="P665">
        <v>14.515000000000001</v>
      </c>
      <c r="Q665">
        <v>3.19</v>
      </c>
      <c r="R665">
        <v>0.96</v>
      </c>
      <c r="S665">
        <v>1.1499999999999999</v>
      </c>
      <c r="T665">
        <v>0.88</v>
      </c>
      <c r="U665">
        <v>1691</v>
      </c>
      <c r="V665">
        <v>5554.25</v>
      </c>
      <c r="W665">
        <v>17631.72</v>
      </c>
      <c r="X665">
        <v>6161.9</v>
      </c>
      <c r="Y665">
        <v>2697.23</v>
      </c>
      <c r="Z665">
        <v>38062.67</v>
      </c>
    </row>
    <row r="666" spans="2:26" x14ac:dyDescent="0.25">
      <c r="B666" s="3">
        <v>45519</v>
      </c>
      <c r="C666">
        <v>351.61</v>
      </c>
      <c r="D666">
        <v>3.9906000000000001</v>
      </c>
      <c r="E666">
        <v>96.34</v>
      </c>
      <c r="F666">
        <v>97.767499999999998</v>
      </c>
      <c r="G666">
        <v>102.977</v>
      </c>
      <c r="H666">
        <v>1360.8</v>
      </c>
      <c r="I666">
        <v>1.0972</v>
      </c>
      <c r="J666">
        <v>7.1746999999999996</v>
      </c>
      <c r="K666">
        <v>249.1224</v>
      </c>
      <c r="L666">
        <v>57220</v>
      </c>
      <c r="M666">
        <v>69.099999999999994</v>
      </c>
      <c r="N666">
        <v>2456.79</v>
      </c>
      <c r="O666">
        <v>2.1970000000000001</v>
      </c>
      <c r="P666">
        <v>12.778</v>
      </c>
      <c r="Q666">
        <v>3.22</v>
      </c>
      <c r="R666">
        <v>0.96</v>
      </c>
      <c r="S666">
        <v>1.1499999999999999</v>
      </c>
      <c r="T666">
        <v>0.87</v>
      </c>
      <c r="U666">
        <v>1692</v>
      </c>
      <c r="V666">
        <v>5543.22</v>
      </c>
      <c r="W666">
        <v>17594.5</v>
      </c>
      <c r="X666">
        <v>6035.27</v>
      </c>
      <c r="Y666">
        <v>2644.5</v>
      </c>
      <c r="Z666">
        <v>36726.639999999999</v>
      </c>
    </row>
    <row r="667" spans="2:26" x14ac:dyDescent="0.25">
      <c r="B667" s="3">
        <v>45518</v>
      </c>
      <c r="C667">
        <v>357.8</v>
      </c>
      <c r="D667">
        <v>4.1322999999999999</v>
      </c>
      <c r="E667">
        <v>96.3</v>
      </c>
      <c r="F667">
        <v>97.758799999999994</v>
      </c>
      <c r="G667">
        <v>102.568</v>
      </c>
      <c r="H667">
        <v>1360.8</v>
      </c>
      <c r="I667">
        <v>1.1012</v>
      </c>
      <c r="J667">
        <v>7.1410999999999998</v>
      </c>
      <c r="K667">
        <v>247.91380000000001</v>
      </c>
      <c r="L667">
        <v>59080</v>
      </c>
      <c r="M667">
        <v>68.56</v>
      </c>
      <c r="N667">
        <v>2447.85</v>
      </c>
      <c r="O667">
        <v>2.2189999999999999</v>
      </c>
      <c r="P667">
        <v>12.72</v>
      </c>
      <c r="Q667">
        <v>3.38</v>
      </c>
      <c r="R667">
        <v>1</v>
      </c>
      <c r="S667">
        <v>1.19</v>
      </c>
      <c r="T667">
        <v>0.88</v>
      </c>
      <c r="U667">
        <v>1728</v>
      </c>
      <c r="V667">
        <v>5455.21</v>
      </c>
      <c r="W667">
        <v>17192.599999999999</v>
      </c>
      <c r="X667">
        <v>6025.16</v>
      </c>
      <c r="Y667">
        <v>2644.5</v>
      </c>
      <c r="Z667">
        <v>36442.43</v>
      </c>
    </row>
    <row r="668" spans="2:26" x14ac:dyDescent="0.25">
      <c r="B668" s="3">
        <v>45517</v>
      </c>
      <c r="C668">
        <v>362.02</v>
      </c>
      <c r="D668">
        <v>4.1882999999999999</v>
      </c>
      <c r="E668">
        <v>96.29</v>
      </c>
      <c r="F668">
        <v>97.749899999999997</v>
      </c>
      <c r="G668">
        <v>102.559</v>
      </c>
      <c r="H668">
        <v>1366.4</v>
      </c>
      <c r="I668">
        <v>1.0992999999999999</v>
      </c>
      <c r="J668">
        <v>7.1550000000000002</v>
      </c>
      <c r="K668">
        <v>250.3443</v>
      </c>
      <c r="L668">
        <v>61105</v>
      </c>
      <c r="M668">
        <v>68.819999999999993</v>
      </c>
      <c r="N668">
        <v>2465.16</v>
      </c>
      <c r="O668">
        <v>2.1480000000000001</v>
      </c>
      <c r="P668">
        <v>12.654999999999999</v>
      </c>
      <c r="Q668">
        <v>3.45</v>
      </c>
      <c r="R668">
        <v>1.02</v>
      </c>
      <c r="S668">
        <v>1.21</v>
      </c>
      <c r="T668">
        <v>0.87</v>
      </c>
      <c r="U668">
        <v>1670</v>
      </c>
      <c r="V668">
        <v>5434.43</v>
      </c>
      <c r="W668">
        <v>17187.61</v>
      </c>
      <c r="X668">
        <v>6049.41</v>
      </c>
      <c r="Y668">
        <v>2621.5</v>
      </c>
      <c r="Z668">
        <v>36232.51</v>
      </c>
    </row>
    <row r="669" spans="2:26" x14ac:dyDescent="0.25">
      <c r="B669" s="3">
        <v>45516</v>
      </c>
      <c r="C669">
        <v>360.8</v>
      </c>
      <c r="D669">
        <v>4.1797000000000004</v>
      </c>
      <c r="E669">
        <v>96.27</v>
      </c>
      <c r="F669">
        <v>97.724500000000006</v>
      </c>
      <c r="G669">
        <v>103.139</v>
      </c>
      <c r="H669">
        <v>1370.2</v>
      </c>
      <c r="I669">
        <v>1.0931</v>
      </c>
      <c r="J669">
        <v>7.1746999999999996</v>
      </c>
      <c r="K669">
        <v>249.2208</v>
      </c>
      <c r="L669">
        <v>59200</v>
      </c>
      <c r="M669">
        <v>69.790000000000006</v>
      </c>
      <c r="N669">
        <v>2472.9</v>
      </c>
      <c r="O669">
        <v>2.1890000000000001</v>
      </c>
      <c r="P669">
        <v>12.625</v>
      </c>
      <c r="Q669">
        <v>3.45</v>
      </c>
      <c r="R669">
        <v>1.03</v>
      </c>
      <c r="S669">
        <v>1.23</v>
      </c>
      <c r="T669">
        <v>0.89</v>
      </c>
      <c r="U669">
        <v>1655</v>
      </c>
      <c r="V669">
        <v>5344.39</v>
      </c>
      <c r="W669">
        <v>16780.61</v>
      </c>
      <c r="X669">
        <v>6029.66</v>
      </c>
      <c r="Y669">
        <v>2618.3000000000002</v>
      </c>
      <c r="Z669">
        <v>35025</v>
      </c>
    </row>
    <row r="670" spans="2:26" x14ac:dyDescent="0.25">
      <c r="B670" s="3">
        <v>45515</v>
      </c>
      <c r="C670">
        <v>359.93</v>
      </c>
      <c r="D670">
        <v>4.1496000000000004</v>
      </c>
      <c r="E670">
        <v>96.26</v>
      </c>
      <c r="F670">
        <v>97.725899999999996</v>
      </c>
      <c r="G670">
        <v>103.13500000000001</v>
      </c>
      <c r="H670">
        <v>1365.1</v>
      </c>
      <c r="I670">
        <v>1.0916999999999999</v>
      </c>
      <c r="J670">
        <v>7.1683000000000003</v>
      </c>
      <c r="K670">
        <v>247.74369999999999</v>
      </c>
      <c r="L670">
        <v>60990</v>
      </c>
      <c r="M670">
        <v>68.349999999999994</v>
      </c>
      <c r="N670">
        <v>2431.3200000000002</v>
      </c>
      <c r="O670">
        <v>2.1429999999999998</v>
      </c>
      <c r="P670">
        <v>12.55</v>
      </c>
      <c r="Q670">
        <v>3.39</v>
      </c>
      <c r="R670">
        <v>1.02</v>
      </c>
      <c r="S670">
        <v>1.23</v>
      </c>
      <c r="T670">
        <v>0.88</v>
      </c>
      <c r="U670">
        <v>1670</v>
      </c>
      <c r="V670">
        <v>5344.16</v>
      </c>
      <c r="W670">
        <v>16745.3</v>
      </c>
      <c r="X670">
        <v>6017.85</v>
      </c>
      <c r="Y670">
        <v>2588.4299999999998</v>
      </c>
      <c r="Z670">
        <v>35025</v>
      </c>
    </row>
    <row r="671" spans="2:26" x14ac:dyDescent="0.25">
      <c r="B671" s="3">
        <v>45514</v>
      </c>
      <c r="C671">
        <v>359.93</v>
      </c>
      <c r="D671">
        <v>4.1496000000000004</v>
      </c>
      <c r="E671">
        <v>96.26</v>
      </c>
      <c r="F671">
        <v>97.725899999999996</v>
      </c>
      <c r="G671">
        <v>103.13500000000001</v>
      </c>
      <c r="H671">
        <v>1365.1</v>
      </c>
      <c r="I671">
        <v>1.0916999999999999</v>
      </c>
      <c r="J671">
        <v>7.1683000000000003</v>
      </c>
      <c r="K671">
        <v>247.74369999999999</v>
      </c>
      <c r="L671">
        <v>60990</v>
      </c>
      <c r="M671">
        <v>68.349999999999994</v>
      </c>
      <c r="N671">
        <v>2431.3200000000002</v>
      </c>
      <c r="O671">
        <v>2.1429999999999998</v>
      </c>
      <c r="P671">
        <v>12.55</v>
      </c>
      <c r="Q671">
        <v>3.39</v>
      </c>
      <c r="R671">
        <v>1.02</v>
      </c>
      <c r="S671">
        <v>1.23</v>
      </c>
      <c r="T671">
        <v>0.88</v>
      </c>
      <c r="U671">
        <v>1670</v>
      </c>
      <c r="V671">
        <v>5344.16</v>
      </c>
      <c r="W671">
        <v>16745.3</v>
      </c>
      <c r="X671">
        <v>6017.85</v>
      </c>
      <c r="Y671">
        <v>2588.4299999999998</v>
      </c>
      <c r="Z671">
        <v>35025</v>
      </c>
    </row>
    <row r="672" spans="2:26" x14ac:dyDescent="0.25">
      <c r="B672" s="3">
        <v>45513</v>
      </c>
      <c r="C672">
        <v>359.93</v>
      </c>
      <c r="D672">
        <v>4.1496000000000004</v>
      </c>
      <c r="E672">
        <v>96.23</v>
      </c>
      <c r="F672">
        <v>97.725899999999996</v>
      </c>
      <c r="G672">
        <v>103.13500000000001</v>
      </c>
      <c r="H672">
        <v>1365.1</v>
      </c>
      <c r="I672">
        <v>1.0916999999999999</v>
      </c>
      <c r="J672">
        <v>7.1683000000000003</v>
      </c>
      <c r="K672">
        <v>247.74369999999999</v>
      </c>
      <c r="L672">
        <v>60990</v>
      </c>
      <c r="M672">
        <v>68.349999999999994</v>
      </c>
      <c r="N672">
        <v>2431.3200000000002</v>
      </c>
      <c r="O672">
        <v>2.1429999999999998</v>
      </c>
      <c r="P672">
        <v>12.55</v>
      </c>
      <c r="Q672">
        <v>3.39</v>
      </c>
      <c r="R672">
        <v>1.02</v>
      </c>
      <c r="S672">
        <v>1.23</v>
      </c>
      <c r="T672">
        <v>0.88</v>
      </c>
      <c r="U672">
        <v>1670</v>
      </c>
      <c r="V672">
        <v>5344.16</v>
      </c>
      <c r="W672">
        <v>16745.3</v>
      </c>
      <c r="X672">
        <v>6017.85</v>
      </c>
      <c r="Y672">
        <v>2588.4299999999998</v>
      </c>
      <c r="Z672">
        <v>35025</v>
      </c>
    </row>
    <row r="673" spans="2:26" x14ac:dyDescent="0.25">
      <c r="B673" s="3">
        <v>45512</v>
      </c>
      <c r="C673">
        <v>361.44</v>
      </c>
      <c r="D673">
        <v>4.1668000000000003</v>
      </c>
      <c r="E673">
        <v>96.23</v>
      </c>
      <c r="F673">
        <v>97.709299999999999</v>
      </c>
      <c r="G673">
        <v>103.209</v>
      </c>
      <c r="H673">
        <v>1377.4</v>
      </c>
      <c r="I673">
        <v>1.0919000000000001</v>
      </c>
      <c r="J673">
        <v>7.1763000000000003</v>
      </c>
      <c r="K673">
        <v>248.2122</v>
      </c>
      <c r="L673">
        <v>59695</v>
      </c>
      <c r="M673">
        <v>68</v>
      </c>
      <c r="N673">
        <v>2427.5300000000002</v>
      </c>
      <c r="O673">
        <v>2.1269999999999998</v>
      </c>
      <c r="P673">
        <v>12.565</v>
      </c>
      <c r="Q673">
        <v>3.39</v>
      </c>
      <c r="R673">
        <v>1.03</v>
      </c>
      <c r="S673">
        <v>1.23</v>
      </c>
      <c r="T673">
        <v>0.89</v>
      </c>
      <c r="U673">
        <v>1683</v>
      </c>
      <c r="V673">
        <v>5319.31</v>
      </c>
      <c r="W673">
        <v>16660.02</v>
      </c>
      <c r="X673">
        <v>5941.47</v>
      </c>
      <c r="Y673">
        <v>2556.73</v>
      </c>
      <c r="Z673">
        <v>34831.15</v>
      </c>
    </row>
    <row r="674" spans="2:26" x14ac:dyDescent="0.25">
      <c r="B674" s="3">
        <v>45511</v>
      </c>
      <c r="C674">
        <v>365.05</v>
      </c>
      <c r="D674">
        <v>4.2285000000000004</v>
      </c>
      <c r="E674">
        <v>96.21</v>
      </c>
      <c r="F674">
        <v>97.709699999999998</v>
      </c>
      <c r="G674">
        <v>103.197</v>
      </c>
      <c r="H674">
        <v>1374.8</v>
      </c>
      <c r="I674">
        <v>1.0922000000000001</v>
      </c>
      <c r="J674">
        <v>7.1765999999999996</v>
      </c>
      <c r="K674">
        <v>244.1514</v>
      </c>
      <c r="L674">
        <v>55000</v>
      </c>
      <c r="M674">
        <v>67.28</v>
      </c>
      <c r="N674">
        <v>2382.92</v>
      </c>
      <c r="O674">
        <v>2.1120000000000001</v>
      </c>
      <c r="P674">
        <v>12.535</v>
      </c>
      <c r="Q674">
        <v>3.48</v>
      </c>
      <c r="R674">
        <v>1.05</v>
      </c>
      <c r="S674">
        <v>1.25</v>
      </c>
      <c r="T674">
        <v>0.9</v>
      </c>
      <c r="U674">
        <v>1698</v>
      </c>
      <c r="V674">
        <v>5199.5</v>
      </c>
      <c r="W674">
        <v>16195.81</v>
      </c>
      <c r="X674">
        <v>5933.17</v>
      </c>
      <c r="Y674">
        <v>2568.41</v>
      </c>
      <c r="Z674">
        <v>35089.620000000003</v>
      </c>
    </row>
    <row r="675" spans="2:26" x14ac:dyDescent="0.25">
      <c r="B675" s="3">
        <v>45510</v>
      </c>
      <c r="C675">
        <v>371.91</v>
      </c>
      <c r="D675">
        <v>4.3383000000000003</v>
      </c>
      <c r="E675">
        <v>96.02</v>
      </c>
      <c r="F675">
        <v>97.674499999999995</v>
      </c>
      <c r="G675">
        <v>102.96899999999999</v>
      </c>
      <c r="H675">
        <v>1377.8</v>
      </c>
      <c r="I675">
        <v>1.0931</v>
      </c>
      <c r="J675">
        <v>7.1558000000000002</v>
      </c>
      <c r="K675">
        <v>243.30330000000001</v>
      </c>
      <c r="L675">
        <v>57145</v>
      </c>
      <c r="M675">
        <v>66.38</v>
      </c>
      <c r="N675">
        <v>2390.8200000000002</v>
      </c>
      <c r="O675">
        <v>2.0099999999999998</v>
      </c>
      <c r="P675">
        <v>12.51</v>
      </c>
      <c r="Q675">
        <v>3.59</v>
      </c>
      <c r="R675">
        <v>1.06</v>
      </c>
      <c r="S675">
        <v>1.26</v>
      </c>
      <c r="T675">
        <v>0.91</v>
      </c>
      <c r="U675">
        <v>1685</v>
      </c>
      <c r="V675">
        <v>5240.03</v>
      </c>
      <c r="W675">
        <v>16366.85</v>
      </c>
      <c r="X675">
        <v>5852.61</v>
      </c>
      <c r="Y675">
        <v>2522.15</v>
      </c>
      <c r="Z675">
        <v>34675.46</v>
      </c>
    </row>
    <row r="676" spans="2:26" x14ac:dyDescent="0.25">
      <c r="B676" s="3">
        <v>45509</v>
      </c>
      <c r="C676">
        <v>379.49</v>
      </c>
      <c r="D676">
        <v>4.5042</v>
      </c>
      <c r="E676">
        <v>95.84</v>
      </c>
      <c r="F676">
        <v>97.614000000000004</v>
      </c>
      <c r="G676">
        <v>102.68899999999999</v>
      </c>
      <c r="H676">
        <v>1368.9</v>
      </c>
      <c r="I676">
        <v>1.0952</v>
      </c>
      <c r="J676">
        <v>7.1395999999999997</v>
      </c>
      <c r="K676">
        <v>239.3313</v>
      </c>
      <c r="L676">
        <v>53770</v>
      </c>
      <c r="M676">
        <v>66.69</v>
      </c>
      <c r="N676">
        <v>2410.79</v>
      </c>
      <c r="O676">
        <v>1.9419999999999999</v>
      </c>
      <c r="P676">
        <v>12.445</v>
      </c>
      <c r="Q676">
        <v>3.81</v>
      </c>
      <c r="R676">
        <v>1.1100000000000001</v>
      </c>
      <c r="S676">
        <v>1.31</v>
      </c>
      <c r="T676">
        <v>0.89</v>
      </c>
      <c r="U676">
        <v>1677</v>
      </c>
      <c r="V676">
        <v>5186.33</v>
      </c>
      <c r="W676">
        <v>16200.08</v>
      </c>
      <c r="X676">
        <v>5876.64</v>
      </c>
      <c r="Y676">
        <v>2441.5500000000002</v>
      </c>
      <c r="Z676">
        <v>31458.42</v>
      </c>
    </row>
    <row r="677" spans="2:26" x14ac:dyDescent="0.25">
      <c r="B677" s="3">
        <v>45508</v>
      </c>
      <c r="C677">
        <v>372.26</v>
      </c>
      <c r="D677">
        <v>4.2944000000000004</v>
      </c>
      <c r="E677">
        <v>96.4</v>
      </c>
      <c r="F677">
        <v>97.8994</v>
      </c>
      <c r="G677">
        <v>103.208</v>
      </c>
      <c r="H677">
        <v>1361.15</v>
      </c>
      <c r="I677">
        <v>1.0911</v>
      </c>
      <c r="J677">
        <v>7.1722000000000001</v>
      </c>
      <c r="K677">
        <v>237.48410000000001</v>
      </c>
      <c r="L677">
        <v>62945</v>
      </c>
      <c r="M677">
        <v>66.569999999999993</v>
      </c>
      <c r="N677">
        <v>2443.2399999999998</v>
      </c>
      <c r="O677">
        <v>1.9670000000000001</v>
      </c>
      <c r="P677">
        <v>12.52</v>
      </c>
      <c r="Q677">
        <v>3.59</v>
      </c>
      <c r="R677">
        <v>1.05</v>
      </c>
      <c r="S677">
        <v>1.25</v>
      </c>
      <c r="T677">
        <v>0.85</v>
      </c>
      <c r="U677">
        <v>1675</v>
      </c>
      <c r="V677">
        <v>5346.56</v>
      </c>
      <c r="W677">
        <v>16776.16</v>
      </c>
      <c r="X677">
        <v>5974.85</v>
      </c>
      <c r="Y677">
        <v>2676.19</v>
      </c>
      <c r="Z677">
        <v>35909.699999999997</v>
      </c>
    </row>
    <row r="678" spans="2:26" x14ac:dyDescent="0.25">
      <c r="B678" s="3">
        <v>45507</v>
      </c>
      <c r="C678">
        <v>372.26</v>
      </c>
      <c r="D678">
        <v>4.2944000000000004</v>
      </c>
      <c r="E678">
        <v>96.4</v>
      </c>
      <c r="F678">
        <v>97.8994</v>
      </c>
      <c r="G678">
        <v>103.208</v>
      </c>
      <c r="H678">
        <v>1361.15</v>
      </c>
      <c r="I678">
        <v>1.0911</v>
      </c>
      <c r="J678">
        <v>7.1722000000000001</v>
      </c>
      <c r="K678">
        <v>237.48410000000001</v>
      </c>
      <c r="L678">
        <v>62945</v>
      </c>
      <c r="M678">
        <v>66.569999999999993</v>
      </c>
      <c r="N678">
        <v>2443.2399999999998</v>
      </c>
      <c r="O678">
        <v>1.9670000000000001</v>
      </c>
      <c r="P678">
        <v>12.52</v>
      </c>
      <c r="Q678">
        <v>3.59</v>
      </c>
      <c r="R678">
        <v>1.05</v>
      </c>
      <c r="S678">
        <v>1.25</v>
      </c>
      <c r="T678">
        <v>0.85</v>
      </c>
      <c r="U678">
        <v>1675</v>
      </c>
      <c r="V678">
        <v>5346.56</v>
      </c>
      <c r="W678">
        <v>16776.16</v>
      </c>
      <c r="X678">
        <v>5974.85</v>
      </c>
      <c r="Y678">
        <v>2676.19</v>
      </c>
      <c r="Z678">
        <v>35909.699999999997</v>
      </c>
    </row>
    <row r="679" spans="2:26" x14ac:dyDescent="0.25">
      <c r="B679" s="3">
        <v>45506</v>
      </c>
      <c r="C679">
        <v>372.26</v>
      </c>
      <c r="D679">
        <v>4.2944000000000004</v>
      </c>
      <c r="E679">
        <v>96.38</v>
      </c>
      <c r="F679">
        <v>97.8994</v>
      </c>
      <c r="G679">
        <v>103.208</v>
      </c>
      <c r="H679">
        <v>1361.15</v>
      </c>
      <c r="I679">
        <v>1.0911</v>
      </c>
      <c r="J679">
        <v>7.1722000000000001</v>
      </c>
      <c r="K679">
        <v>237.48410000000001</v>
      </c>
      <c r="L679">
        <v>62945</v>
      </c>
      <c r="M679">
        <v>66.569999999999993</v>
      </c>
      <c r="N679">
        <v>2443.2399999999998</v>
      </c>
      <c r="O679">
        <v>1.9670000000000001</v>
      </c>
      <c r="P679">
        <v>12.52</v>
      </c>
      <c r="Q679">
        <v>3.59</v>
      </c>
      <c r="R679">
        <v>1.05</v>
      </c>
      <c r="S679">
        <v>1.25</v>
      </c>
      <c r="T679">
        <v>0.85</v>
      </c>
      <c r="U679">
        <v>1675</v>
      </c>
      <c r="V679">
        <v>5346.56</v>
      </c>
      <c r="W679">
        <v>16776.16</v>
      </c>
      <c r="X679">
        <v>5974.85</v>
      </c>
      <c r="Y679">
        <v>2676.19</v>
      </c>
      <c r="Z679">
        <v>35909.699999999997</v>
      </c>
    </row>
    <row r="680" spans="2:26" x14ac:dyDescent="0.25">
      <c r="B680" s="3">
        <v>45505</v>
      </c>
      <c r="C680">
        <v>358.25</v>
      </c>
      <c r="D680">
        <v>4.0091000000000001</v>
      </c>
      <c r="E680">
        <v>96.57</v>
      </c>
      <c r="F680">
        <v>97.968199999999996</v>
      </c>
      <c r="G680">
        <v>104.42100000000001</v>
      </c>
      <c r="H680">
        <v>1369.65</v>
      </c>
      <c r="I680">
        <v>1.0790999999999999</v>
      </c>
      <c r="J680">
        <v>7.2450000000000001</v>
      </c>
      <c r="K680">
        <v>238.25460000000001</v>
      </c>
      <c r="L680">
        <v>63790</v>
      </c>
      <c r="M680">
        <v>68.489999999999995</v>
      </c>
      <c r="N680">
        <v>2446.2600000000002</v>
      </c>
      <c r="O680">
        <v>1.968</v>
      </c>
      <c r="P680">
        <v>12.49</v>
      </c>
      <c r="Q680">
        <v>3.25</v>
      </c>
      <c r="R680">
        <v>0.98</v>
      </c>
      <c r="S680">
        <v>1.18</v>
      </c>
      <c r="T680">
        <v>0.83</v>
      </c>
      <c r="U680">
        <v>1668</v>
      </c>
      <c r="V680">
        <v>5446.68</v>
      </c>
      <c r="W680">
        <v>17194.14</v>
      </c>
      <c r="X680">
        <v>6086.4</v>
      </c>
      <c r="Y680">
        <v>2777.68</v>
      </c>
      <c r="Z680">
        <v>38126.33</v>
      </c>
    </row>
    <row r="681" spans="2:26" x14ac:dyDescent="0.25">
      <c r="B681" s="3">
        <v>45504</v>
      </c>
      <c r="C681">
        <v>353.07</v>
      </c>
      <c r="D681">
        <v>3.9321999999999999</v>
      </c>
      <c r="E681">
        <v>96.6</v>
      </c>
      <c r="F681">
        <v>97.952399999999997</v>
      </c>
      <c r="G681">
        <v>104.096</v>
      </c>
      <c r="H681">
        <v>1371.2</v>
      </c>
      <c r="I681">
        <v>1.0826</v>
      </c>
      <c r="J681">
        <v>7.2267000000000001</v>
      </c>
      <c r="K681">
        <v>242.6754</v>
      </c>
      <c r="L681">
        <v>65685</v>
      </c>
      <c r="M681">
        <v>69.150000000000006</v>
      </c>
      <c r="N681">
        <v>2447.6</v>
      </c>
      <c r="O681">
        <v>2.036</v>
      </c>
      <c r="P681">
        <v>12.525</v>
      </c>
      <c r="Q681">
        <v>3.14</v>
      </c>
      <c r="R681">
        <v>0.93</v>
      </c>
      <c r="S681">
        <v>1.1399999999999999</v>
      </c>
      <c r="T681">
        <v>0.82</v>
      </c>
      <c r="U681">
        <v>1708</v>
      </c>
      <c r="V681">
        <v>5522.3</v>
      </c>
      <c r="W681">
        <v>17599.400000000001</v>
      </c>
      <c r="X681">
        <v>6107.16</v>
      </c>
      <c r="Y681">
        <v>2770.69</v>
      </c>
      <c r="Z681">
        <v>39101.82</v>
      </c>
    </row>
    <row r="682" spans="2:26" x14ac:dyDescent="0.25">
      <c r="B682" s="3">
        <v>45503</v>
      </c>
      <c r="C682">
        <v>352.18</v>
      </c>
      <c r="D682">
        <v>3.9217</v>
      </c>
      <c r="E682">
        <v>96.59</v>
      </c>
      <c r="F682">
        <v>97.945099999999996</v>
      </c>
      <c r="G682">
        <v>104.554</v>
      </c>
      <c r="H682">
        <v>1384.45</v>
      </c>
      <c r="I682">
        <v>1.0814999999999999</v>
      </c>
      <c r="J682">
        <v>7.2409999999999997</v>
      </c>
      <c r="K682">
        <v>246.6165</v>
      </c>
      <c r="L682">
        <v>66385</v>
      </c>
      <c r="M682">
        <v>67.84</v>
      </c>
      <c r="N682">
        <v>2410.7800000000002</v>
      </c>
      <c r="O682">
        <v>2.1259999999999999</v>
      </c>
      <c r="P682">
        <v>12.475</v>
      </c>
      <c r="Q682">
        <v>3.13</v>
      </c>
      <c r="R682">
        <v>0.94</v>
      </c>
      <c r="S682">
        <v>1.1399999999999999</v>
      </c>
      <c r="T682">
        <v>0.82</v>
      </c>
      <c r="U682">
        <v>1762</v>
      </c>
      <c r="V682">
        <v>5436.44</v>
      </c>
      <c r="W682">
        <v>17147.419999999998</v>
      </c>
      <c r="X682">
        <v>5986.69</v>
      </c>
      <c r="Y682">
        <v>2738.19</v>
      </c>
      <c r="Z682">
        <v>38525.949999999997</v>
      </c>
    </row>
    <row r="683" spans="2:26" x14ac:dyDescent="0.25">
      <c r="B683" s="3">
        <v>45502</v>
      </c>
      <c r="C683">
        <v>349.07</v>
      </c>
      <c r="D683">
        <v>3.8889</v>
      </c>
      <c r="E683">
        <v>96.61</v>
      </c>
      <c r="F683">
        <v>97.936300000000003</v>
      </c>
      <c r="G683">
        <v>104.56399999999999</v>
      </c>
      <c r="H683">
        <v>1382.85</v>
      </c>
      <c r="I683">
        <v>1.0821000000000001</v>
      </c>
      <c r="J683">
        <v>7.2603</v>
      </c>
      <c r="K683">
        <v>246.16419999999999</v>
      </c>
      <c r="L683">
        <v>67860</v>
      </c>
      <c r="M683">
        <v>68.23</v>
      </c>
      <c r="N683">
        <v>2384.19</v>
      </c>
      <c r="O683">
        <v>1.907</v>
      </c>
      <c r="P683">
        <v>12.445</v>
      </c>
      <c r="Q683">
        <v>3.08</v>
      </c>
      <c r="R683">
        <v>0.93</v>
      </c>
      <c r="S683">
        <v>1.1299999999999999</v>
      </c>
      <c r="T683">
        <v>0.82</v>
      </c>
      <c r="U683">
        <v>1797</v>
      </c>
      <c r="V683">
        <v>5463.54</v>
      </c>
      <c r="W683">
        <v>17370.2</v>
      </c>
      <c r="X683">
        <v>6080.56</v>
      </c>
      <c r="Y683">
        <v>2765.53</v>
      </c>
      <c r="Z683">
        <v>38468.629999999997</v>
      </c>
    </row>
    <row r="684" spans="2:26" x14ac:dyDescent="0.25">
      <c r="B684" s="3">
        <v>45501</v>
      </c>
      <c r="C684">
        <v>349.24</v>
      </c>
      <c r="D684">
        <v>3.8725000000000001</v>
      </c>
      <c r="E684">
        <v>96.6</v>
      </c>
      <c r="F684">
        <v>97.872900000000001</v>
      </c>
      <c r="G684">
        <v>104.316</v>
      </c>
      <c r="H684">
        <v>1383.95</v>
      </c>
      <c r="I684">
        <v>1.0855999999999999</v>
      </c>
      <c r="J684">
        <v>7.2504999999999997</v>
      </c>
      <c r="K684">
        <v>244.60570000000001</v>
      </c>
      <c r="L684">
        <v>67414.789999999994</v>
      </c>
      <c r="M684">
        <v>68.62</v>
      </c>
      <c r="N684">
        <v>2387.19</v>
      </c>
      <c r="O684">
        <v>2.0059999999999998</v>
      </c>
      <c r="P684">
        <v>12.205</v>
      </c>
      <c r="Q684">
        <v>3.06</v>
      </c>
      <c r="R684">
        <v>0.93</v>
      </c>
      <c r="S684">
        <v>1.1200000000000001</v>
      </c>
      <c r="T684">
        <v>0.81</v>
      </c>
      <c r="U684">
        <v>1808</v>
      </c>
      <c r="V684">
        <v>5459.1</v>
      </c>
      <c r="W684">
        <v>17357.88</v>
      </c>
      <c r="X684">
        <v>6010.64</v>
      </c>
      <c r="Y684">
        <v>2731.9</v>
      </c>
      <c r="Z684">
        <v>37667.410000000003</v>
      </c>
    </row>
    <row r="685" spans="2:26" x14ac:dyDescent="0.25">
      <c r="B685" s="3">
        <v>45500</v>
      </c>
      <c r="C685">
        <v>349.24</v>
      </c>
      <c r="D685">
        <v>3.8725000000000001</v>
      </c>
      <c r="E685">
        <v>96.6</v>
      </c>
      <c r="F685">
        <v>97.872900000000001</v>
      </c>
      <c r="G685">
        <v>104.316</v>
      </c>
      <c r="H685">
        <v>1383.95</v>
      </c>
      <c r="I685">
        <v>1.0855999999999999</v>
      </c>
      <c r="J685">
        <v>7.2504999999999997</v>
      </c>
      <c r="K685">
        <v>244.60570000000001</v>
      </c>
      <c r="L685">
        <v>67414.789999999994</v>
      </c>
      <c r="M685">
        <v>68.62</v>
      </c>
      <c r="N685">
        <v>2387.19</v>
      </c>
      <c r="O685">
        <v>2.0059999999999998</v>
      </c>
      <c r="P685">
        <v>12.205</v>
      </c>
      <c r="Q685">
        <v>3.06</v>
      </c>
      <c r="R685">
        <v>0.93</v>
      </c>
      <c r="S685">
        <v>1.1200000000000001</v>
      </c>
      <c r="T685">
        <v>0.81</v>
      </c>
      <c r="U685">
        <v>1808</v>
      </c>
      <c r="V685">
        <v>5459.1</v>
      </c>
      <c r="W685">
        <v>17357.88</v>
      </c>
      <c r="X685">
        <v>6010.64</v>
      </c>
      <c r="Y685">
        <v>2731.9</v>
      </c>
      <c r="Z685">
        <v>37667.410000000003</v>
      </c>
    </row>
    <row r="686" spans="2:26" x14ac:dyDescent="0.25">
      <c r="B686" s="3">
        <v>45499</v>
      </c>
      <c r="C686">
        <v>349.24</v>
      </c>
      <c r="D686">
        <v>3.8725000000000001</v>
      </c>
      <c r="E686">
        <v>96.57</v>
      </c>
      <c r="F686">
        <v>97.872900000000001</v>
      </c>
      <c r="G686">
        <v>104.316</v>
      </c>
      <c r="H686">
        <v>1383.95</v>
      </c>
      <c r="I686">
        <v>1.0855999999999999</v>
      </c>
      <c r="J686">
        <v>7.2504999999999997</v>
      </c>
      <c r="K686">
        <v>244.60570000000001</v>
      </c>
      <c r="L686">
        <v>67414.789999999994</v>
      </c>
      <c r="M686">
        <v>68.62</v>
      </c>
      <c r="N686">
        <v>2387.19</v>
      </c>
      <c r="O686">
        <v>2.0059999999999998</v>
      </c>
      <c r="P686">
        <v>12.205</v>
      </c>
      <c r="Q686">
        <v>3.06</v>
      </c>
      <c r="R686">
        <v>0.93</v>
      </c>
      <c r="S686">
        <v>1.1200000000000001</v>
      </c>
      <c r="T686">
        <v>0.81</v>
      </c>
      <c r="U686">
        <v>1808</v>
      </c>
      <c r="V686">
        <v>5459.1</v>
      </c>
      <c r="W686">
        <v>17357.88</v>
      </c>
      <c r="X686">
        <v>6010.64</v>
      </c>
      <c r="Y686">
        <v>2731.9</v>
      </c>
      <c r="Z686">
        <v>37667.410000000003</v>
      </c>
    </row>
    <row r="687" spans="2:26" x14ac:dyDescent="0.25">
      <c r="B687" s="3">
        <v>45498</v>
      </c>
      <c r="C687">
        <v>347.77</v>
      </c>
      <c r="D687">
        <v>3.8530000000000002</v>
      </c>
      <c r="E687">
        <v>96.58</v>
      </c>
      <c r="F687">
        <v>97.872200000000007</v>
      </c>
      <c r="G687">
        <v>104.355</v>
      </c>
      <c r="H687">
        <v>1383.15</v>
      </c>
      <c r="I687">
        <v>1.0846</v>
      </c>
      <c r="J687">
        <v>7.2469000000000001</v>
      </c>
      <c r="K687">
        <v>244.96119999999999</v>
      </c>
      <c r="L687">
        <v>64695</v>
      </c>
      <c r="M687">
        <v>69.09</v>
      </c>
      <c r="N687">
        <v>2364.56</v>
      </c>
      <c r="O687">
        <v>2.0409999999999999</v>
      </c>
      <c r="P687">
        <v>12.074999999999999</v>
      </c>
      <c r="Q687">
        <v>3.03</v>
      </c>
      <c r="R687">
        <v>0.93</v>
      </c>
      <c r="S687">
        <v>1.1299999999999999</v>
      </c>
      <c r="T687">
        <v>0.81</v>
      </c>
      <c r="U687">
        <v>1834</v>
      </c>
      <c r="V687">
        <v>5399.22</v>
      </c>
      <c r="W687">
        <v>17181.72</v>
      </c>
      <c r="X687">
        <v>6016.51</v>
      </c>
      <c r="Y687">
        <v>2710.65</v>
      </c>
      <c r="Z687">
        <v>37869.51</v>
      </c>
    </row>
    <row r="688" spans="2:26" x14ac:dyDescent="0.25">
      <c r="B688" s="3">
        <v>45497</v>
      </c>
      <c r="C688">
        <v>343.03</v>
      </c>
      <c r="D688">
        <v>3.8285999999999998</v>
      </c>
      <c r="E688">
        <v>96.63</v>
      </c>
      <c r="F688">
        <v>97.898300000000006</v>
      </c>
      <c r="G688">
        <v>104.39100000000001</v>
      </c>
      <c r="H688">
        <v>1379.95</v>
      </c>
      <c r="I688">
        <v>1.0840000000000001</v>
      </c>
      <c r="J688">
        <v>7.2634999999999996</v>
      </c>
      <c r="K688">
        <v>244.00049999999999</v>
      </c>
      <c r="L688">
        <v>65700</v>
      </c>
      <c r="M688">
        <v>68.790000000000006</v>
      </c>
      <c r="N688">
        <v>2397.6999999999998</v>
      </c>
      <c r="O688">
        <v>2.117</v>
      </c>
      <c r="P688">
        <v>12.234999999999999</v>
      </c>
      <c r="Q688">
        <v>3.03</v>
      </c>
      <c r="R688">
        <v>0.93</v>
      </c>
      <c r="S688">
        <v>1.1299999999999999</v>
      </c>
      <c r="T688">
        <v>0.82</v>
      </c>
      <c r="U688">
        <v>1864</v>
      </c>
      <c r="V688">
        <v>5427.13</v>
      </c>
      <c r="W688">
        <v>17342.41</v>
      </c>
      <c r="X688">
        <v>6142.32</v>
      </c>
      <c r="Y688">
        <v>2758.71</v>
      </c>
      <c r="Z688">
        <v>39154.85</v>
      </c>
    </row>
    <row r="689" spans="2:26" x14ac:dyDescent="0.25">
      <c r="B689" s="3">
        <v>45496</v>
      </c>
      <c r="C689">
        <v>342.42</v>
      </c>
      <c r="D689">
        <v>3.7709999999999999</v>
      </c>
      <c r="E689">
        <v>96.66</v>
      </c>
      <c r="F689">
        <v>97.906899999999993</v>
      </c>
      <c r="G689">
        <v>104.45</v>
      </c>
      <c r="H689">
        <v>1386.1</v>
      </c>
      <c r="I689">
        <v>1.0853999999999999</v>
      </c>
      <c r="J689">
        <v>7.2747999999999999</v>
      </c>
      <c r="K689">
        <v>248.0934</v>
      </c>
      <c r="L689">
        <v>65565</v>
      </c>
      <c r="M689">
        <v>68.2</v>
      </c>
      <c r="N689">
        <v>2409.64</v>
      </c>
      <c r="O689">
        <v>2.1869999999999998</v>
      </c>
      <c r="P689">
        <v>12.01</v>
      </c>
      <c r="Q689">
        <v>2.97</v>
      </c>
      <c r="R689">
        <v>0.91</v>
      </c>
      <c r="S689">
        <v>1.1100000000000001</v>
      </c>
      <c r="T689">
        <v>0.82</v>
      </c>
      <c r="U689">
        <v>1869</v>
      </c>
      <c r="V689">
        <v>5555.74</v>
      </c>
      <c r="W689">
        <v>17997.349999999999</v>
      </c>
      <c r="X689">
        <v>6194.69</v>
      </c>
      <c r="Y689">
        <v>2774.29</v>
      </c>
      <c r="Z689">
        <v>39594.39</v>
      </c>
    </row>
    <row r="690" spans="2:26" x14ac:dyDescent="0.25">
      <c r="B690" s="3">
        <v>45495</v>
      </c>
      <c r="C690">
        <v>344.9</v>
      </c>
      <c r="D690">
        <v>3.7884000000000002</v>
      </c>
      <c r="E690">
        <v>96.65</v>
      </c>
      <c r="F690">
        <v>97.880200000000002</v>
      </c>
      <c r="G690">
        <v>104.31399999999999</v>
      </c>
      <c r="H690">
        <v>1388.45</v>
      </c>
      <c r="I690">
        <v>1.0891</v>
      </c>
      <c r="J690">
        <v>7.2737999999999996</v>
      </c>
      <c r="K690">
        <v>248.8998</v>
      </c>
      <c r="L690">
        <v>68340</v>
      </c>
      <c r="M690">
        <v>69.28</v>
      </c>
      <c r="N690">
        <v>2396.59</v>
      </c>
      <c r="O690">
        <v>2.2509999999999999</v>
      </c>
      <c r="P690">
        <v>12.095000000000001</v>
      </c>
      <c r="Q690">
        <v>3</v>
      </c>
      <c r="R690">
        <v>0.91</v>
      </c>
      <c r="S690">
        <v>1.1000000000000001</v>
      </c>
      <c r="T690">
        <v>0.83</v>
      </c>
      <c r="U690">
        <v>1896</v>
      </c>
      <c r="V690">
        <v>5564.41</v>
      </c>
      <c r="W690">
        <v>18007.57</v>
      </c>
      <c r="X690">
        <v>6253.94</v>
      </c>
      <c r="Y690">
        <v>2763.51</v>
      </c>
      <c r="Z690">
        <v>39599</v>
      </c>
    </row>
    <row r="691" spans="2:26" x14ac:dyDescent="0.25">
      <c r="B691" s="3">
        <v>45494</v>
      </c>
      <c r="C691">
        <v>345.86</v>
      </c>
      <c r="D691">
        <v>3.8224999999999998</v>
      </c>
      <c r="E691">
        <v>96.67</v>
      </c>
      <c r="F691">
        <v>97.864800000000002</v>
      </c>
      <c r="G691">
        <v>104.396</v>
      </c>
      <c r="H691">
        <v>1390.65</v>
      </c>
      <c r="I691">
        <v>1.0882000000000001</v>
      </c>
      <c r="J691">
        <v>7.2698999999999998</v>
      </c>
      <c r="K691">
        <v>248.40029999999999</v>
      </c>
      <c r="L691">
        <v>67480</v>
      </c>
      <c r="M691">
        <v>69.03</v>
      </c>
      <c r="N691">
        <v>2400.83</v>
      </c>
      <c r="O691">
        <v>2.1280000000000001</v>
      </c>
      <c r="P691">
        <v>12.115</v>
      </c>
      <c r="Q691">
        <v>3.03</v>
      </c>
      <c r="R691">
        <v>0.91</v>
      </c>
      <c r="S691">
        <v>1.1000000000000001</v>
      </c>
      <c r="T691">
        <v>0.82</v>
      </c>
      <c r="U691">
        <v>1902</v>
      </c>
      <c r="V691">
        <v>5505</v>
      </c>
      <c r="W691">
        <v>17726.939999999999</v>
      </c>
      <c r="X691">
        <v>6165.04</v>
      </c>
      <c r="Y691">
        <v>2795.46</v>
      </c>
      <c r="Z691">
        <v>40063.79</v>
      </c>
    </row>
    <row r="692" spans="2:26" x14ac:dyDescent="0.25">
      <c r="B692" s="3">
        <v>45493</v>
      </c>
      <c r="C692">
        <v>345.86</v>
      </c>
      <c r="D692">
        <v>3.8224999999999998</v>
      </c>
      <c r="E692">
        <v>96.67</v>
      </c>
      <c r="F692">
        <v>97.864800000000002</v>
      </c>
      <c r="G692">
        <v>104.396</v>
      </c>
      <c r="H692">
        <v>1390.65</v>
      </c>
      <c r="I692">
        <v>1.0882000000000001</v>
      </c>
      <c r="J692">
        <v>7.2698999999999998</v>
      </c>
      <c r="K692">
        <v>248.40029999999999</v>
      </c>
      <c r="L692">
        <v>67480</v>
      </c>
      <c r="M692">
        <v>69.03</v>
      </c>
      <c r="N692">
        <v>2400.83</v>
      </c>
      <c r="O692">
        <v>2.1280000000000001</v>
      </c>
      <c r="P692">
        <v>12.115</v>
      </c>
      <c r="Q692">
        <v>3.03</v>
      </c>
      <c r="R692">
        <v>0.91</v>
      </c>
      <c r="S692">
        <v>1.1000000000000001</v>
      </c>
      <c r="T692">
        <v>0.82</v>
      </c>
      <c r="U692">
        <v>1902</v>
      </c>
      <c r="V692">
        <v>5505</v>
      </c>
      <c r="W692">
        <v>17726.939999999999</v>
      </c>
      <c r="X692">
        <v>6165.04</v>
      </c>
      <c r="Y692">
        <v>2795.46</v>
      </c>
      <c r="Z692">
        <v>40063.79</v>
      </c>
    </row>
    <row r="693" spans="2:26" x14ac:dyDescent="0.25">
      <c r="B693" s="3">
        <v>45492</v>
      </c>
      <c r="C693">
        <v>345.86</v>
      </c>
      <c r="D693">
        <v>3.8224999999999998</v>
      </c>
      <c r="E693">
        <v>96.64</v>
      </c>
      <c r="F693">
        <v>97.864800000000002</v>
      </c>
      <c r="G693">
        <v>104.396</v>
      </c>
      <c r="H693">
        <v>1390.65</v>
      </c>
      <c r="I693">
        <v>1.0882000000000001</v>
      </c>
      <c r="J693">
        <v>7.2698999999999998</v>
      </c>
      <c r="K693">
        <v>248.40029999999999</v>
      </c>
      <c r="L693">
        <v>67480</v>
      </c>
      <c r="M693">
        <v>69.03</v>
      </c>
      <c r="N693">
        <v>2400.83</v>
      </c>
      <c r="O693">
        <v>2.1280000000000001</v>
      </c>
      <c r="P693">
        <v>12.115</v>
      </c>
      <c r="Q693">
        <v>3.03</v>
      </c>
      <c r="R693">
        <v>0.91</v>
      </c>
      <c r="S693">
        <v>1.1000000000000001</v>
      </c>
      <c r="T693">
        <v>0.82</v>
      </c>
      <c r="U693">
        <v>1902</v>
      </c>
      <c r="V693">
        <v>5505</v>
      </c>
      <c r="W693">
        <v>17726.939999999999</v>
      </c>
      <c r="X693">
        <v>6165.04</v>
      </c>
      <c r="Y693">
        <v>2795.46</v>
      </c>
      <c r="Z693">
        <v>40063.79</v>
      </c>
    </row>
    <row r="694" spans="2:26" x14ac:dyDescent="0.25">
      <c r="B694" s="3">
        <v>45491</v>
      </c>
      <c r="C694">
        <v>346.74</v>
      </c>
      <c r="D694">
        <v>3.8281999999999998</v>
      </c>
      <c r="E694">
        <v>96.66</v>
      </c>
      <c r="F694">
        <v>97.856899999999996</v>
      </c>
      <c r="G694">
        <v>104.173</v>
      </c>
      <c r="H694">
        <v>1383.55</v>
      </c>
      <c r="I694">
        <v>1.0896999999999999</v>
      </c>
      <c r="J694">
        <v>7.2621000000000002</v>
      </c>
      <c r="K694">
        <v>249.5352</v>
      </c>
      <c r="L694">
        <v>63650</v>
      </c>
      <c r="M694">
        <v>70.489999999999995</v>
      </c>
      <c r="N694">
        <v>2445.08</v>
      </c>
      <c r="O694">
        <v>2.125</v>
      </c>
      <c r="P694">
        <v>12.2</v>
      </c>
      <c r="Q694">
        <v>3.03</v>
      </c>
      <c r="R694">
        <v>0.91</v>
      </c>
      <c r="S694">
        <v>1.0900000000000001</v>
      </c>
      <c r="T694">
        <v>0.82</v>
      </c>
      <c r="U694">
        <v>1912</v>
      </c>
      <c r="V694">
        <v>5544.59</v>
      </c>
      <c r="W694">
        <v>17871.22</v>
      </c>
      <c r="X694">
        <v>6306.8</v>
      </c>
      <c r="Y694">
        <v>2824.35</v>
      </c>
      <c r="Z694">
        <v>40126.35</v>
      </c>
    </row>
    <row r="695" spans="2:26" x14ac:dyDescent="0.25">
      <c r="B695" s="3">
        <v>45490</v>
      </c>
      <c r="C695">
        <v>348.38</v>
      </c>
      <c r="D695">
        <v>3.8298999999999999</v>
      </c>
      <c r="E695">
        <v>96.67</v>
      </c>
      <c r="F695">
        <v>97.860799999999998</v>
      </c>
      <c r="G695">
        <v>103.748</v>
      </c>
      <c r="H695">
        <v>1380.2</v>
      </c>
      <c r="I695">
        <v>1.0939000000000001</v>
      </c>
      <c r="J695">
        <v>7.2621000000000002</v>
      </c>
      <c r="K695">
        <v>251.82849999999999</v>
      </c>
      <c r="L695">
        <v>64730</v>
      </c>
      <c r="M695">
        <v>70.45</v>
      </c>
      <c r="N695">
        <v>2458.79</v>
      </c>
      <c r="O695">
        <v>2.0350000000000001</v>
      </c>
      <c r="P695">
        <v>12.09</v>
      </c>
      <c r="Q695">
        <v>3.04</v>
      </c>
      <c r="R695">
        <v>0.91</v>
      </c>
      <c r="S695">
        <v>1.0900000000000001</v>
      </c>
      <c r="T695">
        <v>0.83</v>
      </c>
      <c r="U695">
        <v>1890</v>
      </c>
      <c r="V695">
        <v>5588.27</v>
      </c>
      <c r="W695">
        <v>17996.919999999998</v>
      </c>
      <c r="X695">
        <v>6297.49</v>
      </c>
      <c r="Y695">
        <v>2843.29</v>
      </c>
      <c r="Z695">
        <v>41097.69</v>
      </c>
    </row>
    <row r="696" spans="2:26" x14ac:dyDescent="0.25">
      <c r="B696" s="3">
        <v>45489</v>
      </c>
      <c r="C696">
        <v>345.74</v>
      </c>
      <c r="D696">
        <v>3.8187000000000002</v>
      </c>
      <c r="E696">
        <v>96.67</v>
      </c>
      <c r="F696">
        <v>97.838800000000006</v>
      </c>
      <c r="G696">
        <v>104.27</v>
      </c>
      <c r="H696">
        <v>1385.5</v>
      </c>
      <c r="I696">
        <v>1.0899000000000001</v>
      </c>
      <c r="J696">
        <v>7.2685000000000004</v>
      </c>
      <c r="K696">
        <v>255.18610000000001</v>
      </c>
      <c r="L696">
        <v>65450</v>
      </c>
      <c r="M696">
        <v>69.989999999999995</v>
      </c>
      <c r="N696">
        <v>2469.08</v>
      </c>
      <c r="O696">
        <v>2.1880000000000002</v>
      </c>
      <c r="P696">
        <v>12.3</v>
      </c>
      <c r="Q696">
        <v>3.03</v>
      </c>
      <c r="R696">
        <v>0.9</v>
      </c>
      <c r="S696">
        <v>1.0900000000000001</v>
      </c>
      <c r="T696">
        <v>0.84</v>
      </c>
      <c r="U696">
        <v>1942</v>
      </c>
      <c r="V696">
        <v>5667.2</v>
      </c>
      <c r="W696">
        <v>18509.34</v>
      </c>
      <c r="X696">
        <v>6316.53</v>
      </c>
      <c r="Y696">
        <v>2866.09</v>
      </c>
      <c r="Z696">
        <v>41275.08</v>
      </c>
    </row>
    <row r="697" spans="2:26" x14ac:dyDescent="0.25">
      <c r="B697" s="3">
        <v>45488</v>
      </c>
      <c r="C697">
        <v>341.45</v>
      </c>
      <c r="D697">
        <v>3.8300999999999998</v>
      </c>
      <c r="E697">
        <v>96.65</v>
      </c>
      <c r="F697">
        <v>97.828500000000005</v>
      </c>
      <c r="G697">
        <v>104.18899999999999</v>
      </c>
      <c r="H697">
        <v>1383.55</v>
      </c>
      <c r="I697">
        <v>1.0893999999999999</v>
      </c>
      <c r="J697">
        <v>7.2583000000000002</v>
      </c>
      <c r="K697">
        <v>254.06209999999999</v>
      </c>
      <c r="L697">
        <v>63700</v>
      </c>
      <c r="M697">
        <v>70.62</v>
      </c>
      <c r="N697">
        <v>2422.27</v>
      </c>
      <c r="O697">
        <v>2.1579999999999999</v>
      </c>
      <c r="P697">
        <v>12.321</v>
      </c>
      <c r="Q697">
        <v>3.08</v>
      </c>
      <c r="R697">
        <v>0.9</v>
      </c>
      <c r="S697">
        <v>1.0900000000000001</v>
      </c>
      <c r="T697">
        <v>0.84</v>
      </c>
      <c r="U697">
        <v>1993</v>
      </c>
      <c r="V697">
        <v>5631.22</v>
      </c>
      <c r="W697">
        <v>18472.57</v>
      </c>
      <c r="X697">
        <v>6421.67</v>
      </c>
      <c r="Y697">
        <v>2860.92</v>
      </c>
      <c r="Z697">
        <v>41190.68</v>
      </c>
    </row>
    <row r="698" spans="2:26" x14ac:dyDescent="0.25">
      <c r="B698" s="3">
        <v>45487</v>
      </c>
      <c r="C698">
        <v>342.35</v>
      </c>
      <c r="D698">
        <v>3.8187000000000002</v>
      </c>
      <c r="E698">
        <v>96.65</v>
      </c>
      <c r="F698">
        <v>97.7804</v>
      </c>
      <c r="G698">
        <v>104.093</v>
      </c>
      <c r="H698">
        <v>1375.35</v>
      </c>
      <c r="I698">
        <v>1.0907</v>
      </c>
      <c r="J698">
        <v>7.2504</v>
      </c>
      <c r="K698">
        <v>253.35310000000001</v>
      </c>
      <c r="L698">
        <v>57845</v>
      </c>
      <c r="M698">
        <v>70.819999999999993</v>
      </c>
      <c r="N698">
        <v>2411.4299999999998</v>
      </c>
      <c r="O698">
        <v>2.3290000000000002</v>
      </c>
      <c r="P698">
        <v>12.33</v>
      </c>
      <c r="Q698">
        <v>3.07</v>
      </c>
      <c r="R698">
        <v>0.89</v>
      </c>
      <c r="S698">
        <v>1.0900000000000001</v>
      </c>
      <c r="T698">
        <v>0.84</v>
      </c>
      <c r="U698">
        <v>1997</v>
      </c>
      <c r="V698">
        <v>5615.35</v>
      </c>
      <c r="W698">
        <v>18398.45</v>
      </c>
      <c r="X698">
        <v>6532.63</v>
      </c>
      <c r="Y698">
        <v>2857</v>
      </c>
      <c r="Z698">
        <v>41190.68</v>
      </c>
    </row>
    <row r="699" spans="2:26" x14ac:dyDescent="0.25">
      <c r="B699" s="3">
        <v>45486</v>
      </c>
      <c r="C699">
        <v>342.35</v>
      </c>
      <c r="D699">
        <v>3.8187000000000002</v>
      </c>
      <c r="E699">
        <v>96.65</v>
      </c>
      <c r="F699">
        <v>97.7804</v>
      </c>
      <c r="G699">
        <v>104.093</v>
      </c>
      <c r="H699">
        <v>1375.35</v>
      </c>
      <c r="I699">
        <v>1.0907</v>
      </c>
      <c r="J699">
        <v>7.2504</v>
      </c>
      <c r="K699">
        <v>253.35310000000001</v>
      </c>
      <c r="L699">
        <v>57845</v>
      </c>
      <c r="M699">
        <v>70.819999999999993</v>
      </c>
      <c r="N699">
        <v>2411.4299999999998</v>
      </c>
      <c r="O699">
        <v>2.3290000000000002</v>
      </c>
      <c r="P699">
        <v>12.33</v>
      </c>
      <c r="Q699">
        <v>3.07</v>
      </c>
      <c r="R699">
        <v>0.89</v>
      </c>
      <c r="S699">
        <v>1.0900000000000001</v>
      </c>
      <c r="T699">
        <v>0.84</v>
      </c>
      <c r="U699">
        <v>1997</v>
      </c>
      <c r="V699">
        <v>5615.35</v>
      </c>
      <c r="W699">
        <v>18398.45</v>
      </c>
      <c r="X699">
        <v>6532.63</v>
      </c>
      <c r="Y699">
        <v>2857</v>
      </c>
      <c r="Z699">
        <v>41190.68</v>
      </c>
    </row>
    <row r="700" spans="2:26" x14ac:dyDescent="0.25">
      <c r="B700" s="3">
        <v>45485</v>
      </c>
      <c r="C700">
        <v>342.35</v>
      </c>
      <c r="D700">
        <v>3.8187000000000002</v>
      </c>
      <c r="E700">
        <v>96.65</v>
      </c>
      <c r="F700">
        <v>97.7804</v>
      </c>
      <c r="G700">
        <v>104.093</v>
      </c>
      <c r="H700">
        <v>1375.35</v>
      </c>
      <c r="I700">
        <v>1.0907</v>
      </c>
      <c r="J700">
        <v>7.2504</v>
      </c>
      <c r="K700">
        <v>253.35310000000001</v>
      </c>
      <c r="L700">
        <v>57845</v>
      </c>
      <c r="M700">
        <v>70.819999999999993</v>
      </c>
      <c r="N700">
        <v>2411.4299999999998</v>
      </c>
      <c r="O700">
        <v>2.3290000000000002</v>
      </c>
      <c r="P700">
        <v>12.33</v>
      </c>
      <c r="Q700">
        <v>3.07</v>
      </c>
      <c r="R700">
        <v>0.89</v>
      </c>
      <c r="S700">
        <v>1.0900000000000001</v>
      </c>
      <c r="T700">
        <v>0.84</v>
      </c>
      <c r="U700">
        <v>1997</v>
      </c>
      <c r="V700">
        <v>5615.35</v>
      </c>
      <c r="W700">
        <v>18398.45</v>
      </c>
      <c r="X700">
        <v>6532.63</v>
      </c>
      <c r="Y700">
        <v>2857</v>
      </c>
      <c r="Z700">
        <v>41190.68</v>
      </c>
    </row>
    <row r="701" spans="2:26" x14ac:dyDescent="0.25">
      <c r="B701" s="3">
        <v>45484</v>
      </c>
      <c r="C701">
        <v>339.57</v>
      </c>
      <c r="D701">
        <v>3.8231999999999999</v>
      </c>
      <c r="E701">
        <v>96.68</v>
      </c>
      <c r="F701">
        <v>97.766300000000001</v>
      </c>
      <c r="G701">
        <v>104.44</v>
      </c>
      <c r="H701">
        <v>1372.35</v>
      </c>
      <c r="I701">
        <v>1.0868</v>
      </c>
      <c r="J701">
        <v>7.2579000000000002</v>
      </c>
      <c r="K701">
        <v>252.28630000000001</v>
      </c>
      <c r="L701">
        <v>57580</v>
      </c>
      <c r="M701">
        <v>70.849999999999994</v>
      </c>
      <c r="N701">
        <v>2415.48</v>
      </c>
      <c r="O701">
        <v>2.2679999999999998</v>
      </c>
      <c r="P701">
        <v>12.365</v>
      </c>
      <c r="Q701">
        <v>3.08</v>
      </c>
      <c r="R701">
        <v>0.9</v>
      </c>
      <c r="S701">
        <v>1.1000000000000001</v>
      </c>
      <c r="T701">
        <v>0.84</v>
      </c>
      <c r="U701">
        <v>1947</v>
      </c>
      <c r="V701">
        <v>5584.54</v>
      </c>
      <c r="W701">
        <v>18283.41</v>
      </c>
      <c r="X701">
        <v>6371.78</v>
      </c>
      <c r="Y701">
        <v>2891.35</v>
      </c>
      <c r="Z701">
        <v>42224.02</v>
      </c>
    </row>
    <row r="702" spans="2:26" x14ac:dyDescent="0.25">
      <c r="B702" s="3">
        <v>45483</v>
      </c>
      <c r="C702">
        <v>342.75</v>
      </c>
      <c r="D702">
        <v>3.8073000000000001</v>
      </c>
      <c r="E702">
        <v>96.67</v>
      </c>
      <c r="F702">
        <v>97.715800000000002</v>
      </c>
      <c r="G702">
        <v>105.048</v>
      </c>
      <c r="H702">
        <v>1384</v>
      </c>
      <c r="I702">
        <v>1.083</v>
      </c>
      <c r="J702">
        <v>7.2759999999999998</v>
      </c>
      <c r="K702">
        <v>255.49610000000001</v>
      </c>
      <c r="L702">
        <v>57625</v>
      </c>
      <c r="M702">
        <v>70.930000000000007</v>
      </c>
      <c r="N702">
        <v>2371.2600000000002</v>
      </c>
      <c r="O702">
        <v>2.3290000000000002</v>
      </c>
      <c r="P702">
        <v>12.35</v>
      </c>
      <c r="Q702">
        <v>3.07</v>
      </c>
      <c r="R702">
        <v>0.9</v>
      </c>
      <c r="S702">
        <v>1.0900000000000001</v>
      </c>
      <c r="T702">
        <v>0.83</v>
      </c>
      <c r="U702">
        <v>1939</v>
      </c>
      <c r="V702">
        <v>5633.91</v>
      </c>
      <c r="W702">
        <v>18647.45</v>
      </c>
      <c r="X702">
        <v>6251.18</v>
      </c>
      <c r="Y702">
        <v>2867.99</v>
      </c>
      <c r="Z702">
        <v>41831.99</v>
      </c>
    </row>
    <row r="703" spans="2:26" x14ac:dyDescent="0.25">
      <c r="B703" s="3">
        <v>45482</v>
      </c>
      <c r="C703">
        <v>344.34</v>
      </c>
      <c r="D703">
        <v>3.8252999999999999</v>
      </c>
      <c r="E703">
        <v>96.67</v>
      </c>
      <c r="F703">
        <v>97.707499999999996</v>
      </c>
      <c r="G703">
        <v>105.129</v>
      </c>
      <c r="H703">
        <v>1383.5</v>
      </c>
      <c r="I703">
        <v>1.0812999999999999</v>
      </c>
      <c r="J703">
        <v>7.2725999999999997</v>
      </c>
      <c r="K703">
        <v>255.20869999999999</v>
      </c>
      <c r="L703">
        <v>58160</v>
      </c>
      <c r="M703">
        <v>70.92</v>
      </c>
      <c r="N703">
        <v>2364.09</v>
      </c>
      <c r="O703">
        <v>2.3439999999999999</v>
      </c>
      <c r="P703">
        <v>12.365</v>
      </c>
      <c r="Q703">
        <v>3.1</v>
      </c>
      <c r="R703">
        <v>0.9</v>
      </c>
      <c r="S703">
        <v>1.0900000000000001</v>
      </c>
      <c r="T703">
        <v>0.83</v>
      </c>
      <c r="U703">
        <v>1894</v>
      </c>
      <c r="V703">
        <v>5576.98</v>
      </c>
      <c r="W703">
        <v>18429.29</v>
      </c>
      <c r="X703">
        <v>6275.64</v>
      </c>
      <c r="Y703">
        <v>2867.38</v>
      </c>
      <c r="Z703">
        <v>41580.17</v>
      </c>
    </row>
    <row r="704" spans="2:26" x14ac:dyDescent="0.25">
      <c r="B704" s="3">
        <v>45481</v>
      </c>
      <c r="C704">
        <v>343.49</v>
      </c>
      <c r="D704">
        <v>3.8275999999999999</v>
      </c>
      <c r="E704">
        <v>96.67</v>
      </c>
      <c r="F704">
        <v>97.686700000000002</v>
      </c>
      <c r="G704">
        <v>105</v>
      </c>
      <c r="H704">
        <v>1383.45</v>
      </c>
      <c r="I704">
        <v>1.0824</v>
      </c>
      <c r="J704">
        <v>7.2680999999999996</v>
      </c>
      <c r="K704">
        <v>252.79499999999999</v>
      </c>
      <c r="L704">
        <v>56755</v>
      </c>
      <c r="M704">
        <v>71.69</v>
      </c>
      <c r="N704">
        <v>2359.13</v>
      </c>
      <c r="O704">
        <v>2.3660000000000001</v>
      </c>
      <c r="P704">
        <v>12.39</v>
      </c>
      <c r="Q704">
        <v>3.11</v>
      </c>
      <c r="R704">
        <v>0.89</v>
      </c>
      <c r="S704">
        <v>1.0900000000000001</v>
      </c>
      <c r="T704">
        <v>0.83</v>
      </c>
      <c r="U704">
        <v>1940</v>
      </c>
      <c r="V704">
        <v>5572.85</v>
      </c>
      <c r="W704">
        <v>18403.740000000002</v>
      </c>
      <c r="X704">
        <v>6284.73</v>
      </c>
      <c r="Y704">
        <v>2857.76</v>
      </c>
      <c r="Z704">
        <v>40780.699999999997</v>
      </c>
    </row>
    <row r="705" spans="2:26" x14ac:dyDescent="0.25">
      <c r="B705" s="3">
        <v>45480</v>
      </c>
      <c r="C705">
        <v>344.73</v>
      </c>
      <c r="D705">
        <v>3.8769</v>
      </c>
      <c r="E705">
        <v>96.68</v>
      </c>
      <c r="F705">
        <v>97.651600000000002</v>
      </c>
      <c r="G705">
        <v>104.875</v>
      </c>
      <c r="H705">
        <v>1380.95</v>
      </c>
      <c r="I705">
        <v>1.0840000000000001</v>
      </c>
      <c r="J705">
        <v>7.2683</v>
      </c>
      <c r="K705">
        <v>252.7997</v>
      </c>
      <c r="L705">
        <v>56685</v>
      </c>
      <c r="M705">
        <v>71.8</v>
      </c>
      <c r="N705">
        <v>2392.16</v>
      </c>
      <c r="O705">
        <v>2.319</v>
      </c>
      <c r="P705">
        <v>12.484999999999999</v>
      </c>
      <c r="Q705">
        <v>3.14</v>
      </c>
      <c r="R705">
        <v>0.89</v>
      </c>
      <c r="S705">
        <v>1.0900000000000001</v>
      </c>
      <c r="T705">
        <v>0.83</v>
      </c>
      <c r="U705">
        <v>1966</v>
      </c>
      <c r="V705">
        <v>5567.19</v>
      </c>
      <c r="W705">
        <v>18352.759999999998</v>
      </c>
      <c r="X705">
        <v>6382.27</v>
      </c>
      <c r="Y705">
        <v>2862.23</v>
      </c>
      <c r="Z705">
        <v>40912.370000000003</v>
      </c>
    </row>
    <row r="706" spans="2:26" x14ac:dyDescent="0.25">
      <c r="B706" s="3">
        <v>45479</v>
      </c>
      <c r="C706">
        <v>344.73</v>
      </c>
      <c r="D706">
        <v>3.8769</v>
      </c>
      <c r="E706">
        <v>96.68</v>
      </c>
      <c r="F706">
        <v>97.651600000000002</v>
      </c>
      <c r="G706">
        <v>104.875</v>
      </c>
      <c r="H706">
        <v>1380.95</v>
      </c>
      <c r="I706">
        <v>1.0840000000000001</v>
      </c>
      <c r="J706">
        <v>7.2683</v>
      </c>
      <c r="K706">
        <v>252.7997</v>
      </c>
      <c r="L706">
        <v>56685</v>
      </c>
      <c r="M706">
        <v>71.8</v>
      </c>
      <c r="N706">
        <v>2392.16</v>
      </c>
      <c r="O706">
        <v>2.319</v>
      </c>
      <c r="P706">
        <v>12.484999999999999</v>
      </c>
      <c r="Q706">
        <v>3.14</v>
      </c>
      <c r="R706">
        <v>0.89</v>
      </c>
      <c r="S706">
        <v>1.0900000000000001</v>
      </c>
      <c r="T706">
        <v>0.83</v>
      </c>
      <c r="U706">
        <v>1966</v>
      </c>
      <c r="V706">
        <v>5567.19</v>
      </c>
      <c r="W706">
        <v>18352.759999999998</v>
      </c>
      <c r="X706">
        <v>6382.27</v>
      </c>
      <c r="Y706">
        <v>2862.23</v>
      </c>
      <c r="Z706">
        <v>40912.370000000003</v>
      </c>
    </row>
    <row r="707" spans="2:26" x14ac:dyDescent="0.25">
      <c r="B707" s="3">
        <v>45478</v>
      </c>
      <c r="C707">
        <v>344.73</v>
      </c>
      <c r="D707">
        <v>3.8769</v>
      </c>
      <c r="E707">
        <v>96.58</v>
      </c>
      <c r="F707">
        <v>97.651600000000002</v>
      </c>
      <c r="G707">
        <v>104.875</v>
      </c>
      <c r="H707">
        <v>1380.95</v>
      </c>
      <c r="I707">
        <v>1.0840000000000001</v>
      </c>
      <c r="J707">
        <v>7.2683</v>
      </c>
      <c r="K707">
        <v>252.7997</v>
      </c>
      <c r="L707">
        <v>56685</v>
      </c>
      <c r="M707">
        <v>71.8</v>
      </c>
      <c r="N707">
        <v>2392.16</v>
      </c>
      <c r="O707">
        <v>2.319</v>
      </c>
      <c r="P707">
        <v>12.484999999999999</v>
      </c>
      <c r="Q707">
        <v>3.14</v>
      </c>
      <c r="R707">
        <v>0.89</v>
      </c>
      <c r="S707">
        <v>1.0900000000000001</v>
      </c>
      <c r="T707">
        <v>0.83</v>
      </c>
      <c r="U707">
        <v>1966</v>
      </c>
      <c r="V707">
        <v>5567.19</v>
      </c>
      <c r="W707">
        <v>18352.759999999998</v>
      </c>
      <c r="X707">
        <v>6382.27</v>
      </c>
      <c r="Y707">
        <v>2862.23</v>
      </c>
      <c r="Z707">
        <v>40912.370000000003</v>
      </c>
    </row>
    <row r="708" spans="2:26" x14ac:dyDescent="0.25">
      <c r="B708" s="3">
        <v>45477</v>
      </c>
      <c r="C708">
        <v>347.76</v>
      </c>
      <c r="D708">
        <v>3.8603999999999998</v>
      </c>
      <c r="E708">
        <v>96.58</v>
      </c>
      <c r="F708">
        <v>97.642099999999999</v>
      </c>
      <c r="G708">
        <v>105.13</v>
      </c>
      <c r="H708">
        <v>1381.05</v>
      </c>
      <c r="I708">
        <v>1.0811999999999999</v>
      </c>
      <c r="J708">
        <v>7.2682000000000002</v>
      </c>
      <c r="K708">
        <v>251.678</v>
      </c>
      <c r="L708">
        <v>59825</v>
      </c>
      <c r="M708">
        <v>72.27</v>
      </c>
      <c r="N708">
        <v>2356.69</v>
      </c>
      <c r="O708">
        <v>2.4180000000000001</v>
      </c>
      <c r="P708">
        <v>12.42</v>
      </c>
      <c r="Q708">
        <v>3.13</v>
      </c>
      <c r="R708">
        <v>0.89</v>
      </c>
      <c r="S708">
        <v>1.0900000000000001</v>
      </c>
      <c r="T708">
        <v>0.83</v>
      </c>
      <c r="U708">
        <v>2021</v>
      </c>
      <c r="V708">
        <v>5537.02</v>
      </c>
      <c r="W708">
        <v>18188.3</v>
      </c>
      <c r="X708">
        <v>6470.86</v>
      </c>
      <c r="Y708">
        <v>2824.94</v>
      </c>
      <c r="Z708">
        <v>40913.65</v>
      </c>
    </row>
    <row r="709" spans="2:26" x14ac:dyDescent="0.25">
      <c r="B709" s="3">
        <v>45476</v>
      </c>
      <c r="C709">
        <v>347.76</v>
      </c>
      <c r="D709">
        <v>3.8729</v>
      </c>
      <c r="E709">
        <v>96.58</v>
      </c>
      <c r="F709">
        <v>97.622900000000001</v>
      </c>
      <c r="G709">
        <v>105.40300000000001</v>
      </c>
      <c r="H709">
        <v>1386.4</v>
      </c>
      <c r="I709">
        <v>1.0786</v>
      </c>
      <c r="J709">
        <v>7.2702</v>
      </c>
      <c r="K709">
        <v>249.61070000000001</v>
      </c>
      <c r="L709">
        <v>59825</v>
      </c>
      <c r="M709">
        <v>72.27</v>
      </c>
      <c r="N709">
        <v>2356.1999999999998</v>
      </c>
      <c r="O709">
        <v>2.4180000000000001</v>
      </c>
      <c r="P709">
        <v>12.42</v>
      </c>
      <c r="Q709">
        <v>3.13</v>
      </c>
      <c r="R709">
        <v>0.89</v>
      </c>
      <c r="S709">
        <v>1.0900000000000001</v>
      </c>
      <c r="T709">
        <v>0.83</v>
      </c>
      <c r="U709">
        <v>2064</v>
      </c>
      <c r="V709">
        <v>5537.02</v>
      </c>
      <c r="W709">
        <v>18188.3</v>
      </c>
      <c r="X709">
        <v>6455.7</v>
      </c>
      <c r="Y709">
        <v>2794.01</v>
      </c>
      <c r="Z709">
        <v>40580.76</v>
      </c>
    </row>
    <row r="710" spans="2:26" x14ac:dyDescent="0.25">
      <c r="B710" s="3">
        <v>45475</v>
      </c>
      <c r="C710">
        <v>350.66</v>
      </c>
      <c r="D710">
        <v>3.8752</v>
      </c>
      <c r="E710">
        <v>96.57</v>
      </c>
      <c r="F710">
        <v>97.601799999999997</v>
      </c>
      <c r="G710">
        <v>105.72199999999999</v>
      </c>
      <c r="H710">
        <v>1386.85</v>
      </c>
      <c r="I710">
        <v>1.0745</v>
      </c>
      <c r="J710">
        <v>7.2712000000000003</v>
      </c>
      <c r="K710">
        <v>244.32919999999999</v>
      </c>
      <c r="L710">
        <v>62185</v>
      </c>
      <c r="M710">
        <v>71.709999999999994</v>
      </c>
      <c r="N710">
        <v>2329.46</v>
      </c>
      <c r="O710">
        <v>2.4350000000000001</v>
      </c>
      <c r="P710">
        <v>12.56</v>
      </c>
      <c r="Q710">
        <v>3.12</v>
      </c>
      <c r="R710">
        <v>0.9</v>
      </c>
      <c r="S710">
        <v>1.0900000000000001</v>
      </c>
      <c r="T710">
        <v>0.83</v>
      </c>
      <c r="U710">
        <v>2179</v>
      </c>
      <c r="V710">
        <v>5509.01</v>
      </c>
      <c r="W710">
        <v>18028.759999999998</v>
      </c>
      <c r="X710">
        <v>6374.91</v>
      </c>
      <c r="Y710">
        <v>2780.86</v>
      </c>
      <c r="Z710">
        <v>40074.69</v>
      </c>
    </row>
    <row r="711" spans="2:26" x14ac:dyDescent="0.25">
      <c r="B711" s="3">
        <v>45474</v>
      </c>
      <c r="C711">
        <v>348.76</v>
      </c>
      <c r="D711">
        <v>3.8466</v>
      </c>
      <c r="E711">
        <v>96.6</v>
      </c>
      <c r="F711">
        <v>97.584800000000001</v>
      </c>
      <c r="G711">
        <v>105.901</v>
      </c>
      <c r="H711">
        <v>1383.75</v>
      </c>
      <c r="I711">
        <v>1.0740000000000001</v>
      </c>
      <c r="J711">
        <v>7.2683999999999997</v>
      </c>
      <c r="K711">
        <v>244.4949</v>
      </c>
      <c r="L711">
        <v>63695</v>
      </c>
      <c r="M711">
        <v>71.72</v>
      </c>
      <c r="N711">
        <v>2331.9</v>
      </c>
      <c r="O711">
        <v>2.4780000000000002</v>
      </c>
      <c r="P711">
        <v>12.535</v>
      </c>
      <c r="Q711">
        <v>3.09</v>
      </c>
      <c r="R711">
        <v>0.91</v>
      </c>
      <c r="S711">
        <v>1.1000000000000001</v>
      </c>
      <c r="T711">
        <v>0.84</v>
      </c>
      <c r="U711">
        <v>2158</v>
      </c>
      <c r="V711">
        <v>5475.09</v>
      </c>
      <c r="W711">
        <v>17879.3</v>
      </c>
      <c r="X711">
        <v>6331.86</v>
      </c>
      <c r="Y711">
        <v>2804.31</v>
      </c>
      <c r="Z711">
        <v>39631.06</v>
      </c>
    </row>
    <row r="712" spans="2:26" x14ac:dyDescent="0.25">
      <c r="B712" s="3">
        <v>45473</v>
      </c>
      <c r="C712">
        <v>344.1</v>
      </c>
      <c r="D712">
        <v>3.8582000000000001</v>
      </c>
      <c r="E712">
        <v>96.59</v>
      </c>
      <c r="F712">
        <v>97.607900000000001</v>
      </c>
      <c r="G712">
        <v>105.866</v>
      </c>
      <c r="H712">
        <v>1376.5</v>
      </c>
      <c r="I712">
        <v>1.0712999999999999</v>
      </c>
      <c r="J712">
        <v>7.2672999999999996</v>
      </c>
      <c r="K712">
        <v>246.0575</v>
      </c>
      <c r="L712">
        <v>61024.23</v>
      </c>
      <c r="M712">
        <v>70.739999999999995</v>
      </c>
      <c r="N712">
        <v>2326.75</v>
      </c>
      <c r="O712">
        <v>2.601</v>
      </c>
      <c r="P712">
        <v>12.635</v>
      </c>
      <c r="Q712">
        <v>3.09</v>
      </c>
      <c r="R712">
        <v>0.94</v>
      </c>
      <c r="S712">
        <v>1.1499999999999999</v>
      </c>
      <c r="T712">
        <v>0.83</v>
      </c>
      <c r="U712">
        <v>2050</v>
      </c>
      <c r="V712">
        <v>5460.48</v>
      </c>
      <c r="W712">
        <v>17732.599999999999</v>
      </c>
      <c r="X712">
        <v>6331.86</v>
      </c>
      <c r="Y712">
        <v>2797.82</v>
      </c>
      <c r="Z712">
        <v>39583.08</v>
      </c>
    </row>
    <row r="713" spans="2:26" x14ac:dyDescent="0.25">
      <c r="B713" s="3">
        <v>45472</v>
      </c>
      <c r="C713">
        <v>344.1</v>
      </c>
      <c r="D713">
        <v>3.8582000000000001</v>
      </c>
      <c r="E713">
        <v>96.59</v>
      </c>
      <c r="F713">
        <v>97.607900000000001</v>
      </c>
      <c r="G713">
        <v>105.866</v>
      </c>
      <c r="H713">
        <v>1376.5</v>
      </c>
      <c r="I713">
        <v>1.0712999999999999</v>
      </c>
      <c r="J713">
        <v>7.2672999999999996</v>
      </c>
      <c r="K713">
        <v>246.0575</v>
      </c>
      <c r="L713">
        <v>61024.23</v>
      </c>
      <c r="M713">
        <v>70.739999999999995</v>
      </c>
      <c r="N713">
        <v>2326.75</v>
      </c>
      <c r="O713">
        <v>2.601</v>
      </c>
      <c r="P713">
        <v>12.635</v>
      </c>
      <c r="Q713">
        <v>3.09</v>
      </c>
      <c r="R713">
        <v>0.94</v>
      </c>
      <c r="S713">
        <v>1.1499999999999999</v>
      </c>
      <c r="T713">
        <v>0.83</v>
      </c>
      <c r="U713">
        <v>2050</v>
      </c>
      <c r="V713">
        <v>5460.48</v>
      </c>
      <c r="W713">
        <v>17732.599999999999</v>
      </c>
      <c r="X713">
        <v>6331.86</v>
      </c>
      <c r="Y713">
        <v>2797.82</v>
      </c>
      <c r="Z713">
        <v>39583.08</v>
      </c>
    </row>
    <row r="714" spans="2:26" x14ac:dyDescent="0.25">
      <c r="B714" s="3">
        <v>45471</v>
      </c>
      <c r="C714">
        <v>344.1</v>
      </c>
      <c r="D714">
        <v>3.8582000000000001</v>
      </c>
      <c r="E714">
        <v>96.54</v>
      </c>
      <c r="F714">
        <v>97.607900000000001</v>
      </c>
      <c r="G714">
        <v>105.866</v>
      </c>
      <c r="H714">
        <v>1376.5</v>
      </c>
      <c r="I714">
        <v>1.0712999999999999</v>
      </c>
      <c r="J714">
        <v>7.2672999999999996</v>
      </c>
      <c r="K714">
        <v>246.0575</v>
      </c>
      <c r="L714">
        <v>61024.23</v>
      </c>
      <c r="M714">
        <v>70.739999999999995</v>
      </c>
      <c r="N714">
        <v>2326.75</v>
      </c>
      <c r="O714">
        <v>2.601</v>
      </c>
      <c r="P714">
        <v>12.635</v>
      </c>
      <c r="Q714">
        <v>3.09</v>
      </c>
      <c r="R714">
        <v>0.94</v>
      </c>
      <c r="S714">
        <v>1.1499999999999999</v>
      </c>
      <c r="T714">
        <v>0.83</v>
      </c>
      <c r="U714">
        <v>2050</v>
      </c>
      <c r="V714">
        <v>5460.48</v>
      </c>
      <c r="W714">
        <v>17732.599999999999</v>
      </c>
      <c r="X714">
        <v>6331.86</v>
      </c>
      <c r="Y714">
        <v>2797.82</v>
      </c>
      <c r="Z714">
        <v>39583.08</v>
      </c>
    </row>
    <row r="715" spans="2:26" x14ac:dyDescent="0.25">
      <c r="B715" s="3">
        <v>45470</v>
      </c>
      <c r="C715">
        <v>331</v>
      </c>
      <c r="D715">
        <v>3.8822000000000001</v>
      </c>
      <c r="E715">
        <v>96.55</v>
      </c>
      <c r="F715">
        <v>97.717299999999994</v>
      </c>
      <c r="G715">
        <v>105.90600000000001</v>
      </c>
      <c r="H715">
        <v>1385.9</v>
      </c>
      <c r="I715">
        <v>1.0704</v>
      </c>
      <c r="J715">
        <v>7.2687999999999997</v>
      </c>
      <c r="K715">
        <v>251.94759999999999</v>
      </c>
      <c r="L715">
        <v>61365</v>
      </c>
      <c r="M715">
        <v>70.97</v>
      </c>
      <c r="N715">
        <v>2327.73</v>
      </c>
      <c r="O715">
        <v>2.6850000000000001</v>
      </c>
      <c r="P715">
        <v>12.66</v>
      </c>
      <c r="Q715">
        <v>3.13</v>
      </c>
      <c r="R715">
        <v>0.94</v>
      </c>
      <c r="S715">
        <v>1.1399999999999999</v>
      </c>
      <c r="T715">
        <v>0.83</v>
      </c>
      <c r="U715">
        <v>2031</v>
      </c>
      <c r="V715">
        <v>5482.87</v>
      </c>
      <c r="W715">
        <v>17858.68</v>
      </c>
      <c r="X715">
        <v>6324.05</v>
      </c>
      <c r="Y715">
        <v>2784.06</v>
      </c>
      <c r="Z715">
        <v>39341.54</v>
      </c>
    </row>
    <row r="716" spans="2:26" x14ac:dyDescent="0.25">
      <c r="B716" s="3">
        <v>45469</v>
      </c>
      <c r="C716">
        <v>327.87</v>
      </c>
      <c r="D716">
        <v>3.8382000000000001</v>
      </c>
      <c r="E716">
        <v>96.55</v>
      </c>
      <c r="F716">
        <v>97.800600000000003</v>
      </c>
      <c r="G716">
        <v>106.05200000000001</v>
      </c>
      <c r="H716">
        <v>1388.75</v>
      </c>
      <c r="I716">
        <v>1.0681</v>
      </c>
      <c r="J716">
        <v>7.2666000000000004</v>
      </c>
      <c r="K716">
        <v>251.53729999999999</v>
      </c>
      <c r="L716">
        <v>60940</v>
      </c>
      <c r="M716">
        <v>71.02</v>
      </c>
      <c r="N716">
        <v>2298.23</v>
      </c>
      <c r="O716">
        <v>2.6280000000000001</v>
      </c>
      <c r="P716">
        <v>12.62</v>
      </c>
      <c r="Q716">
        <v>3.08</v>
      </c>
      <c r="R716">
        <v>0.94</v>
      </c>
      <c r="S716">
        <v>1.1399999999999999</v>
      </c>
      <c r="T716">
        <v>0.82</v>
      </c>
      <c r="U716">
        <v>1964</v>
      </c>
      <c r="V716">
        <v>5477.9</v>
      </c>
      <c r="W716">
        <v>17805.16</v>
      </c>
      <c r="X716">
        <v>6477.24</v>
      </c>
      <c r="Y716">
        <v>2792.05</v>
      </c>
      <c r="Z716">
        <v>39667.07</v>
      </c>
    </row>
    <row r="717" spans="2:26" x14ac:dyDescent="0.25">
      <c r="B717" s="3">
        <v>45468</v>
      </c>
      <c r="C717">
        <v>331.12</v>
      </c>
      <c r="D717">
        <v>3.8654000000000002</v>
      </c>
      <c r="E717">
        <v>96.57</v>
      </c>
      <c r="F717">
        <v>97.865799999999993</v>
      </c>
      <c r="G717">
        <v>105.607</v>
      </c>
      <c r="H717">
        <v>1387.4</v>
      </c>
      <c r="I717">
        <v>1.0713999999999999</v>
      </c>
      <c r="J717">
        <v>7.2629000000000001</v>
      </c>
      <c r="K717">
        <v>254.50899999999999</v>
      </c>
      <c r="L717">
        <v>62055</v>
      </c>
      <c r="M717">
        <v>70.680000000000007</v>
      </c>
      <c r="N717">
        <v>2319.62</v>
      </c>
      <c r="O717">
        <v>2.7559999999999998</v>
      </c>
      <c r="P717">
        <v>12.734999999999999</v>
      </c>
      <c r="Q717">
        <v>3.09</v>
      </c>
      <c r="R717">
        <v>0.95</v>
      </c>
      <c r="S717">
        <v>1.1499999999999999</v>
      </c>
      <c r="T717">
        <v>0.82</v>
      </c>
      <c r="U717">
        <v>1926</v>
      </c>
      <c r="V717">
        <v>5469.3</v>
      </c>
      <c r="W717">
        <v>17717.650000000001</v>
      </c>
      <c r="X717">
        <v>6464.49</v>
      </c>
      <c r="Y717">
        <v>2774.39</v>
      </c>
      <c r="Z717">
        <v>39173.15</v>
      </c>
    </row>
    <row r="718" spans="2:26" x14ac:dyDescent="0.25">
      <c r="B718" s="3">
        <v>45467</v>
      </c>
      <c r="C718">
        <v>332.44</v>
      </c>
      <c r="D718">
        <v>3.8643000000000001</v>
      </c>
      <c r="E718">
        <v>96.6</v>
      </c>
      <c r="F718">
        <v>97.898499999999999</v>
      </c>
      <c r="G718">
        <v>105.473</v>
      </c>
      <c r="H718">
        <v>1389.1</v>
      </c>
      <c r="I718">
        <v>1.0732999999999999</v>
      </c>
      <c r="J718">
        <v>7.2594000000000003</v>
      </c>
      <c r="K718">
        <v>257.678</v>
      </c>
      <c r="L718">
        <v>59145</v>
      </c>
      <c r="M718">
        <v>70.91</v>
      </c>
      <c r="N718">
        <v>2334.65</v>
      </c>
      <c r="O718">
        <v>2.8109999999999999</v>
      </c>
      <c r="P718">
        <v>12.61</v>
      </c>
      <c r="Q718">
        <v>3.1</v>
      </c>
      <c r="R718">
        <v>0.93</v>
      </c>
      <c r="S718">
        <v>1.1299999999999999</v>
      </c>
      <c r="T718">
        <v>0.82</v>
      </c>
      <c r="U718">
        <v>1973</v>
      </c>
      <c r="V718">
        <v>5447.87</v>
      </c>
      <c r="W718">
        <v>17496.82</v>
      </c>
      <c r="X718">
        <v>6441.16</v>
      </c>
      <c r="Y718">
        <v>2764.73</v>
      </c>
      <c r="Z718">
        <v>38804.65</v>
      </c>
    </row>
    <row r="719" spans="2:26" x14ac:dyDescent="0.25">
      <c r="B719" s="3">
        <v>45466</v>
      </c>
      <c r="C719">
        <v>329.66</v>
      </c>
      <c r="D719">
        <v>3.8845000000000001</v>
      </c>
      <c r="E719">
        <v>96.62</v>
      </c>
      <c r="F719">
        <v>97.919700000000006</v>
      </c>
      <c r="G719">
        <v>105.79600000000001</v>
      </c>
      <c r="H719">
        <v>1388.25</v>
      </c>
      <c r="I719">
        <v>1.0692999999999999</v>
      </c>
      <c r="J719">
        <v>7.2610000000000001</v>
      </c>
      <c r="K719">
        <v>255.55260000000001</v>
      </c>
      <c r="L719">
        <v>64260</v>
      </c>
      <c r="M719">
        <v>70.3</v>
      </c>
      <c r="N719">
        <v>2321.98</v>
      </c>
      <c r="O719">
        <v>2.7050000000000001</v>
      </c>
      <c r="P719">
        <v>12.465</v>
      </c>
      <c r="Q719">
        <v>3.14</v>
      </c>
      <c r="R719">
        <v>0.94</v>
      </c>
      <c r="S719">
        <v>1.1399999999999999</v>
      </c>
      <c r="T719">
        <v>0.81</v>
      </c>
      <c r="U719">
        <v>1997</v>
      </c>
      <c r="V719">
        <v>5464.62</v>
      </c>
      <c r="W719">
        <v>17689.36</v>
      </c>
      <c r="X719">
        <v>6439.82</v>
      </c>
      <c r="Y719">
        <v>2784.26</v>
      </c>
      <c r="Z719">
        <v>38596.47</v>
      </c>
    </row>
    <row r="720" spans="2:26" x14ac:dyDescent="0.25">
      <c r="B720" s="3">
        <v>45465</v>
      </c>
      <c r="C720">
        <v>329.66</v>
      </c>
      <c r="D720">
        <v>3.8845000000000001</v>
      </c>
      <c r="E720">
        <v>96.62</v>
      </c>
      <c r="F720">
        <v>97.919700000000006</v>
      </c>
      <c r="G720">
        <v>105.79600000000001</v>
      </c>
      <c r="H720">
        <v>1388.25</v>
      </c>
      <c r="I720">
        <v>1.0692999999999999</v>
      </c>
      <c r="J720">
        <v>7.2610000000000001</v>
      </c>
      <c r="K720">
        <v>255.55260000000001</v>
      </c>
      <c r="L720">
        <v>64260</v>
      </c>
      <c r="M720">
        <v>70.3</v>
      </c>
      <c r="N720">
        <v>2321.98</v>
      </c>
      <c r="O720">
        <v>2.7050000000000001</v>
      </c>
      <c r="P720">
        <v>12.465</v>
      </c>
      <c r="Q720">
        <v>3.14</v>
      </c>
      <c r="R720">
        <v>0.94</v>
      </c>
      <c r="S720">
        <v>1.1399999999999999</v>
      </c>
      <c r="T720">
        <v>0.81</v>
      </c>
      <c r="U720">
        <v>1997</v>
      </c>
      <c r="V720">
        <v>5464.62</v>
      </c>
      <c r="W720">
        <v>17689.36</v>
      </c>
      <c r="X720">
        <v>6439.82</v>
      </c>
      <c r="Y720">
        <v>2784.26</v>
      </c>
      <c r="Z720">
        <v>38596.47</v>
      </c>
    </row>
    <row r="721" spans="2:26" x14ac:dyDescent="0.25">
      <c r="B721" s="3">
        <v>45464</v>
      </c>
      <c r="C721">
        <v>329.66</v>
      </c>
      <c r="D721">
        <v>3.8845000000000001</v>
      </c>
      <c r="E721">
        <v>96.6</v>
      </c>
      <c r="F721">
        <v>97.919700000000006</v>
      </c>
      <c r="G721">
        <v>105.79600000000001</v>
      </c>
      <c r="H721">
        <v>1388.25</v>
      </c>
      <c r="I721">
        <v>1.0692999999999999</v>
      </c>
      <c r="J721">
        <v>7.2610000000000001</v>
      </c>
      <c r="K721">
        <v>255.55260000000001</v>
      </c>
      <c r="L721">
        <v>64260</v>
      </c>
      <c r="M721">
        <v>70.3</v>
      </c>
      <c r="N721">
        <v>2321.98</v>
      </c>
      <c r="O721">
        <v>2.7050000000000001</v>
      </c>
      <c r="P721">
        <v>12.465</v>
      </c>
      <c r="Q721">
        <v>3.14</v>
      </c>
      <c r="R721">
        <v>0.94</v>
      </c>
      <c r="S721">
        <v>1.1399999999999999</v>
      </c>
      <c r="T721">
        <v>0.81</v>
      </c>
      <c r="U721">
        <v>1997</v>
      </c>
      <c r="V721">
        <v>5464.62</v>
      </c>
      <c r="W721">
        <v>17689.36</v>
      </c>
      <c r="X721">
        <v>6439.82</v>
      </c>
      <c r="Y721">
        <v>2784.26</v>
      </c>
      <c r="Z721">
        <v>38596.47</v>
      </c>
    </row>
    <row r="722" spans="2:26" x14ac:dyDescent="0.25">
      <c r="B722" s="3">
        <v>45463</v>
      </c>
      <c r="C722">
        <v>329.84</v>
      </c>
      <c r="D722">
        <v>3.88</v>
      </c>
      <c r="E722">
        <v>96.67</v>
      </c>
      <c r="F722">
        <v>97.931700000000006</v>
      </c>
      <c r="G722">
        <v>105.58799999999999</v>
      </c>
      <c r="H722">
        <v>1384.65</v>
      </c>
      <c r="I722">
        <v>1.0702</v>
      </c>
      <c r="J722">
        <v>7.2603999999999997</v>
      </c>
      <c r="K722">
        <v>254.07669999999999</v>
      </c>
      <c r="L722">
        <v>65100</v>
      </c>
      <c r="M722">
        <v>70.69</v>
      </c>
      <c r="N722">
        <v>2360.09</v>
      </c>
      <c r="O722">
        <v>2.7410000000000001</v>
      </c>
      <c r="P722">
        <v>12.6</v>
      </c>
      <c r="Q722">
        <v>3.15</v>
      </c>
      <c r="R722">
        <v>0.94</v>
      </c>
      <c r="S722">
        <v>1.1299999999999999</v>
      </c>
      <c r="T722">
        <v>0.8</v>
      </c>
      <c r="U722">
        <v>1984</v>
      </c>
      <c r="V722">
        <v>5473.17</v>
      </c>
      <c r="W722">
        <v>17721.59</v>
      </c>
      <c r="X722">
        <v>6556.1</v>
      </c>
      <c r="Y722">
        <v>2807.63</v>
      </c>
      <c r="Z722">
        <v>38633.019999999997</v>
      </c>
    </row>
    <row r="723" spans="2:26" x14ac:dyDescent="0.25">
      <c r="B723" s="3">
        <v>45462</v>
      </c>
      <c r="C723">
        <v>331.18</v>
      </c>
      <c r="D723">
        <v>3.8866999999999998</v>
      </c>
      <c r="E723">
        <v>96.68</v>
      </c>
      <c r="F723">
        <v>97.939499999999995</v>
      </c>
      <c r="G723">
        <v>105.254</v>
      </c>
      <c r="H723">
        <v>1381.75</v>
      </c>
      <c r="I723">
        <v>1.0744</v>
      </c>
      <c r="J723">
        <v>7.2571000000000003</v>
      </c>
      <c r="K723">
        <v>254.2321</v>
      </c>
      <c r="L723">
        <v>64475</v>
      </c>
      <c r="M723">
        <v>70.44</v>
      </c>
      <c r="N723">
        <v>2328.16</v>
      </c>
      <c r="O723">
        <v>2.9089999999999998</v>
      </c>
      <c r="P723">
        <v>12.6</v>
      </c>
      <c r="Q723">
        <v>3.16</v>
      </c>
      <c r="R723">
        <v>0.93</v>
      </c>
      <c r="S723">
        <v>1.1299999999999999</v>
      </c>
      <c r="T723">
        <v>0.8</v>
      </c>
      <c r="U723">
        <v>1943</v>
      </c>
      <c r="V723">
        <v>5487.03</v>
      </c>
      <c r="W723">
        <v>17862.23</v>
      </c>
      <c r="X723">
        <v>6587.77</v>
      </c>
      <c r="Y723">
        <v>2797.33</v>
      </c>
      <c r="Z723">
        <v>38570.76</v>
      </c>
    </row>
    <row r="724" spans="2:26" x14ac:dyDescent="0.25">
      <c r="B724" s="3">
        <v>45461</v>
      </c>
      <c r="C724">
        <v>331.18</v>
      </c>
      <c r="D724">
        <v>3.8915000000000002</v>
      </c>
      <c r="E724">
        <v>96.68</v>
      </c>
      <c r="F724">
        <v>97.970299999999995</v>
      </c>
      <c r="G724">
        <v>105.256</v>
      </c>
      <c r="H724">
        <v>1381.2</v>
      </c>
      <c r="I724">
        <v>1.0740000000000001</v>
      </c>
      <c r="J724">
        <v>7.2538999999999998</v>
      </c>
      <c r="K724">
        <v>254.06200000000001</v>
      </c>
      <c r="L724">
        <v>64475</v>
      </c>
      <c r="M724">
        <v>70.44</v>
      </c>
      <c r="N724">
        <v>2329.46</v>
      </c>
      <c r="O724">
        <v>2.9089999999999998</v>
      </c>
      <c r="P724">
        <v>12.6</v>
      </c>
      <c r="Q724">
        <v>3.16</v>
      </c>
      <c r="R724">
        <v>0.93</v>
      </c>
      <c r="S724">
        <v>1.1299999999999999</v>
      </c>
      <c r="T724">
        <v>0.8</v>
      </c>
      <c r="U724">
        <v>1961</v>
      </c>
      <c r="V724">
        <v>5487.03</v>
      </c>
      <c r="W724">
        <v>17862.23</v>
      </c>
      <c r="X724">
        <v>6368.1</v>
      </c>
      <c r="Y724">
        <v>2763.92</v>
      </c>
      <c r="Z724">
        <v>38482.11</v>
      </c>
    </row>
    <row r="725" spans="2:26" x14ac:dyDescent="0.25">
      <c r="B725" s="3">
        <v>45460</v>
      </c>
      <c r="C725">
        <v>330.38</v>
      </c>
      <c r="D725">
        <v>3.9049</v>
      </c>
      <c r="E725">
        <v>96.73</v>
      </c>
      <c r="F725">
        <v>97.983599999999996</v>
      </c>
      <c r="G725">
        <v>105.32</v>
      </c>
      <c r="H725">
        <v>1381.15</v>
      </c>
      <c r="I725">
        <v>1.0733999999999999</v>
      </c>
      <c r="J725">
        <v>7.2561</v>
      </c>
      <c r="K725">
        <v>254.7552</v>
      </c>
      <c r="L725">
        <v>66865</v>
      </c>
      <c r="M725">
        <v>69.52</v>
      </c>
      <c r="N725">
        <v>2319.14</v>
      </c>
      <c r="O725">
        <v>2.7879999999999998</v>
      </c>
      <c r="P725">
        <v>12.574999999999999</v>
      </c>
      <c r="Q725">
        <v>3.16</v>
      </c>
      <c r="R725">
        <v>0.93</v>
      </c>
      <c r="S725">
        <v>1.1200000000000001</v>
      </c>
      <c r="T725">
        <v>0.79</v>
      </c>
      <c r="U725">
        <v>1948</v>
      </c>
      <c r="V725">
        <v>5473.23</v>
      </c>
      <c r="W725">
        <v>17857.02</v>
      </c>
      <c r="X725">
        <v>6373.48</v>
      </c>
      <c r="Y725">
        <v>2744.1</v>
      </c>
      <c r="Z725">
        <v>38102.44</v>
      </c>
    </row>
    <row r="726" spans="2:26" x14ac:dyDescent="0.25">
      <c r="B726" s="3">
        <v>45459</v>
      </c>
      <c r="C726">
        <v>330.58</v>
      </c>
      <c r="D726">
        <v>3.9279000000000002</v>
      </c>
      <c r="E726">
        <v>96.81</v>
      </c>
      <c r="F726">
        <v>98.041300000000007</v>
      </c>
      <c r="G726">
        <v>105.55</v>
      </c>
      <c r="H726">
        <v>1379.25</v>
      </c>
      <c r="I726">
        <v>1.0703</v>
      </c>
      <c r="J726">
        <v>7.2557</v>
      </c>
      <c r="K726">
        <v>256.51060000000001</v>
      </c>
      <c r="L726">
        <v>65640</v>
      </c>
      <c r="M726">
        <v>69.540000000000006</v>
      </c>
      <c r="N726">
        <v>2333.04</v>
      </c>
      <c r="O726">
        <v>2.8809999999999998</v>
      </c>
      <c r="P726">
        <v>12.138</v>
      </c>
      <c r="Q726">
        <v>3.2</v>
      </c>
      <c r="R726">
        <v>0.92</v>
      </c>
      <c r="S726">
        <v>1.1200000000000001</v>
      </c>
      <c r="T726">
        <v>0.78</v>
      </c>
      <c r="U726">
        <v>1948</v>
      </c>
      <c r="V726">
        <v>5431.6</v>
      </c>
      <c r="W726">
        <v>17688.88</v>
      </c>
      <c r="X726">
        <v>6374.66</v>
      </c>
      <c r="Y726">
        <v>2758.42</v>
      </c>
      <c r="Z726">
        <v>38814.559999999998</v>
      </c>
    </row>
    <row r="727" spans="2:26" x14ac:dyDescent="0.25">
      <c r="B727" s="3">
        <v>45458</v>
      </c>
      <c r="C727">
        <v>330.58</v>
      </c>
      <c r="D727">
        <v>3.9279000000000002</v>
      </c>
      <c r="E727">
        <v>96.81</v>
      </c>
      <c r="F727">
        <v>98.041300000000007</v>
      </c>
      <c r="G727">
        <v>105.55</v>
      </c>
      <c r="H727">
        <v>1379.25</v>
      </c>
      <c r="I727">
        <v>1.0703</v>
      </c>
      <c r="J727">
        <v>7.2557</v>
      </c>
      <c r="K727">
        <v>256.51060000000001</v>
      </c>
      <c r="L727">
        <v>65640</v>
      </c>
      <c r="M727">
        <v>69.540000000000006</v>
      </c>
      <c r="N727">
        <v>2333.04</v>
      </c>
      <c r="O727">
        <v>2.8809999999999998</v>
      </c>
      <c r="P727">
        <v>12.138</v>
      </c>
      <c r="Q727">
        <v>3.2</v>
      </c>
      <c r="R727">
        <v>0.92</v>
      </c>
      <c r="S727">
        <v>1.1200000000000001</v>
      </c>
      <c r="T727">
        <v>0.78</v>
      </c>
      <c r="U727">
        <v>1948</v>
      </c>
      <c r="V727">
        <v>5431.6</v>
      </c>
      <c r="W727">
        <v>17688.88</v>
      </c>
      <c r="X727">
        <v>6374.66</v>
      </c>
      <c r="Y727">
        <v>2758.42</v>
      </c>
      <c r="Z727">
        <v>38814.559999999998</v>
      </c>
    </row>
    <row r="728" spans="2:26" x14ac:dyDescent="0.25">
      <c r="B728" s="3">
        <v>45457</v>
      </c>
      <c r="C728">
        <v>330.58</v>
      </c>
      <c r="D728">
        <v>3.9279000000000002</v>
      </c>
      <c r="E728">
        <v>96.75</v>
      </c>
      <c r="F728">
        <v>98.041300000000007</v>
      </c>
      <c r="G728">
        <v>105.55</v>
      </c>
      <c r="H728">
        <v>1379.25</v>
      </c>
      <c r="I728">
        <v>1.0703</v>
      </c>
      <c r="J728">
        <v>7.2557</v>
      </c>
      <c r="K728">
        <v>256.51060000000001</v>
      </c>
      <c r="L728">
        <v>65640</v>
      </c>
      <c r="M728">
        <v>69.540000000000006</v>
      </c>
      <c r="N728">
        <v>2333.04</v>
      </c>
      <c r="O728">
        <v>2.8809999999999998</v>
      </c>
      <c r="P728">
        <v>12.138</v>
      </c>
      <c r="Q728">
        <v>3.2</v>
      </c>
      <c r="R728">
        <v>0.92</v>
      </c>
      <c r="S728">
        <v>1.1200000000000001</v>
      </c>
      <c r="T728">
        <v>0.78</v>
      </c>
      <c r="U728">
        <v>1948</v>
      </c>
      <c r="V728">
        <v>5431.6</v>
      </c>
      <c r="W728">
        <v>17688.88</v>
      </c>
      <c r="X728">
        <v>6374.66</v>
      </c>
      <c r="Y728">
        <v>2758.42</v>
      </c>
      <c r="Z728">
        <v>38814.559999999998</v>
      </c>
    </row>
    <row r="729" spans="2:26" x14ac:dyDescent="0.25">
      <c r="B729" s="3">
        <v>45456</v>
      </c>
      <c r="C729">
        <v>327.27999999999997</v>
      </c>
      <c r="D729">
        <v>3.8441000000000001</v>
      </c>
      <c r="E729">
        <v>96.88</v>
      </c>
      <c r="F729">
        <v>98.125600000000006</v>
      </c>
      <c r="G729">
        <v>105.196</v>
      </c>
      <c r="H729">
        <v>1373.9</v>
      </c>
      <c r="I729">
        <v>1.0737000000000001</v>
      </c>
      <c r="J729">
        <v>7.2525000000000004</v>
      </c>
      <c r="K729">
        <v>256.12400000000002</v>
      </c>
      <c r="L729">
        <v>66860</v>
      </c>
      <c r="M729">
        <v>69.900000000000006</v>
      </c>
      <c r="N729">
        <v>2304.21</v>
      </c>
      <c r="O729">
        <v>2.9590000000000001</v>
      </c>
      <c r="P729">
        <v>12.095000000000001</v>
      </c>
      <c r="Q729">
        <v>3.12</v>
      </c>
      <c r="R729">
        <v>0.9</v>
      </c>
      <c r="S729">
        <v>1.1000000000000001</v>
      </c>
      <c r="T729">
        <v>0.77</v>
      </c>
      <c r="U729">
        <v>1942</v>
      </c>
      <c r="V729">
        <v>5433.74</v>
      </c>
      <c r="W729">
        <v>17667.560000000001</v>
      </c>
      <c r="X729">
        <v>6421.81</v>
      </c>
      <c r="Y729">
        <v>2754.89</v>
      </c>
      <c r="Z729">
        <v>38720.47</v>
      </c>
    </row>
    <row r="730" spans="2:26" x14ac:dyDescent="0.25">
      <c r="B730" s="3">
        <v>45455</v>
      </c>
      <c r="C730">
        <v>322.87</v>
      </c>
      <c r="D730">
        <v>3.778</v>
      </c>
      <c r="E730">
        <v>96.92</v>
      </c>
      <c r="F730">
        <v>98.132300000000001</v>
      </c>
      <c r="G730">
        <v>104.645</v>
      </c>
      <c r="H730">
        <v>1376.1</v>
      </c>
      <c r="I730">
        <v>1.0809</v>
      </c>
      <c r="J730">
        <v>7.2404999999999999</v>
      </c>
      <c r="K730">
        <v>254.1679</v>
      </c>
      <c r="L730">
        <v>67875</v>
      </c>
      <c r="M730">
        <v>69.849999999999994</v>
      </c>
      <c r="N730">
        <v>2324.98</v>
      </c>
      <c r="O730">
        <v>3.0449999999999999</v>
      </c>
      <c r="P730">
        <v>12.03</v>
      </c>
      <c r="Q730">
        <v>3.02</v>
      </c>
      <c r="R730">
        <v>0.88</v>
      </c>
      <c r="S730">
        <v>1.07</v>
      </c>
      <c r="T730">
        <v>0.77</v>
      </c>
      <c r="U730">
        <v>1836</v>
      </c>
      <c r="V730">
        <v>5421.03</v>
      </c>
      <c r="W730">
        <v>17608.439999999999</v>
      </c>
      <c r="X730">
        <v>6359.36</v>
      </c>
      <c r="Y730">
        <v>2728.17</v>
      </c>
      <c r="Z730">
        <v>38876.71</v>
      </c>
    </row>
    <row r="731" spans="2:26" x14ac:dyDescent="0.25">
      <c r="B731" s="3">
        <v>45454</v>
      </c>
      <c r="C731">
        <v>327.56</v>
      </c>
      <c r="D731">
        <v>3.8256999999999999</v>
      </c>
      <c r="E731">
        <v>96.93</v>
      </c>
      <c r="F731">
        <v>98.156000000000006</v>
      </c>
      <c r="G731">
        <v>105.23</v>
      </c>
      <c r="H731">
        <v>1378.3</v>
      </c>
      <c r="I731">
        <v>1.0741000000000001</v>
      </c>
      <c r="J731">
        <v>7.2544000000000004</v>
      </c>
      <c r="K731">
        <v>256.8202</v>
      </c>
      <c r="L731">
        <v>67735</v>
      </c>
      <c r="M731">
        <v>69.63</v>
      </c>
      <c r="N731">
        <v>2317.0100000000002</v>
      </c>
      <c r="O731">
        <v>3.129</v>
      </c>
      <c r="P731">
        <v>12</v>
      </c>
      <c r="Q731">
        <v>3.1</v>
      </c>
      <c r="R731">
        <v>0.88</v>
      </c>
      <c r="S731">
        <v>1.07</v>
      </c>
      <c r="T731">
        <v>0.76</v>
      </c>
      <c r="U731">
        <v>1831</v>
      </c>
      <c r="V731">
        <v>5375.32</v>
      </c>
      <c r="W731">
        <v>17343.55</v>
      </c>
      <c r="X731">
        <v>6452.06</v>
      </c>
      <c r="Y731">
        <v>2705.32</v>
      </c>
      <c r="Z731">
        <v>39134.79</v>
      </c>
    </row>
    <row r="732" spans="2:26" x14ac:dyDescent="0.25">
      <c r="B732" s="3">
        <v>45453</v>
      </c>
      <c r="C732">
        <v>322.51</v>
      </c>
      <c r="D732">
        <v>3.7787000000000002</v>
      </c>
      <c r="E732">
        <v>96.95</v>
      </c>
      <c r="F732">
        <v>98.168899999999994</v>
      </c>
      <c r="G732">
        <v>105.15</v>
      </c>
      <c r="H732">
        <v>1376.05</v>
      </c>
      <c r="I732">
        <v>1.0765</v>
      </c>
      <c r="J732">
        <v>7.2477999999999998</v>
      </c>
      <c r="K732">
        <v>256.97399999999999</v>
      </c>
      <c r="L732">
        <v>69875</v>
      </c>
      <c r="M732">
        <v>69.22</v>
      </c>
      <c r="N732">
        <v>2310.88</v>
      </c>
      <c r="O732">
        <v>2.9060000000000001</v>
      </c>
      <c r="P732">
        <v>11.965</v>
      </c>
      <c r="Q732">
        <v>3.05</v>
      </c>
      <c r="R732">
        <v>0.88</v>
      </c>
      <c r="S732">
        <v>1.06</v>
      </c>
      <c r="T732">
        <v>0.76</v>
      </c>
      <c r="U732">
        <v>1883</v>
      </c>
      <c r="V732">
        <v>5360.79</v>
      </c>
      <c r="W732">
        <v>17192.53</v>
      </c>
      <c r="X732">
        <v>6510.37</v>
      </c>
      <c r="Y732">
        <v>2701.17</v>
      </c>
      <c r="Z732">
        <v>39038.160000000003</v>
      </c>
    </row>
    <row r="733" spans="2:26" x14ac:dyDescent="0.25">
      <c r="B733" s="3">
        <v>45452</v>
      </c>
      <c r="C733">
        <v>323.23</v>
      </c>
      <c r="D733">
        <v>3.7585999999999999</v>
      </c>
      <c r="E733">
        <v>96.96</v>
      </c>
      <c r="F733">
        <v>98.184100000000001</v>
      </c>
      <c r="G733">
        <v>104.88500000000001</v>
      </c>
      <c r="H733">
        <v>1365.5</v>
      </c>
      <c r="I733">
        <v>1.0801000000000001</v>
      </c>
      <c r="J733">
        <v>7.2477999999999998</v>
      </c>
      <c r="K733">
        <v>255.50020000000001</v>
      </c>
      <c r="L733">
        <v>69755</v>
      </c>
      <c r="M733">
        <v>68.17</v>
      </c>
      <c r="N733">
        <v>2293.7800000000002</v>
      </c>
      <c r="O733">
        <v>2.9180000000000001</v>
      </c>
      <c r="P733">
        <v>11.97</v>
      </c>
      <c r="Q733">
        <v>3.03</v>
      </c>
      <c r="R733">
        <v>0.88</v>
      </c>
      <c r="S733">
        <v>1.07</v>
      </c>
      <c r="T733">
        <v>0.76</v>
      </c>
      <c r="U733">
        <v>1881</v>
      </c>
      <c r="V733">
        <v>5346.99</v>
      </c>
      <c r="W733">
        <v>17133.13</v>
      </c>
      <c r="X733">
        <v>6510.37</v>
      </c>
      <c r="Y733">
        <v>2722.67</v>
      </c>
      <c r="Z733">
        <v>38683.93</v>
      </c>
    </row>
    <row r="734" spans="2:26" x14ac:dyDescent="0.25">
      <c r="B734" s="3">
        <v>45451</v>
      </c>
      <c r="C734">
        <v>323.23</v>
      </c>
      <c r="D734">
        <v>3.7585999999999999</v>
      </c>
      <c r="E734">
        <v>96.96</v>
      </c>
      <c r="F734">
        <v>98.184100000000001</v>
      </c>
      <c r="G734">
        <v>104.88500000000001</v>
      </c>
      <c r="H734">
        <v>1365.5</v>
      </c>
      <c r="I734">
        <v>1.0801000000000001</v>
      </c>
      <c r="J734">
        <v>7.2477999999999998</v>
      </c>
      <c r="K734">
        <v>255.50020000000001</v>
      </c>
      <c r="L734">
        <v>69755</v>
      </c>
      <c r="M734">
        <v>68.17</v>
      </c>
      <c r="N734">
        <v>2293.7800000000002</v>
      </c>
      <c r="O734">
        <v>2.9180000000000001</v>
      </c>
      <c r="P734">
        <v>11.97</v>
      </c>
      <c r="Q734">
        <v>3.03</v>
      </c>
      <c r="R734">
        <v>0.88</v>
      </c>
      <c r="S734">
        <v>1.07</v>
      </c>
      <c r="T734">
        <v>0.76</v>
      </c>
      <c r="U734">
        <v>1881</v>
      </c>
      <c r="V734">
        <v>5346.99</v>
      </c>
      <c r="W734">
        <v>17133.13</v>
      </c>
      <c r="X734">
        <v>6510.37</v>
      </c>
      <c r="Y734">
        <v>2722.67</v>
      </c>
      <c r="Z734">
        <v>38683.93</v>
      </c>
    </row>
    <row r="735" spans="2:26" x14ac:dyDescent="0.25">
      <c r="B735" s="3">
        <v>45450</v>
      </c>
      <c r="C735">
        <v>323.23</v>
      </c>
      <c r="D735">
        <v>3.7585999999999999</v>
      </c>
      <c r="E735">
        <v>96.94</v>
      </c>
      <c r="F735">
        <v>98.184100000000001</v>
      </c>
      <c r="G735">
        <v>104.88500000000001</v>
      </c>
      <c r="H735">
        <v>1365.5</v>
      </c>
      <c r="I735">
        <v>1.0801000000000001</v>
      </c>
      <c r="J735">
        <v>7.2477999999999998</v>
      </c>
      <c r="K735">
        <v>255.50020000000001</v>
      </c>
      <c r="L735">
        <v>69755</v>
      </c>
      <c r="M735">
        <v>68.17</v>
      </c>
      <c r="N735">
        <v>2293.7800000000002</v>
      </c>
      <c r="O735">
        <v>2.9180000000000001</v>
      </c>
      <c r="P735">
        <v>11.97</v>
      </c>
      <c r="Q735">
        <v>3.03</v>
      </c>
      <c r="R735">
        <v>0.88</v>
      </c>
      <c r="S735">
        <v>1.07</v>
      </c>
      <c r="T735">
        <v>0.76</v>
      </c>
      <c r="U735">
        <v>1881</v>
      </c>
      <c r="V735">
        <v>5346.99</v>
      </c>
      <c r="W735">
        <v>17133.13</v>
      </c>
      <c r="X735">
        <v>6510.37</v>
      </c>
      <c r="Y735">
        <v>2722.67</v>
      </c>
      <c r="Z735">
        <v>38683.93</v>
      </c>
    </row>
    <row r="736" spans="2:26" x14ac:dyDescent="0.25">
      <c r="B736" s="3">
        <v>45449</v>
      </c>
      <c r="C736">
        <v>329.66</v>
      </c>
      <c r="D736">
        <v>3.8300999999999998</v>
      </c>
      <c r="E736">
        <v>96.96</v>
      </c>
      <c r="F736">
        <v>98.121099999999998</v>
      </c>
      <c r="G736">
        <v>104.102</v>
      </c>
      <c r="H736">
        <v>1372.95</v>
      </c>
      <c r="I736">
        <v>1.089</v>
      </c>
      <c r="J736">
        <v>7.2450000000000001</v>
      </c>
      <c r="K736">
        <v>259.91930000000002</v>
      </c>
      <c r="L736">
        <v>70960</v>
      </c>
      <c r="M736">
        <v>67.66</v>
      </c>
      <c r="N736">
        <v>2376.06</v>
      </c>
      <c r="O736">
        <v>2.8210000000000002</v>
      </c>
      <c r="P736">
        <v>11.984999999999999</v>
      </c>
      <c r="Q736">
        <v>3.11</v>
      </c>
      <c r="R736">
        <v>0.89</v>
      </c>
      <c r="S736">
        <v>1.0900000000000001</v>
      </c>
      <c r="T736">
        <v>0.76</v>
      </c>
      <c r="U736">
        <v>1869</v>
      </c>
      <c r="V736">
        <v>5352.96</v>
      </c>
      <c r="W736">
        <v>17173.12</v>
      </c>
      <c r="X736">
        <v>6555.06</v>
      </c>
      <c r="Y736">
        <v>2689.5</v>
      </c>
      <c r="Z736">
        <v>38703.51</v>
      </c>
    </row>
    <row r="737" spans="2:26" x14ac:dyDescent="0.25">
      <c r="B737" s="3">
        <v>45448</v>
      </c>
      <c r="C737">
        <v>328.61</v>
      </c>
      <c r="D737">
        <v>3.8290000000000002</v>
      </c>
      <c r="E737">
        <v>96.95</v>
      </c>
      <c r="F737">
        <v>98.111099999999993</v>
      </c>
      <c r="G737">
        <v>104.268</v>
      </c>
      <c r="H737">
        <v>1372.95</v>
      </c>
      <c r="I737">
        <v>1.0869</v>
      </c>
      <c r="J737">
        <v>7.2477</v>
      </c>
      <c r="K737">
        <v>259.11759999999998</v>
      </c>
      <c r="L737">
        <v>71890</v>
      </c>
      <c r="M737">
        <v>66.900000000000006</v>
      </c>
      <c r="N737">
        <v>2355.3200000000002</v>
      </c>
      <c r="O737">
        <v>2.7570000000000001</v>
      </c>
      <c r="P737">
        <v>11.97</v>
      </c>
      <c r="Q737">
        <v>3.11</v>
      </c>
      <c r="R737">
        <v>0.88</v>
      </c>
      <c r="S737">
        <v>1.07</v>
      </c>
      <c r="T737">
        <v>0.77</v>
      </c>
      <c r="U737">
        <v>1852</v>
      </c>
      <c r="V737">
        <v>5354.03</v>
      </c>
      <c r="W737">
        <v>17187.900000000001</v>
      </c>
      <c r="X737">
        <v>6542.47</v>
      </c>
      <c r="Y737">
        <v>2689.5</v>
      </c>
      <c r="Z737">
        <v>38490.17</v>
      </c>
    </row>
    <row r="738" spans="2:26" x14ac:dyDescent="0.25">
      <c r="B738" s="3">
        <v>45447</v>
      </c>
      <c r="C738">
        <v>326.51</v>
      </c>
      <c r="D738">
        <v>3.8207</v>
      </c>
      <c r="E738">
        <v>96.94</v>
      </c>
      <c r="F738">
        <v>98.114500000000007</v>
      </c>
      <c r="G738">
        <v>104.11</v>
      </c>
      <c r="H738">
        <v>1376.05</v>
      </c>
      <c r="I738">
        <v>1.0879000000000001</v>
      </c>
      <c r="J738">
        <v>7.2403000000000004</v>
      </c>
      <c r="K738">
        <v>260.21179999999998</v>
      </c>
      <c r="L738">
        <v>71085</v>
      </c>
      <c r="M738">
        <v>66.88</v>
      </c>
      <c r="N738">
        <v>2327.0100000000002</v>
      </c>
      <c r="O738">
        <v>2.5859999999999999</v>
      </c>
      <c r="P738">
        <v>11.99</v>
      </c>
      <c r="Q738">
        <v>3.12</v>
      </c>
      <c r="R738">
        <v>0.88</v>
      </c>
      <c r="S738">
        <v>1.07</v>
      </c>
      <c r="T738">
        <v>0.76</v>
      </c>
      <c r="U738">
        <v>1813</v>
      </c>
      <c r="V738">
        <v>5291.34</v>
      </c>
      <c r="W738">
        <v>16857.05</v>
      </c>
      <c r="X738">
        <v>6554.32</v>
      </c>
      <c r="Y738">
        <v>2662.1</v>
      </c>
      <c r="Z738">
        <v>38837.46</v>
      </c>
    </row>
    <row r="739" spans="2:26" x14ac:dyDescent="0.25">
      <c r="B739" s="3">
        <v>45446</v>
      </c>
      <c r="C739">
        <v>321.27</v>
      </c>
      <c r="D739">
        <v>3.7635000000000001</v>
      </c>
      <c r="E739">
        <v>96.94</v>
      </c>
      <c r="F739">
        <v>98.130799999999994</v>
      </c>
      <c r="G739">
        <v>104.14</v>
      </c>
      <c r="H739">
        <v>1376.1</v>
      </c>
      <c r="I739">
        <v>1.0904</v>
      </c>
      <c r="J739">
        <v>7.242</v>
      </c>
      <c r="K739">
        <v>262.37819999999999</v>
      </c>
      <c r="L739">
        <v>69660</v>
      </c>
      <c r="M739">
        <v>68.2</v>
      </c>
      <c r="N739">
        <v>2350.75</v>
      </c>
      <c r="O739">
        <v>2.7559999999999998</v>
      </c>
      <c r="P739">
        <v>12.05</v>
      </c>
      <c r="Q739">
        <v>3.08</v>
      </c>
      <c r="R739">
        <v>0.86</v>
      </c>
      <c r="S739">
        <v>1.05</v>
      </c>
      <c r="T739">
        <v>0.76</v>
      </c>
      <c r="U739">
        <v>1808</v>
      </c>
      <c r="V739">
        <v>5283.4</v>
      </c>
      <c r="W739">
        <v>16828.669999999998</v>
      </c>
      <c r="X739">
        <v>6531.99</v>
      </c>
      <c r="Y739">
        <v>2682.52</v>
      </c>
      <c r="Z739">
        <v>38923.03</v>
      </c>
    </row>
    <row r="740" spans="2:26" x14ac:dyDescent="0.25">
      <c r="B740" s="3">
        <v>45445</v>
      </c>
      <c r="C740">
        <v>316.82</v>
      </c>
      <c r="D740">
        <v>3.7513999999999998</v>
      </c>
      <c r="E740">
        <v>96.93</v>
      </c>
      <c r="F740">
        <v>98.119500000000002</v>
      </c>
      <c r="G740">
        <v>104.67100000000001</v>
      </c>
      <c r="H740">
        <v>1385</v>
      </c>
      <c r="I740">
        <v>1.0848</v>
      </c>
      <c r="J740">
        <v>7.2417999999999996</v>
      </c>
      <c r="K740">
        <v>264.13549999999998</v>
      </c>
      <c r="L740">
        <v>67633.73</v>
      </c>
      <c r="M740">
        <v>69.67</v>
      </c>
      <c r="N740">
        <v>2327.33</v>
      </c>
      <c r="O740">
        <v>2.5870000000000002</v>
      </c>
      <c r="P740">
        <v>11.904999999999999</v>
      </c>
      <c r="Q740">
        <v>3.08</v>
      </c>
      <c r="R740">
        <v>0.85</v>
      </c>
      <c r="S740">
        <v>1.04</v>
      </c>
      <c r="T740">
        <v>0.76</v>
      </c>
      <c r="U740">
        <v>1815</v>
      </c>
      <c r="V740">
        <v>5277.51</v>
      </c>
      <c r="W740">
        <v>16735.02</v>
      </c>
      <c r="X740">
        <v>6392.58</v>
      </c>
      <c r="Y740">
        <v>2636.52</v>
      </c>
      <c r="Z740">
        <v>38487.9</v>
      </c>
    </row>
    <row r="741" spans="2:26" x14ac:dyDescent="0.25">
      <c r="B741" s="3">
        <v>45444</v>
      </c>
      <c r="C741">
        <v>316.82</v>
      </c>
      <c r="D741">
        <v>3.7513999999999998</v>
      </c>
      <c r="E741">
        <v>96.93</v>
      </c>
      <c r="F741">
        <v>98.119500000000002</v>
      </c>
      <c r="G741">
        <v>104.67100000000001</v>
      </c>
      <c r="H741">
        <v>1385</v>
      </c>
      <c r="I741">
        <v>1.0848</v>
      </c>
      <c r="J741">
        <v>7.2417999999999996</v>
      </c>
      <c r="K741">
        <v>264.13549999999998</v>
      </c>
      <c r="L741">
        <v>67633.73</v>
      </c>
      <c r="M741">
        <v>69.67</v>
      </c>
      <c r="N741">
        <v>2327.33</v>
      </c>
      <c r="O741">
        <v>2.5870000000000002</v>
      </c>
      <c r="P741">
        <v>11.904999999999999</v>
      </c>
      <c r="Q741">
        <v>3.08</v>
      </c>
      <c r="R741">
        <v>0.85</v>
      </c>
      <c r="S741">
        <v>1.04</v>
      </c>
      <c r="T741">
        <v>0.76</v>
      </c>
      <c r="U741">
        <v>1815</v>
      </c>
      <c r="V741">
        <v>5277.51</v>
      </c>
      <c r="W741">
        <v>16735.02</v>
      </c>
      <c r="X741">
        <v>6392.58</v>
      </c>
      <c r="Y741">
        <v>2636.52</v>
      </c>
      <c r="Z741">
        <v>38487.9</v>
      </c>
    </row>
    <row r="742" spans="2:26" x14ac:dyDescent="0.25">
      <c r="B742" s="3">
        <v>45443</v>
      </c>
      <c r="C742">
        <v>316.82</v>
      </c>
      <c r="D742">
        <v>3.7513999999999998</v>
      </c>
      <c r="E742">
        <v>96.93</v>
      </c>
      <c r="F742">
        <v>98.119500000000002</v>
      </c>
      <c r="G742">
        <v>104.67100000000001</v>
      </c>
      <c r="H742">
        <v>1385</v>
      </c>
      <c r="I742">
        <v>1.0848</v>
      </c>
      <c r="J742">
        <v>7.2417999999999996</v>
      </c>
      <c r="K742">
        <v>264.13549999999998</v>
      </c>
      <c r="L742">
        <v>67633.73</v>
      </c>
      <c r="M742">
        <v>69.67</v>
      </c>
      <c r="N742">
        <v>2327.33</v>
      </c>
      <c r="O742">
        <v>2.5870000000000002</v>
      </c>
      <c r="P742">
        <v>11.904999999999999</v>
      </c>
      <c r="Q742">
        <v>3.08</v>
      </c>
      <c r="R742">
        <v>0.85</v>
      </c>
      <c r="S742">
        <v>1.04</v>
      </c>
      <c r="T742">
        <v>0.76</v>
      </c>
      <c r="U742">
        <v>1815</v>
      </c>
      <c r="V742">
        <v>5277.51</v>
      </c>
      <c r="W742">
        <v>16735.02</v>
      </c>
      <c r="X742">
        <v>6392.58</v>
      </c>
      <c r="Y742">
        <v>2636.52</v>
      </c>
      <c r="Z742">
        <v>38487.9</v>
      </c>
    </row>
    <row r="743" spans="2:26" x14ac:dyDescent="0.25">
      <c r="B743" s="3">
        <v>45442</v>
      </c>
      <c r="C743">
        <v>296.7</v>
      </c>
      <c r="D743">
        <v>3.7446000000000002</v>
      </c>
      <c r="E743">
        <v>96.93</v>
      </c>
      <c r="F743">
        <v>98.133300000000006</v>
      </c>
      <c r="G743">
        <v>104.71599999999999</v>
      </c>
      <c r="H743">
        <v>1379.45</v>
      </c>
      <c r="I743">
        <v>1.0831999999999999</v>
      </c>
      <c r="J743">
        <v>7.2327000000000004</v>
      </c>
      <c r="K743">
        <v>265.02659999999997</v>
      </c>
      <c r="L743">
        <v>68675</v>
      </c>
      <c r="M743">
        <v>69.41</v>
      </c>
      <c r="N743">
        <v>2343.0700000000002</v>
      </c>
      <c r="O743">
        <v>2.5720000000000001</v>
      </c>
      <c r="P743">
        <v>11.96</v>
      </c>
      <c r="Q743">
        <v>3.1</v>
      </c>
      <c r="R743">
        <v>0.85</v>
      </c>
      <c r="S743">
        <v>1.05</v>
      </c>
      <c r="T743">
        <v>0.75</v>
      </c>
      <c r="U743">
        <v>1801</v>
      </c>
      <c r="V743">
        <v>5235.4799999999996</v>
      </c>
      <c r="W743">
        <v>16737.080000000002</v>
      </c>
      <c r="X743">
        <v>6462.95</v>
      </c>
      <c r="Y743">
        <v>2635.44</v>
      </c>
      <c r="Z743">
        <v>38054.129999999997</v>
      </c>
    </row>
    <row r="744" spans="2:26" x14ac:dyDescent="0.25">
      <c r="B744" s="3">
        <v>45441</v>
      </c>
      <c r="C744">
        <v>295.69</v>
      </c>
      <c r="D744">
        <v>3.7124999999999999</v>
      </c>
      <c r="E744">
        <v>96.95</v>
      </c>
      <c r="F744">
        <v>98.138900000000007</v>
      </c>
      <c r="G744">
        <v>105.122</v>
      </c>
      <c r="H744">
        <v>1364.9</v>
      </c>
      <c r="I744">
        <v>1.0801000000000001</v>
      </c>
      <c r="J744">
        <v>7.2492000000000001</v>
      </c>
      <c r="K744">
        <v>262.73239999999998</v>
      </c>
      <c r="L744">
        <v>67185</v>
      </c>
      <c r="M744">
        <v>70.02</v>
      </c>
      <c r="N744">
        <v>2338.12</v>
      </c>
      <c r="O744">
        <v>2.4929999999999999</v>
      </c>
      <c r="P744">
        <v>11.83</v>
      </c>
      <c r="Q744">
        <v>3.04</v>
      </c>
      <c r="R744">
        <v>0.86</v>
      </c>
      <c r="S744">
        <v>1.05</v>
      </c>
      <c r="T744">
        <v>0.74</v>
      </c>
      <c r="U744">
        <v>1790</v>
      </c>
      <c r="V744">
        <v>5266.95</v>
      </c>
      <c r="W744">
        <v>16920.580000000002</v>
      </c>
      <c r="X744">
        <v>6557.48</v>
      </c>
      <c r="Y744">
        <v>2677.3</v>
      </c>
      <c r="Z744">
        <v>38556.870000000003</v>
      </c>
    </row>
    <row r="745" spans="2:26" x14ac:dyDescent="0.25">
      <c r="B745" s="3">
        <v>45440</v>
      </c>
      <c r="C745">
        <v>303.06</v>
      </c>
      <c r="D745">
        <v>3.6945999999999999</v>
      </c>
      <c r="E745">
        <v>96.97</v>
      </c>
      <c r="F745">
        <v>98.154600000000002</v>
      </c>
      <c r="G745">
        <v>104.614</v>
      </c>
      <c r="H745">
        <v>1358.35</v>
      </c>
      <c r="I745">
        <v>1.0857000000000001</v>
      </c>
      <c r="J745">
        <v>7.2443999999999997</v>
      </c>
      <c r="K745">
        <v>263.30599999999998</v>
      </c>
      <c r="L745">
        <v>68455</v>
      </c>
      <c r="M745">
        <v>70.25</v>
      </c>
      <c r="N745">
        <v>2361.31</v>
      </c>
      <c r="O745">
        <v>2.59</v>
      </c>
      <c r="P745">
        <v>11.955</v>
      </c>
      <c r="Q745">
        <v>2.99</v>
      </c>
      <c r="R745">
        <v>0.86</v>
      </c>
      <c r="S745">
        <v>1.06</v>
      </c>
      <c r="T745">
        <v>0.75</v>
      </c>
      <c r="U745">
        <v>1784</v>
      </c>
      <c r="V745">
        <v>5306.04</v>
      </c>
      <c r="W745">
        <v>17019.88</v>
      </c>
      <c r="X745">
        <v>6686.13</v>
      </c>
      <c r="Y745">
        <v>2722.85</v>
      </c>
      <c r="Z745">
        <v>38855.370000000003</v>
      </c>
    </row>
    <row r="746" spans="2:26" x14ac:dyDescent="0.25">
      <c r="B746" s="3">
        <v>45439</v>
      </c>
      <c r="C746">
        <v>299.60000000000002</v>
      </c>
      <c r="D746">
        <v>3.7134</v>
      </c>
      <c r="E746">
        <v>96.98</v>
      </c>
      <c r="F746">
        <v>98.137500000000003</v>
      </c>
      <c r="G746">
        <v>104.595</v>
      </c>
      <c r="H746">
        <v>1363.85</v>
      </c>
      <c r="I746">
        <v>1.0859000000000001</v>
      </c>
      <c r="J746">
        <v>7.2445000000000004</v>
      </c>
      <c r="K746">
        <v>263.71679999999998</v>
      </c>
      <c r="L746">
        <v>69475</v>
      </c>
      <c r="M746">
        <v>68.98</v>
      </c>
      <c r="N746">
        <v>2350.9699999999998</v>
      </c>
      <c r="O746">
        <v>2.52</v>
      </c>
      <c r="P746">
        <v>11.94</v>
      </c>
      <c r="Q746">
        <v>3</v>
      </c>
      <c r="R746">
        <v>0.87</v>
      </c>
      <c r="S746">
        <v>1.07</v>
      </c>
      <c r="T746">
        <v>0.75</v>
      </c>
      <c r="U746">
        <v>1797</v>
      </c>
      <c r="V746">
        <v>5304.72</v>
      </c>
      <c r="W746">
        <v>16920.79</v>
      </c>
      <c r="X746">
        <v>6688.13</v>
      </c>
      <c r="Y746">
        <v>2722.99</v>
      </c>
      <c r="Z746">
        <v>38900.019999999997</v>
      </c>
    </row>
    <row r="747" spans="2:26" x14ac:dyDescent="0.25">
      <c r="B747" s="3">
        <v>45438</v>
      </c>
      <c r="C747">
        <v>299.60000000000002</v>
      </c>
      <c r="D747">
        <v>3.7061000000000002</v>
      </c>
      <c r="E747">
        <v>96.98</v>
      </c>
      <c r="F747">
        <v>98.072800000000001</v>
      </c>
      <c r="G747">
        <v>104.724</v>
      </c>
      <c r="H747">
        <v>1369.45</v>
      </c>
      <c r="I747">
        <v>1.0847</v>
      </c>
      <c r="J747">
        <v>7.2435999999999998</v>
      </c>
      <c r="K747">
        <v>264.86239999999998</v>
      </c>
      <c r="L747">
        <v>69475</v>
      </c>
      <c r="M747">
        <v>68.98</v>
      </c>
      <c r="N747">
        <v>2333.83</v>
      </c>
      <c r="O747">
        <v>2.52</v>
      </c>
      <c r="P747">
        <v>11.94</v>
      </c>
      <c r="Q747">
        <v>3</v>
      </c>
      <c r="R747">
        <v>0.87</v>
      </c>
      <c r="S747">
        <v>1.07</v>
      </c>
      <c r="T747">
        <v>0.75</v>
      </c>
      <c r="U747">
        <v>1797</v>
      </c>
      <c r="V747">
        <v>5304.72</v>
      </c>
      <c r="W747">
        <v>16920.79</v>
      </c>
      <c r="X747">
        <v>6605.24</v>
      </c>
      <c r="Y747">
        <v>2687.6</v>
      </c>
      <c r="Z747">
        <v>38646.11</v>
      </c>
    </row>
    <row r="748" spans="2:26" x14ac:dyDescent="0.25">
      <c r="B748" s="3">
        <v>45437</v>
      </c>
      <c r="C748">
        <v>299.60000000000002</v>
      </c>
      <c r="D748">
        <v>3.7061000000000002</v>
      </c>
      <c r="E748">
        <v>96.98</v>
      </c>
      <c r="F748">
        <v>98.072800000000001</v>
      </c>
      <c r="G748">
        <v>104.724</v>
      </c>
      <c r="H748">
        <v>1369.45</v>
      </c>
      <c r="I748">
        <v>1.0847</v>
      </c>
      <c r="J748">
        <v>7.2435999999999998</v>
      </c>
      <c r="K748">
        <v>264.86239999999998</v>
      </c>
      <c r="L748">
        <v>69475</v>
      </c>
      <c r="M748">
        <v>68.98</v>
      </c>
      <c r="N748">
        <v>2333.83</v>
      </c>
      <c r="O748">
        <v>2.52</v>
      </c>
      <c r="P748">
        <v>11.94</v>
      </c>
      <c r="Q748">
        <v>3</v>
      </c>
      <c r="R748">
        <v>0.87</v>
      </c>
      <c r="S748">
        <v>1.07</v>
      </c>
      <c r="T748">
        <v>0.75</v>
      </c>
      <c r="U748">
        <v>1797</v>
      </c>
      <c r="V748">
        <v>5304.72</v>
      </c>
      <c r="W748">
        <v>16920.79</v>
      </c>
      <c r="X748">
        <v>6605.24</v>
      </c>
      <c r="Y748">
        <v>2687.6</v>
      </c>
      <c r="Z748">
        <v>38646.11</v>
      </c>
    </row>
    <row r="749" spans="2:26" x14ac:dyDescent="0.25">
      <c r="B749" s="3">
        <v>45436</v>
      </c>
      <c r="C749">
        <v>299.60000000000002</v>
      </c>
      <c r="D749">
        <v>3.7061000000000002</v>
      </c>
      <c r="E749">
        <v>96.91</v>
      </c>
      <c r="F749">
        <v>98.072800000000001</v>
      </c>
      <c r="G749">
        <v>104.724</v>
      </c>
      <c r="H749">
        <v>1369.45</v>
      </c>
      <c r="I749">
        <v>1.0847</v>
      </c>
      <c r="J749">
        <v>7.2435999999999998</v>
      </c>
      <c r="K749">
        <v>264.86239999999998</v>
      </c>
      <c r="L749">
        <v>69475</v>
      </c>
      <c r="M749">
        <v>68.98</v>
      </c>
      <c r="N749">
        <v>2333.83</v>
      </c>
      <c r="O749">
        <v>2.52</v>
      </c>
      <c r="P749">
        <v>11.94</v>
      </c>
      <c r="Q749">
        <v>3</v>
      </c>
      <c r="R749">
        <v>0.87</v>
      </c>
      <c r="S749">
        <v>1.07</v>
      </c>
      <c r="T749">
        <v>0.75</v>
      </c>
      <c r="U749">
        <v>1797</v>
      </c>
      <c r="V749">
        <v>5304.72</v>
      </c>
      <c r="W749">
        <v>16920.79</v>
      </c>
      <c r="X749">
        <v>6605.24</v>
      </c>
      <c r="Y749">
        <v>2687.6</v>
      </c>
      <c r="Z749">
        <v>38646.11</v>
      </c>
    </row>
    <row r="750" spans="2:26" x14ac:dyDescent="0.25">
      <c r="B750" s="3">
        <v>45435</v>
      </c>
      <c r="C750">
        <v>297.91000000000003</v>
      </c>
      <c r="D750">
        <v>3.6959</v>
      </c>
      <c r="E750">
        <v>96.94</v>
      </c>
      <c r="F750">
        <v>98.0715</v>
      </c>
      <c r="G750">
        <v>105.108</v>
      </c>
      <c r="H750">
        <v>1362.35</v>
      </c>
      <c r="I750">
        <v>1.0814999999999999</v>
      </c>
      <c r="J750">
        <v>7.2428999999999997</v>
      </c>
      <c r="K750">
        <v>264.77199999999999</v>
      </c>
      <c r="L750">
        <v>67205</v>
      </c>
      <c r="M750">
        <v>68.790000000000006</v>
      </c>
      <c r="N750">
        <v>2329.27</v>
      </c>
      <c r="O750">
        <v>2.657</v>
      </c>
      <c r="P750">
        <v>12.255000000000001</v>
      </c>
      <c r="Q750">
        <v>2.98</v>
      </c>
      <c r="R750">
        <v>0.87</v>
      </c>
      <c r="S750">
        <v>1.08</v>
      </c>
      <c r="T750">
        <v>0.75</v>
      </c>
      <c r="U750">
        <v>1796</v>
      </c>
      <c r="V750">
        <v>5267.84</v>
      </c>
      <c r="W750">
        <v>16736.03</v>
      </c>
      <c r="X750">
        <v>6701.78</v>
      </c>
      <c r="Y750">
        <v>2721.81</v>
      </c>
      <c r="Z750">
        <v>39103.22</v>
      </c>
    </row>
    <row r="751" spans="2:26" x14ac:dyDescent="0.25">
      <c r="B751" s="3">
        <v>45434</v>
      </c>
      <c r="C751">
        <v>296.18</v>
      </c>
      <c r="D751">
        <v>3.7115999999999998</v>
      </c>
      <c r="E751">
        <v>96.95</v>
      </c>
      <c r="F751">
        <v>98.040499999999994</v>
      </c>
      <c r="G751">
        <v>104.93300000000001</v>
      </c>
      <c r="H751">
        <v>1362.85</v>
      </c>
      <c r="I751">
        <v>1.0823</v>
      </c>
      <c r="J751">
        <v>7.2412999999999998</v>
      </c>
      <c r="K751">
        <v>264.56790000000001</v>
      </c>
      <c r="L751">
        <v>69815</v>
      </c>
      <c r="M751">
        <v>69.14</v>
      </c>
      <c r="N751">
        <v>2378.85</v>
      </c>
      <c r="O751">
        <v>2.8420000000000001</v>
      </c>
      <c r="P751">
        <v>11.975</v>
      </c>
      <c r="Q751">
        <v>3</v>
      </c>
      <c r="R751">
        <v>0.87</v>
      </c>
      <c r="S751">
        <v>1.08</v>
      </c>
      <c r="T751">
        <v>0.75</v>
      </c>
      <c r="U751">
        <v>1804</v>
      </c>
      <c r="V751">
        <v>5307.01</v>
      </c>
      <c r="W751">
        <v>16801.54</v>
      </c>
      <c r="X751">
        <v>6817.68</v>
      </c>
      <c r="Y751">
        <v>2723.46</v>
      </c>
      <c r="Z751">
        <v>38617.1</v>
      </c>
    </row>
    <row r="752" spans="2:26" x14ac:dyDescent="0.25">
      <c r="B752" s="3">
        <v>45433</v>
      </c>
      <c r="C752">
        <v>292.82</v>
      </c>
      <c r="D752">
        <v>3.6844999999999999</v>
      </c>
      <c r="E752">
        <v>96.94</v>
      </c>
      <c r="F752">
        <v>97.999899999999997</v>
      </c>
      <c r="G752">
        <v>104.661</v>
      </c>
      <c r="H752">
        <v>1363.3</v>
      </c>
      <c r="I752">
        <v>1.0853999999999999</v>
      </c>
      <c r="J752">
        <v>7.2375999999999996</v>
      </c>
      <c r="K752">
        <v>266.06869999999998</v>
      </c>
      <c r="L752">
        <v>69500</v>
      </c>
      <c r="M752">
        <v>70.09</v>
      </c>
      <c r="N752">
        <v>2421.0500000000002</v>
      </c>
      <c r="O752">
        <v>2.6709999999999998</v>
      </c>
      <c r="P752">
        <v>11.824999999999999</v>
      </c>
      <c r="Q752">
        <v>2.98</v>
      </c>
      <c r="R752">
        <v>0.87</v>
      </c>
      <c r="S752">
        <v>1.07</v>
      </c>
      <c r="T752">
        <v>0.75</v>
      </c>
      <c r="U752">
        <v>1829</v>
      </c>
      <c r="V752">
        <v>5321.41</v>
      </c>
      <c r="W752">
        <v>16832.63</v>
      </c>
      <c r="X752">
        <v>6820.97</v>
      </c>
      <c r="Y752">
        <v>2724.18</v>
      </c>
      <c r="Z752">
        <v>38946.93</v>
      </c>
    </row>
    <row r="753" spans="2:26" x14ac:dyDescent="0.25">
      <c r="B753" s="3">
        <v>45432</v>
      </c>
      <c r="C753">
        <v>290.79000000000002</v>
      </c>
      <c r="D753">
        <v>3.6631</v>
      </c>
      <c r="E753">
        <v>96.95</v>
      </c>
      <c r="F753">
        <v>97.926100000000005</v>
      </c>
      <c r="G753">
        <v>104.565</v>
      </c>
      <c r="H753">
        <v>1355.85</v>
      </c>
      <c r="I753">
        <v>1.0857000000000001</v>
      </c>
      <c r="J753">
        <v>7.2354000000000003</v>
      </c>
      <c r="K753">
        <v>265.64170000000001</v>
      </c>
      <c r="L753">
        <v>70435</v>
      </c>
      <c r="M753">
        <v>70.290000000000006</v>
      </c>
      <c r="N753">
        <v>2425.31</v>
      </c>
      <c r="O753">
        <v>2.7509999999999999</v>
      </c>
      <c r="P753">
        <v>11.505000000000001</v>
      </c>
      <c r="Q753">
        <v>2.96</v>
      </c>
      <c r="R753">
        <v>0.86</v>
      </c>
      <c r="S753">
        <v>1.06</v>
      </c>
      <c r="T753">
        <v>0.74</v>
      </c>
      <c r="U753">
        <v>1847</v>
      </c>
      <c r="V753">
        <v>5308.13</v>
      </c>
      <c r="W753">
        <v>16794.88</v>
      </c>
      <c r="X753">
        <v>6964.99</v>
      </c>
      <c r="Y753">
        <v>2742.14</v>
      </c>
      <c r="Z753">
        <v>39069.68</v>
      </c>
    </row>
    <row r="754" spans="2:26" x14ac:dyDescent="0.25">
      <c r="B754" s="3">
        <v>45431</v>
      </c>
      <c r="C754">
        <v>292.58999999999997</v>
      </c>
      <c r="D754">
        <v>3.6764000000000001</v>
      </c>
      <c r="E754">
        <v>96.96</v>
      </c>
      <c r="F754">
        <v>97.857600000000005</v>
      </c>
      <c r="G754">
        <v>104.44499999999999</v>
      </c>
      <c r="H754">
        <v>1355.15</v>
      </c>
      <c r="I754">
        <v>1.0869</v>
      </c>
      <c r="J754">
        <v>7.2243000000000004</v>
      </c>
      <c r="K754">
        <v>265.50170000000003</v>
      </c>
      <c r="L754">
        <v>67365</v>
      </c>
      <c r="M754">
        <v>70.11</v>
      </c>
      <c r="N754">
        <v>2415.2199999999998</v>
      </c>
      <c r="O754">
        <v>2.6259999999999999</v>
      </c>
      <c r="P754">
        <v>11.16</v>
      </c>
      <c r="Q754">
        <v>2.97</v>
      </c>
      <c r="R754">
        <v>0.87</v>
      </c>
      <c r="S754">
        <v>1.06</v>
      </c>
      <c r="T754">
        <v>0.75</v>
      </c>
      <c r="U754">
        <v>1844</v>
      </c>
      <c r="V754">
        <v>5303.27</v>
      </c>
      <c r="W754">
        <v>16685.97</v>
      </c>
      <c r="X754">
        <v>6934.7</v>
      </c>
      <c r="Y754">
        <v>2724.62</v>
      </c>
      <c r="Z754">
        <v>38787.379999999997</v>
      </c>
    </row>
    <row r="755" spans="2:26" x14ac:dyDescent="0.25">
      <c r="B755" s="3">
        <v>45430</v>
      </c>
      <c r="C755">
        <v>292.58999999999997</v>
      </c>
      <c r="D755">
        <v>3.6764000000000001</v>
      </c>
      <c r="E755">
        <v>96.96</v>
      </c>
      <c r="F755">
        <v>97.857600000000005</v>
      </c>
      <c r="G755">
        <v>104.44499999999999</v>
      </c>
      <c r="H755">
        <v>1355.15</v>
      </c>
      <c r="I755">
        <v>1.0869</v>
      </c>
      <c r="J755">
        <v>7.2243000000000004</v>
      </c>
      <c r="K755">
        <v>265.50170000000003</v>
      </c>
      <c r="L755">
        <v>67365</v>
      </c>
      <c r="M755">
        <v>70.11</v>
      </c>
      <c r="N755">
        <v>2415.2199999999998</v>
      </c>
      <c r="O755">
        <v>2.6259999999999999</v>
      </c>
      <c r="P755">
        <v>11.16</v>
      </c>
      <c r="Q755">
        <v>2.97</v>
      </c>
      <c r="R755">
        <v>0.87</v>
      </c>
      <c r="S755">
        <v>1.06</v>
      </c>
      <c r="T755">
        <v>0.75</v>
      </c>
      <c r="U755">
        <v>1844</v>
      </c>
      <c r="V755">
        <v>5303.27</v>
      </c>
      <c r="W755">
        <v>16685.97</v>
      </c>
      <c r="X755">
        <v>6934.7</v>
      </c>
      <c r="Y755">
        <v>2724.62</v>
      </c>
      <c r="Z755">
        <v>38787.379999999997</v>
      </c>
    </row>
    <row r="756" spans="2:26" x14ac:dyDescent="0.25">
      <c r="B756" s="3">
        <v>45429</v>
      </c>
      <c r="C756">
        <v>292.58999999999997</v>
      </c>
      <c r="D756">
        <v>3.6764000000000001</v>
      </c>
      <c r="E756">
        <v>96.93</v>
      </c>
      <c r="F756">
        <v>97.857600000000005</v>
      </c>
      <c r="G756">
        <v>104.44499999999999</v>
      </c>
      <c r="H756">
        <v>1355.15</v>
      </c>
      <c r="I756">
        <v>1.0869</v>
      </c>
      <c r="J756">
        <v>7.2243000000000004</v>
      </c>
      <c r="K756">
        <v>265.50170000000003</v>
      </c>
      <c r="L756">
        <v>67365</v>
      </c>
      <c r="M756">
        <v>70.11</v>
      </c>
      <c r="N756">
        <v>2415.2199999999998</v>
      </c>
      <c r="O756">
        <v>2.6259999999999999</v>
      </c>
      <c r="P756">
        <v>11.16</v>
      </c>
      <c r="Q756">
        <v>2.97</v>
      </c>
      <c r="R756">
        <v>0.87</v>
      </c>
      <c r="S756">
        <v>1.06</v>
      </c>
      <c r="T756">
        <v>0.75</v>
      </c>
      <c r="U756">
        <v>1844</v>
      </c>
      <c r="V756">
        <v>5303.27</v>
      </c>
      <c r="W756">
        <v>16685.97</v>
      </c>
      <c r="X756">
        <v>6934.7</v>
      </c>
      <c r="Y756">
        <v>2724.62</v>
      </c>
      <c r="Z756">
        <v>38787.379999999997</v>
      </c>
    </row>
    <row r="757" spans="2:26" x14ac:dyDescent="0.25">
      <c r="B757" s="3">
        <v>45428</v>
      </c>
      <c r="C757">
        <v>292.55</v>
      </c>
      <c r="D757">
        <v>3.6911</v>
      </c>
      <c r="E757">
        <v>96.97</v>
      </c>
      <c r="F757">
        <v>97.798000000000002</v>
      </c>
      <c r="G757">
        <v>104.462</v>
      </c>
      <c r="H757">
        <v>1345.1</v>
      </c>
      <c r="I757">
        <v>1.0867</v>
      </c>
      <c r="J757">
        <v>7.2214</v>
      </c>
      <c r="K757">
        <v>262.21910000000003</v>
      </c>
      <c r="L757">
        <v>65445</v>
      </c>
      <c r="M757">
        <v>69.64</v>
      </c>
      <c r="N757">
        <v>2376.86</v>
      </c>
      <c r="O757">
        <v>2.4950000000000001</v>
      </c>
      <c r="P757">
        <v>11.045</v>
      </c>
      <c r="Q757">
        <v>2.98</v>
      </c>
      <c r="R757">
        <v>0.87</v>
      </c>
      <c r="S757">
        <v>1.07</v>
      </c>
      <c r="T757">
        <v>0.75</v>
      </c>
      <c r="U757">
        <v>1817</v>
      </c>
      <c r="V757">
        <v>5297.1</v>
      </c>
      <c r="W757">
        <v>16698.32</v>
      </c>
      <c r="X757">
        <v>6871.38</v>
      </c>
      <c r="Y757">
        <v>2753</v>
      </c>
      <c r="Z757">
        <v>38920.26</v>
      </c>
    </row>
    <row r="758" spans="2:26" x14ac:dyDescent="0.25">
      <c r="B758" s="3">
        <v>45427</v>
      </c>
      <c r="C758">
        <v>297.61</v>
      </c>
      <c r="D758">
        <v>3.7433999999999998</v>
      </c>
      <c r="E758">
        <v>96.99</v>
      </c>
      <c r="F758">
        <v>97.740600000000001</v>
      </c>
      <c r="G758">
        <v>104.345</v>
      </c>
      <c r="H758">
        <v>1369.15</v>
      </c>
      <c r="I758">
        <v>1.0884</v>
      </c>
      <c r="J758">
        <v>7.2190000000000003</v>
      </c>
      <c r="K758">
        <v>264.82889999999998</v>
      </c>
      <c r="L758">
        <v>66495</v>
      </c>
      <c r="M758">
        <v>69.239999999999995</v>
      </c>
      <c r="N758">
        <v>2385.9899999999998</v>
      </c>
      <c r="O758">
        <v>2.4159999999999999</v>
      </c>
      <c r="P758">
        <v>10.468999999999999</v>
      </c>
      <c r="Q758">
        <v>3.01</v>
      </c>
      <c r="R758">
        <v>0.88</v>
      </c>
      <c r="S758">
        <v>1.07</v>
      </c>
      <c r="T758">
        <v>0.75</v>
      </c>
      <c r="U758">
        <v>1889</v>
      </c>
      <c r="V758">
        <v>5308.15</v>
      </c>
      <c r="W758">
        <v>16742.39</v>
      </c>
      <c r="X758">
        <v>6741.41</v>
      </c>
      <c r="Y758">
        <v>2730.34</v>
      </c>
      <c r="Z758">
        <v>38385.730000000003</v>
      </c>
    </row>
    <row r="759" spans="2:26" x14ac:dyDescent="0.25">
      <c r="B759" s="3">
        <v>45426</v>
      </c>
      <c r="C759">
        <v>298.64999999999998</v>
      </c>
      <c r="D759">
        <v>3.7536999999999998</v>
      </c>
      <c r="E759">
        <v>96.99</v>
      </c>
      <c r="F759">
        <v>97.678299999999993</v>
      </c>
      <c r="G759">
        <v>105.01300000000001</v>
      </c>
      <c r="H759">
        <v>1369.15</v>
      </c>
      <c r="I759">
        <v>1.0819000000000001</v>
      </c>
      <c r="J759">
        <v>7.2336999999999998</v>
      </c>
      <c r="K759">
        <v>266.88839999999999</v>
      </c>
      <c r="L759">
        <v>61835</v>
      </c>
      <c r="M759">
        <v>69.03</v>
      </c>
      <c r="N759">
        <v>2358.12</v>
      </c>
      <c r="O759">
        <v>2.3439999999999999</v>
      </c>
      <c r="P759">
        <v>10.45</v>
      </c>
      <c r="Q759">
        <v>3.03</v>
      </c>
      <c r="R759">
        <v>0.88</v>
      </c>
      <c r="S759">
        <v>1.07</v>
      </c>
      <c r="T759">
        <v>0.75</v>
      </c>
      <c r="U759">
        <v>1993</v>
      </c>
      <c r="V759">
        <v>5246.68</v>
      </c>
      <c r="W759">
        <v>16511.18</v>
      </c>
      <c r="X759">
        <v>6741.41</v>
      </c>
      <c r="Y759">
        <v>2730.34</v>
      </c>
      <c r="Z759">
        <v>38356.06</v>
      </c>
    </row>
    <row r="760" spans="2:26" x14ac:dyDescent="0.25">
      <c r="B760" s="3">
        <v>45425</v>
      </c>
      <c r="C760">
        <v>295.98</v>
      </c>
      <c r="D760">
        <v>3.7423000000000002</v>
      </c>
      <c r="E760">
        <v>96.99</v>
      </c>
      <c r="F760">
        <v>97.620500000000007</v>
      </c>
      <c r="G760">
        <v>105.218</v>
      </c>
      <c r="H760">
        <v>1368.25</v>
      </c>
      <c r="I760">
        <v>1.079</v>
      </c>
      <c r="J760">
        <v>7.2333999999999996</v>
      </c>
      <c r="K760">
        <v>265.57749999999999</v>
      </c>
      <c r="L760">
        <v>63480</v>
      </c>
      <c r="M760">
        <v>69.14</v>
      </c>
      <c r="N760">
        <v>2336.3200000000002</v>
      </c>
      <c r="O760">
        <v>2.3809999999999998</v>
      </c>
      <c r="P760">
        <v>10.45</v>
      </c>
      <c r="Q760">
        <v>3.01</v>
      </c>
      <c r="R760">
        <v>0.88</v>
      </c>
      <c r="S760">
        <v>1.07</v>
      </c>
      <c r="T760">
        <v>0.74</v>
      </c>
      <c r="U760">
        <v>2066</v>
      </c>
      <c r="V760">
        <v>5221.42</v>
      </c>
      <c r="W760">
        <v>16388.240000000002</v>
      </c>
      <c r="X760">
        <v>6761.64</v>
      </c>
      <c r="Y760">
        <v>2727.21</v>
      </c>
      <c r="Z760">
        <v>38179.46</v>
      </c>
    </row>
    <row r="761" spans="2:26" x14ac:dyDescent="0.25">
      <c r="B761" s="3">
        <v>45424</v>
      </c>
      <c r="C761">
        <v>295.94</v>
      </c>
      <c r="D761">
        <v>3.7225000000000001</v>
      </c>
      <c r="E761">
        <v>96.97</v>
      </c>
      <c r="F761">
        <v>97.281499999999994</v>
      </c>
      <c r="G761">
        <v>105.301</v>
      </c>
      <c r="H761">
        <v>1368.05</v>
      </c>
      <c r="I761">
        <v>1.0770999999999999</v>
      </c>
      <c r="J761">
        <v>7.2268999999999997</v>
      </c>
      <c r="K761">
        <v>265.26119999999997</v>
      </c>
      <c r="L761">
        <v>60950</v>
      </c>
      <c r="M761">
        <v>68.83</v>
      </c>
      <c r="N761">
        <v>2360.5</v>
      </c>
      <c r="O761">
        <v>2.2519999999999998</v>
      </c>
      <c r="P761">
        <v>10.475</v>
      </c>
      <c r="Q761">
        <v>2.98</v>
      </c>
      <c r="R761">
        <v>0.87</v>
      </c>
      <c r="S761">
        <v>1.06</v>
      </c>
      <c r="T761">
        <v>0.74</v>
      </c>
      <c r="U761">
        <v>2129</v>
      </c>
      <c r="V761">
        <v>5222.68</v>
      </c>
      <c r="W761">
        <v>16340.87</v>
      </c>
      <c r="X761">
        <v>6718.86</v>
      </c>
      <c r="Y761">
        <v>2727.63</v>
      </c>
      <c r="Z761">
        <v>38229.11</v>
      </c>
    </row>
    <row r="762" spans="2:26" x14ac:dyDescent="0.25">
      <c r="B762" s="3">
        <v>45423</v>
      </c>
      <c r="C762">
        <v>295.94</v>
      </c>
      <c r="D762">
        <v>3.7225000000000001</v>
      </c>
      <c r="E762">
        <v>96.97</v>
      </c>
      <c r="F762">
        <v>97.281499999999994</v>
      </c>
      <c r="G762">
        <v>105.301</v>
      </c>
      <c r="H762">
        <v>1368.05</v>
      </c>
      <c r="I762">
        <v>1.0770999999999999</v>
      </c>
      <c r="J762">
        <v>7.2268999999999997</v>
      </c>
      <c r="K762">
        <v>265.26119999999997</v>
      </c>
      <c r="L762">
        <v>60950</v>
      </c>
      <c r="M762">
        <v>68.83</v>
      </c>
      <c r="N762">
        <v>2360.5</v>
      </c>
      <c r="O762">
        <v>2.2519999999999998</v>
      </c>
      <c r="P762">
        <v>10.475</v>
      </c>
      <c r="Q762">
        <v>2.98</v>
      </c>
      <c r="R762">
        <v>0.87</v>
      </c>
      <c r="S762">
        <v>1.06</v>
      </c>
      <c r="T762">
        <v>0.74</v>
      </c>
      <c r="U762">
        <v>2129</v>
      </c>
      <c r="V762">
        <v>5222.68</v>
      </c>
      <c r="W762">
        <v>16340.87</v>
      </c>
      <c r="X762">
        <v>6718.86</v>
      </c>
      <c r="Y762">
        <v>2727.63</v>
      </c>
      <c r="Z762">
        <v>38229.11</v>
      </c>
    </row>
    <row r="763" spans="2:26" x14ac:dyDescent="0.25">
      <c r="B763" s="3">
        <v>45422</v>
      </c>
      <c r="C763">
        <v>295.94</v>
      </c>
      <c r="D763">
        <v>3.7225000000000001</v>
      </c>
      <c r="E763">
        <v>96.91</v>
      </c>
      <c r="F763">
        <v>97.281499999999994</v>
      </c>
      <c r="G763">
        <v>105.301</v>
      </c>
      <c r="H763">
        <v>1368.05</v>
      </c>
      <c r="I763">
        <v>1.0770999999999999</v>
      </c>
      <c r="J763">
        <v>7.2268999999999997</v>
      </c>
      <c r="K763">
        <v>265.26119999999997</v>
      </c>
      <c r="L763">
        <v>60950</v>
      </c>
      <c r="M763">
        <v>68.83</v>
      </c>
      <c r="N763">
        <v>2360.5</v>
      </c>
      <c r="O763">
        <v>2.2519999999999998</v>
      </c>
      <c r="P763">
        <v>10.475</v>
      </c>
      <c r="Q763">
        <v>2.98</v>
      </c>
      <c r="R763">
        <v>0.87</v>
      </c>
      <c r="S763">
        <v>1.06</v>
      </c>
      <c r="T763">
        <v>0.74</v>
      </c>
      <c r="U763">
        <v>2129</v>
      </c>
      <c r="V763">
        <v>5222.68</v>
      </c>
      <c r="W763">
        <v>16340.87</v>
      </c>
      <c r="X763">
        <v>6718.86</v>
      </c>
      <c r="Y763">
        <v>2727.63</v>
      </c>
      <c r="Z763">
        <v>38229.11</v>
      </c>
    </row>
    <row r="764" spans="2:26" x14ac:dyDescent="0.25">
      <c r="B764" s="3">
        <v>45421</v>
      </c>
      <c r="C764">
        <v>298.7</v>
      </c>
      <c r="D764">
        <v>3.7382</v>
      </c>
      <c r="E764">
        <v>96.88</v>
      </c>
      <c r="F764">
        <v>97.253600000000006</v>
      </c>
      <c r="G764">
        <v>105.227</v>
      </c>
      <c r="H764">
        <v>1370</v>
      </c>
      <c r="I764">
        <v>1.0782</v>
      </c>
      <c r="J764">
        <v>7.2199</v>
      </c>
      <c r="K764">
        <v>266.43979999999999</v>
      </c>
      <c r="L764">
        <v>62840</v>
      </c>
      <c r="M764">
        <v>69.290000000000006</v>
      </c>
      <c r="N764">
        <v>2346.33</v>
      </c>
      <c r="O764">
        <v>2.3010000000000002</v>
      </c>
      <c r="P764">
        <v>10.46</v>
      </c>
      <c r="Q764">
        <v>3</v>
      </c>
      <c r="R764">
        <v>0.87</v>
      </c>
      <c r="S764">
        <v>1.06</v>
      </c>
      <c r="T764">
        <v>0.74</v>
      </c>
      <c r="U764">
        <v>2166</v>
      </c>
      <c r="V764">
        <v>5214.08</v>
      </c>
      <c r="W764">
        <v>16346.26</v>
      </c>
      <c r="X764">
        <v>6560.67</v>
      </c>
      <c r="Y764">
        <v>2712.14</v>
      </c>
      <c r="Z764">
        <v>38073.980000000003</v>
      </c>
    </row>
    <row r="765" spans="2:26" x14ac:dyDescent="0.25">
      <c r="B765" s="3">
        <v>45420</v>
      </c>
      <c r="C765">
        <v>298.13</v>
      </c>
      <c r="D765">
        <v>3.7162000000000002</v>
      </c>
      <c r="E765">
        <v>96.86</v>
      </c>
      <c r="F765">
        <v>97.2256</v>
      </c>
      <c r="G765">
        <v>105.54600000000001</v>
      </c>
      <c r="H765">
        <v>1362.75</v>
      </c>
      <c r="I765">
        <v>1.0748</v>
      </c>
      <c r="J765">
        <v>7.2245999999999997</v>
      </c>
      <c r="K765">
        <v>267.99779999999998</v>
      </c>
      <c r="L765">
        <v>62460</v>
      </c>
      <c r="M765">
        <v>69.12</v>
      </c>
      <c r="N765">
        <v>2308.85</v>
      </c>
      <c r="O765">
        <v>2.1869999999999998</v>
      </c>
      <c r="P765">
        <v>10.46</v>
      </c>
      <c r="Q765">
        <v>2.95</v>
      </c>
      <c r="R765">
        <v>0.86</v>
      </c>
      <c r="S765">
        <v>1.06</v>
      </c>
      <c r="T765">
        <v>0.75</v>
      </c>
      <c r="U765">
        <v>2203</v>
      </c>
      <c r="V765">
        <v>5187.67</v>
      </c>
      <c r="W765">
        <v>16302.76</v>
      </c>
      <c r="X765">
        <v>6456.72</v>
      </c>
      <c r="Y765">
        <v>2745.05</v>
      </c>
      <c r="Z765">
        <v>38202.370000000003</v>
      </c>
    </row>
    <row r="766" spans="2:26" x14ac:dyDescent="0.25">
      <c r="B766" s="3">
        <v>45419</v>
      </c>
      <c r="C766">
        <v>301.32</v>
      </c>
      <c r="D766">
        <v>3.7086999999999999</v>
      </c>
      <c r="E766">
        <v>96.83</v>
      </c>
      <c r="F766">
        <v>97.215999999999994</v>
      </c>
      <c r="G766">
        <v>105.41200000000001</v>
      </c>
      <c r="H766">
        <v>1359.95</v>
      </c>
      <c r="I766">
        <v>1.0754999999999999</v>
      </c>
      <c r="J766">
        <v>7.2186000000000003</v>
      </c>
      <c r="K766">
        <v>268.1447</v>
      </c>
      <c r="L766">
        <v>63365</v>
      </c>
      <c r="M766">
        <v>69.319999999999993</v>
      </c>
      <c r="N766">
        <v>2314.1</v>
      </c>
      <c r="O766">
        <v>2.2069999999999999</v>
      </c>
      <c r="P766">
        <v>10.5</v>
      </c>
      <c r="Q766">
        <v>2.92</v>
      </c>
      <c r="R766">
        <v>0.86</v>
      </c>
      <c r="S766">
        <v>1.06</v>
      </c>
      <c r="T766">
        <v>0.75</v>
      </c>
      <c r="U766">
        <v>2083</v>
      </c>
      <c r="V766">
        <v>5187.7</v>
      </c>
      <c r="W766">
        <v>16332.56</v>
      </c>
      <c r="X766">
        <v>6526.67</v>
      </c>
      <c r="Y766">
        <v>2734.36</v>
      </c>
      <c r="Z766">
        <v>38835.1</v>
      </c>
    </row>
    <row r="767" spans="2:26" x14ac:dyDescent="0.25">
      <c r="B767" s="3">
        <v>45418</v>
      </c>
      <c r="C767">
        <v>301.11</v>
      </c>
      <c r="D767">
        <v>3.7117</v>
      </c>
      <c r="E767">
        <v>96.78</v>
      </c>
      <c r="F767">
        <v>97.208500000000001</v>
      </c>
      <c r="G767">
        <v>105.051</v>
      </c>
      <c r="H767">
        <v>1363</v>
      </c>
      <c r="I767">
        <v>1.0769</v>
      </c>
      <c r="J767">
        <v>7.2088000000000001</v>
      </c>
      <c r="K767">
        <v>267.69589999999999</v>
      </c>
      <c r="L767">
        <v>63585</v>
      </c>
      <c r="M767">
        <v>69.489999999999995</v>
      </c>
      <c r="N767">
        <v>2323.9699999999998</v>
      </c>
      <c r="O767">
        <v>2.1949999999999998</v>
      </c>
      <c r="P767">
        <v>10.47</v>
      </c>
      <c r="Q767">
        <v>2.89</v>
      </c>
      <c r="R767">
        <v>0.85</v>
      </c>
      <c r="S767">
        <v>1.04</v>
      </c>
      <c r="T767">
        <v>0.75</v>
      </c>
      <c r="U767">
        <v>1876</v>
      </c>
      <c r="V767">
        <v>5180.74</v>
      </c>
      <c r="W767">
        <v>16349.25</v>
      </c>
      <c r="X767">
        <v>6572.45</v>
      </c>
      <c r="Y767">
        <v>2676.63</v>
      </c>
      <c r="Z767">
        <v>38236.07</v>
      </c>
    </row>
    <row r="768" spans="2:26" x14ac:dyDescent="0.25">
      <c r="B768" s="3">
        <v>45417</v>
      </c>
      <c r="C768">
        <v>302.83999999999997</v>
      </c>
      <c r="D768">
        <v>3.7345999999999999</v>
      </c>
      <c r="E768">
        <v>96.71</v>
      </c>
      <c r="F768">
        <v>97.197999999999993</v>
      </c>
      <c r="G768">
        <v>105.03</v>
      </c>
      <c r="H768">
        <v>1363</v>
      </c>
      <c r="I768">
        <v>1.0761000000000001</v>
      </c>
      <c r="J768">
        <v>7.2411000000000003</v>
      </c>
      <c r="K768">
        <v>268.6755</v>
      </c>
      <c r="L768">
        <v>62590</v>
      </c>
      <c r="M768">
        <v>69.180000000000007</v>
      </c>
      <c r="N768">
        <v>2301.7399999999998</v>
      </c>
      <c r="O768">
        <v>2.1419999999999999</v>
      </c>
      <c r="P768">
        <v>10.47</v>
      </c>
      <c r="Q768">
        <v>2.93</v>
      </c>
      <c r="R768">
        <v>0.86</v>
      </c>
      <c r="S768">
        <v>1.05</v>
      </c>
      <c r="T768">
        <v>0.75</v>
      </c>
      <c r="U768">
        <v>1876</v>
      </c>
      <c r="V768">
        <v>5127.79</v>
      </c>
      <c r="W768">
        <v>16156.33</v>
      </c>
      <c r="X768">
        <v>6547.29</v>
      </c>
      <c r="Y768">
        <v>2676.63</v>
      </c>
      <c r="Z768">
        <v>38236.07</v>
      </c>
    </row>
    <row r="769" spans="2:26" x14ac:dyDescent="0.25">
      <c r="B769" s="3">
        <v>45416</v>
      </c>
      <c r="C769">
        <v>302.83999999999997</v>
      </c>
      <c r="D769">
        <v>3.7345999999999999</v>
      </c>
      <c r="E769">
        <v>96.71</v>
      </c>
      <c r="F769">
        <v>97.197999999999993</v>
      </c>
      <c r="G769">
        <v>105.03</v>
      </c>
      <c r="H769">
        <v>1363</v>
      </c>
      <c r="I769">
        <v>1.0761000000000001</v>
      </c>
      <c r="J769">
        <v>7.2411000000000003</v>
      </c>
      <c r="K769">
        <v>268.6755</v>
      </c>
      <c r="L769">
        <v>62590</v>
      </c>
      <c r="M769">
        <v>69.180000000000007</v>
      </c>
      <c r="N769">
        <v>2301.7399999999998</v>
      </c>
      <c r="O769">
        <v>2.1419999999999999</v>
      </c>
      <c r="P769">
        <v>10.47</v>
      </c>
      <c r="Q769">
        <v>2.93</v>
      </c>
      <c r="R769">
        <v>0.86</v>
      </c>
      <c r="S769">
        <v>1.05</v>
      </c>
      <c r="T769">
        <v>0.75</v>
      </c>
      <c r="U769">
        <v>1876</v>
      </c>
      <c r="V769">
        <v>5127.79</v>
      </c>
      <c r="W769">
        <v>16156.33</v>
      </c>
      <c r="X769">
        <v>6547.29</v>
      </c>
      <c r="Y769">
        <v>2676.63</v>
      </c>
      <c r="Z769">
        <v>38236.07</v>
      </c>
    </row>
    <row r="770" spans="2:26" x14ac:dyDescent="0.25">
      <c r="B770" s="3">
        <v>45415</v>
      </c>
      <c r="C770">
        <v>302.83999999999997</v>
      </c>
      <c r="D770">
        <v>3.7345999999999999</v>
      </c>
      <c r="E770">
        <v>96.7</v>
      </c>
      <c r="F770">
        <v>97.197999999999993</v>
      </c>
      <c r="G770">
        <v>105.03</v>
      </c>
      <c r="H770">
        <v>1363</v>
      </c>
      <c r="I770">
        <v>1.0761000000000001</v>
      </c>
      <c r="J770">
        <v>7.2411000000000003</v>
      </c>
      <c r="K770">
        <v>268.6755</v>
      </c>
      <c r="L770">
        <v>62590</v>
      </c>
      <c r="M770">
        <v>69.180000000000007</v>
      </c>
      <c r="N770">
        <v>2301.7399999999998</v>
      </c>
      <c r="O770">
        <v>2.1419999999999999</v>
      </c>
      <c r="P770">
        <v>10.47</v>
      </c>
      <c r="Q770">
        <v>2.93</v>
      </c>
      <c r="R770">
        <v>0.86</v>
      </c>
      <c r="S770">
        <v>1.05</v>
      </c>
      <c r="T770">
        <v>0.75</v>
      </c>
      <c r="U770">
        <v>1876</v>
      </c>
      <c r="V770">
        <v>5127.79</v>
      </c>
      <c r="W770">
        <v>16156.33</v>
      </c>
      <c r="X770">
        <v>6547.29</v>
      </c>
      <c r="Y770">
        <v>2676.63</v>
      </c>
      <c r="Z770">
        <v>38236.07</v>
      </c>
    </row>
    <row r="771" spans="2:26" x14ac:dyDescent="0.25">
      <c r="B771" s="3">
        <v>45414</v>
      </c>
      <c r="C771">
        <v>306.14999999999998</v>
      </c>
      <c r="D771">
        <v>3.8003999999999998</v>
      </c>
      <c r="E771">
        <v>96.63</v>
      </c>
      <c r="F771">
        <v>97.213999999999999</v>
      </c>
      <c r="G771">
        <v>105.29900000000001</v>
      </c>
      <c r="H771">
        <v>1375.85</v>
      </c>
      <c r="I771">
        <v>1.0725</v>
      </c>
      <c r="J771">
        <v>7.2411000000000003</v>
      </c>
      <c r="K771">
        <v>269.07839999999999</v>
      </c>
      <c r="L771">
        <v>59765</v>
      </c>
      <c r="M771">
        <v>69.08</v>
      </c>
      <c r="N771">
        <v>2303.83</v>
      </c>
      <c r="O771">
        <v>2.0350000000000001</v>
      </c>
      <c r="P771">
        <v>10.41</v>
      </c>
      <c r="Q771">
        <v>3.04</v>
      </c>
      <c r="R771">
        <v>0.87</v>
      </c>
      <c r="S771">
        <v>1.05</v>
      </c>
      <c r="T771">
        <v>0.75</v>
      </c>
      <c r="U771">
        <v>1774</v>
      </c>
      <c r="V771">
        <v>5064.2</v>
      </c>
      <c r="W771">
        <v>15840.96</v>
      </c>
      <c r="X771">
        <v>6437.09</v>
      </c>
      <c r="Y771">
        <v>2683.65</v>
      </c>
      <c r="Z771">
        <v>38236.07</v>
      </c>
    </row>
    <row r="772" spans="2:26" x14ac:dyDescent="0.25">
      <c r="B772" s="3">
        <v>45413</v>
      </c>
      <c r="C772">
        <v>306.37</v>
      </c>
      <c r="D772">
        <v>3.8174999999999999</v>
      </c>
      <c r="E772">
        <v>96.62</v>
      </c>
      <c r="F772">
        <v>97.155000000000001</v>
      </c>
      <c r="G772">
        <v>105.755</v>
      </c>
      <c r="H772">
        <v>1382.1</v>
      </c>
      <c r="I772">
        <v>1.0711999999999999</v>
      </c>
      <c r="J772">
        <v>7.2411000000000003</v>
      </c>
      <c r="K772">
        <v>267.07850000000002</v>
      </c>
      <c r="L772">
        <v>57355</v>
      </c>
      <c r="M772">
        <v>68.63</v>
      </c>
      <c r="N772">
        <v>2319.56</v>
      </c>
      <c r="O772">
        <v>1.9319999999999999</v>
      </c>
      <c r="P772">
        <v>10.234999999999999</v>
      </c>
      <c r="Q772">
        <v>3.08</v>
      </c>
      <c r="R772">
        <v>0.89</v>
      </c>
      <c r="S772">
        <v>1.07</v>
      </c>
      <c r="T772">
        <v>0.75</v>
      </c>
      <c r="U772">
        <v>1688</v>
      </c>
      <c r="V772">
        <v>5018.3900000000003</v>
      </c>
      <c r="W772">
        <v>15605.48</v>
      </c>
      <c r="X772">
        <v>6273.75</v>
      </c>
      <c r="Y772">
        <v>2692.06</v>
      </c>
      <c r="Z772">
        <v>38274.050000000003</v>
      </c>
    </row>
    <row r="773" spans="2:26" x14ac:dyDescent="0.25">
      <c r="B773" s="3">
        <v>45412</v>
      </c>
      <c r="C773">
        <v>300.52</v>
      </c>
      <c r="D773">
        <v>3.7826</v>
      </c>
      <c r="E773">
        <v>96.64</v>
      </c>
      <c r="F773">
        <v>97.158000000000001</v>
      </c>
      <c r="G773">
        <v>106.221</v>
      </c>
      <c r="H773">
        <v>1382.1</v>
      </c>
      <c r="I773">
        <v>1.0666</v>
      </c>
      <c r="J773">
        <v>7.2411000000000003</v>
      </c>
      <c r="K773">
        <v>266.13499999999999</v>
      </c>
      <c r="L773">
        <v>59400</v>
      </c>
      <c r="M773">
        <v>70.39</v>
      </c>
      <c r="N773">
        <v>2286.25</v>
      </c>
      <c r="O773">
        <v>1.9910000000000001</v>
      </c>
      <c r="P773">
        <v>10.335000000000001</v>
      </c>
      <c r="Q773">
        <v>3.01</v>
      </c>
      <c r="R773">
        <v>0.87</v>
      </c>
      <c r="S773">
        <v>1.07</v>
      </c>
      <c r="T773">
        <v>0.73</v>
      </c>
      <c r="U773">
        <v>1685</v>
      </c>
      <c r="V773">
        <v>5035.6899999999996</v>
      </c>
      <c r="W773">
        <v>15657.82</v>
      </c>
      <c r="X773">
        <v>6273.75</v>
      </c>
      <c r="Y773">
        <v>2692.06</v>
      </c>
      <c r="Z773">
        <v>38405.660000000003</v>
      </c>
    </row>
    <row r="774" spans="2:26" x14ac:dyDescent="0.25">
      <c r="B774" s="3">
        <v>45411</v>
      </c>
      <c r="C774">
        <v>283.32</v>
      </c>
      <c r="D774">
        <v>3.7905000000000002</v>
      </c>
      <c r="E774">
        <v>96.63</v>
      </c>
      <c r="F774">
        <v>97.144000000000005</v>
      </c>
      <c r="G774">
        <v>105.57899999999999</v>
      </c>
      <c r="H774">
        <v>1377.25</v>
      </c>
      <c r="I774">
        <v>1.0721000000000001</v>
      </c>
      <c r="J774">
        <v>7.2290000000000001</v>
      </c>
      <c r="K774">
        <v>269.12079999999997</v>
      </c>
      <c r="L774">
        <v>63450</v>
      </c>
      <c r="M774">
        <v>70.72</v>
      </c>
      <c r="N774">
        <v>2335.66</v>
      </c>
      <c r="O774">
        <v>2.0299999999999998</v>
      </c>
      <c r="P774">
        <v>10.210000000000001</v>
      </c>
      <c r="Q774">
        <v>2.99</v>
      </c>
      <c r="R774">
        <v>0.87</v>
      </c>
      <c r="S774">
        <v>1.06</v>
      </c>
      <c r="T774">
        <v>0.74</v>
      </c>
      <c r="U774">
        <v>1684</v>
      </c>
      <c r="V774">
        <v>5116.17</v>
      </c>
      <c r="W774">
        <v>15983.08</v>
      </c>
      <c r="X774">
        <v>6282.86</v>
      </c>
      <c r="Y774">
        <v>2687.44</v>
      </c>
      <c r="Z774">
        <v>37934.76</v>
      </c>
    </row>
    <row r="775" spans="2:26" x14ac:dyDescent="0.25">
      <c r="B775" s="3">
        <v>45410</v>
      </c>
      <c r="C775">
        <v>283.97000000000003</v>
      </c>
      <c r="D775">
        <v>3.8178000000000001</v>
      </c>
      <c r="E775">
        <v>96.6</v>
      </c>
      <c r="F775">
        <v>97.043000000000006</v>
      </c>
      <c r="G775">
        <v>105.938</v>
      </c>
      <c r="H775">
        <v>1375.3</v>
      </c>
      <c r="I775">
        <v>1.0692999999999999</v>
      </c>
      <c r="J775">
        <v>7.2464000000000004</v>
      </c>
      <c r="K775">
        <v>268.77859999999998</v>
      </c>
      <c r="L775">
        <v>64302.05</v>
      </c>
      <c r="M775">
        <v>71.17</v>
      </c>
      <c r="N775">
        <v>2337.96</v>
      </c>
      <c r="O775">
        <v>1.6140000000000001</v>
      </c>
      <c r="P775">
        <v>10.324999999999999</v>
      </c>
      <c r="Q775">
        <v>3.04</v>
      </c>
      <c r="R775">
        <v>0.87</v>
      </c>
      <c r="S775">
        <v>1.06</v>
      </c>
      <c r="T775">
        <v>0.74</v>
      </c>
      <c r="U775">
        <v>1721</v>
      </c>
      <c r="V775">
        <v>5099.96</v>
      </c>
      <c r="W775">
        <v>15927.9</v>
      </c>
      <c r="X775">
        <v>6269.76</v>
      </c>
      <c r="Y775">
        <v>2656.33</v>
      </c>
      <c r="Z775">
        <v>37934.76</v>
      </c>
    </row>
    <row r="776" spans="2:26" x14ac:dyDescent="0.25">
      <c r="B776" s="3">
        <v>45409</v>
      </c>
      <c r="C776">
        <v>283.97000000000003</v>
      </c>
      <c r="D776">
        <v>3.8178000000000001</v>
      </c>
      <c r="E776">
        <v>96.6</v>
      </c>
      <c r="F776">
        <v>97.043000000000006</v>
      </c>
      <c r="G776">
        <v>105.938</v>
      </c>
      <c r="H776">
        <v>1375.3</v>
      </c>
      <c r="I776">
        <v>1.0692999999999999</v>
      </c>
      <c r="J776">
        <v>7.2464000000000004</v>
      </c>
      <c r="K776">
        <v>268.77859999999998</v>
      </c>
      <c r="L776">
        <v>64302.05</v>
      </c>
      <c r="M776">
        <v>71.17</v>
      </c>
      <c r="N776">
        <v>2337.96</v>
      </c>
      <c r="O776">
        <v>1.6140000000000001</v>
      </c>
      <c r="P776">
        <v>10.324999999999999</v>
      </c>
      <c r="Q776">
        <v>3.04</v>
      </c>
      <c r="R776">
        <v>0.87</v>
      </c>
      <c r="S776">
        <v>1.06</v>
      </c>
      <c r="T776">
        <v>0.74</v>
      </c>
      <c r="U776">
        <v>1721</v>
      </c>
      <c r="V776">
        <v>5099.96</v>
      </c>
      <c r="W776">
        <v>15927.9</v>
      </c>
      <c r="X776">
        <v>6269.76</v>
      </c>
      <c r="Y776">
        <v>2656.33</v>
      </c>
      <c r="Z776">
        <v>37934.76</v>
      </c>
    </row>
    <row r="777" spans="2:26" x14ac:dyDescent="0.25">
      <c r="B777" s="3">
        <v>45408</v>
      </c>
      <c r="C777">
        <v>283.97000000000003</v>
      </c>
      <c r="D777">
        <v>3.8178000000000001</v>
      </c>
      <c r="E777">
        <v>96.5</v>
      </c>
      <c r="F777">
        <v>97.043000000000006</v>
      </c>
      <c r="G777">
        <v>105.938</v>
      </c>
      <c r="H777">
        <v>1375.3</v>
      </c>
      <c r="I777">
        <v>1.0692999999999999</v>
      </c>
      <c r="J777">
        <v>7.2464000000000004</v>
      </c>
      <c r="K777">
        <v>268.77859999999998</v>
      </c>
      <c r="L777">
        <v>64302.05</v>
      </c>
      <c r="M777">
        <v>71.17</v>
      </c>
      <c r="N777">
        <v>2337.96</v>
      </c>
      <c r="O777">
        <v>1.6140000000000001</v>
      </c>
      <c r="P777">
        <v>10.324999999999999</v>
      </c>
      <c r="Q777">
        <v>3.04</v>
      </c>
      <c r="R777">
        <v>0.87</v>
      </c>
      <c r="S777">
        <v>1.06</v>
      </c>
      <c r="T777">
        <v>0.74</v>
      </c>
      <c r="U777">
        <v>1721</v>
      </c>
      <c r="V777">
        <v>5099.96</v>
      </c>
      <c r="W777">
        <v>15927.9</v>
      </c>
      <c r="X777">
        <v>6269.76</v>
      </c>
      <c r="Y777">
        <v>2656.33</v>
      </c>
      <c r="Z777">
        <v>37934.76</v>
      </c>
    </row>
    <row r="778" spans="2:26" x14ac:dyDescent="0.25">
      <c r="B778" s="3">
        <v>45407</v>
      </c>
      <c r="C778">
        <v>285.11</v>
      </c>
      <c r="D778">
        <v>3.86</v>
      </c>
      <c r="E778">
        <v>96.51</v>
      </c>
      <c r="F778">
        <v>97.034000000000006</v>
      </c>
      <c r="G778">
        <v>105.598</v>
      </c>
      <c r="H778">
        <v>1374.8</v>
      </c>
      <c r="I778">
        <v>1.073</v>
      </c>
      <c r="J778">
        <v>7.2398999999999996</v>
      </c>
      <c r="K778">
        <v>266.38479999999998</v>
      </c>
      <c r="L778">
        <v>64700</v>
      </c>
      <c r="M778">
        <v>70.900000000000006</v>
      </c>
      <c r="N778">
        <v>2332.46</v>
      </c>
      <c r="O778">
        <v>1.6379999999999999</v>
      </c>
      <c r="P778">
        <v>10.43</v>
      </c>
      <c r="Q778">
        <v>3.11</v>
      </c>
      <c r="R778">
        <v>0.89</v>
      </c>
      <c r="S778">
        <v>1.07</v>
      </c>
      <c r="T778">
        <v>0.73</v>
      </c>
      <c r="U778">
        <v>1743</v>
      </c>
      <c r="V778">
        <v>5048.42</v>
      </c>
      <c r="W778">
        <v>15611.76</v>
      </c>
      <c r="X778">
        <v>6120.37</v>
      </c>
      <c r="Y778">
        <v>2628.62</v>
      </c>
      <c r="Z778">
        <v>37628.480000000003</v>
      </c>
    </row>
    <row r="779" spans="2:26" x14ac:dyDescent="0.25">
      <c r="B779" s="3">
        <v>45406</v>
      </c>
      <c r="C779">
        <v>283.88</v>
      </c>
      <c r="D779">
        <v>3.8302999999999998</v>
      </c>
      <c r="E779">
        <v>96.55</v>
      </c>
      <c r="F779">
        <v>97.04</v>
      </c>
      <c r="G779">
        <v>105.857</v>
      </c>
      <c r="H779">
        <v>1369.4</v>
      </c>
      <c r="I779">
        <v>1.0699000000000001</v>
      </c>
      <c r="J779">
        <v>7.2460000000000004</v>
      </c>
      <c r="K779">
        <v>266.01560000000001</v>
      </c>
      <c r="L779">
        <v>63880</v>
      </c>
      <c r="M779">
        <v>70.66</v>
      </c>
      <c r="N779">
        <v>2316.17</v>
      </c>
      <c r="O779">
        <v>1.653</v>
      </c>
      <c r="P779">
        <v>10.435</v>
      </c>
      <c r="Q779">
        <v>3.07</v>
      </c>
      <c r="R779">
        <v>0.9</v>
      </c>
      <c r="S779">
        <v>1.07</v>
      </c>
      <c r="T779">
        <v>0.74</v>
      </c>
      <c r="U779">
        <v>1774</v>
      </c>
      <c r="V779">
        <v>5071.63</v>
      </c>
      <c r="W779">
        <v>15712.75</v>
      </c>
      <c r="X779">
        <v>6100.22</v>
      </c>
      <c r="Y779">
        <v>2675.75</v>
      </c>
      <c r="Z779">
        <v>38460.080000000002</v>
      </c>
    </row>
    <row r="780" spans="2:26" x14ac:dyDescent="0.25">
      <c r="B780" s="3">
        <v>45405</v>
      </c>
      <c r="C780">
        <v>281.64999999999998</v>
      </c>
      <c r="D780">
        <v>3.8351999999999999</v>
      </c>
      <c r="E780">
        <v>96.53</v>
      </c>
      <c r="F780">
        <v>97.013999999999996</v>
      </c>
      <c r="G780">
        <v>105.675</v>
      </c>
      <c r="H780">
        <v>1378.35</v>
      </c>
      <c r="I780">
        <v>1.0701000000000001</v>
      </c>
      <c r="J780">
        <v>7.2451999999999996</v>
      </c>
      <c r="K780">
        <v>268.8698</v>
      </c>
      <c r="L780">
        <v>66435</v>
      </c>
      <c r="M780">
        <v>70.44</v>
      </c>
      <c r="N780">
        <v>2322.02</v>
      </c>
      <c r="O780">
        <v>1.8120000000000001</v>
      </c>
      <c r="P780">
        <v>10.225</v>
      </c>
      <c r="Q780">
        <v>3.08</v>
      </c>
      <c r="R780">
        <v>0.89</v>
      </c>
      <c r="S780">
        <v>1.07</v>
      </c>
      <c r="T780">
        <v>0.75</v>
      </c>
      <c r="U780">
        <v>1804</v>
      </c>
      <c r="V780">
        <v>5070.55</v>
      </c>
      <c r="W780">
        <v>15696.64</v>
      </c>
      <c r="X780">
        <v>5954.62</v>
      </c>
      <c r="Y780">
        <v>2623.02</v>
      </c>
      <c r="Z780">
        <v>37552.160000000003</v>
      </c>
    </row>
    <row r="781" spans="2:26" x14ac:dyDescent="0.25">
      <c r="B781" s="3">
        <v>45404</v>
      </c>
      <c r="C781">
        <v>283.10000000000002</v>
      </c>
      <c r="D781">
        <v>3.8912</v>
      </c>
      <c r="E781">
        <v>96.48</v>
      </c>
      <c r="F781">
        <v>97.007000000000005</v>
      </c>
      <c r="G781">
        <v>106.077</v>
      </c>
      <c r="H781">
        <v>1379.4</v>
      </c>
      <c r="I781">
        <v>1.0654999999999999</v>
      </c>
      <c r="J781">
        <v>7.2435999999999998</v>
      </c>
      <c r="K781">
        <v>266.97309999999999</v>
      </c>
      <c r="L781">
        <v>66610</v>
      </c>
      <c r="M781">
        <v>69.989999999999995</v>
      </c>
      <c r="N781">
        <v>2327.3000000000002</v>
      </c>
      <c r="O781">
        <v>1.7909999999999999</v>
      </c>
      <c r="P781">
        <v>10.53</v>
      </c>
      <c r="Q781">
        <v>3.16</v>
      </c>
      <c r="R781">
        <v>0.91</v>
      </c>
      <c r="S781">
        <v>1.08</v>
      </c>
      <c r="T781">
        <v>0.74</v>
      </c>
      <c r="U781">
        <v>1882</v>
      </c>
      <c r="V781">
        <v>5010.6000000000004</v>
      </c>
      <c r="W781">
        <v>15451.31</v>
      </c>
      <c r="X781">
        <v>5831.26</v>
      </c>
      <c r="Y781">
        <v>2629.44</v>
      </c>
      <c r="Z781">
        <v>37438.61</v>
      </c>
    </row>
    <row r="782" spans="2:26" x14ac:dyDescent="0.25">
      <c r="B782" s="3">
        <v>45403</v>
      </c>
      <c r="C782">
        <v>285.56</v>
      </c>
      <c r="D782">
        <v>3.95</v>
      </c>
      <c r="E782">
        <v>96.48</v>
      </c>
      <c r="F782">
        <v>97.003</v>
      </c>
      <c r="G782">
        <v>106.154</v>
      </c>
      <c r="H782">
        <v>1382.3</v>
      </c>
      <c r="I782">
        <v>1.0656000000000001</v>
      </c>
      <c r="J782">
        <v>7.2393000000000001</v>
      </c>
      <c r="K782">
        <v>265.6952</v>
      </c>
      <c r="L782">
        <v>64355</v>
      </c>
      <c r="M782">
        <v>70.13</v>
      </c>
      <c r="N782">
        <v>2391.9299999999998</v>
      </c>
      <c r="O782">
        <v>1.752</v>
      </c>
      <c r="P782">
        <v>10.5</v>
      </c>
      <c r="Q782">
        <v>3.23</v>
      </c>
      <c r="R782">
        <v>0.92</v>
      </c>
      <c r="S782">
        <v>1.0900000000000001</v>
      </c>
      <c r="T782">
        <v>0.74</v>
      </c>
      <c r="U782">
        <v>1919</v>
      </c>
      <c r="V782">
        <v>4967.2299999999996</v>
      </c>
      <c r="W782">
        <v>15282.01</v>
      </c>
      <c r="X782">
        <v>5746.61</v>
      </c>
      <c r="Y782">
        <v>2591.86</v>
      </c>
      <c r="Z782">
        <v>37068.35</v>
      </c>
    </row>
    <row r="783" spans="2:26" x14ac:dyDescent="0.25">
      <c r="B783" s="3">
        <v>45402</v>
      </c>
      <c r="C783">
        <v>285.56</v>
      </c>
      <c r="D783">
        <v>3.95</v>
      </c>
      <c r="E783">
        <v>96.48</v>
      </c>
      <c r="F783">
        <v>97.003</v>
      </c>
      <c r="G783">
        <v>106.154</v>
      </c>
      <c r="H783">
        <v>1382.3</v>
      </c>
      <c r="I783">
        <v>1.0656000000000001</v>
      </c>
      <c r="J783">
        <v>7.2393000000000001</v>
      </c>
      <c r="K783">
        <v>265.6952</v>
      </c>
      <c r="L783">
        <v>64355</v>
      </c>
      <c r="M783">
        <v>70.13</v>
      </c>
      <c r="N783">
        <v>2391.9299999999998</v>
      </c>
      <c r="O783">
        <v>1.752</v>
      </c>
      <c r="P783">
        <v>10.5</v>
      </c>
      <c r="Q783">
        <v>3.23</v>
      </c>
      <c r="R783">
        <v>0.92</v>
      </c>
      <c r="S783">
        <v>1.0900000000000001</v>
      </c>
      <c r="T783">
        <v>0.74</v>
      </c>
      <c r="U783">
        <v>1919</v>
      </c>
      <c r="V783">
        <v>4967.2299999999996</v>
      </c>
      <c r="W783">
        <v>15282.01</v>
      </c>
      <c r="X783">
        <v>5746.61</v>
      </c>
      <c r="Y783">
        <v>2591.86</v>
      </c>
      <c r="Z783">
        <v>37068.35</v>
      </c>
    </row>
    <row r="784" spans="2:26" x14ac:dyDescent="0.25">
      <c r="B784" s="3">
        <v>45401</v>
      </c>
      <c r="C784">
        <v>285.56</v>
      </c>
      <c r="D784">
        <v>3.95</v>
      </c>
      <c r="E784">
        <v>96.46</v>
      </c>
      <c r="F784">
        <v>97.003</v>
      </c>
      <c r="G784">
        <v>106.154</v>
      </c>
      <c r="H784">
        <v>1382.3</v>
      </c>
      <c r="I784">
        <v>1.0656000000000001</v>
      </c>
      <c r="J784">
        <v>7.2393000000000001</v>
      </c>
      <c r="K784">
        <v>265.6952</v>
      </c>
      <c r="L784">
        <v>64355</v>
      </c>
      <c r="M784">
        <v>70.13</v>
      </c>
      <c r="N784">
        <v>2391.9299999999998</v>
      </c>
      <c r="O784">
        <v>1.752</v>
      </c>
      <c r="P784">
        <v>10.5</v>
      </c>
      <c r="Q784">
        <v>3.23</v>
      </c>
      <c r="R784">
        <v>0.92</v>
      </c>
      <c r="S784">
        <v>1.0900000000000001</v>
      </c>
      <c r="T784">
        <v>0.74</v>
      </c>
      <c r="U784">
        <v>1919</v>
      </c>
      <c r="V784">
        <v>4967.2299999999996</v>
      </c>
      <c r="W784">
        <v>15282.01</v>
      </c>
      <c r="X784">
        <v>5746.61</v>
      </c>
      <c r="Y784">
        <v>2591.86</v>
      </c>
      <c r="Z784">
        <v>37068.35</v>
      </c>
    </row>
    <row r="785" spans="2:26" x14ac:dyDescent="0.25">
      <c r="B785" s="3">
        <v>45400</v>
      </c>
      <c r="C785">
        <v>284.93</v>
      </c>
      <c r="D785">
        <v>3.9661</v>
      </c>
      <c r="E785">
        <v>96.51</v>
      </c>
      <c r="F785">
        <v>96.997</v>
      </c>
      <c r="G785">
        <v>106.151</v>
      </c>
      <c r="H785">
        <v>1373.1</v>
      </c>
      <c r="I785">
        <v>1.0643</v>
      </c>
      <c r="J785">
        <v>7.2386999999999997</v>
      </c>
      <c r="K785">
        <v>261.64499999999998</v>
      </c>
      <c r="L785">
        <v>63660</v>
      </c>
      <c r="M785">
        <v>70.38</v>
      </c>
      <c r="N785">
        <v>2379.04</v>
      </c>
      <c r="O785">
        <v>1.7569999999999999</v>
      </c>
      <c r="P785">
        <v>10.88</v>
      </c>
      <c r="Q785">
        <v>3.25</v>
      </c>
      <c r="R785">
        <v>0.92</v>
      </c>
      <c r="S785">
        <v>1.0900000000000001</v>
      </c>
      <c r="T785">
        <v>0.74</v>
      </c>
      <c r="U785">
        <v>1901</v>
      </c>
      <c r="V785">
        <v>5011.12</v>
      </c>
      <c r="W785">
        <v>15601.5</v>
      </c>
      <c r="X785">
        <v>5803.86</v>
      </c>
      <c r="Y785">
        <v>2634.7</v>
      </c>
      <c r="Z785">
        <v>38079.699999999997</v>
      </c>
    </row>
    <row r="786" spans="2:26" x14ac:dyDescent="0.25">
      <c r="B786" s="3">
        <v>45399</v>
      </c>
      <c r="C786">
        <v>289.91000000000003</v>
      </c>
      <c r="D786">
        <v>4.0202</v>
      </c>
      <c r="E786">
        <v>96.54</v>
      </c>
      <c r="F786">
        <v>96.99</v>
      </c>
      <c r="G786">
        <v>105.95099999999999</v>
      </c>
      <c r="H786">
        <v>1386.8</v>
      </c>
      <c r="I786">
        <v>1.0672999999999999</v>
      </c>
      <c r="J786">
        <v>7.2385999999999999</v>
      </c>
      <c r="K786">
        <v>264.5369</v>
      </c>
      <c r="L786">
        <v>61130</v>
      </c>
      <c r="M786">
        <v>70.55</v>
      </c>
      <c r="N786">
        <v>2361.02</v>
      </c>
      <c r="O786">
        <v>1.712</v>
      </c>
      <c r="P786">
        <v>10.744999999999999</v>
      </c>
      <c r="Q786">
        <v>3.29</v>
      </c>
      <c r="R786">
        <v>0.93</v>
      </c>
      <c r="S786">
        <v>1.0900000000000001</v>
      </c>
      <c r="T786">
        <v>0.73</v>
      </c>
      <c r="U786">
        <v>1844</v>
      </c>
      <c r="V786">
        <v>5022.21</v>
      </c>
      <c r="W786">
        <v>15683.37</v>
      </c>
      <c r="X786">
        <v>5749.69</v>
      </c>
      <c r="Y786">
        <v>2584.1799999999998</v>
      </c>
      <c r="Z786">
        <v>37961.800000000003</v>
      </c>
    </row>
    <row r="787" spans="2:26" x14ac:dyDescent="0.25">
      <c r="B787" s="3">
        <v>45398</v>
      </c>
      <c r="C787">
        <v>291.2</v>
      </c>
      <c r="D787">
        <v>3.9878999999999998</v>
      </c>
      <c r="E787">
        <v>96.56</v>
      </c>
      <c r="F787">
        <v>96.986999999999995</v>
      </c>
      <c r="G787">
        <v>106.25700000000001</v>
      </c>
      <c r="H787">
        <v>1394.65</v>
      </c>
      <c r="I787">
        <v>1.0619000000000001</v>
      </c>
      <c r="J787">
        <v>7.2378</v>
      </c>
      <c r="K787">
        <v>264.0641</v>
      </c>
      <c r="L787">
        <v>62920</v>
      </c>
      <c r="M787">
        <v>71.709999999999994</v>
      </c>
      <c r="N787">
        <v>2382.89</v>
      </c>
      <c r="O787">
        <v>1.732</v>
      </c>
      <c r="P787">
        <v>11.26</v>
      </c>
      <c r="Q787">
        <v>3.2</v>
      </c>
      <c r="R787">
        <v>0.92</v>
      </c>
      <c r="S787">
        <v>1.1000000000000001</v>
      </c>
      <c r="T787">
        <v>0.73</v>
      </c>
      <c r="U787">
        <v>1779</v>
      </c>
      <c r="V787">
        <v>5051.41</v>
      </c>
      <c r="W787">
        <v>15865.25</v>
      </c>
      <c r="X787">
        <v>5743.78</v>
      </c>
      <c r="Y787">
        <v>2609.63</v>
      </c>
      <c r="Z787">
        <v>38471.199999999997</v>
      </c>
    </row>
    <row r="788" spans="2:26" x14ac:dyDescent="0.25">
      <c r="B788" s="3">
        <v>45397</v>
      </c>
      <c r="C788">
        <v>287.22000000000003</v>
      </c>
      <c r="D788">
        <v>3.8994</v>
      </c>
      <c r="E788">
        <v>96.6</v>
      </c>
      <c r="F788">
        <v>97.046000000000006</v>
      </c>
      <c r="G788">
        <v>106.208</v>
      </c>
      <c r="H788">
        <v>1384.05</v>
      </c>
      <c r="I788">
        <v>1.0624</v>
      </c>
      <c r="J788">
        <v>7.2381000000000002</v>
      </c>
      <c r="K788">
        <v>266.91800000000001</v>
      </c>
      <c r="L788">
        <v>63560</v>
      </c>
      <c r="M788">
        <v>71.459999999999994</v>
      </c>
      <c r="N788">
        <v>2383.34</v>
      </c>
      <c r="O788">
        <v>1.6910000000000001</v>
      </c>
      <c r="P788">
        <v>9.6869999999999994</v>
      </c>
      <c r="Q788">
        <v>3.14</v>
      </c>
      <c r="R788">
        <v>0.91</v>
      </c>
      <c r="S788">
        <v>1.08</v>
      </c>
      <c r="T788">
        <v>0.72</v>
      </c>
      <c r="U788">
        <v>1730</v>
      </c>
      <c r="V788">
        <v>5061.82</v>
      </c>
      <c r="W788">
        <v>15885.02</v>
      </c>
      <c r="X788">
        <v>5856.44</v>
      </c>
      <c r="Y788">
        <v>2670.43</v>
      </c>
      <c r="Z788">
        <v>39232.800000000003</v>
      </c>
    </row>
    <row r="789" spans="2:26" x14ac:dyDescent="0.25">
      <c r="B789" s="3">
        <v>45396</v>
      </c>
      <c r="C789">
        <v>282.97000000000003</v>
      </c>
      <c r="D789">
        <v>3.8534000000000002</v>
      </c>
      <c r="E789">
        <v>96.6</v>
      </c>
      <c r="F789">
        <v>97.049000000000007</v>
      </c>
      <c r="G789">
        <v>106.038</v>
      </c>
      <c r="H789">
        <v>1375.4</v>
      </c>
      <c r="I789">
        <v>1.0643</v>
      </c>
      <c r="J789">
        <v>7.2373000000000003</v>
      </c>
      <c r="K789">
        <v>268.71949999999998</v>
      </c>
      <c r="L789">
        <v>67170</v>
      </c>
      <c r="M789">
        <v>71.2</v>
      </c>
      <c r="N789">
        <v>2344.37</v>
      </c>
      <c r="O789">
        <v>1.77</v>
      </c>
      <c r="P789">
        <v>9.6449999999999996</v>
      </c>
      <c r="Q789">
        <v>3.1</v>
      </c>
      <c r="R789">
        <v>0.89</v>
      </c>
      <c r="S789">
        <v>1.07</v>
      </c>
      <c r="T789">
        <v>0.72</v>
      </c>
      <c r="U789">
        <v>1729</v>
      </c>
      <c r="V789">
        <v>5123.41</v>
      </c>
      <c r="W789">
        <v>16175.09</v>
      </c>
      <c r="X789">
        <v>5879.58</v>
      </c>
      <c r="Y789">
        <v>2681.82</v>
      </c>
      <c r="Z789">
        <v>39523.550000000003</v>
      </c>
    </row>
    <row r="790" spans="2:26" x14ac:dyDescent="0.25">
      <c r="B790" s="3">
        <v>45395</v>
      </c>
      <c r="C790">
        <v>282.97000000000003</v>
      </c>
      <c r="D790">
        <v>3.8534000000000002</v>
      </c>
      <c r="E790">
        <v>96.6</v>
      </c>
      <c r="F790">
        <v>97.049000000000007</v>
      </c>
      <c r="G790">
        <v>106.038</v>
      </c>
      <c r="H790">
        <v>1375.4</v>
      </c>
      <c r="I790">
        <v>1.0643</v>
      </c>
      <c r="J790">
        <v>7.2373000000000003</v>
      </c>
      <c r="K790">
        <v>268.71949999999998</v>
      </c>
      <c r="L790">
        <v>67170</v>
      </c>
      <c r="M790">
        <v>71.2</v>
      </c>
      <c r="N790">
        <v>2344.37</v>
      </c>
      <c r="O790">
        <v>1.77</v>
      </c>
      <c r="P790">
        <v>9.6449999999999996</v>
      </c>
      <c r="Q790">
        <v>3.1</v>
      </c>
      <c r="R790">
        <v>0.89</v>
      </c>
      <c r="S790">
        <v>1.07</v>
      </c>
      <c r="T790">
        <v>0.72</v>
      </c>
      <c r="U790">
        <v>1729</v>
      </c>
      <c r="V790">
        <v>5123.41</v>
      </c>
      <c r="W790">
        <v>16175.09</v>
      </c>
      <c r="X790">
        <v>5879.58</v>
      </c>
      <c r="Y790">
        <v>2681.82</v>
      </c>
      <c r="Z790">
        <v>39523.550000000003</v>
      </c>
    </row>
    <row r="791" spans="2:26" x14ac:dyDescent="0.25">
      <c r="B791" s="3">
        <v>45394</v>
      </c>
      <c r="C791">
        <v>282.97000000000003</v>
      </c>
      <c r="D791">
        <v>3.8534000000000002</v>
      </c>
      <c r="E791">
        <v>96.58</v>
      </c>
      <c r="F791">
        <v>97.049000000000007</v>
      </c>
      <c r="G791">
        <v>106.038</v>
      </c>
      <c r="H791">
        <v>1375.4</v>
      </c>
      <c r="I791">
        <v>1.0643</v>
      </c>
      <c r="J791">
        <v>7.2373000000000003</v>
      </c>
      <c r="K791">
        <v>268.71949999999998</v>
      </c>
      <c r="L791">
        <v>67170</v>
      </c>
      <c r="M791">
        <v>71.2</v>
      </c>
      <c r="N791">
        <v>2344.37</v>
      </c>
      <c r="O791">
        <v>1.77</v>
      </c>
      <c r="P791">
        <v>9.6449999999999996</v>
      </c>
      <c r="Q791">
        <v>3.1</v>
      </c>
      <c r="R791">
        <v>0.89</v>
      </c>
      <c r="S791">
        <v>1.07</v>
      </c>
      <c r="T791">
        <v>0.72</v>
      </c>
      <c r="U791">
        <v>1729</v>
      </c>
      <c r="V791">
        <v>5123.41</v>
      </c>
      <c r="W791">
        <v>16175.09</v>
      </c>
      <c r="X791">
        <v>5879.58</v>
      </c>
      <c r="Y791">
        <v>2681.82</v>
      </c>
      <c r="Z791">
        <v>39523.550000000003</v>
      </c>
    </row>
    <row r="792" spans="2:26" x14ac:dyDescent="0.25">
      <c r="B792" s="3">
        <v>45393</v>
      </c>
      <c r="C792">
        <v>275.77999999999997</v>
      </c>
      <c r="D792">
        <v>3.7519999999999998</v>
      </c>
      <c r="E792">
        <v>96.62</v>
      </c>
      <c r="F792">
        <v>97.022999999999996</v>
      </c>
      <c r="G792">
        <v>105.282</v>
      </c>
      <c r="H792">
        <v>1364.2</v>
      </c>
      <c r="I792">
        <v>1.0726</v>
      </c>
      <c r="J792">
        <v>7.2370000000000001</v>
      </c>
      <c r="K792">
        <v>267.89179999999999</v>
      </c>
      <c r="L792">
        <v>70800</v>
      </c>
      <c r="M792">
        <v>70.73</v>
      </c>
      <c r="N792">
        <v>2372.52</v>
      </c>
      <c r="O792">
        <v>1.764</v>
      </c>
      <c r="P792">
        <v>9.61</v>
      </c>
      <c r="Q792">
        <v>3.01</v>
      </c>
      <c r="R792">
        <v>0.87</v>
      </c>
      <c r="S792">
        <v>1.04</v>
      </c>
      <c r="T792">
        <v>0.73</v>
      </c>
      <c r="U792">
        <v>1690</v>
      </c>
      <c r="V792">
        <v>5199.0600000000004</v>
      </c>
      <c r="W792">
        <v>16442.2</v>
      </c>
      <c r="X792">
        <v>6003.97</v>
      </c>
      <c r="Y792">
        <v>2706.96</v>
      </c>
      <c r="Z792">
        <v>39442.629999999997</v>
      </c>
    </row>
    <row r="793" spans="2:26" x14ac:dyDescent="0.25">
      <c r="B793" s="3">
        <v>45392</v>
      </c>
      <c r="C793">
        <v>269.5</v>
      </c>
      <c r="D793">
        <v>3.6692999999999998</v>
      </c>
      <c r="E793">
        <v>96.63</v>
      </c>
      <c r="F793">
        <v>96.971000000000004</v>
      </c>
      <c r="G793">
        <v>105.245</v>
      </c>
      <c r="H793">
        <v>1354.95</v>
      </c>
      <c r="I793">
        <v>1.0743</v>
      </c>
      <c r="J793">
        <v>7.2343000000000002</v>
      </c>
      <c r="K793">
        <v>265.87819999999999</v>
      </c>
      <c r="L793">
        <v>70410</v>
      </c>
      <c r="M793">
        <v>70.69</v>
      </c>
      <c r="N793">
        <v>2334.04</v>
      </c>
      <c r="O793">
        <v>1.885</v>
      </c>
      <c r="P793">
        <v>9.5850000000000009</v>
      </c>
      <c r="Q793">
        <v>2.92</v>
      </c>
      <c r="R793">
        <v>0.87</v>
      </c>
      <c r="S793">
        <v>1.04</v>
      </c>
      <c r="T793">
        <v>0.76</v>
      </c>
      <c r="U793">
        <v>1587</v>
      </c>
      <c r="V793">
        <v>5160.6400000000003</v>
      </c>
      <c r="W793">
        <v>16170.36</v>
      </c>
      <c r="X793">
        <v>6016.83</v>
      </c>
      <c r="Y793">
        <v>2705.16</v>
      </c>
      <c r="Z793">
        <v>39581.81</v>
      </c>
    </row>
    <row r="794" spans="2:26" x14ac:dyDescent="0.25">
      <c r="B794" s="3">
        <v>45391</v>
      </c>
      <c r="C794">
        <v>276.58</v>
      </c>
      <c r="D794">
        <v>3.7433000000000001</v>
      </c>
      <c r="E794">
        <v>96.67</v>
      </c>
      <c r="F794">
        <v>96.888999999999996</v>
      </c>
      <c r="G794">
        <v>104.148</v>
      </c>
      <c r="H794">
        <v>1354.95</v>
      </c>
      <c r="I794">
        <v>1.0857000000000001</v>
      </c>
      <c r="J794">
        <v>7.2323000000000004</v>
      </c>
      <c r="K794">
        <v>270.44600000000003</v>
      </c>
      <c r="L794">
        <v>69355</v>
      </c>
      <c r="M794">
        <v>70.25</v>
      </c>
      <c r="N794">
        <v>2352.7800000000002</v>
      </c>
      <c r="O794">
        <v>1.8720000000000001</v>
      </c>
      <c r="P794">
        <v>9.5850000000000009</v>
      </c>
      <c r="Q794">
        <v>2.99</v>
      </c>
      <c r="R794">
        <v>0.87</v>
      </c>
      <c r="S794">
        <v>1.05</v>
      </c>
      <c r="T794">
        <v>0.77</v>
      </c>
      <c r="U794">
        <v>1570</v>
      </c>
      <c r="V794">
        <v>5209.91</v>
      </c>
      <c r="W794">
        <v>16306.64</v>
      </c>
      <c r="X794">
        <v>5895.32</v>
      </c>
      <c r="Y794">
        <v>2705.16</v>
      </c>
      <c r="Z794">
        <v>39773.129999999997</v>
      </c>
    </row>
    <row r="795" spans="2:26" x14ac:dyDescent="0.25">
      <c r="B795" s="3">
        <v>45390</v>
      </c>
      <c r="C795">
        <v>276.72000000000003</v>
      </c>
      <c r="D795">
        <v>3.7313000000000001</v>
      </c>
      <c r="E795">
        <v>96.67</v>
      </c>
      <c r="F795">
        <v>96.864000000000004</v>
      </c>
      <c r="G795">
        <v>104.14</v>
      </c>
      <c r="H795">
        <v>1353.25</v>
      </c>
      <c r="I795">
        <v>1.0859000000000001</v>
      </c>
      <c r="J795">
        <v>7.2308000000000003</v>
      </c>
      <c r="K795">
        <v>268.99180000000001</v>
      </c>
      <c r="L795">
        <v>72110</v>
      </c>
      <c r="M795">
        <v>70.709999999999994</v>
      </c>
      <c r="N795">
        <v>2339.0300000000002</v>
      </c>
      <c r="O795">
        <v>1.8440000000000001</v>
      </c>
      <c r="P795">
        <v>9.5749999999999993</v>
      </c>
      <c r="Q795">
        <v>2.98</v>
      </c>
      <c r="R795">
        <v>0.87</v>
      </c>
      <c r="S795">
        <v>1.04</v>
      </c>
      <c r="T795">
        <v>0.77</v>
      </c>
      <c r="U795">
        <v>1594</v>
      </c>
      <c r="V795">
        <v>5202.3900000000003</v>
      </c>
      <c r="W795">
        <v>16253.96</v>
      </c>
      <c r="X795">
        <v>5868.97</v>
      </c>
      <c r="Y795">
        <v>2717.65</v>
      </c>
      <c r="Z795">
        <v>39347.040000000001</v>
      </c>
    </row>
    <row r="796" spans="2:26" x14ac:dyDescent="0.25">
      <c r="B796" s="3">
        <v>45389</v>
      </c>
      <c r="C796">
        <v>275.87</v>
      </c>
      <c r="D796">
        <v>3.7839</v>
      </c>
      <c r="E796">
        <v>96.67</v>
      </c>
      <c r="F796">
        <v>96.834999999999994</v>
      </c>
      <c r="G796">
        <v>104.298</v>
      </c>
      <c r="H796">
        <v>1352.7</v>
      </c>
      <c r="I796">
        <v>1.0837000000000001</v>
      </c>
      <c r="J796">
        <v>7.2332000000000001</v>
      </c>
      <c r="K796">
        <v>266.99009999999998</v>
      </c>
      <c r="L796">
        <v>67755</v>
      </c>
      <c r="M796">
        <v>70.84</v>
      </c>
      <c r="N796">
        <v>2329.75</v>
      </c>
      <c r="O796">
        <v>1.7849999999999999</v>
      </c>
      <c r="P796">
        <v>9.5449999999999999</v>
      </c>
      <c r="Q796">
        <v>3.03</v>
      </c>
      <c r="R796">
        <v>0.89</v>
      </c>
      <c r="S796">
        <v>1.07</v>
      </c>
      <c r="T796">
        <v>0.78</v>
      </c>
      <c r="U796">
        <v>1628</v>
      </c>
      <c r="V796">
        <v>5204.34</v>
      </c>
      <c r="W796">
        <v>16248.52</v>
      </c>
      <c r="X796">
        <v>5863.57</v>
      </c>
      <c r="Y796">
        <v>2714.21</v>
      </c>
      <c r="Z796">
        <v>38992.080000000002</v>
      </c>
    </row>
    <row r="797" spans="2:26" x14ac:dyDescent="0.25">
      <c r="B797" s="3">
        <v>45388</v>
      </c>
      <c r="C797">
        <v>275.87</v>
      </c>
      <c r="D797">
        <v>3.7839</v>
      </c>
      <c r="E797">
        <v>96.67</v>
      </c>
      <c r="F797">
        <v>96.834999999999994</v>
      </c>
      <c r="G797">
        <v>104.298</v>
      </c>
      <c r="H797">
        <v>1352.7</v>
      </c>
      <c r="I797">
        <v>1.0837000000000001</v>
      </c>
      <c r="J797">
        <v>7.2332000000000001</v>
      </c>
      <c r="K797">
        <v>266.99009999999998</v>
      </c>
      <c r="L797">
        <v>67755</v>
      </c>
      <c r="M797">
        <v>70.84</v>
      </c>
      <c r="N797">
        <v>2329.75</v>
      </c>
      <c r="O797">
        <v>1.7849999999999999</v>
      </c>
      <c r="P797">
        <v>9.5449999999999999</v>
      </c>
      <c r="Q797">
        <v>3.03</v>
      </c>
      <c r="R797">
        <v>0.89</v>
      </c>
      <c r="S797">
        <v>1.07</v>
      </c>
      <c r="T797">
        <v>0.78</v>
      </c>
      <c r="U797">
        <v>1628</v>
      </c>
      <c r="V797">
        <v>5204.34</v>
      </c>
      <c r="W797">
        <v>16248.52</v>
      </c>
      <c r="X797">
        <v>5863.57</v>
      </c>
      <c r="Y797">
        <v>2714.21</v>
      </c>
      <c r="Z797">
        <v>38992.080000000002</v>
      </c>
    </row>
    <row r="798" spans="2:26" x14ac:dyDescent="0.25">
      <c r="B798" s="3">
        <v>45387</v>
      </c>
      <c r="C798">
        <v>275.87</v>
      </c>
      <c r="D798">
        <v>3.7839</v>
      </c>
      <c r="E798">
        <v>96.67</v>
      </c>
      <c r="F798">
        <v>96.834999999999994</v>
      </c>
      <c r="G798">
        <v>104.298</v>
      </c>
      <c r="H798">
        <v>1352.7</v>
      </c>
      <c r="I798">
        <v>1.0837000000000001</v>
      </c>
      <c r="J798">
        <v>7.2332000000000001</v>
      </c>
      <c r="K798">
        <v>266.99009999999998</v>
      </c>
      <c r="L798">
        <v>67755</v>
      </c>
      <c r="M798">
        <v>70.84</v>
      </c>
      <c r="N798">
        <v>2329.75</v>
      </c>
      <c r="O798">
        <v>1.7849999999999999</v>
      </c>
      <c r="P798">
        <v>9.5449999999999999</v>
      </c>
      <c r="Q798">
        <v>3.03</v>
      </c>
      <c r="R798">
        <v>0.89</v>
      </c>
      <c r="S798">
        <v>1.07</v>
      </c>
      <c r="T798">
        <v>0.78</v>
      </c>
      <c r="U798">
        <v>1628</v>
      </c>
      <c r="V798">
        <v>5204.34</v>
      </c>
      <c r="W798">
        <v>16248.52</v>
      </c>
      <c r="X798">
        <v>5863.57</v>
      </c>
      <c r="Y798">
        <v>2714.21</v>
      </c>
      <c r="Z798">
        <v>38992.080000000002</v>
      </c>
    </row>
    <row r="799" spans="2:26" x14ac:dyDescent="0.25">
      <c r="B799" s="3">
        <v>45386</v>
      </c>
      <c r="C799">
        <v>281.69</v>
      </c>
      <c r="D799">
        <v>3.8534000000000002</v>
      </c>
      <c r="E799">
        <v>96.7</v>
      </c>
      <c r="F799">
        <v>96.825000000000003</v>
      </c>
      <c r="G799">
        <v>104.121</v>
      </c>
      <c r="H799">
        <v>1346.95</v>
      </c>
      <c r="I799">
        <v>1.0837000000000001</v>
      </c>
      <c r="J799">
        <v>7.2332000000000001</v>
      </c>
      <c r="K799">
        <v>266.41460000000001</v>
      </c>
      <c r="L799">
        <v>68840</v>
      </c>
      <c r="M799">
        <v>71.02</v>
      </c>
      <c r="N799">
        <v>2290.94</v>
      </c>
      <c r="O799">
        <v>1.774</v>
      </c>
      <c r="P799">
        <v>9.5449999999999999</v>
      </c>
      <c r="Q799">
        <v>3.12</v>
      </c>
      <c r="R799">
        <v>0.9</v>
      </c>
      <c r="S799">
        <v>1.08</v>
      </c>
      <c r="T799">
        <v>0.78</v>
      </c>
      <c r="U799">
        <v>1669</v>
      </c>
      <c r="V799">
        <v>5147.21</v>
      </c>
      <c r="W799">
        <v>16049.08</v>
      </c>
      <c r="X799">
        <v>5874.99</v>
      </c>
      <c r="Y799">
        <v>2742</v>
      </c>
      <c r="Z799">
        <v>39773.14</v>
      </c>
    </row>
    <row r="800" spans="2:26" x14ac:dyDescent="0.25">
      <c r="B800" s="3">
        <v>45385</v>
      </c>
      <c r="C800">
        <v>284.24</v>
      </c>
      <c r="D800">
        <v>3.8527999999999998</v>
      </c>
      <c r="E800">
        <v>96.7</v>
      </c>
      <c r="F800">
        <v>96.805000000000007</v>
      </c>
      <c r="G800">
        <v>104.249</v>
      </c>
      <c r="H800">
        <v>1348.85</v>
      </c>
      <c r="I800">
        <v>1.0835999999999999</v>
      </c>
      <c r="J800">
        <v>7.2332000000000001</v>
      </c>
      <c r="K800">
        <v>267.70350000000002</v>
      </c>
      <c r="L800">
        <v>66305</v>
      </c>
      <c r="M800">
        <v>70.650000000000006</v>
      </c>
      <c r="N800">
        <v>2300</v>
      </c>
      <c r="O800">
        <v>1.841</v>
      </c>
      <c r="P800">
        <v>9.5</v>
      </c>
      <c r="Q800">
        <v>3.09</v>
      </c>
      <c r="R800">
        <v>0.88</v>
      </c>
      <c r="S800">
        <v>1.06</v>
      </c>
      <c r="T800">
        <v>0.78</v>
      </c>
      <c r="U800">
        <v>1711</v>
      </c>
      <c r="V800">
        <v>5211.49</v>
      </c>
      <c r="W800">
        <v>16277.46</v>
      </c>
      <c r="X800">
        <v>5874.99</v>
      </c>
      <c r="Y800">
        <v>2706.97</v>
      </c>
      <c r="Z800">
        <v>39451.85</v>
      </c>
    </row>
    <row r="801" spans="2:26" x14ac:dyDescent="0.25">
      <c r="B801" s="3">
        <v>45384</v>
      </c>
      <c r="C801">
        <v>284.77</v>
      </c>
      <c r="D801">
        <v>3.8582000000000001</v>
      </c>
      <c r="E801">
        <v>96.73</v>
      </c>
      <c r="F801">
        <v>96.846999999999994</v>
      </c>
      <c r="G801">
        <v>104.816</v>
      </c>
      <c r="H801">
        <v>1352.1</v>
      </c>
      <c r="I801">
        <v>1.077</v>
      </c>
      <c r="J801">
        <v>7.2325999999999997</v>
      </c>
      <c r="K801">
        <v>267.29300000000001</v>
      </c>
      <c r="L801">
        <v>66550</v>
      </c>
      <c r="M801">
        <v>70.19</v>
      </c>
      <c r="N801">
        <v>2280.67</v>
      </c>
      <c r="O801">
        <v>1.8620000000000001</v>
      </c>
      <c r="P801">
        <v>9.4649999999999999</v>
      </c>
      <c r="Q801">
        <v>3.08</v>
      </c>
      <c r="R801">
        <v>0.9</v>
      </c>
      <c r="S801">
        <v>1.07</v>
      </c>
      <c r="T801">
        <v>0.78</v>
      </c>
      <c r="U801">
        <v>1714</v>
      </c>
      <c r="V801">
        <v>5205.8100000000004</v>
      </c>
      <c r="W801">
        <v>16240.45</v>
      </c>
      <c r="X801">
        <v>5960.72</v>
      </c>
      <c r="Y801">
        <v>2753.16</v>
      </c>
      <c r="Z801">
        <v>39838.910000000003</v>
      </c>
    </row>
    <row r="802" spans="2:26" x14ac:dyDescent="0.25">
      <c r="B802" s="3">
        <v>45383</v>
      </c>
      <c r="C802">
        <v>280.66000000000003</v>
      </c>
      <c r="D802">
        <v>3.7917999999999998</v>
      </c>
      <c r="E802">
        <v>96.77</v>
      </c>
      <c r="F802">
        <v>96.87</v>
      </c>
      <c r="G802">
        <v>105.01900000000001</v>
      </c>
      <c r="H802">
        <v>1349.3</v>
      </c>
      <c r="I802">
        <v>1.0743</v>
      </c>
      <c r="J802">
        <v>7.2308000000000003</v>
      </c>
      <c r="K802">
        <v>266.91000000000003</v>
      </c>
      <c r="L802">
        <v>70380</v>
      </c>
      <c r="M802">
        <v>69.97</v>
      </c>
      <c r="N802">
        <v>2251.44</v>
      </c>
      <c r="O802">
        <v>1.837</v>
      </c>
      <c r="P802">
        <v>9.5350000000000001</v>
      </c>
      <c r="Q802">
        <v>2.98</v>
      </c>
      <c r="R802">
        <v>0.9</v>
      </c>
      <c r="S802">
        <v>1.07</v>
      </c>
      <c r="T802">
        <v>0.79</v>
      </c>
      <c r="U802">
        <v>1821</v>
      </c>
      <c r="V802">
        <v>5243.77</v>
      </c>
      <c r="W802">
        <v>16396.830000000002</v>
      </c>
      <c r="X802">
        <v>5810.79</v>
      </c>
      <c r="Y802">
        <v>2747.86</v>
      </c>
      <c r="Z802">
        <v>39803.089999999997</v>
      </c>
    </row>
    <row r="803" spans="2:26" x14ac:dyDescent="0.25">
      <c r="B803" s="3">
        <v>45382</v>
      </c>
      <c r="C803">
        <v>287.22000000000003</v>
      </c>
      <c r="D803">
        <v>3.8157999999999999</v>
      </c>
      <c r="E803">
        <v>96.73</v>
      </c>
      <c r="F803">
        <v>96.658000000000001</v>
      </c>
      <c r="G803">
        <v>104.48699999999999</v>
      </c>
      <c r="H803">
        <v>1347.35</v>
      </c>
      <c r="I803">
        <v>1.079</v>
      </c>
      <c r="J803">
        <v>7.2224000000000004</v>
      </c>
      <c r="K803">
        <v>268.67290000000003</v>
      </c>
      <c r="L803">
        <v>71296.17</v>
      </c>
      <c r="M803">
        <v>70</v>
      </c>
      <c r="N803">
        <v>2229.87</v>
      </c>
      <c r="O803">
        <v>1.7629999999999999</v>
      </c>
      <c r="P803">
        <v>9.5350000000000001</v>
      </c>
      <c r="Q803">
        <v>2.99</v>
      </c>
      <c r="R803">
        <v>0.9</v>
      </c>
      <c r="S803">
        <v>1.08</v>
      </c>
      <c r="T803">
        <v>0.78</v>
      </c>
      <c r="U803">
        <v>1821</v>
      </c>
      <c r="V803">
        <v>5254.35</v>
      </c>
      <c r="W803">
        <v>16379.46</v>
      </c>
      <c r="X803">
        <v>5810.79</v>
      </c>
      <c r="Y803">
        <v>2746.63</v>
      </c>
      <c r="Z803">
        <v>40369.440000000002</v>
      </c>
    </row>
    <row r="804" spans="2:26" x14ac:dyDescent="0.25">
      <c r="B804" s="3">
        <v>45381</v>
      </c>
      <c r="C804">
        <v>287.22000000000003</v>
      </c>
      <c r="D804">
        <v>3.8157999999999999</v>
      </c>
      <c r="E804">
        <v>96.73</v>
      </c>
      <c r="F804">
        <v>96.658000000000001</v>
      </c>
      <c r="G804">
        <v>104.48699999999999</v>
      </c>
      <c r="H804">
        <v>1347.35</v>
      </c>
      <c r="I804">
        <v>1.079</v>
      </c>
      <c r="J804">
        <v>7.2224000000000004</v>
      </c>
      <c r="K804">
        <v>268.67290000000003</v>
      </c>
      <c r="L804">
        <v>71296.17</v>
      </c>
      <c r="M804">
        <v>70</v>
      </c>
      <c r="N804">
        <v>2229.87</v>
      </c>
      <c r="O804">
        <v>1.7629999999999999</v>
      </c>
      <c r="P804">
        <v>9.5350000000000001</v>
      </c>
      <c r="Q804">
        <v>2.99</v>
      </c>
      <c r="R804">
        <v>0.9</v>
      </c>
      <c r="S804">
        <v>1.08</v>
      </c>
      <c r="T804">
        <v>0.78</v>
      </c>
      <c r="U804">
        <v>1821</v>
      </c>
      <c r="V804">
        <v>5254.35</v>
      </c>
      <c r="W804">
        <v>16379.46</v>
      </c>
      <c r="X804">
        <v>5810.79</v>
      </c>
      <c r="Y804">
        <v>2746.63</v>
      </c>
      <c r="Z804">
        <v>40369.440000000002</v>
      </c>
    </row>
    <row r="805" spans="2:26" x14ac:dyDescent="0.25">
      <c r="B805" s="3">
        <v>45380</v>
      </c>
      <c r="C805">
        <v>287.22000000000003</v>
      </c>
      <c r="D805">
        <v>3.8157999999999999</v>
      </c>
      <c r="E805">
        <v>96.66</v>
      </c>
      <c r="F805">
        <v>96.658000000000001</v>
      </c>
      <c r="G805">
        <v>104.48699999999999</v>
      </c>
      <c r="H805">
        <v>1347.35</v>
      </c>
      <c r="I805">
        <v>1.079</v>
      </c>
      <c r="J805">
        <v>7.2224000000000004</v>
      </c>
      <c r="K805">
        <v>268.67290000000003</v>
      </c>
      <c r="L805">
        <v>71296.17</v>
      </c>
      <c r="M805">
        <v>70</v>
      </c>
      <c r="N805">
        <v>2229.87</v>
      </c>
      <c r="O805">
        <v>1.7629999999999999</v>
      </c>
      <c r="P805">
        <v>9.5350000000000001</v>
      </c>
      <c r="Q805">
        <v>2.99</v>
      </c>
      <c r="R805">
        <v>0.9</v>
      </c>
      <c r="S805">
        <v>1.08</v>
      </c>
      <c r="T805">
        <v>0.78</v>
      </c>
      <c r="U805">
        <v>1821</v>
      </c>
      <c r="V805">
        <v>5254.35</v>
      </c>
      <c r="W805">
        <v>16379.46</v>
      </c>
      <c r="X805">
        <v>5810.79</v>
      </c>
      <c r="Y805">
        <v>2746.63</v>
      </c>
      <c r="Z805">
        <v>40369.440000000002</v>
      </c>
    </row>
    <row r="806" spans="2:26" x14ac:dyDescent="0.25">
      <c r="B806" s="3">
        <v>45379</v>
      </c>
      <c r="C806">
        <v>287.22000000000003</v>
      </c>
      <c r="D806">
        <v>3.8157999999999999</v>
      </c>
      <c r="E806">
        <v>96.69</v>
      </c>
      <c r="F806">
        <v>96.662999999999997</v>
      </c>
      <c r="G806">
        <v>104.54600000000001</v>
      </c>
      <c r="H806">
        <v>1346.15</v>
      </c>
      <c r="I806">
        <v>1.0789</v>
      </c>
      <c r="J806">
        <v>7.2267000000000001</v>
      </c>
      <c r="K806">
        <v>268.54919999999998</v>
      </c>
      <c r="L806">
        <v>71296.17</v>
      </c>
      <c r="M806">
        <v>70</v>
      </c>
      <c r="N806">
        <v>2229.87</v>
      </c>
      <c r="O806">
        <v>1.7629999999999999</v>
      </c>
      <c r="P806">
        <v>9.5350000000000001</v>
      </c>
      <c r="Q806">
        <v>2.99</v>
      </c>
      <c r="R806">
        <v>0.9</v>
      </c>
      <c r="S806">
        <v>1.08</v>
      </c>
      <c r="T806">
        <v>0.78</v>
      </c>
      <c r="U806">
        <v>1821</v>
      </c>
      <c r="V806">
        <v>5254.35</v>
      </c>
      <c r="W806">
        <v>16379.46</v>
      </c>
      <c r="X806">
        <v>5810.79</v>
      </c>
      <c r="Y806">
        <v>2745.82</v>
      </c>
      <c r="Z806">
        <v>40168.07</v>
      </c>
    </row>
    <row r="807" spans="2:26" x14ac:dyDescent="0.25">
      <c r="B807" s="3">
        <v>45378</v>
      </c>
      <c r="C807">
        <v>290.64</v>
      </c>
      <c r="D807">
        <v>3.83</v>
      </c>
      <c r="E807">
        <v>96.7</v>
      </c>
      <c r="F807">
        <v>96.697000000000003</v>
      </c>
      <c r="G807">
        <v>104.348</v>
      </c>
      <c r="H807">
        <v>1348.7</v>
      </c>
      <c r="I807">
        <v>1.0828</v>
      </c>
      <c r="J807">
        <v>7.226</v>
      </c>
      <c r="K807">
        <v>270.65710000000001</v>
      </c>
      <c r="L807">
        <v>68635</v>
      </c>
      <c r="M807">
        <v>69.459999999999994</v>
      </c>
      <c r="N807">
        <v>2194.79</v>
      </c>
      <c r="O807">
        <v>1.718</v>
      </c>
      <c r="P807">
        <v>9.4</v>
      </c>
      <c r="Q807">
        <v>3.01</v>
      </c>
      <c r="R807">
        <v>0.9</v>
      </c>
      <c r="S807">
        <v>1.0900000000000001</v>
      </c>
      <c r="T807">
        <v>0.78</v>
      </c>
      <c r="U807">
        <v>1845</v>
      </c>
      <c r="V807">
        <v>5248.49</v>
      </c>
      <c r="W807">
        <v>16399.52</v>
      </c>
      <c r="X807">
        <v>5728.13</v>
      </c>
      <c r="Y807">
        <v>2755.11</v>
      </c>
      <c r="Z807">
        <v>40762.730000000003</v>
      </c>
    </row>
    <row r="808" spans="2:26" x14ac:dyDescent="0.25">
      <c r="B808" s="3">
        <v>45377</v>
      </c>
      <c r="C808">
        <v>289.20999999999998</v>
      </c>
      <c r="D808">
        <v>3.8174000000000001</v>
      </c>
      <c r="E808">
        <v>96.69</v>
      </c>
      <c r="F808">
        <v>96.713999999999999</v>
      </c>
      <c r="G808">
        <v>104.298</v>
      </c>
      <c r="H808">
        <v>1339.55</v>
      </c>
      <c r="I808">
        <v>1.0831</v>
      </c>
      <c r="J808">
        <v>7.2167000000000003</v>
      </c>
      <c r="K808">
        <v>268.89819999999997</v>
      </c>
      <c r="L808">
        <v>69440</v>
      </c>
      <c r="M808">
        <v>69.48</v>
      </c>
      <c r="N808">
        <v>2178.8000000000002</v>
      </c>
      <c r="O808">
        <v>1.575</v>
      </c>
      <c r="P808">
        <v>9.5749999999999993</v>
      </c>
      <c r="Q808">
        <v>3.01</v>
      </c>
      <c r="R808">
        <v>0.91</v>
      </c>
      <c r="S808">
        <v>1.0900000000000001</v>
      </c>
      <c r="T808">
        <v>0.77</v>
      </c>
      <c r="U808">
        <v>1989</v>
      </c>
      <c r="V808">
        <v>5203.58</v>
      </c>
      <c r="W808">
        <v>16315.7</v>
      </c>
      <c r="X808">
        <v>5825.42</v>
      </c>
      <c r="Y808">
        <v>2757.09</v>
      </c>
      <c r="Z808">
        <v>40398.03</v>
      </c>
    </row>
    <row r="809" spans="2:26" x14ac:dyDescent="0.25">
      <c r="B809" s="3">
        <v>45376</v>
      </c>
      <c r="C809">
        <v>287.99</v>
      </c>
      <c r="D809">
        <v>3.8047</v>
      </c>
      <c r="E809">
        <v>96.7</v>
      </c>
      <c r="F809">
        <v>96.730999999999995</v>
      </c>
      <c r="G809">
        <v>104.224</v>
      </c>
      <c r="H809">
        <v>1342.25</v>
      </c>
      <c r="I809">
        <v>1.0837000000000001</v>
      </c>
      <c r="J809">
        <v>7.2114000000000003</v>
      </c>
      <c r="K809">
        <v>269.82690000000002</v>
      </c>
      <c r="L809">
        <v>71130</v>
      </c>
      <c r="M809">
        <v>69.52</v>
      </c>
      <c r="N809">
        <v>2171.83</v>
      </c>
      <c r="O809">
        <v>1.615</v>
      </c>
      <c r="P809">
        <v>9.7149999999999999</v>
      </c>
      <c r="Q809">
        <v>3</v>
      </c>
      <c r="R809">
        <v>0.9</v>
      </c>
      <c r="S809">
        <v>1.08</v>
      </c>
      <c r="T809">
        <v>0.77</v>
      </c>
      <c r="U809">
        <v>2123</v>
      </c>
      <c r="V809">
        <v>5218.1899999999996</v>
      </c>
      <c r="W809">
        <v>16384.47</v>
      </c>
      <c r="X809">
        <v>5754.65</v>
      </c>
      <c r="Y809">
        <v>2737.57</v>
      </c>
      <c r="Z809">
        <v>40414.120000000003</v>
      </c>
    </row>
    <row r="810" spans="2:26" x14ac:dyDescent="0.25">
      <c r="B810" s="3">
        <v>45375</v>
      </c>
      <c r="C810">
        <v>289.22000000000003</v>
      </c>
      <c r="D810">
        <v>3.8119999999999998</v>
      </c>
      <c r="E810">
        <v>96.74</v>
      </c>
      <c r="F810">
        <v>96.721000000000004</v>
      </c>
      <c r="G810">
        <v>104.43</v>
      </c>
      <c r="H810">
        <v>1338.45</v>
      </c>
      <c r="I810">
        <v>1.0808</v>
      </c>
      <c r="J810">
        <v>7.2291999999999996</v>
      </c>
      <c r="K810">
        <v>267.6241</v>
      </c>
      <c r="L810">
        <v>63975</v>
      </c>
      <c r="M810">
        <v>68.900000000000006</v>
      </c>
      <c r="N810">
        <v>2165.44</v>
      </c>
      <c r="O810">
        <v>1.659</v>
      </c>
      <c r="P810">
        <v>9.4450000000000003</v>
      </c>
      <c r="Q810">
        <v>2.96</v>
      </c>
      <c r="R810">
        <v>0.88</v>
      </c>
      <c r="S810">
        <v>1.07</v>
      </c>
      <c r="T810">
        <v>0.76</v>
      </c>
      <c r="U810">
        <v>2196</v>
      </c>
      <c r="V810">
        <v>5234.18</v>
      </c>
      <c r="W810">
        <v>16428.82</v>
      </c>
      <c r="X810">
        <v>5757.67</v>
      </c>
      <c r="Y810">
        <v>2748.56</v>
      </c>
      <c r="Z810">
        <v>40888.43</v>
      </c>
    </row>
    <row r="811" spans="2:26" x14ac:dyDescent="0.25">
      <c r="B811" s="3">
        <v>45374</v>
      </c>
      <c r="C811">
        <v>289.22000000000003</v>
      </c>
      <c r="D811">
        <v>3.8119999999999998</v>
      </c>
      <c r="E811">
        <v>96.74</v>
      </c>
      <c r="F811">
        <v>96.721000000000004</v>
      </c>
      <c r="G811">
        <v>104.43</v>
      </c>
      <c r="H811">
        <v>1338.45</v>
      </c>
      <c r="I811">
        <v>1.0808</v>
      </c>
      <c r="J811">
        <v>7.2291999999999996</v>
      </c>
      <c r="K811">
        <v>267.6241</v>
      </c>
      <c r="L811">
        <v>63975</v>
      </c>
      <c r="M811">
        <v>68.900000000000006</v>
      </c>
      <c r="N811">
        <v>2165.44</v>
      </c>
      <c r="O811">
        <v>1.659</v>
      </c>
      <c r="P811">
        <v>9.4450000000000003</v>
      </c>
      <c r="Q811">
        <v>2.96</v>
      </c>
      <c r="R811">
        <v>0.88</v>
      </c>
      <c r="S811">
        <v>1.07</v>
      </c>
      <c r="T811">
        <v>0.76</v>
      </c>
      <c r="U811">
        <v>2196</v>
      </c>
      <c r="V811">
        <v>5234.18</v>
      </c>
      <c r="W811">
        <v>16428.82</v>
      </c>
      <c r="X811">
        <v>5757.67</v>
      </c>
      <c r="Y811">
        <v>2748.56</v>
      </c>
      <c r="Z811">
        <v>40888.43</v>
      </c>
    </row>
    <row r="812" spans="2:26" x14ac:dyDescent="0.25">
      <c r="B812" s="3">
        <v>45373</v>
      </c>
      <c r="C812">
        <v>289.22000000000003</v>
      </c>
      <c r="D812">
        <v>3.8119999999999998</v>
      </c>
      <c r="E812">
        <v>96.64</v>
      </c>
      <c r="F812">
        <v>96.721000000000004</v>
      </c>
      <c r="G812">
        <v>104.43</v>
      </c>
      <c r="H812">
        <v>1338.45</v>
      </c>
      <c r="I812">
        <v>1.0808</v>
      </c>
      <c r="J812">
        <v>7.2291999999999996</v>
      </c>
      <c r="K812">
        <v>267.6241</v>
      </c>
      <c r="L812">
        <v>63975</v>
      </c>
      <c r="M812">
        <v>68.900000000000006</v>
      </c>
      <c r="N812">
        <v>2165.44</v>
      </c>
      <c r="O812">
        <v>1.659</v>
      </c>
      <c r="P812">
        <v>9.4450000000000003</v>
      </c>
      <c r="Q812">
        <v>2.96</v>
      </c>
      <c r="R812">
        <v>0.88</v>
      </c>
      <c r="S812">
        <v>1.07</v>
      </c>
      <c r="T812">
        <v>0.76</v>
      </c>
      <c r="U812">
        <v>2196</v>
      </c>
      <c r="V812">
        <v>5234.18</v>
      </c>
      <c r="W812">
        <v>16428.82</v>
      </c>
      <c r="X812">
        <v>5757.67</v>
      </c>
      <c r="Y812">
        <v>2748.56</v>
      </c>
      <c r="Z812">
        <v>40888.43</v>
      </c>
    </row>
    <row r="813" spans="2:26" x14ac:dyDescent="0.25">
      <c r="B813" s="3">
        <v>45372</v>
      </c>
      <c r="C813">
        <v>287.13</v>
      </c>
      <c r="D813">
        <v>3.7703000000000002</v>
      </c>
      <c r="E813">
        <v>96.67</v>
      </c>
      <c r="F813">
        <v>96.783000000000001</v>
      </c>
      <c r="G813">
        <v>104.00700000000001</v>
      </c>
      <c r="H813">
        <v>1322.5</v>
      </c>
      <c r="I813">
        <v>1.0860000000000001</v>
      </c>
      <c r="J813">
        <v>7.1994999999999996</v>
      </c>
      <c r="K813">
        <v>265.5829</v>
      </c>
      <c r="L813">
        <v>65415</v>
      </c>
      <c r="M813">
        <v>69.27</v>
      </c>
      <c r="N813">
        <v>2181.33</v>
      </c>
      <c r="O813">
        <v>1.6830000000000001</v>
      </c>
      <c r="P813">
        <v>9.2850000000000001</v>
      </c>
      <c r="Q813">
        <v>2.92</v>
      </c>
      <c r="R813">
        <v>0.88</v>
      </c>
      <c r="S813">
        <v>1.06</v>
      </c>
      <c r="T813">
        <v>0.77</v>
      </c>
      <c r="U813">
        <v>2240</v>
      </c>
      <c r="V813">
        <v>5241.53</v>
      </c>
      <c r="W813">
        <v>16401.84</v>
      </c>
      <c r="X813">
        <v>5905.27</v>
      </c>
      <c r="Y813">
        <v>2754.86</v>
      </c>
      <c r="Z813">
        <v>40815.660000000003</v>
      </c>
    </row>
    <row r="814" spans="2:26" x14ac:dyDescent="0.25">
      <c r="B814" s="3">
        <v>45371</v>
      </c>
      <c r="C814">
        <v>296.14999999999998</v>
      </c>
      <c r="D814">
        <v>3.8521999999999998</v>
      </c>
      <c r="E814">
        <v>96.76</v>
      </c>
      <c r="F814">
        <v>96.84</v>
      </c>
      <c r="G814">
        <v>103.389</v>
      </c>
      <c r="H814">
        <v>1339.55</v>
      </c>
      <c r="I814">
        <v>1.0922000000000001</v>
      </c>
      <c r="J814">
        <v>7.1978999999999997</v>
      </c>
      <c r="K814">
        <v>269.59829999999999</v>
      </c>
      <c r="L814">
        <v>65990</v>
      </c>
      <c r="M814">
        <v>69.239999999999995</v>
      </c>
      <c r="N814">
        <v>2186.39</v>
      </c>
      <c r="O814">
        <v>1.6990000000000001</v>
      </c>
      <c r="P814">
        <v>9.57</v>
      </c>
      <c r="Q814">
        <v>3</v>
      </c>
      <c r="R814">
        <v>0.9</v>
      </c>
      <c r="S814">
        <v>1.08</v>
      </c>
      <c r="T814">
        <v>0.77</v>
      </c>
      <c r="U814">
        <v>2284</v>
      </c>
      <c r="V814">
        <v>5224.62</v>
      </c>
      <c r="W814">
        <v>16369.41</v>
      </c>
      <c r="X814">
        <v>5803.99</v>
      </c>
      <c r="Y814">
        <v>2690.14</v>
      </c>
      <c r="Z814">
        <v>40003.599999999999</v>
      </c>
    </row>
    <row r="815" spans="2:26" x14ac:dyDescent="0.25">
      <c r="B815" s="3">
        <v>45370</v>
      </c>
      <c r="C815">
        <v>298.44</v>
      </c>
      <c r="D815">
        <v>3.8454999999999999</v>
      </c>
      <c r="E815">
        <v>96.76</v>
      </c>
      <c r="F815">
        <v>96.941999999999993</v>
      </c>
      <c r="G815">
        <v>103.818</v>
      </c>
      <c r="H815">
        <v>1340</v>
      </c>
      <c r="I815">
        <v>1.0866</v>
      </c>
      <c r="J815">
        <v>7.1993999999999998</v>
      </c>
      <c r="K815">
        <v>266.35289999999998</v>
      </c>
      <c r="L815">
        <v>64595</v>
      </c>
      <c r="M815">
        <v>69.7</v>
      </c>
      <c r="N815">
        <v>2157.59</v>
      </c>
      <c r="O815">
        <v>1.744</v>
      </c>
      <c r="P815">
        <v>9.9</v>
      </c>
      <c r="Q815">
        <v>2.99</v>
      </c>
      <c r="R815">
        <v>0.89</v>
      </c>
      <c r="S815">
        <v>1.07</v>
      </c>
      <c r="T815">
        <v>0.77</v>
      </c>
      <c r="U815">
        <v>2392</v>
      </c>
      <c r="V815">
        <v>5178.51</v>
      </c>
      <c r="W815">
        <v>16166.79</v>
      </c>
      <c r="X815">
        <v>5780.21</v>
      </c>
      <c r="Y815">
        <v>2656.17</v>
      </c>
      <c r="Z815">
        <v>40003.599999999999</v>
      </c>
    </row>
    <row r="816" spans="2:26" x14ac:dyDescent="0.25">
      <c r="B816" s="3">
        <v>45369</v>
      </c>
      <c r="C816">
        <v>298.5</v>
      </c>
      <c r="D816">
        <v>3.8494999999999999</v>
      </c>
      <c r="E816">
        <v>96.77</v>
      </c>
      <c r="F816">
        <v>96.930999999999997</v>
      </c>
      <c r="G816">
        <v>103.57899999999999</v>
      </c>
      <c r="H816">
        <v>1333.7</v>
      </c>
      <c r="I816">
        <v>1.0871999999999999</v>
      </c>
      <c r="J816">
        <v>7.1984000000000004</v>
      </c>
      <c r="K816">
        <v>265.43299999999999</v>
      </c>
      <c r="L816">
        <v>67180</v>
      </c>
      <c r="M816">
        <v>69.5</v>
      </c>
      <c r="N816">
        <v>2160.36</v>
      </c>
      <c r="O816">
        <v>1.7030000000000001</v>
      </c>
      <c r="P816">
        <v>9.8800000000000008</v>
      </c>
      <c r="Q816">
        <v>3.01</v>
      </c>
      <c r="R816">
        <v>0.89</v>
      </c>
      <c r="S816">
        <v>1.06</v>
      </c>
      <c r="T816">
        <v>0.76</v>
      </c>
      <c r="U816">
        <v>2419</v>
      </c>
      <c r="V816">
        <v>5149.42</v>
      </c>
      <c r="W816">
        <v>16103.45</v>
      </c>
      <c r="X816">
        <v>5848.15</v>
      </c>
      <c r="Y816">
        <v>2685.84</v>
      </c>
      <c r="Z816">
        <v>39740.44</v>
      </c>
    </row>
    <row r="817" spans="2:26" x14ac:dyDescent="0.25">
      <c r="B817" s="3">
        <v>45368</v>
      </c>
      <c r="C817">
        <v>297.79000000000002</v>
      </c>
      <c r="D817">
        <v>3.8529</v>
      </c>
      <c r="E817">
        <v>96.76</v>
      </c>
      <c r="F817">
        <v>96.903999999999996</v>
      </c>
      <c r="G817">
        <v>103.432</v>
      </c>
      <c r="H817">
        <v>1329.9</v>
      </c>
      <c r="I817">
        <v>1.0889</v>
      </c>
      <c r="J817">
        <v>7.1970000000000001</v>
      </c>
      <c r="K817">
        <v>266.17469999999997</v>
      </c>
      <c r="L817">
        <v>69165</v>
      </c>
      <c r="M817">
        <v>69.150000000000006</v>
      </c>
      <c r="N817">
        <v>2155.9</v>
      </c>
      <c r="O817">
        <v>1.655</v>
      </c>
      <c r="P817">
        <v>8.5210000000000008</v>
      </c>
      <c r="Q817">
        <v>3.02</v>
      </c>
      <c r="R817">
        <v>0.89</v>
      </c>
      <c r="S817">
        <v>1.07</v>
      </c>
      <c r="T817">
        <v>0.77</v>
      </c>
      <c r="U817">
        <v>2374</v>
      </c>
      <c r="V817">
        <v>5117.09</v>
      </c>
      <c r="W817">
        <v>15973.17</v>
      </c>
      <c r="X817">
        <v>5820.5</v>
      </c>
      <c r="Y817">
        <v>2666.84</v>
      </c>
      <c r="Z817">
        <v>38707.64</v>
      </c>
    </row>
    <row r="818" spans="2:26" x14ac:dyDescent="0.25">
      <c r="B818" s="3">
        <v>45367</v>
      </c>
      <c r="C818">
        <v>297.79000000000002</v>
      </c>
      <c r="D818">
        <v>3.8529</v>
      </c>
      <c r="E818">
        <v>96.76</v>
      </c>
      <c r="F818">
        <v>96.903999999999996</v>
      </c>
      <c r="G818">
        <v>103.432</v>
      </c>
      <c r="H818">
        <v>1329.9</v>
      </c>
      <c r="I818">
        <v>1.0889</v>
      </c>
      <c r="J818">
        <v>7.1970000000000001</v>
      </c>
      <c r="K818">
        <v>266.17469999999997</v>
      </c>
      <c r="L818">
        <v>69165</v>
      </c>
      <c r="M818">
        <v>69.150000000000006</v>
      </c>
      <c r="N818">
        <v>2155.9</v>
      </c>
      <c r="O818">
        <v>1.655</v>
      </c>
      <c r="P818">
        <v>8.5210000000000008</v>
      </c>
      <c r="Q818">
        <v>3.02</v>
      </c>
      <c r="R818">
        <v>0.89</v>
      </c>
      <c r="S818">
        <v>1.07</v>
      </c>
      <c r="T818">
        <v>0.77</v>
      </c>
      <c r="U818">
        <v>2374</v>
      </c>
      <c r="V818">
        <v>5117.09</v>
      </c>
      <c r="W818">
        <v>15973.17</v>
      </c>
      <c r="X818">
        <v>5820.5</v>
      </c>
      <c r="Y818">
        <v>2666.84</v>
      </c>
      <c r="Z818">
        <v>38707.64</v>
      </c>
    </row>
    <row r="819" spans="2:26" x14ac:dyDescent="0.25">
      <c r="B819" s="3">
        <v>45366</v>
      </c>
      <c r="C819">
        <v>297.79000000000002</v>
      </c>
      <c r="D819">
        <v>3.8529</v>
      </c>
      <c r="E819">
        <v>96.73</v>
      </c>
      <c r="F819">
        <v>96.903999999999996</v>
      </c>
      <c r="G819">
        <v>103.432</v>
      </c>
      <c r="H819">
        <v>1329.9</v>
      </c>
      <c r="I819">
        <v>1.0889</v>
      </c>
      <c r="J819">
        <v>7.1970000000000001</v>
      </c>
      <c r="K819">
        <v>266.17469999999997</v>
      </c>
      <c r="L819">
        <v>69165</v>
      </c>
      <c r="M819">
        <v>69.150000000000006</v>
      </c>
      <c r="N819">
        <v>2155.9</v>
      </c>
      <c r="O819">
        <v>1.655</v>
      </c>
      <c r="P819">
        <v>8.5210000000000008</v>
      </c>
      <c r="Q819">
        <v>3.02</v>
      </c>
      <c r="R819">
        <v>0.89</v>
      </c>
      <c r="S819">
        <v>1.07</v>
      </c>
      <c r="T819">
        <v>0.77</v>
      </c>
      <c r="U819">
        <v>2374</v>
      </c>
      <c r="V819">
        <v>5117.09</v>
      </c>
      <c r="W819">
        <v>15973.17</v>
      </c>
      <c r="X819">
        <v>5820.5</v>
      </c>
      <c r="Y819">
        <v>2666.84</v>
      </c>
      <c r="Z819">
        <v>38707.64</v>
      </c>
    </row>
    <row r="820" spans="2:26" x14ac:dyDescent="0.25">
      <c r="B820" s="3">
        <v>45365</v>
      </c>
      <c r="C820">
        <v>297.11</v>
      </c>
      <c r="D820">
        <v>3.8582999999999998</v>
      </c>
      <c r="E820">
        <v>96.75</v>
      </c>
      <c r="F820">
        <v>96.896000000000001</v>
      </c>
      <c r="G820">
        <v>103.36</v>
      </c>
      <c r="H820">
        <v>1317.75</v>
      </c>
      <c r="I820">
        <v>1.0883</v>
      </c>
      <c r="J820">
        <v>7.1943000000000001</v>
      </c>
      <c r="K820">
        <v>264.09449999999998</v>
      </c>
      <c r="L820">
        <v>69600</v>
      </c>
      <c r="M820">
        <v>68.88</v>
      </c>
      <c r="N820">
        <v>2162.19</v>
      </c>
      <c r="O820">
        <v>1.7410000000000001</v>
      </c>
      <c r="P820">
        <v>8.49</v>
      </c>
      <c r="Q820">
        <v>3.02</v>
      </c>
      <c r="R820">
        <v>0.91</v>
      </c>
      <c r="S820">
        <v>1.08</v>
      </c>
      <c r="T820">
        <v>0.77</v>
      </c>
      <c r="U820">
        <v>2350</v>
      </c>
      <c r="V820">
        <v>5150.4799999999996</v>
      </c>
      <c r="W820">
        <v>16128.53</v>
      </c>
      <c r="X820">
        <v>5906.88</v>
      </c>
      <c r="Y820">
        <v>2718.76</v>
      </c>
      <c r="Z820">
        <v>38807.379999999997</v>
      </c>
    </row>
    <row r="821" spans="2:26" x14ac:dyDescent="0.25">
      <c r="B821" s="3">
        <v>45364</v>
      </c>
      <c r="C821">
        <v>299.05</v>
      </c>
      <c r="D821">
        <v>3.8752</v>
      </c>
      <c r="E821">
        <v>96.72</v>
      </c>
      <c r="F821">
        <v>96.866</v>
      </c>
      <c r="G821">
        <v>102.789</v>
      </c>
      <c r="H821">
        <v>1314.35</v>
      </c>
      <c r="I821">
        <v>1.0948</v>
      </c>
      <c r="J821">
        <v>7.1867999999999999</v>
      </c>
      <c r="K821">
        <v>264.3546</v>
      </c>
      <c r="L821">
        <v>73915</v>
      </c>
      <c r="M821">
        <v>68.430000000000007</v>
      </c>
      <c r="N821">
        <v>2174.41</v>
      </c>
      <c r="O821">
        <v>1.6579999999999999</v>
      </c>
      <c r="P821">
        <v>8.4749999999999996</v>
      </c>
      <c r="Q821">
        <v>3.03</v>
      </c>
      <c r="R821">
        <v>0.92</v>
      </c>
      <c r="S821">
        <v>1.0900000000000001</v>
      </c>
      <c r="T821">
        <v>0.78</v>
      </c>
      <c r="U821">
        <v>2370</v>
      </c>
      <c r="V821">
        <v>5165.3100000000004</v>
      </c>
      <c r="W821">
        <v>16177.77</v>
      </c>
      <c r="X821">
        <v>5932.46</v>
      </c>
      <c r="Y821">
        <v>2693.57</v>
      </c>
      <c r="Z821">
        <v>38695.97</v>
      </c>
    </row>
    <row r="822" spans="2:26" x14ac:dyDescent="0.25">
      <c r="B822" s="3">
        <v>45363</v>
      </c>
      <c r="C822">
        <v>303.60000000000002</v>
      </c>
      <c r="D822">
        <v>3.9293</v>
      </c>
      <c r="E822">
        <v>96.69</v>
      </c>
      <c r="F822">
        <v>96.866</v>
      </c>
      <c r="G822">
        <v>102.95699999999999</v>
      </c>
      <c r="H822">
        <v>1310.85</v>
      </c>
      <c r="I822">
        <v>1.0927</v>
      </c>
      <c r="J822">
        <v>7.1825999999999999</v>
      </c>
      <c r="K822">
        <v>263.62939999999998</v>
      </c>
      <c r="L822">
        <v>71800</v>
      </c>
      <c r="M822">
        <v>67.569999999999993</v>
      </c>
      <c r="N822">
        <v>2158.34</v>
      </c>
      <c r="O822">
        <v>1.714</v>
      </c>
      <c r="P822">
        <v>8.4649999999999999</v>
      </c>
      <c r="Q822">
        <v>3.08</v>
      </c>
      <c r="R822">
        <v>0.93</v>
      </c>
      <c r="S822">
        <v>1.1100000000000001</v>
      </c>
      <c r="T822">
        <v>0.79</v>
      </c>
      <c r="U822">
        <v>2315</v>
      </c>
      <c r="V822">
        <v>5175.2700000000004</v>
      </c>
      <c r="W822">
        <v>16265.64</v>
      </c>
      <c r="X822">
        <v>5949.52</v>
      </c>
      <c r="Y822">
        <v>2681.81</v>
      </c>
      <c r="Z822">
        <v>38797.51</v>
      </c>
    </row>
    <row r="823" spans="2:26" x14ac:dyDescent="0.25">
      <c r="B823" s="3">
        <v>45362</v>
      </c>
      <c r="C823">
        <v>307.12</v>
      </c>
      <c r="D823">
        <v>3.9870999999999999</v>
      </c>
      <c r="E823">
        <v>96.66</v>
      </c>
      <c r="F823">
        <v>96.846000000000004</v>
      </c>
      <c r="G823">
        <v>102.869</v>
      </c>
      <c r="H823">
        <v>1310.2</v>
      </c>
      <c r="I823">
        <v>1.0926</v>
      </c>
      <c r="J823">
        <v>7.1814</v>
      </c>
      <c r="K823">
        <v>263.17140000000001</v>
      </c>
      <c r="L823">
        <v>72660</v>
      </c>
      <c r="M823">
        <v>67.680000000000007</v>
      </c>
      <c r="N823">
        <v>2182.75</v>
      </c>
      <c r="O823">
        <v>1.7589999999999999</v>
      </c>
      <c r="P823">
        <v>8.4649999999999999</v>
      </c>
      <c r="Q823">
        <v>3.14</v>
      </c>
      <c r="R823">
        <v>0.95</v>
      </c>
      <c r="S823">
        <v>1.1299999999999999</v>
      </c>
      <c r="T823">
        <v>0.8</v>
      </c>
      <c r="U823">
        <v>2377</v>
      </c>
      <c r="V823">
        <v>5117.9399999999996</v>
      </c>
      <c r="W823">
        <v>16019.27</v>
      </c>
      <c r="X823">
        <v>5748.89</v>
      </c>
      <c r="Y823">
        <v>2659.84</v>
      </c>
      <c r="Z823">
        <v>38820.49</v>
      </c>
    </row>
    <row r="824" spans="2:26" x14ac:dyDescent="0.25">
      <c r="B824" s="3">
        <v>45361</v>
      </c>
      <c r="C824">
        <v>309.06</v>
      </c>
      <c r="D824">
        <v>3.9975000000000001</v>
      </c>
      <c r="E824">
        <v>96.65</v>
      </c>
      <c r="F824">
        <v>96.736999999999995</v>
      </c>
      <c r="G824">
        <v>102.712</v>
      </c>
      <c r="H824">
        <v>1319.75</v>
      </c>
      <c r="I824">
        <v>1.0939000000000001</v>
      </c>
      <c r="J824">
        <v>7.1872999999999996</v>
      </c>
      <c r="K824">
        <v>264.77050000000003</v>
      </c>
      <c r="L824">
        <v>69805</v>
      </c>
      <c r="M824">
        <v>67.150000000000006</v>
      </c>
      <c r="N824">
        <v>2178.9499999999998</v>
      </c>
      <c r="O824">
        <v>1.8049999999999999</v>
      </c>
      <c r="P824">
        <v>8.4600000000000009</v>
      </c>
      <c r="Q824">
        <v>3.14</v>
      </c>
      <c r="R824">
        <v>0.95</v>
      </c>
      <c r="S824">
        <v>1.1299999999999999</v>
      </c>
      <c r="T824">
        <v>0.79</v>
      </c>
      <c r="U824">
        <v>2345</v>
      </c>
      <c r="V824">
        <v>5123.6899999999996</v>
      </c>
      <c r="W824">
        <v>16085.11</v>
      </c>
      <c r="X824">
        <v>5656.72</v>
      </c>
      <c r="Y824">
        <v>2680.35</v>
      </c>
      <c r="Z824">
        <v>39688.94</v>
      </c>
    </row>
    <row r="825" spans="2:26" x14ac:dyDescent="0.25">
      <c r="B825" s="3">
        <v>45360</v>
      </c>
      <c r="C825">
        <v>309.06</v>
      </c>
      <c r="D825">
        <v>3.9975000000000001</v>
      </c>
      <c r="E825">
        <v>96.65</v>
      </c>
      <c r="F825">
        <v>96.736999999999995</v>
      </c>
      <c r="G825">
        <v>102.712</v>
      </c>
      <c r="H825">
        <v>1319.75</v>
      </c>
      <c r="I825">
        <v>1.0939000000000001</v>
      </c>
      <c r="J825">
        <v>7.1872999999999996</v>
      </c>
      <c r="K825">
        <v>264.77050000000003</v>
      </c>
      <c r="L825">
        <v>69805</v>
      </c>
      <c r="M825">
        <v>67.150000000000006</v>
      </c>
      <c r="N825">
        <v>2178.9499999999998</v>
      </c>
      <c r="O825">
        <v>1.8049999999999999</v>
      </c>
      <c r="P825">
        <v>8.4600000000000009</v>
      </c>
      <c r="Q825">
        <v>3.14</v>
      </c>
      <c r="R825">
        <v>0.95</v>
      </c>
      <c r="S825">
        <v>1.1299999999999999</v>
      </c>
      <c r="T825">
        <v>0.79</v>
      </c>
      <c r="U825">
        <v>2345</v>
      </c>
      <c r="V825">
        <v>5123.6899999999996</v>
      </c>
      <c r="W825">
        <v>16085.11</v>
      </c>
      <c r="X825">
        <v>5656.72</v>
      </c>
      <c r="Y825">
        <v>2680.35</v>
      </c>
      <c r="Z825">
        <v>39688.94</v>
      </c>
    </row>
    <row r="826" spans="2:26" x14ac:dyDescent="0.25">
      <c r="B826" s="3">
        <v>45359</v>
      </c>
      <c r="C826">
        <v>309.06</v>
      </c>
      <c r="D826">
        <v>3.9975000000000001</v>
      </c>
      <c r="E826">
        <v>96.59</v>
      </c>
      <c r="F826">
        <v>96.736999999999995</v>
      </c>
      <c r="G826">
        <v>102.712</v>
      </c>
      <c r="H826">
        <v>1319.75</v>
      </c>
      <c r="I826">
        <v>1.0939000000000001</v>
      </c>
      <c r="J826">
        <v>7.1872999999999996</v>
      </c>
      <c r="K826">
        <v>264.77050000000003</v>
      </c>
      <c r="L826">
        <v>69805</v>
      </c>
      <c r="M826">
        <v>67.150000000000006</v>
      </c>
      <c r="N826">
        <v>2178.9499999999998</v>
      </c>
      <c r="O826">
        <v>1.8049999999999999</v>
      </c>
      <c r="P826">
        <v>8.4600000000000009</v>
      </c>
      <c r="Q826">
        <v>3.14</v>
      </c>
      <c r="R826">
        <v>0.95</v>
      </c>
      <c r="S826">
        <v>1.1299999999999999</v>
      </c>
      <c r="T826">
        <v>0.79</v>
      </c>
      <c r="U826">
        <v>2345</v>
      </c>
      <c r="V826">
        <v>5123.6899999999996</v>
      </c>
      <c r="W826">
        <v>16085.11</v>
      </c>
      <c r="X826">
        <v>5656.72</v>
      </c>
      <c r="Y826">
        <v>2680.35</v>
      </c>
      <c r="Z826">
        <v>39688.94</v>
      </c>
    </row>
    <row r="827" spans="2:26" x14ac:dyDescent="0.25">
      <c r="B827" s="3">
        <v>45358</v>
      </c>
      <c r="C827">
        <v>309.82</v>
      </c>
      <c r="D827">
        <v>4.0030000000000001</v>
      </c>
      <c r="E827">
        <v>96.58</v>
      </c>
      <c r="F827">
        <v>96.748999999999995</v>
      </c>
      <c r="G827">
        <v>102.82299999999999</v>
      </c>
      <c r="H827">
        <v>1330.9</v>
      </c>
      <c r="I827">
        <v>1.0948</v>
      </c>
      <c r="J827">
        <v>7.1925999999999997</v>
      </c>
      <c r="K827">
        <v>269.66539999999998</v>
      </c>
      <c r="L827">
        <v>68365</v>
      </c>
      <c r="M827">
        <v>67.56</v>
      </c>
      <c r="N827">
        <v>2159.98</v>
      </c>
      <c r="O827">
        <v>1.8180000000000001</v>
      </c>
      <c r="P827">
        <v>8.4</v>
      </c>
      <c r="Q827">
        <v>3.15</v>
      </c>
      <c r="R827">
        <v>0.96</v>
      </c>
      <c r="S827">
        <v>1.1499999999999999</v>
      </c>
      <c r="T827">
        <v>0.78</v>
      </c>
      <c r="U827">
        <v>2251</v>
      </c>
      <c r="V827">
        <v>5157.3599999999997</v>
      </c>
      <c r="W827">
        <v>16273.38</v>
      </c>
      <c r="X827">
        <v>5613.83</v>
      </c>
      <c r="Y827">
        <v>2647.62</v>
      </c>
      <c r="Z827">
        <v>39598.71</v>
      </c>
    </row>
    <row r="828" spans="2:26" x14ac:dyDescent="0.25">
      <c r="B828" s="3">
        <v>45357</v>
      </c>
      <c r="C828">
        <v>309.25</v>
      </c>
      <c r="D828">
        <v>4.0035999999999996</v>
      </c>
      <c r="E828">
        <v>96.55</v>
      </c>
      <c r="F828">
        <v>96.736999999999995</v>
      </c>
      <c r="G828">
        <v>103.369</v>
      </c>
      <c r="H828">
        <v>1334.35</v>
      </c>
      <c r="I828">
        <v>1.0899000000000001</v>
      </c>
      <c r="J828">
        <v>7.1974999999999998</v>
      </c>
      <c r="K828">
        <v>269.8458</v>
      </c>
      <c r="L828">
        <v>67760</v>
      </c>
      <c r="M828">
        <v>67.349999999999994</v>
      </c>
      <c r="N828">
        <v>2148.1799999999998</v>
      </c>
      <c r="O828">
        <v>1.929</v>
      </c>
      <c r="P828">
        <v>8.4149999999999991</v>
      </c>
      <c r="Q828">
        <v>3.15</v>
      </c>
      <c r="R828">
        <v>0.97</v>
      </c>
      <c r="S828">
        <v>1.1499999999999999</v>
      </c>
      <c r="T828">
        <v>0.78</v>
      </c>
      <c r="U828">
        <v>2176</v>
      </c>
      <c r="V828">
        <v>5104.76</v>
      </c>
      <c r="W828">
        <v>16031.54</v>
      </c>
      <c r="X828">
        <v>5672.97</v>
      </c>
      <c r="Y828">
        <v>2641.49</v>
      </c>
      <c r="Z828">
        <v>40090.78</v>
      </c>
    </row>
    <row r="829" spans="2:26" x14ac:dyDescent="0.25">
      <c r="B829" s="3">
        <v>45356</v>
      </c>
      <c r="C829">
        <v>310.06</v>
      </c>
      <c r="D829">
        <v>3.9861</v>
      </c>
      <c r="E829">
        <v>96.52</v>
      </c>
      <c r="F829">
        <v>96.751000000000005</v>
      </c>
      <c r="G829">
        <v>103.798</v>
      </c>
      <c r="H829">
        <v>1334.5</v>
      </c>
      <c r="I829">
        <v>1.0857000000000001</v>
      </c>
      <c r="J829">
        <v>7.1965000000000003</v>
      </c>
      <c r="K829">
        <v>269.1454</v>
      </c>
      <c r="L829">
        <v>62425</v>
      </c>
      <c r="M829">
        <v>67.239999999999995</v>
      </c>
      <c r="N829">
        <v>2128.04</v>
      </c>
      <c r="O829">
        <v>1.9570000000000001</v>
      </c>
      <c r="P829">
        <v>8.3800000000000008</v>
      </c>
      <c r="Q829">
        <v>3.15</v>
      </c>
      <c r="R829">
        <v>0.97</v>
      </c>
      <c r="S829">
        <v>1.1499999999999999</v>
      </c>
      <c r="T829">
        <v>0.77</v>
      </c>
      <c r="U829">
        <v>2291</v>
      </c>
      <c r="V829">
        <v>5078.6499999999996</v>
      </c>
      <c r="W829">
        <v>15939.59</v>
      </c>
      <c r="X829">
        <v>5562.73</v>
      </c>
      <c r="Y829">
        <v>2649.4</v>
      </c>
      <c r="Z829">
        <v>40097.629999999997</v>
      </c>
    </row>
    <row r="830" spans="2:26" x14ac:dyDescent="0.25">
      <c r="B830" s="3">
        <v>45355</v>
      </c>
      <c r="C830">
        <v>306.01</v>
      </c>
      <c r="D830">
        <v>3.9472999999999998</v>
      </c>
      <c r="E830">
        <v>96.5</v>
      </c>
      <c r="F830">
        <v>96.766999999999996</v>
      </c>
      <c r="G830">
        <v>103.83199999999999</v>
      </c>
      <c r="H830">
        <v>1331.35</v>
      </c>
      <c r="I830">
        <v>1.0855999999999999</v>
      </c>
      <c r="J830">
        <v>7.1989000000000001</v>
      </c>
      <c r="K830">
        <v>269.07119999999998</v>
      </c>
      <c r="L830">
        <v>68480</v>
      </c>
      <c r="M830">
        <v>67.819999999999993</v>
      </c>
      <c r="N830">
        <v>2114.48</v>
      </c>
      <c r="O830">
        <v>1.9159999999999999</v>
      </c>
      <c r="P830">
        <v>8.34</v>
      </c>
      <c r="Q830">
        <v>3.1</v>
      </c>
      <c r="R830">
        <v>0.96</v>
      </c>
      <c r="S830">
        <v>1.1299999999999999</v>
      </c>
      <c r="T830">
        <v>0.77</v>
      </c>
      <c r="U830">
        <v>2297</v>
      </c>
      <c r="V830">
        <v>5130.95</v>
      </c>
      <c r="W830">
        <v>16207.51</v>
      </c>
      <c r="X830">
        <v>5712.83</v>
      </c>
      <c r="Y830">
        <v>2674.27</v>
      </c>
      <c r="Z830">
        <v>40109.230000000003</v>
      </c>
    </row>
    <row r="831" spans="2:26" x14ac:dyDescent="0.25">
      <c r="B831" s="3">
        <v>45354</v>
      </c>
      <c r="C831">
        <v>308.63</v>
      </c>
      <c r="D831">
        <v>3.9956</v>
      </c>
      <c r="E831">
        <v>96.46</v>
      </c>
      <c r="F831">
        <v>96.748999999999995</v>
      </c>
      <c r="G831">
        <v>103.861</v>
      </c>
      <c r="H831">
        <v>1331.4</v>
      </c>
      <c r="I831">
        <v>1.0837000000000001</v>
      </c>
      <c r="J831">
        <v>7.1967999999999996</v>
      </c>
      <c r="K831">
        <v>269.45260000000002</v>
      </c>
      <c r="L831">
        <v>63825</v>
      </c>
      <c r="M831">
        <v>67.33</v>
      </c>
      <c r="N831">
        <v>2082.92</v>
      </c>
      <c r="O831">
        <v>1.835</v>
      </c>
      <c r="P831">
        <v>8.3000000000000007</v>
      </c>
      <c r="Q831">
        <v>3.16</v>
      </c>
      <c r="R831">
        <v>0.97</v>
      </c>
      <c r="S831">
        <v>1.1399999999999999</v>
      </c>
      <c r="T831">
        <v>0.77</v>
      </c>
      <c r="U831">
        <v>2203</v>
      </c>
      <c r="V831">
        <v>5137.08</v>
      </c>
      <c r="W831">
        <v>16274.94</v>
      </c>
      <c r="X831">
        <v>5728.84</v>
      </c>
      <c r="Y831">
        <v>2642.36</v>
      </c>
      <c r="Z831">
        <v>39910.82</v>
      </c>
    </row>
    <row r="832" spans="2:26" x14ac:dyDescent="0.25">
      <c r="B832" s="3">
        <v>45353</v>
      </c>
      <c r="C832">
        <v>308.63</v>
      </c>
      <c r="D832">
        <v>3.9956</v>
      </c>
      <c r="E832">
        <v>96.46</v>
      </c>
      <c r="F832">
        <v>96.748999999999995</v>
      </c>
      <c r="G832">
        <v>103.861</v>
      </c>
      <c r="H832">
        <v>1331.4</v>
      </c>
      <c r="I832">
        <v>1.0837000000000001</v>
      </c>
      <c r="J832">
        <v>7.1967999999999996</v>
      </c>
      <c r="K832">
        <v>269.45260000000002</v>
      </c>
      <c r="L832">
        <v>63825</v>
      </c>
      <c r="M832">
        <v>67.33</v>
      </c>
      <c r="N832">
        <v>2082.92</v>
      </c>
      <c r="O832">
        <v>1.835</v>
      </c>
      <c r="P832">
        <v>8.3000000000000007</v>
      </c>
      <c r="Q832">
        <v>3.16</v>
      </c>
      <c r="R832">
        <v>0.97</v>
      </c>
      <c r="S832">
        <v>1.1399999999999999</v>
      </c>
      <c r="T832">
        <v>0.77</v>
      </c>
      <c r="U832">
        <v>2203</v>
      </c>
      <c r="V832">
        <v>5137.08</v>
      </c>
      <c r="W832">
        <v>16274.94</v>
      </c>
      <c r="X832">
        <v>5728.84</v>
      </c>
      <c r="Y832">
        <v>2642.36</v>
      </c>
      <c r="Z832">
        <v>39910.82</v>
      </c>
    </row>
    <row r="833" spans="2:26" x14ac:dyDescent="0.25">
      <c r="B833" s="3">
        <v>45352</v>
      </c>
      <c r="C833">
        <v>308.63</v>
      </c>
      <c r="D833">
        <v>3.9956</v>
      </c>
      <c r="E833">
        <v>96.43</v>
      </c>
      <c r="F833">
        <v>96.748999999999995</v>
      </c>
      <c r="G833">
        <v>103.861</v>
      </c>
      <c r="H833">
        <v>1331.4</v>
      </c>
      <c r="I833">
        <v>1.0837000000000001</v>
      </c>
      <c r="J833">
        <v>7.1967999999999996</v>
      </c>
      <c r="K833">
        <v>269.45260000000002</v>
      </c>
      <c r="L833">
        <v>63825</v>
      </c>
      <c r="M833">
        <v>67.33</v>
      </c>
      <c r="N833">
        <v>2082.92</v>
      </c>
      <c r="O833">
        <v>1.835</v>
      </c>
      <c r="P833">
        <v>8.3000000000000007</v>
      </c>
      <c r="Q833">
        <v>3.16</v>
      </c>
      <c r="R833">
        <v>0.97</v>
      </c>
      <c r="S833">
        <v>1.1399999999999999</v>
      </c>
      <c r="T833">
        <v>0.77</v>
      </c>
      <c r="U833">
        <v>2203</v>
      </c>
      <c r="V833">
        <v>5137.08</v>
      </c>
      <c r="W833">
        <v>16274.94</v>
      </c>
      <c r="X833">
        <v>5728.84</v>
      </c>
      <c r="Y833">
        <v>2642.36</v>
      </c>
      <c r="Z833">
        <v>39910.82</v>
      </c>
    </row>
    <row r="834" spans="2:26" x14ac:dyDescent="0.25">
      <c r="B834" s="3">
        <v>45351</v>
      </c>
      <c r="C834">
        <v>307.77</v>
      </c>
      <c r="D834">
        <v>3.9472999999999998</v>
      </c>
      <c r="E834">
        <v>96.45</v>
      </c>
      <c r="F834">
        <v>96.825000000000003</v>
      </c>
      <c r="G834">
        <v>104.15600000000001</v>
      </c>
      <c r="H834">
        <v>1331.4</v>
      </c>
      <c r="I834">
        <v>1.0805</v>
      </c>
      <c r="J834">
        <v>7.1886000000000001</v>
      </c>
      <c r="K834">
        <v>267.84829999999999</v>
      </c>
      <c r="L834">
        <v>62760</v>
      </c>
      <c r="M834">
        <v>67.069999999999993</v>
      </c>
      <c r="N834">
        <v>2044.3</v>
      </c>
      <c r="O834">
        <v>1.86</v>
      </c>
      <c r="P834">
        <v>8.3699999999999992</v>
      </c>
      <c r="Q834">
        <v>3.12</v>
      </c>
      <c r="R834">
        <v>0.96</v>
      </c>
      <c r="S834">
        <v>1.1399999999999999</v>
      </c>
      <c r="T834">
        <v>0.78</v>
      </c>
      <c r="U834">
        <v>2111</v>
      </c>
      <c r="V834">
        <v>5096.2700000000004</v>
      </c>
      <c r="W834">
        <v>16091.92</v>
      </c>
      <c r="X834">
        <v>5677.88</v>
      </c>
      <c r="Y834">
        <v>2642.36</v>
      </c>
      <c r="Z834">
        <v>39166.19</v>
      </c>
    </row>
    <row r="835" spans="2:26" x14ac:dyDescent="0.25">
      <c r="B835" s="3">
        <v>45350</v>
      </c>
      <c r="C835">
        <v>308.16000000000003</v>
      </c>
      <c r="D835">
        <v>3.96</v>
      </c>
      <c r="E835">
        <v>96.46</v>
      </c>
      <c r="F835">
        <v>96.846999999999994</v>
      </c>
      <c r="G835">
        <v>103.97499999999999</v>
      </c>
      <c r="H835">
        <v>1333.65</v>
      </c>
      <c r="I835">
        <v>1.0838000000000001</v>
      </c>
      <c r="J835">
        <v>7.1980000000000004</v>
      </c>
      <c r="K835">
        <v>268.22269999999997</v>
      </c>
      <c r="L835">
        <v>60870</v>
      </c>
      <c r="M835">
        <v>67.28</v>
      </c>
      <c r="N835">
        <v>2034.55</v>
      </c>
      <c r="O835">
        <v>1.885</v>
      </c>
      <c r="P835">
        <v>8.4949999999999992</v>
      </c>
      <c r="Q835">
        <v>3.14</v>
      </c>
      <c r="R835">
        <v>0.95</v>
      </c>
      <c r="S835">
        <v>1.1200000000000001</v>
      </c>
      <c r="T835">
        <v>0.8</v>
      </c>
      <c r="U835">
        <v>2041</v>
      </c>
      <c r="V835">
        <v>5069.76</v>
      </c>
      <c r="W835">
        <v>15947.74</v>
      </c>
      <c r="X835">
        <v>5688.46</v>
      </c>
      <c r="Y835">
        <v>2652.29</v>
      </c>
      <c r="Z835">
        <v>39208.03</v>
      </c>
    </row>
    <row r="836" spans="2:26" x14ac:dyDescent="0.25">
      <c r="B836" s="3">
        <v>45349</v>
      </c>
      <c r="C836">
        <v>307.27999999999997</v>
      </c>
      <c r="D836">
        <v>3.9102999999999999</v>
      </c>
      <c r="E836">
        <v>96.45</v>
      </c>
      <c r="F836">
        <v>96.849000000000004</v>
      </c>
      <c r="G836">
        <v>103.82899999999999</v>
      </c>
      <c r="H836">
        <v>1331.15</v>
      </c>
      <c r="I836">
        <v>1.0844</v>
      </c>
      <c r="J836">
        <v>7.1978999999999997</v>
      </c>
      <c r="K836">
        <v>269.77449999999999</v>
      </c>
      <c r="L836">
        <v>57620</v>
      </c>
      <c r="M836">
        <v>67.47</v>
      </c>
      <c r="N836">
        <v>2030.48</v>
      </c>
      <c r="O836">
        <v>1.615</v>
      </c>
      <c r="P836">
        <v>8.2200000000000006</v>
      </c>
      <c r="Q836">
        <v>3.07</v>
      </c>
      <c r="R836">
        <v>0.92</v>
      </c>
      <c r="S836">
        <v>1.1000000000000001</v>
      </c>
      <c r="T836">
        <v>0.8</v>
      </c>
      <c r="U836">
        <v>1899</v>
      </c>
      <c r="V836">
        <v>5078.18</v>
      </c>
      <c r="W836">
        <v>16035.3</v>
      </c>
      <c r="X836">
        <v>5806.9</v>
      </c>
      <c r="Y836">
        <v>2625.05</v>
      </c>
      <c r="Z836">
        <v>39239.519999999997</v>
      </c>
    </row>
    <row r="837" spans="2:26" x14ac:dyDescent="0.25">
      <c r="B837" s="3">
        <v>45348</v>
      </c>
      <c r="C837">
        <v>306.63</v>
      </c>
      <c r="D837">
        <v>3.8824000000000001</v>
      </c>
      <c r="E837">
        <v>96.41</v>
      </c>
      <c r="F837">
        <v>96.899000000000001</v>
      </c>
      <c r="G837">
        <v>103.827</v>
      </c>
      <c r="H837">
        <v>1331.05</v>
      </c>
      <c r="I837">
        <v>1.0851</v>
      </c>
      <c r="J837">
        <v>7.1974999999999998</v>
      </c>
      <c r="K837">
        <v>267.26229999999998</v>
      </c>
      <c r="L837">
        <v>55290</v>
      </c>
      <c r="M837">
        <v>67.13</v>
      </c>
      <c r="N837">
        <v>2031.24</v>
      </c>
      <c r="O837">
        <v>1.659</v>
      </c>
      <c r="P837">
        <v>8.3000000000000007</v>
      </c>
      <c r="Q837">
        <v>3.05</v>
      </c>
      <c r="R837">
        <v>0.93</v>
      </c>
      <c r="S837">
        <v>1.1000000000000001</v>
      </c>
      <c r="T837">
        <v>0.8</v>
      </c>
      <c r="U837">
        <v>1871</v>
      </c>
      <c r="V837">
        <v>5069.53</v>
      </c>
      <c r="W837">
        <v>15976.25</v>
      </c>
      <c r="X837">
        <v>5723.36</v>
      </c>
      <c r="Y837">
        <v>2647.08</v>
      </c>
      <c r="Z837">
        <v>39233.71</v>
      </c>
    </row>
    <row r="838" spans="2:26" x14ac:dyDescent="0.25">
      <c r="B838" s="3">
        <v>45347</v>
      </c>
      <c r="C838">
        <v>311.45</v>
      </c>
      <c r="D838">
        <v>3.9039999999999999</v>
      </c>
      <c r="E838">
        <v>96.41</v>
      </c>
      <c r="F838">
        <v>96.88</v>
      </c>
      <c r="G838">
        <v>103.93600000000001</v>
      </c>
      <c r="H838">
        <v>1331.1</v>
      </c>
      <c r="I838">
        <v>1.0821000000000001</v>
      </c>
      <c r="J838">
        <v>7.1963999999999997</v>
      </c>
      <c r="K838">
        <v>266.50850000000003</v>
      </c>
      <c r="L838">
        <v>50958.01</v>
      </c>
      <c r="M838">
        <v>66.83</v>
      </c>
      <c r="N838">
        <v>2035.4</v>
      </c>
      <c r="O838">
        <v>1.603</v>
      </c>
      <c r="P838">
        <v>8.125</v>
      </c>
      <c r="Q838">
        <v>3.06</v>
      </c>
      <c r="R838">
        <v>0.91</v>
      </c>
      <c r="S838">
        <v>1.0900000000000001</v>
      </c>
      <c r="T838">
        <v>0.8</v>
      </c>
      <c r="U838">
        <v>1866</v>
      </c>
      <c r="V838">
        <v>5088.8</v>
      </c>
      <c r="W838">
        <v>15996.82</v>
      </c>
      <c r="X838">
        <v>5765.1</v>
      </c>
      <c r="Y838">
        <v>2667.7</v>
      </c>
      <c r="Z838">
        <v>39098.68</v>
      </c>
    </row>
    <row r="839" spans="2:26" x14ac:dyDescent="0.25">
      <c r="B839" s="3">
        <v>45346</v>
      </c>
      <c r="C839">
        <v>311.45</v>
      </c>
      <c r="D839">
        <v>3.9039999999999999</v>
      </c>
      <c r="E839">
        <v>96.41</v>
      </c>
      <c r="F839">
        <v>96.88</v>
      </c>
      <c r="G839">
        <v>103.93600000000001</v>
      </c>
      <c r="H839">
        <v>1331.1</v>
      </c>
      <c r="I839">
        <v>1.0821000000000001</v>
      </c>
      <c r="J839">
        <v>7.1963999999999997</v>
      </c>
      <c r="K839">
        <v>266.50850000000003</v>
      </c>
      <c r="L839">
        <v>50958.01</v>
      </c>
      <c r="M839">
        <v>66.83</v>
      </c>
      <c r="N839">
        <v>2035.4</v>
      </c>
      <c r="O839">
        <v>1.603</v>
      </c>
      <c r="P839">
        <v>8.125</v>
      </c>
      <c r="Q839">
        <v>3.06</v>
      </c>
      <c r="R839">
        <v>0.91</v>
      </c>
      <c r="S839">
        <v>1.0900000000000001</v>
      </c>
      <c r="T839">
        <v>0.8</v>
      </c>
      <c r="U839">
        <v>1866</v>
      </c>
      <c r="V839">
        <v>5088.8</v>
      </c>
      <c r="W839">
        <v>15996.82</v>
      </c>
      <c r="X839">
        <v>5765.1</v>
      </c>
      <c r="Y839">
        <v>2667.7</v>
      </c>
      <c r="Z839">
        <v>39098.68</v>
      </c>
    </row>
    <row r="840" spans="2:26" x14ac:dyDescent="0.25">
      <c r="B840" s="3">
        <v>45345</v>
      </c>
      <c r="C840">
        <v>311.45</v>
      </c>
      <c r="D840">
        <v>3.9039999999999999</v>
      </c>
      <c r="E840">
        <v>96.38</v>
      </c>
      <c r="F840">
        <v>96.88</v>
      </c>
      <c r="G840">
        <v>103.93600000000001</v>
      </c>
      <c r="H840">
        <v>1331.1</v>
      </c>
      <c r="I840">
        <v>1.0821000000000001</v>
      </c>
      <c r="J840">
        <v>7.1963999999999997</v>
      </c>
      <c r="K840">
        <v>266.50850000000003</v>
      </c>
      <c r="L840">
        <v>50958.01</v>
      </c>
      <c r="M840">
        <v>66.83</v>
      </c>
      <c r="N840">
        <v>2035.4</v>
      </c>
      <c r="O840">
        <v>1.603</v>
      </c>
      <c r="P840">
        <v>8.125</v>
      </c>
      <c r="Q840">
        <v>3.06</v>
      </c>
      <c r="R840">
        <v>0.91</v>
      </c>
      <c r="S840">
        <v>1.0900000000000001</v>
      </c>
      <c r="T840">
        <v>0.8</v>
      </c>
      <c r="U840">
        <v>1866</v>
      </c>
      <c r="V840">
        <v>5088.8</v>
      </c>
      <c r="W840">
        <v>15996.82</v>
      </c>
      <c r="X840">
        <v>5765.1</v>
      </c>
      <c r="Y840">
        <v>2667.7</v>
      </c>
      <c r="Z840">
        <v>39098.68</v>
      </c>
    </row>
    <row r="841" spans="2:26" x14ac:dyDescent="0.25">
      <c r="B841" s="3">
        <v>45344</v>
      </c>
      <c r="C841">
        <v>311.39999999999998</v>
      </c>
      <c r="D841">
        <v>3.9159999999999999</v>
      </c>
      <c r="E841">
        <v>96.38</v>
      </c>
      <c r="F841">
        <v>96.894999999999996</v>
      </c>
      <c r="G841">
        <v>103.95699999999999</v>
      </c>
      <c r="H841">
        <v>1328.75</v>
      </c>
      <c r="I841">
        <v>1.0823</v>
      </c>
      <c r="J841">
        <v>7.1939000000000002</v>
      </c>
      <c r="K841">
        <v>267.61489999999998</v>
      </c>
      <c r="L841">
        <v>52040</v>
      </c>
      <c r="M841">
        <v>67.459999999999994</v>
      </c>
      <c r="N841">
        <v>2024.39</v>
      </c>
      <c r="O841">
        <v>1.732</v>
      </c>
      <c r="P841">
        <v>8.1549999999999994</v>
      </c>
      <c r="Q841">
        <v>3.06</v>
      </c>
      <c r="R841">
        <v>0.89</v>
      </c>
      <c r="S841">
        <v>1.06</v>
      </c>
      <c r="T841">
        <v>0.81</v>
      </c>
      <c r="U841">
        <v>1752</v>
      </c>
      <c r="V841">
        <v>5087.03</v>
      </c>
      <c r="W841">
        <v>16041.62</v>
      </c>
      <c r="X841">
        <v>5758.46</v>
      </c>
      <c r="Y841">
        <v>2664.27</v>
      </c>
      <c r="Z841">
        <v>39098.68</v>
      </c>
    </row>
    <row r="842" spans="2:26" x14ac:dyDescent="0.25">
      <c r="B842" s="3">
        <v>45343</v>
      </c>
      <c r="C842">
        <v>314.08</v>
      </c>
      <c r="D842">
        <v>4.0026999999999999</v>
      </c>
      <c r="E842">
        <v>96.35</v>
      </c>
      <c r="F842">
        <v>96.878</v>
      </c>
      <c r="G842">
        <v>104.006</v>
      </c>
      <c r="H842">
        <v>1334.8</v>
      </c>
      <c r="I842">
        <v>1.0819000000000001</v>
      </c>
      <c r="J842">
        <v>7.1912000000000003</v>
      </c>
      <c r="K842">
        <v>270.27780000000001</v>
      </c>
      <c r="L842">
        <v>50955</v>
      </c>
      <c r="M842">
        <v>67.19</v>
      </c>
      <c r="N842">
        <v>2025.99</v>
      </c>
      <c r="O842">
        <v>1.7729999999999999</v>
      </c>
      <c r="P842">
        <v>8.2949999999999999</v>
      </c>
      <c r="Q842">
        <v>3.16</v>
      </c>
      <c r="R842">
        <v>0.9</v>
      </c>
      <c r="S842">
        <v>1.07</v>
      </c>
      <c r="T842">
        <v>0.78</v>
      </c>
      <c r="U842">
        <v>1676</v>
      </c>
      <c r="V842">
        <v>4981.8</v>
      </c>
      <c r="W842">
        <v>15580.87</v>
      </c>
      <c r="X842">
        <v>5642.78</v>
      </c>
      <c r="Y842">
        <v>2653.31</v>
      </c>
      <c r="Z842">
        <v>38262.160000000003</v>
      </c>
    </row>
    <row r="843" spans="2:26" x14ac:dyDescent="0.25">
      <c r="B843" s="3">
        <v>45342</v>
      </c>
      <c r="C843">
        <v>317.32</v>
      </c>
      <c r="D843">
        <v>4.0412999999999997</v>
      </c>
      <c r="E843">
        <v>96.34</v>
      </c>
      <c r="F843">
        <v>96.887</v>
      </c>
      <c r="G843">
        <v>104.07899999999999</v>
      </c>
      <c r="H843">
        <v>1337.5</v>
      </c>
      <c r="I843">
        <v>1.0808</v>
      </c>
      <c r="J843">
        <v>7.1924999999999999</v>
      </c>
      <c r="K843">
        <v>271.43520000000001</v>
      </c>
      <c r="L843">
        <v>52090</v>
      </c>
      <c r="M843">
        <v>67.010000000000005</v>
      </c>
      <c r="N843">
        <v>2024.41</v>
      </c>
      <c r="O843">
        <v>1.5760000000000001</v>
      </c>
      <c r="P843">
        <v>8.3699999999999992</v>
      </c>
      <c r="Q843">
        <v>3.18</v>
      </c>
      <c r="R843">
        <v>0.91</v>
      </c>
      <c r="S843">
        <v>1.08</v>
      </c>
      <c r="T843">
        <v>0.78</v>
      </c>
      <c r="U843">
        <v>1632</v>
      </c>
      <c r="V843">
        <v>4975.51</v>
      </c>
      <c r="W843">
        <v>15630.78</v>
      </c>
      <c r="X843">
        <v>5519.23</v>
      </c>
      <c r="Y843">
        <v>2657.79</v>
      </c>
      <c r="Z843">
        <v>38363.61</v>
      </c>
    </row>
    <row r="844" spans="2:26" x14ac:dyDescent="0.25">
      <c r="B844" s="3">
        <v>45341</v>
      </c>
      <c r="C844">
        <v>318.39</v>
      </c>
      <c r="D844">
        <v>4.0026000000000002</v>
      </c>
      <c r="E844">
        <v>96.32</v>
      </c>
      <c r="F844">
        <v>96.897999999999996</v>
      </c>
      <c r="G844">
        <v>104.291</v>
      </c>
      <c r="H844">
        <v>1335.15</v>
      </c>
      <c r="I844">
        <v>1.0779000000000001</v>
      </c>
      <c r="J844">
        <v>7.1981000000000002</v>
      </c>
      <c r="K844">
        <v>269.14089999999999</v>
      </c>
      <c r="L844">
        <v>52025</v>
      </c>
      <c r="M844">
        <v>67.89</v>
      </c>
      <c r="N844">
        <v>2017.21</v>
      </c>
      <c r="O844">
        <v>1.609</v>
      </c>
      <c r="P844">
        <v>8.57</v>
      </c>
      <c r="Q844">
        <v>3.14</v>
      </c>
      <c r="R844">
        <v>0.92</v>
      </c>
      <c r="S844">
        <v>1.0900000000000001</v>
      </c>
      <c r="T844">
        <v>0.77</v>
      </c>
      <c r="U844">
        <v>1629</v>
      </c>
      <c r="V844">
        <v>5005.57</v>
      </c>
      <c r="W844">
        <v>15775.65</v>
      </c>
      <c r="X844">
        <v>5484.88</v>
      </c>
      <c r="Y844">
        <v>2680.26</v>
      </c>
      <c r="Z844">
        <v>38470.379999999997</v>
      </c>
    </row>
    <row r="845" spans="2:26" x14ac:dyDescent="0.25">
      <c r="B845" s="3">
        <v>45340</v>
      </c>
      <c r="C845">
        <v>318.39</v>
      </c>
      <c r="D845">
        <v>4.0027999999999997</v>
      </c>
      <c r="E845">
        <v>96.32</v>
      </c>
      <c r="F845">
        <v>96.902000000000001</v>
      </c>
      <c r="G845">
        <v>104.27500000000001</v>
      </c>
      <c r="H845">
        <v>1335.55</v>
      </c>
      <c r="I845">
        <v>1.0777000000000001</v>
      </c>
      <c r="J845">
        <v>7.1936</v>
      </c>
      <c r="K845">
        <v>268.79660000000001</v>
      </c>
      <c r="L845">
        <v>52025</v>
      </c>
      <c r="M845">
        <v>67.89</v>
      </c>
      <c r="N845">
        <v>2013.59</v>
      </c>
      <c r="O845">
        <v>1.609</v>
      </c>
      <c r="P845">
        <v>8.57</v>
      </c>
      <c r="Q845">
        <v>3.14</v>
      </c>
      <c r="R845">
        <v>0.92</v>
      </c>
      <c r="S845">
        <v>1.0900000000000001</v>
      </c>
      <c r="T845">
        <v>0.77</v>
      </c>
      <c r="U845">
        <v>1610</v>
      </c>
      <c r="V845">
        <v>5005.57</v>
      </c>
      <c r="W845">
        <v>15775.65</v>
      </c>
      <c r="X845">
        <v>5558.86</v>
      </c>
      <c r="Y845">
        <v>2648.76</v>
      </c>
      <c r="Z845">
        <v>38487.24</v>
      </c>
    </row>
    <row r="846" spans="2:26" x14ac:dyDescent="0.25">
      <c r="B846" s="3">
        <v>45339</v>
      </c>
      <c r="C846">
        <v>318.39</v>
      </c>
      <c r="D846">
        <v>4.0027999999999997</v>
      </c>
      <c r="E846">
        <v>96.32</v>
      </c>
      <c r="F846">
        <v>96.902000000000001</v>
      </c>
      <c r="G846">
        <v>104.27500000000001</v>
      </c>
      <c r="H846">
        <v>1335.55</v>
      </c>
      <c r="I846">
        <v>1.0777000000000001</v>
      </c>
      <c r="J846">
        <v>7.1936</v>
      </c>
      <c r="K846">
        <v>268.79660000000001</v>
      </c>
      <c r="L846">
        <v>52025</v>
      </c>
      <c r="M846">
        <v>67.89</v>
      </c>
      <c r="N846">
        <v>2013.59</v>
      </c>
      <c r="O846">
        <v>1.609</v>
      </c>
      <c r="P846">
        <v>8.57</v>
      </c>
      <c r="Q846">
        <v>3.14</v>
      </c>
      <c r="R846">
        <v>0.92</v>
      </c>
      <c r="S846">
        <v>1.0900000000000001</v>
      </c>
      <c r="T846">
        <v>0.77</v>
      </c>
      <c r="U846">
        <v>1610</v>
      </c>
      <c r="V846">
        <v>5005.57</v>
      </c>
      <c r="W846">
        <v>15775.65</v>
      </c>
      <c r="X846">
        <v>5558.86</v>
      </c>
      <c r="Y846">
        <v>2648.76</v>
      </c>
      <c r="Z846">
        <v>38487.24</v>
      </c>
    </row>
    <row r="847" spans="2:26" x14ac:dyDescent="0.25">
      <c r="B847" s="3">
        <v>45338</v>
      </c>
      <c r="C847">
        <v>318.39</v>
      </c>
      <c r="D847">
        <v>4.0027999999999997</v>
      </c>
      <c r="E847">
        <v>96.29</v>
      </c>
      <c r="F847">
        <v>96.902000000000001</v>
      </c>
      <c r="G847">
        <v>104.27500000000001</v>
      </c>
      <c r="H847">
        <v>1335.55</v>
      </c>
      <c r="I847">
        <v>1.0777000000000001</v>
      </c>
      <c r="J847">
        <v>7.1936</v>
      </c>
      <c r="K847">
        <v>268.79660000000001</v>
      </c>
      <c r="L847">
        <v>52025</v>
      </c>
      <c r="M847">
        <v>67.89</v>
      </c>
      <c r="N847">
        <v>2013.59</v>
      </c>
      <c r="O847">
        <v>1.609</v>
      </c>
      <c r="P847">
        <v>8.57</v>
      </c>
      <c r="Q847">
        <v>3.14</v>
      </c>
      <c r="R847">
        <v>0.92</v>
      </c>
      <c r="S847">
        <v>1.0900000000000001</v>
      </c>
      <c r="T847">
        <v>0.77</v>
      </c>
      <c r="U847">
        <v>1610</v>
      </c>
      <c r="V847">
        <v>5005.57</v>
      </c>
      <c r="W847">
        <v>15775.65</v>
      </c>
      <c r="X847">
        <v>5558.86</v>
      </c>
      <c r="Y847">
        <v>2648.76</v>
      </c>
      <c r="Z847">
        <v>38487.24</v>
      </c>
    </row>
    <row r="848" spans="2:26" x14ac:dyDescent="0.25">
      <c r="B848" s="3">
        <v>45337</v>
      </c>
      <c r="C848">
        <v>319.69</v>
      </c>
      <c r="D848">
        <v>4.0480999999999998</v>
      </c>
      <c r="E848">
        <v>96.25</v>
      </c>
      <c r="F848">
        <v>96.882000000000005</v>
      </c>
      <c r="G848">
        <v>104.29600000000001</v>
      </c>
      <c r="H848">
        <v>1334.05</v>
      </c>
      <c r="I848">
        <v>1.0771999999999999</v>
      </c>
      <c r="J848">
        <v>7.1936</v>
      </c>
      <c r="K848">
        <v>268.17919999999998</v>
      </c>
      <c r="L848">
        <v>51955</v>
      </c>
      <c r="M848">
        <v>67.650000000000006</v>
      </c>
      <c r="N848">
        <v>2004.4</v>
      </c>
      <c r="O848">
        <v>1.581</v>
      </c>
      <c r="P848">
        <v>9.3469999999999995</v>
      </c>
      <c r="Q848">
        <v>3.17</v>
      </c>
      <c r="R848">
        <v>0.92</v>
      </c>
      <c r="S848">
        <v>1.0900000000000001</v>
      </c>
      <c r="T848">
        <v>0.78</v>
      </c>
      <c r="U848">
        <v>1581</v>
      </c>
      <c r="V848">
        <v>5029.7299999999996</v>
      </c>
      <c r="W848">
        <v>15906.17</v>
      </c>
      <c r="X848">
        <v>5410.94</v>
      </c>
      <c r="Y848">
        <v>2613.8000000000002</v>
      </c>
      <c r="Z848">
        <v>38157.94</v>
      </c>
    </row>
    <row r="849" spans="2:26" x14ac:dyDescent="0.25">
      <c r="B849" s="3">
        <v>45336</v>
      </c>
      <c r="C849">
        <v>325.36</v>
      </c>
      <c r="D849">
        <v>4.0942999999999996</v>
      </c>
      <c r="E849">
        <v>96.22</v>
      </c>
      <c r="F849">
        <v>96.873000000000005</v>
      </c>
      <c r="G849">
        <v>104.723</v>
      </c>
      <c r="H849">
        <v>1335.35</v>
      </c>
      <c r="I849">
        <v>1.0727</v>
      </c>
      <c r="J849">
        <v>7.1936</v>
      </c>
      <c r="K849">
        <v>268.45170000000002</v>
      </c>
      <c r="L849">
        <v>51990</v>
      </c>
      <c r="M849">
        <v>67.3</v>
      </c>
      <c r="N849">
        <v>1992.33</v>
      </c>
      <c r="O849">
        <v>1.609</v>
      </c>
      <c r="P849">
        <v>9.3650000000000002</v>
      </c>
      <c r="Q849">
        <v>3.19</v>
      </c>
      <c r="R849">
        <v>0.94</v>
      </c>
      <c r="S849">
        <v>1.1000000000000001</v>
      </c>
      <c r="T849">
        <v>0.78</v>
      </c>
      <c r="U849">
        <v>1582</v>
      </c>
      <c r="V849">
        <v>5000.62</v>
      </c>
      <c r="W849">
        <v>15859.15</v>
      </c>
      <c r="X849">
        <v>5386.31</v>
      </c>
      <c r="Y849">
        <v>2620.42</v>
      </c>
      <c r="Z849">
        <v>37703.32</v>
      </c>
    </row>
    <row r="850" spans="2:26" x14ac:dyDescent="0.25">
      <c r="B850" s="3">
        <v>45335</v>
      </c>
      <c r="C850">
        <v>321.48</v>
      </c>
      <c r="D850">
        <v>4.0664999999999996</v>
      </c>
      <c r="E850">
        <v>96.21</v>
      </c>
      <c r="F850">
        <v>96.903000000000006</v>
      </c>
      <c r="G850">
        <v>104.96</v>
      </c>
      <c r="H850">
        <v>1328.05</v>
      </c>
      <c r="I850">
        <v>1.0709</v>
      </c>
      <c r="J850">
        <v>7.1936</v>
      </c>
      <c r="K850">
        <v>267.99520000000001</v>
      </c>
      <c r="L850">
        <v>49640</v>
      </c>
      <c r="M850">
        <v>67.930000000000007</v>
      </c>
      <c r="N850">
        <v>1993.15</v>
      </c>
      <c r="O850">
        <v>1.6890000000000001</v>
      </c>
      <c r="P850">
        <v>9.4049999999999994</v>
      </c>
      <c r="Q850">
        <v>3.16</v>
      </c>
      <c r="R850">
        <v>0.95</v>
      </c>
      <c r="S850">
        <v>1.1100000000000001</v>
      </c>
      <c r="T850">
        <v>0.78</v>
      </c>
      <c r="U850">
        <v>1585</v>
      </c>
      <c r="V850">
        <v>4953.17</v>
      </c>
      <c r="W850">
        <v>15655.6</v>
      </c>
      <c r="X850">
        <v>5306.79</v>
      </c>
      <c r="Y850">
        <v>2649.64</v>
      </c>
      <c r="Z850">
        <v>37963.97</v>
      </c>
    </row>
    <row r="851" spans="2:26" x14ac:dyDescent="0.25">
      <c r="B851" s="3">
        <v>45334</v>
      </c>
      <c r="C851">
        <v>326.24</v>
      </c>
      <c r="D851">
        <v>4.1018999999999997</v>
      </c>
      <c r="E851">
        <v>96.25</v>
      </c>
      <c r="F851">
        <v>96.962000000000003</v>
      </c>
      <c r="G851">
        <v>104.17</v>
      </c>
      <c r="H851">
        <v>1328.25</v>
      </c>
      <c r="I851">
        <v>1.0771999999999999</v>
      </c>
      <c r="J851">
        <v>7.1936</v>
      </c>
      <c r="K851">
        <v>268.63400000000001</v>
      </c>
      <c r="L851">
        <v>50465</v>
      </c>
      <c r="M851">
        <v>67.7</v>
      </c>
      <c r="N851">
        <v>2020.05</v>
      </c>
      <c r="O851">
        <v>1.768</v>
      </c>
      <c r="P851">
        <v>9.4350000000000005</v>
      </c>
      <c r="Q851">
        <v>3.18</v>
      </c>
      <c r="R851">
        <v>0.96</v>
      </c>
      <c r="S851">
        <v>1.1100000000000001</v>
      </c>
      <c r="T851">
        <v>0.78</v>
      </c>
      <c r="U851">
        <v>1572</v>
      </c>
      <c r="V851">
        <v>5021.84</v>
      </c>
      <c r="W851">
        <v>15942.55</v>
      </c>
      <c r="X851">
        <v>5306.79</v>
      </c>
      <c r="Y851">
        <v>2620.3200000000002</v>
      </c>
      <c r="Z851">
        <v>36897.42</v>
      </c>
    </row>
    <row r="852" spans="2:26" x14ac:dyDescent="0.25">
      <c r="B852" s="3">
        <v>45333</v>
      </c>
      <c r="C852">
        <v>326</v>
      </c>
      <c r="D852">
        <v>4.0948000000000002</v>
      </c>
      <c r="E852">
        <v>96.25</v>
      </c>
      <c r="F852">
        <v>97</v>
      </c>
      <c r="G852">
        <v>104.111</v>
      </c>
      <c r="H852">
        <v>1328.25</v>
      </c>
      <c r="I852">
        <v>1.0784</v>
      </c>
      <c r="J852">
        <v>7.1936</v>
      </c>
      <c r="K852">
        <v>268.98</v>
      </c>
      <c r="L852">
        <v>47770</v>
      </c>
      <c r="M852">
        <v>67.55</v>
      </c>
      <c r="N852">
        <v>2024.26</v>
      </c>
      <c r="O852">
        <v>1.847</v>
      </c>
      <c r="P852">
        <v>9.4350000000000005</v>
      </c>
      <c r="Q852">
        <v>3.16</v>
      </c>
      <c r="R852">
        <v>0.95</v>
      </c>
      <c r="S852">
        <v>1.1000000000000001</v>
      </c>
      <c r="T852">
        <v>0.78</v>
      </c>
      <c r="U852">
        <v>1545</v>
      </c>
      <c r="V852">
        <v>5026.6099999999997</v>
      </c>
      <c r="W852">
        <v>15990.66</v>
      </c>
      <c r="X852">
        <v>5306.79</v>
      </c>
      <c r="Y852">
        <v>2620.3200000000002</v>
      </c>
      <c r="Z852">
        <v>36897.42</v>
      </c>
    </row>
    <row r="853" spans="2:26" x14ac:dyDescent="0.25">
      <c r="B853" s="3">
        <v>45332</v>
      </c>
      <c r="C853">
        <v>326</v>
      </c>
      <c r="D853">
        <v>4.0948000000000002</v>
      </c>
      <c r="E853">
        <v>96.25</v>
      </c>
      <c r="F853">
        <v>97</v>
      </c>
      <c r="G853">
        <v>104.111</v>
      </c>
      <c r="H853">
        <v>1328.25</v>
      </c>
      <c r="I853">
        <v>1.0784</v>
      </c>
      <c r="J853">
        <v>7.1936</v>
      </c>
      <c r="K853">
        <v>268.98</v>
      </c>
      <c r="L853">
        <v>47770</v>
      </c>
      <c r="M853">
        <v>67.55</v>
      </c>
      <c r="N853">
        <v>2024.26</v>
      </c>
      <c r="O853">
        <v>1.847</v>
      </c>
      <c r="P853">
        <v>9.4350000000000005</v>
      </c>
      <c r="Q853">
        <v>3.16</v>
      </c>
      <c r="R853">
        <v>0.95</v>
      </c>
      <c r="S853">
        <v>1.1000000000000001</v>
      </c>
      <c r="T853">
        <v>0.78</v>
      </c>
      <c r="U853">
        <v>1545</v>
      </c>
      <c r="V853">
        <v>5026.6099999999997</v>
      </c>
      <c r="W853">
        <v>15990.66</v>
      </c>
      <c r="X853">
        <v>5306.79</v>
      </c>
      <c r="Y853">
        <v>2620.3200000000002</v>
      </c>
      <c r="Z853">
        <v>36897.42</v>
      </c>
    </row>
    <row r="854" spans="2:26" x14ac:dyDescent="0.25">
      <c r="B854" s="3">
        <v>45331</v>
      </c>
      <c r="C854">
        <v>326</v>
      </c>
      <c r="D854">
        <v>4.0948000000000002</v>
      </c>
      <c r="E854">
        <v>96.23</v>
      </c>
      <c r="F854">
        <v>97</v>
      </c>
      <c r="G854">
        <v>104.111</v>
      </c>
      <c r="H854">
        <v>1328.25</v>
      </c>
      <c r="I854">
        <v>1.0784</v>
      </c>
      <c r="J854">
        <v>7.1936</v>
      </c>
      <c r="K854">
        <v>268.98</v>
      </c>
      <c r="L854">
        <v>47770</v>
      </c>
      <c r="M854">
        <v>67.55</v>
      </c>
      <c r="N854">
        <v>2024.26</v>
      </c>
      <c r="O854">
        <v>1.847</v>
      </c>
      <c r="P854">
        <v>9.4350000000000005</v>
      </c>
      <c r="Q854">
        <v>3.16</v>
      </c>
      <c r="R854">
        <v>0.95</v>
      </c>
      <c r="S854">
        <v>1.1000000000000001</v>
      </c>
      <c r="T854">
        <v>0.78</v>
      </c>
      <c r="U854">
        <v>1545</v>
      </c>
      <c r="V854">
        <v>5026.6099999999997</v>
      </c>
      <c r="W854">
        <v>15990.66</v>
      </c>
      <c r="X854">
        <v>5306.79</v>
      </c>
      <c r="Y854">
        <v>2620.3200000000002</v>
      </c>
      <c r="Z854">
        <v>36897.42</v>
      </c>
    </row>
    <row r="855" spans="2:26" x14ac:dyDescent="0.25">
      <c r="B855" s="3">
        <v>45330</v>
      </c>
      <c r="C855">
        <v>325.77999999999997</v>
      </c>
      <c r="D855">
        <v>4.0906000000000002</v>
      </c>
      <c r="E855">
        <v>96.24</v>
      </c>
      <c r="F855">
        <v>97.006</v>
      </c>
      <c r="G855">
        <v>104.16500000000001</v>
      </c>
      <c r="H855">
        <v>1328.25</v>
      </c>
      <c r="I855">
        <v>1.0778000000000001</v>
      </c>
      <c r="J855">
        <v>7.1966999999999999</v>
      </c>
      <c r="K855">
        <v>265.82040000000001</v>
      </c>
      <c r="L855">
        <v>45750</v>
      </c>
      <c r="M855">
        <v>67.099999999999994</v>
      </c>
      <c r="N855">
        <v>2034.52</v>
      </c>
      <c r="O855">
        <v>1.917</v>
      </c>
      <c r="P855">
        <v>9.4499999999999993</v>
      </c>
      <c r="Q855">
        <v>3.21</v>
      </c>
      <c r="R855">
        <v>0.95</v>
      </c>
      <c r="S855">
        <v>1.08</v>
      </c>
      <c r="T855">
        <v>0.79</v>
      </c>
      <c r="U855">
        <v>1473</v>
      </c>
      <c r="V855">
        <v>4997.91</v>
      </c>
      <c r="W855">
        <v>15793.71</v>
      </c>
      <c r="X855">
        <v>5360.08</v>
      </c>
      <c r="Y855">
        <v>2620.3200000000002</v>
      </c>
      <c r="Z855">
        <v>36863.279999999999</v>
      </c>
    </row>
    <row r="856" spans="2:26" x14ac:dyDescent="0.25">
      <c r="B856" s="3">
        <v>45329</v>
      </c>
      <c r="C856">
        <v>325.79000000000002</v>
      </c>
      <c r="D856">
        <v>4.1478000000000002</v>
      </c>
      <c r="E856">
        <v>96.22</v>
      </c>
      <c r="F856">
        <v>96.981999999999999</v>
      </c>
      <c r="G856">
        <v>104.057</v>
      </c>
      <c r="H856">
        <v>1327.7</v>
      </c>
      <c r="I856">
        <v>1.0771999999999999</v>
      </c>
      <c r="J856">
        <v>7.1948999999999996</v>
      </c>
      <c r="K856">
        <v>267.0455</v>
      </c>
      <c r="L856">
        <v>44410</v>
      </c>
      <c r="M856">
        <v>66.13</v>
      </c>
      <c r="N856">
        <v>2035.36</v>
      </c>
      <c r="O856">
        <v>1.9670000000000001</v>
      </c>
      <c r="P856">
        <v>9.4499999999999993</v>
      </c>
      <c r="Q856">
        <v>3.26</v>
      </c>
      <c r="R856">
        <v>0.95</v>
      </c>
      <c r="S856">
        <v>1.08</v>
      </c>
      <c r="T856">
        <v>0.79</v>
      </c>
      <c r="U856">
        <v>1487</v>
      </c>
      <c r="V856">
        <v>4995.0600000000004</v>
      </c>
      <c r="W856">
        <v>15756.64</v>
      </c>
      <c r="X856">
        <v>5421.53</v>
      </c>
      <c r="Y856">
        <v>2609.58</v>
      </c>
      <c r="Z856">
        <v>36119.919999999998</v>
      </c>
    </row>
    <row r="857" spans="2:26" x14ac:dyDescent="0.25">
      <c r="B857" s="3">
        <v>45328</v>
      </c>
      <c r="C857">
        <v>328.07</v>
      </c>
      <c r="D857">
        <v>4.2035</v>
      </c>
      <c r="E857">
        <v>96.22</v>
      </c>
      <c r="F857">
        <v>97.033000000000001</v>
      </c>
      <c r="G857">
        <v>104.21299999999999</v>
      </c>
      <c r="H857">
        <v>1327.55</v>
      </c>
      <c r="I857">
        <v>1.0754999999999999</v>
      </c>
      <c r="J857">
        <v>7.1901000000000002</v>
      </c>
      <c r="K857">
        <v>267.64229999999998</v>
      </c>
      <c r="L857">
        <v>43305</v>
      </c>
      <c r="M857">
        <v>65.78</v>
      </c>
      <c r="N857">
        <v>2036.14</v>
      </c>
      <c r="O857">
        <v>2.0089999999999999</v>
      </c>
      <c r="P857">
        <v>9.4700000000000006</v>
      </c>
      <c r="Q857">
        <v>3.34</v>
      </c>
      <c r="R857">
        <v>0.95</v>
      </c>
      <c r="S857">
        <v>1.07</v>
      </c>
      <c r="T857">
        <v>0.79</v>
      </c>
      <c r="U857">
        <v>1516</v>
      </c>
      <c r="V857">
        <v>4954.2299999999996</v>
      </c>
      <c r="W857">
        <v>15609</v>
      </c>
      <c r="X857">
        <v>5473.75</v>
      </c>
      <c r="Y857">
        <v>2576.1999999999998</v>
      </c>
      <c r="Z857">
        <v>36160.660000000003</v>
      </c>
    </row>
    <row r="858" spans="2:26" x14ac:dyDescent="0.25">
      <c r="B858" s="3">
        <v>45327</v>
      </c>
      <c r="C858">
        <v>325.93</v>
      </c>
      <c r="D858">
        <v>4.1883999999999997</v>
      </c>
      <c r="E858">
        <v>96.22</v>
      </c>
      <c r="F858">
        <v>97.037000000000006</v>
      </c>
      <c r="G858">
        <v>104.452</v>
      </c>
      <c r="H858">
        <v>1330.75</v>
      </c>
      <c r="I858">
        <v>1.0743</v>
      </c>
      <c r="J858">
        <v>7.1985000000000001</v>
      </c>
      <c r="K858">
        <v>267.10599999999999</v>
      </c>
      <c r="L858">
        <v>42555</v>
      </c>
      <c r="M858">
        <v>65.760000000000005</v>
      </c>
      <c r="N858">
        <v>2025.11</v>
      </c>
      <c r="O858">
        <v>2.0819999999999999</v>
      </c>
      <c r="P858">
        <v>9.4550000000000001</v>
      </c>
      <c r="Q858">
        <v>3.32</v>
      </c>
      <c r="R858">
        <v>0.95</v>
      </c>
      <c r="S858">
        <v>1.08</v>
      </c>
      <c r="T858">
        <v>0.8</v>
      </c>
      <c r="U858">
        <v>1436</v>
      </c>
      <c r="V858">
        <v>4942.8100000000004</v>
      </c>
      <c r="W858">
        <v>15597.68</v>
      </c>
      <c r="X858">
        <v>5217.3599999999997</v>
      </c>
      <c r="Y858">
        <v>2591.31</v>
      </c>
      <c r="Z858">
        <v>36354.160000000003</v>
      </c>
    </row>
    <row r="859" spans="2:26" x14ac:dyDescent="0.25">
      <c r="B859" s="3">
        <v>45326</v>
      </c>
      <c r="C859">
        <v>328.91</v>
      </c>
      <c r="D859">
        <v>4.2514000000000003</v>
      </c>
      <c r="E859">
        <v>96.22</v>
      </c>
      <c r="F859">
        <v>97.019000000000005</v>
      </c>
      <c r="G859">
        <v>103.922</v>
      </c>
      <c r="H859">
        <v>1322.35</v>
      </c>
      <c r="I859">
        <v>1.0788</v>
      </c>
      <c r="J859">
        <v>7.1935000000000002</v>
      </c>
      <c r="K859">
        <v>266.05399999999997</v>
      </c>
      <c r="L859">
        <v>43185</v>
      </c>
      <c r="M859">
        <v>65.25</v>
      </c>
      <c r="N859">
        <v>2039.76</v>
      </c>
      <c r="O859">
        <v>2.0790000000000002</v>
      </c>
      <c r="P859">
        <v>9.4600000000000009</v>
      </c>
      <c r="Q859">
        <v>3.3</v>
      </c>
      <c r="R859">
        <v>0.96</v>
      </c>
      <c r="S859">
        <v>1.0900000000000001</v>
      </c>
      <c r="T859">
        <v>0.8</v>
      </c>
      <c r="U859">
        <v>1407</v>
      </c>
      <c r="V859">
        <v>4958.6099999999997</v>
      </c>
      <c r="W859">
        <v>15628.95</v>
      </c>
      <c r="X859">
        <v>5218.99</v>
      </c>
      <c r="Y859">
        <v>2615.31</v>
      </c>
      <c r="Z859">
        <v>36158.019999999997</v>
      </c>
    </row>
    <row r="860" spans="2:26" x14ac:dyDescent="0.25">
      <c r="B860" s="3">
        <v>45325</v>
      </c>
      <c r="C860">
        <v>328.91</v>
      </c>
      <c r="D860">
        <v>4.2514000000000003</v>
      </c>
      <c r="E860">
        <v>96.22</v>
      </c>
      <c r="F860">
        <v>97.019000000000005</v>
      </c>
      <c r="G860">
        <v>103.922</v>
      </c>
      <c r="H860">
        <v>1322.35</v>
      </c>
      <c r="I860">
        <v>1.0788</v>
      </c>
      <c r="J860">
        <v>7.1935000000000002</v>
      </c>
      <c r="K860">
        <v>266.05399999999997</v>
      </c>
      <c r="L860">
        <v>43185</v>
      </c>
      <c r="M860">
        <v>65.25</v>
      </c>
      <c r="N860">
        <v>2039.76</v>
      </c>
      <c r="O860">
        <v>2.0790000000000002</v>
      </c>
      <c r="P860">
        <v>9.4600000000000009</v>
      </c>
      <c r="Q860">
        <v>3.3</v>
      </c>
      <c r="R860">
        <v>0.96</v>
      </c>
      <c r="S860">
        <v>1.0900000000000001</v>
      </c>
      <c r="T860">
        <v>0.8</v>
      </c>
      <c r="U860">
        <v>1407</v>
      </c>
      <c r="V860">
        <v>4958.6099999999997</v>
      </c>
      <c r="W860">
        <v>15628.95</v>
      </c>
      <c r="X860">
        <v>5218.99</v>
      </c>
      <c r="Y860">
        <v>2615.31</v>
      </c>
      <c r="Z860">
        <v>36158.019999999997</v>
      </c>
    </row>
    <row r="861" spans="2:26" x14ac:dyDescent="0.25">
      <c r="B861" s="3">
        <v>45324</v>
      </c>
      <c r="C861">
        <v>328.91</v>
      </c>
      <c r="D861">
        <v>4.2514000000000003</v>
      </c>
      <c r="E861">
        <v>96.2</v>
      </c>
      <c r="F861">
        <v>97.019000000000005</v>
      </c>
      <c r="G861">
        <v>103.922</v>
      </c>
      <c r="H861">
        <v>1322.35</v>
      </c>
      <c r="I861">
        <v>1.0788</v>
      </c>
      <c r="J861">
        <v>7.1935000000000002</v>
      </c>
      <c r="K861">
        <v>266.05399999999997</v>
      </c>
      <c r="L861">
        <v>43185</v>
      </c>
      <c r="M861">
        <v>65.25</v>
      </c>
      <c r="N861">
        <v>2039.76</v>
      </c>
      <c r="O861">
        <v>2.0790000000000002</v>
      </c>
      <c r="P861">
        <v>9.4600000000000009</v>
      </c>
      <c r="Q861">
        <v>3.3</v>
      </c>
      <c r="R861">
        <v>0.96</v>
      </c>
      <c r="S861">
        <v>1.0900000000000001</v>
      </c>
      <c r="T861">
        <v>0.8</v>
      </c>
      <c r="U861">
        <v>1407</v>
      </c>
      <c r="V861">
        <v>4958.6099999999997</v>
      </c>
      <c r="W861">
        <v>15628.95</v>
      </c>
      <c r="X861">
        <v>5218.99</v>
      </c>
      <c r="Y861">
        <v>2615.31</v>
      </c>
      <c r="Z861">
        <v>36158.019999999997</v>
      </c>
    </row>
    <row r="862" spans="2:26" x14ac:dyDescent="0.25">
      <c r="B862" s="3">
        <v>45323</v>
      </c>
      <c r="C862">
        <v>335.34</v>
      </c>
      <c r="D862">
        <v>4.4240000000000004</v>
      </c>
      <c r="E862">
        <v>96.22</v>
      </c>
      <c r="F862">
        <v>97.009</v>
      </c>
      <c r="G862">
        <v>103.048</v>
      </c>
      <c r="H862">
        <v>1331.85</v>
      </c>
      <c r="I862">
        <v>1.0871999999999999</v>
      </c>
      <c r="J862">
        <v>7.1805000000000003</v>
      </c>
      <c r="K862">
        <v>271.09660000000002</v>
      </c>
      <c r="L862">
        <v>43275</v>
      </c>
      <c r="M862">
        <v>65.95</v>
      </c>
      <c r="N862">
        <v>2054.9899999999998</v>
      </c>
      <c r="O862">
        <v>2.0499999999999998</v>
      </c>
      <c r="P862">
        <v>9.4600000000000009</v>
      </c>
      <c r="Q862">
        <v>3.4</v>
      </c>
      <c r="R862">
        <v>0.99</v>
      </c>
      <c r="S862">
        <v>1.1100000000000001</v>
      </c>
      <c r="T862">
        <v>0.81</v>
      </c>
      <c r="U862">
        <v>1388</v>
      </c>
      <c r="V862">
        <v>4906.1899999999996</v>
      </c>
      <c r="W862">
        <v>15361.64</v>
      </c>
      <c r="X862">
        <v>5223.4799999999996</v>
      </c>
      <c r="Y862">
        <v>2542.46</v>
      </c>
      <c r="Z862">
        <v>36011.46</v>
      </c>
    </row>
    <row r="863" spans="2:26" x14ac:dyDescent="0.25">
      <c r="B863" s="3">
        <v>45322</v>
      </c>
      <c r="C863">
        <v>336.41</v>
      </c>
      <c r="D863">
        <v>4.3223000000000003</v>
      </c>
      <c r="E863">
        <v>96.27</v>
      </c>
      <c r="F863">
        <v>97.022000000000006</v>
      </c>
      <c r="G863">
        <v>103.274</v>
      </c>
      <c r="H863">
        <v>1334.65</v>
      </c>
      <c r="I863">
        <v>1.0818000000000001</v>
      </c>
      <c r="J863">
        <v>7.1688999999999998</v>
      </c>
      <c r="K863">
        <v>269.33240000000001</v>
      </c>
      <c r="L863">
        <v>42815</v>
      </c>
      <c r="M863">
        <v>67.28</v>
      </c>
      <c r="N863">
        <v>2039.52</v>
      </c>
      <c r="O863">
        <v>2.1</v>
      </c>
      <c r="P863">
        <v>9.5299999999999994</v>
      </c>
      <c r="Q863">
        <v>3.44</v>
      </c>
      <c r="R863">
        <v>0.96</v>
      </c>
      <c r="S863">
        <v>1.07</v>
      </c>
      <c r="T863">
        <v>0.82</v>
      </c>
      <c r="U863">
        <v>1398</v>
      </c>
      <c r="V863">
        <v>4845.6499999999996</v>
      </c>
      <c r="W863">
        <v>15164.01</v>
      </c>
      <c r="X863">
        <v>5194.04</v>
      </c>
      <c r="Y863">
        <v>2497.09</v>
      </c>
      <c r="Z863">
        <v>36286.71</v>
      </c>
    </row>
    <row r="864" spans="2:26" x14ac:dyDescent="0.25">
      <c r="B864" s="3">
        <v>45321</v>
      </c>
      <c r="C864">
        <v>336.03</v>
      </c>
      <c r="D864">
        <v>4.2030000000000003</v>
      </c>
      <c r="E864">
        <v>96.31</v>
      </c>
      <c r="F864">
        <v>96.997</v>
      </c>
      <c r="G864">
        <v>103.39700000000001</v>
      </c>
      <c r="H864">
        <v>1329.5</v>
      </c>
      <c r="I864">
        <v>1.0845</v>
      </c>
      <c r="J864">
        <v>7.1778000000000004</v>
      </c>
      <c r="K864">
        <v>268.57510000000002</v>
      </c>
      <c r="L864">
        <v>43890</v>
      </c>
      <c r="M864">
        <v>68.3</v>
      </c>
      <c r="N864">
        <v>2037.01</v>
      </c>
      <c r="O864">
        <v>2.077</v>
      </c>
      <c r="P864">
        <v>9.48</v>
      </c>
      <c r="Q864">
        <v>3.27</v>
      </c>
      <c r="R864">
        <v>0.95</v>
      </c>
      <c r="S864">
        <v>1.05</v>
      </c>
      <c r="T864">
        <v>0.8</v>
      </c>
      <c r="U864">
        <v>1397</v>
      </c>
      <c r="V864">
        <v>4924.97</v>
      </c>
      <c r="W864">
        <v>15509.9</v>
      </c>
      <c r="X864">
        <v>5275.37</v>
      </c>
      <c r="Y864">
        <v>2498.81</v>
      </c>
      <c r="Z864">
        <v>36065.86</v>
      </c>
    </row>
    <row r="865" spans="2:26" x14ac:dyDescent="0.25">
      <c r="B865" s="3">
        <v>45320</v>
      </c>
      <c r="C865">
        <v>335.27</v>
      </c>
      <c r="D865">
        <v>4.2201000000000004</v>
      </c>
      <c r="E865">
        <v>96.31</v>
      </c>
      <c r="F865">
        <v>96.938999999999993</v>
      </c>
      <c r="G865">
        <v>103.60899999999999</v>
      </c>
      <c r="H865">
        <v>1335.65</v>
      </c>
      <c r="I865">
        <v>1.0832999999999999</v>
      </c>
      <c r="J865">
        <v>7.1803999999999997</v>
      </c>
      <c r="K865">
        <v>269.97789999999998</v>
      </c>
      <c r="L865">
        <v>43530</v>
      </c>
      <c r="M865">
        <v>67.67</v>
      </c>
      <c r="N865">
        <v>2033.23</v>
      </c>
      <c r="O865">
        <v>2.4900000000000002</v>
      </c>
      <c r="P865">
        <v>9.39</v>
      </c>
      <c r="Q865">
        <v>3.27</v>
      </c>
      <c r="R865">
        <v>0.94</v>
      </c>
      <c r="S865">
        <v>1.04</v>
      </c>
      <c r="T865">
        <v>0.82</v>
      </c>
      <c r="U865">
        <v>1460</v>
      </c>
      <c r="V865">
        <v>4927.93</v>
      </c>
      <c r="W865">
        <v>15628.04</v>
      </c>
      <c r="X865">
        <v>5408.93</v>
      </c>
      <c r="Y865">
        <v>2500.65</v>
      </c>
      <c r="Z865">
        <v>36026.94</v>
      </c>
    </row>
    <row r="866" spans="2:26" x14ac:dyDescent="0.25">
      <c r="B866" s="3">
        <v>45319</v>
      </c>
      <c r="C866">
        <v>333.77</v>
      </c>
      <c r="D866">
        <v>4.1642999999999999</v>
      </c>
      <c r="E866">
        <v>96.35</v>
      </c>
      <c r="F866">
        <v>96.900999999999996</v>
      </c>
      <c r="G866">
        <v>103.43300000000001</v>
      </c>
      <c r="H866">
        <v>1336.3</v>
      </c>
      <c r="I866">
        <v>1.0852999999999999</v>
      </c>
      <c r="J866">
        <v>7.1773999999999996</v>
      </c>
      <c r="K866">
        <v>272.11540000000002</v>
      </c>
      <c r="L866">
        <v>41327.19</v>
      </c>
      <c r="M866">
        <v>68.34</v>
      </c>
      <c r="N866">
        <v>2018.52</v>
      </c>
      <c r="O866">
        <v>2.7120000000000002</v>
      </c>
      <c r="P866">
        <v>9.2899999999999991</v>
      </c>
      <c r="Q866">
        <v>3.25</v>
      </c>
      <c r="R866">
        <v>0.92</v>
      </c>
      <c r="S866">
        <v>1.02</v>
      </c>
      <c r="T866">
        <v>0.82</v>
      </c>
      <c r="U866">
        <v>1518</v>
      </c>
      <c r="V866">
        <v>4890.97</v>
      </c>
      <c r="W866">
        <v>15455.36</v>
      </c>
      <c r="X866">
        <v>5360.24</v>
      </c>
      <c r="Y866">
        <v>2478.56</v>
      </c>
      <c r="Z866">
        <v>35751.07</v>
      </c>
    </row>
    <row r="867" spans="2:26" x14ac:dyDescent="0.25">
      <c r="B867" s="3">
        <v>45318</v>
      </c>
      <c r="C867">
        <v>333.77</v>
      </c>
      <c r="D867">
        <v>4.1642999999999999</v>
      </c>
      <c r="E867">
        <v>96.35</v>
      </c>
      <c r="F867">
        <v>96.900999999999996</v>
      </c>
      <c r="G867">
        <v>103.43300000000001</v>
      </c>
      <c r="H867">
        <v>1336.3</v>
      </c>
      <c r="I867">
        <v>1.0852999999999999</v>
      </c>
      <c r="J867">
        <v>7.1773999999999996</v>
      </c>
      <c r="K867">
        <v>272.11540000000002</v>
      </c>
      <c r="L867">
        <v>41327.19</v>
      </c>
      <c r="M867">
        <v>68.34</v>
      </c>
      <c r="N867">
        <v>2018.52</v>
      </c>
      <c r="O867">
        <v>2.7120000000000002</v>
      </c>
      <c r="P867">
        <v>9.2899999999999991</v>
      </c>
      <c r="Q867">
        <v>3.25</v>
      </c>
      <c r="R867">
        <v>0.92</v>
      </c>
      <c r="S867">
        <v>1.02</v>
      </c>
      <c r="T867">
        <v>0.82</v>
      </c>
      <c r="U867">
        <v>1518</v>
      </c>
      <c r="V867">
        <v>4890.97</v>
      </c>
      <c r="W867">
        <v>15455.36</v>
      </c>
      <c r="X867">
        <v>5360.24</v>
      </c>
      <c r="Y867">
        <v>2478.56</v>
      </c>
      <c r="Z867">
        <v>35751.07</v>
      </c>
    </row>
    <row r="868" spans="2:26" x14ac:dyDescent="0.25">
      <c r="B868" s="3">
        <v>45317</v>
      </c>
      <c r="C868">
        <v>333.77</v>
      </c>
      <c r="D868">
        <v>4.1642999999999999</v>
      </c>
      <c r="E868">
        <v>96.28</v>
      </c>
      <c r="F868">
        <v>96.900999999999996</v>
      </c>
      <c r="G868">
        <v>103.43300000000001</v>
      </c>
      <c r="H868">
        <v>1336.3</v>
      </c>
      <c r="I868">
        <v>1.0852999999999999</v>
      </c>
      <c r="J868">
        <v>7.1773999999999996</v>
      </c>
      <c r="K868">
        <v>272.11540000000002</v>
      </c>
      <c r="L868">
        <v>41327.19</v>
      </c>
      <c r="M868">
        <v>68.34</v>
      </c>
      <c r="N868">
        <v>2018.52</v>
      </c>
      <c r="O868">
        <v>2.7120000000000002</v>
      </c>
      <c r="P868">
        <v>9.2899999999999991</v>
      </c>
      <c r="Q868">
        <v>3.25</v>
      </c>
      <c r="R868">
        <v>0.92</v>
      </c>
      <c r="S868">
        <v>1.02</v>
      </c>
      <c r="T868">
        <v>0.82</v>
      </c>
      <c r="U868">
        <v>1518</v>
      </c>
      <c r="V868">
        <v>4890.97</v>
      </c>
      <c r="W868">
        <v>15455.36</v>
      </c>
      <c r="X868">
        <v>5360.24</v>
      </c>
      <c r="Y868">
        <v>2478.56</v>
      </c>
      <c r="Z868">
        <v>35751.07</v>
      </c>
    </row>
    <row r="869" spans="2:26" x14ac:dyDescent="0.25">
      <c r="B869" s="3">
        <v>45316</v>
      </c>
      <c r="C869">
        <v>336.73</v>
      </c>
      <c r="D869">
        <v>4.2412999999999998</v>
      </c>
      <c r="E869">
        <v>96.3</v>
      </c>
      <c r="F869">
        <v>96.852999999999994</v>
      </c>
      <c r="G869">
        <v>103.574</v>
      </c>
      <c r="H869">
        <v>1335.9</v>
      </c>
      <c r="I869">
        <v>1.0846</v>
      </c>
      <c r="J869">
        <v>7.1738999999999997</v>
      </c>
      <c r="K869">
        <v>271.69229999999999</v>
      </c>
      <c r="L869">
        <v>39750</v>
      </c>
      <c r="M869">
        <v>67.86</v>
      </c>
      <c r="N869">
        <v>2020.84</v>
      </c>
      <c r="O869">
        <v>2.5710000000000002</v>
      </c>
      <c r="P869">
        <v>9.39</v>
      </c>
      <c r="Q869">
        <v>3.34</v>
      </c>
      <c r="R869">
        <v>0.93</v>
      </c>
      <c r="S869">
        <v>1.03</v>
      </c>
      <c r="T869">
        <v>0.82</v>
      </c>
      <c r="U869">
        <v>1499</v>
      </c>
      <c r="V869">
        <v>4894.16</v>
      </c>
      <c r="W869">
        <v>15510.5</v>
      </c>
      <c r="X869">
        <v>5468.71</v>
      </c>
      <c r="Y869">
        <v>2470.34</v>
      </c>
      <c r="Z869">
        <v>36236.47</v>
      </c>
    </row>
    <row r="870" spans="2:26" x14ac:dyDescent="0.25">
      <c r="B870" s="3">
        <v>45315</v>
      </c>
      <c r="C870">
        <v>332.98</v>
      </c>
      <c r="D870">
        <v>4.2225000000000001</v>
      </c>
      <c r="E870">
        <v>96.29</v>
      </c>
      <c r="F870">
        <v>96.843999999999994</v>
      </c>
      <c r="G870">
        <v>103.236</v>
      </c>
      <c r="H870">
        <v>1337.2</v>
      </c>
      <c r="I870">
        <v>1.0885</v>
      </c>
      <c r="J870">
        <v>7.1580000000000004</v>
      </c>
      <c r="K870">
        <v>271.1694</v>
      </c>
      <c r="L870">
        <v>39700</v>
      </c>
      <c r="M870">
        <v>66.97</v>
      </c>
      <c r="N870">
        <v>2013.89</v>
      </c>
      <c r="O870">
        <v>2.641</v>
      </c>
      <c r="P870">
        <v>9.5749999999999993</v>
      </c>
      <c r="Q870">
        <v>3.33</v>
      </c>
      <c r="R870">
        <v>0.94</v>
      </c>
      <c r="S870">
        <v>1.03</v>
      </c>
      <c r="T870">
        <v>0.82</v>
      </c>
      <c r="U870">
        <v>1507</v>
      </c>
      <c r="V870">
        <v>4868.55</v>
      </c>
      <c r="W870">
        <v>15481.92</v>
      </c>
      <c r="X870">
        <v>5353.05</v>
      </c>
      <c r="Y870">
        <v>2469.69</v>
      </c>
      <c r="Z870">
        <v>36226.480000000003</v>
      </c>
    </row>
    <row r="871" spans="2:26" x14ac:dyDescent="0.25">
      <c r="B871" s="3">
        <v>45314</v>
      </c>
      <c r="C871">
        <v>336.39</v>
      </c>
      <c r="D871">
        <v>4.2678000000000003</v>
      </c>
      <c r="E871">
        <v>96.31</v>
      </c>
      <c r="F871">
        <v>96.808000000000007</v>
      </c>
      <c r="G871">
        <v>103.617</v>
      </c>
      <c r="H871">
        <v>1333.25</v>
      </c>
      <c r="I871">
        <v>1.0853999999999999</v>
      </c>
      <c r="J871">
        <v>7.1718000000000002</v>
      </c>
      <c r="K871">
        <v>269.31130000000002</v>
      </c>
      <c r="L871">
        <v>39235</v>
      </c>
      <c r="M871">
        <v>66.680000000000007</v>
      </c>
      <c r="N871">
        <v>2029.28</v>
      </c>
      <c r="O871">
        <v>2.4500000000000002</v>
      </c>
      <c r="P871">
        <v>9.3350000000000009</v>
      </c>
      <c r="Q871">
        <v>3.37</v>
      </c>
      <c r="R871">
        <v>0.96</v>
      </c>
      <c r="S871">
        <v>1.06</v>
      </c>
      <c r="T871">
        <v>0.84</v>
      </c>
      <c r="U871">
        <v>1473</v>
      </c>
      <c r="V871">
        <v>4864.6000000000004</v>
      </c>
      <c r="W871">
        <v>15425.94</v>
      </c>
      <c r="X871">
        <v>5140.93</v>
      </c>
      <c r="Y871">
        <v>2478.61</v>
      </c>
      <c r="Z871">
        <v>36517.57</v>
      </c>
    </row>
    <row r="872" spans="2:26" x14ac:dyDescent="0.25">
      <c r="B872" s="3">
        <v>45313</v>
      </c>
      <c r="C872">
        <v>334.43</v>
      </c>
      <c r="D872">
        <v>4.2704000000000004</v>
      </c>
      <c r="E872">
        <v>96.33</v>
      </c>
      <c r="F872">
        <v>96.757999999999996</v>
      </c>
      <c r="G872">
        <v>103.331</v>
      </c>
      <c r="H872">
        <v>1338.8</v>
      </c>
      <c r="I872">
        <v>1.0883</v>
      </c>
      <c r="J872">
        <v>7.1909000000000001</v>
      </c>
      <c r="K872">
        <v>268.55410000000001</v>
      </c>
      <c r="L872">
        <v>40180</v>
      </c>
      <c r="M872">
        <v>66.83</v>
      </c>
      <c r="N872">
        <v>2021.7</v>
      </c>
      <c r="O872">
        <v>2.419</v>
      </c>
      <c r="P872">
        <v>9.4049999999999994</v>
      </c>
      <c r="Q872">
        <v>3.36</v>
      </c>
      <c r="R872">
        <v>0.96</v>
      </c>
      <c r="S872">
        <v>1.05</v>
      </c>
      <c r="T872">
        <v>0.83</v>
      </c>
      <c r="U872">
        <v>1518</v>
      </c>
      <c r="V872">
        <v>4850.43</v>
      </c>
      <c r="W872">
        <v>15360.29</v>
      </c>
      <c r="X872">
        <v>5001.95</v>
      </c>
      <c r="Y872">
        <v>2464.35</v>
      </c>
      <c r="Z872">
        <v>36546.949999999997</v>
      </c>
    </row>
    <row r="873" spans="2:26" x14ac:dyDescent="0.25">
      <c r="B873" s="3">
        <v>45312</v>
      </c>
      <c r="C873">
        <v>334.06</v>
      </c>
      <c r="D873">
        <v>4.2839999999999998</v>
      </c>
      <c r="E873">
        <v>96.34</v>
      </c>
      <c r="F873">
        <v>96.762</v>
      </c>
      <c r="G873">
        <v>103.288</v>
      </c>
      <c r="H873">
        <v>1338.9</v>
      </c>
      <c r="I873">
        <v>1.0898000000000001</v>
      </c>
      <c r="J873">
        <v>7.1933999999999996</v>
      </c>
      <c r="K873">
        <v>271.6182</v>
      </c>
      <c r="L873">
        <v>41585</v>
      </c>
      <c r="M873">
        <v>65.760000000000005</v>
      </c>
      <c r="N873">
        <v>2029.49</v>
      </c>
      <c r="O873">
        <v>2.5190000000000001</v>
      </c>
      <c r="P873">
        <v>9.5850000000000009</v>
      </c>
      <c r="Q873">
        <v>3.38</v>
      </c>
      <c r="R873">
        <v>0.95</v>
      </c>
      <c r="S873">
        <v>1.05</v>
      </c>
      <c r="T873">
        <v>0.84</v>
      </c>
      <c r="U873">
        <v>1503</v>
      </c>
      <c r="V873">
        <v>4839.8100000000004</v>
      </c>
      <c r="W873">
        <v>15310.97</v>
      </c>
      <c r="X873">
        <v>5127.24</v>
      </c>
      <c r="Y873">
        <v>2472.7399999999998</v>
      </c>
      <c r="Z873">
        <v>35963.269999999997</v>
      </c>
    </row>
    <row r="874" spans="2:26" x14ac:dyDescent="0.25">
      <c r="B874" s="3">
        <v>45311</v>
      </c>
      <c r="C874">
        <v>334.06</v>
      </c>
      <c r="D874">
        <v>4.2839999999999998</v>
      </c>
      <c r="E874">
        <v>96.34</v>
      </c>
      <c r="F874">
        <v>96.762</v>
      </c>
      <c r="G874">
        <v>103.288</v>
      </c>
      <c r="H874">
        <v>1338.9</v>
      </c>
      <c r="I874">
        <v>1.0898000000000001</v>
      </c>
      <c r="J874">
        <v>7.1933999999999996</v>
      </c>
      <c r="K874">
        <v>271.6182</v>
      </c>
      <c r="L874">
        <v>41585</v>
      </c>
      <c r="M874">
        <v>65.760000000000005</v>
      </c>
      <c r="N874">
        <v>2029.49</v>
      </c>
      <c r="O874">
        <v>2.5190000000000001</v>
      </c>
      <c r="P874">
        <v>9.5850000000000009</v>
      </c>
      <c r="Q874">
        <v>3.38</v>
      </c>
      <c r="R874">
        <v>0.95</v>
      </c>
      <c r="S874">
        <v>1.05</v>
      </c>
      <c r="T874">
        <v>0.84</v>
      </c>
      <c r="U874">
        <v>1503</v>
      </c>
      <c r="V874">
        <v>4839.8100000000004</v>
      </c>
      <c r="W874">
        <v>15310.97</v>
      </c>
      <c r="X874">
        <v>5127.24</v>
      </c>
      <c r="Y874">
        <v>2472.7399999999998</v>
      </c>
      <c r="Z874">
        <v>35963.269999999997</v>
      </c>
    </row>
    <row r="875" spans="2:26" x14ac:dyDescent="0.25">
      <c r="B875" s="3">
        <v>45310</v>
      </c>
      <c r="C875">
        <v>334.06</v>
      </c>
      <c r="D875">
        <v>4.2839999999999998</v>
      </c>
      <c r="E875">
        <v>96.3</v>
      </c>
      <c r="F875">
        <v>96.762</v>
      </c>
      <c r="G875">
        <v>103.288</v>
      </c>
      <c r="H875">
        <v>1338.9</v>
      </c>
      <c r="I875">
        <v>1.0898000000000001</v>
      </c>
      <c r="J875">
        <v>7.1933999999999996</v>
      </c>
      <c r="K875">
        <v>271.6182</v>
      </c>
      <c r="L875">
        <v>41585</v>
      </c>
      <c r="M875">
        <v>65.760000000000005</v>
      </c>
      <c r="N875">
        <v>2029.49</v>
      </c>
      <c r="O875">
        <v>2.5190000000000001</v>
      </c>
      <c r="P875">
        <v>9.5850000000000009</v>
      </c>
      <c r="Q875">
        <v>3.38</v>
      </c>
      <c r="R875">
        <v>0.95</v>
      </c>
      <c r="S875">
        <v>1.05</v>
      </c>
      <c r="T875">
        <v>0.84</v>
      </c>
      <c r="U875">
        <v>1503</v>
      </c>
      <c r="V875">
        <v>4839.8100000000004</v>
      </c>
      <c r="W875">
        <v>15310.97</v>
      </c>
      <c r="X875">
        <v>5127.24</v>
      </c>
      <c r="Y875">
        <v>2472.7399999999998</v>
      </c>
      <c r="Z875">
        <v>35963.269999999997</v>
      </c>
    </row>
    <row r="876" spans="2:26" x14ac:dyDescent="0.25">
      <c r="B876" s="3">
        <v>45309</v>
      </c>
      <c r="C876">
        <v>331.32</v>
      </c>
      <c r="D876">
        <v>4.3144</v>
      </c>
      <c r="E876">
        <v>96.29</v>
      </c>
      <c r="F876">
        <v>96.733000000000004</v>
      </c>
      <c r="G876">
        <v>103.536</v>
      </c>
      <c r="H876">
        <v>1339.3</v>
      </c>
      <c r="I876">
        <v>1.0875999999999999</v>
      </c>
      <c r="J876">
        <v>7.1962999999999999</v>
      </c>
      <c r="K876">
        <v>271.60890000000001</v>
      </c>
      <c r="L876">
        <v>40880</v>
      </c>
      <c r="M876">
        <v>66.3</v>
      </c>
      <c r="N876">
        <v>2023.34</v>
      </c>
      <c r="O876">
        <v>2.6970000000000001</v>
      </c>
      <c r="P876">
        <v>9.5549999999999997</v>
      </c>
      <c r="Q876">
        <v>3.42</v>
      </c>
      <c r="R876">
        <v>0.95</v>
      </c>
      <c r="S876">
        <v>1.05</v>
      </c>
      <c r="T876">
        <v>0.84</v>
      </c>
      <c r="U876">
        <v>1357</v>
      </c>
      <c r="V876">
        <v>4780.9399999999996</v>
      </c>
      <c r="W876">
        <v>15055.65</v>
      </c>
      <c r="X876">
        <v>5172.05</v>
      </c>
      <c r="Y876">
        <v>2440.04</v>
      </c>
      <c r="Z876">
        <v>35466.17</v>
      </c>
    </row>
    <row r="877" spans="2:26" x14ac:dyDescent="0.25">
      <c r="B877" s="3">
        <v>45308</v>
      </c>
      <c r="C877">
        <v>333.63</v>
      </c>
      <c r="D877">
        <v>4.3396999999999997</v>
      </c>
      <c r="E877">
        <v>96.32</v>
      </c>
      <c r="F877">
        <v>96.706999999999994</v>
      </c>
      <c r="G877">
        <v>103.45</v>
      </c>
      <c r="H877">
        <v>1344.35</v>
      </c>
      <c r="I877">
        <v>1.0883</v>
      </c>
      <c r="J877">
        <v>7.1962999999999999</v>
      </c>
      <c r="K877">
        <v>272.65469999999999</v>
      </c>
      <c r="L877">
        <v>42810</v>
      </c>
      <c r="M877">
        <v>65.709999999999994</v>
      </c>
      <c r="N877">
        <v>2006.25</v>
      </c>
      <c r="O877">
        <v>2.87</v>
      </c>
      <c r="P877">
        <v>9.5500000000000007</v>
      </c>
      <c r="Q877">
        <v>3.44</v>
      </c>
      <c r="R877">
        <v>0.97</v>
      </c>
      <c r="S877">
        <v>1.08</v>
      </c>
      <c r="T877">
        <v>0.85</v>
      </c>
      <c r="U877">
        <v>1308</v>
      </c>
      <c r="V877">
        <v>4739.21</v>
      </c>
      <c r="W877">
        <v>14855.62</v>
      </c>
      <c r="X877">
        <v>5132.82</v>
      </c>
      <c r="Y877">
        <v>2435.9</v>
      </c>
      <c r="Z877">
        <v>35477.75</v>
      </c>
    </row>
    <row r="878" spans="2:26" x14ac:dyDescent="0.25">
      <c r="B878" s="3">
        <v>45307</v>
      </c>
      <c r="C878">
        <v>330.07</v>
      </c>
      <c r="D878">
        <v>4.3209999999999997</v>
      </c>
      <c r="E878">
        <v>96.36</v>
      </c>
      <c r="F878">
        <v>96.691000000000003</v>
      </c>
      <c r="G878">
        <v>103.357</v>
      </c>
      <c r="H878">
        <v>1331.75</v>
      </c>
      <c r="I878">
        <v>1.0874999999999999</v>
      </c>
      <c r="J878">
        <v>7.1877000000000004</v>
      </c>
      <c r="K878">
        <v>270.29809999999998</v>
      </c>
      <c r="L878">
        <v>43295</v>
      </c>
      <c r="M878">
        <v>65.88</v>
      </c>
      <c r="N878">
        <v>2028.44</v>
      </c>
      <c r="O878">
        <v>2.9</v>
      </c>
      <c r="P878">
        <v>10.025</v>
      </c>
      <c r="Q878">
        <v>3.41</v>
      </c>
      <c r="R878">
        <v>0.98</v>
      </c>
      <c r="S878">
        <v>1.08</v>
      </c>
      <c r="T878">
        <v>0.88</v>
      </c>
      <c r="U878">
        <v>1324</v>
      </c>
      <c r="V878">
        <v>4765.9799999999996</v>
      </c>
      <c r="W878">
        <v>14944.35</v>
      </c>
      <c r="X878">
        <v>5343.3</v>
      </c>
      <c r="Y878">
        <v>2497.59</v>
      </c>
      <c r="Z878">
        <v>35619.18</v>
      </c>
    </row>
    <row r="879" spans="2:26" x14ac:dyDescent="0.25">
      <c r="B879" s="3">
        <v>45306</v>
      </c>
      <c r="C879">
        <v>333.51</v>
      </c>
      <c r="D879">
        <v>4.2988999999999997</v>
      </c>
      <c r="E879">
        <v>96.38</v>
      </c>
      <c r="F879">
        <v>96.667000000000002</v>
      </c>
      <c r="G879">
        <v>102.404</v>
      </c>
      <c r="H879">
        <v>1320.25</v>
      </c>
      <c r="I879">
        <v>1.095</v>
      </c>
      <c r="J879">
        <v>7.1715</v>
      </c>
      <c r="K879">
        <v>271.34109999999998</v>
      </c>
      <c r="L879">
        <v>43690</v>
      </c>
      <c r="M879">
        <v>66.31</v>
      </c>
      <c r="N879">
        <v>2056.5500000000002</v>
      </c>
      <c r="O879">
        <v>3.3130000000000002</v>
      </c>
      <c r="P879">
        <v>11.2</v>
      </c>
      <c r="Q879">
        <v>3.38</v>
      </c>
      <c r="R879">
        <v>0.97</v>
      </c>
      <c r="S879">
        <v>1.08</v>
      </c>
      <c r="T879">
        <v>0.88</v>
      </c>
      <c r="U879">
        <v>1360</v>
      </c>
      <c r="V879">
        <v>4783.83</v>
      </c>
      <c r="W879">
        <v>14972.76</v>
      </c>
      <c r="X879">
        <v>5446.52</v>
      </c>
      <c r="Y879">
        <v>2525.9899999999998</v>
      </c>
      <c r="Z879">
        <v>35901.79</v>
      </c>
    </row>
    <row r="880" spans="2:26" x14ac:dyDescent="0.25">
      <c r="B880" s="3">
        <v>45305</v>
      </c>
      <c r="C880">
        <v>333.51</v>
      </c>
      <c r="D880">
        <v>4.3010000000000002</v>
      </c>
      <c r="E880">
        <v>96.38</v>
      </c>
      <c r="F880">
        <v>96.597999999999999</v>
      </c>
      <c r="G880">
        <v>102.404</v>
      </c>
      <c r="H880">
        <v>1313.85</v>
      </c>
      <c r="I880">
        <v>1.0951</v>
      </c>
      <c r="J880">
        <v>7.1675000000000004</v>
      </c>
      <c r="K880">
        <v>270.60109999999997</v>
      </c>
      <c r="L880">
        <v>43690</v>
      </c>
      <c r="M880">
        <v>66.31</v>
      </c>
      <c r="N880">
        <v>2049.06</v>
      </c>
      <c r="O880">
        <v>3.3130000000000002</v>
      </c>
      <c r="P880">
        <v>11.2</v>
      </c>
      <c r="Q880">
        <v>3.38</v>
      </c>
      <c r="R880">
        <v>0.97</v>
      </c>
      <c r="S880">
        <v>1.08</v>
      </c>
      <c r="T880">
        <v>0.88</v>
      </c>
      <c r="U880">
        <v>1460</v>
      </c>
      <c r="V880">
        <v>4783.83</v>
      </c>
      <c r="W880">
        <v>14972.76</v>
      </c>
      <c r="X880">
        <v>5481.94</v>
      </c>
      <c r="Y880">
        <v>2525.0500000000002</v>
      </c>
      <c r="Z880">
        <v>35577.11</v>
      </c>
    </row>
    <row r="881" spans="2:26" x14ac:dyDescent="0.25">
      <c r="B881" s="3">
        <v>45304</v>
      </c>
      <c r="C881">
        <v>333.51</v>
      </c>
      <c r="D881">
        <v>4.3010000000000002</v>
      </c>
      <c r="E881">
        <v>96.38</v>
      </c>
      <c r="F881">
        <v>96.597999999999999</v>
      </c>
      <c r="G881">
        <v>102.404</v>
      </c>
      <c r="H881">
        <v>1313.85</v>
      </c>
      <c r="I881">
        <v>1.0951</v>
      </c>
      <c r="J881">
        <v>7.1675000000000004</v>
      </c>
      <c r="K881">
        <v>270.60109999999997</v>
      </c>
      <c r="L881">
        <v>43690</v>
      </c>
      <c r="M881">
        <v>66.31</v>
      </c>
      <c r="N881">
        <v>2049.06</v>
      </c>
      <c r="O881">
        <v>3.3130000000000002</v>
      </c>
      <c r="P881">
        <v>11.2</v>
      </c>
      <c r="Q881">
        <v>3.38</v>
      </c>
      <c r="R881">
        <v>0.97</v>
      </c>
      <c r="S881">
        <v>1.08</v>
      </c>
      <c r="T881">
        <v>0.88</v>
      </c>
      <c r="U881">
        <v>1460</v>
      </c>
      <c r="V881">
        <v>4783.83</v>
      </c>
      <c r="W881">
        <v>14972.76</v>
      </c>
      <c r="X881">
        <v>5481.94</v>
      </c>
      <c r="Y881">
        <v>2525.0500000000002</v>
      </c>
      <c r="Z881">
        <v>35577.11</v>
      </c>
    </row>
    <row r="882" spans="2:26" x14ac:dyDescent="0.25">
      <c r="B882" s="3">
        <v>45303</v>
      </c>
      <c r="C882">
        <v>333.51</v>
      </c>
      <c r="D882">
        <v>4.3010000000000002</v>
      </c>
      <c r="E882">
        <v>96.34</v>
      </c>
      <c r="F882">
        <v>96.597999999999999</v>
      </c>
      <c r="G882">
        <v>102.404</v>
      </c>
      <c r="H882">
        <v>1313.85</v>
      </c>
      <c r="I882">
        <v>1.0951</v>
      </c>
      <c r="J882">
        <v>7.1675000000000004</v>
      </c>
      <c r="K882">
        <v>270.60109999999997</v>
      </c>
      <c r="L882">
        <v>43690</v>
      </c>
      <c r="M882">
        <v>66.31</v>
      </c>
      <c r="N882">
        <v>2049.06</v>
      </c>
      <c r="O882">
        <v>3.3130000000000002</v>
      </c>
      <c r="P882">
        <v>11.2</v>
      </c>
      <c r="Q882">
        <v>3.38</v>
      </c>
      <c r="R882">
        <v>0.97</v>
      </c>
      <c r="S882">
        <v>1.08</v>
      </c>
      <c r="T882">
        <v>0.88</v>
      </c>
      <c r="U882">
        <v>1460</v>
      </c>
      <c r="V882">
        <v>4783.83</v>
      </c>
      <c r="W882">
        <v>14972.76</v>
      </c>
      <c r="X882">
        <v>5481.94</v>
      </c>
      <c r="Y882">
        <v>2525.0500000000002</v>
      </c>
      <c r="Z882">
        <v>35577.11</v>
      </c>
    </row>
    <row r="883" spans="2:26" x14ac:dyDescent="0.25">
      <c r="B883" s="3">
        <v>45302</v>
      </c>
      <c r="C883">
        <v>335.41</v>
      </c>
      <c r="D883">
        <v>4.2946999999999997</v>
      </c>
      <c r="E883">
        <v>96.33</v>
      </c>
      <c r="F883">
        <v>96.543000000000006</v>
      </c>
      <c r="G883">
        <v>102.291</v>
      </c>
      <c r="H883">
        <v>1312.8</v>
      </c>
      <c r="I883">
        <v>1.0972</v>
      </c>
      <c r="J883">
        <v>7.1666999999999996</v>
      </c>
      <c r="K883">
        <v>269.5009</v>
      </c>
      <c r="L883">
        <v>46350</v>
      </c>
      <c r="M883">
        <v>65.52</v>
      </c>
      <c r="N883">
        <v>2028.91</v>
      </c>
      <c r="O883">
        <v>3.097</v>
      </c>
      <c r="P883">
        <v>11.244999999999999</v>
      </c>
      <c r="Q883">
        <v>3.37</v>
      </c>
      <c r="R883">
        <v>0.97</v>
      </c>
      <c r="S883">
        <v>1.0900000000000001</v>
      </c>
      <c r="T883">
        <v>0.88</v>
      </c>
      <c r="U883">
        <v>1554</v>
      </c>
      <c r="V883">
        <v>4780.24</v>
      </c>
      <c r="W883">
        <v>14970.18</v>
      </c>
      <c r="X883">
        <v>5494.48</v>
      </c>
      <c r="Y883">
        <v>2540.27</v>
      </c>
      <c r="Z883">
        <v>35049.86</v>
      </c>
    </row>
    <row r="884" spans="2:26" x14ac:dyDescent="0.25">
      <c r="B884" s="3">
        <v>45301</v>
      </c>
      <c r="C884">
        <v>335.42</v>
      </c>
      <c r="D884">
        <v>4.2935999999999996</v>
      </c>
      <c r="E884">
        <v>96.32</v>
      </c>
      <c r="F884">
        <v>96.456999999999994</v>
      </c>
      <c r="G884">
        <v>102.36199999999999</v>
      </c>
      <c r="H884">
        <v>1320.25</v>
      </c>
      <c r="I884">
        <v>1.0972999999999999</v>
      </c>
      <c r="J884">
        <v>7.1726999999999999</v>
      </c>
      <c r="K884">
        <v>269.8485</v>
      </c>
      <c r="L884">
        <v>46325</v>
      </c>
      <c r="M884">
        <v>65.13</v>
      </c>
      <c r="N884">
        <v>2024.41</v>
      </c>
      <c r="O884">
        <v>3.0390000000000001</v>
      </c>
      <c r="P884">
        <v>11.285</v>
      </c>
      <c r="Q884">
        <v>3.34</v>
      </c>
      <c r="R884">
        <v>0.99</v>
      </c>
      <c r="S884">
        <v>1.1000000000000001</v>
      </c>
      <c r="T884">
        <v>0.88</v>
      </c>
      <c r="U884">
        <v>1664</v>
      </c>
      <c r="V884">
        <v>4783.45</v>
      </c>
      <c r="W884">
        <v>14969.65</v>
      </c>
      <c r="X884">
        <v>5421.23</v>
      </c>
      <c r="Y884">
        <v>2541.98</v>
      </c>
      <c r="Z884">
        <v>34441.72</v>
      </c>
    </row>
    <row r="885" spans="2:26" x14ac:dyDescent="0.25">
      <c r="B885" s="3">
        <v>45300</v>
      </c>
      <c r="C885">
        <v>344.08</v>
      </c>
      <c r="D885">
        <v>4.3852000000000002</v>
      </c>
      <c r="E885">
        <v>96.31</v>
      </c>
      <c r="F885">
        <v>96.394000000000005</v>
      </c>
      <c r="G885">
        <v>102.57</v>
      </c>
      <c r="H885">
        <v>1315.8</v>
      </c>
      <c r="I885">
        <v>1.0931</v>
      </c>
      <c r="J885">
        <v>7.1687000000000003</v>
      </c>
      <c r="K885">
        <v>268.14870000000002</v>
      </c>
      <c r="L885">
        <v>47045</v>
      </c>
      <c r="M885">
        <v>65.31</v>
      </c>
      <c r="N885">
        <v>2030.2</v>
      </c>
      <c r="O885">
        <v>3.19</v>
      </c>
      <c r="P885">
        <v>11.3</v>
      </c>
      <c r="Q885">
        <v>3.4</v>
      </c>
      <c r="R885">
        <v>1</v>
      </c>
      <c r="S885">
        <v>1.1299999999999999</v>
      </c>
      <c r="T885">
        <v>0.88</v>
      </c>
      <c r="U885">
        <v>1875</v>
      </c>
      <c r="V885">
        <v>4756.5</v>
      </c>
      <c r="W885">
        <v>14857.71</v>
      </c>
      <c r="X885">
        <v>5449.76</v>
      </c>
      <c r="Y885">
        <v>2561.2399999999998</v>
      </c>
      <c r="Z885">
        <v>33763.18</v>
      </c>
    </row>
    <row r="886" spans="2:26" x14ac:dyDescent="0.25">
      <c r="B886" s="3">
        <v>45299</v>
      </c>
      <c r="C886">
        <v>343.58</v>
      </c>
      <c r="D886">
        <v>4.4206000000000003</v>
      </c>
      <c r="E886">
        <v>96.33</v>
      </c>
      <c r="F886">
        <v>96.34</v>
      </c>
      <c r="G886">
        <v>102.209</v>
      </c>
      <c r="H886">
        <v>1315.85</v>
      </c>
      <c r="I886">
        <v>1.095</v>
      </c>
      <c r="J886">
        <v>7.1513999999999998</v>
      </c>
      <c r="K886">
        <v>269.9135</v>
      </c>
      <c r="L886">
        <v>47305</v>
      </c>
      <c r="M886">
        <v>64.92</v>
      </c>
      <c r="N886">
        <v>2028.07</v>
      </c>
      <c r="O886">
        <v>2.98</v>
      </c>
      <c r="P886">
        <v>11.48</v>
      </c>
      <c r="Q886">
        <v>3.46</v>
      </c>
      <c r="R886">
        <v>1.03</v>
      </c>
      <c r="S886">
        <v>1.1599999999999999</v>
      </c>
      <c r="T886">
        <v>0.9</v>
      </c>
      <c r="U886">
        <v>2022</v>
      </c>
      <c r="V886">
        <v>4763.54</v>
      </c>
      <c r="W886">
        <v>14843.77</v>
      </c>
      <c r="X886">
        <v>5480.82</v>
      </c>
      <c r="Y886">
        <v>2567.8200000000002</v>
      </c>
      <c r="Z886">
        <v>33377.42</v>
      </c>
    </row>
    <row r="887" spans="2:26" x14ac:dyDescent="0.25">
      <c r="B887" s="3">
        <v>45298</v>
      </c>
      <c r="C887">
        <v>335.57</v>
      </c>
      <c r="D887">
        <v>4.4436</v>
      </c>
      <c r="E887">
        <v>96.33</v>
      </c>
      <c r="F887">
        <v>96.23</v>
      </c>
      <c r="G887">
        <v>102.41200000000001</v>
      </c>
      <c r="H887">
        <v>1315.65</v>
      </c>
      <c r="I887">
        <v>1.0943000000000001</v>
      </c>
      <c r="J887">
        <v>7.1471</v>
      </c>
      <c r="K887">
        <v>269.88650000000001</v>
      </c>
      <c r="L887">
        <v>44385</v>
      </c>
      <c r="M887">
        <v>66.180000000000007</v>
      </c>
      <c r="N887">
        <v>2045.45</v>
      </c>
      <c r="O887">
        <v>2.8929999999999998</v>
      </c>
      <c r="P887">
        <v>11.565</v>
      </c>
      <c r="Q887">
        <v>3.53</v>
      </c>
      <c r="R887">
        <v>1.03</v>
      </c>
      <c r="S887">
        <v>1.18</v>
      </c>
      <c r="T887">
        <v>0.88</v>
      </c>
      <c r="U887">
        <v>2110</v>
      </c>
      <c r="V887">
        <v>4697.24</v>
      </c>
      <c r="W887">
        <v>14524.07</v>
      </c>
      <c r="X887">
        <v>5606.98</v>
      </c>
      <c r="Y887">
        <v>2578.08</v>
      </c>
      <c r="Z887">
        <v>33377.42</v>
      </c>
    </row>
    <row r="888" spans="2:26" x14ac:dyDescent="0.25">
      <c r="B888" s="3">
        <v>45297</v>
      </c>
      <c r="C888">
        <v>335.57</v>
      </c>
      <c r="D888">
        <v>4.4436</v>
      </c>
      <c r="E888">
        <v>96.33</v>
      </c>
      <c r="F888">
        <v>96.23</v>
      </c>
      <c r="G888">
        <v>102.41200000000001</v>
      </c>
      <c r="H888">
        <v>1315.65</v>
      </c>
      <c r="I888">
        <v>1.0943000000000001</v>
      </c>
      <c r="J888">
        <v>7.1471</v>
      </c>
      <c r="K888">
        <v>269.88650000000001</v>
      </c>
      <c r="L888">
        <v>44385</v>
      </c>
      <c r="M888">
        <v>66.180000000000007</v>
      </c>
      <c r="N888">
        <v>2045.45</v>
      </c>
      <c r="O888">
        <v>2.8929999999999998</v>
      </c>
      <c r="P888">
        <v>11.565</v>
      </c>
      <c r="Q888">
        <v>3.53</v>
      </c>
      <c r="R888">
        <v>1.03</v>
      </c>
      <c r="S888">
        <v>1.18</v>
      </c>
      <c r="T888">
        <v>0.88</v>
      </c>
      <c r="U888">
        <v>2110</v>
      </c>
      <c r="V888">
        <v>4697.24</v>
      </c>
      <c r="W888">
        <v>14524.07</v>
      </c>
      <c r="X888">
        <v>5606.98</v>
      </c>
      <c r="Y888">
        <v>2578.08</v>
      </c>
      <c r="Z888">
        <v>33377.42</v>
      </c>
    </row>
    <row r="889" spans="2:26" x14ac:dyDescent="0.25">
      <c r="B889" s="3">
        <v>45296</v>
      </c>
      <c r="C889">
        <v>335.57</v>
      </c>
      <c r="D889">
        <v>4.4436</v>
      </c>
      <c r="E889">
        <v>96.29</v>
      </c>
      <c r="F889">
        <v>96.23</v>
      </c>
      <c r="G889">
        <v>102.41200000000001</v>
      </c>
      <c r="H889">
        <v>1315.65</v>
      </c>
      <c r="I889">
        <v>1.0943000000000001</v>
      </c>
      <c r="J889">
        <v>7.1471</v>
      </c>
      <c r="K889">
        <v>269.88650000000001</v>
      </c>
      <c r="L889">
        <v>44385</v>
      </c>
      <c r="M889">
        <v>66.180000000000007</v>
      </c>
      <c r="N889">
        <v>2045.45</v>
      </c>
      <c r="O889">
        <v>2.8929999999999998</v>
      </c>
      <c r="P889">
        <v>11.565</v>
      </c>
      <c r="Q889">
        <v>3.53</v>
      </c>
      <c r="R889">
        <v>1.03</v>
      </c>
      <c r="S889">
        <v>1.18</v>
      </c>
      <c r="T889">
        <v>0.88</v>
      </c>
      <c r="U889">
        <v>2110</v>
      </c>
      <c r="V889">
        <v>4697.24</v>
      </c>
      <c r="W889">
        <v>14524.07</v>
      </c>
      <c r="X889">
        <v>5606.98</v>
      </c>
      <c r="Y889">
        <v>2578.08</v>
      </c>
      <c r="Z889">
        <v>33377.42</v>
      </c>
    </row>
    <row r="890" spans="2:26" x14ac:dyDescent="0.25">
      <c r="B890" s="3">
        <v>45295</v>
      </c>
      <c r="C890">
        <v>336.81</v>
      </c>
      <c r="D890">
        <v>4.4800000000000004</v>
      </c>
      <c r="E890">
        <v>96.29</v>
      </c>
      <c r="F890">
        <v>96.179000000000002</v>
      </c>
      <c r="G890">
        <v>102.422</v>
      </c>
      <c r="H890">
        <v>1310.1500000000001</v>
      </c>
      <c r="I890">
        <v>1.0945</v>
      </c>
      <c r="J890">
        <v>7.1608000000000001</v>
      </c>
      <c r="K890">
        <v>267.33569999999997</v>
      </c>
      <c r="L890">
        <v>44630</v>
      </c>
      <c r="M890">
        <v>65.64</v>
      </c>
      <c r="N890">
        <v>2043.65</v>
      </c>
      <c r="O890">
        <v>2.8210000000000002</v>
      </c>
      <c r="P890">
        <v>11.555</v>
      </c>
      <c r="Q890">
        <v>3.6</v>
      </c>
      <c r="R890">
        <v>1.04</v>
      </c>
      <c r="S890">
        <v>1.19</v>
      </c>
      <c r="T890">
        <v>0.9</v>
      </c>
      <c r="U890">
        <v>2086</v>
      </c>
      <c r="V890">
        <v>4688.68</v>
      </c>
      <c r="W890">
        <v>14510.3</v>
      </c>
      <c r="X890">
        <v>5649.23</v>
      </c>
      <c r="Y890">
        <v>2587.02</v>
      </c>
      <c r="Z890">
        <v>33288.29</v>
      </c>
    </row>
    <row r="891" spans="2:26" x14ac:dyDescent="0.25">
      <c r="B891" s="3">
        <v>45294</v>
      </c>
      <c r="C891">
        <v>339.37</v>
      </c>
      <c r="D891">
        <v>4.4435000000000002</v>
      </c>
      <c r="E891">
        <v>96.28</v>
      </c>
      <c r="F891">
        <v>96.144000000000005</v>
      </c>
      <c r="G891">
        <v>102.494</v>
      </c>
      <c r="H891">
        <v>1305.05</v>
      </c>
      <c r="I891">
        <v>1.0922000000000001</v>
      </c>
      <c r="J891">
        <v>7.1494</v>
      </c>
      <c r="K891">
        <v>265.2971</v>
      </c>
      <c r="L891">
        <v>43080</v>
      </c>
      <c r="M891">
        <v>66.099999999999994</v>
      </c>
      <c r="N891">
        <v>2041.49</v>
      </c>
      <c r="O891">
        <v>2.6680000000000001</v>
      </c>
      <c r="P891">
        <v>11.5</v>
      </c>
      <c r="Q891">
        <v>3.51</v>
      </c>
      <c r="R891">
        <v>1.05</v>
      </c>
      <c r="S891">
        <v>1.2</v>
      </c>
      <c r="T891">
        <v>0.9</v>
      </c>
      <c r="U891">
        <v>2091</v>
      </c>
      <c r="V891">
        <v>4704.8100000000004</v>
      </c>
      <c r="W891">
        <v>14592.21</v>
      </c>
      <c r="X891">
        <v>5628.79</v>
      </c>
      <c r="Y891">
        <v>2607.31</v>
      </c>
      <c r="Z891">
        <v>33464.17</v>
      </c>
    </row>
    <row r="892" spans="2:26" x14ac:dyDescent="0.25">
      <c r="B892" s="3">
        <v>45293</v>
      </c>
      <c r="C892">
        <v>324.08999999999997</v>
      </c>
      <c r="D892">
        <v>4.2813999999999997</v>
      </c>
      <c r="E892">
        <v>96.27</v>
      </c>
      <c r="F892">
        <v>96.099000000000004</v>
      </c>
      <c r="G892">
        <v>102.2</v>
      </c>
      <c r="H892">
        <v>1300.55</v>
      </c>
      <c r="I892">
        <v>1.0942000000000001</v>
      </c>
      <c r="J892">
        <v>7.1432000000000002</v>
      </c>
      <c r="K892">
        <v>264.50049999999999</v>
      </c>
      <c r="L892">
        <v>45330</v>
      </c>
      <c r="M892">
        <v>64.92</v>
      </c>
      <c r="N892">
        <v>2058.96</v>
      </c>
      <c r="O892">
        <v>2.5680000000000001</v>
      </c>
      <c r="P892">
        <v>11.494999999999999</v>
      </c>
      <c r="Q892">
        <v>3.33</v>
      </c>
      <c r="R892">
        <v>1.01</v>
      </c>
      <c r="S892">
        <v>1.17</v>
      </c>
      <c r="T892">
        <v>0.91</v>
      </c>
      <c r="U892">
        <v>2093</v>
      </c>
      <c r="V892">
        <v>4742.83</v>
      </c>
      <c r="W892">
        <v>14765.94</v>
      </c>
      <c r="X892">
        <v>5672.53</v>
      </c>
      <c r="Y892">
        <v>2669.81</v>
      </c>
      <c r="Z892">
        <v>33464.17</v>
      </c>
    </row>
    <row r="893" spans="2:26" x14ac:dyDescent="0.25">
      <c r="B893" s="3">
        <v>45292</v>
      </c>
      <c r="C893">
        <v>318.94</v>
      </c>
      <c r="D893">
        <v>4.2305000000000001</v>
      </c>
      <c r="E893">
        <v>96.23</v>
      </c>
      <c r="F893">
        <v>96.022999999999996</v>
      </c>
      <c r="G893">
        <v>101.333</v>
      </c>
      <c r="H893">
        <v>1288.0999999999999</v>
      </c>
      <c r="I893">
        <v>1.1045</v>
      </c>
      <c r="J893">
        <v>7.1</v>
      </c>
      <c r="K893">
        <v>266.06400000000002</v>
      </c>
      <c r="L893">
        <v>42679.74</v>
      </c>
      <c r="M893">
        <v>65.209999999999994</v>
      </c>
      <c r="N893">
        <v>2062.98</v>
      </c>
      <c r="O893">
        <v>2.5139999999999998</v>
      </c>
      <c r="P893">
        <v>11.52</v>
      </c>
      <c r="Q893">
        <v>3.23</v>
      </c>
      <c r="R893">
        <v>0.99</v>
      </c>
      <c r="S893">
        <v>1.1599999999999999</v>
      </c>
      <c r="T893">
        <v>0.92</v>
      </c>
      <c r="U893">
        <v>2094</v>
      </c>
      <c r="V893">
        <v>4769.83</v>
      </c>
      <c r="W893">
        <v>15011.35</v>
      </c>
      <c r="X893">
        <v>5768.5</v>
      </c>
      <c r="Y893">
        <v>2655.28</v>
      </c>
      <c r="Z893">
        <v>33464.17</v>
      </c>
    </row>
    <row r="894" spans="2:26" x14ac:dyDescent="0.25">
      <c r="B894" s="3">
        <v>45291</v>
      </c>
      <c r="C894">
        <v>318.94</v>
      </c>
      <c r="D894">
        <v>4.2305000000000001</v>
      </c>
      <c r="E894">
        <v>96.23</v>
      </c>
      <c r="F894">
        <v>96.048000000000002</v>
      </c>
      <c r="G894">
        <v>101.333</v>
      </c>
      <c r="H894">
        <v>1288.0999999999999</v>
      </c>
      <c r="I894">
        <v>1.1039000000000001</v>
      </c>
      <c r="J894">
        <v>7.1</v>
      </c>
      <c r="K894">
        <v>266.06400000000002</v>
      </c>
      <c r="L894">
        <v>42679.74</v>
      </c>
      <c r="M894">
        <v>65.209999999999994</v>
      </c>
      <c r="N894">
        <v>2062.98</v>
      </c>
      <c r="O894">
        <v>2.5139999999999998</v>
      </c>
      <c r="P894">
        <v>11.52</v>
      </c>
      <c r="Q894">
        <v>3.23</v>
      </c>
      <c r="R894">
        <v>0.99</v>
      </c>
      <c r="S894">
        <v>1.1599999999999999</v>
      </c>
      <c r="T894">
        <v>0.92</v>
      </c>
      <c r="U894">
        <v>2094</v>
      </c>
      <c r="V894">
        <v>4769.83</v>
      </c>
      <c r="W894">
        <v>15011.35</v>
      </c>
      <c r="X894">
        <v>5768.5</v>
      </c>
      <c r="Y894">
        <v>2655.28</v>
      </c>
      <c r="Z894">
        <v>33464.17</v>
      </c>
    </row>
    <row r="895" spans="2:26" x14ac:dyDescent="0.25">
      <c r="B895" s="3">
        <v>45290</v>
      </c>
      <c r="C895">
        <v>318.94</v>
      </c>
      <c r="D895">
        <v>4.2305000000000001</v>
      </c>
      <c r="E895">
        <v>96.23</v>
      </c>
      <c r="F895">
        <v>96.048000000000002</v>
      </c>
      <c r="G895">
        <v>101.333</v>
      </c>
      <c r="H895">
        <v>1288.0999999999999</v>
      </c>
      <c r="I895">
        <v>1.1039000000000001</v>
      </c>
      <c r="J895">
        <v>7.1</v>
      </c>
      <c r="K895">
        <v>266.06400000000002</v>
      </c>
      <c r="L895">
        <v>42679.74</v>
      </c>
      <c r="M895">
        <v>65.209999999999994</v>
      </c>
      <c r="N895">
        <v>2062.98</v>
      </c>
      <c r="O895">
        <v>2.5139999999999998</v>
      </c>
      <c r="P895">
        <v>11.52</v>
      </c>
      <c r="Q895">
        <v>3.23</v>
      </c>
      <c r="R895">
        <v>0.99</v>
      </c>
      <c r="S895">
        <v>1.1599999999999999</v>
      </c>
      <c r="T895">
        <v>0.92</v>
      </c>
      <c r="U895">
        <v>2094</v>
      </c>
      <c r="V895">
        <v>4769.83</v>
      </c>
      <c r="W895">
        <v>15011.35</v>
      </c>
      <c r="X895">
        <v>5768.5</v>
      </c>
      <c r="Y895">
        <v>2655.28</v>
      </c>
      <c r="Z895">
        <v>33464.17</v>
      </c>
    </row>
    <row r="896" spans="2:26" x14ac:dyDescent="0.25">
      <c r="B896" s="3">
        <v>45289</v>
      </c>
      <c r="C896">
        <v>318.94</v>
      </c>
      <c r="D896">
        <v>4.2305000000000001</v>
      </c>
      <c r="E896">
        <v>96.21</v>
      </c>
      <c r="F896">
        <v>96.048000000000002</v>
      </c>
      <c r="G896">
        <v>101.333</v>
      </c>
      <c r="H896">
        <v>1288.0999999999999</v>
      </c>
      <c r="I896">
        <v>1.1039000000000001</v>
      </c>
      <c r="J896">
        <v>7.1</v>
      </c>
      <c r="K896">
        <v>266.06400000000002</v>
      </c>
      <c r="L896">
        <v>42679.74</v>
      </c>
      <c r="M896">
        <v>65.209999999999994</v>
      </c>
      <c r="N896">
        <v>2062.98</v>
      </c>
      <c r="O896">
        <v>2.5139999999999998</v>
      </c>
      <c r="P896">
        <v>11.52</v>
      </c>
      <c r="Q896">
        <v>3.23</v>
      </c>
      <c r="R896">
        <v>0.99</v>
      </c>
      <c r="S896">
        <v>1.1599999999999999</v>
      </c>
      <c r="T896">
        <v>0.92</v>
      </c>
      <c r="U896">
        <v>2094</v>
      </c>
      <c r="V896">
        <v>4769.83</v>
      </c>
      <c r="W896">
        <v>15011.35</v>
      </c>
      <c r="X896">
        <v>5768.5</v>
      </c>
      <c r="Y896">
        <v>2655.28</v>
      </c>
      <c r="Z896">
        <v>33464.17</v>
      </c>
    </row>
    <row r="897" spans="2:26" x14ac:dyDescent="0.25">
      <c r="B897" s="3">
        <v>45288</v>
      </c>
      <c r="C897">
        <v>321.58</v>
      </c>
      <c r="D897">
        <v>4.1792999999999996</v>
      </c>
      <c r="E897">
        <v>96.2</v>
      </c>
      <c r="F897">
        <v>96.072000000000003</v>
      </c>
      <c r="G897">
        <v>101.229</v>
      </c>
      <c r="H897">
        <v>1288.0999999999999</v>
      </c>
      <c r="I897">
        <v>1.1061000000000001</v>
      </c>
      <c r="J897">
        <v>7.1104000000000003</v>
      </c>
      <c r="K897">
        <v>265.35129999999998</v>
      </c>
      <c r="L897">
        <v>42515</v>
      </c>
      <c r="M897">
        <v>65.430000000000007</v>
      </c>
      <c r="N897">
        <v>2065.61</v>
      </c>
      <c r="O897">
        <v>2.5569999999999999</v>
      </c>
      <c r="P897">
        <v>11.725</v>
      </c>
      <c r="Q897">
        <v>3.12</v>
      </c>
      <c r="R897">
        <v>0.98</v>
      </c>
      <c r="S897">
        <v>1.1399999999999999</v>
      </c>
      <c r="T897">
        <v>0.91</v>
      </c>
      <c r="U897">
        <v>2094</v>
      </c>
      <c r="V897">
        <v>4783.3500000000004</v>
      </c>
      <c r="W897">
        <v>15095.14</v>
      </c>
      <c r="X897">
        <v>5764.77</v>
      </c>
      <c r="Y897">
        <v>2655.28</v>
      </c>
      <c r="Z897">
        <v>33539.620000000003</v>
      </c>
    </row>
    <row r="898" spans="2:26" x14ac:dyDescent="0.25">
      <c r="B898" s="3">
        <v>45287</v>
      </c>
      <c r="C898">
        <v>326.92</v>
      </c>
      <c r="D898">
        <v>4.2034000000000002</v>
      </c>
      <c r="E898">
        <v>96.17</v>
      </c>
      <c r="F898">
        <v>96.049000000000007</v>
      </c>
      <c r="G898">
        <v>100.986</v>
      </c>
      <c r="H898">
        <v>1294.2</v>
      </c>
      <c r="I898">
        <v>1.1105</v>
      </c>
      <c r="J898">
        <v>7.1426999999999996</v>
      </c>
      <c r="K898">
        <v>267.73469999999998</v>
      </c>
      <c r="L898">
        <v>43565</v>
      </c>
      <c r="M898">
        <v>66.7</v>
      </c>
      <c r="N898">
        <v>2077.4899999999998</v>
      </c>
      <c r="O898">
        <v>2.6190000000000002</v>
      </c>
      <c r="P898">
        <v>11.87</v>
      </c>
      <c r="Q898">
        <v>3.15</v>
      </c>
      <c r="R898">
        <v>0.99</v>
      </c>
      <c r="S898">
        <v>1.1499999999999999</v>
      </c>
      <c r="T898">
        <v>0.91</v>
      </c>
      <c r="U898">
        <v>2094</v>
      </c>
      <c r="V898">
        <v>4781.58</v>
      </c>
      <c r="W898">
        <v>15099.18</v>
      </c>
      <c r="X898">
        <v>5603.7</v>
      </c>
      <c r="Y898">
        <v>2613.5</v>
      </c>
      <c r="Z898">
        <v>33681.24</v>
      </c>
    </row>
    <row r="899" spans="2:26" x14ac:dyDescent="0.25">
      <c r="B899" s="3">
        <v>45286</v>
      </c>
      <c r="C899">
        <v>320.27999999999997</v>
      </c>
      <c r="D899">
        <v>4.2294999999999998</v>
      </c>
      <c r="E899">
        <v>96.15</v>
      </c>
      <c r="F899">
        <v>96.019000000000005</v>
      </c>
      <c r="G899">
        <v>101.46599999999999</v>
      </c>
      <c r="H899">
        <v>1294.3</v>
      </c>
      <c r="I899">
        <v>1.1042000000000001</v>
      </c>
      <c r="J899">
        <v>7.1426999999999996</v>
      </c>
      <c r="K899">
        <v>268.45679999999999</v>
      </c>
      <c r="L899">
        <v>42150</v>
      </c>
      <c r="M899">
        <v>66.97</v>
      </c>
      <c r="N899">
        <v>2067.81</v>
      </c>
      <c r="O899">
        <v>2.5499999999999998</v>
      </c>
      <c r="P899">
        <v>11.945</v>
      </c>
      <c r="Q899">
        <v>3.23</v>
      </c>
      <c r="R899">
        <v>1</v>
      </c>
      <c r="S899">
        <v>1.1499999999999999</v>
      </c>
      <c r="T899">
        <v>0.92</v>
      </c>
      <c r="U899">
        <v>2094</v>
      </c>
      <c r="V899">
        <v>4774.75</v>
      </c>
      <c r="W899">
        <v>15074.57</v>
      </c>
      <c r="X899">
        <v>5488.99</v>
      </c>
      <c r="Y899">
        <v>2602.59</v>
      </c>
      <c r="Z899">
        <v>33305.85</v>
      </c>
    </row>
    <row r="900" spans="2:26" x14ac:dyDescent="0.25">
      <c r="B900" s="3">
        <v>45285</v>
      </c>
      <c r="C900">
        <v>318.95999999999998</v>
      </c>
      <c r="D900">
        <v>4.2233000000000001</v>
      </c>
      <c r="E900">
        <v>96.12</v>
      </c>
      <c r="F900">
        <v>96.018000000000001</v>
      </c>
      <c r="G900">
        <v>101.69799999999999</v>
      </c>
      <c r="H900">
        <v>1302.9000000000001</v>
      </c>
      <c r="I900">
        <v>1.1008</v>
      </c>
      <c r="J900">
        <v>7.1364000000000001</v>
      </c>
      <c r="K900">
        <v>266.96850000000001</v>
      </c>
      <c r="L900">
        <v>43765</v>
      </c>
      <c r="M900">
        <v>66.38</v>
      </c>
      <c r="N900">
        <v>2053.08</v>
      </c>
      <c r="O900">
        <v>2.61</v>
      </c>
      <c r="P900">
        <v>11.945</v>
      </c>
      <c r="Q900">
        <v>3.24</v>
      </c>
      <c r="R900">
        <v>1</v>
      </c>
      <c r="S900">
        <v>1.1499999999999999</v>
      </c>
      <c r="T900">
        <v>0.91</v>
      </c>
      <c r="U900">
        <v>2094</v>
      </c>
      <c r="V900">
        <v>4754.63</v>
      </c>
      <c r="W900">
        <v>14992.97</v>
      </c>
      <c r="X900">
        <v>5488.99</v>
      </c>
      <c r="Y900">
        <v>2599.5100000000002</v>
      </c>
      <c r="Z900">
        <v>33254.03</v>
      </c>
    </row>
    <row r="901" spans="2:26" x14ac:dyDescent="0.25">
      <c r="B901" s="3">
        <v>45284</v>
      </c>
      <c r="C901">
        <v>318.95999999999998</v>
      </c>
      <c r="D901">
        <v>4.2233000000000001</v>
      </c>
      <c r="E901">
        <v>96.12</v>
      </c>
      <c r="F901">
        <v>96.006</v>
      </c>
      <c r="G901">
        <v>101.69799999999999</v>
      </c>
      <c r="H901">
        <v>1302.9000000000001</v>
      </c>
      <c r="I901">
        <v>1.1013999999999999</v>
      </c>
      <c r="J901">
        <v>7.1356999999999999</v>
      </c>
      <c r="K901">
        <v>268.00209999999998</v>
      </c>
      <c r="L901">
        <v>43765</v>
      </c>
      <c r="M901">
        <v>66.38</v>
      </c>
      <c r="N901">
        <v>2053.08</v>
      </c>
      <c r="O901">
        <v>2.61</v>
      </c>
      <c r="P901">
        <v>11.945</v>
      </c>
      <c r="Q901">
        <v>3.24</v>
      </c>
      <c r="R901">
        <v>1</v>
      </c>
      <c r="S901">
        <v>1.1499999999999999</v>
      </c>
      <c r="T901">
        <v>0.91</v>
      </c>
      <c r="U901">
        <v>2094</v>
      </c>
      <c r="V901">
        <v>4754.63</v>
      </c>
      <c r="W901">
        <v>14992.97</v>
      </c>
      <c r="X901">
        <v>5488.99</v>
      </c>
      <c r="Y901">
        <v>2599.5100000000002</v>
      </c>
      <c r="Z901">
        <v>33169.050000000003</v>
      </c>
    </row>
    <row r="902" spans="2:26" x14ac:dyDescent="0.25">
      <c r="B902" s="3">
        <v>45283</v>
      </c>
      <c r="C902">
        <v>318.95999999999998</v>
      </c>
      <c r="D902">
        <v>4.2233000000000001</v>
      </c>
      <c r="E902">
        <v>96.12</v>
      </c>
      <c r="F902">
        <v>96.006</v>
      </c>
      <c r="G902">
        <v>101.69799999999999</v>
      </c>
      <c r="H902">
        <v>1302.9000000000001</v>
      </c>
      <c r="I902">
        <v>1.1013999999999999</v>
      </c>
      <c r="J902">
        <v>7.1356999999999999</v>
      </c>
      <c r="K902">
        <v>268.00209999999998</v>
      </c>
      <c r="L902">
        <v>43765</v>
      </c>
      <c r="M902">
        <v>66.38</v>
      </c>
      <c r="N902">
        <v>2053.08</v>
      </c>
      <c r="O902">
        <v>2.61</v>
      </c>
      <c r="P902">
        <v>11.945</v>
      </c>
      <c r="Q902">
        <v>3.24</v>
      </c>
      <c r="R902">
        <v>1</v>
      </c>
      <c r="S902">
        <v>1.1499999999999999</v>
      </c>
      <c r="T902">
        <v>0.91</v>
      </c>
      <c r="U902">
        <v>2094</v>
      </c>
      <c r="V902">
        <v>4754.63</v>
      </c>
      <c r="W902">
        <v>14992.97</v>
      </c>
      <c r="X902">
        <v>5488.99</v>
      </c>
      <c r="Y902">
        <v>2599.5100000000002</v>
      </c>
      <c r="Z902">
        <v>33169.050000000003</v>
      </c>
    </row>
    <row r="903" spans="2:26" x14ac:dyDescent="0.25">
      <c r="B903" s="3">
        <v>45282</v>
      </c>
      <c r="C903">
        <v>318.95999999999998</v>
      </c>
      <c r="D903">
        <v>4.2233000000000001</v>
      </c>
      <c r="E903">
        <v>96.13</v>
      </c>
      <c r="F903">
        <v>96.006</v>
      </c>
      <c r="G903">
        <v>101.69799999999999</v>
      </c>
      <c r="H903">
        <v>1302.9000000000001</v>
      </c>
      <c r="I903">
        <v>1.1013999999999999</v>
      </c>
      <c r="J903">
        <v>7.1356999999999999</v>
      </c>
      <c r="K903">
        <v>268.00209999999998</v>
      </c>
      <c r="L903">
        <v>43765</v>
      </c>
      <c r="M903">
        <v>66.38</v>
      </c>
      <c r="N903">
        <v>2053.08</v>
      </c>
      <c r="O903">
        <v>2.61</v>
      </c>
      <c r="P903">
        <v>11.945</v>
      </c>
      <c r="Q903">
        <v>3.24</v>
      </c>
      <c r="R903">
        <v>1</v>
      </c>
      <c r="S903">
        <v>1.1499999999999999</v>
      </c>
      <c r="T903">
        <v>0.91</v>
      </c>
      <c r="U903">
        <v>2094</v>
      </c>
      <c r="V903">
        <v>4754.63</v>
      </c>
      <c r="W903">
        <v>14992.97</v>
      </c>
      <c r="X903">
        <v>5488.99</v>
      </c>
      <c r="Y903">
        <v>2599.5100000000002</v>
      </c>
      <c r="Z903">
        <v>33169.050000000003</v>
      </c>
    </row>
    <row r="904" spans="2:26" x14ac:dyDescent="0.25">
      <c r="B904" s="3">
        <v>45281</v>
      </c>
      <c r="C904">
        <v>320.12</v>
      </c>
      <c r="D904">
        <v>4.2530000000000001</v>
      </c>
      <c r="E904">
        <v>96.1</v>
      </c>
      <c r="F904">
        <v>96.004000000000005</v>
      </c>
      <c r="G904">
        <v>101.843</v>
      </c>
      <c r="H904">
        <v>1305.2</v>
      </c>
      <c r="I904">
        <v>1.1011</v>
      </c>
      <c r="J904">
        <v>7.1378000000000004</v>
      </c>
      <c r="K904">
        <v>267.37490000000003</v>
      </c>
      <c r="L904">
        <v>43860</v>
      </c>
      <c r="M904">
        <v>67.099999999999994</v>
      </c>
      <c r="N904">
        <v>2045.95</v>
      </c>
      <c r="O904">
        <v>2.5720000000000001</v>
      </c>
      <c r="P904">
        <v>11.935</v>
      </c>
      <c r="Q904">
        <v>3.29</v>
      </c>
      <c r="R904">
        <v>1.02</v>
      </c>
      <c r="S904">
        <v>1.17</v>
      </c>
      <c r="T904">
        <v>0.93</v>
      </c>
      <c r="U904">
        <v>2087</v>
      </c>
      <c r="V904">
        <v>4746.75</v>
      </c>
      <c r="W904">
        <v>14963.87</v>
      </c>
      <c r="X904">
        <v>5619.91</v>
      </c>
      <c r="Y904">
        <v>2600.02</v>
      </c>
      <c r="Z904">
        <v>33140.47</v>
      </c>
    </row>
    <row r="905" spans="2:26" x14ac:dyDescent="0.25">
      <c r="B905" s="3">
        <v>45280</v>
      </c>
      <c r="C905">
        <v>323.82</v>
      </c>
      <c r="D905">
        <v>4.2869000000000002</v>
      </c>
      <c r="E905">
        <v>96.07</v>
      </c>
      <c r="F905">
        <v>95.974000000000004</v>
      </c>
      <c r="G905">
        <v>102.408</v>
      </c>
      <c r="H905">
        <v>1298.95</v>
      </c>
      <c r="I905">
        <v>1.0942000000000001</v>
      </c>
      <c r="J905">
        <v>7.1386000000000003</v>
      </c>
      <c r="K905">
        <v>264.35969999999998</v>
      </c>
      <c r="L905">
        <v>43630</v>
      </c>
      <c r="M905">
        <v>67.7</v>
      </c>
      <c r="N905">
        <v>2031.39</v>
      </c>
      <c r="O905">
        <v>2.4470000000000001</v>
      </c>
      <c r="P905">
        <v>11.81</v>
      </c>
      <c r="Q905">
        <v>3.34</v>
      </c>
      <c r="R905">
        <v>1.03</v>
      </c>
      <c r="S905">
        <v>1.1599999999999999</v>
      </c>
      <c r="T905">
        <v>0.92</v>
      </c>
      <c r="U905">
        <v>2150</v>
      </c>
      <c r="V905">
        <v>4698.3500000000004</v>
      </c>
      <c r="W905">
        <v>14777.94</v>
      </c>
      <c r="X905">
        <v>5612.65</v>
      </c>
      <c r="Y905">
        <v>2614.3000000000002</v>
      </c>
      <c r="Z905">
        <v>33675.94</v>
      </c>
    </row>
    <row r="906" spans="2:26" x14ac:dyDescent="0.25">
      <c r="B906" s="3">
        <v>45279</v>
      </c>
      <c r="C906">
        <v>319.63</v>
      </c>
      <c r="D906">
        <v>4.2842000000000002</v>
      </c>
      <c r="E906">
        <v>96.03</v>
      </c>
      <c r="F906">
        <v>95.914000000000001</v>
      </c>
      <c r="G906">
        <v>102.167</v>
      </c>
      <c r="H906">
        <v>1307.8499999999999</v>
      </c>
      <c r="I906">
        <v>1.0981000000000001</v>
      </c>
      <c r="J906">
        <v>7.1185</v>
      </c>
      <c r="K906">
        <v>268.81349999999998</v>
      </c>
      <c r="L906">
        <v>42360</v>
      </c>
      <c r="M906">
        <v>67.92</v>
      </c>
      <c r="N906">
        <v>2040.35</v>
      </c>
      <c r="O906">
        <v>2.492</v>
      </c>
      <c r="P906">
        <v>11.775</v>
      </c>
      <c r="Q906">
        <v>3.35</v>
      </c>
      <c r="R906">
        <v>1.01</v>
      </c>
      <c r="S906">
        <v>1.1299999999999999</v>
      </c>
      <c r="T906">
        <v>0.92</v>
      </c>
      <c r="U906">
        <v>2219</v>
      </c>
      <c r="V906">
        <v>4768.37</v>
      </c>
      <c r="W906">
        <v>15003.22</v>
      </c>
      <c r="X906">
        <v>5592.76</v>
      </c>
      <c r="Y906">
        <v>2568.5500000000002</v>
      </c>
      <c r="Z906">
        <v>33219.39</v>
      </c>
    </row>
    <row r="907" spans="2:26" x14ac:dyDescent="0.25">
      <c r="B907" s="3">
        <v>45278</v>
      </c>
      <c r="C907">
        <v>321.10000000000002</v>
      </c>
      <c r="D907">
        <v>4.3078000000000003</v>
      </c>
      <c r="E907">
        <v>95.98</v>
      </c>
      <c r="F907">
        <v>95.834000000000003</v>
      </c>
      <c r="G907">
        <v>102.56100000000001</v>
      </c>
      <c r="H907">
        <v>1297.25</v>
      </c>
      <c r="I907">
        <v>1.0924</v>
      </c>
      <c r="J907">
        <v>7.1311</v>
      </c>
      <c r="K907">
        <v>264.57589999999999</v>
      </c>
      <c r="L907">
        <v>42105</v>
      </c>
      <c r="M907">
        <v>67.400000000000006</v>
      </c>
      <c r="N907">
        <v>2027.19</v>
      </c>
      <c r="O907">
        <v>2.5030000000000001</v>
      </c>
      <c r="P907">
        <v>12.395</v>
      </c>
      <c r="Q907">
        <v>3.4</v>
      </c>
      <c r="R907">
        <v>1.01</v>
      </c>
      <c r="S907">
        <v>1.1299999999999999</v>
      </c>
      <c r="T907">
        <v>0.92</v>
      </c>
      <c r="U907">
        <v>2288</v>
      </c>
      <c r="V907">
        <v>4740.5600000000004</v>
      </c>
      <c r="W907">
        <v>14905.19</v>
      </c>
      <c r="X907">
        <v>5634.42</v>
      </c>
      <c r="Y907">
        <v>2566.86</v>
      </c>
      <c r="Z907">
        <v>32758.98</v>
      </c>
    </row>
    <row r="908" spans="2:26" x14ac:dyDescent="0.25">
      <c r="B908" s="3">
        <v>45277</v>
      </c>
      <c r="C908">
        <v>324.33</v>
      </c>
      <c r="D908">
        <v>4.2968999999999999</v>
      </c>
      <c r="E908">
        <v>95.95</v>
      </c>
      <c r="F908">
        <v>95.778000000000006</v>
      </c>
      <c r="G908">
        <v>102.55</v>
      </c>
      <c r="H908">
        <v>1296.3499999999999</v>
      </c>
      <c r="I908">
        <v>1.0894999999999999</v>
      </c>
      <c r="J908">
        <v>7.1215000000000002</v>
      </c>
      <c r="K908">
        <v>262.23790000000002</v>
      </c>
      <c r="L908">
        <v>42440</v>
      </c>
      <c r="M908">
        <v>67.040000000000006</v>
      </c>
      <c r="N908">
        <v>2019.62</v>
      </c>
      <c r="O908">
        <v>2.4910000000000001</v>
      </c>
      <c r="P908">
        <v>15.196999999999999</v>
      </c>
      <c r="Q908">
        <v>3.36</v>
      </c>
      <c r="R908">
        <v>1</v>
      </c>
      <c r="S908">
        <v>1.1299999999999999</v>
      </c>
      <c r="T908">
        <v>0.92</v>
      </c>
      <c r="U908">
        <v>2348</v>
      </c>
      <c r="V908">
        <v>4719.1899999999996</v>
      </c>
      <c r="W908">
        <v>14813.92</v>
      </c>
      <c r="X908">
        <v>5700.39</v>
      </c>
      <c r="Y908">
        <v>2563.56</v>
      </c>
      <c r="Z908">
        <v>32970.550000000003</v>
      </c>
    </row>
    <row r="909" spans="2:26" x14ac:dyDescent="0.25">
      <c r="B909" s="3">
        <v>45276</v>
      </c>
      <c r="C909">
        <v>324.33</v>
      </c>
      <c r="D909">
        <v>4.2968999999999999</v>
      </c>
      <c r="E909">
        <v>95.95</v>
      </c>
      <c r="F909">
        <v>95.778000000000006</v>
      </c>
      <c r="G909">
        <v>102.55</v>
      </c>
      <c r="H909">
        <v>1296.3499999999999</v>
      </c>
      <c r="I909">
        <v>1.0894999999999999</v>
      </c>
      <c r="J909">
        <v>7.1215000000000002</v>
      </c>
      <c r="K909">
        <v>262.23790000000002</v>
      </c>
      <c r="L909">
        <v>42440</v>
      </c>
      <c r="M909">
        <v>67.040000000000006</v>
      </c>
      <c r="N909">
        <v>2019.62</v>
      </c>
      <c r="O909">
        <v>2.4910000000000001</v>
      </c>
      <c r="P909">
        <v>15.196999999999999</v>
      </c>
      <c r="Q909">
        <v>3.36</v>
      </c>
      <c r="R909">
        <v>1</v>
      </c>
      <c r="S909">
        <v>1.1299999999999999</v>
      </c>
      <c r="T909">
        <v>0.92</v>
      </c>
      <c r="U909">
        <v>2348</v>
      </c>
      <c r="V909">
        <v>4719.1899999999996</v>
      </c>
      <c r="W909">
        <v>14813.92</v>
      </c>
      <c r="X909">
        <v>5700.39</v>
      </c>
      <c r="Y909">
        <v>2563.56</v>
      </c>
      <c r="Z909">
        <v>32970.550000000003</v>
      </c>
    </row>
    <row r="910" spans="2:26" x14ac:dyDescent="0.25">
      <c r="B910" s="3">
        <v>45275</v>
      </c>
      <c r="C910">
        <v>324.33</v>
      </c>
      <c r="D910">
        <v>4.2968999999999999</v>
      </c>
      <c r="E910">
        <v>95.94</v>
      </c>
      <c r="F910">
        <v>95.778000000000006</v>
      </c>
      <c r="G910">
        <v>102.55</v>
      </c>
      <c r="H910">
        <v>1296.3499999999999</v>
      </c>
      <c r="I910">
        <v>1.0894999999999999</v>
      </c>
      <c r="J910">
        <v>7.1215000000000002</v>
      </c>
      <c r="K910">
        <v>262.23790000000002</v>
      </c>
      <c r="L910">
        <v>42440</v>
      </c>
      <c r="M910">
        <v>67.040000000000006</v>
      </c>
      <c r="N910">
        <v>2019.62</v>
      </c>
      <c r="O910">
        <v>2.4910000000000001</v>
      </c>
      <c r="P910">
        <v>15.196999999999999</v>
      </c>
      <c r="Q910">
        <v>3.36</v>
      </c>
      <c r="R910">
        <v>1</v>
      </c>
      <c r="S910">
        <v>1.1299999999999999</v>
      </c>
      <c r="T910">
        <v>0.92</v>
      </c>
      <c r="U910">
        <v>2348</v>
      </c>
      <c r="V910">
        <v>4719.1899999999996</v>
      </c>
      <c r="W910">
        <v>14813.92</v>
      </c>
      <c r="X910">
        <v>5700.39</v>
      </c>
      <c r="Y910">
        <v>2563.56</v>
      </c>
      <c r="Z910">
        <v>32970.550000000003</v>
      </c>
    </row>
    <row r="911" spans="2:26" x14ac:dyDescent="0.25">
      <c r="B911" s="3">
        <v>45274</v>
      </c>
      <c r="C911">
        <v>325.49</v>
      </c>
      <c r="D911">
        <v>4.2972999999999999</v>
      </c>
      <c r="E911">
        <v>95.85</v>
      </c>
      <c r="F911">
        <v>95.763999999999996</v>
      </c>
      <c r="G911">
        <v>101.956</v>
      </c>
      <c r="H911">
        <v>1295.3</v>
      </c>
      <c r="I911">
        <v>1.0992999999999999</v>
      </c>
      <c r="J911">
        <v>7.1119000000000003</v>
      </c>
      <c r="K911">
        <v>263.75319999999999</v>
      </c>
      <c r="L911">
        <v>43140</v>
      </c>
      <c r="M911">
        <v>67.14</v>
      </c>
      <c r="N911">
        <v>2036.36</v>
      </c>
      <c r="O911">
        <v>2.3919999999999999</v>
      </c>
      <c r="P911">
        <v>15.324999999999999</v>
      </c>
      <c r="Q911">
        <v>3.34</v>
      </c>
      <c r="R911">
        <v>0.99</v>
      </c>
      <c r="S911">
        <v>1.1000000000000001</v>
      </c>
      <c r="T911">
        <v>0.91</v>
      </c>
      <c r="U911">
        <v>2411</v>
      </c>
      <c r="V911">
        <v>4719.55</v>
      </c>
      <c r="W911">
        <v>14761.56</v>
      </c>
      <c r="X911">
        <v>5573.53</v>
      </c>
      <c r="Y911">
        <v>2544.1799999999998</v>
      </c>
      <c r="Z911">
        <v>32686.25</v>
      </c>
    </row>
    <row r="912" spans="2:26" x14ac:dyDescent="0.25">
      <c r="B912" s="3">
        <v>45273</v>
      </c>
      <c r="C912">
        <v>342.08</v>
      </c>
      <c r="D912">
        <v>4.5435999999999996</v>
      </c>
      <c r="E912">
        <v>95.7</v>
      </c>
      <c r="F912">
        <v>95.603999999999999</v>
      </c>
      <c r="G912">
        <v>102.869</v>
      </c>
      <c r="H912">
        <v>1320</v>
      </c>
      <c r="I912">
        <v>1.0873999999999999</v>
      </c>
      <c r="J912">
        <v>7.1707999999999998</v>
      </c>
      <c r="K912">
        <v>268.36559999999997</v>
      </c>
      <c r="L912">
        <v>43210</v>
      </c>
      <c r="M912">
        <v>65.91</v>
      </c>
      <c r="N912">
        <v>2027.74</v>
      </c>
      <c r="O912">
        <v>2.335</v>
      </c>
      <c r="P912">
        <v>15.455</v>
      </c>
      <c r="Q912">
        <v>3.63</v>
      </c>
      <c r="R912">
        <v>1.01</v>
      </c>
      <c r="S912">
        <v>1.1000000000000001</v>
      </c>
      <c r="T912">
        <v>0.91</v>
      </c>
      <c r="U912">
        <v>2438</v>
      </c>
      <c r="V912">
        <v>4707.09</v>
      </c>
      <c r="W912">
        <v>14733.96</v>
      </c>
      <c r="X912">
        <v>5550.9</v>
      </c>
      <c r="Y912">
        <v>2510.66</v>
      </c>
      <c r="Z912">
        <v>32926.35</v>
      </c>
    </row>
    <row r="913" spans="2:26" x14ac:dyDescent="0.25">
      <c r="B913" s="3">
        <v>45272</v>
      </c>
      <c r="C913">
        <v>333.24</v>
      </c>
      <c r="D913">
        <v>4.5145</v>
      </c>
      <c r="E913">
        <v>95.64</v>
      </c>
      <c r="F913">
        <v>95.587999999999994</v>
      </c>
      <c r="G913">
        <v>103.86499999999999</v>
      </c>
      <c r="H913">
        <v>1313.9</v>
      </c>
      <c r="I913">
        <v>1.0793999999999999</v>
      </c>
      <c r="J913">
        <v>7.1772</v>
      </c>
      <c r="K913">
        <v>264.58089999999999</v>
      </c>
      <c r="L913">
        <v>41455</v>
      </c>
      <c r="M913">
        <v>65.150000000000006</v>
      </c>
      <c r="N913">
        <v>1979.54</v>
      </c>
      <c r="O913">
        <v>2.3109999999999999</v>
      </c>
      <c r="P913">
        <v>15.615</v>
      </c>
      <c r="Q913">
        <v>3.63</v>
      </c>
      <c r="R913">
        <v>1.04</v>
      </c>
      <c r="S913">
        <v>1.1399999999999999</v>
      </c>
      <c r="T913">
        <v>0.92</v>
      </c>
      <c r="U913">
        <v>2551</v>
      </c>
      <c r="V913">
        <v>4643.7</v>
      </c>
      <c r="W913">
        <v>14533.4</v>
      </c>
      <c r="X913">
        <v>5614.5</v>
      </c>
      <c r="Y913">
        <v>2535.27</v>
      </c>
      <c r="Z913">
        <v>32843.699999999997</v>
      </c>
    </row>
    <row r="914" spans="2:26" x14ac:dyDescent="0.25">
      <c r="B914" s="3">
        <v>45271</v>
      </c>
      <c r="C914">
        <v>333.45</v>
      </c>
      <c r="D914">
        <v>4.5324</v>
      </c>
      <c r="E914">
        <v>95.6</v>
      </c>
      <c r="F914">
        <v>95.581000000000003</v>
      </c>
      <c r="G914">
        <v>104.095</v>
      </c>
      <c r="H914">
        <v>1316.45</v>
      </c>
      <c r="I914">
        <v>1.0765</v>
      </c>
      <c r="J914">
        <v>7.1741000000000001</v>
      </c>
      <c r="K914">
        <v>266.6438</v>
      </c>
      <c r="L914">
        <v>41035</v>
      </c>
      <c r="M914">
        <v>66.489999999999995</v>
      </c>
      <c r="N914">
        <v>1981.95</v>
      </c>
      <c r="O914">
        <v>2.431</v>
      </c>
      <c r="P914">
        <v>15.744999999999999</v>
      </c>
      <c r="Q914">
        <v>3.64</v>
      </c>
      <c r="R914">
        <v>1.05</v>
      </c>
      <c r="S914">
        <v>1.1499999999999999</v>
      </c>
      <c r="T914">
        <v>0.91</v>
      </c>
      <c r="U914">
        <v>2509</v>
      </c>
      <c r="V914">
        <v>4622.4399999999996</v>
      </c>
      <c r="W914">
        <v>14432.49</v>
      </c>
      <c r="X914">
        <v>5532.49</v>
      </c>
      <c r="Y914">
        <v>2525.36</v>
      </c>
      <c r="Z914">
        <v>32791.800000000003</v>
      </c>
    </row>
    <row r="915" spans="2:26" x14ac:dyDescent="0.25">
      <c r="B915" s="3">
        <v>45270</v>
      </c>
      <c r="C915">
        <v>331.76</v>
      </c>
      <c r="D915">
        <v>4.5014000000000003</v>
      </c>
      <c r="E915">
        <v>95.57</v>
      </c>
      <c r="F915">
        <v>95.567999999999998</v>
      </c>
      <c r="G915">
        <v>104.01</v>
      </c>
      <c r="H915">
        <v>1306.95</v>
      </c>
      <c r="I915">
        <v>1.0763</v>
      </c>
      <c r="J915">
        <v>7.1702000000000004</v>
      </c>
      <c r="K915">
        <v>265.05309999999997</v>
      </c>
      <c r="L915">
        <v>44910</v>
      </c>
      <c r="M915">
        <v>66.14</v>
      </c>
      <c r="N915">
        <v>2004.67</v>
      </c>
      <c r="O915">
        <v>2.581</v>
      </c>
      <c r="P915">
        <v>15.975</v>
      </c>
      <c r="Q915">
        <v>3.6</v>
      </c>
      <c r="R915">
        <v>1.05</v>
      </c>
      <c r="S915">
        <v>1.1499999999999999</v>
      </c>
      <c r="T915">
        <v>0.91</v>
      </c>
      <c r="U915">
        <v>2483</v>
      </c>
      <c r="V915">
        <v>4604.37</v>
      </c>
      <c r="W915">
        <v>14403.97</v>
      </c>
      <c r="X915">
        <v>5598.16</v>
      </c>
      <c r="Y915">
        <v>2517.85</v>
      </c>
      <c r="Z915">
        <v>32307.86</v>
      </c>
    </row>
    <row r="916" spans="2:26" x14ac:dyDescent="0.25">
      <c r="B916" s="3">
        <v>45269</v>
      </c>
      <c r="C916">
        <v>331.76</v>
      </c>
      <c r="D916">
        <v>4.5014000000000003</v>
      </c>
      <c r="E916">
        <v>95.57</v>
      </c>
      <c r="F916">
        <v>95.567999999999998</v>
      </c>
      <c r="G916">
        <v>104.01</v>
      </c>
      <c r="H916">
        <v>1306.95</v>
      </c>
      <c r="I916">
        <v>1.0763</v>
      </c>
      <c r="J916">
        <v>7.1702000000000004</v>
      </c>
      <c r="K916">
        <v>265.05309999999997</v>
      </c>
      <c r="L916">
        <v>44910</v>
      </c>
      <c r="M916">
        <v>66.14</v>
      </c>
      <c r="N916">
        <v>2004.67</v>
      </c>
      <c r="O916">
        <v>2.581</v>
      </c>
      <c r="P916">
        <v>15.975</v>
      </c>
      <c r="Q916">
        <v>3.6</v>
      </c>
      <c r="R916">
        <v>1.05</v>
      </c>
      <c r="S916">
        <v>1.1499999999999999</v>
      </c>
      <c r="T916">
        <v>0.91</v>
      </c>
      <c r="U916">
        <v>2483</v>
      </c>
      <c r="V916">
        <v>4604.37</v>
      </c>
      <c r="W916">
        <v>14403.97</v>
      </c>
      <c r="X916">
        <v>5598.16</v>
      </c>
      <c r="Y916">
        <v>2517.85</v>
      </c>
      <c r="Z916">
        <v>32307.86</v>
      </c>
    </row>
    <row r="917" spans="2:26" x14ac:dyDescent="0.25">
      <c r="B917" s="3">
        <v>45268</v>
      </c>
      <c r="C917">
        <v>331.76</v>
      </c>
      <c r="D917">
        <v>4.5014000000000003</v>
      </c>
      <c r="E917">
        <v>95.5</v>
      </c>
      <c r="F917">
        <v>95.567999999999998</v>
      </c>
      <c r="G917">
        <v>104.01</v>
      </c>
      <c r="H917">
        <v>1306.95</v>
      </c>
      <c r="I917">
        <v>1.0763</v>
      </c>
      <c r="J917">
        <v>7.1702000000000004</v>
      </c>
      <c r="K917">
        <v>265.05309999999997</v>
      </c>
      <c r="L917">
        <v>44910</v>
      </c>
      <c r="M917">
        <v>66.14</v>
      </c>
      <c r="N917">
        <v>2004.67</v>
      </c>
      <c r="O917">
        <v>2.581</v>
      </c>
      <c r="P917">
        <v>15.975</v>
      </c>
      <c r="Q917">
        <v>3.6</v>
      </c>
      <c r="R917">
        <v>1.05</v>
      </c>
      <c r="S917">
        <v>1.1499999999999999</v>
      </c>
      <c r="T917">
        <v>0.91</v>
      </c>
      <c r="U917">
        <v>2483</v>
      </c>
      <c r="V917">
        <v>4604.37</v>
      </c>
      <c r="W917">
        <v>14403.97</v>
      </c>
      <c r="X917">
        <v>5598.16</v>
      </c>
      <c r="Y917">
        <v>2517.85</v>
      </c>
      <c r="Z917">
        <v>32307.86</v>
      </c>
    </row>
    <row r="918" spans="2:26" x14ac:dyDescent="0.25">
      <c r="B918" s="3">
        <v>45267</v>
      </c>
      <c r="C918">
        <v>334.49</v>
      </c>
      <c r="D918">
        <v>4.5646000000000004</v>
      </c>
      <c r="E918">
        <v>95.5</v>
      </c>
      <c r="F918">
        <v>95.593999999999994</v>
      </c>
      <c r="G918">
        <v>103.541</v>
      </c>
      <c r="H918">
        <v>1325.4</v>
      </c>
      <c r="I918">
        <v>1.0793999999999999</v>
      </c>
      <c r="J918">
        <v>7.1486000000000001</v>
      </c>
      <c r="K918">
        <v>270.18189999999998</v>
      </c>
      <c r="L918">
        <v>43700</v>
      </c>
      <c r="M918">
        <v>65.3</v>
      </c>
      <c r="N918">
        <v>2028.47</v>
      </c>
      <c r="O918">
        <v>2.585</v>
      </c>
      <c r="P918">
        <v>16.05</v>
      </c>
      <c r="Q918">
        <v>3.64</v>
      </c>
      <c r="R918">
        <v>1.06</v>
      </c>
      <c r="S918">
        <v>1.17</v>
      </c>
      <c r="T918">
        <v>0.91</v>
      </c>
      <c r="U918">
        <v>2495</v>
      </c>
      <c r="V918">
        <v>4585.59</v>
      </c>
      <c r="W918">
        <v>14339.99</v>
      </c>
      <c r="X918">
        <v>5615.8</v>
      </c>
      <c r="Y918">
        <v>2492.0700000000002</v>
      </c>
      <c r="Z918">
        <v>32858.31</v>
      </c>
    </row>
    <row r="919" spans="2:26" x14ac:dyDescent="0.25">
      <c r="B919" s="3">
        <v>45266</v>
      </c>
      <c r="C919">
        <v>335.87</v>
      </c>
      <c r="D919">
        <v>4.5780000000000003</v>
      </c>
      <c r="E919">
        <v>95.47</v>
      </c>
      <c r="F919">
        <v>95.590999999999994</v>
      </c>
      <c r="G919">
        <v>104.15300000000001</v>
      </c>
      <c r="H919">
        <v>1313.1</v>
      </c>
      <c r="I919">
        <v>1.0764</v>
      </c>
      <c r="J919">
        <v>7.1605999999999996</v>
      </c>
      <c r="K919">
        <v>267.8263</v>
      </c>
      <c r="L919">
        <v>44215</v>
      </c>
      <c r="M919">
        <v>65.3</v>
      </c>
      <c r="N919">
        <v>2025.55</v>
      </c>
      <c r="O919">
        <v>2.569</v>
      </c>
      <c r="P919">
        <v>16.004999999999999</v>
      </c>
      <c r="Q919">
        <v>3.66</v>
      </c>
      <c r="R919">
        <v>1.06</v>
      </c>
      <c r="S919">
        <v>1.17</v>
      </c>
      <c r="T919">
        <v>0.92</v>
      </c>
      <c r="U919">
        <v>2848</v>
      </c>
      <c r="V919">
        <v>4549.34</v>
      </c>
      <c r="W919">
        <v>14146.71</v>
      </c>
      <c r="X919">
        <v>5663.92</v>
      </c>
      <c r="Y919">
        <v>2495.38</v>
      </c>
      <c r="Z919">
        <v>33445.9</v>
      </c>
    </row>
    <row r="920" spans="2:26" x14ac:dyDescent="0.25">
      <c r="B920" s="3">
        <v>45265</v>
      </c>
      <c r="C920">
        <v>338.95</v>
      </c>
      <c r="D920">
        <v>4.6031000000000004</v>
      </c>
      <c r="E920">
        <v>95.42</v>
      </c>
      <c r="F920">
        <v>95.57</v>
      </c>
      <c r="G920">
        <v>104.05</v>
      </c>
      <c r="H920">
        <v>1311.2</v>
      </c>
      <c r="I920">
        <v>1.0797000000000001</v>
      </c>
      <c r="J920">
        <v>7.1471</v>
      </c>
      <c r="K920">
        <v>266.05220000000003</v>
      </c>
      <c r="L920">
        <v>44290</v>
      </c>
      <c r="M920">
        <v>66.45</v>
      </c>
      <c r="N920">
        <v>2019.36</v>
      </c>
      <c r="O920">
        <v>2.71</v>
      </c>
      <c r="P920">
        <v>16.059999999999999</v>
      </c>
      <c r="Q920">
        <v>3.67</v>
      </c>
      <c r="R920">
        <v>1.06</v>
      </c>
      <c r="S920">
        <v>1.1599999999999999</v>
      </c>
      <c r="T920">
        <v>0.92</v>
      </c>
      <c r="U920">
        <v>3143</v>
      </c>
      <c r="V920">
        <v>4567.18</v>
      </c>
      <c r="W920">
        <v>14229.91</v>
      </c>
      <c r="X920">
        <v>5609.63</v>
      </c>
      <c r="Y920">
        <v>2494.2800000000002</v>
      </c>
      <c r="Z920">
        <v>32775.82</v>
      </c>
    </row>
    <row r="921" spans="2:26" x14ac:dyDescent="0.25">
      <c r="B921" s="3">
        <v>45264</v>
      </c>
      <c r="C921">
        <v>337.87</v>
      </c>
      <c r="D921">
        <v>4.5956999999999999</v>
      </c>
      <c r="E921">
        <v>95.4</v>
      </c>
      <c r="F921">
        <v>95.594999999999999</v>
      </c>
      <c r="G921">
        <v>103.712</v>
      </c>
      <c r="H921">
        <v>1304.05</v>
      </c>
      <c r="I921">
        <v>1.0835999999999999</v>
      </c>
      <c r="J921">
        <v>7.1433999999999997</v>
      </c>
      <c r="K921">
        <v>263.72449999999998</v>
      </c>
      <c r="L921">
        <v>42280</v>
      </c>
      <c r="M921">
        <v>66.94</v>
      </c>
      <c r="N921">
        <v>2029.42</v>
      </c>
      <c r="O921">
        <v>2.694</v>
      </c>
      <c r="P921">
        <v>16.05</v>
      </c>
      <c r="Q921">
        <v>3.67</v>
      </c>
      <c r="R921">
        <v>1.05</v>
      </c>
      <c r="S921">
        <v>1.1399999999999999</v>
      </c>
      <c r="T921">
        <v>0.92</v>
      </c>
      <c r="U921">
        <v>3346</v>
      </c>
      <c r="V921">
        <v>4569.78</v>
      </c>
      <c r="W921">
        <v>14185.49</v>
      </c>
      <c r="X921">
        <v>5703.33</v>
      </c>
      <c r="Y921">
        <v>2514.9499999999998</v>
      </c>
      <c r="Z921">
        <v>33231.269999999997</v>
      </c>
    </row>
    <row r="922" spans="2:26" x14ac:dyDescent="0.25">
      <c r="B922" s="3">
        <v>45263</v>
      </c>
      <c r="C922">
        <v>345.26</v>
      </c>
      <c r="D922">
        <v>4.6487999999999996</v>
      </c>
      <c r="E922">
        <v>95.39</v>
      </c>
      <c r="F922">
        <v>95.6</v>
      </c>
      <c r="G922">
        <v>103.268</v>
      </c>
      <c r="H922">
        <v>1305.75</v>
      </c>
      <c r="I922">
        <v>1.0884</v>
      </c>
      <c r="J922">
        <v>7.1284999999999998</v>
      </c>
      <c r="K922">
        <v>267.4341</v>
      </c>
      <c r="L922">
        <v>39225</v>
      </c>
      <c r="M922">
        <v>66.650000000000006</v>
      </c>
      <c r="N922">
        <v>2072.2199999999998</v>
      </c>
      <c r="O922">
        <v>2.8140000000000001</v>
      </c>
      <c r="P922">
        <v>16.25</v>
      </c>
      <c r="Q922">
        <v>3.74</v>
      </c>
      <c r="R922">
        <v>1.05</v>
      </c>
      <c r="S922">
        <v>1.1399999999999999</v>
      </c>
      <c r="T922">
        <v>0.92</v>
      </c>
      <c r="U922">
        <v>3192</v>
      </c>
      <c r="V922">
        <v>4594.63</v>
      </c>
      <c r="W922">
        <v>14305.03</v>
      </c>
      <c r="X922">
        <v>5761.73</v>
      </c>
      <c r="Y922">
        <v>2505.0100000000002</v>
      </c>
      <c r="Z922">
        <v>33431.51</v>
      </c>
    </row>
    <row r="923" spans="2:26" x14ac:dyDescent="0.25">
      <c r="B923" s="3">
        <v>45262</v>
      </c>
      <c r="C923">
        <v>345.26</v>
      </c>
      <c r="D923">
        <v>4.6487999999999996</v>
      </c>
      <c r="E923">
        <v>95.39</v>
      </c>
      <c r="F923">
        <v>95.6</v>
      </c>
      <c r="G923">
        <v>103.268</v>
      </c>
      <c r="H923">
        <v>1305.75</v>
      </c>
      <c r="I923">
        <v>1.0884</v>
      </c>
      <c r="J923">
        <v>7.1284999999999998</v>
      </c>
      <c r="K923">
        <v>267.4341</v>
      </c>
      <c r="L923">
        <v>39225</v>
      </c>
      <c r="M923">
        <v>66.650000000000006</v>
      </c>
      <c r="N923">
        <v>2072.2199999999998</v>
      </c>
      <c r="O923">
        <v>2.8140000000000001</v>
      </c>
      <c r="P923">
        <v>16.25</v>
      </c>
      <c r="Q923">
        <v>3.74</v>
      </c>
      <c r="R923">
        <v>1.05</v>
      </c>
      <c r="S923">
        <v>1.1399999999999999</v>
      </c>
      <c r="T923">
        <v>0.92</v>
      </c>
      <c r="U923">
        <v>3192</v>
      </c>
      <c r="V923">
        <v>4594.63</v>
      </c>
      <c r="W923">
        <v>14305.03</v>
      </c>
      <c r="X923">
        <v>5761.73</v>
      </c>
      <c r="Y923">
        <v>2505.0100000000002</v>
      </c>
      <c r="Z923">
        <v>33431.51</v>
      </c>
    </row>
    <row r="924" spans="2:26" x14ac:dyDescent="0.25">
      <c r="B924" s="3">
        <v>45261</v>
      </c>
      <c r="C924">
        <v>345.26</v>
      </c>
      <c r="D924">
        <v>4.6487999999999996</v>
      </c>
      <c r="E924">
        <v>95.3</v>
      </c>
      <c r="F924">
        <v>95.6</v>
      </c>
      <c r="G924">
        <v>103.268</v>
      </c>
      <c r="H924">
        <v>1305.75</v>
      </c>
      <c r="I924">
        <v>1.0884</v>
      </c>
      <c r="J924">
        <v>7.1284999999999998</v>
      </c>
      <c r="K924">
        <v>267.4341</v>
      </c>
      <c r="L924">
        <v>39225</v>
      </c>
      <c r="M924">
        <v>66.650000000000006</v>
      </c>
      <c r="N924">
        <v>2072.2199999999998</v>
      </c>
      <c r="O924">
        <v>2.8140000000000001</v>
      </c>
      <c r="P924">
        <v>16.25</v>
      </c>
      <c r="Q924">
        <v>3.74</v>
      </c>
      <c r="R924">
        <v>1.05</v>
      </c>
      <c r="S924">
        <v>1.1399999999999999</v>
      </c>
      <c r="T924">
        <v>0.92</v>
      </c>
      <c r="U924">
        <v>3192</v>
      </c>
      <c r="V924">
        <v>4594.63</v>
      </c>
      <c r="W924">
        <v>14305.03</v>
      </c>
      <c r="X924">
        <v>5761.73</v>
      </c>
      <c r="Y924">
        <v>2505.0100000000002</v>
      </c>
      <c r="Z924">
        <v>33431.51</v>
      </c>
    </row>
    <row r="925" spans="2:26" x14ac:dyDescent="0.25">
      <c r="B925" s="3">
        <v>45260</v>
      </c>
      <c r="C925">
        <v>338.59</v>
      </c>
      <c r="D925">
        <v>4.6132999999999997</v>
      </c>
      <c r="E925">
        <v>95.29</v>
      </c>
      <c r="F925">
        <v>95.602000000000004</v>
      </c>
      <c r="G925">
        <v>103.497</v>
      </c>
      <c r="H925">
        <v>1290.0999999999999</v>
      </c>
      <c r="I925">
        <v>1.0888</v>
      </c>
      <c r="J925">
        <v>7.1349999999999998</v>
      </c>
      <c r="K925">
        <v>262.22660000000002</v>
      </c>
      <c r="L925">
        <v>38190</v>
      </c>
      <c r="M925">
        <v>67.41</v>
      </c>
      <c r="N925">
        <v>2036.41</v>
      </c>
      <c r="O925">
        <v>2.802</v>
      </c>
      <c r="P925">
        <v>16.135000000000002</v>
      </c>
      <c r="Q925">
        <v>3.7</v>
      </c>
      <c r="R925">
        <v>1.04</v>
      </c>
      <c r="S925">
        <v>1.1299999999999999</v>
      </c>
      <c r="T925">
        <v>0.93</v>
      </c>
      <c r="U925">
        <v>2937</v>
      </c>
      <c r="V925">
        <v>4567.8</v>
      </c>
      <c r="W925">
        <v>14226.22</v>
      </c>
      <c r="X925">
        <v>5857.54</v>
      </c>
      <c r="Y925">
        <v>2535.29</v>
      </c>
      <c r="Z925">
        <v>33486.89</v>
      </c>
    </row>
    <row r="926" spans="2:26" x14ac:dyDescent="0.25">
      <c r="B926" s="3">
        <v>45259</v>
      </c>
      <c r="C926">
        <v>343.93</v>
      </c>
      <c r="D926">
        <v>4.6797000000000004</v>
      </c>
      <c r="E926">
        <v>95.27</v>
      </c>
      <c r="F926">
        <v>95.632000000000005</v>
      </c>
      <c r="G926">
        <v>102.765</v>
      </c>
      <c r="H926">
        <v>1289.3</v>
      </c>
      <c r="I926">
        <v>1.0969</v>
      </c>
      <c r="J926">
        <v>7.1261999999999999</v>
      </c>
      <c r="K926">
        <v>262.55810000000002</v>
      </c>
      <c r="L926">
        <v>38065</v>
      </c>
      <c r="M926">
        <v>68.58</v>
      </c>
      <c r="N926">
        <v>2044.24</v>
      </c>
      <c r="O926">
        <v>2.8039999999999998</v>
      </c>
      <c r="P926">
        <v>16.245000000000001</v>
      </c>
      <c r="Q926">
        <v>3.75</v>
      </c>
      <c r="R926">
        <v>1.07</v>
      </c>
      <c r="S926">
        <v>1.17</v>
      </c>
      <c r="T926">
        <v>0.94</v>
      </c>
      <c r="U926">
        <v>2696</v>
      </c>
      <c r="V926">
        <v>4550.58</v>
      </c>
      <c r="W926">
        <v>14258.49</v>
      </c>
      <c r="X926">
        <v>5818.87</v>
      </c>
      <c r="Y926">
        <v>2519.81</v>
      </c>
      <c r="Z926">
        <v>33321.22</v>
      </c>
    </row>
    <row r="927" spans="2:26" x14ac:dyDescent="0.25">
      <c r="B927" s="3">
        <v>45258</v>
      </c>
      <c r="C927">
        <v>351.26</v>
      </c>
      <c r="D927">
        <v>4.7446999999999999</v>
      </c>
      <c r="E927">
        <v>95.25</v>
      </c>
      <c r="F927">
        <v>95.631</v>
      </c>
      <c r="G927">
        <v>102.746</v>
      </c>
      <c r="H927">
        <v>1293.8</v>
      </c>
      <c r="I927">
        <v>1.0992999999999999</v>
      </c>
      <c r="J927">
        <v>7.1363000000000003</v>
      </c>
      <c r="K927">
        <v>265.58800000000002</v>
      </c>
      <c r="L927">
        <v>38885</v>
      </c>
      <c r="M927">
        <v>67.819999999999993</v>
      </c>
      <c r="N927">
        <v>2040.97</v>
      </c>
      <c r="O927">
        <v>2.706</v>
      </c>
      <c r="P927">
        <v>16.420000000000002</v>
      </c>
      <c r="Q927">
        <v>3.83</v>
      </c>
      <c r="R927">
        <v>1.0900000000000001</v>
      </c>
      <c r="S927">
        <v>1.19</v>
      </c>
      <c r="T927">
        <v>0.94</v>
      </c>
      <c r="U927">
        <v>2391</v>
      </c>
      <c r="V927">
        <v>4554.8900000000003</v>
      </c>
      <c r="W927">
        <v>14281.76</v>
      </c>
      <c r="X927">
        <v>5957.08</v>
      </c>
      <c r="Y927">
        <v>2521.7600000000002</v>
      </c>
      <c r="Z927">
        <v>33408.39</v>
      </c>
    </row>
    <row r="928" spans="2:26" x14ac:dyDescent="0.25">
      <c r="B928" s="3">
        <v>45257</v>
      </c>
      <c r="C928">
        <v>347.83</v>
      </c>
      <c r="D928">
        <v>4.726</v>
      </c>
      <c r="E928">
        <v>95.26</v>
      </c>
      <c r="F928">
        <v>95.634</v>
      </c>
      <c r="G928">
        <v>103.199</v>
      </c>
      <c r="H928">
        <v>1303.8499999999999</v>
      </c>
      <c r="I928">
        <v>1.0953999999999999</v>
      </c>
      <c r="J928">
        <v>7.1528</v>
      </c>
      <c r="K928">
        <v>266.19450000000001</v>
      </c>
      <c r="L928">
        <v>37210</v>
      </c>
      <c r="M928">
        <v>67.19</v>
      </c>
      <c r="N928">
        <v>2014.13</v>
      </c>
      <c r="O928">
        <v>2.794</v>
      </c>
      <c r="P928">
        <v>16.504999999999999</v>
      </c>
      <c r="Q928">
        <v>3.82</v>
      </c>
      <c r="R928">
        <v>1.0900000000000001</v>
      </c>
      <c r="S928">
        <v>1.19</v>
      </c>
      <c r="T928">
        <v>0.94</v>
      </c>
      <c r="U928">
        <v>2259</v>
      </c>
      <c r="V928">
        <v>4550.43</v>
      </c>
      <c r="W928">
        <v>14241.02</v>
      </c>
      <c r="X928">
        <v>6025.22</v>
      </c>
      <c r="Y928">
        <v>2495.66</v>
      </c>
      <c r="Z928">
        <v>33447.67</v>
      </c>
    </row>
    <row r="929" spans="2:26" x14ac:dyDescent="0.25">
      <c r="B929" s="3">
        <v>45256</v>
      </c>
      <c r="C929">
        <v>342.23</v>
      </c>
      <c r="D929">
        <v>4.6557000000000004</v>
      </c>
      <c r="E929">
        <v>95.28</v>
      </c>
      <c r="F929">
        <v>95.619</v>
      </c>
      <c r="G929">
        <v>103.40300000000001</v>
      </c>
      <c r="H929">
        <v>1306.3</v>
      </c>
      <c r="I929">
        <v>1.0939000000000001</v>
      </c>
      <c r="J929">
        <v>7.149</v>
      </c>
      <c r="K929">
        <v>266.4753</v>
      </c>
      <c r="L929">
        <v>38122.839999999997</v>
      </c>
      <c r="M929">
        <v>67.53</v>
      </c>
      <c r="N929">
        <v>2000.82</v>
      </c>
      <c r="O929">
        <v>2.855</v>
      </c>
      <c r="P929">
        <v>17.094999999999999</v>
      </c>
      <c r="Q929">
        <v>3.75</v>
      </c>
      <c r="R929">
        <v>1.0900000000000001</v>
      </c>
      <c r="S929">
        <v>1.2</v>
      </c>
      <c r="T929">
        <v>0.94</v>
      </c>
      <c r="U929">
        <v>2102</v>
      </c>
      <c r="V929">
        <v>4559.34</v>
      </c>
      <c r="W929">
        <v>14250.85</v>
      </c>
      <c r="X929">
        <v>6041.15</v>
      </c>
      <c r="Y929">
        <v>2496.63</v>
      </c>
      <c r="Z929">
        <v>33625.53</v>
      </c>
    </row>
    <row r="930" spans="2:26" x14ac:dyDescent="0.25">
      <c r="B930" s="3">
        <v>45255</v>
      </c>
      <c r="C930">
        <v>342.23</v>
      </c>
      <c r="D930">
        <v>4.6557000000000004</v>
      </c>
      <c r="E930">
        <v>95.28</v>
      </c>
      <c r="F930">
        <v>95.619</v>
      </c>
      <c r="G930">
        <v>103.40300000000001</v>
      </c>
      <c r="H930">
        <v>1306.3</v>
      </c>
      <c r="I930">
        <v>1.0939000000000001</v>
      </c>
      <c r="J930">
        <v>7.149</v>
      </c>
      <c r="K930">
        <v>266.4753</v>
      </c>
      <c r="L930">
        <v>38122.839999999997</v>
      </c>
      <c r="M930">
        <v>67.53</v>
      </c>
      <c r="N930">
        <v>2000.82</v>
      </c>
      <c r="O930">
        <v>2.855</v>
      </c>
      <c r="P930">
        <v>17.094999999999999</v>
      </c>
      <c r="Q930">
        <v>3.75</v>
      </c>
      <c r="R930">
        <v>1.0900000000000001</v>
      </c>
      <c r="S930">
        <v>1.2</v>
      </c>
      <c r="T930">
        <v>0.94</v>
      </c>
      <c r="U930">
        <v>2102</v>
      </c>
      <c r="V930">
        <v>4559.34</v>
      </c>
      <c r="W930">
        <v>14250.85</v>
      </c>
      <c r="X930">
        <v>6041.15</v>
      </c>
      <c r="Y930">
        <v>2496.63</v>
      </c>
      <c r="Z930">
        <v>33625.53</v>
      </c>
    </row>
    <row r="931" spans="2:26" x14ac:dyDescent="0.25">
      <c r="B931" s="3">
        <v>45254</v>
      </c>
      <c r="C931">
        <v>342.23</v>
      </c>
      <c r="D931">
        <v>4.6557000000000004</v>
      </c>
      <c r="E931">
        <v>95.17</v>
      </c>
      <c r="F931">
        <v>95.619</v>
      </c>
      <c r="G931">
        <v>103.40300000000001</v>
      </c>
      <c r="H931">
        <v>1306.3</v>
      </c>
      <c r="I931">
        <v>1.0939000000000001</v>
      </c>
      <c r="J931">
        <v>7.149</v>
      </c>
      <c r="K931">
        <v>266.4753</v>
      </c>
      <c r="L931">
        <v>38122.839999999997</v>
      </c>
      <c r="M931">
        <v>67.53</v>
      </c>
      <c r="N931">
        <v>2000.82</v>
      </c>
      <c r="O931">
        <v>2.855</v>
      </c>
      <c r="P931">
        <v>17.094999999999999</v>
      </c>
      <c r="Q931">
        <v>3.75</v>
      </c>
      <c r="R931">
        <v>1.0900000000000001</v>
      </c>
      <c r="S931">
        <v>1.2</v>
      </c>
      <c r="T931">
        <v>0.94</v>
      </c>
      <c r="U931">
        <v>2102</v>
      </c>
      <c r="V931">
        <v>4559.34</v>
      </c>
      <c r="W931">
        <v>14250.85</v>
      </c>
      <c r="X931">
        <v>6041.15</v>
      </c>
      <c r="Y931">
        <v>2496.63</v>
      </c>
      <c r="Z931">
        <v>33625.53</v>
      </c>
    </row>
    <row r="932" spans="2:26" x14ac:dyDescent="0.25">
      <c r="B932" s="3">
        <v>45253</v>
      </c>
      <c r="C932">
        <v>347.11</v>
      </c>
      <c r="D932">
        <v>4.7042000000000002</v>
      </c>
      <c r="E932">
        <v>95.2</v>
      </c>
      <c r="F932">
        <v>95.6</v>
      </c>
      <c r="G932">
        <v>103.92</v>
      </c>
      <c r="H932">
        <v>1297.5</v>
      </c>
      <c r="I932">
        <v>1.0905</v>
      </c>
      <c r="J932">
        <v>7.1475999999999997</v>
      </c>
      <c r="K932">
        <v>264.52670000000001</v>
      </c>
      <c r="L932">
        <v>37655</v>
      </c>
      <c r="M932">
        <v>68.25</v>
      </c>
      <c r="N932">
        <v>1992.25</v>
      </c>
      <c r="O932">
        <v>2.8969999999999998</v>
      </c>
      <c r="P932">
        <v>16.489999999999998</v>
      </c>
      <c r="Q932">
        <v>3.8</v>
      </c>
      <c r="R932">
        <v>1.1000000000000001</v>
      </c>
      <c r="S932">
        <v>1.21</v>
      </c>
      <c r="T932">
        <v>0.94</v>
      </c>
      <c r="U932">
        <v>1855</v>
      </c>
      <c r="V932">
        <v>4556.62</v>
      </c>
      <c r="W932">
        <v>14265.86</v>
      </c>
      <c r="X932">
        <v>6171.01</v>
      </c>
      <c r="Y932">
        <v>2514.96</v>
      </c>
      <c r="Z932">
        <v>33451.83</v>
      </c>
    </row>
    <row r="933" spans="2:26" x14ac:dyDescent="0.25">
      <c r="B933" s="3">
        <v>45252</v>
      </c>
      <c r="C933">
        <v>347.11</v>
      </c>
      <c r="D933">
        <v>4.7214999999999998</v>
      </c>
      <c r="E933">
        <v>95.2</v>
      </c>
      <c r="F933">
        <v>95.578999999999994</v>
      </c>
      <c r="G933">
        <v>103.92</v>
      </c>
      <c r="H933">
        <v>1300.5</v>
      </c>
      <c r="I933">
        <v>1.0888</v>
      </c>
      <c r="J933">
        <v>7.1647999999999996</v>
      </c>
      <c r="K933">
        <v>265.03359999999998</v>
      </c>
      <c r="L933">
        <v>37655</v>
      </c>
      <c r="M933">
        <v>68.25</v>
      </c>
      <c r="N933">
        <v>1990.17</v>
      </c>
      <c r="O933">
        <v>2.8969999999999998</v>
      </c>
      <c r="P933">
        <v>16.489999999999998</v>
      </c>
      <c r="Q933">
        <v>3.8</v>
      </c>
      <c r="R933">
        <v>1.1000000000000001</v>
      </c>
      <c r="S933">
        <v>1.21</v>
      </c>
      <c r="T933">
        <v>0.94</v>
      </c>
      <c r="U933">
        <v>1755</v>
      </c>
      <c r="V933">
        <v>4556.62</v>
      </c>
      <c r="W933">
        <v>14265.86</v>
      </c>
      <c r="X933">
        <v>6074.83</v>
      </c>
      <c r="Y933">
        <v>2511.6999999999998</v>
      </c>
      <c r="Z933">
        <v>33451.83</v>
      </c>
    </row>
    <row r="934" spans="2:26" x14ac:dyDescent="0.25">
      <c r="B934" s="3">
        <v>45251</v>
      </c>
      <c r="C934">
        <v>349.14</v>
      </c>
      <c r="D934">
        <v>4.7748999999999997</v>
      </c>
      <c r="E934">
        <v>95.21</v>
      </c>
      <c r="F934">
        <v>95.573999999999998</v>
      </c>
      <c r="G934">
        <v>103.565</v>
      </c>
      <c r="H934">
        <v>1289.2</v>
      </c>
      <c r="I934">
        <v>1.0911</v>
      </c>
      <c r="J934">
        <v>7.1406999999999998</v>
      </c>
      <c r="K934">
        <v>263.13529999999997</v>
      </c>
      <c r="L934">
        <v>36920</v>
      </c>
      <c r="M934">
        <v>68.77</v>
      </c>
      <c r="N934">
        <v>1998.29</v>
      </c>
      <c r="O934">
        <v>2.8460000000000001</v>
      </c>
      <c r="P934">
        <v>16.465</v>
      </c>
      <c r="Q934">
        <v>3.86</v>
      </c>
      <c r="R934">
        <v>1.1299999999999999</v>
      </c>
      <c r="S934">
        <v>1.23</v>
      </c>
      <c r="T934">
        <v>0.96</v>
      </c>
      <c r="U934">
        <v>1796</v>
      </c>
      <c r="V934">
        <v>4538.1899999999996</v>
      </c>
      <c r="W934">
        <v>14199.98</v>
      </c>
      <c r="X934">
        <v>6076.67</v>
      </c>
      <c r="Y934">
        <v>2510.42</v>
      </c>
      <c r="Z934">
        <v>33354.14</v>
      </c>
    </row>
    <row r="935" spans="2:26" x14ac:dyDescent="0.25">
      <c r="B935" s="3">
        <v>45250</v>
      </c>
      <c r="C935">
        <v>355.25</v>
      </c>
      <c r="D935">
        <v>4.7977999999999996</v>
      </c>
      <c r="E935">
        <v>95.25</v>
      </c>
      <c r="F935">
        <v>95.54</v>
      </c>
      <c r="G935">
        <v>103.438</v>
      </c>
      <c r="H935">
        <v>1291.55</v>
      </c>
      <c r="I935">
        <v>1.0940000000000001</v>
      </c>
      <c r="J935">
        <v>7.1669</v>
      </c>
      <c r="K935">
        <v>266.12619999999998</v>
      </c>
      <c r="L935">
        <v>37615</v>
      </c>
      <c r="M935">
        <v>68.930000000000007</v>
      </c>
      <c r="N935">
        <v>1978.07</v>
      </c>
      <c r="O935">
        <v>2.8820000000000001</v>
      </c>
      <c r="P935">
        <v>17.125</v>
      </c>
      <c r="Q935">
        <v>3.83</v>
      </c>
      <c r="R935">
        <v>1.1299999999999999</v>
      </c>
      <c r="S935">
        <v>1.24</v>
      </c>
      <c r="T935">
        <v>0.95</v>
      </c>
      <c r="U935">
        <v>1817</v>
      </c>
      <c r="V935">
        <v>4547.38</v>
      </c>
      <c r="W935">
        <v>14284.53</v>
      </c>
      <c r="X935">
        <v>6103.34</v>
      </c>
      <c r="Y935">
        <v>2491.1999999999998</v>
      </c>
      <c r="Z935">
        <v>33388.03</v>
      </c>
    </row>
    <row r="936" spans="2:26" x14ac:dyDescent="0.25">
      <c r="B936" s="3">
        <v>45249</v>
      </c>
      <c r="C936">
        <v>357.2</v>
      </c>
      <c r="D936">
        <v>4.8371000000000004</v>
      </c>
      <c r="E936">
        <v>95.26</v>
      </c>
      <c r="F936">
        <v>95.531000000000006</v>
      </c>
      <c r="G936">
        <v>103.917</v>
      </c>
      <c r="H936">
        <v>1296.75</v>
      </c>
      <c r="I936">
        <v>1.0914999999999999</v>
      </c>
      <c r="J936">
        <v>7.2142999999999997</v>
      </c>
      <c r="K936">
        <v>264.09030000000001</v>
      </c>
      <c r="L936">
        <v>36565</v>
      </c>
      <c r="M936">
        <v>68.099999999999994</v>
      </c>
      <c r="N936">
        <v>1980.82</v>
      </c>
      <c r="O936">
        <v>2.96</v>
      </c>
      <c r="P936">
        <v>16.975000000000001</v>
      </c>
      <c r="Q936">
        <v>3.89</v>
      </c>
      <c r="R936">
        <v>1.1399999999999999</v>
      </c>
      <c r="S936">
        <v>1.24</v>
      </c>
      <c r="T936">
        <v>0.95</v>
      </c>
      <c r="U936">
        <v>1820</v>
      </c>
      <c r="V936">
        <v>4514.0200000000004</v>
      </c>
      <c r="W936">
        <v>14125.48</v>
      </c>
      <c r="X936">
        <v>5974.47</v>
      </c>
      <c r="Y936">
        <v>2469.85</v>
      </c>
      <c r="Z936">
        <v>33585.199999999997</v>
      </c>
    </row>
    <row r="937" spans="2:26" x14ac:dyDescent="0.25">
      <c r="B937" s="3">
        <v>45248</v>
      </c>
      <c r="C937">
        <v>357.2</v>
      </c>
      <c r="D937">
        <v>4.8371000000000004</v>
      </c>
      <c r="E937">
        <v>95.26</v>
      </c>
      <c r="F937">
        <v>95.531000000000006</v>
      </c>
      <c r="G937">
        <v>103.917</v>
      </c>
      <c r="H937">
        <v>1296.75</v>
      </c>
      <c r="I937">
        <v>1.0914999999999999</v>
      </c>
      <c r="J937">
        <v>7.2142999999999997</v>
      </c>
      <c r="K937">
        <v>264.09030000000001</v>
      </c>
      <c r="L937">
        <v>36565</v>
      </c>
      <c r="M937">
        <v>68.099999999999994</v>
      </c>
      <c r="N937">
        <v>1980.82</v>
      </c>
      <c r="O937">
        <v>2.96</v>
      </c>
      <c r="P937">
        <v>16.975000000000001</v>
      </c>
      <c r="Q937">
        <v>3.89</v>
      </c>
      <c r="R937">
        <v>1.1399999999999999</v>
      </c>
      <c r="S937">
        <v>1.24</v>
      </c>
      <c r="T937">
        <v>0.95</v>
      </c>
      <c r="U937">
        <v>1820</v>
      </c>
      <c r="V937">
        <v>4514.0200000000004</v>
      </c>
      <c r="W937">
        <v>14125.48</v>
      </c>
      <c r="X937">
        <v>5974.47</v>
      </c>
      <c r="Y937">
        <v>2469.85</v>
      </c>
      <c r="Z937">
        <v>33585.199999999997</v>
      </c>
    </row>
    <row r="938" spans="2:26" x14ac:dyDescent="0.25">
      <c r="B938" s="3">
        <v>45247</v>
      </c>
      <c r="C938">
        <v>357.2</v>
      </c>
      <c r="D938">
        <v>4.8371000000000004</v>
      </c>
      <c r="E938">
        <v>95.23</v>
      </c>
      <c r="F938">
        <v>95.531000000000006</v>
      </c>
      <c r="G938">
        <v>103.917</v>
      </c>
      <c r="H938">
        <v>1296.75</v>
      </c>
      <c r="I938">
        <v>1.0914999999999999</v>
      </c>
      <c r="J938">
        <v>7.2142999999999997</v>
      </c>
      <c r="K938">
        <v>264.09030000000001</v>
      </c>
      <c r="L938">
        <v>36565</v>
      </c>
      <c r="M938">
        <v>68.099999999999994</v>
      </c>
      <c r="N938">
        <v>1980.82</v>
      </c>
      <c r="O938">
        <v>2.96</v>
      </c>
      <c r="P938">
        <v>16.975000000000001</v>
      </c>
      <c r="Q938">
        <v>3.89</v>
      </c>
      <c r="R938">
        <v>1.1399999999999999</v>
      </c>
      <c r="S938">
        <v>1.24</v>
      </c>
      <c r="T938">
        <v>0.95</v>
      </c>
      <c r="U938">
        <v>1820</v>
      </c>
      <c r="V938">
        <v>4514.0200000000004</v>
      </c>
      <c r="W938">
        <v>14125.48</v>
      </c>
      <c r="X938">
        <v>5974.47</v>
      </c>
      <c r="Y938">
        <v>2469.85</v>
      </c>
      <c r="Z938">
        <v>33585.199999999997</v>
      </c>
    </row>
    <row r="939" spans="2:26" x14ac:dyDescent="0.25">
      <c r="B939" s="3">
        <v>45246</v>
      </c>
      <c r="C939">
        <v>359.83</v>
      </c>
      <c r="D939">
        <v>4.8715000000000002</v>
      </c>
      <c r="E939">
        <v>95.25</v>
      </c>
      <c r="F939">
        <v>95.537999999999997</v>
      </c>
      <c r="G939">
        <v>104.349</v>
      </c>
      <c r="H939">
        <v>1296.9000000000001</v>
      </c>
      <c r="I939">
        <v>1.0851999999999999</v>
      </c>
      <c r="J939">
        <v>7.2427000000000001</v>
      </c>
      <c r="K939">
        <v>266.4178</v>
      </c>
      <c r="L939">
        <v>36040</v>
      </c>
      <c r="M939">
        <v>66.28</v>
      </c>
      <c r="N939">
        <v>1980.9</v>
      </c>
      <c r="O939">
        <v>3.0619999999999998</v>
      </c>
      <c r="P939">
        <v>17.100000000000001</v>
      </c>
      <c r="Q939">
        <v>3.92</v>
      </c>
      <c r="R939">
        <v>1.17</v>
      </c>
      <c r="S939">
        <v>1.27</v>
      </c>
      <c r="T939">
        <v>0.96</v>
      </c>
      <c r="U939">
        <v>1758</v>
      </c>
      <c r="V939">
        <v>4508.24</v>
      </c>
      <c r="W939">
        <v>14113.67</v>
      </c>
      <c r="X939">
        <v>6116.7</v>
      </c>
      <c r="Y939">
        <v>2488.1799999999998</v>
      </c>
      <c r="Z939">
        <v>33424.410000000003</v>
      </c>
    </row>
    <row r="940" spans="2:26" x14ac:dyDescent="0.25">
      <c r="B940" s="3">
        <v>45245</v>
      </c>
      <c r="C940">
        <v>358.24</v>
      </c>
      <c r="D940">
        <v>4.7972999999999999</v>
      </c>
      <c r="E940">
        <v>95.26</v>
      </c>
      <c r="F940">
        <v>95.569000000000003</v>
      </c>
      <c r="G940">
        <v>104.39400000000001</v>
      </c>
      <c r="H940">
        <v>1300.75</v>
      </c>
      <c r="I940">
        <v>1.0848</v>
      </c>
      <c r="J940">
        <v>7.2468000000000004</v>
      </c>
      <c r="K940">
        <v>267.43529999999998</v>
      </c>
      <c r="L940">
        <v>37820</v>
      </c>
      <c r="M940">
        <v>68.27</v>
      </c>
      <c r="N940">
        <v>1959.85</v>
      </c>
      <c r="O940">
        <v>3.19</v>
      </c>
      <c r="P940">
        <v>17.102</v>
      </c>
      <c r="Q940">
        <v>3.81</v>
      </c>
      <c r="R940">
        <v>1.18</v>
      </c>
      <c r="S940">
        <v>1.28</v>
      </c>
      <c r="T940">
        <v>0.95</v>
      </c>
      <c r="U940">
        <v>1688</v>
      </c>
      <c r="V940">
        <v>4502.88</v>
      </c>
      <c r="W940">
        <v>14103.84</v>
      </c>
      <c r="X940">
        <v>6204.22</v>
      </c>
      <c r="Y940">
        <v>2486.67</v>
      </c>
      <c r="Z940">
        <v>33519.699999999997</v>
      </c>
    </row>
    <row r="941" spans="2:26" x14ac:dyDescent="0.25">
      <c r="B941" s="3">
        <v>45244</v>
      </c>
      <c r="C941">
        <v>364.78</v>
      </c>
      <c r="D941">
        <v>4.8734999999999999</v>
      </c>
      <c r="E941">
        <v>95.23</v>
      </c>
      <c r="F941">
        <v>95.519000000000005</v>
      </c>
      <c r="G941">
        <v>104.053</v>
      </c>
      <c r="H941">
        <v>1328.95</v>
      </c>
      <c r="I941">
        <v>1.0879000000000001</v>
      </c>
      <c r="J941">
        <v>7.2527999999999997</v>
      </c>
      <c r="K941">
        <v>272.61349999999999</v>
      </c>
      <c r="L941">
        <v>35365</v>
      </c>
      <c r="M941">
        <v>68.56</v>
      </c>
      <c r="N941">
        <v>1964.29</v>
      </c>
      <c r="O941">
        <v>3.1059999999999999</v>
      </c>
      <c r="P941">
        <v>17.125</v>
      </c>
      <c r="Q941">
        <v>3.87</v>
      </c>
      <c r="R941">
        <v>1.19</v>
      </c>
      <c r="S941">
        <v>1.3</v>
      </c>
      <c r="T941">
        <v>0.98</v>
      </c>
      <c r="U941">
        <v>1662</v>
      </c>
      <c r="V941">
        <v>4495.7</v>
      </c>
      <c r="W941">
        <v>14094.38</v>
      </c>
      <c r="X941">
        <v>5964.54</v>
      </c>
      <c r="Y941">
        <v>2433.25</v>
      </c>
      <c r="Z941">
        <v>32695.93</v>
      </c>
    </row>
    <row r="942" spans="2:26" x14ac:dyDescent="0.25">
      <c r="B942" s="3">
        <v>45243</v>
      </c>
      <c r="C942">
        <v>364.9</v>
      </c>
      <c r="D942">
        <v>4.9009999999999998</v>
      </c>
      <c r="E942">
        <v>95.16</v>
      </c>
      <c r="F942">
        <v>95.533000000000001</v>
      </c>
      <c r="G942">
        <v>105.631</v>
      </c>
      <c r="H942">
        <v>1325.1</v>
      </c>
      <c r="I942">
        <v>1.0698000000000001</v>
      </c>
      <c r="J942">
        <v>7.2891000000000004</v>
      </c>
      <c r="K942">
        <v>269.68849999999998</v>
      </c>
      <c r="L942">
        <v>36915</v>
      </c>
      <c r="M942">
        <v>69.03</v>
      </c>
      <c r="N942">
        <v>1946.92</v>
      </c>
      <c r="O942">
        <v>3.1970000000000001</v>
      </c>
      <c r="P942">
        <v>17.2</v>
      </c>
      <c r="Q942">
        <v>3.93</v>
      </c>
      <c r="R942">
        <v>1.21</v>
      </c>
      <c r="S942">
        <v>1.31</v>
      </c>
      <c r="T942">
        <v>0.96</v>
      </c>
      <c r="U942">
        <v>1655</v>
      </c>
      <c r="V942">
        <v>4411.55</v>
      </c>
      <c r="W942">
        <v>13767.74</v>
      </c>
      <c r="X942">
        <v>5989.1</v>
      </c>
      <c r="Y942">
        <v>2403.7600000000002</v>
      </c>
      <c r="Z942">
        <v>32585.11</v>
      </c>
    </row>
    <row r="943" spans="2:26" x14ac:dyDescent="0.25">
      <c r="B943" s="3">
        <v>45242</v>
      </c>
      <c r="C943">
        <v>361.31</v>
      </c>
      <c r="D943">
        <v>4.8876999999999997</v>
      </c>
      <c r="E943">
        <v>95.16</v>
      </c>
      <c r="F943">
        <v>95.527000000000001</v>
      </c>
      <c r="G943">
        <v>105.861</v>
      </c>
      <c r="H943">
        <v>1316.9</v>
      </c>
      <c r="I943">
        <v>1.0686</v>
      </c>
      <c r="J943">
        <v>7.2854999999999999</v>
      </c>
      <c r="K943">
        <v>268.22140000000002</v>
      </c>
      <c r="L943">
        <v>37555</v>
      </c>
      <c r="M943">
        <v>68.48</v>
      </c>
      <c r="N943">
        <v>1940.2</v>
      </c>
      <c r="O943">
        <v>3.0329999999999999</v>
      </c>
      <c r="P943">
        <v>17.184999999999999</v>
      </c>
      <c r="Q943">
        <v>3.92</v>
      </c>
      <c r="R943">
        <v>1.22</v>
      </c>
      <c r="S943">
        <v>1.32</v>
      </c>
      <c r="T943">
        <v>0.96</v>
      </c>
      <c r="U943">
        <v>1643</v>
      </c>
      <c r="V943">
        <v>4415.24</v>
      </c>
      <c r="W943">
        <v>13798.11</v>
      </c>
      <c r="X943">
        <v>5900.82</v>
      </c>
      <c r="Y943">
        <v>2409.66</v>
      </c>
      <c r="Z943">
        <v>32568.11</v>
      </c>
    </row>
    <row r="944" spans="2:26" x14ac:dyDescent="0.25">
      <c r="B944" s="3">
        <v>45241</v>
      </c>
      <c r="C944">
        <v>361.31</v>
      </c>
      <c r="D944">
        <v>4.8876999999999997</v>
      </c>
      <c r="E944">
        <v>95.16</v>
      </c>
      <c r="F944">
        <v>95.527000000000001</v>
      </c>
      <c r="G944">
        <v>105.861</v>
      </c>
      <c r="H944">
        <v>1316.9</v>
      </c>
      <c r="I944">
        <v>1.0686</v>
      </c>
      <c r="J944">
        <v>7.2854999999999999</v>
      </c>
      <c r="K944">
        <v>268.22140000000002</v>
      </c>
      <c r="L944">
        <v>37555</v>
      </c>
      <c r="M944">
        <v>68.48</v>
      </c>
      <c r="N944">
        <v>1940.2</v>
      </c>
      <c r="O944">
        <v>3.0329999999999999</v>
      </c>
      <c r="P944">
        <v>17.184999999999999</v>
      </c>
      <c r="Q944">
        <v>3.92</v>
      </c>
      <c r="R944">
        <v>1.22</v>
      </c>
      <c r="S944">
        <v>1.32</v>
      </c>
      <c r="T944">
        <v>0.96</v>
      </c>
      <c r="U944">
        <v>1643</v>
      </c>
      <c r="V944">
        <v>4415.24</v>
      </c>
      <c r="W944">
        <v>13798.11</v>
      </c>
      <c r="X944">
        <v>5900.82</v>
      </c>
      <c r="Y944">
        <v>2409.66</v>
      </c>
      <c r="Z944">
        <v>32568.11</v>
      </c>
    </row>
    <row r="945" spans="2:26" x14ac:dyDescent="0.25">
      <c r="B945" s="3">
        <v>45240</v>
      </c>
      <c r="C945">
        <v>361.31</v>
      </c>
      <c r="D945">
        <v>4.8876999999999997</v>
      </c>
      <c r="E945">
        <v>95.13</v>
      </c>
      <c r="F945">
        <v>95.527000000000001</v>
      </c>
      <c r="G945">
        <v>105.861</v>
      </c>
      <c r="H945">
        <v>1316.9</v>
      </c>
      <c r="I945">
        <v>1.0686</v>
      </c>
      <c r="J945">
        <v>7.2854999999999999</v>
      </c>
      <c r="K945">
        <v>268.22140000000002</v>
      </c>
      <c r="L945">
        <v>37555</v>
      </c>
      <c r="M945">
        <v>68.48</v>
      </c>
      <c r="N945">
        <v>1940.2</v>
      </c>
      <c r="O945">
        <v>3.0329999999999999</v>
      </c>
      <c r="P945">
        <v>17.184999999999999</v>
      </c>
      <c r="Q945">
        <v>3.92</v>
      </c>
      <c r="R945">
        <v>1.22</v>
      </c>
      <c r="S945">
        <v>1.32</v>
      </c>
      <c r="T945">
        <v>0.96</v>
      </c>
      <c r="U945">
        <v>1643</v>
      </c>
      <c r="V945">
        <v>4415.24</v>
      </c>
      <c r="W945">
        <v>13798.11</v>
      </c>
      <c r="X945">
        <v>5900.82</v>
      </c>
      <c r="Y945">
        <v>2409.66</v>
      </c>
      <c r="Z945">
        <v>32568.11</v>
      </c>
    </row>
    <row r="946" spans="2:26" x14ac:dyDescent="0.25">
      <c r="B946" s="3">
        <v>45239</v>
      </c>
      <c r="C946">
        <v>357.81</v>
      </c>
      <c r="D946">
        <v>4.8960999999999997</v>
      </c>
      <c r="E946">
        <v>95.13</v>
      </c>
      <c r="F946">
        <v>95.540999999999997</v>
      </c>
      <c r="G946">
        <v>105.91</v>
      </c>
      <c r="H946">
        <v>1309.75</v>
      </c>
      <c r="I946">
        <v>1.0668</v>
      </c>
      <c r="J946">
        <v>7.2846000000000002</v>
      </c>
      <c r="K946">
        <v>265.18009999999998</v>
      </c>
      <c r="L946">
        <v>36805</v>
      </c>
      <c r="M946">
        <v>67.599999999999994</v>
      </c>
      <c r="N946">
        <v>1958.55</v>
      </c>
      <c r="O946">
        <v>3.0409999999999999</v>
      </c>
      <c r="P946">
        <v>17.254999999999999</v>
      </c>
      <c r="Q946">
        <v>3.94</v>
      </c>
      <c r="R946">
        <v>1.24</v>
      </c>
      <c r="S946">
        <v>1.34</v>
      </c>
      <c r="T946">
        <v>0.97</v>
      </c>
      <c r="U946">
        <v>1598</v>
      </c>
      <c r="V946">
        <v>4347.3500000000004</v>
      </c>
      <c r="W946">
        <v>13521.45</v>
      </c>
      <c r="X946">
        <v>6030.26</v>
      </c>
      <c r="Y946">
        <v>2427.08</v>
      </c>
      <c r="Z946">
        <v>32646.46</v>
      </c>
    </row>
    <row r="947" spans="2:26" x14ac:dyDescent="0.25">
      <c r="B947" s="3">
        <v>45238</v>
      </c>
      <c r="C947">
        <v>364.21</v>
      </c>
      <c r="D947">
        <v>4.9459</v>
      </c>
      <c r="E947">
        <v>95.09</v>
      </c>
      <c r="F947">
        <v>95.555000000000007</v>
      </c>
      <c r="G947">
        <v>105.593</v>
      </c>
      <c r="H947">
        <v>1310.55</v>
      </c>
      <c r="I947">
        <v>1.0709</v>
      </c>
      <c r="J947">
        <v>7.2760999999999996</v>
      </c>
      <c r="K947">
        <v>266.8904</v>
      </c>
      <c r="L947">
        <v>35895</v>
      </c>
      <c r="M947">
        <v>67.150000000000006</v>
      </c>
      <c r="N947">
        <v>1950.2</v>
      </c>
      <c r="O947">
        <v>3.1059999999999999</v>
      </c>
      <c r="P947">
        <v>17.29</v>
      </c>
      <c r="Q947">
        <v>3.98</v>
      </c>
      <c r="R947">
        <v>1.25</v>
      </c>
      <c r="S947">
        <v>1.36</v>
      </c>
      <c r="T947">
        <v>0.98</v>
      </c>
      <c r="U947">
        <v>1530</v>
      </c>
      <c r="V947">
        <v>4382.78</v>
      </c>
      <c r="W947">
        <v>13650.41</v>
      </c>
      <c r="X947">
        <v>6039.91</v>
      </c>
      <c r="Y947">
        <v>2421.62</v>
      </c>
      <c r="Z947">
        <v>32166.48</v>
      </c>
    </row>
    <row r="948" spans="2:26" x14ac:dyDescent="0.25">
      <c r="B948" s="3">
        <v>45237</v>
      </c>
      <c r="C948">
        <v>362.22</v>
      </c>
      <c r="D948">
        <v>4.9501999999999997</v>
      </c>
      <c r="E948">
        <v>95.08</v>
      </c>
      <c r="F948">
        <v>95.546000000000006</v>
      </c>
      <c r="G948">
        <v>105.542</v>
      </c>
      <c r="H948">
        <v>1308</v>
      </c>
      <c r="I948">
        <v>1.07</v>
      </c>
      <c r="J948">
        <v>7.28</v>
      </c>
      <c r="K948">
        <v>268.07530000000003</v>
      </c>
      <c r="L948">
        <v>36145</v>
      </c>
      <c r="M948">
        <v>68.2</v>
      </c>
      <c r="N948">
        <v>1969.45</v>
      </c>
      <c r="O948">
        <v>3.14</v>
      </c>
      <c r="P948">
        <v>17.355</v>
      </c>
      <c r="Q948">
        <v>3.98</v>
      </c>
      <c r="R948">
        <v>1.25</v>
      </c>
      <c r="S948">
        <v>1.35</v>
      </c>
      <c r="T948">
        <v>0.99</v>
      </c>
      <c r="U948">
        <v>1559</v>
      </c>
      <c r="V948">
        <v>4378.38</v>
      </c>
      <c r="W948">
        <v>13639.86</v>
      </c>
      <c r="X948">
        <v>6087.1</v>
      </c>
      <c r="Y948">
        <v>2443.96</v>
      </c>
      <c r="Z948">
        <v>32271.82</v>
      </c>
    </row>
    <row r="949" spans="2:26" x14ac:dyDescent="0.25">
      <c r="B949" s="3">
        <v>45236</v>
      </c>
      <c r="C949">
        <v>355.46</v>
      </c>
      <c r="D949">
        <v>4.8791000000000002</v>
      </c>
      <c r="E949">
        <v>95.07</v>
      </c>
      <c r="F949">
        <v>95.534999999999997</v>
      </c>
      <c r="G949">
        <v>105.215</v>
      </c>
      <c r="H949">
        <v>1297.45</v>
      </c>
      <c r="I949">
        <v>1.0718000000000001</v>
      </c>
      <c r="J949">
        <v>7.2702</v>
      </c>
      <c r="K949">
        <v>265.53280000000001</v>
      </c>
      <c r="L949">
        <v>35320</v>
      </c>
      <c r="M949">
        <v>70.47</v>
      </c>
      <c r="N949">
        <v>1978.14</v>
      </c>
      <c r="O949">
        <v>3.2639999999999998</v>
      </c>
      <c r="P949">
        <v>17.445</v>
      </c>
      <c r="Q949">
        <v>3.9</v>
      </c>
      <c r="R949">
        <v>1.25</v>
      </c>
      <c r="S949">
        <v>1.34</v>
      </c>
      <c r="T949">
        <v>0.99</v>
      </c>
      <c r="U949">
        <v>1523</v>
      </c>
      <c r="V949">
        <v>4365.9799999999996</v>
      </c>
      <c r="W949">
        <v>13518.78</v>
      </c>
      <c r="X949">
        <v>6182.05</v>
      </c>
      <c r="Y949">
        <v>2502.37</v>
      </c>
      <c r="Z949">
        <v>32708.48</v>
      </c>
    </row>
    <row r="950" spans="2:26" x14ac:dyDescent="0.25">
      <c r="B950" s="3">
        <v>45235</v>
      </c>
      <c r="C950">
        <v>356.63</v>
      </c>
      <c r="D950">
        <v>4.9179000000000004</v>
      </c>
      <c r="E950">
        <v>94.98</v>
      </c>
      <c r="F950">
        <v>95.48</v>
      </c>
      <c r="G950">
        <v>105.021</v>
      </c>
      <c r="H950">
        <v>1322.3</v>
      </c>
      <c r="I950">
        <v>1.0730999999999999</v>
      </c>
      <c r="J950">
        <v>7.2754000000000003</v>
      </c>
      <c r="K950">
        <v>269.66149999999999</v>
      </c>
      <c r="L950">
        <v>34805</v>
      </c>
      <c r="M950">
        <v>69.760000000000005</v>
      </c>
      <c r="N950">
        <v>1992.65</v>
      </c>
      <c r="O950">
        <v>3.5150000000000001</v>
      </c>
      <c r="P950">
        <v>17.57</v>
      </c>
      <c r="Q950">
        <v>3.95</v>
      </c>
      <c r="R950">
        <v>1.25</v>
      </c>
      <c r="S950">
        <v>1.35</v>
      </c>
      <c r="T950">
        <v>0.99</v>
      </c>
      <c r="U950">
        <v>1462</v>
      </c>
      <c r="V950">
        <v>4358.34</v>
      </c>
      <c r="W950">
        <v>13478.28</v>
      </c>
      <c r="X950">
        <v>6052.31</v>
      </c>
      <c r="Y950">
        <v>2368.34</v>
      </c>
      <c r="Z950">
        <v>31949.89</v>
      </c>
    </row>
    <row r="951" spans="2:26" x14ac:dyDescent="0.25">
      <c r="B951" s="3">
        <v>45234</v>
      </c>
      <c r="C951">
        <v>356.63</v>
      </c>
      <c r="D951">
        <v>4.9179000000000004</v>
      </c>
      <c r="E951">
        <v>94.98</v>
      </c>
      <c r="F951">
        <v>95.48</v>
      </c>
      <c r="G951">
        <v>105.021</v>
      </c>
      <c r="H951">
        <v>1322.3</v>
      </c>
      <c r="I951">
        <v>1.0730999999999999</v>
      </c>
      <c r="J951">
        <v>7.2754000000000003</v>
      </c>
      <c r="K951">
        <v>269.66149999999999</v>
      </c>
      <c r="L951">
        <v>34805</v>
      </c>
      <c r="M951">
        <v>69.760000000000005</v>
      </c>
      <c r="N951">
        <v>1992.65</v>
      </c>
      <c r="O951">
        <v>3.5150000000000001</v>
      </c>
      <c r="P951">
        <v>17.57</v>
      </c>
      <c r="Q951">
        <v>3.95</v>
      </c>
      <c r="R951">
        <v>1.25</v>
      </c>
      <c r="S951">
        <v>1.35</v>
      </c>
      <c r="T951">
        <v>0.99</v>
      </c>
      <c r="U951">
        <v>1462</v>
      </c>
      <c r="V951">
        <v>4358.34</v>
      </c>
      <c r="W951">
        <v>13478.28</v>
      </c>
      <c r="X951">
        <v>6052.31</v>
      </c>
      <c r="Y951">
        <v>2368.34</v>
      </c>
      <c r="Z951">
        <v>31949.89</v>
      </c>
    </row>
    <row r="952" spans="2:26" x14ac:dyDescent="0.25">
      <c r="B952" s="3">
        <v>45233</v>
      </c>
      <c r="C952">
        <v>356.63</v>
      </c>
      <c r="D952">
        <v>4.9179000000000004</v>
      </c>
      <c r="E952">
        <v>94.97</v>
      </c>
      <c r="F952">
        <v>95.48</v>
      </c>
      <c r="G952">
        <v>105.021</v>
      </c>
      <c r="H952">
        <v>1322.3</v>
      </c>
      <c r="I952">
        <v>1.0730999999999999</v>
      </c>
      <c r="J952">
        <v>7.2754000000000003</v>
      </c>
      <c r="K952">
        <v>269.66149999999999</v>
      </c>
      <c r="L952">
        <v>34805</v>
      </c>
      <c r="M952">
        <v>69.760000000000005</v>
      </c>
      <c r="N952">
        <v>1992.65</v>
      </c>
      <c r="O952">
        <v>3.5150000000000001</v>
      </c>
      <c r="P952">
        <v>17.57</v>
      </c>
      <c r="Q952">
        <v>3.95</v>
      </c>
      <c r="R952">
        <v>1.25</v>
      </c>
      <c r="S952">
        <v>1.35</v>
      </c>
      <c r="T952">
        <v>0.99</v>
      </c>
      <c r="U952">
        <v>1462</v>
      </c>
      <c r="V952">
        <v>4358.34</v>
      </c>
      <c r="W952">
        <v>13478.28</v>
      </c>
      <c r="X952">
        <v>6052.31</v>
      </c>
      <c r="Y952">
        <v>2368.34</v>
      </c>
      <c r="Z952">
        <v>31949.89</v>
      </c>
    </row>
    <row r="953" spans="2:26" x14ac:dyDescent="0.25">
      <c r="B953" s="3">
        <v>45232</v>
      </c>
      <c r="C953">
        <v>361.06</v>
      </c>
      <c r="D953">
        <v>4.9863</v>
      </c>
      <c r="E953">
        <v>94.84</v>
      </c>
      <c r="F953">
        <v>95.451999999999998</v>
      </c>
      <c r="G953">
        <v>106.124</v>
      </c>
      <c r="H953">
        <v>1343</v>
      </c>
      <c r="I953">
        <v>1.0622</v>
      </c>
      <c r="J953">
        <v>7.3143000000000002</v>
      </c>
      <c r="K953">
        <v>270.9316</v>
      </c>
      <c r="L953">
        <v>35300</v>
      </c>
      <c r="M953">
        <v>70.569999999999993</v>
      </c>
      <c r="N953">
        <v>1985.78</v>
      </c>
      <c r="O953">
        <v>3.472</v>
      </c>
      <c r="P953">
        <v>17.645</v>
      </c>
      <c r="Q953">
        <v>4.0599999999999996</v>
      </c>
      <c r="R953">
        <v>1.25</v>
      </c>
      <c r="S953">
        <v>1.34</v>
      </c>
      <c r="T953">
        <v>0.98</v>
      </c>
      <c r="U953">
        <v>1385</v>
      </c>
      <c r="V953">
        <v>4317.78</v>
      </c>
      <c r="W953">
        <v>13294.19</v>
      </c>
      <c r="X953">
        <v>5911.08</v>
      </c>
      <c r="Y953">
        <v>2343.12</v>
      </c>
      <c r="Z953">
        <v>31949.89</v>
      </c>
    </row>
    <row r="954" spans="2:26" x14ac:dyDescent="0.25">
      <c r="B954" s="3">
        <v>45231</v>
      </c>
      <c r="C954">
        <v>373.45</v>
      </c>
      <c r="D954">
        <v>5.2350000000000003</v>
      </c>
      <c r="E954">
        <v>94.73</v>
      </c>
      <c r="F954">
        <v>95.385999999999996</v>
      </c>
      <c r="G954">
        <v>106.884</v>
      </c>
      <c r="H954">
        <v>1357.25</v>
      </c>
      <c r="I954">
        <v>1.0569999999999999</v>
      </c>
      <c r="J954">
        <v>7.3159999999999998</v>
      </c>
      <c r="K954">
        <v>273.05259999999998</v>
      </c>
      <c r="L954">
        <v>34965</v>
      </c>
      <c r="M954">
        <v>69.709999999999994</v>
      </c>
      <c r="N954">
        <v>1982.53</v>
      </c>
      <c r="O954">
        <v>3.4940000000000002</v>
      </c>
      <c r="P954">
        <v>17.655000000000001</v>
      </c>
      <c r="Q954">
        <v>4.38</v>
      </c>
      <c r="R954">
        <v>1.29</v>
      </c>
      <c r="S954">
        <v>1.37</v>
      </c>
      <c r="T954">
        <v>0.98</v>
      </c>
      <c r="U954">
        <v>1401</v>
      </c>
      <c r="V954">
        <v>4237.8599999999997</v>
      </c>
      <c r="W954">
        <v>13061.47</v>
      </c>
      <c r="X954">
        <v>5859.57</v>
      </c>
      <c r="Y954">
        <v>2301.56</v>
      </c>
      <c r="Z954">
        <v>31601.65</v>
      </c>
    </row>
    <row r="955" spans="2:26" x14ac:dyDescent="0.25">
      <c r="B955" s="3">
        <v>45230</v>
      </c>
      <c r="C955">
        <v>365.92</v>
      </c>
      <c r="D955">
        <v>5.2058999999999997</v>
      </c>
      <c r="E955">
        <v>94.76</v>
      </c>
      <c r="F955">
        <v>95.323999999999998</v>
      </c>
      <c r="G955">
        <v>106.663</v>
      </c>
      <c r="H955">
        <v>1350.65</v>
      </c>
      <c r="I955">
        <v>1.0575000000000001</v>
      </c>
      <c r="J955">
        <v>7.3163999999999998</v>
      </c>
      <c r="K955">
        <v>268.1952</v>
      </c>
      <c r="L955">
        <v>34905</v>
      </c>
      <c r="M955">
        <v>70.040000000000006</v>
      </c>
      <c r="N955">
        <v>1983.88</v>
      </c>
      <c r="O955">
        <v>3.5750000000000002</v>
      </c>
      <c r="P955">
        <v>17.72</v>
      </c>
      <c r="Q955">
        <v>4.37</v>
      </c>
      <c r="R955">
        <v>1.29</v>
      </c>
      <c r="S955">
        <v>1.38</v>
      </c>
      <c r="T955">
        <v>0.96</v>
      </c>
      <c r="U955">
        <v>1459</v>
      </c>
      <c r="V955">
        <v>4193.8</v>
      </c>
      <c r="W955">
        <v>12851.24</v>
      </c>
      <c r="X955">
        <v>5861.74</v>
      </c>
      <c r="Y955">
        <v>2277.9899999999998</v>
      </c>
      <c r="Z955">
        <v>30858.85</v>
      </c>
    </row>
    <row r="956" spans="2:26" x14ac:dyDescent="0.25">
      <c r="B956" s="3">
        <v>45229</v>
      </c>
      <c r="C956">
        <v>372.06</v>
      </c>
      <c r="D956">
        <v>5.2355</v>
      </c>
      <c r="E956">
        <v>94.79</v>
      </c>
      <c r="F956">
        <v>95.225999999999999</v>
      </c>
      <c r="G956">
        <v>106.12</v>
      </c>
      <c r="H956">
        <v>1350.9</v>
      </c>
      <c r="I956">
        <v>1.0615000000000001</v>
      </c>
      <c r="J956">
        <v>7.3109999999999999</v>
      </c>
      <c r="K956">
        <v>267.84339999999997</v>
      </c>
      <c r="L956">
        <v>34765</v>
      </c>
      <c r="M956">
        <v>70.34</v>
      </c>
      <c r="N956">
        <v>1996.1</v>
      </c>
      <c r="O956">
        <v>3.3519999999999999</v>
      </c>
      <c r="P956">
        <v>17.91</v>
      </c>
      <c r="Q956">
        <v>4.37</v>
      </c>
      <c r="R956">
        <v>1.3</v>
      </c>
      <c r="S956">
        <v>1.38</v>
      </c>
      <c r="T956">
        <v>0.97</v>
      </c>
      <c r="U956">
        <v>1502</v>
      </c>
      <c r="V956">
        <v>4166.82</v>
      </c>
      <c r="W956">
        <v>12789.48</v>
      </c>
      <c r="X956">
        <v>5960.33</v>
      </c>
      <c r="Y956">
        <v>2310.5500000000002</v>
      </c>
      <c r="Z956">
        <v>30696.959999999999</v>
      </c>
    </row>
    <row r="957" spans="2:26" x14ac:dyDescent="0.25">
      <c r="B957" s="3">
        <v>45228</v>
      </c>
      <c r="C957">
        <v>375.86</v>
      </c>
      <c r="D957">
        <v>5.2111000000000001</v>
      </c>
      <c r="E957">
        <v>94.84</v>
      </c>
      <c r="F957">
        <v>95.188999999999993</v>
      </c>
      <c r="G957">
        <v>106.559</v>
      </c>
      <c r="H957">
        <v>1355.9</v>
      </c>
      <c r="I957">
        <v>1.0565</v>
      </c>
      <c r="J957">
        <v>7.3174000000000001</v>
      </c>
      <c r="K957">
        <v>270.34179999999998</v>
      </c>
      <c r="L957">
        <v>33980.050000000003</v>
      </c>
      <c r="M957">
        <v>71.36</v>
      </c>
      <c r="N957">
        <v>2006.37</v>
      </c>
      <c r="O957">
        <v>3.1640000000000001</v>
      </c>
      <c r="P957">
        <v>17.895</v>
      </c>
      <c r="Q957">
        <v>4.34</v>
      </c>
      <c r="R957">
        <v>1.28</v>
      </c>
      <c r="S957">
        <v>1.37</v>
      </c>
      <c r="T957">
        <v>0.97</v>
      </c>
      <c r="U957">
        <v>1563</v>
      </c>
      <c r="V957">
        <v>4117.37</v>
      </c>
      <c r="W957">
        <v>12643.01</v>
      </c>
      <c r="X957">
        <v>5979.01</v>
      </c>
      <c r="Y957">
        <v>2302.81</v>
      </c>
      <c r="Z957">
        <v>30991.69</v>
      </c>
    </row>
    <row r="958" spans="2:26" x14ac:dyDescent="0.25">
      <c r="B958" s="3">
        <v>45227</v>
      </c>
      <c r="C958">
        <v>375.86</v>
      </c>
      <c r="D958">
        <v>5.2111000000000001</v>
      </c>
      <c r="E958">
        <v>94.84</v>
      </c>
      <c r="F958">
        <v>95.188999999999993</v>
      </c>
      <c r="G958">
        <v>106.559</v>
      </c>
      <c r="H958">
        <v>1355.9</v>
      </c>
      <c r="I958">
        <v>1.0565</v>
      </c>
      <c r="J958">
        <v>7.3174000000000001</v>
      </c>
      <c r="K958">
        <v>270.34179999999998</v>
      </c>
      <c r="L958">
        <v>33980.050000000003</v>
      </c>
      <c r="M958">
        <v>71.36</v>
      </c>
      <c r="N958">
        <v>2006.37</v>
      </c>
      <c r="O958">
        <v>3.1640000000000001</v>
      </c>
      <c r="P958">
        <v>17.895</v>
      </c>
      <c r="Q958">
        <v>4.34</v>
      </c>
      <c r="R958">
        <v>1.28</v>
      </c>
      <c r="S958">
        <v>1.37</v>
      </c>
      <c r="T958">
        <v>0.97</v>
      </c>
      <c r="U958">
        <v>1563</v>
      </c>
      <c r="V958">
        <v>4117.37</v>
      </c>
      <c r="W958">
        <v>12643.01</v>
      </c>
      <c r="X958">
        <v>5979.01</v>
      </c>
      <c r="Y958">
        <v>2302.81</v>
      </c>
      <c r="Z958">
        <v>30991.69</v>
      </c>
    </row>
    <row r="959" spans="2:26" x14ac:dyDescent="0.25">
      <c r="B959" s="3">
        <v>45226</v>
      </c>
      <c r="C959">
        <v>375.86</v>
      </c>
      <c r="D959">
        <v>5.2111000000000001</v>
      </c>
      <c r="E959">
        <v>94.81</v>
      </c>
      <c r="F959">
        <v>95.188999999999993</v>
      </c>
      <c r="G959">
        <v>106.559</v>
      </c>
      <c r="H959">
        <v>1355.9</v>
      </c>
      <c r="I959">
        <v>1.0565</v>
      </c>
      <c r="J959">
        <v>7.3174000000000001</v>
      </c>
      <c r="K959">
        <v>270.34179999999998</v>
      </c>
      <c r="L959">
        <v>33980.050000000003</v>
      </c>
      <c r="M959">
        <v>71.36</v>
      </c>
      <c r="N959">
        <v>2006.37</v>
      </c>
      <c r="O959">
        <v>3.1640000000000001</v>
      </c>
      <c r="P959">
        <v>17.895</v>
      </c>
      <c r="Q959">
        <v>4.34</v>
      </c>
      <c r="R959">
        <v>1.28</v>
      </c>
      <c r="S959">
        <v>1.37</v>
      </c>
      <c r="T959">
        <v>0.97</v>
      </c>
      <c r="U959">
        <v>1563</v>
      </c>
      <c r="V959">
        <v>4117.37</v>
      </c>
      <c r="W959">
        <v>12643.01</v>
      </c>
      <c r="X959">
        <v>5979.01</v>
      </c>
      <c r="Y959">
        <v>2302.81</v>
      </c>
      <c r="Z959">
        <v>30991.69</v>
      </c>
    </row>
    <row r="960" spans="2:26" x14ac:dyDescent="0.25">
      <c r="B960" s="3">
        <v>45225</v>
      </c>
      <c r="C960">
        <v>378.41</v>
      </c>
      <c r="D960">
        <v>5.1872999999999996</v>
      </c>
      <c r="E960">
        <v>94.89</v>
      </c>
      <c r="F960">
        <v>95.149000000000001</v>
      </c>
      <c r="G960">
        <v>106.602</v>
      </c>
      <c r="H960">
        <v>1359.85</v>
      </c>
      <c r="I960">
        <v>1.0563</v>
      </c>
      <c r="J960">
        <v>7.3167999999999997</v>
      </c>
      <c r="K960">
        <v>272.60500000000002</v>
      </c>
      <c r="L960">
        <v>34065</v>
      </c>
      <c r="M960">
        <v>70.58</v>
      </c>
      <c r="N960">
        <v>1984.71</v>
      </c>
      <c r="O960">
        <v>3.214</v>
      </c>
      <c r="P960">
        <v>17.91</v>
      </c>
      <c r="Q960">
        <v>4.3099999999999996</v>
      </c>
      <c r="R960">
        <v>1.27</v>
      </c>
      <c r="S960">
        <v>1.37</v>
      </c>
      <c r="T960">
        <v>0.97</v>
      </c>
      <c r="U960">
        <v>1662</v>
      </c>
      <c r="V960">
        <v>4137.2299999999996</v>
      </c>
      <c r="W960">
        <v>12595.61</v>
      </c>
      <c r="X960">
        <v>5859.55</v>
      </c>
      <c r="Y960">
        <v>2299.08</v>
      </c>
      <c r="Z960">
        <v>30601.78</v>
      </c>
    </row>
    <row r="961" spans="2:26" x14ac:dyDescent="0.25">
      <c r="B961" s="3">
        <v>45224</v>
      </c>
      <c r="C961">
        <v>367.53</v>
      </c>
      <c r="D961">
        <v>5.0797999999999996</v>
      </c>
      <c r="E961">
        <v>95</v>
      </c>
      <c r="F961">
        <v>95.177000000000007</v>
      </c>
      <c r="G961">
        <v>106.52800000000001</v>
      </c>
      <c r="H961">
        <v>1349.45</v>
      </c>
      <c r="I961">
        <v>1.0566</v>
      </c>
      <c r="J961">
        <v>7.3171999999999997</v>
      </c>
      <c r="K961">
        <v>270.09219999999999</v>
      </c>
      <c r="L961">
        <v>34840</v>
      </c>
      <c r="M961">
        <v>71.22</v>
      </c>
      <c r="N961">
        <v>1979.72</v>
      </c>
      <c r="O961">
        <v>3.01</v>
      </c>
      <c r="P961">
        <v>17.954999999999998</v>
      </c>
      <c r="Q961">
        <v>4.2</v>
      </c>
      <c r="R961">
        <v>1.26</v>
      </c>
      <c r="S961">
        <v>1.35</v>
      </c>
      <c r="T961">
        <v>0.96</v>
      </c>
      <c r="U961">
        <v>1832</v>
      </c>
      <c r="V961">
        <v>4186.7700000000004</v>
      </c>
      <c r="W961">
        <v>12821.22</v>
      </c>
      <c r="X961">
        <v>5853.97</v>
      </c>
      <c r="Y961">
        <v>2363.17</v>
      </c>
      <c r="Z961">
        <v>31269.919999999998</v>
      </c>
    </row>
    <row r="962" spans="2:26" x14ac:dyDescent="0.25">
      <c r="B962" s="3">
        <v>45223</v>
      </c>
      <c r="C962">
        <v>375.26</v>
      </c>
      <c r="D962">
        <v>5.1322000000000001</v>
      </c>
      <c r="E962">
        <v>95.06</v>
      </c>
      <c r="F962">
        <v>95.114999999999995</v>
      </c>
      <c r="G962">
        <v>106.27</v>
      </c>
      <c r="H962">
        <v>1343.1</v>
      </c>
      <c r="I962">
        <v>1.0589999999999999</v>
      </c>
      <c r="J962">
        <v>7.3110999999999997</v>
      </c>
      <c r="K962">
        <v>268.97140000000002</v>
      </c>
      <c r="L962">
        <v>33845</v>
      </c>
      <c r="M962">
        <v>70.33</v>
      </c>
      <c r="N962">
        <v>1970.97</v>
      </c>
      <c r="O962">
        <v>2.9710000000000001</v>
      </c>
      <c r="P962">
        <v>17.84</v>
      </c>
      <c r="Q962">
        <v>4.2300000000000004</v>
      </c>
      <c r="R962">
        <v>1.27</v>
      </c>
      <c r="S962">
        <v>1.36</v>
      </c>
      <c r="T962">
        <v>0.96</v>
      </c>
      <c r="U962">
        <v>1949</v>
      </c>
      <c r="V962">
        <v>4247.68</v>
      </c>
      <c r="W962">
        <v>13139.88</v>
      </c>
      <c r="X962">
        <v>5799.38</v>
      </c>
      <c r="Y962">
        <v>2383.5100000000002</v>
      </c>
      <c r="Z962">
        <v>31062.35</v>
      </c>
    </row>
    <row r="963" spans="2:26" x14ac:dyDescent="0.25">
      <c r="B963" s="3">
        <v>45222</v>
      </c>
      <c r="C963">
        <v>384.85</v>
      </c>
      <c r="D963">
        <v>5.2417999999999996</v>
      </c>
      <c r="E963">
        <v>95.06</v>
      </c>
      <c r="F963">
        <v>95.069000000000003</v>
      </c>
      <c r="G963">
        <v>105.536</v>
      </c>
      <c r="H963">
        <v>1353.7</v>
      </c>
      <c r="I963">
        <v>1.0669999999999999</v>
      </c>
      <c r="J963">
        <v>7.3090000000000002</v>
      </c>
      <c r="K963">
        <v>270.01139999999998</v>
      </c>
      <c r="L963">
        <v>31485</v>
      </c>
      <c r="M963">
        <v>70.680000000000007</v>
      </c>
      <c r="N963">
        <v>1972.85</v>
      </c>
      <c r="O963">
        <v>2.9260000000000002</v>
      </c>
      <c r="P963">
        <v>18.585000000000001</v>
      </c>
      <c r="Q963">
        <v>4.34</v>
      </c>
      <c r="R963">
        <v>1.29</v>
      </c>
      <c r="S963">
        <v>1.38</v>
      </c>
      <c r="T963">
        <v>0.97</v>
      </c>
      <c r="U963">
        <v>2017</v>
      </c>
      <c r="V963">
        <v>4217.04</v>
      </c>
      <c r="W963">
        <v>13018.33</v>
      </c>
      <c r="X963">
        <v>5871.71</v>
      </c>
      <c r="Y963">
        <v>2357.02</v>
      </c>
      <c r="Z963">
        <v>30999.55</v>
      </c>
    </row>
    <row r="964" spans="2:26" x14ac:dyDescent="0.25">
      <c r="B964" s="3">
        <v>45221</v>
      </c>
      <c r="C964">
        <v>378.67</v>
      </c>
      <c r="D964">
        <v>5.2210999999999999</v>
      </c>
      <c r="E964">
        <v>95.13</v>
      </c>
      <c r="F964">
        <v>95.027000000000001</v>
      </c>
      <c r="G964">
        <v>106.163</v>
      </c>
      <c r="H964">
        <v>1352.5</v>
      </c>
      <c r="I964">
        <v>1.0593999999999999</v>
      </c>
      <c r="J964">
        <v>7.3151000000000002</v>
      </c>
      <c r="K964">
        <v>268.68799999999999</v>
      </c>
      <c r="L964">
        <v>29685</v>
      </c>
      <c r="M964">
        <v>71.13</v>
      </c>
      <c r="N964">
        <v>1981.4</v>
      </c>
      <c r="O964">
        <v>2.899</v>
      </c>
      <c r="P964">
        <v>18.399999999999999</v>
      </c>
      <c r="Q964">
        <v>4.3499999999999996</v>
      </c>
      <c r="R964">
        <v>1.3</v>
      </c>
      <c r="S964">
        <v>1.39</v>
      </c>
      <c r="T964">
        <v>0.96</v>
      </c>
      <c r="U964">
        <v>2046</v>
      </c>
      <c r="V964">
        <v>4224.16</v>
      </c>
      <c r="W964">
        <v>12983.81</v>
      </c>
      <c r="X964">
        <v>5871.71</v>
      </c>
      <c r="Y964">
        <v>2375</v>
      </c>
      <c r="Z964">
        <v>31259.360000000001</v>
      </c>
    </row>
    <row r="965" spans="2:26" x14ac:dyDescent="0.25">
      <c r="B965" s="3">
        <v>45220</v>
      </c>
      <c r="C965">
        <v>378.67</v>
      </c>
      <c r="D965">
        <v>5.2210999999999999</v>
      </c>
      <c r="E965">
        <v>95.13</v>
      </c>
      <c r="F965">
        <v>95.027000000000001</v>
      </c>
      <c r="G965">
        <v>106.163</v>
      </c>
      <c r="H965">
        <v>1352.5</v>
      </c>
      <c r="I965">
        <v>1.0593999999999999</v>
      </c>
      <c r="J965">
        <v>7.3151000000000002</v>
      </c>
      <c r="K965">
        <v>268.68799999999999</v>
      </c>
      <c r="L965">
        <v>29685</v>
      </c>
      <c r="M965">
        <v>71.13</v>
      </c>
      <c r="N965">
        <v>1981.4</v>
      </c>
      <c r="O965">
        <v>2.899</v>
      </c>
      <c r="P965">
        <v>18.399999999999999</v>
      </c>
      <c r="Q965">
        <v>4.3499999999999996</v>
      </c>
      <c r="R965">
        <v>1.3</v>
      </c>
      <c r="S965">
        <v>1.39</v>
      </c>
      <c r="T965">
        <v>0.96</v>
      </c>
      <c r="U965">
        <v>2046</v>
      </c>
      <c r="V965">
        <v>4224.16</v>
      </c>
      <c r="W965">
        <v>12983.81</v>
      </c>
      <c r="X965">
        <v>5871.71</v>
      </c>
      <c r="Y965">
        <v>2375</v>
      </c>
      <c r="Z965">
        <v>31259.360000000001</v>
      </c>
    </row>
    <row r="966" spans="2:26" x14ac:dyDescent="0.25">
      <c r="B966" s="3">
        <v>45219</v>
      </c>
      <c r="C966">
        <v>378.67</v>
      </c>
      <c r="D966">
        <v>5.2210999999999999</v>
      </c>
      <c r="E966">
        <v>95.13</v>
      </c>
      <c r="F966">
        <v>95.027000000000001</v>
      </c>
      <c r="G966">
        <v>106.163</v>
      </c>
      <c r="H966">
        <v>1352.5</v>
      </c>
      <c r="I966">
        <v>1.0593999999999999</v>
      </c>
      <c r="J966">
        <v>7.3151000000000002</v>
      </c>
      <c r="K966">
        <v>268.68799999999999</v>
      </c>
      <c r="L966">
        <v>29685</v>
      </c>
      <c r="M966">
        <v>71.13</v>
      </c>
      <c r="N966">
        <v>1981.4</v>
      </c>
      <c r="O966">
        <v>2.899</v>
      </c>
      <c r="P966">
        <v>18.399999999999999</v>
      </c>
      <c r="Q966">
        <v>4.3499999999999996</v>
      </c>
      <c r="R966">
        <v>1.3</v>
      </c>
      <c r="S966">
        <v>1.39</v>
      </c>
      <c r="T966">
        <v>0.96</v>
      </c>
      <c r="U966">
        <v>2046</v>
      </c>
      <c r="V966">
        <v>4224.16</v>
      </c>
      <c r="W966">
        <v>12983.81</v>
      </c>
      <c r="X966">
        <v>5871.71</v>
      </c>
      <c r="Y966">
        <v>2375</v>
      </c>
      <c r="Z966">
        <v>31259.360000000001</v>
      </c>
    </row>
    <row r="967" spans="2:26" x14ac:dyDescent="0.25">
      <c r="B967" s="3">
        <v>45218</v>
      </c>
      <c r="C967">
        <v>373.05</v>
      </c>
      <c r="D967">
        <v>5.1551999999999998</v>
      </c>
      <c r="E967">
        <v>95.24</v>
      </c>
      <c r="F967">
        <v>95.015000000000001</v>
      </c>
      <c r="G967">
        <v>106.253</v>
      </c>
      <c r="H967">
        <v>1357.3</v>
      </c>
      <c r="I967">
        <v>1.0582</v>
      </c>
      <c r="J967">
        <v>7.3103999999999996</v>
      </c>
      <c r="K967">
        <v>268.11130000000003</v>
      </c>
      <c r="L967">
        <v>28900</v>
      </c>
      <c r="M967">
        <v>71.58</v>
      </c>
      <c r="N967">
        <v>1974.46</v>
      </c>
      <c r="O967">
        <v>2.9569999999999999</v>
      </c>
      <c r="P967">
        <v>18.245000000000001</v>
      </c>
      <c r="Q967">
        <v>4.2300000000000004</v>
      </c>
      <c r="R967">
        <v>1.29</v>
      </c>
      <c r="S967">
        <v>1.37</v>
      </c>
      <c r="T967">
        <v>0.94</v>
      </c>
      <c r="U967">
        <v>2071</v>
      </c>
      <c r="V967">
        <v>4278</v>
      </c>
      <c r="W967">
        <v>13186.17</v>
      </c>
      <c r="X967">
        <v>5924.23</v>
      </c>
      <c r="Y967">
        <v>2415.8000000000002</v>
      </c>
      <c r="Z967">
        <v>31430.62</v>
      </c>
    </row>
    <row r="968" spans="2:26" x14ac:dyDescent="0.25">
      <c r="B968" s="3">
        <v>45217</v>
      </c>
      <c r="C968">
        <v>372.57</v>
      </c>
      <c r="D968">
        <v>4.7469999999999999</v>
      </c>
      <c r="E968">
        <v>95.28</v>
      </c>
      <c r="F968">
        <v>95.129000000000005</v>
      </c>
      <c r="G968">
        <v>106.565</v>
      </c>
      <c r="H968">
        <v>1349.6</v>
      </c>
      <c r="I968">
        <v>1.0536000000000001</v>
      </c>
      <c r="J968">
        <v>7.3164999999999996</v>
      </c>
      <c r="K968">
        <v>266.89280000000002</v>
      </c>
      <c r="L968">
        <v>28320</v>
      </c>
      <c r="M968">
        <v>71.95</v>
      </c>
      <c r="N968">
        <v>1947.55</v>
      </c>
      <c r="O968">
        <v>3.056</v>
      </c>
      <c r="P968">
        <v>18.29</v>
      </c>
      <c r="Q968">
        <v>4.1399999999999997</v>
      </c>
      <c r="R968">
        <v>1.27</v>
      </c>
      <c r="S968">
        <v>1.36</v>
      </c>
      <c r="T968">
        <v>0.94</v>
      </c>
      <c r="U968">
        <v>2105</v>
      </c>
      <c r="V968">
        <v>4314.6000000000004</v>
      </c>
      <c r="W968">
        <v>13314.3</v>
      </c>
      <c r="X968">
        <v>6075.68</v>
      </c>
      <c r="Y968">
        <v>2462.6</v>
      </c>
      <c r="Z968">
        <v>32042.25</v>
      </c>
    </row>
    <row r="969" spans="2:26" x14ac:dyDescent="0.25">
      <c r="B969" s="3">
        <v>45216</v>
      </c>
      <c r="C969">
        <v>369.64</v>
      </c>
      <c r="D969">
        <v>4.6845999999999997</v>
      </c>
      <c r="E969">
        <v>95.31</v>
      </c>
      <c r="F969">
        <v>95.176000000000002</v>
      </c>
      <c r="G969">
        <v>106.25</v>
      </c>
      <c r="H969">
        <v>1353.55</v>
      </c>
      <c r="I969">
        <v>1.0577000000000001</v>
      </c>
      <c r="J969">
        <v>7.3156999999999996</v>
      </c>
      <c r="K969">
        <v>268.6123</v>
      </c>
      <c r="L969">
        <v>28620</v>
      </c>
      <c r="M969">
        <v>71.44</v>
      </c>
      <c r="N969">
        <v>1923.18</v>
      </c>
      <c r="O969">
        <v>3.0790000000000002</v>
      </c>
      <c r="P969">
        <v>17.645</v>
      </c>
      <c r="Q969">
        <v>4.05</v>
      </c>
      <c r="R969">
        <v>1.24</v>
      </c>
      <c r="S969">
        <v>1.34</v>
      </c>
      <c r="T969">
        <v>0.93</v>
      </c>
      <c r="U969">
        <v>2058</v>
      </c>
      <c r="V969">
        <v>4373.2</v>
      </c>
      <c r="W969">
        <v>13533.75</v>
      </c>
      <c r="X969">
        <v>6092.55</v>
      </c>
      <c r="Y969">
        <v>2460.17</v>
      </c>
      <c r="Z969">
        <v>32040.29</v>
      </c>
    </row>
    <row r="970" spans="2:26" x14ac:dyDescent="0.25">
      <c r="B970" s="3">
        <v>45215</v>
      </c>
      <c r="C970">
        <v>373.21</v>
      </c>
      <c r="D970">
        <v>4.7286999999999999</v>
      </c>
      <c r="E970">
        <v>95.33</v>
      </c>
      <c r="F970">
        <v>95.22</v>
      </c>
      <c r="G970">
        <v>106.24299999999999</v>
      </c>
      <c r="H970">
        <v>1353.65</v>
      </c>
      <c r="I970">
        <v>1.056</v>
      </c>
      <c r="J970">
        <v>7.3109999999999999</v>
      </c>
      <c r="K970">
        <v>268.59750000000003</v>
      </c>
      <c r="L970">
        <v>28575</v>
      </c>
      <c r="M970">
        <v>71.25</v>
      </c>
      <c r="N970">
        <v>1920.2</v>
      </c>
      <c r="O970">
        <v>3.109</v>
      </c>
      <c r="P970">
        <v>17.72</v>
      </c>
      <c r="Q970">
        <v>4.09</v>
      </c>
      <c r="R970">
        <v>1.24</v>
      </c>
      <c r="S970">
        <v>1.33</v>
      </c>
      <c r="T970">
        <v>0.94</v>
      </c>
      <c r="U970">
        <v>1972</v>
      </c>
      <c r="V970">
        <v>4373.63</v>
      </c>
      <c r="W970">
        <v>13567.98</v>
      </c>
      <c r="X970">
        <v>6049.82</v>
      </c>
      <c r="Y970">
        <v>2436.2399999999998</v>
      </c>
      <c r="Z970">
        <v>31659.03</v>
      </c>
    </row>
    <row r="971" spans="2:26" x14ac:dyDescent="0.25">
      <c r="B971" s="3">
        <v>45214</v>
      </c>
      <c r="C971">
        <v>377.82</v>
      </c>
      <c r="D971">
        <v>4.7518000000000002</v>
      </c>
      <c r="E971">
        <v>95.32</v>
      </c>
      <c r="F971">
        <v>95.183999999999997</v>
      </c>
      <c r="G971">
        <v>106.648</v>
      </c>
      <c r="H971">
        <v>1350.05</v>
      </c>
      <c r="I971">
        <v>1.0509999999999999</v>
      </c>
      <c r="J971">
        <v>7.3049999999999997</v>
      </c>
      <c r="K971">
        <v>265.83760000000001</v>
      </c>
      <c r="L971">
        <v>26840</v>
      </c>
      <c r="M971">
        <v>71.13</v>
      </c>
      <c r="N971">
        <v>1932.82</v>
      </c>
      <c r="O971">
        <v>3.2360000000000002</v>
      </c>
      <c r="P971">
        <v>14.475</v>
      </c>
      <c r="Q971">
        <v>4.12</v>
      </c>
      <c r="R971">
        <v>1.24</v>
      </c>
      <c r="S971">
        <v>1.34</v>
      </c>
      <c r="T971">
        <v>0.95</v>
      </c>
      <c r="U971">
        <v>1945</v>
      </c>
      <c r="V971">
        <v>4327.78</v>
      </c>
      <c r="W971">
        <v>13407.23</v>
      </c>
      <c r="X971">
        <v>6115.88</v>
      </c>
      <c r="Y971">
        <v>2456.15</v>
      </c>
      <c r="Z971">
        <v>32315.99</v>
      </c>
    </row>
    <row r="972" spans="2:26" x14ac:dyDescent="0.25">
      <c r="B972" s="3">
        <v>45213</v>
      </c>
      <c r="C972">
        <v>377.82</v>
      </c>
      <c r="D972">
        <v>4.7518000000000002</v>
      </c>
      <c r="E972">
        <v>95.32</v>
      </c>
      <c r="F972">
        <v>95.183999999999997</v>
      </c>
      <c r="G972">
        <v>106.648</v>
      </c>
      <c r="H972">
        <v>1350.05</v>
      </c>
      <c r="I972">
        <v>1.0509999999999999</v>
      </c>
      <c r="J972">
        <v>7.3049999999999997</v>
      </c>
      <c r="K972">
        <v>265.83760000000001</v>
      </c>
      <c r="L972">
        <v>26840</v>
      </c>
      <c r="M972">
        <v>71.13</v>
      </c>
      <c r="N972">
        <v>1932.82</v>
      </c>
      <c r="O972">
        <v>3.2360000000000002</v>
      </c>
      <c r="P972">
        <v>14.475</v>
      </c>
      <c r="Q972">
        <v>4.12</v>
      </c>
      <c r="R972">
        <v>1.24</v>
      </c>
      <c r="S972">
        <v>1.34</v>
      </c>
      <c r="T972">
        <v>0.95</v>
      </c>
      <c r="U972">
        <v>1945</v>
      </c>
      <c r="V972">
        <v>4327.78</v>
      </c>
      <c r="W972">
        <v>13407.23</v>
      </c>
      <c r="X972">
        <v>6115.88</v>
      </c>
      <c r="Y972">
        <v>2456.15</v>
      </c>
      <c r="Z972">
        <v>32315.99</v>
      </c>
    </row>
    <row r="973" spans="2:26" x14ac:dyDescent="0.25">
      <c r="B973" s="3">
        <v>45212</v>
      </c>
      <c r="C973">
        <v>377.82</v>
      </c>
      <c r="D973">
        <v>4.7518000000000002</v>
      </c>
      <c r="E973">
        <v>95.31</v>
      </c>
      <c r="F973">
        <v>95.183999999999997</v>
      </c>
      <c r="G973">
        <v>106.648</v>
      </c>
      <c r="H973">
        <v>1350.05</v>
      </c>
      <c r="I973">
        <v>1.0509999999999999</v>
      </c>
      <c r="J973">
        <v>7.3049999999999997</v>
      </c>
      <c r="K973">
        <v>265.83760000000001</v>
      </c>
      <c r="L973">
        <v>26840</v>
      </c>
      <c r="M973">
        <v>71.13</v>
      </c>
      <c r="N973">
        <v>1932.82</v>
      </c>
      <c r="O973">
        <v>3.2360000000000002</v>
      </c>
      <c r="P973">
        <v>14.475</v>
      </c>
      <c r="Q973">
        <v>4.12</v>
      </c>
      <c r="R973">
        <v>1.24</v>
      </c>
      <c r="S973">
        <v>1.34</v>
      </c>
      <c r="T973">
        <v>0.95</v>
      </c>
      <c r="U973">
        <v>1945</v>
      </c>
      <c r="V973">
        <v>4327.78</v>
      </c>
      <c r="W973">
        <v>13407.23</v>
      </c>
      <c r="X973">
        <v>6115.88</v>
      </c>
      <c r="Y973">
        <v>2456.15</v>
      </c>
      <c r="Z973">
        <v>32315.99</v>
      </c>
    </row>
    <row r="974" spans="2:26" x14ac:dyDescent="0.25">
      <c r="B974" s="3">
        <v>45211</v>
      </c>
      <c r="C974">
        <v>369.92</v>
      </c>
      <c r="D974">
        <v>4.6866000000000003</v>
      </c>
      <c r="E974">
        <v>95.32</v>
      </c>
      <c r="F974">
        <v>95.197000000000003</v>
      </c>
      <c r="G974">
        <v>106.599</v>
      </c>
      <c r="H974">
        <v>1338.5</v>
      </c>
      <c r="I974">
        <v>1.0528</v>
      </c>
      <c r="J974">
        <v>7.306</v>
      </c>
      <c r="K974">
        <v>264.9735</v>
      </c>
      <c r="L974">
        <v>26755</v>
      </c>
      <c r="M974">
        <v>69.62</v>
      </c>
      <c r="N974">
        <v>1868.9</v>
      </c>
      <c r="O974">
        <v>3.3439999999999999</v>
      </c>
      <c r="P974">
        <v>14.36</v>
      </c>
      <c r="Q974">
        <v>4.0599999999999996</v>
      </c>
      <c r="R974">
        <v>1.23</v>
      </c>
      <c r="S974">
        <v>1.33</v>
      </c>
      <c r="T974">
        <v>0.94</v>
      </c>
      <c r="U974">
        <v>1935</v>
      </c>
      <c r="V974">
        <v>4349.6099999999997</v>
      </c>
      <c r="W974">
        <v>13574.22</v>
      </c>
      <c r="X974">
        <v>6267.34</v>
      </c>
      <c r="Y974">
        <v>2479.8200000000002</v>
      </c>
      <c r="Z974">
        <v>32494.66</v>
      </c>
    </row>
    <row r="975" spans="2:26" x14ac:dyDescent="0.25">
      <c r="B975" s="3">
        <v>45210</v>
      </c>
      <c r="C975">
        <v>376.49</v>
      </c>
      <c r="D975">
        <v>4.7051999999999996</v>
      </c>
      <c r="E975">
        <v>95.29</v>
      </c>
      <c r="F975">
        <v>95.283000000000001</v>
      </c>
      <c r="G975">
        <v>105.82</v>
      </c>
      <c r="H975">
        <v>1338.8</v>
      </c>
      <c r="I975">
        <v>1.0620000000000001</v>
      </c>
      <c r="J975">
        <v>7.3007</v>
      </c>
      <c r="K975">
        <v>265.09629999999999</v>
      </c>
      <c r="L975">
        <v>26800</v>
      </c>
      <c r="M975">
        <v>69.55</v>
      </c>
      <c r="N975">
        <v>1874.36</v>
      </c>
      <c r="O975">
        <v>3.3769999999999998</v>
      </c>
      <c r="P975">
        <v>14.305</v>
      </c>
      <c r="Q975">
        <v>4.05</v>
      </c>
      <c r="R975">
        <v>1.24</v>
      </c>
      <c r="S975">
        <v>1.34</v>
      </c>
      <c r="T975">
        <v>0.96</v>
      </c>
      <c r="U975">
        <v>1948</v>
      </c>
      <c r="V975">
        <v>4376.95</v>
      </c>
      <c r="W975">
        <v>13659.68</v>
      </c>
      <c r="X975">
        <v>6132.87</v>
      </c>
      <c r="Y975">
        <v>2450.08</v>
      </c>
      <c r="Z975">
        <v>31936.51</v>
      </c>
    </row>
    <row r="976" spans="2:26" x14ac:dyDescent="0.25">
      <c r="B976" s="3">
        <v>45209</v>
      </c>
      <c r="C976">
        <v>377.28</v>
      </c>
      <c r="D976">
        <v>4.7218999999999998</v>
      </c>
      <c r="E976">
        <v>95.22</v>
      </c>
      <c r="F976">
        <v>95.358999999999995</v>
      </c>
      <c r="G976">
        <v>105.825</v>
      </c>
      <c r="H976">
        <v>1349.65</v>
      </c>
      <c r="I976">
        <v>1.0605</v>
      </c>
      <c r="J976">
        <v>7.2939999999999996</v>
      </c>
      <c r="K976">
        <v>266.82859999999999</v>
      </c>
      <c r="L976">
        <v>27490</v>
      </c>
      <c r="M976">
        <v>69.27</v>
      </c>
      <c r="N976">
        <v>1860.4</v>
      </c>
      <c r="O976">
        <v>3.3820000000000001</v>
      </c>
      <c r="P976">
        <v>14.244999999999999</v>
      </c>
      <c r="Q976">
        <v>4.05</v>
      </c>
      <c r="R976">
        <v>1.23</v>
      </c>
      <c r="S976">
        <v>1.33</v>
      </c>
      <c r="T976">
        <v>0.95</v>
      </c>
      <c r="U976">
        <v>1983</v>
      </c>
      <c r="V976">
        <v>4358.24</v>
      </c>
      <c r="W976">
        <v>13562.84</v>
      </c>
      <c r="X976">
        <v>6052.51</v>
      </c>
      <c r="Y976">
        <v>2402.58</v>
      </c>
      <c r="Z976">
        <v>31746.53</v>
      </c>
    </row>
    <row r="977" spans="2:26" x14ac:dyDescent="0.25">
      <c r="B977" s="3">
        <v>45208</v>
      </c>
      <c r="C977">
        <v>378.01</v>
      </c>
      <c r="D977">
        <v>5.1120999999999999</v>
      </c>
      <c r="E977">
        <v>95.14</v>
      </c>
      <c r="F977">
        <v>95.367000000000004</v>
      </c>
      <c r="G977">
        <v>106.083</v>
      </c>
      <c r="H977">
        <v>1350</v>
      </c>
      <c r="I977">
        <v>1.0567</v>
      </c>
      <c r="J977">
        <v>7.2926000000000002</v>
      </c>
      <c r="K977">
        <v>263.21910000000003</v>
      </c>
      <c r="L977">
        <v>27735</v>
      </c>
      <c r="M977">
        <v>68.52</v>
      </c>
      <c r="N977">
        <v>1861.41</v>
      </c>
      <c r="O977">
        <v>3.3759999999999999</v>
      </c>
      <c r="P977">
        <v>14.154999999999999</v>
      </c>
      <c r="Q977">
        <v>4.22</v>
      </c>
      <c r="R977">
        <v>1.25</v>
      </c>
      <c r="S977">
        <v>1.34</v>
      </c>
      <c r="T977">
        <v>0.94</v>
      </c>
      <c r="U977">
        <v>1991</v>
      </c>
      <c r="V977">
        <v>4335.66</v>
      </c>
      <c r="W977">
        <v>13484.24</v>
      </c>
      <c r="X977">
        <v>5998.3</v>
      </c>
      <c r="Y977">
        <v>2408.73</v>
      </c>
      <c r="Z977">
        <v>30994.67</v>
      </c>
    </row>
    <row r="978" spans="2:26" x14ac:dyDescent="0.25">
      <c r="B978" s="3">
        <v>45207</v>
      </c>
      <c r="C978">
        <v>378.01</v>
      </c>
      <c r="D978">
        <v>5.0873999999999997</v>
      </c>
      <c r="E978">
        <v>95.14</v>
      </c>
      <c r="F978">
        <v>95.542000000000002</v>
      </c>
      <c r="G978">
        <v>106.044</v>
      </c>
      <c r="H978">
        <v>1350</v>
      </c>
      <c r="I978">
        <v>1.0586</v>
      </c>
      <c r="J978">
        <v>7.298</v>
      </c>
      <c r="K978">
        <v>262.2509</v>
      </c>
      <c r="L978">
        <v>28145</v>
      </c>
      <c r="M978">
        <v>67.34</v>
      </c>
      <c r="N978">
        <v>1833.01</v>
      </c>
      <c r="O978">
        <v>3.3380000000000001</v>
      </c>
      <c r="P978">
        <v>14.074999999999999</v>
      </c>
      <c r="Q978">
        <v>4.22</v>
      </c>
      <c r="R978">
        <v>1.25</v>
      </c>
      <c r="S978">
        <v>1.34</v>
      </c>
      <c r="T978">
        <v>0.94</v>
      </c>
      <c r="U978">
        <v>1929</v>
      </c>
      <c r="V978">
        <v>4308.5</v>
      </c>
      <c r="W978">
        <v>13431.34</v>
      </c>
      <c r="X978">
        <v>5974.3</v>
      </c>
      <c r="Y978">
        <v>2408.73</v>
      </c>
      <c r="Z978">
        <v>30994.67</v>
      </c>
    </row>
    <row r="979" spans="2:26" x14ac:dyDescent="0.25">
      <c r="B979" s="3">
        <v>45206</v>
      </c>
      <c r="C979">
        <v>378.01</v>
      </c>
      <c r="D979">
        <v>5.0873999999999997</v>
      </c>
      <c r="E979">
        <v>95.14</v>
      </c>
      <c r="F979">
        <v>95.542000000000002</v>
      </c>
      <c r="G979">
        <v>106.044</v>
      </c>
      <c r="H979">
        <v>1350</v>
      </c>
      <c r="I979">
        <v>1.0586</v>
      </c>
      <c r="J979">
        <v>7.298</v>
      </c>
      <c r="K979">
        <v>262.2509</v>
      </c>
      <c r="L979">
        <v>28145</v>
      </c>
      <c r="M979">
        <v>67.34</v>
      </c>
      <c r="N979">
        <v>1833.01</v>
      </c>
      <c r="O979">
        <v>3.3380000000000001</v>
      </c>
      <c r="P979">
        <v>14.074999999999999</v>
      </c>
      <c r="Q979">
        <v>4.22</v>
      </c>
      <c r="R979">
        <v>1.25</v>
      </c>
      <c r="S979">
        <v>1.34</v>
      </c>
      <c r="T979">
        <v>0.94</v>
      </c>
      <c r="U979">
        <v>1929</v>
      </c>
      <c r="V979">
        <v>4308.5</v>
      </c>
      <c r="W979">
        <v>13431.34</v>
      </c>
      <c r="X979">
        <v>5974.3</v>
      </c>
      <c r="Y979">
        <v>2408.73</v>
      </c>
      <c r="Z979">
        <v>30994.67</v>
      </c>
    </row>
    <row r="980" spans="2:26" x14ac:dyDescent="0.25">
      <c r="B980" s="3">
        <v>45205</v>
      </c>
      <c r="C980">
        <v>378.01</v>
      </c>
      <c r="D980">
        <v>5.0873999999999997</v>
      </c>
      <c r="E980">
        <v>95.11</v>
      </c>
      <c r="F980">
        <v>95.542000000000002</v>
      </c>
      <c r="G980">
        <v>106.044</v>
      </c>
      <c r="H980">
        <v>1350</v>
      </c>
      <c r="I980">
        <v>1.0586</v>
      </c>
      <c r="J980">
        <v>7.298</v>
      </c>
      <c r="K980">
        <v>262.2509</v>
      </c>
      <c r="L980">
        <v>28145</v>
      </c>
      <c r="M980">
        <v>67.34</v>
      </c>
      <c r="N980">
        <v>1833.01</v>
      </c>
      <c r="O980">
        <v>3.3380000000000001</v>
      </c>
      <c r="P980">
        <v>14.074999999999999</v>
      </c>
      <c r="Q980">
        <v>4.22</v>
      </c>
      <c r="R980">
        <v>1.25</v>
      </c>
      <c r="S980">
        <v>1.34</v>
      </c>
      <c r="T980">
        <v>0.94</v>
      </c>
      <c r="U980">
        <v>1929</v>
      </c>
      <c r="V980">
        <v>4308.5</v>
      </c>
      <c r="W980">
        <v>13431.34</v>
      </c>
      <c r="X980">
        <v>5974.3</v>
      </c>
      <c r="Y980">
        <v>2408.73</v>
      </c>
      <c r="Z980">
        <v>30994.67</v>
      </c>
    </row>
    <row r="981" spans="2:26" x14ac:dyDescent="0.25">
      <c r="B981" s="3">
        <v>45204</v>
      </c>
      <c r="C981">
        <v>380.36</v>
      </c>
      <c r="D981">
        <v>5.1242000000000001</v>
      </c>
      <c r="E981">
        <v>95.15</v>
      </c>
      <c r="F981">
        <v>95.65</v>
      </c>
      <c r="G981">
        <v>106.33199999999999</v>
      </c>
      <c r="H981">
        <v>1350.55</v>
      </c>
      <c r="I981">
        <v>1.0549999999999999</v>
      </c>
      <c r="J981">
        <v>7.298</v>
      </c>
      <c r="K981">
        <v>261.37119999999999</v>
      </c>
      <c r="L981">
        <v>27605</v>
      </c>
      <c r="M981">
        <v>67.2</v>
      </c>
      <c r="N981">
        <v>1820.3</v>
      </c>
      <c r="O981">
        <v>3.1659999999999999</v>
      </c>
      <c r="P981">
        <v>14.105</v>
      </c>
      <c r="Q981">
        <v>4.29</v>
      </c>
      <c r="R981">
        <v>1.27</v>
      </c>
      <c r="S981">
        <v>1.36</v>
      </c>
      <c r="T981">
        <v>0.95</v>
      </c>
      <c r="U981">
        <v>1827</v>
      </c>
      <c r="V981">
        <v>4258.1899999999996</v>
      </c>
      <c r="W981">
        <v>13219.83</v>
      </c>
      <c r="X981">
        <v>5887.98</v>
      </c>
      <c r="Y981">
        <v>2403.6</v>
      </c>
      <c r="Z981">
        <v>31075.360000000001</v>
      </c>
    </row>
    <row r="982" spans="2:26" x14ac:dyDescent="0.25">
      <c r="B982" s="3">
        <v>45203</v>
      </c>
      <c r="C982">
        <v>380.14</v>
      </c>
      <c r="D982">
        <v>5.0991</v>
      </c>
      <c r="E982">
        <v>95.22</v>
      </c>
      <c r="F982">
        <v>95.704999999999998</v>
      </c>
      <c r="G982">
        <v>106.79900000000001</v>
      </c>
      <c r="H982">
        <v>1363.45</v>
      </c>
      <c r="I982">
        <v>1.0504</v>
      </c>
      <c r="J982">
        <v>7.298</v>
      </c>
      <c r="K982">
        <v>264.38049999999998</v>
      </c>
      <c r="L982">
        <v>27775</v>
      </c>
      <c r="M982">
        <v>68.09</v>
      </c>
      <c r="N982">
        <v>1821.36</v>
      </c>
      <c r="O982">
        <v>2.9620000000000002</v>
      </c>
      <c r="P982">
        <v>14.15</v>
      </c>
      <c r="Q982">
        <v>4.2699999999999996</v>
      </c>
      <c r="R982">
        <v>1.26</v>
      </c>
      <c r="S982">
        <v>1.36</v>
      </c>
      <c r="T982">
        <v>0.95</v>
      </c>
      <c r="U982">
        <v>1778</v>
      </c>
      <c r="V982">
        <v>4263.75</v>
      </c>
      <c r="W982">
        <v>13236.01</v>
      </c>
      <c r="X982">
        <v>5882.68</v>
      </c>
      <c r="Y982">
        <v>2405.69</v>
      </c>
      <c r="Z982">
        <v>30526.880000000001</v>
      </c>
    </row>
    <row r="983" spans="2:26" x14ac:dyDescent="0.25">
      <c r="B983" s="3">
        <v>45202</v>
      </c>
      <c r="C983">
        <v>369.04</v>
      </c>
      <c r="D983">
        <v>4.9920999999999998</v>
      </c>
      <c r="E983">
        <v>95.34</v>
      </c>
      <c r="F983">
        <v>95.897000000000006</v>
      </c>
      <c r="G983">
        <v>107</v>
      </c>
      <c r="H983">
        <v>1349.4</v>
      </c>
      <c r="I983">
        <v>1.0467</v>
      </c>
      <c r="J983">
        <v>7.298</v>
      </c>
      <c r="K983">
        <v>263.34050000000002</v>
      </c>
      <c r="L983">
        <v>27385</v>
      </c>
      <c r="M983">
        <v>70.98</v>
      </c>
      <c r="N983">
        <v>1823.02</v>
      </c>
      <c r="O983">
        <v>2.9489999999999998</v>
      </c>
      <c r="P983">
        <v>14.244999999999999</v>
      </c>
      <c r="Q983">
        <v>4.2</v>
      </c>
      <c r="R983">
        <v>1.26</v>
      </c>
      <c r="S983">
        <v>1.37</v>
      </c>
      <c r="T983">
        <v>0.94</v>
      </c>
      <c r="U983">
        <v>1780</v>
      </c>
      <c r="V983">
        <v>4229.45</v>
      </c>
      <c r="W983">
        <v>13059.47</v>
      </c>
      <c r="X983">
        <v>5949.18</v>
      </c>
      <c r="Y983">
        <v>2465.0700000000002</v>
      </c>
      <c r="Z983">
        <v>31237.94</v>
      </c>
    </row>
    <row r="984" spans="2:26" x14ac:dyDescent="0.25">
      <c r="B984" s="3">
        <v>45201</v>
      </c>
      <c r="C984">
        <v>363.66</v>
      </c>
      <c r="D984">
        <v>4.8543000000000003</v>
      </c>
      <c r="E984">
        <v>95.5</v>
      </c>
      <c r="F984">
        <v>96.218999999999994</v>
      </c>
      <c r="G984">
        <v>106.904</v>
      </c>
      <c r="H984">
        <v>1349.4</v>
      </c>
      <c r="I984">
        <v>1.0477000000000001</v>
      </c>
      <c r="J984">
        <v>7.298</v>
      </c>
      <c r="K984">
        <v>267.06880000000001</v>
      </c>
      <c r="L984">
        <v>28150</v>
      </c>
      <c r="M984">
        <v>71.099999999999994</v>
      </c>
      <c r="N984">
        <v>1828.03</v>
      </c>
      <c r="O984">
        <v>2.84</v>
      </c>
      <c r="P984">
        <v>14.395</v>
      </c>
      <c r="Q984">
        <v>4.0199999999999996</v>
      </c>
      <c r="R984">
        <v>1.23</v>
      </c>
      <c r="S984">
        <v>1.36</v>
      </c>
      <c r="T984">
        <v>0.94</v>
      </c>
      <c r="U984">
        <v>1737</v>
      </c>
      <c r="V984">
        <v>4288.3900000000003</v>
      </c>
      <c r="W984">
        <v>13307.77</v>
      </c>
      <c r="X984">
        <v>6148.33</v>
      </c>
      <c r="Y984">
        <v>2465.0700000000002</v>
      </c>
      <c r="Z984">
        <v>31759.88</v>
      </c>
    </row>
    <row r="985" spans="2:26" x14ac:dyDescent="0.25">
      <c r="B985" s="3">
        <v>45200</v>
      </c>
      <c r="C985">
        <v>361.91</v>
      </c>
      <c r="D985">
        <v>4.8066000000000004</v>
      </c>
      <c r="E985">
        <v>95.56</v>
      </c>
      <c r="F985">
        <v>96.38</v>
      </c>
      <c r="G985">
        <v>106.17400000000001</v>
      </c>
      <c r="H985">
        <v>1349.4</v>
      </c>
      <c r="I985">
        <v>1.0572999999999999</v>
      </c>
      <c r="J985">
        <v>7.298</v>
      </c>
      <c r="K985">
        <v>267.77260000000001</v>
      </c>
      <c r="L985">
        <v>26869.69</v>
      </c>
      <c r="M985">
        <v>71.25</v>
      </c>
      <c r="N985">
        <v>1848.63</v>
      </c>
      <c r="O985">
        <v>2.9289999999999998</v>
      </c>
      <c r="P985">
        <v>14.63</v>
      </c>
      <c r="Q985">
        <v>3.94</v>
      </c>
      <c r="R985">
        <v>1.21</v>
      </c>
      <c r="S985">
        <v>1.34</v>
      </c>
      <c r="T985">
        <v>0.93</v>
      </c>
      <c r="U985">
        <v>1701</v>
      </c>
      <c r="V985">
        <v>4288.05</v>
      </c>
      <c r="W985">
        <v>13219.32</v>
      </c>
      <c r="X985">
        <v>6148.33</v>
      </c>
      <c r="Y985">
        <v>2465.0700000000002</v>
      </c>
      <c r="Z985">
        <v>31857.62</v>
      </c>
    </row>
    <row r="986" spans="2:26" x14ac:dyDescent="0.25">
      <c r="B986" s="3">
        <v>45199</v>
      </c>
      <c r="C986">
        <v>361.91</v>
      </c>
      <c r="D986">
        <v>4.8066000000000004</v>
      </c>
      <c r="E986">
        <v>95.56</v>
      </c>
      <c r="F986">
        <v>96.38</v>
      </c>
      <c r="G986">
        <v>106.17400000000001</v>
      </c>
      <c r="H986">
        <v>1349.4</v>
      </c>
      <c r="I986">
        <v>1.0572999999999999</v>
      </c>
      <c r="J986">
        <v>7.298</v>
      </c>
      <c r="K986">
        <v>267.77260000000001</v>
      </c>
      <c r="L986">
        <v>26869.69</v>
      </c>
      <c r="M986">
        <v>71.25</v>
      </c>
      <c r="N986">
        <v>1848.63</v>
      </c>
      <c r="O986">
        <v>2.9289999999999998</v>
      </c>
      <c r="P986">
        <v>14.63</v>
      </c>
      <c r="Q986">
        <v>3.94</v>
      </c>
      <c r="R986">
        <v>1.21</v>
      </c>
      <c r="S986">
        <v>1.34</v>
      </c>
      <c r="T986">
        <v>0.93</v>
      </c>
      <c r="U986">
        <v>1701</v>
      </c>
      <c r="V986">
        <v>4288.05</v>
      </c>
      <c r="W986">
        <v>13219.32</v>
      </c>
      <c r="X986">
        <v>6148.33</v>
      </c>
      <c r="Y986">
        <v>2465.0700000000002</v>
      </c>
      <c r="Z986">
        <v>31857.62</v>
      </c>
    </row>
    <row r="987" spans="2:26" x14ac:dyDescent="0.25">
      <c r="B987" s="3">
        <v>45198</v>
      </c>
      <c r="C987">
        <v>361.91</v>
      </c>
      <c r="D987">
        <v>4.8066000000000004</v>
      </c>
      <c r="E987">
        <v>95.55</v>
      </c>
      <c r="F987">
        <v>96.38</v>
      </c>
      <c r="G987">
        <v>106.17400000000001</v>
      </c>
      <c r="H987">
        <v>1349.4</v>
      </c>
      <c r="I987">
        <v>1.0572999999999999</v>
      </c>
      <c r="J987">
        <v>7.298</v>
      </c>
      <c r="K987">
        <v>267.77260000000001</v>
      </c>
      <c r="L987">
        <v>26869.69</v>
      </c>
      <c r="M987">
        <v>71.25</v>
      </c>
      <c r="N987">
        <v>1848.63</v>
      </c>
      <c r="O987">
        <v>2.9289999999999998</v>
      </c>
      <c r="P987">
        <v>14.63</v>
      </c>
      <c r="Q987">
        <v>3.94</v>
      </c>
      <c r="R987">
        <v>1.21</v>
      </c>
      <c r="S987">
        <v>1.34</v>
      </c>
      <c r="T987">
        <v>0.93</v>
      </c>
      <c r="U987">
        <v>1701</v>
      </c>
      <c r="V987">
        <v>4288.05</v>
      </c>
      <c r="W987">
        <v>13219.32</v>
      </c>
      <c r="X987">
        <v>6148.33</v>
      </c>
      <c r="Y987">
        <v>2465.0700000000002</v>
      </c>
      <c r="Z987">
        <v>31857.62</v>
      </c>
    </row>
    <row r="988" spans="2:26" x14ac:dyDescent="0.25">
      <c r="B988" s="3">
        <v>45197</v>
      </c>
      <c r="C988">
        <v>369.19</v>
      </c>
      <c r="D988">
        <v>4.8155000000000001</v>
      </c>
      <c r="E988">
        <v>95.59</v>
      </c>
      <c r="F988">
        <v>96.463999999999999</v>
      </c>
      <c r="G988">
        <v>106.224</v>
      </c>
      <c r="H988">
        <v>1349.4</v>
      </c>
      <c r="I988">
        <v>1.0566</v>
      </c>
      <c r="J988">
        <v>7.298</v>
      </c>
      <c r="K988">
        <v>269.37950000000001</v>
      </c>
      <c r="L988">
        <v>27120</v>
      </c>
      <c r="M988">
        <v>71.59</v>
      </c>
      <c r="N988">
        <v>1864.87</v>
      </c>
      <c r="O988">
        <v>2.9449999999999998</v>
      </c>
      <c r="P988">
        <v>14.76</v>
      </c>
      <c r="Q988">
        <v>3.98</v>
      </c>
      <c r="R988">
        <v>1.2</v>
      </c>
      <c r="S988">
        <v>1.33</v>
      </c>
      <c r="T988">
        <v>0.94</v>
      </c>
      <c r="U988">
        <v>1716</v>
      </c>
      <c r="V988">
        <v>4299.7</v>
      </c>
      <c r="W988">
        <v>13201.28</v>
      </c>
      <c r="X988">
        <v>5990.56</v>
      </c>
      <c r="Y988">
        <v>2465.0700000000002</v>
      </c>
      <c r="Z988">
        <v>31872.52</v>
      </c>
    </row>
    <row r="989" spans="2:26" x14ac:dyDescent="0.25">
      <c r="B989" s="3">
        <v>45196</v>
      </c>
      <c r="C989">
        <v>355.41</v>
      </c>
      <c r="D989">
        <v>4.7671000000000001</v>
      </c>
      <c r="E989">
        <v>95.68</v>
      </c>
      <c r="F989">
        <v>96.587999999999994</v>
      </c>
      <c r="G989">
        <v>106.666</v>
      </c>
      <c r="H989">
        <v>1349.4</v>
      </c>
      <c r="I989">
        <v>1.0503</v>
      </c>
      <c r="J989">
        <v>7.3117999999999999</v>
      </c>
      <c r="K989">
        <v>267.29919999999998</v>
      </c>
      <c r="L989">
        <v>26250</v>
      </c>
      <c r="M989">
        <v>71.69</v>
      </c>
      <c r="N989">
        <v>1875.12</v>
      </c>
      <c r="O989">
        <v>2.7639999999999998</v>
      </c>
      <c r="P989">
        <v>14.595000000000001</v>
      </c>
      <c r="Q989">
        <v>3.93</v>
      </c>
      <c r="R989">
        <v>1.19</v>
      </c>
      <c r="S989">
        <v>1.31</v>
      </c>
      <c r="T989">
        <v>0.94</v>
      </c>
      <c r="U989">
        <v>1752</v>
      </c>
      <c r="V989">
        <v>4274.51</v>
      </c>
      <c r="W989">
        <v>13092.85</v>
      </c>
      <c r="X989">
        <v>6069.84</v>
      </c>
      <c r="Y989">
        <v>2465.0700000000002</v>
      </c>
      <c r="Z989">
        <v>32371.9</v>
      </c>
    </row>
    <row r="990" spans="2:26" x14ac:dyDescent="0.25">
      <c r="B990" s="3">
        <v>45195</v>
      </c>
      <c r="C990">
        <v>355.96</v>
      </c>
      <c r="D990">
        <v>4.7824</v>
      </c>
      <c r="E990">
        <v>95.76</v>
      </c>
      <c r="F990">
        <v>96.625</v>
      </c>
      <c r="G990">
        <v>106.23099999999999</v>
      </c>
      <c r="H990">
        <v>1348.7</v>
      </c>
      <c r="I990">
        <v>1.0571999999999999</v>
      </c>
      <c r="J990">
        <v>7.3112000000000004</v>
      </c>
      <c r="K990">
        <v>270.10210000000001</v>
      </c>
      <c r="L990">
        <v>26245</v>
      </c>
      <c r="M990">
        <v>71.290000000000006</v>
      </c>
      <c r="N990">
        <v>1900.65</v>
      </c>
      <c r="O990">
        <v>2.6560000000000001</v>
      </c>
      <c r="P990">
        <v>14.65</v>
      </c>
      <c r="Q990">
        <v>3.96</v>
      </c>
      <c r="R990">
        <v>1.17</v>
      </c>
      <c r="S990">
        <v>1.31</v>
      </c>
      <c r="T990">
        <v>0.95</v>
      </c>
      <c r="U990">
        <v>1694</v>
      </c>
      <c r="V990">
        <v>4273.53</v>
      </c>
      <c r="W990">
        <v>13063.61</v>
      </c>
      <c r="X990">
        <v>6030.77</v>
      </c>
      <c r="Y990">
        <v>2462.9699999999998</v>
      </c>
      <c r="Z990">
        <v>32315.05</v>
      </c>
    </row>
    <row r="991" spans="2:26" x14ac:dyDescent="0.25">
      <c r="B991" s="3">
        <v>45194</v>
      </c>
      <c r="C991">
        <v>352.34</v>
      </c>
      <c r="D991">
        <v>4.7118000000000002</v>
      </c>
      <c r="E991">
        <v>95.83</v>
      </c>
      <c r="F991">
        <v>96.688000000000002</v>
      </c>
      <c r="G991">
        <v>105.998</v>
      </c>
      <c r="H991">
        <v>1336.55</v>
      </c>
      <c r="I991">
        <v>1.0592999999999999</v>
      </c>
      <c r="J991">
        <v>7.3120000000000003</v>
      </c>
      <c r="K991">
        <v>269.19850000000002</v>
      </c>
      <c r="L991">
        <v>26355</v>
      </c>
      <c r="M991">
        <v>71.14</v>
      </c>
      <c r="N991">
        <v>1915.92</v>
      </c>
      <c r="O991">
        <v>2.6389999999999998</v>
      </c>
      <c r="P991">
        <v>14.99</v>
      </c>
      <c r="Q991">
        <v>3.87</v>
      </c>
      <c r="R991">
        <v>1.1599999999999999</v>
      </c>
      <c r="S991">
        <v>1.3</v>
      </c>
      <c r="T991">
        <v>0.96</v>
      </c>
      <c r="U991">
        <v>1614</v>
      </c>
      <c r="V991">
        <v>4337.4399999999996</v>
      </c>
      <c r="W991">
        <v>13271.32</v>
      </c>
      <c r="X991">
        <v>6130.25</v>
      </c>
      <c r="Y991">
        <v>2495.7600000000002</v>
      </c>
      <c r="Z991">
        <v>32678.62</v>
      </c>
    </row>
    <row r="992" spans="2:26" x14ac:dyDescent="0.25">
      <c r="B992" s="3">
        <v>45193</v>
      </c>
      <c r="C992">
        <v>355.7</v>
      </c>
      <c r="D992">
        <v>4.6974999999999998</v>
      </c>
      <c r="E992">
        <v>95.85</v>
      </c>
      <c r="F992">
        <v>96.686000000000007</v>
      </c>
      <c r="G992">
        <v>105.583</v>
      </c>
      <c r="H992">
        <v>1336.75</v>
      </c>
      <c r="I992">
        <v>1.0652999999999999</v>
      </c>
      <c r="J992">
        <v>7.2990000000000004</v>
      </c>
      <c r="K992">
        <v>270.7783</v>
      </c>
      <c r="L992">
        <v>26545</v>
      </c>
      <c r="M992">
        <v>70.84</v>
      </c>
      <c r="N992">
        <v>1925.23</v>
      </c>
      <c r="O992">
        <v>2.637</v>
      </c>
      <c r="P992">
        <v>14.595000000000001</v>
      </c>
      <c r="Q992">
        <v>3.84</v>
      </c>
      <c r="R992">
        <v>1.1599999999999999</v>
      </c>
      <c r="S992">
        <v>1.32</v>
      </c>
      <c r="T992">
        <v>0.96</v>
      </c>
      <c r="U992">
        <v>1593</v>
      </c>
      <c r="V992">
        <v>4320.0600000000004</v>
      </c>
      <c r="W992">
        <v>13211.81</v>
      </c>
      <c r="X992">
        <v>6262.61</v>
      </c>
      <c r="Y992">
        <v>2508.13</v>
      </c>
      <c r="Z992">
        <v>32402.41</v>
      </c>
    </row>
    <row r="993" spans="2:26" x14ac:dyDescent="0.25">
      <c r="B993" s="3">
        <v>45192</v>
      </c>
      <c r="C993">
        <v>355.7</v>
      </c>
      <c r="D993">
        <v>4.6974999999999998</v>
      </c>
      <c r="E993">
        <v>95.85</v>
      </c>
      <c r="F993">
        <v>96.686000000000007</v>
      </c>
      <c r="G993">
        <v>105.583</v>
      </c>
      <c r="H993">
        <v>1336.75</v>
      </c>
      <c r="I993">
        <v>1.0652999999999999</v>
      </c>
      <c r="J993">
        <v>7.2990000000000004</v>
      </c>
      <c r="K993">
        <v>270.7783</v>
      </c>
      <c r="L993">
        <v>26545</v>
      </c>
      <c r="M993">
        <v>70.84</v>
      </c>
      <c r="N993">
        <v>1925.23</v>
      </c>
      <c r="O993">
        <v>2.637</v>
      </c>
      <c r="P993">
        <v>14.595000000000001</v>
      </c>
      <c r="Q993">
        <v>3.84</v>
      </c>
      <c r="R993">
        <v>1.1599999999999999</v>
      </c>
      <c r="S993">
        <v>1.32</v>
      </c>
      <c r="T993">
        <v>0.96</v>
      </c>
      <c r="U993">
        <v>1593</v>
      </c>
      <c r="V993">
        <v>4320.0600000000004</v>
      </c>
      <c r="W993">
        <v>13211.81</v>
      </c>
      <c r="X993">
        <v>6262.61</v>
      </c>
      <c r="Y993">
        <v>2508.13</v>
      </c>
      <c r="Z993">
        <v>32402.41</v>
      </c>
    </row>
    <row r="994" spans="2:26" x14ac:dyDescent="0.25">
      <c r="B994" s="3">
        <v>45191</v>
      </c>
      <c r="C994">
        <v>355.7</v>
      </c>
      <c r="D994">
        <v>4.6974999999999998</v>
      </c>
      <c r="E994">
        <v>95.79</v>
      </c>
      <c r="F994">
        <v>96.686000000000007</v>
      </c>
      <c r="G994">
        <v>105.583</v>
      </c>
      <c r="H994">
        <v>1336.75</v>
      </c>
      <c r="I994">
        <v>1.0652999999999999</v>
      </c>
      <c r="J994">
        <v>7.2990000000000004</v>
      </c>
      <c r="K994">
        <v>270.7783</v>
      </c>
      <c r="L994">
        <v>26545</v>
      </c>
      <c r="M994">
        <v>70.84</v>
      </c>
      <c r="N994">
        <v>1925.23</v>
      </c>
      <c r="O994">
        <v>2.637</v>
      </c>
      <c r="P994">
        <v>14.595000000000001</v>
      </c>
      <c r="Q994">
        <v>3.84</v>
      </c>
      <c r="R994">
        <v>1.1599999999999999</v>
      </c>
      <c r="S994">
        <v>1.32</v>
      </c>
      <c r="T994">
        <v>0.96</v>
      </c>
      <c r="U994">
        <v>1593</v>
      </c>
      <c r="V994">
        <v>4320.0600000000004</v>
      </c>
      <c r="W994">
        <v>13211.81</v>
      </c>
      <c r="X994">
        <v>6262.61</v>
      </c>
      <c r="Y994">
        <v>2508.13</v>
      </c>
      <c r="Z994">
        <v>32402.41</v>
      </c>
    </row>
    <row r="995" spans="2:26" x14ac:dyDescent="0.25">
      <c r="B995" s="3">
        <v>45190</v>
      </c>
      <c r="C995">
        <v>350.85</v>
      </c>
      <c r="D995">
        <v>4.6647999999999996</v>
      </c>
      <c r="E995">
        <v>95.83</v>
      </c>
      <c r="F995">
        <v>96.683999999999997</v>
      </c>
      <c r="G995">
        <v>105.363</v>
      </c>
      <c r="H995">
        <v>1339.75</v>
      </c>
      <c r="I995">
        <v>1.0661</v>
      </c>
      <c r="J995">
        <v>7.3064</v>
      </c>
      <c r="K995">
        <v>271.51249999999999</v>
      </c>
      <c r="L995">
        <v>26635</v>
      </c>
      <c r="M995">
        <v>71.62</v>
      </c>
      <c r="N995">
        <v>1920.02</v>
      </c>
      <c r="O995">
        <v>2.61</v>
      </c>
      <c r="P995">
        <v>14.33</v>
      </c>
      <c r="Q995">
        <v>3.8</v>
      </c>
      <c r="R995">
        <v>1.17</v>
      </c>
      <c r="S995">
        <v>1.33</v>
      </c>
      <c r="T995">
        <v>0.95</v>
      </c>
      <c r="U995">
        <v>1569</v>
      </c>
      <c r="V995">
        <v>4330</v>
      </c>
      <c r="W995">
        <v>13223.99</v>
      </c>
      <c r="X995">
        <v>6099.26</v>
      </c>
      <c r="Y995">
        <v>2514.9699999999998</v>
      </c>
      <c r="Z995">
        <v>32571.03</v>
      </c>
    </row>
    <row r="996" spans="2:26" x14ac:dyDescent="0.25">
      <c r="B996" s="3">
        <v>45189</v>
      </c>
      <c r="C996">
        <v>346.66</v>
      </c>
      <c r="D996">
        <v>4.5846</v>
      </c>
      <c r="E996">
        <v>95.91</v>
      </c>
      <c r="F996">
        <v>96.653999999999996</v>
      </c>
      <c r="G996">
        <v>105.328</v>
      </c>
      <c r="H996">
        <v>1330.15</v>
      </c>
      <c r="I996">
        <v>1.0661</v>
      </c>
      <c r="J996">
        <v>7.2862999999999998</v>
      </c>
      <c r="K996">
        <v>272.56760000000003</v>
      </c>
      <c r="L996">
        <v>26990</v>
      </c>
      <c r="M996">
        <v>71.42</v>
      </c>
      <c r="N996">
        <v>1930.3</v>
      </c>
      <c r="O996">
        <v>2.7330000000000001</v>
      </c>
      <c r="P996">
        <v>14.24</v>
      </c>
      <c r="Q996">
        <v>3.69</v>
      </c>
      <c r="R996">
        <v>1.1599999999999999</v>
      </c>
      <c r="S996">
        <v>1.34</v>
      </c>
      <c r="T996">
        <v>0.96</v>
      </c>
      <c r="U996">
        <v>1584</v>
      </c>
      <c r="V996">
        <v>4402.2</v>
      </c>
      <c r="W996">
        <v>13469.13</v>
      </c>
      <c r="X996">
        <v>6181.73</v>
      </c>
      <c r="Y996">
        <v>2559.7399999999998</v>
      </c>
      <c r="Z996">
        <v>33023.78</v>
      </c>
    </row>
    <row r="997" spans="2:26" x14ac:dyDescent="0.25">
      <c r="B997" s="3">
        <v>45188</v>
      </c>
      <c r="C997">
        <v>350.86</v>
      </c>
      <c r="D997">
        <v>4.6151</v>
      </c>
      <c r="E997">
        <v>95.92</v>
      </c>
      <c r="F997">
        <v>96.614999999999995</v>
      </c>
      <c r="G997">
        <v>105.133</v>
      </c>
      <c r="H997">
        <v>1328.5</v>
      </c>
      <c r="I997">
        <v>1.0679000000000001</v>
      </c>
      <c r="J997">
        <v>7.2972999999999999</v>
      </c>
      <c r="K997">
        <v>272.93180000000001</v>
      </c>
      <c r="L997">
        <v>27270</v>
      </c>
      <c r="M997">
        <v>71.319999999999993</v>
      </c>
      <c r="N997">
        <v>1931.36</v>
      </c>
      <c r="O997">
        <v>2.8479999999999999</v>
      </c>
      <c r="P997">
        <v>14.25</v>
      </c>
      <c r="Q997">
        <v>3.73</v>
      </c>
      <c r="R997">
        <v>1.18</v>
      </c>
      <c r="S997">
        <v>1.35</v>
      </c>
      <c r="T997">
        <v>0.96</v>
      </c>
      <c r="U997">
        <v>1526</v>
      </c>
      <c r="V997">
        <v>4443.95</v>
      </c>
      <c r="W997">
        <v>13678.19</v>
      </c>
      <c r="X997">
        <v>6235.65</v>
      </c>
      <c r="Y997">
        <v>2559.21</v>
      </c>
      <c r="Z997">
        <v>33242.589999999997</v>
      </c>
    </row>
    <row r="998" spans="2:26" x14ac:dyDescent="0.25">
      <c r="B998" s="3">
        <v>45187</v>
      </c>
      <c r="C998">
        <v>354.74</v>
      </c>
      <c r="D998">
        <v>4.6246</v>
      </c>
      <c r="E998">
        <v>95.91</v>
      </c>
      <c r="F998">
        <v>96.585999999999999</v>
      </c>
      <c r="G998">
        <v>105.202</v>
      </c>
      <c r="H998">
        <v>1324.35</v>
      </c>
      <c r="I998">
        <v>1.0691999999999999</v>
      </c>
      <c r="J998">
        <v>7.2911999999999999</v>
      </c>
      <c r="K998">
        <v>272.82909999999998</v>
      </c>
      <c r="L998">
        <v>26885</v>
      </c>
      <c r="M998">
        <v>71.209999999999994</v>
      </c>
      <c r="N998">
        <v>1933.84</v>
      </c>
      <c r="O998">
        <v>2.7280000000000002</v>
      </c>
      <c r="P998">
        <v>13.99</v>
      </c>
      <c r="Q998">
        <v>3.72</v>
      </c>
      <c r="R998">
        <v>1.18</v>
      </c>
      <c r="S998">
        <v>1.36</v>
      </c>
      <c r="T998">
        <v>0.95</v>
      </c>
      <c r="U998">
        <v>1439</v>
      </c>
      <c r="V998">
        <v>4453.53</v>
      </c>
      <c r="W998">
        <v>13710.24</v>
      </c>
      <c r="X998">
        <v>6209.52</v>
      </c>
      <c r="Y998">
        <v>2574.7199999999998</v>
      </c>
      <c r="Z998">
        <v>33533.089999999997</v>
      </c>
    </row>
    <row r="999" spans="2:26" x14ac:dyDescent="0.25">
      <c r="B999" s="3">
        <v>45186</v>
      </c>
      <c r="C999">
        <v>349.85</v>
      </c>
      <c r="D999">
        <v>4.6311999999999998</v>
      </c>
      <c r="E999">
        <v>95.89</v>
      </c>
      <c r="F999">
        <v>96.534000000000006</v>
      </c>
      <c r="G999">
        <v>105.322</v>
      </c>
      <c r="H999">
        <v>1326</v>
      </c>
      <c r="I999">
        <v>1.0657000000000001</v>
      </c>
      <c r="J999">
        <v>7.2758000000000003</v>
      </c>
      <c r="K999">
        <v>272.62520000000001</v>
      </c>
      <c r="L999">
        <v>26475</v>
      </c>
      <c r="M999">
        <v>70.790000000000006</v>
      </c>
      <c r="N999">
        <v>1923.91</v>
      </c>
      <c r="O999">
        <v>2.6440000000000001</v>
      </c>
      <c r="P999">
        <v>13.329000000000001</v>
      </c>
      <c r="Q999">
        <v>3.74</v>
      </c>
      <c r="R999">
        <v>1.18</v>
      </c>
      <c r="S999">
        <v>1.37</v>
      </c>
      <c r="T999">
        <v>0.95</v>
      </c>
      <c r="U999">
        <v>1381</v>
      </c>
      <c r="V999">
        <v>4450.32</v>
      </c>
      <c r="W999">
        <v>13708.33</v>
      </c>
      <c r="X999">
        <v>6309.59</v>
      </c>
      <c r="Y999">
        <v>2601.2800000000002</v>
      </c>
      <c r="Z999">
        <v>33533.089999999997</v>
      </c>
    </row>
    <row r="1000" spans="2:26" x14ac:dyDescent="0.25">
      <c r="B1000" s="3">
        <v>45185</v>
      </c>
      <c r="C1000">
        <v>349.85</v>
      </c>
      <c r="D1000">
        <v>4.6311999999999998</v>
      </c>
      <c r="E1000">
        <v>95.89</v>
      </c>
      <c r="F1000">
        <v>96.534000000000006</v>
      </c>
      <c r="G1000">
        <v>105.322</v>
      </c>
      <c r="H1000">
        <v>1326</v>
      </c>
      <c r="I1000">
        <v>1.0657000000000001</v>
      </c>
      <c r="J1000">
        <v>7.2758000000000003</v>
      </c>
      <c r="K1000">
        <v>272.62520000000001</v>
      </c>
      <c r="L1000">
        <v>26475</v>
      </c>
      <c r="M1000">
        <v>70.790000000000006</v>
      </c>
      <c r="N1000">
        <v>1923.91</v>
      </c>
      <c r="O1000">
        <v>2.6440000000000001</v>
      </c>
      <c r="P1000">
        <v>13.329000000000001</v>
      </c>
      <c r="Q1000">
        <v>3.74</v>
      </c>
      <c r="R1000">
        <v>1.18</v>
      </c>
      <c r="S1000">
        <v>1.37</v>
      </c>
      <c r="T1000">
        <v>0.95</v>
      </c>
      <c r="U1000">
        <v>1381</v>
      </c>
      <c r="V1000">
        <v>4450.32</v>
      </c>
      <c r="W1000">
        <v>13708.33</v>
      </c>
      <c r="X1000">
        <v>6309.59</v>
      </c>
      <c r="Y1000">
        <v>2601.2800000000002</v>
      </c>
      <c r="Z1000">
        <v>33533.089999999997</v>
      </c>
    </row>
    <row r="1001" spans="2:26" x14ac:dyDescent="0.25">
      <c r="B1001" s="3">
        <v>45184</v>
      </c>
      <c r="C1001">
        <v>349.85</v>
      </c>
      <c r="D1001">
        <v>4.6311999999999998</v>
      </c>
      <c r="E1001">
        <v>95.88</v>
      </c>
      <c r="F1001">
        <v>96.534000000000006</v>
      </c>
      <c r="G1001">
        <v>105.322</v>
      </c>
      <c r="H1001">
        <v>1326</v>
      </c>
      <c r="I1001">
        <v>1.0657000000000001</v>
      </c>
      <c r="J1001">
        <v>7.2758000000000003</v>
      </c>
      <c r="K1001">
        <v>272.62520000000001</v>
      </c>
      <c r="L1001">
        <v>26475</v>
      </c>
      <c r="M1001">
        <v>70.790000000000006</v>
      </c>
      <c r="N1001">
        <v>1923.91</v>
      </c>
      <c r="O1001">
        <v>2.6440000000000001</v>
      </c>
      <c r="P1001">
        <v>13.329000000000001</v>
      </c>
      <c r="Q1001">
        <v>3.74</v>
      </c>
      <c r="R1001">
        <v>1.18</v>
      </c>
      <c r="S1001">
        <v>1.37</v>
      </c>
      <c r="T1001">
        <v>0.95</v>
      </c>
      <c r="U1001">
        <v>1381</v>
      </c>
      <c r="V1001">
        <v>4450.32</v>
      </c>
      <c r="W1001">
        <v>13708.33</v>
      </c>
      <c r="X1001">
        <v>6309.59</v>
      </c>
      <c r="Y1001">
        <v>2601.2800000000002</v>
      </c>
      <c r="Z1001">
        <v>33533.089999999997</v>
      </c>
    </row>
    <row r="1002" spans="2:26" x14ac:dyDescent="0.25">
      <c r="B1002" s="3">
        <v>45183</v>
      </c>
      <c r="C1002">
        <v>351.01</v>
      </c>
      <c r="D1002">
        <v>4.6204999999999998</v>
      </c>
      <c r="E1002">
        <v>95.84</v>
      </c>
      <c r="F1002">
        <v>96.457999999999998</v>
      </c>
      <c r="G1002">
        <v>105.405</v>
      </c>
      <c r="H1002">
        <v>1325.9</v>
      </c>
      <c r="I1002">
        <v>1.0643</v>
      </c>
      <c r="J1002">
        <v>7.2789000000000001</v>
      </c>
      <c r="K1002">
        <v>272.18639999999999</v>
      </c>
      <c r="L1002">
        <v>26765</v>
      </c>
      <c r="M1002">
        <v>71.28</v>
      </c>
      <c r="N1002">
        <v>1910.79</v>
      </c>
      <c r="O1002">
        <v>2.7080000000000002</v>
      </c>
      <c r="P1002">
        <v>13.365</v>
      </c>
      <c r="Q1002">
        <v>3.68</v>
      </c>
      <c r="R1002">
        <v>1.19</v>
      </c>
      <c r="S1002">
        <v>1.37</v>
      </c>
      <c r="T1002">
        <v>0.95</v>
      </c>
      <c r="U1002">
        <v>1340</v>
      </c>
      <c r="V1002">
        <v>4505.1000000000004</v>
      </c>
      <c r="W1002">
        <v>13926.05</v>
      </c>
      <c r="X1002">
        <v>6275.15</v>
      </c>
      <c r="Y1002">
        <v>2572.89</v>
      </c>
      <c r="Z1002">
        <v>33168.1</v>
      </c>
    </row>
    <row r="1003" spans="2:26" x14ac:dyDescent="0.25">
      <c r="B1003" s="3">
        <v>45182</v>
      </c>
      <c r="C1003">
        <v>356.22</v>
      </c>
      <c r="D1003">
        <v>4.6722999999999999</v>
      </c>
      <c r="E1003">
        <v>95.76</v>
      </c>
      <c r="F1003">
        <v>96.352000000000004</v>
      </c>
      <c r="G1003">
        <v>104.76600000000001</v>
      </c>
      <c r="H1003">
        <v>1330</v>
      </c>
      <c r="I1003">
        <v>1.073</v>
      </c>
      <c r="J1003">
        <v>7.2717000000000001</v>
      </c>
      <c r="K1003">
        <v>270.5077</v>
      </c>
      <c r="L1003">
        <v>26205</v>
      </c>
      <c r="M1003">
        <v>70.86</v>
      </c>
      <c r="N1003">
        <v>1908.12</v>
      </c>
      <c r="O1003">
        <v>2.68</v>
      </c>
      <c r="P1003">
        <v>13.39</v>
      </c>
      <c r="Q1003">
        <v>3.74</v>
      </c>
      <c r="R1003">
        <v>1.21</v>
      </c>
      <c r="S1003">
        <v>1.39</v>
      </c>
      <c r="T1003">
        <v>0.97</v>
      </c>
      <c r="U1003">
        <v>1290</v>
      </c>
      <c r="V1003">
        <v>4467.4399999999996</v>
      </c>
      <c r="W1003">
        <v>13813.58</v>
      </c>
      <c r="X1003">
        <v>6235.71</v>
      </c>
      <c r="Y1003">
        <v>2534.6999999999998</v>
      </c>
      <c r="Z1003">
        <v>32706.52</v>
      </c>
    </row>
    <row r="1004" spans="2:26" x14ac:dyDescent="0.25">
      <c r="B1004" s="3">
        <v>45181</v>
      </c>
      <c r="C1004">
        <v>355.23</v>
      </c>
      <c r="D1004">
        <v>4.6599000000000004</v>
      </c>
      <c r="E1004">
        <v>95.69</v>
      </c>
      <c r="F1004">
        <v>96.262</v>
      </c>
      <c r="G1004">
        <v>104.711</v>
      </c>
      <c r="H1004">
        <v>1327.65</v>
      </c>
      <c r="I1004">
        <v>1.0753999999999999</v>
      </c>
      <c r="J1004">
        <v>7.2923</v>
      </c>
      <c r="K1004">
        <v>268.21980000000002</v>
      </c>
      <c r="L1004">
        <v>26125</v>
      </c>
      <c r="M1004">
        <v>71.040000000000006</v>
      </c>
      <c r="N1004">
        <v>1913.67</v>
      </c>
      <c r="O1004">
        <v>2.7429999999999999</v>
      </c>
      <c r="P1004">
        <v>13.39</v>
      </c>
      <c r="Q1004">
        <v>3.72</v>
      </c>
      <c r="R1004">
        <v>1.21</v>
      </c>
      <c r="S1004">
        <v>1.4</v>
      </c>
      <c r="T1004">
        <v>0.97</v>
      </c>
      <c r="U1004">
        <v>1235</v>
      </c>
      <c r="V1004">
        <v>4461.8999999999996</v>
      </c>
      <c r="W1004">
        <v>13773.63</v>
      </c>
      <c r="X1004">
        <v>6260.19</v>
      </c>
      <c r="Y1004">
        <v>2536.58</v>
      </c>
      <c r="Z1004">
        <v>32776.370000000003</v>
      </c>
    </row>
    <row r="1005" spans="2:26" x14ac:dyDescent="0.25">
      <c r="B1005" s="3">
        <v>45180</v>
      </c>
      <c r="C1005">
        <v>352.24</v>
      </c>
      <c r="D1005">
        <v>4.6558999999999999</v>
      </c>
      <c r="E1005">
        <v>95.61</v>
      </c>
      <c r="F1005">
        <v>96.194999999999993</v>
      </c>
      <c r="G1005">
        <v>104.569</v>
      </c>
      <c r="H1005">
        <v>1331.35</v>
      </c>
      <c r="I1005">
        <v>1.075</v>
      </c>
      <c r="J1005">
        <v>7.2891000000000004</v>
      </c>
      <c r="K1005">
        <v>270.07850000000002</v>
      </c>
      <c r="L1005">
        <v>25030</v>
      </c>
      <c r="M1005">
        <v>70.86</v>
      </c>
      <c r="N1005">
        <v>1922.3</v>
      </c>
      <c r="O1005">
        <v>2.6080000000000001</v>
      </c>
      <c r="P1005">
        <v>13.385</v>
      </c>
      <c r="Q1005">
        <v>3.7</v>
      </c>
      <c r="R1005">
        <v>1.19</v>
      </c>
      <c r="S1005">
        <v>1.38</v>
      </c>
      <c r="T1005">
        <v>0.97</v>
      </c>
      <c r="U1005">
        <v>1209</v>
      </c>
      <c r="V1005">
        <v>4487.46</v>
      </c>
      <c r="W1005">
        <v>13917.91</v>
      </c>
      <c r="X1005">
        <v>6298.72</v>
      </c>
      <c r="Y1005">
        <v>2556.88</v>
      </c>
      <c r="Z1005">
        <v>32467.759999999998</v>
      </c>
    </row>
    <row r="1006" spans="2:26" x14ac:dyDescent="0.25">
      <c r="B1006" s="3">
        <v>45179</v>
      </c>
      <c r="C1006">
        <v>351.81</v>
      </c>
      <c r="D1006">
        <v>4.6710000000000003</v>
      </c>
      <c r="E1006">
        <v>95.54</v>
      </c>
      <c r="F1006">
        <v>96.156000000000006</v>
      </c>
      <c r="G1006">
        <v>105.09</v>
      </c>
      <c r="H1006">
        <v>1332.95</v>
      </c>
      <c r="I1006">
        <v>1.07</v>
      </c>
      <c r="J1006">
        <v>7.3438999999999997</v>
      </c>
      <c r="K1006">
        <v>267.40530000000001</v>
      </c>
      <c r="L1006">
        <v>26005</v>
      </c>
      <c r="M1006">
        <v>70.67</v>
      </c>
      <c r="N1006">
        <v>1919.08</v>
      </c>
      <c r="O1006">
        <v>2.605</v>
      </c>
      <c r="P1006">
        <v>13.33</v>
      </c>
      <c r="Q1006">
        <v>3.72</v>
      </c>
      <c r="R1006">
        <v>1.19</v>
      </c>
      <c r="S1006">
        <v>1.38</v>
      </c>
      <c r="T1006">
        <v>0.98</v>
      </c>
      <c r="U1006">
        <v>1186</v>
      </c>
      <c r="V1006">
        <v>4457.49</v>
      </c>
      <c r="W1006">
        <v>13761.53</v>
      </c>
      <c r="X1006">
        <v>6314.67</v>
      </c>
      <c r="Y1006">
        <v>2547.6799999999998</v>
      </c>
      <c r="Z1006">
        <v>32606.84</v>
      </c>
    </row>
    <row r="1007" spans="2:26" x14ac:dyDescent="0.25">
      <c r="B1007" s="3">
        <v>45178</v>
      </c>
      <c r="C1007">
        <v>351.81</v>
      </c>
      <c r="D1007">
        <v>4.6710000000000003</v>
      </c>
      <c r="E1007">
        <v>95.54</v>
      </c>
      <c r="F1007">
        <v>96.156000000000006</v>
      </c>
      <c r="G1007">
        <v>105.09</v>
      </c>
      <c r="H1007">
        <v>1332.95</v>
      </c>
      <c r="I1007">
        <v>1.07</v>
      </c>
      <c r="J1007">
        <v>7.3438999999999997</v>
      </c>
      <c r="K1007">
        <v>267.40530000000001</v>
      </c>
      <c r="L1007">
        <v>26005</v>
      </c>
      <c r="M1007">
        <v>70.67</v>
      </c>
      <c r="N1007">
        <v>1919.08</v>
      </c>
      <c r="O1007">
        <v>2.605</v>
      </c>
      <c r="P1007">
        <v>13.33</v>
      </c>
      <c r="Q1007">
        <v>3.72</v>
      </c>
      <c r="R1007">
        <v>1.19</v>
      </c>
      <c r="S1007">
        <v>1.38</v>
      </c>
      <c r="T1007">
        <v>0.98</v>
      </c>
      <c r="U1007">
        <v>1186</v>
      </c>
      <c r="V1007">
        <v>4457.49</v>
      </c>
      <c r="W1007">
        <v>13761.53</v>
      </c>
      <c r="X1007">
        <v>6314.67</v>
      </c>
      <c r="Y1007">
        <v>2547.6799999999998</v>
      </c>
      <c r="Z1007">
        <v>32606.84</v>
      </c>
    </row>
    <row r="1008" spans="2:26" x14ac:dyDescent="0.25">
      <c r="B1008" s="3">
        <v>45177</v>
      </c>
      <c r="C1008">
        <v>351.81</v>
      </c>
      <c r="D1008">
        <v>4.6710000000000003</v>
      </c>
      <c r="E1008">
        <v>95.54</v>
      </c>
      <c r="F1008">
        <v>96.156000000000006</v>
      </c>
      <c r="G1008">
        <v>105.09</v>
      </c>
      <c r="H1008">
        <v>1332.95</v>
      </c>
      <c r="I1008">
        <v>1.07</v>
      </c>
      <c r="J1008">
        <v>7.3438999999999997</v>
      </c>
      <c r="K1008">
        <v>267.40530000000001</v>
      </c>
      <c r="L1008">
        <v>26005</v>
      </c>
      <c r="M1008">
        <v>70.67</v>
      </c>
      <c r="N1008">
        <v>1919.08</v>
      </c>
      <c r="O1008">
        <v>2.605</v>
      </c>
      <c r="P1008">
        <v>13.33</v>
      </c>
      <c r="Q1008">
        <v>3.72</v>
      </c>
      <c r="R1008">
        <v>1.19</v>
      </c>
      <c r="S1008">
        <v>1.38</v>
      </c>
      <c r="T1008">
        <v>0.98</v>
      </c>
      <c r="U1008">
        <v>1186</v>
      </c>
      <c r="V1008">
        <v>4457.49</v>
      </c>
      <c r="W1008">
        <v>13761.53</v>
      </c>
      <c r="X1008">
        <v>6314.67</v>
      </c>
      <c r="Y1008">
        <v>2547.6799999999998</v>
      </c>
      <c r="Z1008">
        <v>32606.84</v>
      </c>
    </row>
    <row r="1009" spans="2:26" x14ac:dyDescent="0.25">
      <c r="B1009" s="3">
        <v>45176</v>
      </c>
      <c r="C1009">
        <v>356.33</v>
      </c>
      <c r="D1009">
        <v>4.7027999999999999</v>
      </c>
      <c r="E1009">
        <v>95.49</v>
      </c>
      <c r="F1009">
        <v>96.144000000000005</v>
      </c>
      <c r="G1009">
        <v>105.059</v>
      </c>
      <c r="H1009">
        <v>1335.35</v>
      </c>
      <c r="I1009">
        <v>1.0696000000000001</v>
      </c>
      <c r="J1009">
        <v>7.3291000000000004</v>
      </c>
      <c r="K1009">
        <v>268.25279999999998</v>
      </c>
      <c r="L1009">
        <v>25980</v>
      </c>
      <c r="M1009">
        <v>70.849999999999994</v>
      </c>
      <c r="N1009">
        <v>1919.68</v>
      </c>
      <c r="O1009">
        <v>2.5790000000000002</v>
      </c>
      <c r="P1009">
        <v>13.32</v>
      </c>
      <c r="Q1009">
        <v>3.76</v>
      </c>
      <c r="R1009">
        <v>1.2</v>
      </c>
      <c r="S1009">
        <v>1.39</v>
      </c>
      <c r="T1009">
        <v>0.97</v>
      </c>
      <c r="U1009">
        <v>1141</v>
      </c>
      <c r="V1009">
        <v>4451.1400000000003</v>
      </c>
      <c r="W1009">
        <v>13748.83</v>
      </c>
      <c r="X1009">
        <v>6314.67</v>
      </c>
      <c r="Y1009">
        <v>2548.2600000000002</v>
      </c>
      <c r="Z1009">
        <v>32991.08</v>
      </c>
    </row>
    <row r="1010" spans="2:26" x14ac:dyDescent="0.25">
      <c r="B1010" s="3">
        <v>45175</v>
      </c>
      <c r="C1010">
        <v>353.44</v>
      </c>
      <c r="D1010">
        <v>4.6631999999999998</v>
      </c>
      <c r="E1010">
        <v>95.45</v>
      </c>
      <c r="F1010">
        <v>96.088999999999999</v>
      </c>
      <c r="G1010">
        <v>104.861</v>
      </c>
      <c r="H1010">
        <v>1330.65</v>
      </c>
      <c r="I1010">
        <v>1.0727</v>
      </c>
      <c r="J1010">
        <v>7.3179999999999996</v>
      </c>
      <c r="K1010">
        <v>267.65249999999997</v>
      </c>
      <c r="L1010">
        <v>25705</v>
      </c>
      <c r="M1010">
        <v>70.59</v>
      </c>
      <c r="N1010">
        <v>1916.56</v>
      </c>
      <c r="O1010">
        <v>2.5099999999999998</v>
      </c>
      <c r="P1010">
        <v>13.21</v>
      </c>
      <c r="Q1010">
        <v>3.71</v>
      </c>
      <c r="R1010">
        <v>1.2</v>
      </c>
      <c r="S1010">
        <v>1.4</v>
      </c>
      <c r="T1010">
        <v>0.97</v>
      </c>
      <c r="U1010">
        <v>1081</v>
      </c>
      <c r="V1010">
        <v>4465.4799999999996</v>
      </c>
      <c r="W1010">
        <v>13872.47</v>
      </c>
      <c r="X1010">
        <v>6403.7</v>
      </c>
      <c r="Y1010">
        <v>2563.34</v>
      </c>
      <c r="Z1010">
        <v>33241.019999999997</v>
      </c>
    </row>
    <row r="1011" spans="2:26" x14ac:dyDescent="0.25">
      <c r="B1011" s="3">
        <v>45174</v>
      </c>
      <c r="C1011">
        <v>348.74</v>
      </c>
      <c r="D1011">
        <v>4.6673</v>
      </c>
      <c r="E1011">
        <v>95.43</v>
      </c>
      <c r="F1011">
        <v>96.058999999999997</v>
      </c>
      <c r="G1011">
        <v>104.807</v>
      </c>
      <c r="H1011">
        <v>1330.65</v>
      </c>
      <c r="I1011">
        <v>1.0722</v>
      </c>
      <c r="J1011">
        <v>7.3033000000000001</v>
      </c>
      <c r="K1011">
        <v>267.72140000000002</v>
      </c>
      <c r="L1011">
        <v>25735</v>
      </c>
      <c r="M1011">
        <v>70.599999999999994</v>
      </c>
      <c r="N1011">
        <v>1926.12</v>
      </c>
      <c r="O1011">
        <v>2.5819999999999999</v>
      </c>
      <c r="P1011">
        <v>13.24</v>
      </c>
      <c r="Q1011">
        <v>3.72</v>
      </c>
      <c r="R1011">
        <v>1.2</v>
      </c>
      <c r="S1011">
        <v>1.4</v>
      </c>
      <c r="T1011">
        <v>0.97</v>
      </c>
      <c r="U1011">
        <v>1063</v>
      </c>
      <c r="V1011">
        <v>4496.83</v>
      </c>
      <c r="W1011">
        <v>14020.95</v>
      </c>
      <c r="X1011">
        <v>6396.76</v>
      </c>
      <c r="Y1011">
        <v>2582.1799999999998</v>
      </c>
      <c r="Z1011">
        <v>33036.76</v>
      </c>
    </row>
    <row r="1012" spans="2:26" x14ac:dyDescent="0.25">
      <c r="B1012" s="3">
        <v>45173</v>
      </c>
      <c r="C1012">
        <v>349.16</v>
      </c>
      <c r="D1012">
        <v>4.6494999999999997</v>
      </c>
      <c r="E1012">
        <v>95.4</v>
      </c>
      <c r="F1012">
        <v>96.03</v>
      </c>
      <c r="G1012">
        <v>104.236</v>
      </c>
      <c r="H1012">
        <v>1319.55</v>
      </c>
      <c r="I1012">
        <v>1.0795999999999999</v>
      </c>
      <c r="J1012">
        <v>7.2746000000000004</v>
      </c>
      <c r="K1012">
        <v>267.17700000000002</v>
      </c>
      <c r="L1012">
        <v>25700</v>
      </c>
      <c r="M1012">
        <v>70.17</v>
      </c>
      <c r="N1012">
        <v>1942.69</v>
      </c>
      <c r="O1012">
        <v>2.7650000000000001</v>
      </c>
      <c r="P1012">
        <v>13.395</v>
      </c>
      <c r="Q1012">
        <v>3.66</v>
      </c>
      <c r="R1012">
        <v>1.19</v>
      </c>
      <c r="S1012">
        <v>1.39</v>
      </c>
      <c r="T1012">
        <v>0.98</v>
      </c>
      <c r="U1012">
        <v>1083</v>
      </c>
      <c r="V1012">
        <v>4515.7700000000004</v>
      </c>
      <c r="W1012">
        <v>14031.81</v>
      </c>
      <c r="X1012">
        <v>6533.45</v>
      </c>
      <c r="Y1012">
        <v>2584.5500000000002</v>
      </c>
      <c r="Z1012">
        <v>32939.18</v>
      </c>
    </row>
    <row r="1013" spans="2:26" x14ac:dyDescent="0.25">
      <c r="B1013" s="3">
        <v>45172</v>
      </c>
      <c r="C1013">
        <v>349.16</v>
      </c>
      <c r="D1013">
        <v>4.6582999999999997</v>
      </c>
      <c r="E1013">
        <v>95.4</v>
      </c>
      <c r="F1013">
        <v>96.006</v>
      </c>
      <c r="G1013">
        <v>104.236</v>
      </c>
      <c r="H1013">
        <v>1318.75</v>
      </c>
      <c r="I1013">
        <v>1.0780000000000001</v>
      </c>
      <c r="J1013">
        <v>7.2663000000000002</v>
      </c>
      <c r="K1013">
        <v>266.33080000000001</v>
      </c>
      <c r="L1013">
        <v>25700</v>
      </c>
      <c r="M1013">
        <v>70.17</v>
      </c>
      <c r="N1013">
        <v>1940.06</v>
      </c>
      <c r="O1013">
        <v>2.7650000000000001</v>
      </c>
      <c r="P1013">
        <v>13.395</v>
      </c>
      <c r="Q1013">
        <v>3.66</v>
      </c>
      <c r="R1013">
        <v>1.19</v>
      </c>
      <c r="S1013">
        <v>1.39</v>
      </c>
      <c r="T1013">
        <v>0.98</v>
      </c>
      <c r="U1013">
        <v>1065</v>
      </c>
      <c r="V1013">
        <v>4515.7700000000004</v>
      </c>
      <c r="W1013">
        <v>14031.81</v>
      </c>
      <c r="X1013">
        <v>6332.42</v>
      </c>
      <c r="Y1013">
        <v>2563.71</v>
      </c>
      <c r="Z1013">
        <v>32710.62</v>
      </c>
    </row>
    <row r="1014" spans="2:26" x14ac:dyDescent="0.25">
      <c r="B1014" s="3">
        <v>45171</v>
      </c>
      <c r="C1014">
        <v>349.16</v>
      </c>
      <c r="D1014">
        <v>4.6582999999999997</v>
      </c>
      <c r="E1014">
        <v>95.4</v>
      </c>
      <c r="F1014">
        <v>96.006</v>
      </c>
      <c r="G1014">
        <v>104.236</v>
      </c>
      <c r="H1014">
        <v>1318.75</v>
      </c>
      <c r="I1014">
        <v>1.0780000000000001</v>
      </c>
      <c r="J1014">
        <v>7.2663000000000002</v>
      </c>
      <c r="K1014">
        <v>266.33080000000001</v>
      </c>
      <c r="L1014">
        <v>25700</v>
      </c>
      <c r="M1014">
        <v>70.17</v>
      </c>
      <c r="N1014">
        <v>1940.06</v>
      </c>
      <c r="O1014">
        <v>2.7650000000000001</v>
      </c>
      <c r="P1014">
        <v>13.395</v>
      </c>
      <c r="Q1014">
        <v>3.66</v>
      </c>
      <c r="R1014">
        <v>1.19</v>
      </c>
      <c r="S1014">
        <v>1.39</v>
      </c>
      <c r="T1014">
        <v>0.98</v>
      </c>
      <c r="U1014">
        <v>1065</v>
      </c>
      <c r="V1014">
        <v>4515.7700000000004</v>
      </c>
      <c r="W1014">
        <v>14031.81</v>
      </c>
      <c r="X1014">
        <v>6332.42</v>
      </c>
      <c r="Y1014">
        <v>2563.71</v>
      </c>
      <c r="Z1014">
        <v>32710.62</v>
      </c>
    </row>
    <row r="1015" spans="2:26" x14ac:dyDescent="0.25">
      <c r="B1015" s="3">
        <v>45170</v>
      </c>
      <c r="C1015">
        <v>349.16</v>
      </c>
      <c r="D1015">
        <v>4.6582999999999997</v>
      </c>
      <c r="E1015">
        <v>95.38</v>
      </c>
      <c r="F1015">
        <v>96.006</v>
      </c>
      <c r="G1015">
        <v>104.236</v>
      </c>
      <c r="H1015">
        <v>1318.75</v>
      </c>
      <c r="I1015">
        <v>1.0780000000000001</v>
      </c>
      <c r="J1015">
        <v>7.2663000000000002</v>
      </c>
      <c r="K1015">
        <v>266.33080000000001</v>
      </c>
      <c r="L1015">
        <v>25700</v>
      </c>
      <c r="M1015">
        <v>70.17</v>
      </c>
      <c r="N1015">
        <v>1940.06</v>
      </c>
      <c r="O1015">
        <v>2.7650000000000001</v>
      </c>
      <c r="P1015">
        <v>13.395</v>
      </c>
      <c r="Q1015">
        <v>3.66</v>
      </c>
      <c r="R1015">
        <v>1.19</v>
      </c>
      <c r="S1015">
        <v>1.39</v>
      </c>
      <c r="T1015">
        <v>0.98</v>
      </c>
      <c r="U1015">
        <v>1065</v>
      </c>
      <c r="V1015">
        <v>4515.7700000000004</v>
      </c>
      <c r="W1015">
        <v>14031.81</v>
      </c>
      <c r="X1015">
        <v>6332.42</v>
      </c>
      <c r="Y1015">
        <v>2563.71</v>
      </c>
      <c r="Z1015">
        <v>32710.62</v>
      </c>
    </row>
    <row r="1016" spans="2:26" x14ac:dyDescent="0.25">
      <c r="B1016" s="3">
        <v>45169</v>
      </c>
      <c r="C1016">
        <v>353.21</v>
      </c>
      <c r="D1016">
        <v>4.7160000000000002</v>
      </c>
      <c r="E1016">
        <v>95.36</v>
      </c>
      <c r="F1016">
        <v>96.016000000000005</v>
      </c>
      <c r="G1016">
        <v>103.619</v>
      </c>
      <c r="H1016">
        <v>1322.65</v>
      </c>
      <c r="I1016">
        <v>1.0843</v>
      </c>
      <c r="J1016">
        <v>7.2587999999999999</v>
      </c>
      <c r="K1016">
        <v>266.96109999999999</v>
      </c>
      <c r="L1016">
        <v>26240</v>
      </c>
      <c r="M1016">
        <v>69.430000000000007</v>
      </c>
      <c r="N1016">
        <v>1940.19</v>
      </c>
      <c r="O1016">
        <v>2.7679999999999998</v>
      </c>
      <c r="P1016">
        <v>13.2</v>
      </c>
      <c r="Q1016">
        <v>3.72</v>
      </c>
      <c r="R1016">
        <v>1.18</v>
      </c>
      <c r="S1016">
        <v>1.39</v>
      </c>
      <c r="T1016">
        <v>0.99</v>
      </c>
      <c r="U1016">
        <v>1086</v>
      </c>
      <c r="V1016">
        <v>4507.66</v>
      </c>
      <c r="W1016">
        <v>14034.97</v>
      </c>
      <c r="X1016">
        <v>6332.42</v>
      </c>
      <c r="Y1016">
        <v>2556.27</v>
      </c>
      <c r="Z1016">
        <v>32619.34</v>
      </c>
    </row>
    <row r="1017" spans="2:26" x14ac:dyDescent="0.25">
      <c r="B1017" s="3">
        <v>45168</v>
      </c>
      <c r="C1017">
        <v>350.2</v>
      </c>
      <c r="D1017">
        <v>4.6931000000000003</v>
      </c>
      <c r="E1017">
        <v>95.32</v>
      </c>
      <c r="F1017">
        <v>95.981999999999999</v>
      </c>
      <c r="G1017">
        <v>103.157</v>
      </c>
      <c r="H1017">
        <v>1323.5</v>
      </c>
      <c r="I1017">
        <v>1.0923</v>
      </c>
      <c r="J1017">
        <v>7.2869999999999999</v>
      </c>
      <c r="K1017">
        <v>270.71949999999998</v>
      </c>
      <c r="L1017">
        <v>27260</v>
      </c>
      <c r="M1017">
        <v>68.989999999999995</v>
      </c>
      <c r="N1017">
        <v>1942.32</v>
      </c>
      <c r="O1017">
        <v>2.7959999999999998</v>
      </c>
      <c r="P1017">
        <v>13.404999999999999</v>
      </c>
      <c r="Q1017">
        <v>3.7</v>
      </c>
      <c r="R1017">
        <v>1.18</v>
      </c>
      <c r="S1017">
        <v>1.38</v>
      </c>
      <c r="T1017">
        <v>1</v>
      </c>
      <c r="U1017">
        <v>1094</v>
      </c>
      <c r="V1017">
        <v>4514.87</v>
      </c>
      <c r="W1017">
        <v>14019.31</v>
      </c>
      <c r="X1017">
        <v>6356.5</v>
      </c>
      <c r="Y1017">
        <v>2561.2199999999998</v>
      </c>
      <c r="Z1017">
        <v>32333.46</v>
      </c>
    </row>
    <row r="1018" spans="2:26" x14ac:dyDescent="0.25">
      <c r="B1018" s="3">
        <v>45167</v>
      </c>
      <c r="C1018">
        <v>352.62</v>
      </c>
      <c r="D1018">
        <v>4.7477999999999998</v>
      </c>
      <c r="E1018">
        <v>95.27</v>
      </c>
      <c r="F1018">
        <v>95.944000000000003</v>
      </c>
      <c r="G1018">
        <v>103.53100000000001</v>
      </c>
      <c r="H1018">
        <v>1321.8</v>
      </c>
      <c r="I1018">
        <v>1.0880000000000001</v>
      </c>
      <c r="J1018">
        <v>7.2807000000000004</v>
      </c>
      <c r="K1018">
        <v>272.27010000000001</v>
      </c>
      <c r="L1018">
        <v>28010</v>
      </c>
      <c r="M1018">
        <v>69.010000000000005</v>
      </c>
      <c r="N1018">
        <v>1937.54</v>
      </c>
      <c r="O1018">
        <v>2.556</v>
      </c>
      <c r="P1018">
        <v>13.395</v>
      </c>
      <c r="Q1018">
        <v>3.77</v>
      </c>
      <c r="R1018">
        <v>1.18</v>
      </c>
      <c r="S1018">
        <v>1.39</v>
      </c>
      <c r="T1018">
        <v>1.01</v>
      </c>
      <c r="U1018">
        <v>1107</v>
      </c>
      <c r="V1018">
        <v>4497.63</v>
      </c>
      <c r="W1018">
        <v>13943.76</v>
      </c>
      <c r="X1018">
        <v>6386.8</v>
      </c>
      <c r="Y1018">
        <v>2552.16</v>
      </c>
      <c r="Z1018">
        <v>32226.97</v>
      </c>
    </row>
    <row r="1019" spans="2:26" x14ac:dyDescent="0.25">
      <c r="B1019" s="3">
        <v>45166</v>
      </c>
      <c r="C1019">
        <v>351.83</v>
      </c>
      <c r="D1019">
        <v>4.7408000000000001</v>
      </c>
      <c r="E1019">
        <v>95.2</v>
      </c>
      <c r="F1019">
        <v>95.873999999999995</v>
      </c>
      <c r="G1019">
        <v>104.05800000000001</v>
      </c>
      <c r="H1019">
        <v>1323.3</v>
      </c>
      <c r="I1019">
        <v>1.0819000000000001</v>
      </c>
      <c r="J1019">
        <v>7.2888999999999999</v>
      </c>
      <c r="K1019">
        <v>271.49099999999999</v>
      </c>
      <c r="L1019">
        <v>26090</v>
      </c>
      <c r="M1019">
        <v>68.430000000000007</v>
      </c>
      <c r="N1019">
        <v>1920.17</v>
      </c>
      <c r="O1019">
        <v>2.5790000000000002</v>
      </c>
      <c r="P1019">
        <v>13.46</v>
      </c>
      <c r="Q1019">
        <v>3.77</v>
      </c>
      <c r="R1019">
        <v>1.18</v>
      </c>
      <c r="S1019">
        <v>1.39</v>
      </c>
      <c r="T1019">
        <v>0.99</v>
      </c>
      <c r="U1019">
        <v>1080</v>
      </c>
      <c r="V1019">
        <v>4433.3100000000004</v>
      </c>
      <c r="W1019">
        <v>13705.13</v>
      </c>
      <c r="X1019">
        <v>6246.22</v>
      </c>
      <c r="Y1019">
        <v>2543.41</v>
      </c>
      <c r="Z1019">
        <v>32169.99</v>
      </c>
    </row>
    <row r="1020" spans="2:26" x14ac:dyDescent="0.25">
      <c r="B1020" s="3">
        <v>45165</v>
      </c>
      <c r="C1020">
        <v>351.99</v>
      </c>
      <c r="D1020">
        <v>4.7488000000000001</v>
      </c>
      <c r="E1020">
        <v>95.17</v>
      </c>
      <c r="F1020">
        <v>95.822000000000003</v>
      </c>
      <c r="G1020">
        <v>104.077</v>
      </c>
      <c r="H1020">
        <v>1325</v>
      </c>
      <c r="I1020">
        <v>1.0795999999999999</v>
      </c>
      <c r="J1020">
        <v>7.2872000000000003</v>
      </c>
      <c r="K1020">
        <v>271.80439999999999</v>
      </c>
      <c r="L1020">
        <v>26003.360000000001</v>
      </c>
      <c r="M1020">
        <v>68.64</v>
      </c>
      <c r="N1020">
        <v>1914.96</v>
      </c>
      <c r="O1020">
        <v>2.54</v>
      </c>
      <c r="P1020">
        <v>13.46</v>
      </c>
      <c r="Q1020">
        <v>3.8</v>
      </c>
      <c r="R1020">
        <v>1.19</v>
      </c>
      <c r="S1020">
        <v>1.4</v>
      </c>
      <c r="T1020">
        <v>0.99</v>
      </c>
      <c r="U1020">
        <v>1080</v>
      </c>
      <c r="V1020">
        <v>4405.71</v>
      </c>
      <c r="W1020">
        <v>13590.65</v>
      </c>
      <c r="X1020">
        <v>6175.29</v>
      </c>
      <c r="Y1020">
        <v>2519.14</v>
      </c>
      <c r="Z1020">
        <v>31624.28</v>
      </c>
    </row>
    <row r="1021" spans="2:26" x14ac:dyDescent="0.25">
      <c r="B1021" s="3">
        <v>45164</v>
      </c>
      <c r="C1021">
        <v>351.99</v>
      </c>
      <c r="D1021">
        <v>4.7488000000000001</v>
      </c>
      <c r="E1021">
        <v>95.17</v>
      </c>
      <c r="F1021">
        <v>95.822000000000003</v>
      </c>
      <c r="G1021">
        <v>104.077</v>
      </c>
      <c r="H1021">
        <v>1325</v>
      </c>
      <c r="I1021">
        <v>1.0795999999999999</v>
      </c>
      <c r="J1021">
        <v>7.2872000000000003</v>
      </c>
      <c r="K1021">
        <v>271.80439999999999</v>
      </c>
      <c r="L1021">
        <v>26003.360000000001</v>
      </c>
      <c r="M1021">
        <v>68.64</v>
      </c>
      <c r="N1021">
        <v>1914.96</v>
      </c>
      <c r="O1021">
        <v>2.54</v>
      </c>
      <c r="P1021">
        <v>13.46</v>
      </c>
      <c r="Q1021">
        <v>3.8</v>
      </c>
      <c r="R1021">
        <v>1.19</v>
      </c>
      <c r="S1021">
        <v>1.4</v>
      </c>
      <c r="T1021">
        <v>0.99</v>
      </c>
      <c r="U1021">
        <v>1080</v>
      </c>
      <c r="V1021">
        <v>4405.71</v>
      </c>
      <c r="W1021">
        <v>13590.65</v>
      </c>
      <c r="X1021">
        <v>6175.29</v>
      </c>
      <c r="Y1021">
        <v>2519.14</v>
      </c>
      <c r="Z1021">
        <v>31624.28</v>
      </c>
    </row>
    <row r="1022" spans="2:26" x14ac:dyDescent="0.25">
      <c r="B1022" s="3">
        <v>45163</v>
      </c>
      <c r="C1022">
        <v>351.99</v>
      </c>
      <c r="D1022">
        <v>4.7488000000000001</v>
      </c>
      <c r="E1022">
        <v>95.12</v>
      </c>
      <c r="F1022">
        <v>95.822000000000003</v>
      </c>
      <c r="G1022">
        <v>104.077</v>
      </c>
      <c r="H1022">
        <v>1325</v>
      </c>
      <c r="I1022">
        <v>1.0795999999999999</v>
      </c>
      <c r="J1022">
        <v>7.2872000000000003</v>
      </c>
      <c r="K1022">
        <v>271.80439999999999</v>
      </c>
      <c r="L1022">
        <v>26003.360000000001</v>
      </c>
      <c r="M1022">
        <v>68.64</v>
      </c>
      <c r="N1022">
        <v>1914.96</v>
      </c>
      <c r="O1022">
        <v>2.54</v>
      </c>
      <c r="P1022">
        <v>13.46</v>
      </c>
      <c r="Q1022">
        <v>3.8</v>
      </c>
      <c r="R1022">
        <v>1.19</v>
      </c>
      <c r="S1022">
        <v>1.4</v>
      </c>
      <c r="T1022">
        <v>0.99</v>
      </c>
      <c r="U1022">
        <v>1080</v>
      </c>
      <c r="V1022">
        <v>4405.71</v>
      </c>
      <c r="W1022">
        <v>13590.65</v>
      </c>
      <c r="X1022">
        <v>6175.29</v>
      </c>
      <c r="Y1022">
        <v>2519.14</v>
      </c>
      <c r="Z1022">
        <v>31624.28</v>
      </c>
    </row>
    <row r="1023" spans="2:26" x14ac:dyDescent="0.25">
      <c r="B1023" s="3">
        <v>45162</v>
      </c>
      <c r="C1023">
        <v>349.94</v>
      </c>
      <c r="D1023">
        <v>4.7895000000000003</v>
      </c>
      <c r="E1023">
        <v>95.13</v>
      </c>
      <c r="F1023">
        <v>95.778999999999996</v>
      </c>
      <c r="G1023">
        <v>103.982</v>
      </c>
      <c r="H1023">
        <v>1322.35</v>
      </c>
      <c r="I1023">
        <v>1.081</v>
      </c>
      <c r="J1023">
        <v>7.2798999999999996</v>
      </c>
      <c r="K1023">
        <v>270.7002</v>
      </c>
      <c r="L1023">
        <v>25995</v>
      </c>
      <c r="M1023">
        <v>68.209999999999994</v>
      </c>
      <c r="N1023">
        <v>1916.91</v>
      </c>
      <c r="O1023">
        <v>2.5190000000000001</v>
      </c>
      <c r="P1023">
        <v>12.92</v>
      </c>
      <c r="Q1023">
        <v>3.85</v>
      </c>
      <c r="R1023">
        <v>1.2</v>
      </c>
      <c r="S1023">
        <v>1.41</v>
      </c>
      <c r="T1023">
        <v>0.99</v>
      </c>
      <c r="U1023">
        <v>1110</v>
      </c>
      <c r="V1023">
        <v>4376.3100000000004</v>
      </c>
      <c r="W1023">
        <v>13463.97</v>
      </c>
      <c r="X1023">
        <v>6267.95</v>
      </c>
      <c r="Y1023">
        <v>2537.6799999999998</v>
      </c>
      <c r="Z1023">
        <v>32287.21</v>
      </c>
    </row>
    <row r="1024" spans="2:26" x14ac:dyDescent="0.25">
      <c r="B1024" s="3">
        <v>45161</v>
      </c>
      <c r="C1024">
        <v>356.71</v>
      </c>
      <c r="D1024">
        <v>4.8022999999999998</v>
      </c>
      <c r="E1024">
        <v>95.1</v>
      </c>
      <c r="F1024">
        <v>95.733000000000004</v>
      </c>
      <c r="G1024">
        <v>103.419</v>
      </c>
      <c r="H1024">
        <v>1339.8</v>
      </c>
      <c r="I1024">
        <v>1.0863</v>
      </c>
      <c r="J1024">
        <v>7.2785000000000002</v>
      </c>
      <c r="K1024">
        <v>275.81529999999998</v>
      </c>
      <c r="L1024">
        <v>26640</v>
      </c>
      <c r="M1024">
        <v>68.819999999999993</v>
      </c>
      <c r="N1024">
        <v>1915.48</v>
      </c>
      <c r="O1024">
        <v>2.4969999999999999</v>
      </c>
      <c r="P1024">
        <v>13.734999999999999</v>
      </c>
      <c r="Q1024">
        <v>3.82</v>
      </c>
      <c r="R1024">
        <v>1.2</v>
      </c>
      <c r="S1024">
        <v>1.41</v>
      </c>
      <c r="T1024">
        <v>0.99</v>
      </c>
      <c r="U1024">
        <v>1151</v>
      </c>
      <c r="V1024">
        <v>4436.01</v>
      </c>
      <c r="W1024">
        <v>13721.03</v>
      </c>
      <c r="X1024">
        <v>6117.27</v>
      </c>
      <c r="Y1024">
        <v>2505.5</v>
      </c>
      <c r="Z1024">
        <v>32010.26</v>
      </c>
    </row>
    <row r="1025" spans="2:26" x14ac:dyDescent="0.25">
      <c r="B1025" s="3">
        <v>45160</v>
      </c>
      <c r="C1025">
        <v>355.53</v>
      </c>
      <c r="D1025">
        <v>4.7994000000000003</v>
      </c>
      <c r="E1025">
        <v>95.07</v>
      </c>
      <c r="F1025">
        <v>95.677000000000007</v>
      </c>
      <c r="G1025">
        <v>103.563</v>
      </c>
      <c r="H1025">
        <v>1335.5</v>
      </c>
      <c r="I1025">
        <v>1.0846</v>
      </c>
      <c r="J1025">
        <v>7.2939999999999996</v>
      </c>
      <c r="K1025">
        <v>270.49040000000002</v>
      </c>
      <c r="L1025">
        <v>25730</v>
      </c>
      <c r="M1025">
        <v>69.17</v>
      </c>
      <c r="N1025">
        <v>1897.48</v>
      </c>
      <c r="O1025">
        <v>2.56</v>
      </c>
      <c r="P1025">
        <v>14.3</v>
      </c>
      <c r="Q1025">
        <v>3.85</v>
      </c>
      <c r="R1025">
        <v>1.22</v>
      </c>
      <c r="S1025">
        <v>1.43</v>
      </c>
      <c r="T1025">
        <v>0.99</v>
      </c>
      <c r="U1025">
        <v>1194</v>
      </c>
      <c r="V1025">
        <v>4387.55</v>
      </c>
      <c r="W1025">
        <v>13505.87</v>
      </c>
      <c r="X1025">
        <v>6097.59</v>
      </c>
      <c r="Y1025">
        <v>2515.7399999999998</v>
      </c>
      <c r="Z1025">
        <v>31856.71</v>
      </c>
    </row>
    <row r="1026" spans="2:26" x14ac:dyDescent="0.25">
      <c r="B1026" s="3">
        <v>45159</v>
      </c>
      <c r="C1026">
        <v>357.18</v>
      </c>
      <c r="D1026">
        <v>4.8257000000000003</v>
      </c>
      <c r="E1026">
        <v>95.05</v>
      </c>
      <c r="F1026">
        <v>95.665000000000006</v>
      </c>
      <c r="G1026">
        <v>103.3</v>
      </c>
      <c r="H1026">
        <v>1342.75</v>
      </c>
      <c r="I1026">
        <v>1.0895999999999999</v>
      </c>
      <c r="J1026">
        <v>7.2831999999999999</v>
      </c>
      <c r="K1026">
        <v>269.6814</v>
      </c>
      <c r="L1026">
        <v>26065</v>
      </c>
      <c r="M1026">
        <v>69.28</v>
      </c>
      <c r="N1026">
        <v>1894.93</v>
      </c>
      <c r="O1026">
        <v>2.6320000000000001</v>
      </c>
      <c r="P1026">
        <v>14.3</v>
      </c>
      <c r="Q1026">
        <v>3.88</v>
      </c>
      <c r="R1026">
        <v>1.23</v>
      </c>
      <c r="S1026">
        <v>1.44</v>
      </c>
      <c r="T1026">
        <v>1</v>
      </c>
      <c r="U1026">
        <v>1223</v>
      </c>
      <c r="V1026">
        <v>4399.7700000000004</v>
      </c>
      <c r="W1026">
        <v>13497.59</v>
      </c>
      <c r="X1026">
        <v>6030.64</v>
      </c>
      <c r="Y1026">
        <v>2508.8000000000002</v>
      </c>
      <c r="Z1026">
        <v>31565.64</v>
      </c>
    </row>
    <row r="1027" spans="2:26" x14ac:dyDescent="0.25">
      <c r="B1027" s="3">
        <v>45158</v>
      </c>
      <c r="C1027">
        <v>358.01</v>
      </c>
      <c r="D1027">
        <v>4.8491999999999997</v>
      </c>
      <c r="E1027">
        <v>95.05</v>
      </c>
      <c r="F1027">
        <v>95.626000000000005</v>
      </c>
      <c r="G1027">
        <v>103.375</v>
      </c>
      <c r="H1027">
        <v>1338.2</v>
      </c>
      <c r="I1027">
        <v>1.0872999999999999</v>
      </c>
      <c r="J1027">
        <v>7.2845000000000004</v>
      </c>
      <c r="K1027">
        <v>269.2817</v>
      </c>
      <c r="L1027">
        <v>26020</v>
      </c>
      <c r="M1027">
        <v>69.239999999999995</v>
      </c>
      <c r="N1027">
        <v>1889.31</v>
      </c>
      <c r="O1027">
        <v>2.5510000000000002</v>
      </c>
      <c r="P1027">
        <v>13.95</v>
      </c>
      <c r="Q1027">
        <v>3.92</v>
      </c>
      <c r="R1027">
        <v>1.24</v>
      </c>
      <c r="S1027">
        <v>1.45</v>
      </c>
      <c r="T1027">
        <v>1</v>
      </c>
      <c r="U1027">
        <v>1237</v>
      </c>
      <c r="V1027">
        <v>4369.71</v>
      </c>
      <c r="W1027">
        <v>13290.78</v>
      </c>
      <c r="X1027">
        <v>6146.99</v>
      </c>
      <c r="Y1027">
        <v>2504.5</v>
      </c>
      <c r="Z1027">
        <v>31450.76</v>
      </c>
    </row>
    <row r="1028" spans="2:26" x14ac:dyDescent="0.25">
      <c r="B1028" s="3">
        <v>45157</v>
      </c>
      <c r="C1028">
        <v>358.01</v>
      </c>
      <c r="D1028">
        <v>4.8491999999999997</v>
      </c>
      <c r="E1028">
        <v>95.05</v>
      </c>
      <c r="F1028">
        <v>95.626000000000005</v>
      </c>
      <c r="G1028">
        <v>103.375</v>
      </c>
      <c r="H1028">
        <v>1338.2</v>
      </c>
      <c r="I1028">
        <v>1.0872999999999999</v>
      </c>
      <c r="J1028">
        <v>7.2845000000000004</v>
      </c>
      <c r="K1028">
        <v>269.2817</v>
      </c>
      <c r="L1028">
        <v>26020</v>
      </c>
      <c r="M1028">
        <v>69.239999999999995</v>
      </c>
      <c r="N1028">
        <v>1889.31</v>
      </c>
      <c r="O1028">
        <v>2.5510000000000002</v>
      </c>
      <c r="P1028">
        <v>13.95</v>
      </c>
      <c r="Q1028">
        <v>3.92</v>
      </c>
      <c r="R1028">
        <v>1.24</v>
      </c>
      <c r="S1028">
        <v>1.45</v>
      </c>
      <c r="T1028">
        <v>1</v>
      </c>
      <c r="U1028">
        <v>1237</v>
      </c>
      <c r="V1028">
        <v>4369.71</v>
      </c>
      <c r="W1028">
        <v>13290.78</v>
      </c>
      <c r="X1028">
        <v>6146.99</v>
      </c>
      <c r="Y1028">
        <v>2504.5</v>
      </c>
      <c r="Z1028">
        <v>31450.76</v>
      </c>
    </row>
    <row r="1029" spans="2:26" x14ac:dyDescent="0.25">
      <c r="B1029" s="3">
        <v>45156</v>
      </c>
      <c r="C1029">
        <v>358.01</v>
      </c>
      <c r="D1029">
        <v>4.8491999999999997</v>
      </c>
      <c r="E1029">
        <v>95.03</v>
      </c>
      <c r="F1029">
        <v>95.626000000000005</v>
      </c>
      <c r="G1029">
        <v>103.375</v>
      </c>
      <c r="H1029">
        <v>1338.2</v>
      </c>
      <c r="I1029">
        <v>1.0872999999999999</v>
      </c>
      <c r="J1029">
        <v>7.2845000000000004</v>
      </c>
      <c r="K1029">
        <v>269.2817</v>
      </c>
      <c r="L1029">
        <v>26020</v>
      </c>
      <c r="M1029">
        <v>69.239999999999995</v>
      </c>
      <c r="N1029">
        <v>1889.31</v>
      </c>
      <c r="O1029">
        <v>2.5510000000000002</v>
      </c>
      <c r="P1029">
        <v>13.95</v>
      </c>
      <c r="Q1029">
        <v>3.92</v>
      </c>
      <c r="R1029">
        <v>1.24</v>
      </c>
      <c r="S1029">
        <v>1.45</v>
      </c>
      <c r="T1029">
        <v>1</v>
      </c>
      <c r="U1029">
        <v>1237</v>
      </c>
      <c r="V1029">
        <v>4369.71</v>
      </c>
      <c r="W1029">
        <v>13290.78</v>
      </c>
      <c r="X1029">
        <v>6146.99</v>
      </c>
      <c r="Y1029">
        <v>2504.5</v>
      </c>
      <c r="Z1029">
        <v>31450.76</v>
      </c>
    </row>
    <row r="1030" spans="2:26" x14ac:dyDescent="0.25">
      <c r="B1030" s="3">
        <v>45155</v>
      </c>
      <c r="C1030">
        <v>355.69</v>
      </c>
      <c r="D1030">
        <v>4.7915999999999999</v>
      </c>
      <c r="E1030">
        <v>95.06</v>
      </c>
      <c r="F1030">
        <v>95.588999999999999</v>
      </c>
      <c r="G1030">
        <v>103.572</v>
      </c>
      <c r="H1030">
        <v>1341.8</v>
      </c>
      <c r="I1030">
        <v>1.0871999999999999</v>
      </c>
      <c r="J1030">
        <v>7.2866</v>
      </c>
      <c r="K1030">
        <v>269.53050000000002</v>
      </c>
      <c r="L1030">
        <v>27850</v>
      </c>
      <c r="M1030">
        <v>68.78</v>
      </c>
      <c r="N1030">
        <v>1889.43</v>
      </c>
      <c r="O1030">
        <v>2.621</v>
      </c>
      <c r="P1030">
        <v>14.16</v>
      </c>
      <c r="Q1030">
        <v>3.87</v>
      </c>
      <c r="R1030">
        <v>1.24</v>
      </c>
      <c r="S1030">
        <v>1.46</v>
      </c>
      <c r="T1030">
        <v>1</v>
      </c>
      <c r="U1030">
        <v>1247</v>
      </c>
      <c r="V1030">
        <v>4370.3599999999997</v>
      </c>
      <c r="W1030">
        <v>13316.93</v>
      </c>
      <c r="X1030">
        <v>6292.33</v>
      </c>
      <c r="Y1030">
        <v>2519.85</v>
      </c>
      <c r="Z1030">
        <v>31626</v>
      </c>
    </row>
    <row r="1031" spans="2:26" x14ac:dyDescent="0.25">
      <c r="B1031" s="3">
        <v>45154</v>
      </c>
      <c r="C1031">
        <v>349.97</v>
      </c>
      <c r="D1031">
        <v>4.7070999999999996</v>
      </c>
      <c r="E1031">
        <v>95.04</v>
      </c>
      <c r="F1031">
        <v>95.558000000000007</v>
      </c>
      <c r="G1031">
        <v>103.431</v>
      </c>
      <c r="H1031">
        <v>1336.8</v>
      </c>
      <c r="I1031">
        <v>1.0879000000000001</v>
      </c>
      <c r="J1031">
        <v>7.2984999999999998</v>
      </c>
      <c r="K1031">
        <v>267.82679999999999</v>
      </c>
      <c r="L1031">
        <v>29130</v>
      </c>
      <c r="M1031">
        <v>68.5</v>
      </c>
      <c r="N1031">
        <v>1891.81</v>
      </c>
      <c r="O1031">
        <v>2.5920000000000001</v>
      </c>
      <c r="P1031">
        <v>14.32</v>
      </c>
      <c r="Q1031">
        <v>3.74</v>
      </c>
      <c r="R1031">
        <v>1.22</v>
      </c>
      <c r="S1031">
        <v>1.45</v>
      </c>
      <c r="T1031">
        <v>1.01</v>
      </c>
      <c r="U1031">
        <v>1233</v>
      </c>
      <c r="V1031">
        <v>4404.33</v>
      </c>
      <c r="W1031">
        <v>13474.63</v>
      </c>
      <c r="X1031">
        <v>6272.86</v>
      </c>
      <c r="Y1031">
        <v>2525.64</v>
      </c>
      <c r="Z1031">
        <v>31766.82</v>
      </c>
    </row>
    <row r="1032" spans="2:26" x14ac:dyDescent="0.25">
      <c r="B1032" s="3">
        <v>45153</v>
      </c>
      <c r="C1032">
        <v>351.55</v>
      </c>
      <c r="D1032">
        <v>4.6962999999999999</v>
      </c>
      <c r="E1032">
        <v>95.01</v>
      </c>
      <c r="F1032">
        <v>95.522999999999996</v>
      </c>
      <c r="G1032">
        <v>103.209</v>
      </c>
      <c r="H1032">
        <v>1330.6</v>
      </c>
      <c r="I1032">
        <v>1.0905</v>
      </c>
      <c r="J1032">
        <v>7.2884000000000002</v>
      </c>
      <c r="K1032">
        <v>267.9171</v>
      </c>
      <c r="L1032">
        <v>29225</v>
      </c>
      <c r="M1032">
        <v>68.349999999999994</v>
      </c>
      <c r="N1032">
        <v>1902</v>
      </c>
      <c r="O1032">
        <v>2.6589999999999998</v>
      </c>
      <c r="P1032">
        <v>11.205</v>
      </c>
      <c r="Q1032">
        <v>3.75</v>
      </c>
      <c r="R1032">
        <v>1.21</v>
      </c>
      <c r="S1032">
        <v>1.44</v>
      </c>
      <c r="T1032">
        <v>1.01</v>
      </c>
      <c r="U1032">
        <v>1166</v>
      </c>
      <c r="V1032">
        <v>4437.8599999999997</v>
      </c>
      <c r="W1032">
        <v>13631.05</v>
      </c>
      <c r="X1032">
        <v>6366.48</v>
      </c>
      <c r="Y1032">
        <v>2570.87</v>
      </c>
      <c r="Z1032">
        <v>32238.89</v>
      </c>
    </row>
    <row r="1033" spans="2:26" x14ac:dyDescent="0.25">
      <c r="B1033" s="3">
        <v>45152</v>
      </c>
      <c r="C1033">
        <v>342.22</v>
      </c>
      <c r="D1033">
        <v>4.6734999999999998</v>
      </c>
      <c r="E1033">
        <v>95</v>
      </c>
      <c r="F1033">
        <v>95.492000000000004</v>
      </c>
      <c r="G1033">
        <v>103.19</v>
      </c>
      <c r="H1033">
        <v>1330.6</v>
      </c>
      <c r="I1033">
        <v>1.0906</v>
      </c>
      <c r="J1033">
        <v>7.2572999999999999</v>
      </c>
      <c r="K1033">
        <v>267.95119999999997</v>
      </c>
      <c r="L1033">
        <v>29395</v>
      </c>
      <c r="M1033">
        <v>68.97</v>
      </c>
      <c r="N1033">
        <v>1907.1</v>
      </c>
      <c r="O1033">
        <v>2.7949999999999999</v>
      </c>
      <c r="P1033">
        <v>11.145</v>
      </c>
      <c r="Q1033">
        <v>3.76</v>
      </c>
      <c r="R1033">
        <v>1.2</v>
      </c>
      <c r="S1033">
        <v>1.43</v>
      </c>
      <c r="T1033">
        <v>1.01</v>
      </c>
      <c r="U1033">
        <v>1135</v>
      </c>
      <c r="V1033">
        <v>4489.72</v>
      </c>
      <c r="W1033">
        <v>13788.33</v>
      </c>
      <c r="X1033">
        <v>6423.84</v>
      </c>
      <c r="Y1033">
        <v>2570.87</v>
      </c>
      <c r="Z1033">
        <v>32059.91</v>
      </c>
    </row>
    <row r="1034" spans="2:26" x14ac:dyDescent="0.25">
      <c r="B1034" s="3">
        <v>45151</v>
      </c>
      <c r="C1034">
        <v>335.98</v>
      </c>
      <c r="D1034">
        <v>4.6292999999999997</v>
      </c>
      <c r="E1034">
        <v>94.97</v>
      </c>
      <c r="F1034">
        <v>95.47</v>
      </c>
      <c r="G1034">
        <v>102.842</v>
      </c>
      <c r="H1034">
        <v>1324.65</v>
      </c>
      <c r="I1034">
        <v>1.0949</v>
      </c>
      <c r="J1034">
        <v>7.2396000000000003</v>
      </c>
      <c r="K1034">
        <v>269.83019999999999</v>
      </c>
      <c r="L1034">
        <v>29465</v>
      </c>
      <c r="M1034">
        <v>69.069999999999993</v>
      </c>
      <c r="N1034">
        <v>1913.76</v>
      </c>
      <c r="O1034">
        <v>2.77</v>
      </c>
      <c r="P1034">
        <v>11.085000000000001</v>
      </c>
      <c r="Q1034">
        <v>3.73</v>
      </c>
      <c r="R1034">
        <v>1.19</v>
      </c>
      <c r="S1034">
        <v>1.43</v>
      </c>
      <c r="T1034">
        <v>1.04</v>
      </c>
      <c r="U1034">
        <v>1129</v>
      </c>
      <c r="V1034">
        <v>4464.05</v>
      </c>
      <c r="W1034">
        <v>13644.85</v>
      </c>
      <c r="X1034">
        <v>6540.63</v>
      </c>
      <c r="Y1034">
        <v>2591.2600000000002</v>
      </c>
      <c r="Z1034">
        <v>32473.65</v>
      </c>
    </row>
    <row r="1035" spans="2:26" x14ac:dyDescent="0.25">
      <c r="B1035" s="3">
        <v>45150</v>
      </c>
      <c r="C1035">
        <v>335.98</v>
      </c>
      <c r="D1035">
        <v>4.6292999999999997</v>
      </c>
      <c r="E1035">
        <v>94.97</v>
      </c>
      <c r="F1035">
        <v>95.47</v>
      </c>
      <c r="G1035">
        <v>102.842</v>
      </c>
      <c r="H1035">
        <v>1324.65</v>
      </c>
      <c r="I1035">
        <v>1.0949</v>
      </c>
      <c r="J1035">
        <v>7.2396000000000003</v>
      </c>
      <c r="K1035">
        <v>269.83019999999999</v>
      </c>
      <c r="L1035">
        <v>29465</v>
      </c>
      <c r="M1035">
        <v>69.069999999999993</v>
      </c>
      <c r="N1035">
        <v>1913.76</v>
      </c>
      <c r="O1035">
        <v>2.77</v>
      </c>
      <c r="P1035">
        <v>11.085000000000001</v>
      </c>
      <c r="Q1035">
        <v>3.73</v>
      </c>
      <c r="R1035">
        <v>1.19</v>
      </c>
      <c r="S1035">
        <v>1.43</v>
      </c>
      <c r="T1035">
        <v>1.04</v>
      </c>
      <c r="U1035">
        <v>1129</v>
      </c>
      <c r="V1035">
        <v>4464.05</v>
      </c>
      <c r="W1035">
        <v>13644.85</v>
      </c>
      <c r="X1035">
        <v>6540.63</v>
      </c>
      <c r="Y1035">
        <v>2591.2600000000002</v>
      </c>
      <c r="Z1035">
        <v>32473.65</v>
      </c>
    </row>
    <row r="1036" spans="2:26" x14ac:dyDescent="0.25">
      <c r="B1036" s="3">
        <v>45149</v>
      </c>
      <c r="C1036">
        <v>335.98</v>
      </c>
      <c r="D1036">
        <v>4.6292999999999997</v>
      </c>
      <c r="E1036">
        <v>94.94</v>
      </c>
      <c r="F1036">
        <v>95.47</v>
      </c>
      <c r="G1036">
        <v>102.842</v>
      </c>
      <c r="H1036">
        <v>1324.65</v>
      </c>
      <c r="I1036">
        <v>1.0949</v>
      </c>
      <c r="J1036">
        <v>7.2396000000000003</v>
      </c>
      <c r="K1036">
        <v>269.83019999999999</v>
      </c>
      <c r="L1036">
        <v>29465</v>
      </c>
      <c r="M1036">
        <v>69.069999999999993</v>
      </c>
      <c r="N1036">
        <v>1913.76</v>
      </c>
      <c r="O1036">
        <v>2.77</v>
      </c>
      <c r="P1036">
        <v>11.085000000000001</v>
      </c>
      <c r="Q1036">
        <v>3.73</v>
      </c>
      <c r="R1036">
        <v>1.19</v>
      </c>
      <c r="S1036">
        <v>1.43</v>
      </c>
      <c r="T1036">
        <v>1.04</v>
      </c>
      <c r="U1036">
        <v>1129</v>
      </c>
      <c r="V1036">
        <v>4464.05</v>
      </c>
      <c r="W1036">
        <v>13644.85</v>
      </c>
      <c r="X1036">
        <v>6540.63</v>
      </c>
      <c r="Y1036">
        <v>2591.2600000000002</v>
      </c>
      <c r="Z1036">
        <v>32473.65</v>
      </c>
    </row>
    <row r="1037" spans="2:26" x14ac:dyDescent="0.25">
      <c r="B1037" s="3">
        <v>45148</v>
      </c>
      <c r="C1037">
        <v>336.38</v>
      </c>
      <c r="D1037">
        <v>4.6626000000000003</v>
      </c>
      <c r="E1037">
        <v>94.95</v>
      </c>
      <c r="F1037">
        <v>95.412000000000006</v>
      </c>
      <c r="G1037">
        <v>102.524</v>
      </c>
      <c r="H1037">
        <v>1315.85</v>
      </c>
      <c r="I1037">
        <v>1.0981000000000001</v>
      </c>
      <c r="J1037">
        <v>7.2187999999999999</v>
      </c>
      <c r="K1037">
        <v>268.88069999999999</v>
      </c>
      <c r="L1037">
        <v>29495</v>
      </c>
      <c r="M1037">
        <v>69.2</v>
      </c>
      <c r="N1037">
        <v>1912.48</v>
      </c>
      <c r="O1037">
        <v>2.7629999999999999</v>
      </c>
      <c r="P1037">
        <v>11.045</v>
      </c>
      <c r="Q1037">
        <v>3.75</v>
      </c>
      <c r="R1037">
        <v>1.2</v>
      </c>
      <c r="S1037">
        <v>1.44</v>
      </c>
      <c r="T1037">
        <v>1.04</v>
      </c>
      <c r="U1037">
        <v>1137</v>
      </c>
      <c r="V1037">
        <v>4468.83</v>
      </c>
      <c r="W1037">
        <v>13737.99</v>
      </c>
      <c r="X1037">
        <v>6628.55</v>
      </c>
      <c r="Y1037">
        <v>2601.56</v>
      </c>
      <c r="Z1037">
        <v>32473.65</v>
      </c>
    </row>
    <row r="1038" spans="2:26" x14ac:dyDescent="0.25">
      <c r="B1038" s="3">
        <v>45147</v>
      </c>
      <c r="C1038">
        <v>345.83</v>
      </c>
      <c r="D1038">
        <v>4.7507000000000001</v>
      </c>
      <c r="E1038">
        <v>94.91</v>
      </c>
      <c r="F1038">
        <v>95.370999999999995</v>
      </c>
      <c r="G1038">
        <v>102.49</v>
      </c>
      <c r="H1038">
        <v>1315.9</v>
      </c>
      <c r="I1038">
        <v>1.0973999999999999</v>
      </c>
      <c r="J1038">
        <v>7.2107000000000001</v>
      </c>
      <c r="K1038">
        <v>268.34089999999998</v>
      </c>
      <c r="L1038">
        <v>29510</v>
      </c>
      <c r="M1038">
        <v>69.77</v>
      </c>
      <c r="N1038">
        <v>1914.46</v>
      </c>
      <c r="O1038">
        <v>2.9590000000000001</v>
      </c>
      <c r="P1038">
        <v>11.03</v>
      </c>
      <c r="Q1038">
        <v>3.85</v>
      </c>
      <c r="R1038">
        <v>1.2</v>
      </c>
      <c r="S1038">
        <v>1.44</v>
      </c>
      <c r="T1038">
        <v>1.04</v>
      </c>
      <c r="U1038">
        <v>1144</v>
      </c>
      <c r="V1038">
        <v>4467.71</v>
      </c>
      <c r="W1038">
        <v>13772.02</v>
      </c>
      <c r="X1038">
        <v>6613.23</v>
      </c>
      <c r="Y1038">
        <v>2605.12</v>
      </c>
      <c r="Z1038">
        <v>32204.33</v>
      </c>
    </row>
    <row r="1039" spans="2:26" x14ac:dyDescent="0.25">
      <c r="B1039" s="3">
        <v>45146</v>
      </c>
      <c r="C1039">
        <v>345.41</v>
      </c>
      <c r="D1039">
        <v>4.7981999999999996</v>
      </c>
      <c r="E1039">
        <v>94.89</v>
      </c>
      <c r="F1039">
        <v>95.323999999999998</v>
      </c>
      <c r="G1039">
        <v>102.52800000000001</v>
      </c>
      <c r="H1039">
        <v>1316</v>
      </c>
      <c r="I1039">
        <v>1.0955999999999999</v>
      </c>
      <c r="J1039">
        <v>7.2186000000000003</v>
      </c>
      <c r="K1039">
        <v>268.78910000000002</v>
      </c>
      <c r="L1039">
        <v>30075</v>
      </c>
      <c r="M1039">
        <v>69.38</v>
      </c>
      <c r="N1039">
        <v>1925.24</v>
      </c>
      <c r="O1039">
        <v>2.7770000000000001</v>
      </c>
      <c r="P1039">
        <v>10.955</v>
      </c>
      <c r="Q1039">
        <v>3.9</v>
      </c>
      <c r="R1039">
        <v>1.19</v>
      </c>
      <c r="S1039">
        <v>1.44</v>
      </c>
      <c r="T1039">
        <v>1.05</v>
      </c>
      <c r="U1039">
        <v>1142</v>
      </c>
      <c r="V1039">
        <v>4499.38</v>
      </c>
      <c r="W1039">
        <v>13884.32</v>
      </c>
      <c r="X1039">
        <v>6587.75</v>
      </c>
      <c r="Y1039">
        <v>2573.98</v>
      </c>
      <c r="Z1039">
        <v>32377.29</v>
      </c>
    </row>
    <row r="1040" spans="2:26" x14ac:dyDescent="0.25">
      <c r="B1040" s="3">
        <v>45145</v>
      </c>
      <c r="C1040">
        <v>344.03</v>
      </c>
      <c r="D1040">
        <v>4.7663000000000002</v>
      </c>
      <c r="E1040">
        <v>94.89</v>
      </c>
      <c r="F1040">
        <v>95.322000000000003</v>
      </c>
      <c r="G1040">
        <v>102.047</v>
      </c>
      <c r="H1040">
        <v>1306.05</v>
      </c>
      <c r="I1040">
        <v>1.1002000000000001</v>
      </c>
      <c r="J1040">
        <v>7.1931000000000003</v>
      </c>
      <c r="K1040">
        <v>266.5643</v>
      </c>
      <c r="L1040">
        <v>29255</v>
      </c>
      <c r="M1040">
        <v>68.83</v>
      </c>
      <c r="N1040">
        <v>1936.56</v>
      </c>
      <c r="O1040">
        <v>2.7250000000000001</v>
      </c>
      <c r="P1040">
        <v>10.98</v>
      </c>
      <c r="Q1040">
        <v>3.88</v>
      </c>
      <c r="R1040">
        <v>1.18</v>
      </c>
      <c r="S1040">
        <v>1.43</v>
      </c>
      <c r="T1040">
        <v>1.04</v>
      </c>
      <c r="U1040">
        <v>1145</v>
      </c>
      <c r="V1040">
        <v>4518.4399999999996</v>
      </c>
      <c r="W1040">
        <v>13994.4</v>
      </c>
      <c r="X1040">
        <v>6734.31</v>
      </c>
      <c r="Y1040">
        <v>2580.71</v>
      </c>
      <c r="Z1040">
        <v>32254.560000000001</v>
      </c>
    </row>
    <row r="1041" spans="2:26" x14ac:dyDescent="0.25">
      <c r="B1041" s="3">
        <v>45144</v>
      </c>
      <c r="C1041">
        <v>347.53</v>
      </c>
      <c r="D1041">
        <v>4.7747000000000002</v>
      </c>
      <c r="E1041">
        <v>94.88</v>
      </c>
      <c r="F1041">
        <v>95.272000000000006</v>
      </c>
      <c r="G1041">
        <v>102.017</v>
      </c>
      <c r="H1041">
        <v>1309.7</v>
      </c>
      <c r="I1041">
        <v>1.1006</v>
      </c>
      <c r="J1041">
        <v>7.1729000000000003</v>
      </c>
      <c r="K1041">
        <v>268.67410000000001</v>
      </c>
      <c r="L1041">
        <v>29090</v>
      </c>
      <c r="M1041">
        <v>68.73</v>
      </c>
      <c r="N1041">
        <v>1942.91</v>
      </c>
      <c r="O1041">
        <v>2.577</v>
      </c>
      <c r="P1041">
        <v>10.955</v>
      </c>
      <c r="Q1041">
        <v>3.9</v>
      </c>
      <c r="R1041">
        <v>1.18</v>
      </c>
      <c r="S1041">
        <v>1.43</v>
      </c>
      <c r="T1041">
        <v>1.04</v>
      </c>
      <c r="U1041">
        <v>1136</v>
      </c>
      <c r="V1041">
        <v>4478.03</v>
      </c>
      <c r="W1041">
        <v>13909.24</v>
      </c>
      <c r="X1041">
        <v>6732.58</v>
      </c>
      <c r="Y1041">
        <v>2602.8000000000002</v>
      </c>
      <c r="Z1041">
        <v>32192.75</v>
      </c>
    </row>
    <row r="1042" spans="2:26" x14ac:dyDescent="0.25">
      <c r="B1042" s="3">
        <v>45143</v>
      </c>
      <c r="C1042">
        <v>347.53</v>
      </c>
      <c r="D1042">
        <v>4.7747000000000002</v>
      </c>
      <c r="E1042">
        <v>94.88</v>
      </c>
      <c r="F1042">
        <v>95.272000000000006</v>
      </c>
      <c r="G1042">
        <v>102.017</v>
      </c>
      <c r="H1042">
        <v>1309.7</v>
      </c>
      <c r="I1042">
        <v>1.1006</v>
      </c>
      <c r="J1042">
        <v>7.1729000000000003</v>
      </c>
      <c r="K1042">
        <v>268.67410000000001</v>
      </c>
      <c r="L1042">
        <v>29090</v>
      </c>
      <c r="M1042">
        <v>68.73</v>
      </c>
      <c r="N1042">
        <v>1942.91</v>
      </c>
      <c r="O1042">
        <v>2.577</v>
      </c>
      <c r="P1042">
        <v>10.955</v>
      </c>
      <c r="Q1042">
        <v>3.9</v>
      </c>
      <c r="R1042">
        <v>1.18</v>
      </c>
      <c r="S1042">
        <v>1.43</v>
      </c>
      <c r="T1042">
        <v>1.04</v>
      </c>
      <c r="U1042">
        <v>1136</v>
      </c>
      <c r="V1042">
        <v>4478.03</v>
      </c>
      <c r="W1042">
        <v>13909.24</v>
      </c>
      <c r="X1042">
        <v>6732.58</v>
      </c>
      <c r="Y1042">
        <v>2602.8000000000002</v>
      </c>
      <c r="Z1042">
        <v>32192.75</v>
      </c>
    </row>
    <row r="1043" spans="2:26" x14ac:dyDescent="0.25">
      <c r="B1043" s="3">
        <v>45142</v>
      </c>
      <c r="C1043">
        <v>347.53</v>
      </c>
      <c r="D1043">
        <v>4.7747000000000002</v>
      </c>
      <c r="E1043">
        <v>94.72</v>
      </c>
      <c r="F1043">
        <v>95.272000000000006</v>
      </c>
      <c r="G1043">
        <v>102.017</v>
      </c>
      <c r="H1043">
        <v>1309.7</v>
      </c>
      <c r="I1043">
        <v>1.1006</v>
      </c>
      <c r="J1043">
        <v>7.1729000000000003</v>
      </c>
      <c r="K1043">
        <v>268.67410000000001</v>
      </c>
      <c r="L1043">
        <v>29090</v>
      </c>
      <c r="M1043">
        <v>68.73</v>
      </c>
      <c r="N1043">
        <v>1942.91</v>
      </c>
      <c r="O1043">
        <v>2.577</v>
      </c>
      <c r="P1043">
        <v>10.955</v>
      </c>
      <c r="Q1043">
        <v>3.9</v>
      </c>
      <c r="R1043">
        <v>1.18</v>
      </c>
      <c r="S1043">
        <v>1.43</v>
      </c>
      <c r="T1043">
        <v>1.04</v>
      </c>
      <c r="U1043">
        <v>1136</v>
      </c>
      <c r="V1043">
        <v>4478.03</v>
      </c>
      <c r="W1043">
        <v>13909.24</v>
      </c>
      <c r="X1043">
        <v>6732.58</v>
      </c>
      <c r="Y1043">
        <v>2602.8000000000002</v>
      </c>
      <c r="Z1043">
        <v>32192.75</v>
      </c>
    </row>
    <row r="1044" spans="2:26" x14ac:dyDescent="0.25">
      <c r="B1044" s="3">
        <v>45141</v>
      </c>
      <c r="C1044">
        <v>342.34</v>
      </c>
      <c r="D1044">
        <v>4.7550999999999997</v>
      </c>
      <c r="E1044">
        <v>94.74</v>
      </c>
      <c r="F1044">
        <v>95.307000000000002</v>
      </c>
      <c r="G1044">
        <v>102.542</v>
      </c>
      <c r="H1044">
        <v>1299.0999999999999</v>
      </c>
      <c r="I1044">
        <v>1.0949</v>
      </c>
      <c r="J1044">
        <v>7.1696999999999997</v>
      </c>
      <c r="K1044">
        <v>264.31670000000003</v>
      </c>
      <c r="L1044">
        <v>29410</v>
      </c>
      <c r="M1044">
        <v>67.989999999999995</v>
      </c>
      <c r="N1044">
        <v>1934.06</v>
      </c>
      <c r="O1044">
        <v>2.5649999999999999</v>
      </c>
      <c r="P1044">
        <v>11</v>
      </c>
      <c r="Q1044">
        <v>3.88</v>
      </c>
      <c r="R1044">
        <v>1.19</v>
      </c>
      <c r="S1044">
        <v>1.43</v>
      </c>
      <c r="T1044">
        <v>1.05</v>
      </c>
      <c r="U1044">
        <v>1128</v>
      </c>
      <c r="V1044">
        <v>4501.8900000000003</v>
      </c>
      <c r="W1044">
        <v>13959.72</v>
      </c>
      <c r="X1044">
        <v>6652.16</v>
      </c>
      <c r="Y1044">
        <v>2605.39</v>
      </c>
      <c r="Z1044">
        <v>32159.279999999999</v>
      </c>
    </row>
    <row r="1045" spans="2:26" x14ac:dyDescent="0.25">
      <c r="B1045" s="3">
        <v>45140</v>
      </c>
      <c r="C1045">
        <v>342.53</v>
      </c>
      <c r="D1045">
        <v>4.7363</v>
      </c>
      <c r="E1045">
        <v>94.76</v>
      </c>
      <c r="F1045">
        <v>95.287000000000006</v>
      </c>
      <c r="G1045">
        <v>102.59</v>
      </c>
      <c r="H1045">
        <v>1298.3499999999999</v>
      </c>
      <c r="I1045">
        <v>1.0938000000000001</v>
      </c>
      <c r="J1045">
        <v>7.1916000000000002</v>
      </c>
      <c r="K1045">
        <v>269.8408</v>
      </c>
      <c r="L1045">
        <v>29280</v>
      </c>
      <c r="M1045">
        <v>67.05</v>
      </c>
      <c r="N1045">
        <v>1934.45</v>
      </c>
      <c r="O1045">
        <v>2.4769999999999999</v>
      </c>
      <c r="P1045">
        <v>10.97</v>
      </c>
      <c r="Q1045">
        <v>3.85</v>
      </c>
      <c r="R1045">
        <v>1.18</v>
      </c>
      <c r="S1045">
        <v>1.43</v>
      </c>
      <c r="T1045">
        <v>1.04</v>
      </c>
      <c r="U1045">
        <v>1123</v>
      </c>
      <c r="V1045">
        <v>4513.3900000000003</v>
      </c>
      <c r="W1045">
        <v>13973.45</v>
      </c>
      <c r="X1045">
        <v>6669.37</v>
      </c>
      <c r="Y1045">
        <v>2616.4699999999998</v>
      </c>
      <c r="Z1045">
        <v>32707.69</v>
      </c>
    </row>
    <row r="1046" spans="2:26" x14ac:dyDescent="0.25">
      <c r="B1046" s="3">
        <v>45139</v>
      </c>
      <c r="C1046">
        <v>336.07</v>
      </c>
      <c r="D1046">
        <v>4.6276000000000002</v>
      </c>
      <c r="E1046">
        <v>94.8</v>
      </c>
      <c r="F1046">
        <v>95.274000000000001</v>
      </c>
      <c r="G1046">
        <v>102.303</v>
      </c>
      <c r="H1046">
        <v>1283.8499999999999</v>
      </c>
      <c r="I1046">
        <v>1.0984</v>
      </c>
      <c r="J1046">
        <v>7.1776999999999997</v>
      </c>
      <c r="K1046">
        <v>267.90559999999999</v>
      </c>
      <c r="L1046">
        <v>29440</v>
      </c>
      <c r="M1046">
        <v>68.150000000000006</v>
      </c>
      <c r="N1046">
        <v>1944.29</v>
      </c>
      <c r="O1046">
        <v>2.56</v>
      </c>
      <c r="P1046">
        <v>10.925000000000001</v>
      </c>
      <c r="Q1046">
        <v>3.73</v>
      </c>
      <c r="R1046">
        <v>1.1499999999999999</v>
      </c>
      <c r="S1046">
        <v>1.41</v>
      </c>
      <c r="T1046">
        <v>1.02</v>
      </c>
      <c r="U1046">
        <v>1150</v>
      </c>
      <c r="V1046">
        <v>4576.7299999999996</v>
      </c>
      <c r="W1046">
        <v>14283.91</v>
      </c>
      <c r="X1046">
        <v>6854.52</v>
      </c>
      <c r="Y1046">
        <v>2667.07</v>
      </c>
      <c r="Z1046">
        <v>33476.58</v>
      </c>
    </row>
    <row r="1047" spans="2:26" x14ac:dyDescent="0.25">
      <c r="B1047" s="3">
        <v>45138</v>
      </c>
      <c r="C1047">
        <v>334.38</v>
      </c>
      <c r="D1047">
        <v>4.6195000000000004</v>
      </c>
      <c r="E1047">
        <v>94.83</v>
      </c>
      <c r="F1047">
        <v>95.265000000000001</v>
      </c>
      <c r="G1047">
        <v>101.855</v>
      </c>
      <c r="H1047">
        <v>1274.55</v>
      </c>
      <c r="I1047">
        <v>1.0996999999999999</v>
      </c>
      <c r="J1047">
        <v>7.1428000000000003</v>
      </c>
      <c r="K1047">
        <v>269.6003</v>
      </c>
      <c r="L1047">
        <v>29285</v>
      </c>
      <c r="M1047">
        <v>68.400000000000006</v>
      </c>
      <c r="N1047">
        <v>1965.09</v>
      </c>
      <c r="O1047">
        <v>2.6339999999999999</v>
      </c>
      <c r="P1047">
        <v>10.92</v>
      </c>
      <c r="Q1047">
        <v>3.67</v>
      </c>
      <c r="R1047">
        <v>1.1200000000000001</v>
      </c>
      <c r="S1047">
        <v>1.39</v>
      </c>
      <c r="T1047">
        <v>1.02</v>
      </c>
      <c r="U1047">
        <v>1127</v>
      </c>
      <c r="V1047">
        <v>4588.96</v>
      </c>
      <c r="W1047">
        <v>14346.02</v>
      </c>
      <c r="X1047">
        <v>6899.31</v>
      </c>
      <c r="Y1047">
        <v>2632.58</v>
      </c>
      <c r="Z1047">
        <v>33172.22</v>
      </c>
    </row>
    <row r="1048" spans="2:26" x14ac:dyDescent="0.25">
      <c r="B1048" s="3">
        <v>45137</v>
      </c>
      <c r="C1048">
        <v>338.91</v>
      </c>
      <c r="D1048">
        <v>4.6646999999999998</v>
      </c>
      <c r="E1048">
        <v>94.84</v>
      </c>
      <c r="F1048">
        <v>95.241</v>
      </c>
      <c r="G1048">
        <v>101.622</v>
      </c>
      <c r="H1048">
        <v>1277.05</v>
      </c>
      <c r="I1048">
        <v>1.1015999999999999</v>
      </c>
      <c r="J1048">
        <v>7.1485000000000003</v>
      </c>
      <c r="K1048">
        <v>269.91430000000003</v>
      </c>
      <c r="L1048">
        <v>29397.08</v>
      </c>
      <c r="M1048">
        <v>68.05</v>
      </c>
      <c r="N1048">
        <v>1959.49</v>
      </c>
      <c r="O1048">
        <v>2.6379999999999999</v>
      </c>
      <c r="P1048">
        <v>10.78</v>
      </c>
      <c r="Q1048">
        <v>3.71</v>
      </c>
      <c r="R1048">
        <v>1.1499999999999999</v>
      </c>
      <c r="S1048">
        <v>1.41</v>
      </c>
      <c r="T1048">
        <v>1.04</v>
      </c>
      <c r="U1048">
        <v>1110</v>
      </c>
      <c r="V1048">
        <v>4582.2299999999996</v>
      </c>
      <c r="W1048">
        <v>14316.66</v>
      </c>
      <c r="X1048">
        <v>6808.47</v>
      </c>
      <c r="Y1048">
        <v>2608.3200000000002</v>
      </c>
      <c r="Z1048">
        <v>32759.23</v>
      </c>
    </row>
    <row r="1049" spans="2:26" x14ac:dyDescent="0.25">
      <c r="B1049" s="3">
        <v>45136</v>
      </c>
      <c r="C1049">
        <v>338.91</v>
      </c>
      <c r="D1049">
        <v>4.6646999999999998</v>
      </c>
      <c r="E1049">
        <v>94.84</v>
      </c>
      <c r="F1049">
        <v>95.241</v>
      </c>
      <c r="G1049">
        <v>101.622</v>
      </c>
      <c r="H1049">
        <v>1277.05</v>
      </c>
      <c r="I1049">
        <v>1.1015999999999999</v>
      </c>
      <c r="J1049">
        <v>7.1485000000000003</v>
      </c>
      <c r="K1049">
        <v>269.91430000000003</v>
      </c>
      <c r="L1049">
        <v>29397.08</v>
      </c>
      <c r="M1049">
        <v>68.05</v>
      </c>
      <c r="N1049">
        <v>1959.49</v>
      </c>
      <c r="O1049">
        <v>2.6379999999999999</v>
      </c>
      <c r="P1049">
        <v>10.78</v>
      </c>
      <c r="Q1049">
        <v>3.71</v>
      </c>
      <c r="R1049">
        <v>1.1499999999999999</v>
      </c>
      <c r="S1049">
        <v>1.41</v>
      </c>
      <c r="T1049">
        <v>1.04</v>
      </c>
      <c r="U1049">
        <v>1110</v>
      </c>
      <c r="V1049">
        <v>4582.2299999999996</v>
      </c>
      <c r="W1049">
        <v>14316.66</v>
      </c>
      <c r="X1049">
        <v>6808.47</v>
      </c>
      <c r="Y1049">
        <v>2608.3200000000002</v>
      </c>
      <c r="Z1049">
        <v>32759.23</v>
      </c>
    </row>
    <row r="1050" spans="2:26" x14ac:dyDescent="0.25">
      <c r="B1050" s="3">
        <v>45135</v>
      </c>
      <c r="C1050">
        <v>338.91</v>
      </c>
      <c r="D1050">
        <v>4.6646999999999998</v>
      </c>
      <c r="E1050">
        <v>94.8</v>
      </c>
      <c r="F1050">
        <v>95.241</v>
      </c>
      <c r="G1050">
        <v>101.622</v>
      </c>
      <c r="H1050">
        <v>1277.05</v>
      </c>
      <c r="I1050">
        <v>1.1015999999999999</v>
      </c>
      <c r="J1050">
        <v>7.1485000000000003</v>
      </c>
      <c r="K1050">
        <v>269.91430000000003</v>
      </c>
      <c r="L1050">
        <v>29397.08</v>
      </c>
      <c r="M1050">
        <v>68.05</v>
      </c>
      <c r="N1050">
        <v>1959.49</v>
      </c>
      <c r="O1050">
        <v>2.6379999999999999</v>
      </c>
      <c r="P1050">
        <v>10.78</v>
      </c>
      <c r="Q1050">
        <v>3.71</v>
      </c>
      <c r="R1050">
        <v>1.1499999999999999</v>
      </c>
      <c r="S1050">
        <v>1.41</v>
      </c>
      <c r="T1050">
        <v>1.04</v>
      </c>
      <c r="U1050">
        <v>1110</v>
      </c>
      <c r="V1050">
        <v>4582.2299999999996</v>
      </c>
      <c r="W1050">
        <v>14316.66</v>
      </c>
      <c r="X1050">
        <v>6808.47</v>
      </c>
      <c r="Y1050">
        <v>2608.3200000000002</v>
      </c>
      <c r="Z1050">
        <v>32759.23</v>
      </c>
    </row>
    <row r="1051" spans="2:26" x14ac:dyDescent="0.25">
      <c r="B1051" s="3">
        <v>45134</v>
      </c>
      <c r="C1051">
        <v>336.52</v>
      </c>
      <c r="D1051">
        <v>4.6688999999999998</v>
      </c>
      <c r="E1051">
        <v>94.82</v>
      </c>
      <c r="F1051">
        <v>95.221000000000004</v>
      </c>
      <c r="G1051">
        <v>101.773</v>
      </c>
      <c r="H1051">
        <v>1277.6500000000001</v>
      </c>
      <c r="I1051">
        <v>1.0979000000000001</v>
      </c>
      <c r="J1051">
        <v>7.1675000000000004</v>
      </c>
      <c r="K1051">
        <v>269.31299999999999</v>
      </c>
      <c r="L1051">
        <v>29115</v>
      </c>
      <c r="M1051">
        <v>67.599999999999994</v>
      </c>
      <c r="N1051">
        <v>1946</v>
      </c>
      <c r="O1051">
        <v>2.492</v>
      </c>
      <c r="P1051">
        <v>10.97</v>
      </c>
      <c r="Q1051">
        <v>3.7</v>
      </c>
      <c r="R1051">
        <v>1.17</v>
      </c>
      <c r="S1051">
        <v>1.43</v>
      </c>
      <c r="T1051">
        <v>1.06</v>
      </c>
      <c r="U1051">
        <v>1097</v>
      </c>
      <c r="V1051">
        <v>4537.41</v>
      </c>
      <c r="W1051">
        <v>14050.11</v>
      </c>
      <c r="X1051">
        <v>6670.68</v>
      </c>
      <c r="Y1051">
        <v>2603.81</v>
      </c>
      <c r="Z1051">
        <v>32891.160000000003</v>
      </c>
    </row>
    <row r="1052" spans="2:26" x14ac:dyDescent="0.25">
      <c r="B1052" s="3">
        <v>45133</v>
      </c>
      <c r="C1052">
        <v>348.73</v>
      </c>
      <c r="D1052">
        <v>4.7519999999999998</v>
      </c>
      <c r="E1052">
        <v>94.82</v>
      </c>
      <c r="F1052">
        <v>95.188000000000002</v>
      </c>
      <c r="G1052">
        <v>100.887</v>
      </c>
      <c r="H1052">
        <v>1274.45</v>
      </c>
      <c r="I1052">
        <v>1.1086</v>
      </c>
      <c r="J1052">
        <v>7.1430999999999996</v>
      </c>
      <c r="K1052">
        <v>268.98</v>
      </c>
      <c r="L1052">
        <v>29395</v>
      </c>
      <c r="M1052">
        <v>67.06</v>
      </c>
      <c r="N1052">
        <v>1972.07</v>
      </c>
      <c r="O1052">
        <v>2.665</v>
      </c>
      <c r="P1052">
        <v>11.1</v>
      </c>
      <c r="Q1052">
        <v>3.76</v>
      </c>
      <c r="R1052">
        <v>1.18</v>
      </c>
      <c r="S1052">
        <v>1.44</v>
      </c>
      <c r="T1052">
        <v>1.05</v>
      </c>
      <c r="U1052">
        <v>1067</v>
      </c>
      <c r="V1052">
        <v>4566.75</v>
      </c>
      <c r="W1052">
        <v>14127.28</v>
      </c>
      <c r="X1052">
        <v>6549.19</v>
      </c>
      <c r="Y1052">
        <v>2592.36</v>
      </c>
      <c r="Z1052">
        <v>32668.34</v>
      </c>
    </row>
    <row r="1053" spans="2:26" x14ac:dyDescent="0.25">
      <c r="B1053" s="3">
        <v>45132</v>
      </c>
      <c r="C1053">
        <v>349.01</v>
      </c>
      <c r="D1053">
        <v>4.7306999999999997</v>
      </c>
      <c r="E1053">
        <v>94.83</v>
      </c>
      <c r="F1053">
        <v>95.185000000000002</v>
      </c>
      <c r="G1053">
        <v>101.349</v>
      </c>
      <c r="H1053">
        <v>1275.3499999999999</v>
      </c>
      <c r="I1053">
        <v>1.1054999999999999</v>
      </c>
      <c r="J1053">
        <v>7.1363000000000003</v>
      </c>
      <c r="K1053">
        <v>268.3202</v>
      </c>
      <c r="L1053">
        <v>29180</v>
      </c>
      <c r="M1053">
        <v>67.2</v>
      </c>
      <c r="N1053">
        <v>1964.96</v>
      </c>
      <c r="O1053">
        <v>2.73</v>
      </c>
      <c r="P1053">
        <v>11.46</v>
      </c>
      <c r="Q1053">
        <v>3.72</v>
      </c>
      <c r="R1053">
        <v>1.2</v>
      </c>
      <c r="S1053">
        <v>1.45</v>
      </c>
      <c r="T1053">
        <v>1.06</v>
      </c>
      <c r="U1053">
        <v>962</v>
      </c>
      <c r="V1053">
        <v>4567.46</v>
      </c>
      <c r="W1053">
        <v>14144.56</v>
      </c>
      <c r="X1053">
        <v>6604.2</v>
      </c>
      <c r="Y1053">
        <v>2636.46</v>
      </c>
      <c r="Z1053">
        <v>32682.51</v>
      </c>
    </row>
    <row r="1054" spans="2:26" x14ac:dyDescent="0.25">
      <c r="B1054" s="3">
        <v>45131</v>
      </c>
      <c r="C1054">
        <v>346.67</v>
      </c>
      <c r="D1054">
        <v>4.7407000000000004</v>
      </c>
      <c r="E1054">
        <v>94.81</v>
      </c>
      <c r="F1054">
        <v>95.183999999999997</v>
      </c>
      <c r="G1054">
        <v>101.346</v>
      </c>
      <c r="H1054">
        <v>1279.8499999999999</v>
      </c>
      <c r="I1054">
        <v>1.1064000000000001</v>
      </c>
      <c r="J1054">
        <v>7.1874000000000002</v>
      </c>
      <c r="K1054">
        <v>270.55590000000001</v>
      </c>
      <c r="L1054">
        <v>29105</v>
      </c>
      <c r="M1054">
        <v>67.11</v>
      </c>
      <c r="N1054">
        <v>1954.73</v>
      </c>
      <c r="O1054">
        <v>2.6850000000000001</v>
      </c>
      <c r="P1054">
        <v>11.26</v>
      </c>
      <c r="Q1054">
        <v>3.73</v>
      </c>
      <c r="R1054">
        <v>1.21</v>
      </c>
      <c r="S1054">
        <v>1.46</v>
      </c>
      <c r="T1054">
        <v>1.06</v>
      </c>
      <c r="U1054">
        <v>967</v>
      </c>
      <c r="V1054">
        <v>4554.6400000000003</v>
      </c>
      <c r="W1054">
        <v>14058.87</v>
      </c>
      <c r="X1054">
        <v>6271.03</v>
      </c>
      <c r="Y1054">
        <v>2628.53</v>
      </c>
      <c r="Z1054">
        <v>32700.94</v>
      </c>
    </row>
    <row r="1055" spans="2:26" x14ac:dyDescent="0.25">
      <c r="B1055" s="3">
        <v>45130</v>
      </c>
      <c r="C1055">
        <v>350.6</v>
      </c>
      <c r="D1055">
        <v>4.7545000000000002</v>
      </c>
      <c r="E1055">
        <v>94.81</v>
      </c>
      <c r="F1055">
        <v>95.158000000000001</v>
      </c>
      <c r="G1055">
        <v>101.071</v>
      </c>
      <c r="H1055">
        <v>1283.4000000000001</v>
      </c>
      <c r="I1055">
        <v>1.1124000000000001</v>
      </c>
      <c r="J1055">
        <v>7.1875999999999998</v>
      </c>
      <c r="K1055">
        <v>268.46109999999999</v>
      </c>
      <c r="L1055">
        <v>29885</v>
      </c>
      <c r="M1055">
        <v>66.37</v>
      </c>
      <c r="N1055">
        <v>1961.94</v>
      </c>
      <c r="O1055">
        <v>2.7130000000000001</v>
      </c>
      <c r="P1055">
        <v>10.885</v>
      </c>
      <c r="Q1055">
        <v>3.76</v>
      </c>
      <c r="R1055">
        <v>1.22</v>
      </c>
      <c r="S1055">
        <v>1.47</v>
      </c>
      <c r="T1055">
        <v>1.06</v>
      </c>
      <c r="U1055">
        <v>978</v>
      </c>
      <c r="V1055">
        <v>4536.34</v>
      </c>
      <c r="W1055">
        <v>14032.81</v>
      </c>
      <c r="X1055">
        <v>6415.02</v>
      </c>
      <c r="Y1055">
        <v>2609.7600000000002</v>
      </c>
      <c r="Z1055">
        <v>32304.25</v>
      </c>
    </row>
    <row r="1056" spans="2:26" x14ac:dyDescent="0.25">
      <c r="B1056" s="3">
        <v>45129</v>
      </c>
      <c r="C1056">
        <v>350.6</v>
      </c>
      <c r="D1056">
        <v>4.7545000000000002</v>
      </c>
      <c r="E1056">
        <v>94.81</v>
      </c>
      <c r="F1056">
        <v>95.158000000000001</v>
      </c>
      <c r="G1056">
        <v>101.071</v>
      </c>
      <c r="H1056">
        <v>1283.4000000000001</v>
      </c>
      <c r="I1056">
        <v>1.1124000000000001</v>
      </c>
      <c r="J1056">
        <v>7.1875999999999998</v>
      </c>
      <c r="K1056">
        <v>268.46109999999999</v>
      </c>
      <c r="L1056">
        <v>29885</v>
      </c>
      <c r="M1056">
        <v>66.37</v>
      </c>
      <c r="N1056">
        <v>1961.94</v>
      </c>
      <c r="O1056">
        <v>2.7130000000000001</v>
      </c>
      <c r="P1056">
        <v>10.885</v>
      </c>
      <c r="Q1056">
        <v>3.76</v>
      </c>
      <c r="R1056">
        <v>1.22</v>
      </c>
      <c r="S1056">
        <v>1.47</v>
      </c>
      <c r="T1056">
        <v>1.06</v>
      </c>
      <c r="U1056">
        <v>978</v>
      </c>
      <c r="V1056">
        <v>4536.34</v>
      </c>
      <c r="W1056">
        <v>14032.81</v>
      </c>
      <c r="X1056">
        <v>6415.02</v>
      </c>
      <c r="Y1056">
        <v>2609.7600000000002</v>
      </c>
      <c r="Z1056">
        <v>32304.25</v>
      </c>
    </row>
    <row r="1057" spans="2:26" x14ac:dyDescent="0.25">
      <c r="B1057" s="3">
        <v>45128</v>
      </c>
      <c r="C1057">
        <v>350.6</v>
      </c>
      <c r="D1057">
        <v>4.7545000000000002</v>
      </c>
      <c r="E1057">
        <v>94.78</v>
      </c>
      <c r="F1057">
        <v>95.158000000000001</v>
      </c>
      <c r="G1057">
        <v>101.071</v>
      </c>
      <c r="H1057">
        <v>1283.4000000000001</v>
      </c>
      <c r="I1057">
        <v>1.1124000000000001</v>
      </c>
      <c r="J1057">
        <v>7.1875999999999998</v>
      </c>
      <c r="K1057">
        <v>268.46109999999999</v>
      </c>
      <c r="L1057">
        <v>29885</v>
      </c>
      <c r="M1057">
        <v>66.37</v>
      </c>
      <c r="N1057">
        <v>1961.94</v>
      </c>
      <c r="O1057">
        <v>2.7130000000000001</v>
      </c>
      <c r="P1057">
        <v>10.885</v>
      </c>
      <c r="Q1057">
        <v>3.76</v>
      </c>
      <c r="R1057">
        <v>1.22</v>
      </c>
      <c r="S1057">
        <v>1.47</v>
      </c>
      <c r="T1057">
        <v>1.06</v>
      </c>
      <c r="U1057">
        <v>978</v>
      </c>
      <c r="V1057">
        <v>4536.34</v>
      </c>
      <c r="W1057">
        <v>14032.81</v>
      </c>
      <c r="X1057">
        <v>6415.02</v>
      </c>
      <c r="Y1057">
        <v>2609.7600000000002</v>
      </c>
      <c r="Z1057">
        <v>32304.25</v>
      </c>
    </row>
    <row r="1058" spans="2:26" x14ac:dyDescent="0.25">
      <c r="B1058" s="3">
        <v>45127</v>
      </c>
      <c r="C1058">
        <v>351.36</v>
      </c>
      <c r="D1058">
        <v>4.7655000000000003</v>
      </c>
      <c r="E1058">
        <v>94.79</v>
      </c>
      <c r="F1058">
        <v>95.188999999999993</v>
      </c>
      <c r="G1058">
        <v>100.88</v>
      </c>
      <c r="H1058">
        <v>1269.6500000000001</v>
      </c>
      <c r="I1058">
        <v>1.113</v>
      </c>
      <c r="J1058">
        <v>7.1795999999999998</v>
      </c>
      <c r="K1058">
        <v>264.59190000000001</v>
      </c>
      <c r="L1058">
        <v>29765</v>
      </c>
      <c r="M1058">
        <v>65.98</v>
      </c>
      <c r="N1058">
        <v>1969.53</v>
      </c>
      <c r="O1058">
        <v>2.7570000000000001</v>
      </c>
      <c r="P1058">
        <v>10.92</v>
      </c>
      <c r="Q1058">
        <v>3.79</v>
      </c>
      <c r="R1058">
        <v>1.23</v>
      </c>
      <c r="S1058">
        <v>1.48</v>
      </c>
      <c r="T1058">
        <v>1.05</v>
      </c>
      <c r="U1058">
        <v>977</v>
      </c>
      <c r="V1058">
        <v>4534.87</v>
      </c>
      <c r="W1058">
        <v>14063.31</v>
      </c>
      <c r="X1058">
        <v>6364.12</v>
      </c>
      <c r="Y1058">
        <v>2600.23</v>
      </c>
      <c r="Z1058">
        <v>32490.52</v>
      </c>
    </row>
    <row r="1059" spans="2:26" x14ac:dyDescent="0.25">
      <c r="B1059" s="3">
        <v>45126</v>
      </c>
      <c r="C1059">
        <v>354.27</v>
      </c>
      <c r="D1059">
        <v>4.7995000000000001</v>
      </c>
      <c r="E1059">
        <v>94.81</v>
      </c>
      <c r="F1059">
        <v>95.147999999999996</v>
      </c>
      <c r="G1059">
        <v>100.28100000000001</v>
      </c>
      <c r="H1059">
        <v>1265.75</v>
      </c>
      <c r="I1059">
        <v>1.1201000000000001</v>
      </c>
      <c r="J1059">
        <v>7.2232000000000003</v>
      </c>
      <c r="K1059">
        <v>264.14150000000001</v>
      </c>
      <c r="L1059">
        <v>30105</v>
      </c>
      <c r="M1059">
        <v>66</v>
      </c>
      <c r="N1059">
        <v>1976.64</v>
      </c>
      <c r="O1059">
        <v>2.6030000000000002</v>
      </c>
      <c r="P1059">
        <v>10.744999999999999</v>
      </c>
      <c r="Q1059">
        <v>3.81</v>
      </c>
      <c r="R1059">
        <v>1.24</v>
      </c>
      <c r="S1059">
        <v>1.48</v>
      </c>
      <c r="T1059">
        <v>1.06</v>
      </c>
      <c r="U1059">
        <v>1004</v>
      </c>
      <c r="V1059">
        <v>4565.72</v>
      </c>
      <c r="W1059">
        <v>14358.02</v>
      </c>
      <c r="X1059">
        <v>6381.94</v>
      </c>
      <c r="Y1059">
        <v>2608.2399999999998</v>
      </c>
      <c r="Z1059">
        <v>32896.03</v>
      </c>
    </row>
    <row r="1060" spans="2:26" x14ac:dyDescent="0.25">
      <c r="B1060" s="3">
        <v>45125</v>
      </c>
      <c r="C1060">
        <v>350.15</v>
      </c>
      <c r="D1060">
        <v>4.7855999999999996</v>
      </c>
      <c r="E1060">
        <v>94.83</v>
      </c>
      <c r="F1060">
        <v>95.126999999999995</v>
      </c>
      <c r="G1060">
        <v>99.941000000000003</v>
      </c>
      <c r="H1060">
        <v>1260.5</v>
      </c>
      <c r="I1060">
        <v>1.1229</v>
      </c>
      <c r="J1060">
        <v>7.1863999999999999</v>
      </c>
      <c r="K1060">
        <v>261.87490000000003</v>
      </c>
      <c r="L1060">
        <v>29785</v>
      </c>
      <c r="M1060">
        <v>65.599999999999994</v>
      </c>
      <c r="N1060">
        <v>1978.72</v>
      </c>
      <c r="O1060">
        <v>2.629</v>
      </c>
      <c r="P1060">
        <v>11.02</v>
      </c>
      <c r="Q1060">
        <v>3.79</v>
      </c>
      <c r="R1060">
        <v>1.24</v>
      </c>
      <c r="S1060">
        <v>1.49</v>
      </c>
      <c r="T1060">
        <v>1.06</v>
      </c>
      <c r="U1060">
        <v>1037</v>
      </c>
      <c r="V1060">
        <v>4554.9799999999996</v>
      </c>
      <c r="W1060">
        <v>14353.64</v>
      </c>
      <c r="X1060">
        <v>6400.09</v>
      </c>
      <c r="Y1060">
        <v>2607.62</v>
      </c>
      <c r="Z1060">
        <v>32493.89</v>
      </c>
    </row>
    <row r="1061" spans="2:26" x14ac:dyDescent="0.25">
      <c r="B1061" s="3">
        <v>45124</v>
      </c>
      <c r="C1061">
        <v>352.56</v>
      </c>
      <c r="D1061">
        <v>4.8005000000000004</v>
      </c>
      <c r="E1061">
        <v>94.87</v>
      </c>
      <c r="F1061">
        <v>95.096999999999994</v>
      </c>
      <c r="G1061">
        <v>99.841999999999999</v>
      </c>
      <c r="H1061">
        <v>1266.7</v>
      </c>
      <c r="I1061">
        <v>1.1235999999999999</v>
      </c>
      <c r="J1061">
        <v>7.1734999999999998</v>
      </c>
      <c r="K1061">
        <v>263.46170000000001</v>
      </c>
      <c r="L1061">
        <v>29990</v>
      </c>
      <c r="M1061">
        <v>64.73</v>
      </c>
      <c r="N1061">
        <v>1955.04</v>
      </c>
      <c r="O1061">
        <v>2.512</v>
      </c>
      <c r="P1061">
        <v>10.56</v>
      </c>
      <c r="Q1061">
        <v>3.83</v>
      </c>
      <c r="R1061">
        <v>1.25</v>
      </c>
      <c r="S1061">
        <v>1.49</v>
      </c>
      <c r="T1061">
        <v>1.06</v>
      </c>
      <c r="U1061">
        <v>1073</v>
      </c>
      <c r="V1061">
        <v>4522.79</v>
      </c>
      <c r="W1061">
        <v>14244.95</v>
      </c>
      <c r="X1061">
        <v>6558.88</v>
      </c>
      <c r="Y1061">
        <v>2619</v>
      </c>
      <c r="Z1061">
        <v>32391.26</v>
      </c>
    </row>
    <row r="1062" spans="2:26" x14ac:dyDescent="0.25">
      <c r="B1062" s="3">
        <v>45123</v>
      </c>
      <c r="C1062">
        <v>351.39</v>
      </c>
      <c r="D1062">
        <v>4.7655000000000003</v>
      </c>
      <c r="E1062">
        <v>94.9</v>
      </c>
      <c r="F1062">
        <v>95.045000000000002</v>
      </c>
      <c r="G1062">
        <v>99.914000000000001</v>
      </c>
      <c r="H1062">
        <v>1266.0999999999999</v>
      </c>
      <c r="I1062">
        <v>1.1228</v>
      </c>
      <c r="J1062">
        <v>7.1420000000000003</v>
      </c>
      <c r="K1062">
        <v>264.27260000000001</v>
      </c>
      <c r="L1062">
        <v>30235</v>
      </c>
      <c r="M1062">
        <v>64.760000000000005</v>
      </c>
      <c r="N1062">
        <v>1955.21</v>
      </c>
      <c r="O1062">
        <v>2.5390000000000001</v>
      </c>
      <c r="P1062">
        <v>11.869</v>
      </c>
      <c r="Q1062">
        <v>3.79</v>
      </c>
      <c r="R1062">
        <v>1.24</v>
      </c>
      <c r="S1062">
        <v>1.49</v>
      </c>
      <c r="T1062">
        <v>1.06</v>
      </c>
      <c r="U1062">
        <v>1090</v>
      </c>
      <c r="V1062">
        <v>4505.42</v>
      </c>
      <c r="W1062">
        <v>14113.7</v>
      </c>
      <c r="X1062">
        <v>6558.88</v>
      </c>
      <c r="Y1062">
        <v>2628.3</v>
      </c>
      <c r="Z1062">
        <v>32391.26</v>
      </c>
    </row>
    <row r="1063" spans="2:26" x14ac:dyDescent="0.25">
      <c r="B1063" s="3">
        <v>45122</v>
      </c>
      <c r="C1063">
        <v>351.39</v>
      </c>
      <c r="D1063">
        <v>4.7655000000000003</v>
      </c>
      <c r="E1063">
        <v>94.9</v>
      </c>
      <c r="F1063">
        <v>95.045000000000002</v>
      </c>
      <c r="G1063">
        <v>99.914000000000001</v>
      </c>
      <c r="H1063">
        <v>1266.0999999999999</v>
      </c>
      <c r="I1063">
        <v>1.1228</v>
      </c>
      <c r="J1063">
        <v>7.1420000000000003</v>
      </c>
      <c r="K1063">
        <v>264.27260000000001</v>
      </c>
      <c r="L1063">
        <v>30235</v>
      </c>
      <c r="M1063">
        <v>64.760000000000005</v>
      </c>
      <c r="N1063">
        <v>1955.21</v>
      </c>
      <c r="O1063">
        <v>2.5390000000000001</v>
      </c>
      <c r="P1063">
        <v>11.869</v>
      </c>
      <c r="Q1063">
        <v>3.79</v>
      </c>
      <c r="R1063">
        <v>1.24</v>
      </c>
      <c r="S1063">
        <v>1.49</v>
      </c>
      <c r="T1063">
        <v>1.06</v>
      </c>
      <c r="U1063">
        <v>1090</v>
      </c>
      <c r="V1063">
        <v>4505.42</v>
      </c>
      <c r="W1063">
        <v>14113.7</v>
      </c>
      <c r="X1063">
        <v>6558.88</v>
      </c>
      <c r="Y1063">
        <v>2628.3</v>
      </c>
      <c r="Z1063">
        <v>32391.26</v>
      </c>
    </row>
    <row r="1064" spans="2:26" x14ac:dyDescent="0.25">
      <c r="B1064" s="3">
        <v>45121</v>
      </c>
      <c r="C1064">
        <v>351.39</v>
      </c>
      <c r="D1064">
        <v>4.7655000000000003</v>
      </c>
      <c r="E1064">
        <v>94.87</v>
      </c>
      <c r="F1064">
        <v>95.045000000000002</v>
      </c>
      <c r="G1064">
        <v>99.914000000000001</v>
      </c>
      <c r="H1064">
        <v>1266.0999999999999</v>
      </c>
      <c r="I1064">
        <v>1.1228</v>
      </c>
      <c r="J1064">
        <v>7.1420000000000003</v>
      </c>
      <c r="K1064">
        <v>264.27260000000001</v>
      </c>
      <c r="L1064">
        <v>30235</v>
      </c>
      <c r="M1064">
        <v>64.760000000000005</v>
      </c>
      <c r="N1064">
        <v>1955.21</v>
      </c>
      <c r="O1064">
        <v>2.5390000000000001</v>
      </c>
      <c r="P1064">
        <v>11.869</v>
      </c>
      <c r="Q1064">
        <v>3.79</v>
      </c>
      <c r="R1064">
        <v>1.24</v>
      </c>
      <c r="S1064">
        <v>1.49</v>
      </c>
      <c r="T1064">
        <v>1.06</v>
      </c>
      <c r="U1064">
        <v>1090</v>
      </c>
      <c r="V1064">
        <v>4505.42</v>
      </c>
      <c r="W1064">
        <v>14113.7</v>
      </c>
      <c r="X1064">
        <v>6558.88</v>
      </c>
      <c r="Y1064">
        <v>2628.3</v>
      </c>
      <c r="Z1064">
        <v>32391.26</v>
      </c>
    </row>
    <row r="1065" spans="2:26" x14ac:dyDescent="0.25">
      <c r="B1065" s="3">
        <v>45120</v>
      </c>
      <c r="C1065">
        <v>358.33</v>
      </c>
      <c r="D1065">
        <v>4.8281000000000001</v>
      </c>
      <c r="E1065">
        <v>94.87</v>
      </c>
      <c r="F1065">
        <v>94.944000000000003</v>
      </c>
      <c r="G1065">
        <v>99.77</v>
      </c>
      <c r="H1065">
        <v>1274.7</v>
      </c>
      <c r="I1065">
        <v>1.1226</v>
      </c>
      <c r="J1065">
        <v>7.1493000000000002</v>
      </c>
      <c r="K1065">
        <v>265.40660000000003</v>
      </c>
      <c r="L1065">
        <v>31925</v>
      </c>
      <c r="M1065">
        <v>65.5</v>
      </c>
      <c r="N1065">
        <v>1960.51</v>
      </c>
      <c r="O1065">
        <v>2.5449999999999999</v>
      </c>
      <c r="P1065">
        <v>11.91</v>
      </c>
      <c r="Q1065">
        <v>3.85</v>
      </c>
      <c r="R1065">
        <v>1.23</v>
      </c>
      <c r="S1065">
        <v>1.48</v>
      </c>
      <c r="T1065">
        <v>1.06</v>
      </c>
      <c r="U1065">
        <v>1103</v>
      </c>
      <c r="V1065">
        <v>4510.04</v>
      </c>
      <c r="W1065">
        <v>14138.57</v>
      </c>
      <c r="X1065">
        <v>6543.91</v>
      </c>
      <c r="Y1065">
        <v>2591.23</v>
      </c>
      <c r="Z1065">
        <v>32419.33</v>
      </c>
    </row>
    <row r="1066" spans="2:26" x14ac:dyDescent="0.25">
      <c r="B1066" s="3">
        <v>45119</v>
      </c>
      <c r="C1066">
        <v>360.06</v>
      </c>
      <c r="D1066">
        <v>4.8281999999999998</v>
      </c>
      <c r="E1066">
        <v>94.8</v>
      </c>
      <c r="F1066">
        <v>94.88</v>
      </c>
      <c r="G1066">
        <v>100.521</v>
      </c>
      <c r="H1066">
        <v>1288.8</v>
      </c>
      <c r="I1066">
        <v>1.1129</v>
      </c>
      <c r="J1066">
        <v>7.1654999999999998</v>
      </c>
      <c r="K1066">
        <v>267.2987</v>
      </c>
      <c r="L1066">
        <v>30395</v>
      </c>
      <c r="M1066">
        <v>64.91</v>
      </c>
      <c r="N1066">
        <v>1957.35</v>
      </c>
      <c r="O1066">
        <v>2.6320000000000001</v>
      </c>
      <c r="P1066">
        <v>11.975</v>
      </c>
      <c r="Q1066">
        <v>3.82</v>
      </c>
      <c r="R1066">
        <v>1.22</v>
      </c>
      <c r="S1066">
        <v>1.47</v>
      </c>
      <c r="T1066">
        <v>1.06</v>
      </c>
      <c r="U1066">
        <v>1088</v>
      </c>
      <c r="V1066">
        <v>4472.16</v>
      </c>
      <c r="W1066">
        <v>13918.96</v>
      </c>
      <c r="X1066">
        <v>6377.99</v>
      </c>
      <c r="Y1066">
        <v>2574.7199999999998</v>
      </c>
      <c r="Z1066">
        <v>31943.93</v>
      </c>
    </row>
    <row r="1067" spans="2:26" x14ac:dyDescent="0.25">
      <c r="B1067" s="3">
        <v>45118</v>
      </c>
      <c r="C1067">
        <v>358.87</v>
      </c>
      <c r="D1067">
        <v>4.8944999999999999</v>
      </c>
      <c r="E1067">
        <v>94.64</v>
      </c>
      <c r="F1067">
        <v>94.805000000000007</v>
      </c>
      <c r="G1067">
        <v>101.732</v>
      </c>
      <c r="H1067">
        <v>1293.7</v>
      </c>
      <c r="I1067">
        <v>1.1009</v>
      </c>
      <c r="J1067">
        <v>7.2098000000000004</v>
      </c>
      <c r="K1067">
        <v>266.51830000000001</v>
      </c>
      <c r="L1067">
        <v>30755</v>
      </c>
      <c r="M1067">
        <v>64.67</v>
      </c>
      <c r="N1067">
        <v>1932.23</v>
      </c>
      <c r="O1067">
        <v>2.7309999999999999</v>
      </c>
      <c r="P1067">
        <v>12.02</v>
      </c>
      <c r="Q1067">
        <v>3.93</v>
      </c>
      <c r="R1067">
        <v>1.23</v>
      </c>
      <c r="S1067">
        <v>1.48</v>
      </c>
      <c r="T1067">
        <v>1.06</v>
      </c>
      <c r="U1067">
        <v>1032</v>
      </c>
      <c r="V1067">
        <v>4439.26</v>
      </c>
      <c r="W1067">
        <v>13760.7</v>
      </c>
      <c r="X1067">
        <v>6295.85</v>
      </c>
      <c r="Y1067">
        <v>2562.4899999999998</v>
      </c>
      <c r="Z1067">
        <v>32203.57</v>
      </c>
    </row>
    <row r="1068" spans="2:26" x14ac:dyDescent="0.25">
      <c r="B1068" s="3">
        <v>45117</v>
      </c>
      <c r="C1068">
        <v>366.65</v>
      </c>
      <c r="D1068">
        <v>4.9779999999999998</v>
      </c>
      <c r="E1068">
        <v>94.55</v>
      </c>
      <c r="F1068">
        <v>94.698999999999998</v>
      </c>
      <c r="G1068">
        <v>101.97199999999999</v>
      </c>
      <c r="H1068">
        <v>1306.3499999999999</v>
      </c>
      <c r="I1068">
        <v>1.1001000000000001</v>
      </c>
      <c r="J1068">
        <v>7.226</v>
      </c>
      <c r="K1068">
        <v>266.64550000000003</v>
      </c>
      <c r="L1068">
        <v>31055</v>
      </c>
      <c r="M1068">
        <v>63.82</v>
      </c>
      <c r="N1068">
        <v>1925.35</v>
      </c>
      <c r="O1068">
        <v>2.669</v>
      </c>
      <c r="P1068">
        <v>12.06</v>
      </c>
      <c r="Q1068">
        <v>4.01</v>
      </c>
      <c r="R1068">
        <v>1.24</v>
      </c>
      <c r="S1068">
        <v>1.5</v>
      </c>
      <c r="T1068">
        <v>1.06</v>
      </c>
      <c r="U1068">
        <v>1024</v>
      </c>
      <c r="V1068">
        <v>4409.53</v>
      </c>
      <c r="W1068">
        <v>13685.48</v>
      </c>
      <c r="X1068">
        <v>6235.24</v>
      </c>
      <c r="Y1068">
        <v>2520.6999999999998</v>
      </c>
      <c r="Z1068">
        <v>32189.73</v>
      </c>
    </row>
    <row r="1069" spans="2:26" x14ac:dyDescent="0.25">
      <c r="B1069" s="3">
        <v>45116</v>
      </c>
      <c r="C1069">
        <v>363.02</v>
      </c>
      <c r="D1069">
        <v>4.9417999999999997</v>
      </c>
      <c r="E1069">
        <v>94.49</v>
      </c>
      <c r="F1069">
        <v>94.608000000000004</v>
      </c>
      <c r="G1069">
        <v>102.27200000000001</v>
      </c>
      <c r="H1069">
        <v>1305.2</v>
      </c>
      <c r="I1069">
        <v>1.0967</v>
      </c>
      <c r="J1069">
        <v>7.2253999999999996</v>
      </c>
      <c r="K1069">
        <v>267.93209999999999</v>
      </c>
      <c r="L1069">
        <v>30370</v>
      </c>
      <c r="M1069">
        <v>63.41</v>
      </c>
      <c r="N1069">
        <v>1925.05</v>
      </c>
      <c r="O1069">
        <v>2.5819999999999999</v>
      </c>
      <c r="P1069">
        <v>12.085000000000001</v>
      </c>
      <c r="Q1069">
        <v>3.97</v>
      </c>
      <c r="R1069">
        <v>1.24</v>
      </c>
      <c r="S1069">
        <v>1.51</v>
      </c>
      <c r="T1069">
        <v>1.06</v>
      </c>
      <c r="U1069">
        <v>1009</v>
      </c>
      <c r="V1069">
        <v>4398.95</v>
      </c>
      <c r="W1069">
        <v>13660.72</v>
      </c>
      <c r="X1069">
        <v>6198.86</v>
      </c>
      <c r="Y1069">
        <v>2526.71</v>
      </c>
      <c r="Z1069">
        <v>32388.42</v>
      </c>
    </row>
    <row r="1070" spans="2:26" x14ac:dyDescent="0.25">
      <c r="B1070" s="3">
        <v>45115</v>
      </c>
      <c r="C1070">
        <v>363.02</v>
      </c>
      <c r="D1070">
        <v>4.9417999999999997</v>
      </c>
      <c r="E1070">
        <v>94.49</v>
      </c>
      <c r="F1070">
        <v>94.608000000000004</v>
      </c>
      <c r="G1070">
        <v>102.27200000000001</v>
      </c>
      <c r="H1070">
        <v>1305.2</v>
      </c>
      <c r="I1070">
        <v>1.0967</v>
      </c>
      <c r="J1070">
        <v>7.2253999999999996</v>
      </c>
      <c r="K1070">
        <v>267.93209999999999</v>
      </c>
      <c r="L1070">
        <v>30370</v>
      </c>
      <c r="M1070">
        <v>63.41</v>
      </c>
      <c r="N1070">
        <v>1925.05</v>
      </c>
      <c r="O1070">
        <v>2.5819999999999999</v>
      </c>
      <c r="P1070">
        <v>12.085000000000001</v>
      </c>
      <c r="Q1070">
        <v>3.97</v>
      </c>
      <c r="R1070">
        <v>1.24</v>
      </c>
      <c r="S1070">
        <v>1.51</v>
      </c>
      <c r="T1070">
        <v>1.06</v>
      </c>
      <c r="U1070">
        <v>1009</v>
      </c>
      <c r="V1070">
        <v>4398.95</v>
      </c>
      <c r="W1070">
        <v>13660.72</v>
      </c>
      <c r="X1070">
        <v>6198.86</v>
      </c>
      <c r="Y1070">
        <v>2526.71</v>
      </c>
      <c r="Z1070">
        <v>32388.42</v>
      </c>
    </row>
    <row r="1071" spans="2:26" x14ac:dyDescent="0.25">
      <c r="B1071" s="3">
        <v>45114</v>
      </c>
      <c r="C1071">
        <v>363.02</v>
      </c>
      <c r="D1071">
        <v>4.9417999999999997</v>
      </c>
      <c r="E1071">
        <v>94.49</v>
      </c>
      <c r="F1071">
        <v>94.608000000000004</v>
      </c>
      <c r="G1071">
        <v>102.27200000000001</v>
      </c>
      <c r="H1071">
        <v>1305.2</v>
      </c>
      <c r="I1071">
        <v>1.0967</v>
      </c>
      <c r="J1071">
        <v>7.2253999999999996</v>
      </c>
      <c r="K1071">
        <v>267.93209999999999</v>
      </c>
      <c r="L1071">
        <v>30370</v>
      </c>
      <c r="M1071">
        <v>63.41</v>
      </c>
      <c r="N1071">
        <v>1925.05</v>
      </c>
      <c r="O1071">
        <v>2.5819999999999999</v>
      </c>
      <c r="P1071">
        <v>12.085000000000001</v>
      </c>
      <c r="Q1071">
        <v>3.97</v>
      </c>
      <c r="R1071">
        <v>1.24</v>
      </c>
      <c r="S1071">
        <v>1.51</v>
      </c>
      <c r="T1071">
        <v>1.06</v>
      </c>
      <c r="U1071">
        <v>1009</v>
      </c>
      <c r="V1071">
        <v>4398.95</v>
      </c>
      <c r="W1071">
        <v>13660.72</v>
      </c>
      <c r="X1071">
        <v>6198.86</v>
      </c>
      <c r="Y1071">
        <v>2526.71</v>
      </c>
      <c r="Z1071">
        <v>32388.42</v>
      </c>
    </row>
    <row r="1072" spans="2:26" x14ac:dyDescent="0.25">
      <c r="B1072" s="3">
        <v>45113</v>
      </c>
      <c r="C1072">
        <v>359.3</v>
      </c>
      <c r="D1072">
        <v>4.9115000000000002</v>
      </c>
      <c r="E1072">
        <v>94.45</v>
      </c>
      <c r="F1072">
        <v>94.611999999999995</v>
      </c>
      <c r="G1072">
        <v>103.166</v>
      </c>
      <c r="H1072">
        <v>1300.8</v>
      </c>
      <c r="I1072">
        <v>1.0889</v>
      </c>
      <c r="J1072">
        <v>7.2488000000000001</v>
      </c>
      <c r="K1072">
        <v>264.57810000000001</v>
      </c>
      <c r="L1072">
        <v>30510</v>
      </c>
      <c r="M1072">
        <v>63.13</v>
      </c>
      <c r="N1072">
        <v>1910.9</v>
      </c>
      <c r="O1072">
        <v>2.609</v>
      </c>
      <c r="P1072">
        <v>12.074999999999999</v>
      </c>
      <c r="Q1072">
        <v>3.98</v>
      </c>
      <c r="R1072">
        <v>1.25</v>
      </c>
      <c r="S1072">
        <v>1.51</v>
      </c>
      <c r="T1072">
        <v>1.06</v>
      </c>
      <c r="U1072">
        <v>993</v>
      </c>
      <c r="V1072">
        <v>4411.59</v>
      </c>
      <c r="W1072">
        <v>13679.04</v>
      </c>
      <c r="X1072">
        <v>6268.53</v>
      </c>
      <c r="Y1072">
        <v>2556.29</v>
      </c>
      <c r="Z1072">
        <v>32773.019999999997</v>
      </c>
    </row>
    <row r="1073" spans="2:26" x14ac:dyDescent="0.25">
      <c r="B1073" s="3">
        <v>45112</v>
      </c>
      <c r="C1073">
        <v>353.28</v>
      </c>
      <c r="D1073">
        <v>4.8513000000000002</v>
      </c>
      <c r="E1073">
        <v>94.42</v>
      </c>
      <c r="F1073">
        <v>94.531999999999996</v>
      </c>
      <c r="G1073">
        <v>103.373</v>
      </c>
      <c r="H1073">
        <v>1298.55</v>
      </c>
      <c r="I1073">
        <v>1.0853999999999999</v>
      </c>
      <c r="J1073">
        <v>7.2504999999999997</v>
      </c>
      <c r="K1073">
        <v>267.7482</v>
      </c>
      <c r="L1073">
        <v>30675</v>
      </c>
      <c r="M1073">
        <v>63.46</v>
      </c>
      <c r="N1073">
        <v>1915.3</v>
      </c>
      <c r="O1073">
        <v>2.657</v>
      </c>
      <c r="P1073">
        <v>12.1</v>
      </c>
      <c r="Q1073">
        <v>3.89</v>
      </c>
      <c r="R1073">
        <v>1.23</v>
      </c>
      <c r="S1073">
        <v>1.5</v>
      </c>
      <c r="T1073">
        <v>1.08</v>
      </c>
      <c r="U1073">
        <v>994</v>
      </c>
      <c r="V1073">
        <v>4446.82</v>
      </c>
      <c r="W1073">
        <v>13791.65</v>
      </c>
      <c r="X1073">
        <v>6489.94</v>
      </c>
      <c r="Y1073">
        <v>2579</v>
      </c>
      <c r="Z1073">
        <v>33338.699999999997</v>
      </c>
    </row>
    <row r="1074" spans="2:26" x14ac:dyDescent="0.25">
      <c r="B1074" s="3">
        <v>45111</v>
      </c>
      <c r="C1074">
        <v>358.18</v>
      </c>
      <c r="D1074">
        <v>4.8445999999999998</v>
      </c>
      <c r="E1074">
        <v>94.35</v>
      </c>
      <c r="F1074">
        <v>94.483999999999995</v>
      </c>
      <c r="G1074">
        <v>103.039</v>
      </c>
      <c r="H1074">
        <v>1301.3</v>
      </c>
      <c r="I1074">
        <v>1.0879000000000001</v>
      </c>
      <c r="J1074">
        <v>7.2161999999999997</v>
      </c>
      <c r="K1074">
        <v>268.8066</v>
      </c>
      <c r="L1074">
        <v>31700</v>
      </c>
      <c r="M1074">
        <v>62.13</v>
      </c>
      <c r="N1074">
        <v>1925.48</v>
      </c>
      <c r="O1074">
        <v>2.7090000000000001</v>
      </c>
      <c r="P1074">
        <v>12.08</v>
      </c>
      <c r="Q1074">
        <v>3.87</v>
      </c>
      <c r="R1074">
        <v>1.22</v>
      </c>
      <c r="S1074">
        <v>1.5</v>
      </c>
      <c r="T1074">
        <v>1.07</v>
      </c>
      <c r="U1074">
        <v>1044</v>
      </c>
      <c r="V1074">
        <v>4455.59</v>
      </c>
      <c r="W1074">
        <v>13816.77</v>
      </c>
      <c r="X1074">
        <v>6613.4</v>
      </c>
      <c r="Y1074">
        <v>2593.31</v>
      </c>
      <c r="Z1074">
        <v>33422.519999999997</v>
      </c>
    </row>
    <row r="1075" spans="2:26" x14ac:dyDescent="0.25">
      <c r="B1075" s="3">
        <v>45110</v>
      </c>
      <c r="C1075">
        <v>358.18</v>
      </c>
      <c r="D1075">
        <v>4.8448000000000002</v>
      </c>
      <c r="E1075">
        <v>94.35</v>
      </c>
      <c r="F1075">
        <v>94.468000000000004</v>
      </c>
      <c r="G1075">
        <v>102.988</v>
      </c>
      <c r="H1075">
        <v>1308.05</v>
      </c>
      <c r="I1075">
        <v>1.0911999999999999</v>
      </c>
      <c r="J1075">
        <v>7.2468000000000004</v>
      </c>
      <c r="K1075">
        <v>271.89690000000002</v>
      </c>
      <c r="L1075">
        <v>31700</v>
      </c>
      <c r="M1075">
        <v>62.13</v>
      </c>
      <c r="N1075">
        <v>1921.64</v>
      </c>
      <c r="O1075">
        <v>2.7090000000000001</v>
      </c>
      <c r="P1075">
        <v>12.08</v>
      </c>
      <c r="Q1075">
        <v>3.87</v>
      </c>
      <c r="R1075">
        <v>1.22</v>
      </c>
      <c r="S1075">
        <v>1.5</v>
      </c>
      <c r="T1075">
        <v>1.07</v>
      </c>
      <c r="U1075">
        <v>1068</v>
      </c>
      <c r="V1075">
        <v>4455.59</v>
      </c>
      <c r="W1075">
        <v>13816.77</v>
      </c>
      <c r="X1075">
        <v>6590.82</v>
      </c>
      <c r="Y1075">
        <v>2602.4699999999998</v>
      </c>
      <c r="Z1075">
        <v>33753.33</v>
      </c>
    </row>
    <row r="1076" spans="2:26" x14ac:dyDescent="0.25">
      <c r="B1076" s="3">
        <v>45109</v>
      </c>
      <c r="C1076">
        <v>363.14</v>
      </c>
      <c r="D1076">
        <v>4.9126000000000003</v>
      </c>
      <c r="E1076">
        <v>94.29</v>
      </c>
      <c r="F1076">
        <v>94.418000000000006</v>
      </c>
      <c r="G1076">
        <v>102.91200000000001</v>
      </c>
      <c r="H1076">
        <v>1317.75</v>
      </c>
      <c r="I1076">
        <v>1.0909</v>
      </c>
      <c r="J1076">
        <v>7.2537000000000003</v>
      </c>
      <c r="K1076">
        <v>275.27769999999998</v>
      </c>
      <c r="L1076">
        <v>30128.51</v>
      </c>
      <c r="M1076">
        <v>63.18</v>
      </c>
      <c r="N1076">
        <v>1919.35</v>
      </c>
      <c r="O1076">
        <v>2.798</v>
      </c>
      <c r="P1076">
        <v>12.24</v>
      </c>
      <c r="Q1076">
        <v>3.9</v>
      </c>
      <c r="R1076">
        <v>1.23</v>
      </c>
      <c r="S1076">
        <v>1.5</v>
      </c>
      <c r="T1076">
        <v>1.06</v>
      </c>
      <c r="U1076">
        <v>1091</v>
      </c>
      <c r="V1076">
        <v>4450.38</v>
      </c>
      <c r="W1076">
        <v>13787.92</v>
      </c>
      <c r="X1076">
        <v>6424.88</v>
      </c>
      <c r="Y1076">
        <v>2564.2800000000002</v>
      </c>
      <c r="Z1076">
        <v>33189.040000000001</v>
      </c>
    </row>
    <row r="1077" spans="2:26" x14ac:dyDescent="0.25">
      <c r="B1077" s="3">
        <v>45108</v>
      </c>
      <c r="C1077">
        <v>363.14</v>
      </c>
      <c r="D1077">
        <v>4.9126000000000003</v>
      </c>
      <c r="E1077">
        <v>94.29</v>
      </c>
      <c r="F1077">
        <v>94.418000000000006</v>
      </c>
      <c r="G1077">
        <v>102.91200000000001</v>
      </c>
      <c r="H1077">
        <v>1317.75</v>
      </c>
      <c r="I1077">
        <v>1.0909</v>
      </c>
      <c r="J1077">
        <v>7.2537000000000003</v>
      </c>
      <c r="K1077">
        <v>275.27769999999998</v>
      </c>
      <c r="L1077">
        <v>30128.51</v>
      </c>
      <c r="M1077">
        <v>63.18</v>
      </c>
      <c r="N1077">
        <v>1919.35</v>
      </c>
      <c r="O1077">
        <v>2.798</v>
      </c>
      <c r="P1077">
        <v>12.24</v>
      </c>
      <c r="Q1077">
        <v>3.9</v>
      </c>
      <c r="R1077">
        <v>1.23</v>
      </c>
      <c r="S1077">
        <v>1.5</v>
      </c>
      <c r="T1077">
        <v>1.06</v>
      </c>
      <c r="U1077">
        <v>1091</v>
      </c>
      <c r="V1077">
        <v>4450.38</v>
      </c>
      <c r="W1077">
        <v>13787.92</v>
      </c>
      <c r="X1077">
        <v>6424.88</v>
      </c>
      <c r="Y1077">
        <v>2564.2800000000002</v>
      </c>
      <c r="Z1077">
        <v>33189.040000000001</v>
      </c>
    </row>
    <row r="1078" spans="2:26" x14ac:dyDescent="0.25">
      <c r="B1078" s="3">
        <v>45107</v>
      </c>
      <c r="C1078">
        <v>363.14</v>
      </c>
      <c r="D1078">
        <v>4.9126000000000003</v>
      </c>
      <c r="E1078">
        <v>94.24</v>
      </c>
      <c r="F1078">
        <v>94.418000000000006</v>
      </c>
      <c r="G1078">
        <v>102.91200000000001</v>
      </c>
      <c r="H1078">
        <v>1317.75</v>
      </c>
      <c r="I1078">
        <v>1.0909</v>
      </c>
      <c r="J1078">
        <v>7.2537000000000003</v>
      </c>
      <c r="K1078">
        <v>275.27769999999998</v>
      </c>
      <c r="L1078">
        <v>30128.51</v>
      </c>
      <c r="M1078">
        <v>63.18</v>
      </c>
      <c r="N1078">
        <v>1919.35</v>
      </c>
      <c r="O1078">
        <v>2.798</v>
      </c>
      <c r="P1078">
        <v>12.24</v>
      </c>
      <c r="Q1078">
        <v>3.9</v>
      </c>
      <c r="R1078">
        <v>1.23</v>
      </c>
      <c r="S1078">
        <v>1.5</v>
      </c>
      <c r="T1078">
        <v>1.06</v>
      </c>
      <c r="U1078">
        <v>1091</v>
      </c>
      <c r="V1078">
        <v>4450.38</v>
      </c>
      <c r="W1078">
        <v>13787.92</v>
      </c>
      <c r="X1078">
        <v>6424.88</v>
      </c>
      <c r="Y1078">
        <v>2564.2800000000002</v>
      </c>
      <c r="Z1078">
        <v>33189.040000000001</v>
      </c>
    </row>
    <row r="1079" spans="2:26" x14ac:dyDescent="0.25">
      <c r="B1079" s="3">
        <v>45106</v>
      </c>
      <c r="C1079">
        <v>363.97</v>
      </c>
      <c r="D1079">
        <v>4.9783999999999997</v>
      </c>
      <c r="E1079">
        <v>94.15</v>
      </c>
      <c r="F1079">
        <v>94.454999999999998</v>
      </c>
      <c r="G1079">
        <v>103.342</v>
      </c>
      <c r="H1079">
        <v>1317.5</v>
      </c>
      <c r="I1079">
        <v>1.0865</v>
      </c>
      <c r="J1079">
        <v>7.2474999999999996</v>
      </c>
      <c r="K1079">
        <v>271.35789999999997</v>
      </c>
      <c r="L1079">
        <v>30550</v>
      </c>
      <c r="M1079">
        <v>62.9</v>
      </c>
      <c r="N1079">
        <v>1908.2</v>
      </c>
      <c r="O1079">
        <v>2.7010000000000001</v>
      </c>
      <c r="P1079">
        <v>12.12</v>
      </c>
      <c r="Q1079">
        <v>4</v>
      </c>
      <c r="R1079">
        <v>1.27</v>
      </c>
      <c r="S1079">
        <v>1.53</v>
      </c>
      <c r="T1079">
        <v>1.07</v>
      </c>
      <c r="U1079">
        <v>1112</v>
      </c>
      <c r="V1079">
        <v>4396.4399999999996</v>
      </c>
      <c r="W1079">
        <v>13591.33</v>
      </c>
      <c r="X1079">
        <v>6426.59</v>
      </c>
      <c r="Y1079">
        <v>2550.02</v>
      </c>
      <c r="Z1079">
        <v>33234.14</v>
      </c>
    </row>
    <row r="1080" spans="2:26" x14ac:dyDescent="0.25">
      <c r="B1080" s="3">
        <v>45105</v>
      </c>
      <c r="C1080">
        <v>369.41</v>
      </c>
      <c r="D1080">
        <v>5.0849000000000002</v>
      </c>
      <c r="E1080">
        <v>94.04</v>
      </c>
      <c r="F1080">
        <v>94.566000000000003</v>
      </c>
      <c r="G1080">
        <v>102.905</v>
      </c>
      <c r="H1080">
        <v>1307.5</v>
      </c>
      <c r="I1080">
        <v>1.0912999999999999</v>
      </c>
      <c r="J1080">
        <v>7.2393000000000001</v>
      </c>
      <c r="K1080">
        <v>269.62209999999999</v>
      </c>
      <c r="L1080">
        <v>30110</v>
      </c>
      <c r="M1080">
        <v>62.89</v>
      </c>
      <c r="N1080">
        <v>1907.32</v>
      </c>
      <c r="O1080">
        <v>2.6030000000000002</v>
      </c>
      <c r="P1080">
        <v>12.02</v>
      </c>
      <c r="Q1080">
        <v>4.13</v>
      </c>
      <c r="R1080">
        <v>1.3</v>
      </c>
      <c r="S1080">
        <v>1.56</v>
      </c>
      <c r="T1080">
        <v>1.08</v>
      </c>
      <c r="U1080">
        <v>1138</v>
      </c>
      <c r="V1080">
        <v>4376.8599999999997</v>
      </c>
      <c r="W1080">
        <v>13591.75</v>
      </c>
      <c r="X1080">
        <v>6521.22</v>
      </c>
      <c r="Y1080">
        <v>2564.19</v>
      </c>
      <c r="Z1080">
        <v>33193.99</v>
      </c>
    </row>
    <row r="1081" spans="2:26" x14ac:dyDescent="0.25">
      <c r="B1081" s="3">
        <v>45104</v>
      </c>
      <c r="C1081">
        <v>365.12</v>
      </c>
      <c r="D1081">
        <v>5.0754999999999999</v>
      </c>
      <c r="E1081">
        <v>93.94</v>
      </c>
      <c r="F1081">
        <v>94.594999999999999</v>
      </c>
      <c r="G1081">
        <v>102.492</v>
      </c>
      <c r="H1081">
        <v>1300.4000000000001</v>
      </c>
      <c r="I1081">
        <v>1.0961000000000001</v>
      </c>
      <c r="J1081">
        <v>7.2241999999999997</v>
      </c>
      <c r="K1081">
        <v>270.1678</v>
      </c>
      <c r="L1081">
        <v>30705</v>
      </c>
      <c r="M1081">
        <v>62.53</v>
      </c>
      <c r="N1081">
        <v>1913.69</v>
      </c>
      <c r="O1081">
        <v>2.7629999999999999</v>
      </c>
      <c r="P1081">
        <v>12.07</v>
      </c>
      <c r="Q1081">
        <v>4.1500000000000004</v>
      </c>
      <c r="R1081">
        <v>1.31</v>
      </c>
      <c r="S1081">
        <v>1.56</v>
      </c>
      <c r="T1081">
        <v>1.08</v>
      </c>
      <c r="U1081">
        <v>1183</v>
      </c>
      <c r="V1081">
        <v>4378.41</v>
      </c>
      <c r="W1081">
        <v>13555.67</v>
      </c>
      <c r="X1081">
        <v>6504.62</v>
      </c>
      <c r="Y1081">
        <v>2581.39</v>
      </c>
      <c r="Z1081">
        <v>32538.33</v>
      </c>
    </row>
    <row r="1082" spans="2:26" x14ac:dyDescent="0.25">
      <c r="B1082" s="3">
        <v>45103</v>
      </c>
      <c r="C1082">
        <v>369.17</v>
      </c>
      <c r="D1082">
        <v>5.1845999999999997</v>
      </c>
      <c r="E1082">
        <v>93.88</v>
      </c>
      <c r="F1082">
        <v>94.709000000000003</v>
      </c>
      <c r="G1082">
        <v>102.69199999999999</v>
      </c>
      <c r="H1082">
        <v>1306</v>
      </c>
      <c r="I1082">
        <v>1.0906</v>
      </c>
      <c r="J1082">
        <v>7.2401</v>
      </c>
      <c r="K1082">
        <v>273.7996</v>
      </c>
      <c r="L1082">
        <v>30315</v>
      </c>
      <c r="M1082">
        <v>62.52</v>
      </c>
      <c r="N1082">
        <v>1923.26</v>
      </c>
      <c r="O1082">
        <v>2.7909999999999999</v>
      </c>
      <c r="P1082">
        <v>11.79</v>
      </c>
      <c r="Q1082">
        <v>4.29</v>
      </c>
      <c r="R1082">
        <v>1.32</v>
      </c>
      <c r="S1082">
        <v>1.57</v>
      </c>
      <c r="T1082">
        <v>1.0900000000000001</v>
      </c>
      <c r="U1082">
        <v>1233</v>
      </c>
      <c r="V1082">
        <v>4328.82</v>
      </c>
      <c r="W1082">
        <v>13335.78</v>
      </c>
      <c r="X1082">
        <v>6372.19</v>
      </c>
      <c r="Y1082">
        <v>2582.1999999999998</v>
      </c>
      <c r="Z1082">
        <v>32698.81</v>
      </c>
    </row>
    <row r="1083" spans="2:26" x14ac:dyDescent="0.25">
      <c r="B1083" s="3">
        <v>45102</v>
      </c>
      <c r="C1083">
        <v>371.22</v>
      </c>
      <c r="D1083">
        <v>5.1459000000000001</v>
      </c>
      <c r="E1083">
        <v>93.87</v>
      </c>
      <c r="F1083">
        <v>94.864999999999995</v>
      </c>
      <c r="G1083">
        <v>102.90300000000001</v>
      </c>
      <c r="H1083">
        <v>1304.25</v>
      </c>
      <c r="I1083">
        <v>1.0893999999999999</v>
      </c>
      <c r="J1083">
        <v>7.1794000000000002</v>
      </c>
      <c r="K1083">
        <v>272.65879999999999</v>
      </c>
      <c r="L1083">
        <v>31120</v>
      </c>
      <c r="M1083">
        <v>62.27</v>
      </c>
      <c r="N1083">
        <v>1921.2</v>
      </c>
      <c r="O1083">
        <v>2.7290000000000001</v>
      </c>
      <c r="P1083">
        <v>11.835000000000001</v>
      </c>
      <c r="Q1083">
        <v>4.26</v>
      </c>
      <c r="R1083">
        <v>1.32</v>
      </c>
      <c r="S1083">
        <v>1.57</v>
      </c>
      <c r="T1083">
        <v>1.1000000000000001</v>
      </c>
      <c r="U1083">
        <v>1240</v>
      </c>
      <c r="V1083">
        <v>4348.33</v>
      </c>
      <c r="W1083">
        <v>13492.52</v>
      </c>
      <c r="X1083">
        <v>6394.54</v>
      </c>
      <c r="Y1083">
        <v>2570.1</v>
      </c>
      <c r="Z1083">
        <v>32781.54</v>
      </c>
    </row>
    <row r="1084" spans="2:26" x14ac:dyDescent="0.25">
      <c r="B1084" s="3">
        <v>45101</v>
      </c>
      <c r="C1084">
        <v>371.22</v>
      </c>
      <c r="D1084">
        <v>5.1459000000000001</v>
      </c>
      <c r="E1084">
        <v>93.87</v>
      </c>
      <c r="F1084">
        <v>94.864999999999995</v>
      </c>
      <c r="G1084">
        <v>102.90300000000001</v>
      </c>
      <c r="H1084">
        <v>1304.25</v>
      </c>
      <c r="I1084">
        <v>1.0893999999999999</v>
      </c>
      <c r="J1084">
        <v>7.1794000000000002</v>
      </c>
      <c r="K1084">
        <v>272.65879999999999</v>
      </c>
      <c r="L1084">
        <v>31120</v>
      </c>
      <c r="M1084">
        <v>62.27</v>
      </c>
      <c r="N1084">
        <v>1921.2</v>
      </c>
      <c r="O1084">
        <v>2.7290000000000001</v>
      </c>
      <c r="P1084">
        <v>11.835000000000001</v>
      </c>
      <c r="Q1084">
        <v>4.26</v>
      </c>
      <c r="R1084">
        <v>1.32</v>
      </c>
      <c r="S1084">
        <v>1.57</v>
      </c>
      <c r="T1084">
        <v>1.1000000000000001</v>
      </c>
      <c r="U1084">
        <v>1240</v>
      </c>
      <c r="V1084">
        <v>4348.33</v>
      </c>
      <c r="W1084">
        <v>13492.52</v>
      </c>
      <c r="X1084">
        <v>6394.54</v>
      </c>
      <c r="Y1084">
        <v>2570.1</v>
      </c>
      <c r="Z1084">
        <v>32781.54</v>
      </c>
    </row>
    <row r="1085" spans="2:26" x14ac:dyDescent="0.25">
      <c r="B1085" s="3">
        <v>45100</v>
      </c>
      <c r="C1085">
        <v>371.22</v>
      </c>
      <c r="D1085">
        <v>5.1459000000000001</v>
      </c>
      <c r="E1085">
        <v>93.86</v>
      </c>
      <c r="F1085">
        <v>94.864999999999995</v>
      </c>
      <c r="G1085">
        <v>102.90300000000001</v>
      </c>
      <c r="H1085">
        <v>1304.25</v>
      </c>
      <c r="I1085">
        <v>1.0893999999999999</v>
      </c>
      <c r="J1085">
        <v>7.1794000000000002</v>
      </c>
      <c r="K1085">
        <v>272.65879999999999</v>
      </c>
      <c r="L1085">
        <v>31120</v>
      </c>
      <c r="M1085">
        <v>62.27</v>
      </c>
      <c r="N1085">
        <v>1921.2</v>
      </c>
      <c r="O1085">
        <v>2.7290000000000001</v>
      </c>
      <c r="P1085">
        <v>11.835000000000001</v>
      </c>
      <c r="Q1085">
        <v>4.26</v>
      </c>
      <c r="R1085">
        <v>1.32</v>
      </c>
      <c r="S1085">
        <v>1.57</v>
      </c>
      <c r="T1085">
        <v>1.1000000000000001</v>
      </c>
      <c r="U1085">
        <v>1240</v>
      </c>
      <c r="V1085">
        <v>4348.33</v>
      </c>
      <c r="W1085">
        <v>13492.52</v>
      </c>
      <c r="X1085">
        <v>6394.54</v>
      </c>
      <c r="Y1085">
        <v>2570.1</v>
      </c>
      <c r="Z1085">
        <v>32781.54</v>
      </c>
    </row>
    <row r="1086" spans="2:26" x14ac:dyDescent="0.25">
      <c r="B1086" s="3">
        <v>45099</v>
      </c>
      <c r="C1086">
        <v>367.98</v>
      </c>
      <c r="D1086">
        <v>5.0646000000000004</v>
      </c>
      <c r="E1086">
        <v>93.89</v>
      </c>
      <c r="F1086">
        <v>94.947999999999993</v>
      </c>
      <c r="G1086">
        <v>102.386</v>
      </c>
      <c r="H1086">
        <v>1294.8499999999999</v>
      </c>
      <c r="I1086">
        <v>1.0955999999999999</v>
      </c>
      <c r="J1086">
        <v>7.1794000000000002</v>
      </c>
      <c r="K1086">
        <v>271.47840000000002</v>
      </c>
      <c r="L1086">
        <v>30370</v>
      </c>
      <c r="M1086">
        <v>62.58</v>
      </c>
      <c r="N1086">
        <v>1914.01</v>
      </c>
      <c r="O1086">
        <v>2.6080000000000001</v>
      </c>
      <c r="P1086">
        <v>12.065</v>
      </c>
      <c r="Q1086">
        <v>4.16</v>
      </c>
      <c r="R1086">
        <v>1.3</v>
      </c>
      <c r="S1086">
        <v>1.55</v>
      </c>
      <c r="T1086">
        <v>1.1000000000000001</v>
      </c>
      <c r="U1086">
        <v>1216</v>
      </c>
      <c r="V1086">
        <v>4381.8900000000003</v>
      </c>
      <c r="W1086">
        <v>13630.61</v>
      </c>
      <c r="X1086">
        <v>6505.81</v>
      </c>
      <c r="Y1086">
        <v>2593.6999999999998</v>
      </c>
      <c r="Z1086">
        <v>33264.879999999997</v>
      </c>
    </row>
    <row r="1087" spans="2:26" x14ac:dyDescent="0.25">
      <c r="B1087" s="3">
        <v>45098</v>
      </c>
      <c r="C1087">
        <v>374.36</v>
      </c>
      <c r="D1087">
        <v>5.0904999999999996</v>
      </c>
      <c r="E1087">
        <v>93.89</v>
      </c>
      <c r="F1087">
        <v>95.1</v>
      </c>
      <c r="G1087">
        <v>102.071</v>
      </c>
      <c r="H1087">
        <v>1291.9000000000001</v>
      </c>
      <c r="I1087">
        <v>1.0986</v>
      </c>
      <c r="J1087">
        <v>7.1794000000000002</v>
      </c>
      <c r="K1087">
        <v>271.2158</v>
      </c>
      <c r="L1087">
        <v>30260</v>
      </c>
      <c r="M1087">
        <v>63.86</v>
      </c>
      <c r="N1087">
        <v>1932.55</v>
      </c>
      <c r="O1087">
        <v>2.597</v>
      </c>
      <c r="P1087">
        <v>12.475</v>
      </c>
      <c r="Q1087">
        <v>4.17</v>
      </c>
      <c r="R1087">
        <v>1.31</v>
      </c>
      <c r="S1087">
        <v>1.56</v>
      </c>
      <c r="T1087">
        <v>1.0900000000000001</v>
      </c>
      <c r="U1087">
        <v>1138</v>
      </c>
      <c r="V1087">
        <v>4365.6899999999996</v>
      </c>
      <c r="W1087">
        <v>13502.2</v>
      </c>
      <c r="X1087">
        <v>6505.81</v>
      </c>
      <c r="Y1087">
        <v>2582.63</v>
      </c>
      <c r="Z1087">
        <v>33575.14</v>
      </c>
    </row>
    <row r="1088" spans="2:26" x14ac:dyDescent="0.25">
      <c r="B1088" s="3">
        <v>45097</v>
      </c>
      <c r="C1088">
        <v>377.35</v>
      </c>
      <c r="D1088">
        <v>5.0449000000000002</v>
      </c>
      <c r="E1088">
        <v>93.88</v>
      </c>
      <c r="F1088">
        <v>95.156999999999996</v>
      </c>
      <c r="G1088">
        <v>102.54</v>
      </c>
      <c r="H1088">
        <v>1280.3499999999999</v>
      </c>
      <c r="I1088">
        <v>1.0918000000000001</v>
      </c>
      <c r="J1088">
        <v>7.1809000000000003</v>
      </c>
      <c r="K1088">
        <v>267.39069999999998</v>
      </c>
      <c r="L1088">
        <v>28180</v>
      </c>
      <c r="M1088">
        <v>63.28</v>
      </c>
      <c r="N1088">
        <v>1936.42</v>
      </c>
      <c r="O1088">
        <v>2.492</v>
      </c>
      <c r="P1088">
        <v>12.74</v>
      </c>
      <c r="Q1088">
        <v>4.09</v>
      </c>
      <c r="R1088">
        <v>1.31</v>
      </c>
      <c r="S1088">
        <v>1.55</v>
      </c>
      <c r="T1088">
        <v>1.0900000000000001</v>
      </c>
      <c r="U1088">
        <v>1078</v>
      </c>
      <c r="V1088">
        <v>4388.71</v>
      </c>
      <c r="W1088">
        <v>13667.29</v>
      </c>
      <c r="X1088">
        <v>6654.94</v>
      </c>
      <c r="Y1088">
        <v>2604.91</v>
      </c>
      <c r="Z1088">
        <v>33388.910000000003</v>
      </c>
    </row>
    <row r="1089" spans="2:26" x14ac:dyDescent="0.25">
      <c r="B1089" s="3">
        <v>45096</v>
      </c>
      <c r="C1089">
        <v>371.91</v>
      </c>
      <c r="D1089">
        <v>4.9469000000000003</v>
      </c>
      <c r="E1089">
        <v>93.89</v>
      </c>
      <c r="F1089">
        <v>95.213999999999999</v>
      </c>
      <c r="G1089">
        <v>102.52200000000001</v>
      </c>
      <c r="H1089">
        <v>1281.9000000000001</v>
      </c>
      <c r="I1089">
        <v>1.0921000000000001</v>
      </c>
      <c r="J1089">
        <v>7.1634000000000002</v>
      </c>
      <c r="K1089">
        <v>268.29520000000002</v>
      </c>
      <c r="L1089">
        <v>26445</v>
      </c>
      <c r="M1089">
        <v>63.63</v>
      </c>
      <c r="N1089">
        <v>1950.48</v>
      </c>
      <c r="O1089">
        <v>2.6320000000000001</v>
      </c>
      <c r="P1089">
        <v>11.2</v>
      </c>
      <c r="Q1089">
        <v>4.01</v>
      </c>
      <c r="R1089">
        <v>1.31</v>
      </c>
      <c r="S1089">
        <v>1.55</v>
      </c>
      <c r="T1089">
        <v>1.0900000000000001</v>
      </c>
      <c r="U1089">
        <v>1065</v>
      </c>
      <c r="V1089">
        <v>4409.59</v>
      </c>
      <c r="W1089">
        <v>13689.57</v>
      </c>
      <c r="X1089">
        <v>6776.55</v>
      </c>
      <c r="Y1089">
        <v>2609.5</v>
      </c>
      <c r="Z1089">
        <v>33370.42</v>
      </c>
    </row>
    <row r="1090" spans="2:26" x14ac:dyDescent="0.25">
      <c r="B1090" s="3">
        <v>45095</v>
      </c>
      <c r="C1090">
        <v>371.91</v>
      </c>
      <c r="D1090">
        <v>4.9518000000000004</v>
      </c>
      <c r="E1090">
        <v>93.89</v>
      </c>
      <c r="F1090">
        <v>95.135000000000005</v>
      </c>
      <c r="G1090">
        <v>102.24299999999999</v>
      </c>
      <c r="H1090">
        <v>1272.3499999999999</v>
      </c>
      <c r="I1090">
        <v>1.0936999999999999</v>
      </c>
      <c r="J1090">
        <v>7.1269</v>
      </c>
      <c r="K1090">
        <v>263.97050000000002</v>
      </c>
      <c r="L1090">
        <v>26445</v>
      </c>
      <c r="M1090">
        <v>63.63</v>
      </c>
      <c r="N1090">
        <v>1957.98</v>
      </c>
      <c r="O1090">
        <v>2.6320000000000001</v>
      </c>
      <c r="P1090">
        <v>11.2</v>
      </c>
      <c r="Q1090">
        <v>4.01</v>
      </c>
      <c r="R1090">
        <v>1.31</v>
      </c>
      <c r="S1090">
        <v>1.55</v>
      </c>
      <c r="T1090">
        <v>1.0900000000000001</v>
      </c>
      <c r="U1090">
        <v>1076</v>
      </c>
      <c r="V1090">
        <v>4409.59</v>
      </c>
      <c r="W1090">
        <v>13689.57</v>
      </c>
      <c r="X1090">
        <v>6833</v>
      </c>
      <c r="Y1090">
        <v>2625.79</v>
      </c>
      <c r="Z1090">
        <v>33706.080000000002</v>
      </c>
    </row>
    <row r="1091" spans="2:26" x14ac:dyDescent="0.25">
      <c r="B1091" s="3">
        <v>45094</v>
      </c>
      <c r="C1091">
        <v>371.91</v>
      </c>
      <c r="D1091">
        <v>4.9518000000000004</v>
      </c>
      <c r="E1091">
        <v>93.89</v>
      </c>
      <c r="F1091">
        <v>95.135000000000005</v>
      </c>
      <c r="G1091">
        <v>102.24299999999999</v>
      </c>
      <c r="H1091">
        <v>1272.3499999999999</v>
      </c>
      <c r="I1091">
        <v>1.0936999999999999</v>
      </c>
      <c r="J1091">
        <v>7.1269</v>
      </c>
      <c r="K1091">
        <v>263.97050000000002</v>
      </c>
      <c r="L1091">
        <v>26445</v>
      </c>
      <c r="M1091">
        <v>63.63</v>
      </c>
      <c r="N1091">
        <v>1957.98</v>
      </c>
      <c r="O1091">
        <v>2.6320000000000001</v>
      </c>
      <c r="P1091">
        <v>11.2</v>
      </c>
      <c r="Q1091">
        <v>4.01</v>
      </c>
      <c r="R1091">
        <v>1.31</v>
      </c>
      <c r="S1091">
        <v>1.55</v>
      </c>
      <c r="T1091">
        <v>1.0900000000000001</v>
      </c>
      <c r="U1091">
        <v>1076</v>
      </c>
      <c r="V1091">
        <v>4409.59</v>
      </c>
      <c r="W1091">
        <v>13689.57</v>
      </c>
      <c r="X1091">
        <v>6833</v>
      </c>
      <c r="Y1091">
        <v>2625.79</v>
      </c>
      <c r="Z1091">
        <v>33706.080000000002</v>
      </c>
    </row>
    <row r="1092" spans="2:26" x14ac:dyDescent="0.25">
      <c r="B1092" s="3">
        <v>45093</v>
      </c>
      <c r="C1092">
        <v>371.91</v>
      </c>
      <c r="D1092">
        <v>4.9518000000000004</v>
      </c>
      <c r="E1092">
        <v>93.91</v>
      </c>
      <c r="F1092">
        <v>95.135000000000005</v>
      </c>
      <c r="G1092">
        <v>102.24299999999999</v>
      </c>
      <c r="H1092">
        <v>1272.3499999999999</v>
      </c>
      <c r="I1092">
        <v>1.0936999999999999</v>
      </c>
      <c r="J1092">
        <v>7.1269</v>
      </c>
      <c r="K1092">
        <v>263.97050000000002</v>
      </c>
      <c r="L1092">
        <v>26445</v>
      </c>
      <c r="M1092">
        <v>63.63</v>
      </c>
      <c r="N1092">
        <v>1957.98</v>
      </c>
      <c r="O1092">
        <v>2.6320000000000001</v>
      </c>
      <c r="P1092">
        <v>11.2</v>
      </c>
      <c r="Q1092">
        <v>4.01</v>
      </c>
      <c r="R1092">
        <v>1.31</v>
      </c>
      <c r="S1092">
        <v>1.55</v>
      </c>
      <c r="T1092">
        <v>1.0900000000000001</v>
      </c>
      <c r="U1092">
        <v>1076</v>
      </c>
      <c r="V1092">
        <v>4409.59</v>
      </c>
      <c r="W1092">
        <v>13689.57</v>
      </c>
      <c r="X1092">
        <v>6833</v>
      </c>
      <c r="Y1092">
        <v>2625.79</v>
      </c>
      <c r="Z1092">
        <v>33706.080000000002</v>
      </c>
    </row>
    <row r="1093" spans="2:26" x14ac:dyDescent="0.25">
      <c r="B1093" s="3">
        <v>45092</v>
      </c>
      <c r="C1093">
        <v>377.09</v>
      </c>
      <c r="D1093">
        <v>5.0061999999999998</v>
      </c>
      <c r="E1093">
        <v>93.88</v>
      </c>
      <c r="F1093">
        <v>95.103999999999999</v>
      </c>
      <c r="G1093">
        <v>102.11499999999999</v>
      </c>
      <c r="H1093">
        <v>1280.45</v>
      </c>
      <c r="I1093">
        <v>1.0945</v>
      </c>
      <c r="J1093">
        <v>7.1210000000000004</v>
      </c>
      <c r="K1093">
        <v>266.02890000000002</v>
      </c>
      <c r="L1093">
        <v>25470</v>
      </c>
      <c r="M1093">
        <v>63.14</v>
      </c>
      <c r="N1093">
        <v>1958.01</v>
      </c>
      <c r="O1093">
        <v>2.5329999999999999</v>
      </c>
      <c r="P1093">
        <v>9.5839999999999996</v>
      </c>
      <c r="Q1093">
        <v>4.08</v>
      </c>
      <c r="R1093">
        <v>1.33</v>
      </c>
      <c r="S1093">
        <v>1.57</v>
      </c>
      <c r="T1093">
        <v>1.1000000000000001</v>
      </c>
      <c r="U1093">
        <v>1094</v>
      </c>
      <c r="V1093">
        <v>4425.84</v>
      </c>
      <c r="W1093">
        <v>13782.82</v>
      </c>
      <c r="X1093">
        <v>6772.61</v>
      </c>
      <c r="Y1093">
        <v>2608.54</v>
      </c>
      <c r="Z1093">
        <v>33485.49</v>
      </c>
    </row>
    <row r="1094" spans="2:26" x14ac:dyDescent="0.25">
      <c r="B1094" s="3">
        <v>45091</v>
      </c>
      <c r="C1094">
        <v>372.19</v>
      </c>
      <c r="D1094">
        <v>4.9911000000000003</v>
      </c>
      <c r="E1094">
        <v>93.85</v>
      </c>
      <c r="F1094">
        <v>95.081000000000003</v>
      </c>
      <c r="G1094">
        <v>102.94799999999999</v>
      </c>
      <c r="H1094">
        <v>1278.5</v>
      </c>
      <c r="I1094">
        <v>1.083</v>
      </c>
      <c r="J1094">
        <v>7.1618000000000004</v>
      </c>
      <c r="K1094">
        <v>265.67320000000001</v>
      </c>
      <c r="L1094">
        <v>25900</v>
      </c>
      <c r="M1094">
        <v>61.61</v>
      </c>
      <c r="N1094">
        <v>1942.52</v>
      </c>
      <c r="O1094">
        <v>2.3420000000000001</v>
      </c>
      <c r="P1094">
        <v>9.4</v>
      </c>
      <c r="Q1094">
        <v>4.0599999999999996</v>
      </c>
      <c r="R1094">
        <v>1.35</v>
      </c>
      <c r="S1094">
        <v>1.58</v>
      </c>
      <c r="T1094">
        <v>1.1100000000000001</v>
      </c>
      <c r="U1094">
        <v>1079</v>
      </c>
      <c r="V1094">
        <v>4372.59</v>
      </c>
      <c r="W1094">
        <v>13626.48</v>
      </c>
      <c r="X1094">
        <v>6576.79</v>
      </c>
      <c r="Y1094">
        <v>2619.08</v>
      </c>
      <c r="Z1094">
        <v>33502.42</v>
      </c>
    </row>
    <row r="1095" spans="2:26" x14ac:dyDescent="0.25">
      <c r="B1095" s="3">
        <v>45090</v>
      </c>
      <c r="C1095">
        <v>371.49</v>
      </c>
      <c r="D1095">
        <v>5.0167999999999999</v>
      </c>
      <c r="E1095">
        <v>93.78</v>
      </c>
      <c r="F1095">
        <v>95.046999999999997</v>
      </c>
      <c r="G1095">
        <v>103.33799999999999</v>
      </c>
      <c r="H1095">
        <v>1271.5</v>
      </c>
      <c r="I1095">
        <v>1.0792999999999999</v>
      </c>
      <c r="J1095">
        <v>7.1661999999999999</v>
      </c>
      <c r="K1095">
        <v>261.423</v>
      </c>
      <c r="L1095">
        <v>25930</v>
      </c>
      <c r="M1095">
        <v>62.21</v>
      </c>
      <c r="N1095">
        <v>1943.74</v>
      </c>
      <c r="O1095">
        <v>2.34</v>
      </c>
      <c r="P1095">
        <v>9.3000000000000007</v>
      </c>
      <c r="Q1095">
        <v>4.07</v>
      </c>
      <c r="R1095">
        <v>1.35</v>
      </c>
      <c r="S1095">
        <v>1.58</v>
      </c>
      <c r="T1095">
        <v>1.1200000000000001</v>
      </c>
      <c r="U1095">
        <v>1074</v>
      </c>
      <c r="V1095">
        <v>4369.01</v>
      </c>
      <c r="W1095">
        <v>13573.32</v>
      </c>
      <c r="X1095">
        <v>6618.29</v>
      </c>
      <c r="Y1095">
        <v>2637.95</v>
      </c>
      <c r="Z1095">
        <v>33018.65</v>
      </c>
    </row>
    <row r="1096" spans="2:26" x14ac:dyDescent="0.25">
      <c r="B1096" s="3">
        <v>45089</v>
      </c>
      <c r="C1096">
        <v>381.09</v>
      </c>
      <c r="D1096">
        <v>5.1444999999999999</v>
      </c>
      <c r="E1096">
        <v>93.64</v>
      </c>
      <c r="F1096">
        <v>95.02</v>
      </c>
      <c r="G1096">
        <v>103.654</v>
      </c>
      <c r="H1096">
        <v>1288.2</v>
      </c>
      <c r="I1096">
        <v>1.0757000000000001</v>
      </c>
      <c r="J1096">
        <v>7.1463999999999999</v>
      </c>
      <c r="K1096">
        <v>264.77760000000001</v>
      </c>
      <c r="L1096">
        <v>25890</v>
      </c>
      <c r="M1096">
        <v>60.6</v>
      </c>
      <c r="N1096">
        <v>1957.84</v>
      </c>
      <c r="O1096">
        <v>2.266</v>
      </c>
      <c r="P1096">
        <v>9.2650000000000006</v>
      </c>
      <c r="Q1096">
        <v>4.21</v>
      </c>
      <c r="R1096">
        <v>1.37</v>
      </c>
      <c r="S1096">
        <v>1.61</v>
      </c>
      <c r="T1096">
        <v>1.1100000000000001</v>
      </c>
      <c r="U1096">
        <v>1056</v>
      </c>
      <c r="V1096">
        <v>4338.93</v>
      </c>
      <c r="W1096">
        <v>13461.92</v>
      </c>
      <c r="X1096">
        <v>6585.68</v>
      </c>
      <c r="Y1096">
        <v>2629.35</v>
      </c>
      <c r="Z1096">
        <v>32434</v>
      </c>
    </row>
    <row r="1097" spans="2:26" x14ac:dyDescent="0.25">
      <c r="B1097" s="3">
        <v>45088</v>
      </c>
      <c r="C1097">
        <v>381.81</v>
      </c>
      <c r="D1097">
        <v>5.1273999999999997</v>
      </c>
      <c r="E1097">
        <v>93.56</v>
      </c>
      <c r="F1097">
        <v>94.951999999999998</v>
      </c>
      <c r="G1097">
        <v>103.557</v>
      </c>
      <c r="H1097">
        <v>1291.6500000000001</v>
      </c>
      <c r="I1097">
        <v>1.0749</v>
      </c>
      <c r="J1097">
        <v>7.1304999999999996</v>
      </c>
      <c r="K1097">
        <v>264.60849999999999</v>
      </c>
      <c r="L1097">
        <v>26475</v>
      </c>
      <c r="M1097">
        <v>61.72</v>
      </c>
      <c r="N1097">
        <v>1961.19</v>
      </c>
      <c r="O1097">
        <v>2.254</v>
      </c>
      <c r="P1097">
        <v>9.25</v>
      </c>
      <c r="Q1097">
        <v>4.16</v>
      </c>
      <c r="R1097">
        <v>1.38</v>
      </c>
      <c r="S1097">
        <v>1.62</v>
      </c>
      <c r="T1097">
        <v>1.1299999999999999</v>
      </c>
      <c r="U1097">
        <v>1055</v>
      </c>
      <c r="V1097">
        <v>4298.8599999999997</v>
      </c>
      <c r="W1097">
        <v>13259.14</v>
      </c>
      <c r="X1097">
        <v>6589.32</v>
      </c>
      <c r="Y1097">
        <v>2641.16</v>
      </c>
      <c r="Z1097">
        <v>32265.17</v>
      </c>
    </row>
    <row r="1098" spans="2:26" x14ac:dyDescent="0.25">
      <c r="B1098" s="3">
        <v>45087</v>
      </c>
      <c r="C1098">
        <v>381.81</v>
      </c>
      <c r="D1098">
        <v>5.1273999999999997</v>
      </c>
      <c r="E1098">
        <v>93.56</v>
      </c>
      <c r="F1098">
        <v>94.951999999999998</v>
      </c>
      <c r="G1098">
        <v>103.557</v>
      </c>
      <c r="H1098">
        <v>1291.6500000000001</v>
      </c>
      <c r="I1098">
        <v>1.0749</v>
      </c>
      <c r="J1098">
        <v>7.1304999999999996</v>
      </c>
      <c r="K1098">
        <v>264.60849999999999</v>
      </c>
      <c r="L1098">
        <v>26475</v>
      </c>
      <c r="M1098">
        <v>61.72</v>
      </c>
      <c r="N1098">
        <v>1961.19</v>
      </c>
      <c r="O1098">
        <v>2.254</v>
      </c>
      <c r="P1098">
        <v>9.25</v>
      </c>
      <c r="Q1098">
        <v>4.16</v>
      </c>
      <c r="R1098">
        <v>1.38</v>
      </c>
      <c r="S1098">
        <v>1.62</v>
      </c>
      <c r="T1098">
        <v>1.1299999999999999</v>
      </c>
      <c r="U1098">
        <v>1055</v>
      </c>
      <c r="V1098">
        <v>4298.8599999999997</v>
      </c>
      <c r="W1098">
        <v>13259.14</v>
      </c>
      <c r="X1098">
        <v>6589.32</v>
      </c>
      <c r="Y1098">
        <v>2641.16</v>
      </c>
      <c r="Z1098">
        <v>32265.17</v>
      </c>
    </row>
    <row r="1099" spans="2:26" x14ac:dyDescent="0.25">
      <c r="B1099" s="3">
        <v>45086</v>
      </c>
      <c r="C1099">
        <v>381.81</v>
      </c>
      <c r="D1099">
        <v>5.1273999999999997</v>
      </c>
      <c r="E1099">
        <v>93.53</v>
      </c>
      <c r="F1099">
        <v>94.951999999999998</v>
      </c>
      <c r="G1099">
        <v>103.557</v>
      </c>
      <c r="H1099">
        <v>1291.6500000000001</v>
      </c>
      <c r="I1099">
        <v>1.0749</v>
      </c>
      <c r="J1099">
        <v>7.1304999999999996</v>
      </c>
      <c r="K1099">
        <v>264.60849999999999</v>
      </c>
      <c r="L1099">
        <v>26475</v>
      </c>
      <c r="M1099">
        <v>61.72</v>
      </c>
      <c r="N1099">
        <v>1961.19</v>
      </c>
      <c r="O1099">
        <v>2.254</v>
      </c>
      <c r="P1099">
        <v>9.25</v>
      </c>
      <c r="Q1099">
        <v>4.16</v>
      </c>
      <c r="R1099">
        <v>1.38</v>
      </c>
      <c r="S1099">
        <v>1.62</v>
      </c>
      <c r="T1099">
        <v>1.1299999999999999</v>
      </c>
      <c r="U1099">
        <v>1055</v>
      </c>
      <c r="V1099">
        <v>4298.8599999999997</v>
      </c>
      <c r="W1099">
        <v>13259.14</v>
      </c>
      <c r="X1099">
        <v>6589.32</v>
      </c>
      <c r="Y1099">
        <v>2641.16</v>
      </c>
      <c r="Z1099">
        <v>32265.17</v>
      </c>
    </row>
    <row r="1100" spans="2:26" x14ac:dyDescent="0.25">
      <c r="B1100" s="3">
        <v>45085</v>
      </c>
      <c r="C1100">
        <v>386.59</v>
      </c>
      <c r="D1100">
        <v>5.2137000000000002</v>
      </c>
      <c r="E1100">
        <v>93.44</v>
      </c>
      <c r="F1100">
        <v>94.93</v>
      </c>
      <c r="G1100">
        <v>103.343</v>
      </c>
      <c r="H1100">
        <v>1303.95</v>
      </c>
      <c r="I1100">
        <v>1.0782</v>
      </c>
      <c r="J1100">
        <v>7.1117999999999997</v>
      </c>
      <c r="K1100">
        <v>264.72579999999999</v>
      </c>
      <c r="L1100">
        <v>26650</v>
      </c>
      <c r="M1100">
        <v>61.85</v>
      </c>
      <c r="N1100">
        <v>1965.46</v>
      </c>
      <c r="O1100">
        <v>2.3519999999999999</v>
      </c>
      <c r="P1100">
        <v>9.2100000000000009</v>
      </c>
      <c r="Q1100">
        <v>4.2699999999999996</v>
      </c>
      <c r="R1100">
        <v>1.37</v>
      </c>
      <c r="S1100">
        <v>1.61</v>
      </c>
      <c r="T1100">
        <v>1.1200000000000001</v>
      </c>
      <c r="U1100">
        <v>1040</v>
      </c>
      <c r="V1100">
        <v>4293.93</v>
      </c>
      <c r="W1100">
        <v>13238.52</v>
      </c>
      <c r="X1100">
        <v>6540.03</v>
      </c>
      <c r="Y1100">
        <v>2610.85</v>
      </c>
      <c r="Z1100">
        <v>31641.27</v>
      </c>
    </row>
    <row r="1101" spans="2:26" x14ac:dyDescent="0.25">
      <c r="B1101" s="3">
        <v>45084</v>
      </c>
      <c r="C1101">
        <v>377.66</v>
      </c>
      <c r="D1101">
        <v>5.1653000000000002</v>
      </c>
      <c r="E1101">
        <v>93.32</v>
      </c>
      <c r="F1101">
        <v>94.885999999999996</v>
      </c>
      <c r="G1101">
        <v>104.099</v>
      </c>
      <c r="H1101">
        <v>1303.8499999999999</v>
      </c>
      <c r="I1101">
        <v>1.0699000000000001</v>
      </c>
      <c r="J1101">
        <v>7.1349999999999998</v>
      </c>
      <c r="K1101">
        <v>265.0668</v>
      </c>
      <c r="L1101">
        <v>26610</v>
      </c>
      <c r="M1101">
        <v>62.69</v>
      </c>
      <c r="N1101">
        <v>1940.02</v>
      </c>
      <c r="O1101">
        <v>2.3290000000000002</v>
      </c>
      <c r="P1101">
        <v>9.2349999999999994</v>
      </c>
      <c r="Q1101">
        <v>4.22</v>
      </c>
      <c r="R1101">
        <v>1.36</v>
      </c>
      <c r="S1101">
        <v>1.6</v>
      </c>
      <c r="T1101">
        <v>1.1299999999999999</v>
      </c>
      <c r="U1101">
        <v>1020</v>
      </c>
      <c r="V1101">
        <v>4267.5200000000004</v>
      </c>
      <c r="W1101">
        <v>13104.89</v>
      </c>
      <c r="X1101">
        <v>6541.16</v>
      </c>
      <c r="Y1101">
        <v>2615.6</v>
      </c>
      <c r="Z1101">
        <v>31913.74</v>
      </c>
    </row>
    <row r="1102" spans="2:26" x14ac:dyDescent="0.25">
      <c r="B1102" s="3">
        <v>45083</v>
      </c>
      <c r="C1102">
        <v>385.79</v>
      </c>
      <c r="D1102">
        <v>5.2306999999999997</v>
      </c>
      <c r="E1102">
        <v>93.23</v>
      </c>
      <c r="F1102">
        <v>94.855000000000004</v>
      </c>
      <c r="G1102">
        <v>104.125</v>
      </c>
      <c r="H1102">
        <v>1308.25</v>
      </c>
      <c r="I1102">
        <v>1.0692999999999999</v>
      </c>
      <c r="J1102">
        <v>7.1176000000000004</v>
      </c>
      <c r="K1102">
        <v>264.40039999999999</v>
      </c>
      <c r="L1102">
        <v>27265</v>
      </c>
      <c r="M1102">
        <v>62.3</v>
      </c>
      <c r="N1102">
        <v>1963.52</v>
      </c>
      <c r="O1102">
        <v>2.262</v>
      </c>
      <c r="P1102">
        <v>9.2100000000000009</v>
      </c>
      <c r="Q1102">
        <v>4.26</v>
      </c>
      <c r="R1102">
        <v>1.36</v>
      </c>
      <c r="S1102">
        <v>1.61</v>
      </c>
      <c r="T1102">
        <v>1.1299999999999999</v>
      </c>
      <c r="U1102">
        <v>1016</v>
      </c>
      <c r="V1102">
        <v>4283.8500000000004</v>
      </c>
      <c r="W1102">
        <v>13276.42</v>
      </c>
      <c r="X1102">
        <v>6479.64</v>
      </c>
      <c r="Y1102">
        <v>2615.41</v>
      </c>
      <c r="Z1102">
        <v>32506.78</v>
      </c>
    </row>
    <row r="1103" spans="2:26" x14ac:dyDescent="0.25">
      <c r="B1103" s="3">
        <v>45082</v>
      </c>
      <c r="C1103">
        <v>388.23</v>
      </c>
      <c r="D1103">
        <v>5.2554999999999996</v>
      </c>
      <c r="E1103">
        <v>93.14</v>
      </c>
      <c r="F1103">
        <v>94.781000000000006</v>
      </c>
      <c r="G1103">
        <v>104.002</v>
      </c>
      <c r="H1103">
        <v>1308.25</v>
      </c>
      <c r="I1103">
        <v>1.0712999999999999</v>
      </c>
      <c r="J1103">
        <v>7.1022999999999996</v>
      </c>
      <c r="K1103">
        <v>264.96949999999998</v>
      </c>
      <c r="L1103">
        <v>25640</v>
      </c>
      <c r="M1103">
        <v>62.47</v>
      </c>
      <c r="N1103">
        <v>1961.86</v>
      </c>
      <c r="O1103">
        <v>2.2450000000000001</v>
      </c>
      <c r="P1103">
        <v>9.2650000000000006</v>
      </c>
      <c r="Q1103">
        <v>4.29</v>
      </c>
      <c r="R1103">
        <v>1.36</v>
      </c>
      <c r="S1103">
        <v>1.6</v>
      </c>
      <c r="T1103">
        <v>1.1399999999999999</v>
      </c>
      <c r="U1103">
        <v>939</v>
      </c>
      <c r="V1103">
        <v>4273.79</v>
      </c>
      <c r="W1103">
        <v>13229.43</v>
      </c>
      <c r="X1103">
        <v>6463.9</v>
      </c>
      <c r="Y1103">
        <v>2615.41</v>
      </c>
      <c r="Z1103">
        <v>32217.43</v>
      </c>
    </row>
    <row r="1104" spans="2:26" x14ac:dyDescent="0.25">
      <c r="B1104" s="3">
        <v>45081</v>
      </c>
      <c r="C1104">
        <v>387.68</v>
      </c>
      <c r="D1104">
        <v>5.2720000000000002</v>
      </c>
      <c r="E1104">
        <v>93.03</v>
      </c>
      <c r="F1104">
        <v>94.68</v>
      </c>
      <c r="G1104">
        <v>104.015</v>
      </c>
      <c r="H1104">
        <v>1305.3499999999999</v>
      </c>
      <c r="I1104">
        <v>1.0708</v>
      </c>
      <c r="J1104">
        <v>7.0986000000000002</v>
      </c>
      <c r="K1104">
        <v>263.16000000000003</v>
      </c>
      <c r="L1104">
        <v>27385</v>
      </c>
      <c r="M1104">
        <v>62.91</v>
      </c>
      <c r="N1104">
        <v>1947.97</v>
      </c>
      <c r="O1104">
        <v>2.1720000000000002</v>
      </c>
      <c r="P1104">
        <v>9.2850000000000001</v>
      </c>
      <c r="Q1104">
        <v>4.24</v>
      </c>
      <c r="R1104">
        <v>1.34</v>
      </c>
      <c r="S1104">
        <v>1.6</v>
      </c>
      <c r="T1104">
        <v>1.1299999999999999</v>
      </c>
      <c r="U1104">
        <v>919</v>
      </c>
      <c r="V1104">
        <v>4282.37</v>
      </c>
      <c r="W1104">
        <v>13240.77</v>
      </c>
      <c r="X1104">
        <v>6428.33</v>
      </c>
      <c r="Y1104">
        <v>2601.36</v>
      </c>
      <c r="Z1104">
        <v>31524.22</v>
      </c>
    </row>
    <row r="1105" spans="2:26" x14ac:dyDescent="0.25">
      <c r="B1105" s="3">
        <v>45080</v>
      </c>
      <c r="C1105">
        <v>387.68</v>
      </c>
      <c r="D1105">
        <v>5.2720000000000002</v>
      </c>
      <c r="E1105">
        <v>93.03</v>
      </c>
      <c r="F1105">
        <v>94.68</v>
      </c>
      <c r="G1105">
        <v>104.015</v>
      </c>
      <c r="H1105">
        <v>1305.3499999999999</v>
      </c>
      <c r="I1105">
        <v>1.0708</v>
      </c>
      <c r="J1105">
        <v>7.0986000000000002</v>
      </c>
      <c r="K1105">
        <v>263.16000000000003</v>
      </c>
      <c r="L1105">
        <v>27385</v>
      </c>
      <c r="M1105">
        <v>62.91</v>
      </c>
      <c r="N1105">
        <v>1947.97</v>
      </c>
      <c r="O1105">
        <v>2.1720000000000002</v>
      </c>
      <c r="P1105">
        <v>9.2850000000000001</v>
      </c>
      <c r="Q1105">
        <v>4.24</v>
      </c>
      <c r="R1105">
        <v>1.34</v>
      </c>
      <c r="S1105">
        <v>1.6</v>
      </c>
      <c r="T1105">
        <v>1.1299999999999999</v>
      </c>
      <c r="U1105">
        <v>919</v>
      </c>
      <c r="V1105">
        <v>4282.37</v>
      </c>
      <c r="W1105">
        <v>13240.77</v>
      </c>
      <c r="X1105">
        <v>6428.33</v>
      </c>
      <c r="Y1105">
        <v>2601.36</v>
      </c>
      <c r="Z1105">
        <v>31524.22</v>
      </c>
    </row>
    <row r="1106" spans="2:26" x14ac:dyDescent="0.25">
      <c r="B1106" s="3">
        <v>45079</v>
      </c>
      <c r="C1106">
        <v>387.68</v>
      </c>
      <c r="D1106">
        <v>5.2720000000000002</v>
      </c>
      <c r="E1106">
        <v>93.02</v>
      </c>
      <c r="F1106">
        <v>94.68</v>
      </c>
      <c r="G1106">
        <v>104.015</v>
      </c>
      <c r="H1106">
        <v>1305.3499999999999</v>
      </c>
      <c r="I1106">
        <v>1.0708</v>
      </c>
      <c r="J1106">
        <v>7.0986000000000002</v>
      </c>
      <c r="K1106">
        <v>263.16000000000003</v>
      </c>
      <c r="L1106">
        <v>27385</v>
      </c>
      <c r="M1106">
        <v>62.91</v>
      </c>
      <c r="N1106">
        <v>1947.97</v>
      </c>
      <c r="O1106">
        <v>2.1720000000000002</v>
      </c>
      <c r="P1106">
        <v>9.2850000000000001</v>
      </c>
      <c r="Q1106">
        <v>4.24</v>
      </c>
      <c r="R1106">
        <v>1.34</v>
      </c>
      <c r="S1106">
        <v>1.6</v>
      </c>
      <c r="T1106">
        <v>1.1299999999999999</v>
      </c>
      <c r="U1106">
        <v>919</v>
      </c>
      <c r="V1106">
        <v>4282.37</v>
      </c>
      <c r="W1106">
        <v>13240.77</v>
      </c>
      <c r="X1106">
        <v>6428.33</v>
      </c>
      <c r="Y1106">
        <v>2601.36</v>
      </c>
      <c r="Z1106">
        <v>31524.22</v>
      </c>
    </row>
    <row r="1107" spans="2:26" x14ac:dyDescent="0.25">
      <c r="B1107" s="3">
        <v>45078</v>
      </c>
      <c r="C1107">
        <v>403.27</v>
      </c>
      <c r="D1107">
        <v>5.52</v>
      </c>
      <c r="E1107">
        <v>92.91</v>
      </c>
      <c r="F1107">
        <v>94.637</v>
      </c>
      <c r="G1107">
        <v>103.56</v>
      </c>
      <c r="H1107">
        <v>1321.6</v>
      </c>
      <c r="I1107">
        <v>1.0762</v>
      </c>
      <c r="J1107">
        <v>7.0975999999999999</v>
      </c>
      <c r="K1107">
        <v>263.59570000000002</v>
      </c>
      <c r="L1107">
        <v>26925</v>
      </c>
      <c r="M1107">
        <v>62.11</v>
      </c>
      <c r="N1107">
        <v>1977.61</v>
      </c>
      <c r="O1107">
        <v>2.1579999999999999</v>
      </c>
      <c r="P1107">
        <v>9.2650000000000006</v>
      </c>
      <c r="Q1107">
        <v>4.55</v>
      </c>
      <c r="R1107">
        <v>1.38</v>
      </c>
      <c r="S1107">
        <v>1.63</v>
      </c>
      <c r="T1107">
        <v>1.1599999999999999</v>
      </c>
      <c r="U1107">
        <v>937</v>
      </c>
      <c r="V1107">
        <v>4221.0200000000004</v>
      </c>
      <c r="W1107">
        <v>13100.98</v>
      </c>
      <c r="X1107">
        <v>6149.64</v>
      </c>
      <c r="Y1107">
        <v>2569.17</v>
      </c>
      <c r="Z1107">
        <v>31148.01</v>
      </c>
    </row>
    <row r="1108" spans="2:26" x14ac:dyDescent="0.25">
      <c r="B1108" s="3">
        <v>45077</v>
      </c>
      <c r="C1108">
        <v>399.52</v>
      </c>
      <c r="D1108">
        <v>5.5433000000000003</v>
      </c>
      <c r="E1108">
        <v>92.89</v>
      </c>
      <c r="F1108">
        <v>94.616</v>
      </c>
      <c r="G1108">
        <v>104.32599999999999</v>
      </c>
      <c r="H1108">
        <v>1326.35</v>
      </c>
      <c r="I1108">
        <v>1.0689</v>
      </c>
      <c r="J1108">
        <v>7.1085000000000003</v>
      </c>
      <c r="K1108">
        <v>262.25009999999997</v>
      </c>
      <c r="L1108">
        <v>27075</v>
      </c>
      <c r="M1108">
        <v>61.22</v>
      </c>
      <c r="N1108">
        <v>1962.73</v>
      </c>
      <c r="O1108">
        <v>2.266</v>
      </c>
      <c r="P1108">
        <v>9.2850000000000001</v>
      </c>
      <c r="Q1108">
        <v>4.59</v>
      </c>
      <c r="R1108">
        <v>1.38</v>
      </c>
      <c r="S1108">
        <v>1.63</v>
      </c>
      <c r="T1108">
        <v>1.1399999999999999</v>
      </c>
      <c r="U1108">
        <v>977</v>
      </c>
      <c r="V1108">
        <v>4179.83</v>
      </c>
      <c r="W1108">
        <v>12935.29</v>
      </c>
      <c r="X1108">
        <v>6163.34</v>
      </c>
      <c r="Y1108">
        <v>2577.12</v>
      </c>
      <c r="Z1108">
        <v>30887.88</v>
      </c>
    </row>
    <row r="1109" spans="2:26" x14ac:dyDescent="0.25">
      <c r="B1109" s="3">
        <v>45076</v>
      </c>
      <c r="C1109">
        <v>398.68</v>
      </c>
      <c r="D1109">
        <v>5.5212000000000003</v>
      </c>
      <c r="E1109">
        <v>92.92</v>
      </c>
      <c r="F1109">
        <v>94.616</v>
      </c>
      <c r="G1109">
        <v>104.16500000000001</v>
      </c>
      <c r="H1109">
        <v>1325</v>
      </c>
      <c r="I1109">
        <v>1.0734999999999999</v>
      </c>
      <c r="J1109">
        <v>7.0799000000000003</v>
      </c>
      <c r="K1109">
        <v>263.00889999999998</v>
      </c>
      <c r="L1109">
        <v>28070</v>
      </c>
      <c r="M1109">
        <v>62.05</v>
      </c>
      <c r="N1109">
        <v>1959.33</v>
      </c>
      <c r="O1109">
        <v>2.327</v>
      </c>
      <c r="P1109">
        <v>9.3650000000000002</v>
      </c>
      <c r="Q1109">
        <v>4.6100000000000003</v>
      </c>
      <c r="R1109">
        <v>1.36</v>
      </c>
      <c r="S1109">
        <v>1.62</v>
      </c>
      <c r="T1109">
        <v>1.1399999999999999</v>
      </c>
      <c r="U1109">
        <v>1123</v>
      </c>
      <c r="V1109">
        <v>4205.5200000000004</v>
      </c>
      <c r="W1109">
        <v>13017.43</v>
      </c>
      <c r="X1109">
        <v>6283.71</v>
      </c>
      <c r="Y1109">
        <v>2585.52</v>
      </c>
      <c r="Z1109">
        <v>31328.16</v>
      </c>
    </row>
    <row r="1110" spans="2:26" x14ac:dyDescent="0.25">
      <c r="B1110" s="3">
        <v>45075</v>
      </c>
      <c r="C1110">
        <v>400.62</v>
      </c>
      <c r="D1110">
        <v>5.4465000000000003</v>
      </c>
      <c r="E1110">
        <v>92.92</v>
      </c>
      <c r="F1110">
        <v>94.588999999999999</v>
      </c>
      <c r="G1110">
        <v>104.206</v>
      </c>
      <c r="H1110">
        <v>1324.6</v>
      </c>
      <c r="I1110">
        <v>1.0708</v>
      </c>
      <c r="J1110">
        <v>7.0711000000000004</v>
      </c>
      <c r="K1110">
        <v>263.46949999999998</v>
      </c>
      <c r="L1110">
        <v>26750.93</v>
      </c>
      <c r="M1110">
        <v>63.5</v>
      </c>
      <c r="N1110">
        <v>1943.19</v>
      </c>
      <c r="O1110">
        <v>2.181</v>
      </c>
      <c r="P1110">
        <v>9.2349999999999994</v>
      </c>
      <c r="Q1110">
        <v>4.46</v>
      </c>
      <c r="R1110">
        <v>1.37</v>
      </c>
      <c r="S1110">
        <v>1.62</v>
      </c>
      <c r="T1110">
        <v>1.1499999999999999</v>
      </c>
      <c r="U1110">
        <v>1172</v>
      </c>
      <c r="V1110">
        <v>4205.45</v>
      </c>
      <c r="W1110">
        <v>12975.69</v>
      </c>
      <c r="X1110">
        <v>6251.04</v>
      </c>
      <c r="Y1110">
        <v>2558.81</v>
      </c>
      <c r="Z1110">
        <v>31233.54</v>
      </c>
    </row>
    <row r="1111" spans="2:26" x14ac:dyDescent="0.25">
      <c r="B1111" s="3">
        <v>45074</v>
      </c>
      <c r="C1111">
        <v>400.62</v>
      </c>
      <c r="D1111">
        <v>5.4362000000000004</v>
      </c>
      <c r="E1111">
        <v>92.92</v>
      </c>
      <c r="F1111">
        <v>94.587000000000003</v>
      </c>
      <c r="G1111">
        <v>104.206</v>
      </c>
      <c r="H1111">
        <v>1324.6</v>
      </c>
      <c r="I1111">
        <v>1.0723</v>
      </c>
      <c r="J1111">
        <v>7.0640000000000001</v>
      </c>
      <c r="K1111">
        <v>265.14109999999999</v>
      </c>
      <c r="L1111">
        <v>26750.93</v>
      </c>
      <c r="M1111">
        <v>63.5</v>
      </c>
      <c r="N1111">
        <v>1946.46</v>
      </c>
      <c r="O1111">
        <v>2.181</v>
      </c>
      <c r="P1111">
        <v>9.2349999999999994</v>
      </c>
      <c r="Q1111">
        <v>4.46</v>
      </c>
      <c r="R1111">
        <v>1.37</v>
      </c>
      <c r="S1111">
        <v>1.62</v>
      </c>
      <c r="T1111">
        <v>1.1499999999999999</v>
      </c>
      <c r="U1111">
        <v>1172</v>
      </c>
      <c r="V1111">
        <v>4205.45</v>
      </c>
      <c r="W1111">
        <v>12975.69</v>
      </c>
      <c r="X1111">
        <v>6333.63</v>
      </c>
      <c r="Y1111">
        <v>2558.81</v>
      </c>
      <c r="Z1111">
        <v>30916.31</v>
      </c>
    </row>
    <row r="1112" spans="2:26" x14ac:dyDescent="0.25">
      <c r="B1112" s="3">
        <v>45073</v>
      </c>
      <c r="C1112">
        <v>400.62</v>
      </c>
      <c r="D1112">
        <v>5.4362000000000004</v>
      </c>
      <c r="E1112">
        <v>92.92</v>
      </c>
      <c r="F1112">
        <v>94.587000000000003</v>
      </c>
      <c r="G1112">
        <v>104.206</v>
      </c>
      <c r="H1112">
        <v>1324.6</v>
      </c>
      <c r="I1112">
        <v>1.0723</v>
      </c>
      <c r="J1112">
        <v>7.0640000000000001</v>
      </c>
      <c r="K1112">
        <v>265.14109999999999</v>
      </c>
      <c r="L1112">
        <v>26750.93</v>
      </c>
      <c r="M1112">
        <v>63.5</v>
      </c>
      <c r="N1112">
        <v>1946.46</v>
      </c>
      <c r="O1112">
        <v>2.181</v>
      </c>
      <c r="P1112">
        <v>9.2349999999999994</v>
      </c>
      <c r="Q1112">
        <v>4.46</v>
      </c>
      <c r="R1112">
        <v>1.37</v>
      </c>
      <c r="S1112">
        <v>1.62</v>
      </c>
      <c r="T1112">
        <v>1.1499999999999999</v>
      </c>
      <c r="U1112">
        <v>1172</v>
      </c>
      <c r="V1112">
        <v>4205.45</v>
      </c>
      <c r="W1112">
        <v>12975.69</v>
      </c>
      <c r="X1112">
        <v>6333.63</v>
      </c>
      <c r="Y1112">
        <v>2558.81</v>
      </c>
      <c r="Z1112">
        <v>30916.31</v>
      </c>
    </row>
    <row r="1113" spans="2:26" x14ac:dyDescent="0.25">
      <c r="B1113" s="3">
        <v>45072</v>
      </c>
      <c r="C1113">
        <v>400.62</v>
      </c>
      <c r="D1113">
        <v>5.4362000000000004</v>
      </c>
      <c r="E1113">
        <v>92.87</v>
      </c>
      <c r="F1113">
        <v>94.587000000000003</v>
      </c>
      <c r="G1113">
        <v>104.206</v>
      </c>
      <c r="H1113">
        <v>1324.6</v>
      </c>
      <c r="I1113">
        <v>1.0723</v>
      </c>
      <c r="J1113">
        <v>7.0640000000000001</v>
      </c>
      <c r="K1113">
        <v>265.14109999999999</v>
      </c>
      <c r="L1113">
        <v>26750.93</v>
      </c>
      <c r="M1113">
        <v>63.5</v>
      </c>
      <c r="N1113">
        <v>1946.46</v>
      </c>
      <c r="O1113">
        <v>2.181</v>
      </c>
      <c r="P1113">
        <v>9.2349999999999994</v>
      </c>
      <c r="Q1113">
        <v>4.46</v>
      </c>
      <c r="R1113">
        <v>1.37</v>
      </c>
      <c r="S1113">
        <v>1.62</v>
      </c>
      <c r="T1113">
        <v>1.1499999999999999</v>
      </c>
      <c r="U1113">
        <v>1172</v>
      </c>
      <c r="V1113">
        <v>4205.45</v>
      </c>
      <c r="W1113">
        <v>12975.69</v>
      </c>
      <c r="X1113">
        <v>6333.63</v>
      </c>
      <c r="Y1113">
        <v>2558.81</v>
      </c>
      <c r="Z1113">
        <v>30916.31</v>
      </c>
    </row>
    <row r="1114" spans="2:26" x14ac:dyDescent="0.25">
      <c r="B1114" s="3">
        <v>45071</v>
      </c>
      <c r="C1114">
        <v>397.55</v>
      </c>
      <c r="D1114">
        <v>5.4901999999999997</v>
      </c>
      <c r="E1114">
        <v>92.93</v>
      </c>
      <c r="F1114">
        <v>94.552000000000007</v>
      </c>
      <c r="G1114">
        <v>104.251</v>
      </c>
      <c r="H1114">
        <v>1326.2</v>
      </c>
      <c r="I1114">
        <v>1.0725</v>
      </c>
      <c r="J1114">
        <v>7.0792000000000002</v>
      </c>
      <c r="K1114">
        <v>263.0095</v>
      </c>
      <c r="L1114">
        <v>26470</v>
      </c>
      <c r="M1114">
        <v>62.88</v>
      </c>
      <c r="N1114">
        <v>1941.41</v>
      </c>
      <c r="O1114">
        <v>2.3069999999999999</v>
      </c>
      <c r="P1114">
        <v>9.35</v>
      </c>
      <c r="Q1114">
        <v>4.53</v>
      </c>
      <c r="R1114">
        <v>1.39</v>
      </c>
      <c r="S1114">
        <v>1.62</v>
      </c>
      <c r="T1114">
        <v>1.1499999999999999</v>
      </c>
      <c r="U1114">
        <v>1215</v>
      </c>
      <c r="V1114">
        <v>4151.28</v>
      </c>
      <c r="W1114">
        <v>12698.09</v>
      </c>
      <c r="X1114">
        <v>6333.63</v>
      </c>
      <c r="Y1114">
        <v>2554.69</v>
      </c>
      <c r="Z1114">
        <v>30801.13</v>
      </c>
    </row>
    <row r="1115" spans="2:26" x14ac:dyDescent="0.25">
      <c r="B1115" s="3">
        <v>45070</v>
      </c>
      <c r="C1115">
        <v>402.31</v>
      </c>
      <c r="D1115">
        <v>5.5758000000000001</v>
      </c>
      <c r="E1115">
        <v>93.03</v>
      </c>
      <c r="F1115">
        <v>94.531000000000006</v>
      </c>
      <c r="G1115">
        <v>103.887</v>
      </c>
      <c r="H1115">
        <v>1317.5</v>
      </c>
      <c r="I1115">
        <v>1.075</v>
      </c>
      <c r="J1115">
        <v>7.0609000000000002</v>
      </c>
      <c r="K1115">
        <v>265.65199999999999</v>
      </c>
      <c r="L1115">
        <v>26225</v>
      </c>
      <c r="M1115">
        <v>64.16</v>
      </c>
      <c r="N1115">
        <v>1957.16</v>
      </c>
      <c r="O1115">
        <v>2.3980000000000001</v>
      </c>
      <c r="P1115">
        <v>9.58</v>
      </c>
      <c r="Q1115">
        <v>4.6399999999999997</v>
      </c>
      <c r="R1115">
        <v>1.41</v>
      </c>
      <c r="S1115">
        <v>1.64</v>
      </c>
      <c r="T1115">
        <v>1.1499999999999999</v>
      </c>
      <c r="U1115">
        <v>1295</v>
      </c>
      <c r="V1115">
        <v>4115.24</v>
      </c>
      <c r="W1115">
        <v>12484.16</v>
      </c>
      <c r="X1115">
        <v>6478.08</v>
      </c>
      <c r="Y1115">
        <v>2567.4499999999998</v>
      </c>
      <c r="Z1115">
        <v>30682.68</v>
      </c>
    </row>
    <row r="1116" spans="2:26" x14ac:dyDescent="0.25">
      <c r="B1116" s="3">
        <v>45069</v>
      </c>
      <c r="C1116">
        <v>405.97</v>
      </c>
      <c r="D1116">
        <v>5.5308000000000002</v>
      </c>
      <c r="E1116">
        <v>93.17</v>
      </c>
      <c r="F1116">
        <v>94.524000000000001</v>
      </c>
      <c r="G1116">
        <v>103.488</v>
      </c>
      <c r="H1116">
        <v>1312.5</v>
      </c>
      <c r="I1116">
        <v>1.077</v>
      </c>
      <c r="J1116">
        <v>7.056</v>
      </c>
      <c r="K1116">
        <v>263.96499999999997</v>
      </c>
      <c r="L1116">
        <v>27200</v>
      </c>
      <c r="M1116">
        <v>63.35</v>
      </c>
      <c r="N1116">
        <v>1975.23</v>
      </c>
      <c r="O1116">
        <v>2.3210000000000002</v>
      </c>
      <c r="P1116">
        <v>9.7349999999999994</v>
      </c>
      <c r="Q1116">
        <v>4.5599999999999996</v>
      </c>
      <c r="R1116">
        <v>1.41</v>
      </c>
      <c r="S1116">
        <v>1.64</v>
      </c>
      <c r="T1116">
        <v>1.1599999999999999</v>
      </c>
      <c r="U1116">
        <v>1348</v>
      </c>
      <c r="V1116">
        <v>4145.58</v>
      </c>
      <c r="W1116">
        <v>12560.25</v>
      </c>
      <c r="X1116">
        <v>6603.57</v>
      </c>
      <c r="Y1116">
        <v>2567.5500000000002</v>
      </c>
      <c r="Z1116">
        <v>30957.77</v>
      </c>
    </row>
    <row r="1117" spans="2:26" x14ac:dyDescent="0.25">
      <c r="B1117" s="3">
        <v>45068</v>
      </c>
      <c r="C1117">
        <v>402.61</v>
      </c>
      <c r="D1117">
        <v>5.5119999999999996</v>
      </c>
      <c r="E1117">
        <v>93.2</v>
      </c>
      <c r="F1117">
        <v>94.509</v>
      </c>
      <c r="G1117">
        <v>103.19799999999999</v>
      </c>
      <c r="H1117">
        <v>1318.25</v>
      </c>
      <c r="I1117">
        <v>1.0812999999999999</v>
      </c>
      <c r="J1117">
        <v>7.032</v>
      </c>
      <c r="K1117">
        <v>265.3861</v>
      </c>
      <c r="L1117">
        <v>26865</v>
      </c>
      <c r="M1117">
        <v>62.84</v>
      </c>
      <c r="N1117">
        <v>1971.86</v>
      </c>
      <c r="O1117">
        <v>2.4</v>
      </c>
      <c r="P1117">
        <v>9.7550000000000008</v>
      </c>
      <c r="Q1117">
        <v>4.49</v>
      </c>
      <c r="R1117">
        <v>1.42</v>
      </c>
      <c r="S1117">
        <v>1.64</v>
      </c>
      <c r="T1117">
        <v>1.1599999999999999</v>
      </c>
      <c r="U1117">
        <v>1365</v>
      </c>
      <c r="V1117">
        <v>4192.63</v>
      </c>
      <c r="W1117">
        <v>12720.78</v>
      </c>
      <c r="X1117">
        <v>6693.64</v>
      </c>
      <c r="Y1117">
        <v>2557.08</v>
      </c>
      <c r="Z1117">
        <v>31086.82</v>
      </c>
    </row>
    <row r="1118" spans="2:26" x14ac:dyDescent="0.25">
      <c r="B1118" s="3">
        <v>45067</v>
      </c>
      <c r="C1118">
        <v>403.31</v>
      </c>
      <c r="D1118">
        <v>5.6863000000000001</v>
      </c>
      <c r="E1118">
        <v>93.2</v>
      </c>
      <c r="F1118">
        <v>94.436000000000007</v>
      </c>
      <c r="G1118">
        <v>103.19799999999999</v>
      </c>
      <c r="H1118">
        <v>1326.6</v>
      </c>
      <c r="I1118">
        <v>1.0805</v>
      </c>
      <c r="J1118">
        <v>7.0119999999999996</v>
      </c>
      <c r="K1118">
        <v>265.36169999999998</v>
      </c>
      <c r="L1118">
        <v>26885</v>
      </c>
      <c r="M1118">
        <v>62.83</v>
      </c>
      <c r="N1118">
        <v>1977.81</v>
      </c>
      <c r="O1118">
        <v>2.585</v>
      </c>
      <c r="P1118">
        <v>9.84</v>
      </c>
      <c r="Q1118">
        <v>4.7699999999999996</v>
      </c>
      <c r="R1118">
        <v>1.43</v>
      </c>
      <c r="S1118">
        <v>1.65</v>
      </c>
      <c r="T1118">
        <v>1.1399999999999999</v>
      </c>
      <c r="U1118">
        <v>1384</v>
      </c>
      <c r="V1118">
        <v>4191.9799999999996</v>
      </c>
      <c r="W1118">
        <v>12657.9</v>
      </c>
      <c r="X1118">
        <v>6593.92</v>
      </c>
      <c r="Y1118">
        <v>2537.79</v>
      </c>
      <c r="Z1118">
        <v>30808.35</v>
      </c>
    </row>
    <row r="1119" spans="2:26" x14ac:dyDescent="0.25">
      <c r="B1119" s="3">
        <v>45066</v>
      </c>
      <c r="C1119">
        <v>403.31</v>
      </c>
      <c r="D1119">
        <v>5.6863000000000001</v>
      </c>
      <c r="E1119">
        <v>93.2</v>
      </c>
      <c r="F1119">
        <v>94.436000000000007</v>
      </c>
      <c r="G1119">
        <v>103.19799999999999</v>
      </c>
      <c r="H1119">
        <v>1326.6</v>
      </c>
      <c r="I1119">
        <v>1.0805</v>
      </c>
      <c r="J1119">
        <v>7.0119999999999996</v>
      </c>
      <c r="K1119">
        <v>265.36169999999998</v>
      </c>
      <c r="L1119">
        <v>26885</v>
      </c>
      <c r="M1119">
        <v>62.83</v>
      </c>
      <c r="N1119">
        <v>1977.81</v>
      </c>
      <c r="O1119">
        <v>2.585</v>
      </c>
      <c r="P1119">
        <v>9.84</v>
      </c>
      <c r="Q1119">
        <v>4.7699999999999996</v>
      </c>
      <c r="R1119">
        <v>1.43</v>
      </c>
      <c r="S1119">
        <v>1.65</v>
      </c>
      <c r="T1119">
        <v>1.1399999999999999</v>
      </c>
      <c r="U1119">
        <v>1384</v>
      </c>
      <c r="V1119">
        <v>4191.9799999999996</v>
      </c>
      <c r="W1119">
        <v>12657.9</v>
      </c>
      <c r="X1119">
        <v>6593.92</v>
      </c>
      <c r="Y1119">
        <v>2537.79</v>
      </c>
      <c r="Z1119">
        <v>30808.35</v>
      </c>
    </row>
    <row r="1120" spans="2:26" x14ac:dyDescent="0.25">
      <c r="B1120" s="3">
        <v>45065</v>
      </c>
      <c r="C1120">
        <v>403.31</v>
      </c>
      <c r="D1120">
        <v>5.6863000000000001</v>
      </c>
      <c r="E1120">
        <v>93.05</v>
      </c>
      <c r="F1120">
        <v>94.436000000000007</v>
      </c>
      <c r="G1120">
        <v>103.19799999999999</v>
      </c>
      <c r="H1120">
        <v>1326.6</v>
      </c>
      <c r="I1120">
        <v>1.0805</v>
      </c>
      <c r="J1120">
        <v>7.0119999999999996</v>
      </c>
      <c r="K1120">
        <v>265.36169999999998</v>
      </c>
      <c r="L1120">
        <v>26885</v>
      </c>
      <c r="M1120">
        <v>62.83</v>
      </c>
      <c r="N1120">
        <v>1977.81</v>
      </c>
      <c r="O1120">
        <v>2.585</v>
      </c>
      <c r="P1120">
        <v>9.84</v>
      </c>
      <c r="Q1120">
        <v>4.7699999999999996</v>
      </c>
      <c r="R1120">
        <v>1.43</v>
      </c>
      <c r="S1120">
        <v>1.65</v>
      </c>
      <c r="T1120">
        <v>1.1399999999999999</v>
      </c>
      <c r="U1120">
        <v>1384</v>
      </c>
      <c r="V1120">
        <v>4191.9799999999996</v>
      </c>
      <c r="W1120">
        <v>12657.9</v>
      </c>
      <c r="X1120">
        <v>6593.92</v>
      </c>
      <c r="Y1120">
        <v>2537.79</v>
      </c>
      <c r="Z1120">
        <v>30808.35</v>
      </c>
    </row>
    <row r="1121" spans="2:26" x14ac:dyDescent="0.25">
      <c r="B1121" s="3">
        <v>45064</v>
      </c>
      <c r="C1121">
        <v>405.43</v>
      </c>
      <c r="D1121">
        <v>5.718</v>
      </c>
      <c r="E1121">
        <v>93.05</v>
      </c>
      <c r="F1121">
        <v>94.417000000000002</v>
      </c>
      <c r="G1121">
        <v>103.584</v>
      </c>
      <c r="H1121">
        <v>1334.05</v>
      </c>
      <c r="I1121">
        <v>1.077</v>
      </c>
      <c r="J1121">
        <v>7.0374999999999996</v>
      </c>
      <c r="K1121">
        <v>268.6721</v>
      </c>
      <c r="L1121">
        <v>26780</v>
      </c>
      <c r="M1121">
        <v>64.040000000000006</v>
      </c>
      <c r="N1121">
        <v>1957.55</v>
      </c>
      <c r="O1121">
        <v>2.5920000000000001</v>
      </c>
      <c r="P1121">
        <v>9.7149999999999999</v>
      </c>
      <c r="Q1121">
        <v>4.8099999999999996</v>
      </c>
      <c r="R1121">
        <v>1.45</v>
      </c>
      <c r="S1121">
        <v>1.67</v>
      </c>
      <c r="T1121">
        <v>1.1399999999999999</v>
      </c>
      <c r="U1121">
        <v>1402</v>
      </c>
      <c r="V1121">
        <v>4198.05</v>
      </c>
      <c r="W1121">
        <v>12688.84</v>
      </c>
      <c r="X1121">
        <v>6715.56</v>
      </c>
      <c r="Y1121">
        <v>2515.4</v>
      </c>
      <c r="Z1121">
        <v>30573.93</v>
      </c>
    </row>
    <row r="1122" spans="2:26" x14ac:dyDescent="0.25">
      <c r="B1122" s="3">
        <v>45063</v>
      </c>
      <c r="C1122">
        <v>408.37</v>
      </c>
      <c r="D1122">
        <v>5.7614000000000001</v>
      </c>
      <c r="E1122">
        <v>93.09</v>
      </c>
      <c r="F1122">
        <v>94.355999999999995</v>
      </c>
      <c r="G1122">
        <v>102.88200000000001</v>
      </c>
      <c r="H1122">
        <v>1337.6</v>
      </c>
      <c r="I1122">
        <v>1.0840000000000001</v>
      </c>
      <c r="J1122">
        <v>6.9965000000000002</v>
      </c>
      <c r="K1122">
        <v>270.96800000000002</v>
      </c>
      <c r="L1122">
        <v>27430</v>
      </c>
      <c r="M1122">
        <v>64.13</v>
      </c>
      <c r="N1122">
        <v>1981.84</v>
      </c>
      <c r="O1122">
        <v>2.3650000000000002</v>
      </c>
      <c r="P1122">
        <v>9.9450000000000003</v>
      </c>
      <c r="Q1122">
        <v>4.84</v>
      </c>
      <c r="R1122">
        <v>1.46</v>
      </c>
      <c r="S1122">
        <v>1.68</v>
      </c>
      <c r="T1122">
        <v>1.1499999999999999</v>
      </c>
      <c r="U1122">
        <v>1425</v>
      </c>
      <c r="V1122">
        <v>4158.7700000000004</v>
      </c>
      <c r="W1122">
        <v>12500.57</v>
      </c>
      <c r="X1122">
        <v>6636.66</v>
      </c>
      <c r="Y1122">
        <v>2494.66</v>
      </c>
      <c r="Z1122">
        <v>30093.59</v>
      </c>
    </row>
    <row r="1123" spans="2:26" x14ac:dyDescent="0.25">
      <c r="B1123" s="3">
        <v>45062</v>
      </c>
      <c r="C1123">
        <v>407.86</v>
      </c>
      <c r="D1123">
        <v>5.7572999999999999</v>
      </c>
      <c r="E1123">
        <v>93.13</v>
      </c>
      <c r="F1123">
        <v>94.319000000000003</v>
      </c>
      <c r="G1123">
        <v>102.56399999999999</v>
      </c>
      <c r="H1123">
        <v>1338.85</v>
      </c>
      <c r="I1123">
        <v>1.0862000000000001</v>
      </c>
      <c r="J1123">
        <v>6.9772999999999996</v>
      </c>
      <c r="K1123">
        <v>270.96899999999999</v>
      </c>
      <c r="L1123">
        <v>26965</v>
      </c>
      <c r="M1123">
        <v>62.88</v>
      </c>
      <c r="N1123">
        <v>1989.17</v>
      </c>
      <c r="O1123">
        <v>2.3759999999999999</v>
      </c>
      <c r="P1123">
        <v>9.8550000000000004</v>
      </c>
      <c r="Q1123">
        <v>4.84</v>
      </c>
      <c r="R1123">
        <v>1.48</v>
      </c>
      <c r="S1123">
        <v>1.69</v>
      </c>
      <c r="T1123">
        <v>1.1399999999999999</v>
      </c>
      <c r="U1123">
        <v>1476</v>
      </c>
      <c r="V1123">
        <v>4109.8999999999996</v>
      </c>
      <c r="W1123">
        <v>12343.05</v>
      </c>
      <c r="X1123">
        <v>6789.37</v>
      </c>
      <c r="Y1123">
        <v>2480.2399999999998</v>
      </c>
      <c r="Z1123">
        <v>29842.99</v>
      </c>
    </row>
    <row r="1124" spans="2:26" x14ac:dyDescent="0.25">
      <c r="B1124" s="3">
        <v>45061</v>
      </c>
      <c r="C1124">
        <v>409.97</v>
      </c>
      <c r="D1124">
        <v>5.6790000000000003</v>
      </c>
      <c r="E1124">
        <v>93.18</v>
      </c>
      <c r="F1124">
        <v>94.281999999999996</v>
      </c>
      <c r="G1124">
        <v>102.434</v>
      </c>
      <c r="H1124">
        <v>1336.8</v>
      </c>
      <c r="I1124">
        <v>1.0873999999999999</v>
      </c>
      <c r="J1124">
        <v>6.9516999999999998</v>
      </c>
      <c r="K1124">
        <v>273.31380000000001</v>
      </c>
      <c r="L1124">
        <v>27475</v>
      </c>
      <c r="M1124">
        <v>62.91</v>
      </c>
      <c r="N1124">
        <v>2016.49</v>
      </c>
      <c r="O1124">
        <v>2.375</v>
      </c>
      <c r="P1124">
        <v>11.048999999999999</v>
      </c>
      <c r="Q1124">
        <v>4.7</v>
      </c>
      <c r="R1124">
        <v>1.47</v>
      </c>
      <c r="S1124">
        <v>1.68</v>
      </c>
      <c r="T1124">
        <v>1.1399999999999999</v>
      </c>
      <c r="U1124">
        <v>1522</v>
      </c>
      <c r="V1124">
        <v>4136.28</v>
      </c>
      <c r="W1124">
        <v>12365.21</v>
      </c>
      <c r="X1124">
        <v>6780.08</v>
      </c>
      <c r="Y1124">
        <v>2479.35</v>
      </c>
      <c r="Z1124">
        <v>29626.34</v>
      </c>
    </row>
    <row r="1125" spans="2:26" x14ac:dyDescent="0.25">
      <c r="B1125" s="3">
        <v>45060</v>
      </c>
      <c r="C1125">
        <v>401.25</v>
      </c>
      <c r="D1125">
        <v>5.6250999999999998</v>
      </c>
      <c r="E1125">
        <v>93.22</v>
      </c>
      <c r="F1125">
        <v>94.259</v>
      </c>
      <c r="G1125">
        <v>102.681</v>
      </c>
      <c r="H1125">
        <v>1334.45</v>
      </c>
      <c r="I1125">
        <v>1.0849</v>
      </c>
      <c r="J1125">
        <v>6.9591000000000003</v>
      </c>
      <c r="K1125">
        <v>271.09910000000002</v>
      </c>
      <c r="L1125">
        <v>26485</v>
      </c>
      <c r="M1125">
        <v>62.34</v>
      </c>
      <c r="N1125">
        <v>2010.77</v>
      </c>
      <c r="O1125">
        <v>2.266</v>
      </c>
      <c r="P1125">
        <v>11.115</v>
      </c>
      <c r="Q1125">
        <v>4.71</v>
      </c>
      <c r="R1125">
        <v>1.45</v>
      </c>
      <c r="S1125">
        <v>1.66</v>
      </c>
      <c r="T1125">
        <v>1.1499999999999999</v>
      </c>
      <c r="U1125">
        <v>1558</v>
      </c>
      <c r="V1125">
        <v>4124.08</v>
      </c>
      <c r="W1125">
        <v>12284.74</v>
      </c>
      <c r="X1125">
        <v>6663.55</v>
      </c>
      <c r="Y1125">
        <v>2475.42</v>
      </c>
      <c r="Z1125">
        <v>29388.3</v>
      </c>
    </row>
    <row r="1126" spans="2:26" x14ac:dyDescent="0.25">
      <c r="B1126" s="3">
        <v>45059</v>
      </c>
      <c r="C1126">
        <v>401.25</v>
      </c>
      <c r="D1126">
        <v>5.6250999999999998</v>
      </c>
      <c r="E1126">
        <v>93.22</v>
      </c>
      <c r="F1126">
        <v>94.259</v>
      </c>
      <c r="G1126">
        <v>102.681</v>
      </c>
      <c r="H1126">
        <v>1334.45</v>
      </c>
      <c r="I1126">
        <v>1.0849</v>
      </c>
      <c r="J1126">
        <v>6.9591000000000003</v>
      </c>
      <c r="K1126">
        <v>271.09910000000002</v>
      </c>
      <c r="L1126">
        <v>26485</v>
      </c>
      <c r="M1126">
        <v>62.34</v>
      </c>
      <c r="N1126">
        <v>2010.77</v>
      </c>
      <c r="O1126">
        <v>2.266</v>
      </c>
      <c r="P1126">
        <v>11.115</v>
      </c>
      <c r="Q1126">
        <v>4.71</v>
      </c>
      <c r="R1126">
        <v>1.45</v>
      </c>
      <c r="S1126">
        <v>1.66</v>
      </c>
      <c r="T1126">
        <v>1.1499999999999999</v>
      </c>
      <c r="U1126">
        <v>1558</v>
      </c>
      <c r="V1126">
        <v>4124.08</v>
      </c>
      <c r="W1126">
        <v>12284.74</v>
      </c>
      <c r="X1126">
        <v>6663.55</v>
      </c>
      <c r="Y1126">
        <v>2475.42</v>
      </c>
      <c r="Z1126">
        <v>29388.3</v>
      </c>
    </row>
    <row r="1127" spans="2:26" x14ac:dyDescent="0.25">
      <c r="B1127" s="3">
        <v>45058</v>
      </c>
      <c r="C1127">
        <v>401.25</v>
      </c>
      <c r="D1127">
        <v>5.6250999999999998</v>
      </c>
      <c r="E1127">
        <v>93.21</v>
      </c>
      <c r="F1127">
        <v>94.259</v>
      </c>
      <c r="G1127">
        <v>102.681</v>
      </c>
      <c r="H1127">
        <v>1334.45</v>
      </c>
      <c r="I1127">
        <v>1.0849</v>
      </c>
      <c r="J1127">
        <v>6.9591000000000003</v>
      </c>
      <c r="K1127">
        <v>271.09910000000002</v>
      </c>
      <c r="L1127">
        <v>26485</v>
      </c>
      <c r="M1127">
        <v>62.34</v>
      </c>
      <c r="N1127">
        <v>2010.77</v>
      </c>
      <c r="O1127">
        <v>2.266</v>
      </c>
      <c r="P1127">
        <v>11.115</v>
      </c>
      <c r="Q1127">
        <v>4.71</v>
      </c>
      <c r="R1127">
        <v>1.45</v>
      </c>
      <c r="S1127">
        <v>1.66</v>
      </c>
      <c r="T1127">
        <v>1.1499999999999999</v>
      </c>
      <c r="U1127">
        <v>1558</v>
      </c>
      <c r="V1127">
        <v>4124.08</v>
      </c>
      <c r="W1127">
        <v>12284.74</v>
      </c>
      <c r="X1127">
        <v>6663.55</v>
      </c>
      <c r="Y1127">
        <v>2475.42</v>
      </c>
      <c r="Z1127">
        <v>29388.3</v>
      </c>
    </row>
    <row r="1128" spans="2:26" x14ac:dyDescent="0.25">
      <c r="B1128" s="3">
        <v>45057</v>
      </c>
      <c r="C1128">
        <v>405.43</v>
      </c>
      <c r="D1128">
        <v>5.6566999999999998</v>
      </c>
      <c r="E1128">
        <v>93.29</v>
      </c>
      <c r="F1128">
        <v>94.251999999999995</v>
      </c>
      <c r="G1128">
        <v>102.05800000000001</v>
      </c>
      <c r="H1128">
        <v>1326.25</v>
      </c>
      <c r="I1128">
        <v>1.0915999999999999</v>
      </c>
      <c r="J1128">
        <v>6.9489000000000001</v>
      </c>
      <c r="K1128">
        <v>268.7645</v>
      </c>
      <c r="L1128">
        <v>26845</v>
      </c>
      <c r="M1128">
        <v>62.81</v>
      </c>
      <c r="N1128">
        <v>2015.05</v>
      </c>
      <c r="O1128">
        <v>2.19</v>
      </c>
      <c r="P1128">
        <v>11.16</v>
      </c>
      <c r="Q1128">
        <v>4.7300000000000004</v>
      </c>
      <c r="R1128">
        <v>1.46</v>
      </c>
      <c r="S1128">
        <v>1.66</v>
      </c>
      <c r="T1128">
        <v>1.1599999999999999</v>
      </c>
      <c r="U1128">
        <v>1608</v>
      </c>
      <c r="V1128">
        <v>4130.62</v>
      </c>
      <c r="W1128">
        <v>12328.51</v>
      </c>
      <c r="X1128">
        <v>6695.11</v>
      </c>
      <c r="Y1128">
        <v>2491</v>
      </c>
      <c r="Z1128">
        <v>29126.720000000001</v>
      </c>
    </row>
    <row r="1129" spans="2:26" x14ac:dyDescent="0.25">
      <c r="B1129" s="3">
        <v>45056</v>
      </c>
      <c r="C1129">
        <v>406.98</v>
      </c>
      <c r="D1129">
        <v>5.6529999999999996</v>
      </c>
      <c r="E1129">
        <v>93.32</v>
      </c>
      <c r="F1129">
        <v>94.186999999999998</v>
      </c>
      <c r="G1129">
        <v>101.477</v>
      </c>
      <c r="H1129">
        <v>1324.9</v>
      </c>
      <c r="I1129">
        <v>1.0982000000000001</v>
      </c>
      <c r="J1129">
        <v>6.9303999999999997</v>
      </c>
      <c r="K1129">
        <v>268.0197</v>
      </c>
      <c r="L1129">
        <v>27775</v>
      </c>
      <c r="M1129">
        <v>63.94</v>
      </c>
      <c r="N1129">
        <v>2030.09</v>
      </c>
      <c r="O1129">
        <v>2.1909999999999998</v>
      </c>
      <c r="P1129">
        <v>11.21</v>
      </c>
      <c r="Q1129">
        <v>4.71</v>
      </c>
      <c r="R1129">
        <v>1.46</v>
      </c>
      <c r="S1129">
        <v>1.65</v>
      </c>
      <c r="T1129">
        <v>1.1599999999999999</v>
      </c>
      <c r="U1129">
        <v>1640</v>
      </c>
      <c r="V1129">
        <v>4137.6400000000003</v>
      </c>
      <c r="W1129">
        <v>12306.44</v>
      </c>
      <c r="X1129">
        <v>6683.23</v>
      </c>
      <c r="Y1129">
        <v>2496.5100000000002</v>
      </c>
      <c r="Z1129">
        <v>29122.18</v>
      </c>
    </row>
    <row r="1130" spans="2:26" x14ac:dyDescent="0.25">
      <c r="B1130" s="3">
        <v>45055</v>
      </c>
      <c r="C1130">
        <v>401.22</v>
      </c>
      <c r="D1130">
        <v>5.6017999999999999</v>
      </c>
      <c r="E1130">
        <v>93.32</v>
      </c>
      <c r="F1130">
        <v>94.17</v>
      </c>
      <c r="G1130">
        <v>101.605</v>
      </c>
      <c r="H1130">
        <v>1323.95</v>
      </c>
      <c r="I1130">
        <v>1.0962000000000001</v>
      </c>
      <c r="J1130">
        <v>6.9203999999999999</v>
      </c>
      <c r="K1130">
        <v>265.5009</v>
      </c>
      <c r="L1130">
        <v>27770</v>
      </c>
      <c r="M1130">
        <v>64.349999999999994</v>
      </c>
      <c r="N1130">
        <v>2034.56</v>
      </c>
      <c r="O1130">
        <v>2.2669999999999999</v>
      </c>
      <c r="P1130">
        <v>11.24</v>
      </c>
      <c r="Q1130">
        <v>4.66</v>
      </c>
      <c r="R1130">
        <v>1.46</v>
      </c>
      <c r="S1130">
        <v>1.66</v>
      </c>
      <c r="T1130">
        <v>1.1399999999999999</v>
      </c>
      <c r="U1130">
        <v>1598</v>
      </c>
      <c r="V1130">
        <v>4119.17</v>
      </c>
      <c r="W1130">
        <v>12179.55</v>
      </c>
      <c r="X1130">
        <v>6735.13</v>
      </c>
      <c r="Y1130">
        <v>2510.06</v>
      </c>
      <c r="Z1130">
        <v>29242.82</v>
      </c>
    </row>
    <row r="1131" spans="2:26" x14ac:dyDescent="0.25">
      <c r="B1131" s="3">
        <v>45054</v>
      </c>
      <c r="C1131">
        <v>401.53</v>
      </c>
      <c r="D1131">
        <v>5.6055000000000001</v>
      </c>
      <c r="E1131">
        <v>93.37</v>
      </c>
      <c r="F1131">
        <v>94.11</v>
      </c>
      <c r="G1131">
        <v>101.377</v>
      </c>
      <c r="H1131">
        <v>1321.15</v>
      </c>
      <c r="I1131">
        <v>1.1004</v>
      </c>
      <c r="J1131">
        <v>6.9142000000000001</v>
      </c>
      <c r="K1131">
        <v>263.87990000000002</v>
      </c>
      <c r="L1131">
        <v>27365</v>
      </c>
      <c r="M1131">
        <v>63.67</v>
      </c>
      <c r="N1131">
        <v>2021.16</v>
      </c>
      <c r="O1131">
        <v>2.238</v>
      </c>
      <c r="P1131">
        <v>11.315</v>
      </c>
      <c r="Q1131">
        <v>4.66</v>
      </c>
      <c r="R1131">
        <v>1.47</v>
      </c>
      <c r="S1131">
        <v>1.67</v>
      </c>
      <c r="T1131">
        <v>1.1399999999999999</v>
      </c>
      <c r="U1131">
        <v>1558</v>
      </c>
      <c r="V1131">
        <v>4138.12</v>
      </c>
      <c r="W1131">
        <v>12256.92</v>
      </c>
      <c r="X1131">
        <v>6897.68</v>
      </c>
      <c r="Y1131">
        <v>2513.21</v>
      </c>
      <c r="Z1131">
        <v>28949.88</v>
      </c>
    </row>
    <row r="1132" spans="2:26" x14ac:dyDescent="0.25">
      <c r="B1132" s="3">
        <v>45053</v>
      </c>
      <c r="C1132">
        <v>406.58</v>
      </c>
      <c r="D1132">
        <v>5.6363000000000003</v>
      </c>
      <c r="E1132">
        <v>93.4</v>
      </c>
      <c r="F1132">
        <v>94.102999999999994</v>
      </c>
      <c r="G1132">
        <v>101.214</v>
      </c>
      <c r="H1132">
        <v>1322.6</v>
      </c>
      <c r="I1132">
        <v>1.1019000000000001</v>
      </c>
      <c r="J1132">
        <v>6.9093999999999998</v>
      </c>
      <c r="K1132">
        <v>266.35500000000002</v>
      </c>
      <c r="L1132">
        <v>29765</v>
      </c>
      <c r="M1132">
        <v>62.67</v>
      </c>
      <c r="N1132">
        <v>2016.79</v>
      </c>
      <c r="O1132">
        <v>2.137</v>
      </c>
      <c r="P1132">
        <v>11.315</v>
      </c>
      <c r="Q1132">
        <v>4.71</v>
      </c>
      <c r="R1132">
        <v>1.46</v>
      </c>
      <c r="S1132">
        <v>1.65</v>
      </c>
      <c r="T1132">
        <v>1.1399999999999999</v>
      </c>
      <c r="U1132">
        <v>1558</v>
      </c>
      <c r="V1132">
        <v>4136.25</v>
      </c>
      <c r="W1132">
        <v>12235.41</v>
      </c>
      <c r="X1132">
        <v>6797.75</v>
      </c>
      <c r="Y1132">
        <v>2500.94</v>
      </c>
      <c r="Z1132">
        <v>29157.95</v>
      </c>
    </row>
    <row r="1133" spans="2:26" x14ac:dyDescent="0.25">
      <c r="B1133" s="3">
        <v>45052</v>
      </c>
      <c r="C1133">
        <v>406.58</v>
      </c>
      <c r="D1133">
        <v>5.6363000000000003</v>
      </c>
      <c r="E1133">
        <v>93.4</v>
      </c>
      <c r="F1133">
        <v>94.102999999999994</v>
      </c>
      <c r="G1133">
        <v>101.214</v>
      </c>
      <c r="H1133">
        <v>1322.6</v>
      </c>
      <c r="I1133">
        <v>1.1019000000000001</v>
      </c>
      <c r="J1133">
        <v>6.9093999999999998</v>
      </c>
      <c r="K1133">
        <v>266.35500000000002</v>
      </c>
      <c r="L1133">
        <v>29765</v>
      </c>
      <c r="M1133">
        <v>62.67</v>
      </c>
      <c r="N1133">
        <v>2016.79</v>
      </c>
      <c r="O1133">
        <v>2.137</v>
      </c>
      <c r="P1133">
        <v>11.315</v>
      </c>
      <c r="Q1133">
        <v>4.71</v>
      </c>
      <c r="R1133">
        <v>1.46</v>
      </c>
      <c r="S1133">
        <v>1.65</v>
      </c>
      <c r="T1133">
        <v>1.1399999999999999</v>
      </c>
      <c r="U1133">
        <v>1558</v>
      </c>
      <c r="V1133">
        <v>4136.25</v>
      </c>
      <c r="W1133">
        <v>12235.41</v>
      </c>
      <c r="X1133">
        <v>6797.75</v>
      </c>
      <c r="Y1133">
        <v>2500.94</v>
      </c>
      <c r="Z1133">
        <v>29157.95</v>
      </c>
    </row>
    <row r="1134" spans="2:26" x14ac:dyDescent="0.25">
      <c r="B1134" s="3">
        <v>45051</v>
      </c>
      <c r="C1134">
        <v>406.58</v>
      </c>
      <c r="D1134">
        <v>5.6363000000000003</v>
      </c>
      <c r="E1134">
        <v>93.4</v>
      </c>
      <c r="F1134">
        <v>94.102999999999994</v>
      </c>
      <c r="G1134">
        <v>101.214</v>
      </c>
      <c r="H1134">
        <v>1322.6</v>
      </c>
      <c r="I1134">
        <v>1.1019000000000001</v>
      </c>
      <c r="J1134">
        <v>6.9093999999999998</v>
      </c>
      <c r="K1134">
        <v>266.35500000000002</v>
      </c>
      <c r="L1134">
        <v>29765</v>
      </c>
      <c r="M1134">
        <v>62.67</v>
      </c>
      <c r="N1134">
        <v>2016.79</v>
      </c>
      <c r="O1134">
        <v>2.137</v>
      </c>
      <c r="P1134">
        <v>11.315</v>
      </c>
      <c r="Q1134">
        <v>4.71</v>
      </c>
      <c r="R1134">
        <v>1.46</v>
      </c>
      <c r="S1134">
        <v>1.65</v>
      </c>
      <c r="T1134">
        <v>1.1399999999999999</v>
      </c>
      <c r="U1134">
        <v>1558</v>
      </c>
      <c r="V1134">
        <v>4136.25</v>
      </c>
      <c r="W1134">
        <v>12235.41</v>
      </c>
      <c r="X1134">
        <v>6797.75</v>
      </c>
      <c r="Y1134">
        <v>2500.94</v>
      </c>
      <c r="Z1134">
        <v>29157.95</v>
      </c>
    </row>
    <row r="1135" spans="2:26" x14ac:dyDescent="0.25">
      <c r="B1135" s="3">
        <v>45050</v>
      </c>
      <c r="C1135">
        <v>409.49</v>
      </c>
      <c r="D1135">
        <v>5.7740999999999998</v>
      </c>
      <c r="E1135">
        <v>93.44</v>
      </c>
      <c r="F1135">
        <v>94.093999999999994</v>
      </c>
      <c r="G1135">
        <v>101.399</v>
      </c>
      <c r="H1135">
        <v>1322.6</v>
      </c>
      <c r="I1135">
        <v>1.1012</v>
      </c>
      <c r="J1135">
        <v>6.9112999999999998</v>
      </c>
      <c r="K1135">
        <v>265.3999</v>
      </c>
      <c r="L1135">
        <v>29015</v>
      </c>
      <c r="M1135">
        <v>61.29</v>
      </c>
      <c r="N1135">
        <v>2050.2800000000002</v>
      </c>
      <c r="O1135">
        <v>2.101</v>
      </c>
      <c r="P1135">
        <v>11.31</v>
      </c>
      <c r="Q1135">
        <v>4.8899999999999997</v>
      </c>
      <c r="R1135">
        <v>1.48</v>
      </c>
      <c r="S1135">
        <v>1.68</v>
      </c>
      <c r="T1135">
        <v>1.1399999999999999</v>
      </c>
      <c r="U1135">
        <v>1545</v>
      </c>
      <c r="V1135">
        <v>4061.22</v>
      </c>
      <c r="W1135">
        <v>11966.4</v>
      </c>
      <c r="X1135">
        <v>6718.8</v>
      </c>
      <c r="Y1135">
        <v>2500.94</v>
      </c>
      <c r="Z1135">
        <v>29157.95</v>
      </c>
    </row>
    <row r="1136" spans="2:26" x14ac:dyDescent="0.25">
      <c r="B1136" s="3">
        <v>45049</v>
      </c>
      <c r="C1136">
        <v>408.75</v>
      </c>
      <c r="D1136">
        <v>5.6384999999999996</v>
      </c>
      <c r="E1136">
        <v>93.57</v>
      </c>
      <c r="F1136">
        <v>94.129000000000005</v>
      </c>
      <c r="G1136">
        <v>101.343</v>
      </c>
      <c r="H1136">
        <v>1338.1</v>
      </c>
      <c r="I1136">
        <v>1.1062000000000001</v>
      </c>
      <c r="J1136">
        <v>6.9126000000000003</v>
      </c>
      <c r="K1136">
        <v>267.86340000000001</v>
      </c>
      <c r="L1136">
        <v>28415</v>
      </c>
      <c r="M1136">
        <v>62.19</v>
      </c>
      <c r="N1136">
        <v>2038.97</v>
      </c>
      <c r="O1136">
        <v>2.17</v>
      </c>
      <c r="P1136">
        <v>11.5</v>
      </c>
      <c r="Q1136">
        <v>4.7300000000000004</v>
      </c>
      <c r="R1136">
        <v>1.43</v>
      </c>
      <c r="S1136">
        <v>1.65</v>
      </c>
      <c r="T1136">
        <v>1.0900000000000001</v>
      </c>
      <c r="U1136">
        <v>1558</v>
      </c>
      <c r="V1136">
        <v>4090.75</v>
      </c>
      <c r="W1136">
        <v>12025.33</v>
      </c>
      <c r="X1136">
        <v>6589.35</v>
      </c>
      <c r="Y1136">
        <v>2501.4</v>
      </c>
      <c r="Z1136">
        <v>29157.95</v>
      </c>
    </row>
    <row r="1137" spans="2:26" x14ac:dyDescent="0.25">
      <c r="B1137" s="3">
        <v>45048</v>
      </c>
      <c r="C1137">
        <v>407.56</v>
      </c>
      <c r="D1137">
        <v>5.5867000000000004</v>
      </c>
      <c r="E1137">
        <v>93.61</v>
      </c>
      <c r="F1137">
        <v>94.132000000000005</v>
      </c>
      <c r="G1137">
        <v>101.958</v>
      </c>
      <c r="H1137">
        <v>1341.85</v>
      </c>
      <c r="I1137">
        <v>1.0999000000000001</v>
      </c>
      <c r="J1137">
        <v>6.9126000000000003</v>
      </c>
      <c r="K1137">
        <v>266.1035</v>
      </c>
      <c r="L1137">
        <v>28850</v>
      </c>
      <c r="M1137">
        <v>63.5</v>
      </c>
      <c r="N1137">
        <v>2016.68</v>
      </c>
      <c r="O1137">
        <v>2.214</v>
      </c>
      <c r="P1137">
        <v>11.494999999999999</v>
      </c>
      <c r="Q1137">
        <v>4.6399999999999997</v>
      </c>
      <c r="R1137">
        <v>1.41</v>
      </c>
      <c r="S1137">
        <v>1.63</v>
      </c>
      <c r="T1137">
        <v>1.08</v>
      </c>
      <c r="U1137">
        <v>1552</v>
      </c>
      <c r="V1137">
        <v>4119.58</v>
      </c>
      <c r="W1137">
        <v>12080.51</v>
      </c>
      <c r="X1137">
        <v>6680.21</v>
      </c>
      <c r="Y1137">
        <v>2524.39</v>
      </c>
      <c r="Z1137">
        <v>29157.95</v>
      </c>
    </row>
    <row r="1138" spans="2:26" x14ac:dyDescent="0.25">
      <c r="B1138" s="3">
        <v>45047</v>
      </c>
      <c r="C1138">
        <v>391.8</v>
      </c>
      <c r="D1138">
        <v>5.4069000000000003</v>
      </c>
      <c r="E1138">
        <v>93.65</v>
      </c>
      <c r="F1138">
        <v>94.097999999999999</v>
      </c>
      <c r="G1138">
        <v>102.151</v>
      </c>
      <c r="H1138">
        <v>1338.5</v>
      </c>
      <c r="I1138">
        <v>1.0975999999999999</v>
      </c>
      <c r="J1138">
        <v>6.9126000000000003</v>
      </c>
      <c r="K1138">
        <v>268.62209999999999</v>
      </c>
      <c r="L1138">
        <v>27915</v>
      </c>
      <c r="M1138">
        <v>64.81</v>
      </c>
      <c r="N1138">
        <v>1982.56</v>
      </c>
      <c r="O1138">
        <v>2.3180000000000001</v>
      </c>
      <c r="P1138">
        <v>11.55</v>
      </c>
      <c r="Q1138">
        <v>4.3899999999999997</v>
      </c>
      <c r="R1138">
        <v>1.38</v>
      </c>
      <c r="S1138">
        <v>1.61</v>
      </c>
      <c r="T1138">
        <v>1.1299999999999999</v>
      </c>
      <c r="U1138">
        <v>1576</v>
      </c>
      <c r="V1138">
        <v>4167.87</v>
      </c>
      <c r="W1138">
        <v>12212.6</v>
      </c>
      <c r="X1138">
        <v>6702.15</v>
      </c>
      <c r="Y1138">
        <v>2501.5300000000002</v>
      </c>
      <c r="Z1138">
        <v>29123.18</v>
      </c>
    </row>
    <row r="1139" spans="2:26" x14ac:dyDescent="0.25">
      <c r="B1139" s="3">
        <v>45046</v>
      </c>
      <c r="C1139">
        <v>401.23</v>
      </c>
      <c r="D1139">
        <v>5.5136000000000003</v>
      </c>
      <c r="E1139">
        <v>93.67</v>
      </c>
      <c r="F1139">
        <v>94.003</v>
      </c>
      <c r="G1139">
        <v>101.65900000000001</v>
      </c>
      <c r="H1139">
        <v>1338.5</v>
      </c>
      <c r="I1139">
        <v>1.1019000000000001</v>
      </c>
      <c r="J1139">
        <v>6.9126000000000003</v>
      </c>
      <c r="K1139">
        <v>268.52030000000002</v>
      </c>
      <c r="L1139">
        <v>29177.47</v>
      </c>
      <c r="M1139">
        <v>65.599999999999994</v>
      </c>
      <c r="N1139">
        <v>1990</v>
      </c>
      <c r="O1139">
        <v>2.41</v>
      </c>
      <c r="P1139">
        <v>11.55</v>
      </c>
      <c r="Q1139">
        <v>4.5199999999999996</v>
      </c>
      <c r="R1139">
        <v>1.36</v>
      </c>
      <c r="S1139">
        <v>1.59</v>
      </c>
      <c r="T1139">
        <v>1.1200000000000001</v>
      </c>
      <c r="U1139">
        <v>1576</v>
      </c>
      <c r="V1139">
        <v>4169.4799999999996</v>
      </c>
      <c r="W1139">
        <v>12226.58</v>
      </c>
      <c r="X1139">
        <v>6702.15</v>
      </c>
      <c r="Y1139">
        <v>2501.5300000000002</v>
      </c>
      <c r="Z1139">
        <v>28856.44</v>
      </c>
    </row>
    <row r="1140" spans="2:26" x14ac:dyDescent="0.25">
      <c r="B1140" s="3">
        <v>45045</v>
      </c>
      <c r="C1140">
        <v>401.23</v>
      </c>
      <c r="D1140">
        <v>5.5136000000000003</v>
      </c>
      <c r="E1140">
        <v>93.67</v>
      </c>
      <c r="F1140">
        <v>94.003</v>
      </c>
      <c r="G1140">
        <v>101.65900000000001</v>
      </c>
      <c r="H1140">
        <v>1338.5</v>
      </c>
      <c r="I1140">
        <v>1.1019000000000001</v>
      </c>
      <c r="J1140">
        <v>6.9126000000000003</v>
      </c>
      <c r="K1140">
        <v>268.52030000000002</v>
      </c>
      <c r="L1140">
        <v>29177.47</v>
      </c>
      <c r="M1140">
        <v>65.599999999999994</v>
      </c>
      <c r="N1140">
        <v>1990</v>
      </c>
      <c r="O1140">
        <v>2.41</v>
      </c>
      <c r="P1140">
        <v>11.55</v>
      </c>
      <c r="Q1140">
        <v>4.5199999999999996</v>
      </c>
      <c r="R1140">
        <v>1.36</v>
      </c>
      <c r="S1140">
        <v>1.59</v>
      </c>
      <c r="T1140">
        <v>1.1200000000000001</v>
      </c>
      <c r="U1140">
        <v>1576</v>
      </c>
      <c r="V1140">
        <v>4169.4799999999996</v>
      </c>
      <c r="W1140">
        <v>12226.58</v>
      </c>
      <c r="X1140">
        <v>6702.15</v>
      </c>
      <c r="Y1140">
        <v>2501.5300000000002</v>
      </c>
      <c r="Z1140">
        <v>28856.44</v>
      </c>
    </row>
    <row r="1141" spans="2:26" x14ac:dyDescent="0.25">
      <c r="B1141" s="3">
        <v>45044</v>
      </c>
      <c r="C1141">
        <v>401.23</v>
      </c>
      <c r="D1141">
        <v>5.5136000000000003</v>
      </c>
      <c r="E1141">
        <v>93.66</v>
      </c>
      <c r="F1141">
        <v>94.003</v>
      </c>
      <c r="G1141">
        <v>101.65900000000001</v>
      </c>
      <c r="H1141">
        <v>1338.5</v>
      </c>
      <c r="I1141">
        <v>1.1019000000000001</v>
      </c>
      <c r="J1141">
        <v>6.9126000000000003</v>
      </c>
      <c r="K1141">
        <v>268.52030000000002</v>
      </c>
      <c r="L1141">
        <v>29177.47</v>
      </c>
      <c r="M1141">
        <v>65.599999999999994</v>
      </c>
      <c r="N1141">
        <v>1990</v>
      </c>
      <c r="O1141">
        <v>2.41</v>
      </c>
      <c r="P1141">
        <v>11.55</v>
      </c>
      <c r="Q1141">
        <v>4.5199999999999996</v>
      </c>
      <c r="R1141">
        <v>1.36</v>
      </c>
      <c r="S1141">
        <v>1.59</v>
      </c>
      <c r="T1141">
        <v>1.1200000000000001</v>
      </c>
      <c r="U1141">
        <v>1576</v>
      </c>
      <c r="V1141">
        <v>4169.4799999999996</v>
      </c>
      <c r="W1141">
        <v>12226.58</v>
      </c>
      <c r="X1141">
        <v>6702.15</v>
      </c>
      <c r="Y1141">
        <v>2501.5300000000002</v>
      </c>
      <c r="Z1141">
        <v>28856.44</v>
      </c>
    </row>
    <row r="1142" spans="2:26" x14ac:dyDescent="0.25">
      <c r="B1142" s="3">
        <v>45043</v>
      </c>
      <c r="C1142">
        <v>403.2</v>
      </c>
      <c r="D1142">
        <v>5.4720000000000004</v>
      </c>
      <c r="E1142">
        <v>93.68</v>
      </c>
      <c r="F1142">
        <v>93.998000000000005</v>
      </c>
      <c r="G1142">
        <v>101.503</v>
      </c>
      <c r="H1142">
        <v>1337.95</v>
      </c>
      <c r="I1142">
        <v>1.1028</v>
      </c>
      <c r="J1142">
        <v>6.9225000000000003</v>
      </c>
      <c r="K1142">
        <v>268.63510000000002</v>
      </c>
      <c r="L1142">
        <v>29690</v>
      </c>
      <c r="M1142">
        <v>64.260000000000005</v>
      </c>
      <c r="N1142">
        <v>1987.78</v>
      </c>
      <c r="O1142">
        <v>2.355</v>
      </c>
      <c r="P1142">
        <v>11.595000000000001</v>
      </c>
      <c r="Q1142">
        <v>4.51</v>
      </c>
      <c r="R1142">
        <v>1.35</v>
      </c>
      <c r="S1142">
        <v>1.58</v>
      </c>
      <c r="T1142">
        <v>1.1299999999999999</v>
      </c>
      <c r="U1142">
        <v>1581</v>
      </c>
      <c r="V1142">
        <v>4135.3500000000004</v>
      </c>
      <c r="W1142">
        <v>12142.24</v>
      </c>
      <c r="X1142">
        <v>6675.4</v>
      </c>
      <c r="Y1142">
        <v>2495.81</v>
      </c>
      <c r="Z1142">
        <v>28457.68</v>
      </c>
    </row>
    <row r="1143" spans="2:26" x14ac:dyDescent="0.25">
      <c r="B1143" s="3">
        <v>45042</v>
      </c>
      <c r="C1143">
        <v>408.25</v>
      </c>
      <c r="D1143">
        <v>5.5933999999999999</v>
      </c>
      <c r="E1143">
        <v>93.69</v>
      </c>
      <c r="F1143">
        <v>93.984999999999999</v>
      </c>
      <c r="G1143">
        <v>101.467</v>
      </c>
      <c r="H1143">
        <v>1336.45</v>
      </c>
      <c r="I1143">
        <v>1.1041000000000001</v>
      </c>
      <c r="J1143">
        <v>6.9279999999999999</v>
      </c>
      <c r="K1143">
        <v>264.93599999999998</v>
      </c>
      <c r="L1143">
        <v>27900</v>
      </c>
      <c r="M1143">
        <v>64.55</v>
      </c>
      <c r="N1143">
        <v>1989.04</v>
      </c>
      <c r="O1143">
        <v>2.117</v>
      </c>
      <c r="P1143">
        <v>11.64</v>
      </c>
      <c r="Q1143">
        <v>4.66</v>
      </c>
      <c r="R1143">
        <v>1.37</v>
      </c>
      <c r="S1143">
        <v>1.6</v>
      </c>
      <c r="T1143">
        <v>1.1299999999999999</v>
      </c>
      <c r="U1143">
        <v>1536</v>
      </c>
      <c r="V1143">
        <v>4055.99</v>
      </c>
      <c r="W1143">
        <v>11854.35</v>
      </c>
      <c r="X1143">
        <v>6654.4</v>
      </c>
      <c r="Y1143">
        <v>2484.83</v>
      </c>
      <c r="Z1143">
        <v>28416.47</v>
      </c>
    </row>
    <row r="1144" spans="2:26" x14ac:dyDescent="0.25">
      <c r="B1144" s="3">
        <v>45041</v>
      </c>
      <c r="C1144">
        <v>411.35</v>
      </c>
      <c r="D1144">
        <v>5.5735999999999999</v>
      </c>
      <c r="E1144">
        <v>93.73</v>
      </c>
      <c r="F1144">
        <v>94</v>
      </c>
      <c r="G1144">
        <v>101.863</v>
      </c>
      <c r="H1144">
        <v>1332.4</v>
      </c>
      <c r="I1144">
        <v>1.0972999999999999</v>
      </c>
      <c r="J1144">
        <v>6.9325999999999999</v>
      </c>
      <c r="K1144">
        <v>263.63749999999999</v>
      </c>
      <c r="L1144">
        <v>27605</v>
      </c>
      <c r="M1144">
        <v>65.06</v>
      </c>
      <c r="N1144">
        <v>1997.39</v>
      </c>
      <c r="O1144">
        <v>2.3069999999999999</v>
      </c>
      <c r="P1144">
        <v>11.845000000000001</v>
      </c>
      <c r="Q1144">
        <v>4.6500000000000004</v>
      </c>
      <c r="R1144">
        <v>1.37</v>
      </c>
      <c r="S1144">
        <v>1.6</v>
      </c>
      <c r="T1144">
        <v>1.1399999999999999</v>
      </c>
      <c r="U1144">
        <v>1510</v>
      </c>
      <c r="V1144">
        <v>4071.63</v>
      </c>
      <c r="W1144">
        <v>11799.16</v>
      </c>
      <c r="X1144">
        <v>6601.36</v>
      </c>
      <c r="Y1144">
        <v>2489.02</v>
      </c>
      <c r="Z1144">
        <v>28620.07</v>
      </c>
    </row>
    <row r="1145" spans="2:26" x14ac:dyDescent="0.25">
      <c r="B1145" s="3">
        <v>45040</v>
      </c>
      <c r="C1145">
        <v>408.7</v>
      </c>
      <c r="D1145">
        <v>5.4417999999999997</v>
      </c>
      <c r="E1145">
        <v>93.73</v>
      </c>
      <c r="F1145">
        <v>94.003</v>
      </c>
      <c r="G1145">
        <v>101.348</v>
      </c>
      <c r="H1145">
        <v>1335.05</v>
      </c>
      <c r="I1145">
        <v>1.1046</v>
      </c>
      <c r="J1145">
        <v>6.8958000000000004</v>
      </c>
      <c r="K1145">
        <v>265.03100000000001</v>
      </c>
      <c r="L1145">
        <v>27400</v>
      </c>
      <c r="M1145">
        <v>66.400000000000006</v>
      </c>
      <c r="N1145">
        <v>1989.14</v>
      </c>
      <c r="O1145">
        <v>2.2730000000000001</v>
      </c>
      <c r="P1145">
        <v>11.875</v>
      </c>
      <c r="Q1145">
        <v>4.4800000000000004</v>
      </c>
      <c r="R1145">
        <v>1.34</v>
      </c>
      <c r="S1145">
        <v>1.57</v>
      </c>
      <c r="T1145">
        <v>1.1399999999999999</v>
      </c>
      <c r="U1145">
        <v>1517</v>
      </c>
      <c r="V1145">
        <v>4137.04</v>
      </c>
      <c r="W1145">
        <v>12037.2</v>
      </c>
      <c r="X1145">
        <v>6733.14</v>
      </c>
      <c r="Y1145">
        <v>2523.5</v>
      </c>
      <c r="Z1145">
        <v>28593.52</v>
      </c>
    </row>
    <row r="1146" spans="2:26" x14ac:dyDescent="0.25">
      <c r="B1146" s="3">
        <v>45039</v>
      </c>
      <c r="C1146">
        <v>403.59</v>
      </c>
      <c r="D1146">
        <v>5.4059999999999997</v>
      </c>
      <c r="E1146">
        <v>93.73</v>
      </c>
      <c r="F1146">
        <v>94.01</v>
      </c>
      <c r="G1146">
        <v>101.822</v>
      </c>
      <c r="H1146">
        <v>1327.85</v>
      </c>
      <c r="I1146">
        <v>1.0986</v>
      </c>
      <c r="J1146">
        <v>6.8914</v>
      </c>
      <c r="K1146">
        <v>263.00490000000002</v>
      </c>
      <c r="L1146">
        <v>27310</v>
      </c>
      <c r="M1146">
        <v>66.010000000000005</v>
      </c>
      <c r="N1146">
        <v>1983.06</v>
      </c>
      <c r="O1146">
        <v>2.2330000000000001</v>
      </c>
      <c r="P1146">
        <v>11.88</v>
      </c>
      <c r="Q1146">
        <v>4.4800000000000004</v>
      </c>
      <c r="R1146">
        <v>1.33</v>
      </c>
      <c r="S1146">
        <v>1.57</v>
      </c>
      <c r="T1146">
        <v>1.1499999999999999</v>
      </c>
      <c r="U1146">
        <v>1504</v>
      </c>
      <c r="V1146">
        <v>4133.5200000000004</v>
      </c>
      <c r="W1146">
        <v>12072.46</v>
      </c>
      <c r="X1146">
        <v>6764.19</v>
      </c>
      <c r="Y1146">
        <v>2544.4</v>
      </c>
      <c r="Z1146">
        <v>28564.37</v>
      </c>
    </row>
    <row r="1147" spans="2:26" x14ac:dyDescent="0.25">
      <c r="B1147" s="3">
        <v>45038</v>
      </c>
      <c r="C1147">
        <v>403.59</v>
      </c>
      <c r="D1147">
        <v>5.4059999999999997</v>
      </c>
      <c r="E1147">
        <v>93.73</v>
      </c>
      <c r="F1147">
        <v>94.01</v>
      </c>
      <c r="G1147">
        <v>101.822</v>
      </c>
      <c r="H1147">
        <v>1327.85</v>
      </c>
      <c r="I1147">
        <v>1.0986</v>
      </c>
      <c r="J1147">
        <v>6.8914</v>
      </c>
      <c r="K1147">
        <v>263.00490000000002</v>
      </c>
      <c r="L1147">
        <v>27310</v>
      </c>
      <c r="M1147">
        <v>66.010000000000005</v>
      </c>
      <c r="N1147">
        <v>1983.06</v>
      </c>
      <c r="O1147">
        <v>2.2330000000000001</v>
      </c>
      <c r="P1147">
        <v>11.88</v>
      </c>
      <c r="Q1147">
        <v>4.4800000000000004</v>
      </c>
      <c r="R1147">
        <v>1.33</v>
      </c>
      <c r="S1147">
        <v>1.57</v>
      </c>
      <c r="T1147">
        <v>1.1499999999999999</v>
      </c>
      <c r="U1147">
        <v>1504</v>
      </c>
      <c r="V1147">
        <v>4133.5200000000004</v>
      </c>
      <c r="W1147">
        <v>12072.46</v>
      </c>
      <c r="X1147">
        <v>6764.19</v>
      </c>
      <c r="Y1147">
        <v>2544.4</v>
      </c>
      <c r="Z1147">
        <v>28564.37</v>
      </c>
    </row>
    <row r="1148" spans="2:26" x14ac:dyDescent="0.25">
      <c r="B1148" s="3">
        <v>45037</v>
      </c>
      <c r="C1148">
        <v>403.59</v>
      </c>
      <c r="D1148">
        <v>5.4059999999999997</v>
      </c>
      <c r="E1148">
        <v>93.71</v>
      </c>
      <c r="F1148">
        <v>94.01</v>
      </c>
      <c r="G1148">
        <v>101.822</v>
      </c>
      <c r="H1148">
        <v>1327.85</v>
      </c>
      <c r="I1148">
        <v>1.0986</v>
      </c>
      <c r="J1148">
        <v>6.8914</v>
      </c>
      <c r="K1148">
        <v>263.00490000000002</v>
      </c>
      <c r="L1148">
        <v>27310</v>
      </c>
      <c r="M1148">
        <v>66.010000000000005</v>
      </c>
      <c r="N1148">
        <v>1983.06</v>
      </c>
      <c r="O1148">
        <v>2.2330000000000001</v>
      </c>
      <c r="P1148">
        <v>11.88</v>
      </c>
      <c r="Q1148">
        <v>4.4800000000000004</v>
      </c>
      <c r="R1148">
        <v>1.33</v>
      </c>
      <c r="S1148">
        <v>1.57</v>
      </c>
      <c r="T1148">
        <v>1.1499999999999999</v>
      </c>
      <c r="U1148">
        <v>1504</v>
      </c>
      <c r="V1148">
        <v>4133.5200000000004</v>
      </c>
      <c r="W1148">
        <v>12072.46</v>
      </c>
      <c r="X1148">
        <v>6764.19</v>
      </c>
      <c r="Y1148">
        <v>2544.4</v>
      </c>
      <c r="Z1148">
        <v>28564.37</v>
      </c>
    </row>
    <row r="1149" spans="2:26" x14ac:dyDescent="0.25">
      <c r="B1149" s="3">
        <v>45036</v>
      </c>
      <c r="C1149">
        <v>406.45</v>
      </c>
      <c r="D1149">
        <v>5.4461000000000004</v>
      </c>
      <c r="E1149">
        <v>93.73</v>
      </c>
      <c r="F1149">
        <v>94.033000000000001</v>
      </c>
      <c r="G1149">
        <v>101.84</v>
      </c>
      <c r="H1149">
        <v>1322.9</v>
      </c>
      <c r="I1149">
        <v>1.097</v>
      </c>
      <c r="J1149">
        <v>6.8742000000000001</v>
      </c>
      <c r="K1149">
        <v>261.73599999999999</v>
      </c>
      <c r="L1149">
        <v>28095</v>
      </c>
      <c r="M1149">
        <v>64.7</v>
      </c>
      <c r="N1149">
        <v>2004.8</v>
      </c>
      <c r="O1149">
        <v>2.2490000000000001</v>
      </c>
      <c r="P1149">
        <v>12.234999999999999</v>
      </c>
      <c r="Q1149">
        <v>4.54</v>
      </c>
      <c r="R1149">
        <v>1.34</v>
      </c>
      <c r="S1149">
        <v>1.58</v>
      </c>
      <c r="T1149">
        <v>1.1499999999999999</v>
      </c>
      <c r="U1149">
        <v>1432</v>
      </c>
      <c r="V1149">
        <v>4129.79</v>
      </c>
      <c r="W1149">
        <v>12059.56</v>
      </c>
      <c r="X1149">
        <v>6895.29</v>
      </c>
      <c r="Y1149">
        <v>2563.11</v>
      </c>
      <c r="Z1149">
        <v>28657.57</v>
      </c>
    </row>
    <row r="1150" spans="2:26" x14ac:dyDescent="0.25">
      <c r="B1150" s="3">
        <v>45035</v>
      </c>
      <c r="C1150">
        <v>400.76</v>
      </c>
      <c r="D1150">
        <v>5.3236999999999997</v>
      </c>
      <c r="E1150">
        <v>93.74</v>
      </c>
      <c r="F1150">
        <v>94.010999999999996</v>
      </c>
      <c r="G1150">
        <v>101.968</v>
      </c>
      <c r="H1150">
        <v>1325.75</v>
      </c>
      <c r="I1150">
        <v>1.0954999999999999</v>
      </c>
      <c r="J1150">
        <v>6.8846999999999996</v>
      </c>
      <c r="K1150">
        <v>261.4957</v>
      </c>
      <c r="L1150">
        <v>29265</v>
      </c>
      <c r="M1150">
        <v>65.55</v>
      </c>
      <c r="N1150">
        <v>1994.93</v>
      </c>
      <c r="O1150">
        <v>2.222</v>
      </c>
      <c r="P1150">
        <v>12.244999999999999</v>
      </c>
      <c r="Q1150">
        <v>4.41</v>
      </c>
      <c r="R1150">
        <v>1.33</v>
      </c>
      <c r="S1150">
        <v>1.57</v>
      </c>
      <c r="T1150">
        <v>1.1399999999999999</v>
      </c>
      <c r="U1150">
        <v>1372</v>
      </c>
      <c r="V1150">
        <v>4154.5200000000004</v>
      </c>
      <c r="W1150">
        <v>12157.23</v>
      </c>
      <c r="X1150">
        <v>6889.01</v>
      </c>
      <c r="Y1150">
        <v>2575.08</v>
      </c>
      <c r="Z1150">
        <v>28606.76</v>
      </c>
    </row>
    <row r="1151" spans="2:26" x14ac:dyDescent="0.25">
      <c r="B1151" s="3">
        <v>45034</v>
      </c>
      <c r="C1151">
        <v>395.26</v>
      </c>
      <c r="D1151">
        <v>5.2931999999999997</v>
      </c>
      <c r="E1151">
        <v>93.74</v>
      </c>
      <c r="F1151">
        <v>93.899000000000001</v>
      </c>
      <c r="G1151">
        <v>101.745</v>
      </c>
      <c r="H1151">
        <v>1318.65</v>
      </c>
      <c r="I1151">
        <v>1.0972</v>
      </c>
      <c r="J1151">
        <v>6.8761999999999999</v>
      </c>
      <c r="K1151">
        <v>264.57369999999997</v>
      </c>
      <c r="L1151">
        <v>30325</v>
      </c>
      <c r="M1151">
        <v>66.16</v>
      </c>
      <c r="N1151">
        <v>2005.45</v>
      </c>
      <c r="O1151">
        <v>2.3660000000000001</v>
      </c>
      <c r="P1151">
        <v>12.85</v>
      </c>
      <c r="Q1151">
        <v>4.3899999999999997</v>
      </c>
      <c r="R1151">
        <v>1.32</v>
      </c>
      <c r="S1151">
        <v>1.55</v>
      </c>
      <c r="T1151">
        <v>1.1499999999999999</v>
      </c>
      <c r="U1151">
        <v>1368</v>
      </c>
      <c r="V1151">
        <v>4154.87</v>
      </c>
      <c r="W1151">
        <v>12153.41</v>
      </c>
      <c r="X1151">
        <v>7002.91</v>
      </c>
      <c r="Y1151">
        <v>2571.09</v>
      </c>
      <c r="Z1151">
        <v>28658.83</v>
      </c>
    </row>
    <row r="1152" spans="2:26" x14ac:dyDescent="0.25">
      <c r="B1152" s="3">
        <v>45033</v>
      </c>
      <c r="C1152">
        <v>391.65</v>
      </c>
      <c r="D1152">
        <v>5.2903000000000002</v>
      </c>
      <c r="E1152">
        <v>93.71</v>
      </c>
      <c r="F1152">
        <v>93.831000000000003</v>
      </c>
      <c r="G1152">
        <v>102.10299999999999</v>
      </c>
      <c r="H1152">
        <v>1311.3</v>
      </c>
      <c r="I1152">
        <v>1.0926</v>
      </c>
      <c r="J1152">
        <v>6.8799000000000001</v>
      </c>
      <c r="K1152">
        <v>265.39920000000001</v>
      </c>
      <c r="L1152">
        <v>29550</v>
      </c>
      <c r="M1152">
        <v>65.8</v>
      </c>
      <c r="N1152">
        <v>1995.19</v>
      </c>
      <c r="O1152">
        <v>2.2749999999999999</v>
      </c>
      <c r="P1152">
        <v>12.49</v>
      </c>
      <c r="Q1152">
        <v>4.41</v>
      </c>
      <c r="R1152">
        <v>1.33</v>
      </c>
      <c r="S1152">
        <v>1.57</v>
      </c>
      <c r="T1152">
        <v>1.1399999999999999</v>
      </c>
      <c r="U1152">
        <v>1412</v>
      </c>
      <c r="V1152">
        <v>4151.32</v>
      </c>
      <c r="W1152">
        <v>12157.72</v>
      </c>
      <c r="X1152">
        <v>7056.16</v>
      </c>
      <c r="Y1152">
        <v>2575.91</v>
      </c>
      <c r="Z1152">
        <v>28514.78</v>
      </c>
    </row>
    <row r="1153" spans="2:26" x14ac:dyDescent="0.25">
      <c r="B1153" s="3">
        <v>45032</v>
      </c>
      <c r="C1153">
        <v>391.82</v>
      </c>
      <c r="D1153">
        <v>5.2996999999999996</v>
      </c>
      <c r="E1153">
        <v>93.68</v>
      </c>
      <c r="F1153">
        <v>93.771000000000001</v>
      </c>
      <c r="G1153">
        <v>101.55200000000001</v>
      </c>
      <c r="H1153">
        <v>1299.05</v>
      </c>
      <c r="I1153">
        <v>1.0992</v>
      </c>
      <c r="J1153">
        <v>6.8691000000000004</v>
      </c>
      <c r="K1153">
        <v>264.62349999999998</v>
      </c>
      <c r="L1153">
        <v>30470</v>
      </c>
      <c r="M1153">
        <v>66</v>
      </c>
      <c r="N1153">
        <v>2004.17</v>
      </c>
      <c r="O1153">
        <v>2.1139999999999999</v>
      </c>
      <c r="P1153">
        <v>12.593</v>
      </c>
      <c r="Q1153">
        <v>4.3899999999999997</v>
      </c>
      <c r="R1153">
        <v>1.34</v>
      </c>
      <c r="S1153">
        <v>1.58</v>
      </c>
      <c r="T1153">
        <v>1.17</v>
      </c>
      <c r="U1153">
        <v>1435</v>
      </c>
      <c r="V1153">
        <v>4137.6400000000003</v>
      </c>
      <c r="W1153">
        <v>12123.47</v>
      </c>
      <c r="X1153">
        <v>6914.4</v>
      </c>
      <c r="Y1153">
        <v>2571.4899999999998</v>
      </c>
      <c r="Z1153">
        <v>28493.47</v>
      </c>
    </row>
    <row r="1154" spans="2:26" x14ac:dyDescent="0.25">
      <c r="B1154" s="3">
        <v>45031</v>
      </c>
      <c r="C1154">
        <v>391.82</v>
      </c>
      <c r="D1154">
        <v>5.2996999999999996</v>
      </c>
      <c r="E1154">
        <v>93.68</v>
      </c>
      <c r="F1154">
        <v>93.771000000000001</v>
      </c>
      <c r="G1154">
        <v>101.55200000000001</v>
      </c>
      <c r="H1154">
        <v>1299.05</v>
      </c>
      <c r="I1154">
        <v>1.0992</v>
      </c>
      <c r="J1154">
        <v>6.8691000000000004</v>
      </c>
      <c r="K1154">
        <v>264.62349999999998</v>
      </c>
      <c r="L1154">
        <v>30470</v>
      </c>
      <c r="M1154">
        <v>66</v>
      </c>
      <c r="N1154">
        <v>2004.17</v>
      </c>
      <c r="O1154">
        <v>2.1139999999999999</v>
      </c>
      <c r="P1154">
        <v>12.593</v>
      </c>
      <c r="Q1154">
        <v>4.3899999999999997</v>
      </c>
      <c r="R1154">
        <v>1.34</v>
      </c>
      <c r="S1154">
        <v>1.58</v>
      </c>
      <c r="T1154">
        <v>1.17</v>
      </c>
      <c r="U1154">
        <v>1435</v>
      </c>
      <c r="V1154">
        <v>4137.6400000000003</v>
      </c>
      <c r="W1154">
        <v>12123.47</v>
      </c>
      <c r="X1154">
        <v>6914.4</v>
      </c>
      <c r="Y1154">
        <v>2571.4899999999998</v>
      </c>
      <c r="Z1154">
        <v>28493.47</v>
      </c>
    </row>
    <row r="1155" spans="2:26" x14ac:dyDescent="0.25">
      <c r="B1155" s="3">
        <v>45030</v>
      </c>
      <c r="C1155">
        <v>391.82</v>
      </c>
      <c r="D1155">
        <v>5.2996999999999996</v>
      </c>
      <c r="E1155">
        <v>93.67</v>
      </c>
      <c r="F1155">
        <v>93.771000000000001</v>
      </c>
      <c r="G1155">
        <v>101.55200000000001</v>
      </c>
      <c r="H1155">
        <v>1299.05</v>
      </c>
      <c r="I1155">
        <v>1.0992</v>
      </c>
      <c r="J1155">
        <v>6.8691000000000004</v>
      </c>
      <c r="K1155">
        <v>264.62349999999998</v>
      </c>
      <c r="L1155">
        <v>30470</v>
      </c>
      <c r="M1155">
        <v>66</v>
      </c>
      <c r="N1155">
        <v>2004.17</v>
      </c>
      <c r="O1155">
        <v>2.1139999999999999</v>
      </c>
      <c r="P1155">
        <v>12.593</v>
      </c>
      <c r="Q1155">
        <v>4.3899999999999997</v>
      </c>
      <c r="R1155">
        <v>1.34</v>
      </c>
      <c r="S1155">
        <v>1.58</v>
      </c>
      <c r="T1155">
        <v>1.17</v>
      </c>
      <c r="U1155">
        <v>1435</v>
      </c>
      <c r="V1155">
        <v>4137.6400000000003</v>
      </c>
      <c r="W1155">
        <v>12123.47</v>
      </c>
      <c r="X1155">
        <v>6914.4</v>
      </c>
      <c r="Y1155">
        <v>2571.4899999999998</v>
      </c>
      <c r="Z1155">
        <v>28493.47</v>
      </c>
    </row>
    <row r="1156" spans="2:26" x14ac:dyDescent="0.25">
      <c r="B1156" s="3">
        <v>45029</v>
      </c>
      <c r="C1156">
        <v>398.88</v>
      </c>
      <c r="D1156">
        <v>5.3753000000000002</v>
      </c>
      <c r="E1156">
        <v>93.62</v>
      </c>
      <c r="F1156">
        <v>93.741</v>
      </c>
      <c r="G1156">
        <v>101.011</v>
      </c>
      <c r="H1156">
        <v>1310.55</v>
      </c>
      <c r="I1156">
        <v>1.1046</v>
      </c>
      <c r="J1156">
        <v>6.8676000000000004</v>
      </c>
      <c r="K1156">
        <v>265.99220000000003</v>
      </c>
      <c r="L1156">
        <v>30530</v>
      </c>
      <c r="M1156">
        <v>65.77</v>
      </c>
      <c r="N1156">
        <v>2040.22</v>
      </c>
      <c r="O1156">
        <v>2.0070000000000001</v>
      </c>
      <c r="P1156">
        <v>12.605</v>
      </c>
      <c r="Q1156">
        <v>4.46</v>
      </c>
      <c r="R1156">
        <v>1.37</v>
      </c>
      <c r="S1156">
        <v>1.59</v>
      </c>
      <c r="T1156">
        <v>1.2</v>
      </c>
      <c r="U1156">
        <v>1463</v>
      </c>
      <c r="V1156">
        <v>4146.22</v>
      </c>
      <c r="W1156">
        <v>12166.27</v>
      </c>
      <c r="X1156">
        <v>6875.45</v>
      </c>
      <c r="Y1156">
        <v>2561.66</v>
      </c>
      <c r="Z1156">
        <v>28156.97</v>
      </c>
    </row>
    <row r="1157" spans="2:26" x14ac:dyDescent="0.25">
      <c r="B1157" s="3">
        <v>45028</v>
      </c>
      <c r="C1157">
        <v>401.96</v>
      </c>
      <c r="D1157">
        <v>5.4672999999999998</v>
      </c>
      <c r="E1157">
        <v>93.57</v>
      </c>
      <c r="F1157">
        <v>93.712000000000003</v>
      </c>
      <c r="G1157">
        <v>101.5</v>
      </c>
      <c r="H1157">
        <v>1325.65</v>
      </c>
      <c r="I1157">
        <v>1.0992</v>
      </c>
      <c r="J1157">
        <v>6.8730000000000002</v>
      </c>
      <c r="K1157">
        <v>269.42660000000001</v>
      </c>
      <c r="L1157">
        <v>29925</v>
      </c>
      <c r="M1157">
        <v>65.77</v>
      </c>
      <c r="N1157">
        <v>2014.93</v>
      </c>
      <c r="O1157">
        <v>2.093</v>
      </c>
      <c r="P1157">
        <v>12.625</v>
      </c>
      <c r="Q1157">
        <v>4.59</v>
      </c>
      <c r="R1157">
        <v>1.39</v>
      </c>
      <c r="S1157">
        <v>1.6</v>
      </c>
      <c r="T1157">
        <v>1.19</v>
      </c>
      <c r="U1157">
        <v>1463</v>
      </c>
      <c r="V1157">
        <v>4091.95</v>
      </c>
      <c r="W1157">
        <v>11929.34</v>
      </c>
      <c r="X1157">
        <v>6866.5</v>
      </c>
      <c r="Y1157">
        <v>2550.64</v>
      </c>
      <c r="Z1157">
        <v>28082.7</v>
      </c>
    </row>
    <row r="1158" spans="2:26" x14ac:dyDescent="0.25">
      <c r="B1158" s="3">
        <v>45027</v>
      </c>
      <c r="C1158">
        <v>401.74</v>
      </c>
      <c r="D1158">
        <v>5.4772999999999996</v>
      </c>
      <c r="E1158">
        <v>93.52</v>
      </c>
      <c r="F1158">
        <v>93.665000000000006</v>
      </c>
      <c r="G1158">
        <v>102.20399999999999</v>
      </c>
      <c r="H1158">
        <v>1322.05</v>
      </c>
      <c r="I1158">
        <v>1.0911999999999999</v>
      </c>
      <c r="J1158">
        <v>6.8860000000000001</v>
      </c>
      <c r="K1158">
        <v>264.09460000000001</v>
      </c>
      <c r="L1158">
        <v>30325</v>
      </c>
      <c r="M1158">
        <v>65.040000000000006</v>
      </c>
      <c r="N1158">
        <v>2003.62</v>
      </c>
      <c r="O1158">
        <v>2.1859999999999999</v>
      </c>
      <c r="P1158">
        <v>12.57</v>
      </c>
      <c r="Q1158">
        <v>4.59</v>
      </c>
      <c r="R1158">
        <v>1.38</v>
      </c>
      <c r="S1158">
        <v>1.6</v>
      </c>
      <c r="T1158">
        <v>1.19</v>
      </c>
      <c r="U1158">
        <v>1507</v>
      </c>
      <c r="V1158">
        <v>4108.9399999999996</v>
      </c>
      <c r="W1158">
        <v>12031.88</v>
      </c>
      <c r="X1158">
        <v>6950.37</v>
      </c>
      <c r="Y1158">
        <v>2547.86</v>
      </c>
      <c r="Z1158">
        <v>27923.37</v>
      </c>
    </row>
    <row r="1159" spans="2:26" x14ac:dyDescent="0.25">
      <c r="B1159" s="3">
        <v>45026</v>
      </c>
      <c r="C1159">
        <v>402.13</v>
      </c>
      <c r="D1159">
        <v>5.5368000000000004</v>
      </c>
      <c r="E1159">
        <v>93.54</v>
      </c>
      <c r="F1159">
        <v>93.606999999999999</v>
      </c>
      <c r="G1159">
        <v>102.578</v>
      </c>
      <c r="H1159">
        <v>1319.65</v>
      </c>
      <c r="I1159">
        <v>1.0859000000000001</v>
      </c>
      <c r="J1159">
        <v>6.8846999999999996</v>
      </c>
      <c r="K1159">
        <v>260.38869999999997</v>
      </c>
      <c r="L1159">
        <v>29420</v>
      </c>
      <c r="M1159">
        <v>64.41</v>
      </c>
      <c r="N1159">
        <v>1991.48</v>
      </c>
      <c r="O1159">
        <v>2.1720000000000002</v>
      </c>
      <c r="P1159">
        <v>12.625</v>
      </c>
      <c r="Q1159">
        <v>4.6500000000000004</v>
      </c>
      <c r="R1159">
        <v>1.4</v>
      </c>
      <c r="S1159">
        <v>1.62</v>
      </c>
      <c r="T1159">
        <v>1.19</v>
      </c>
      <c r="U1159">
        <v>1560</v>
      </c>
      <c r="V1159">
        <v>4109.1099999999997</v>
      </c>
      <c r="W1159">
        <v>12084.36</v>
      </c>
      <c r="X1159">
        <v>6894.05</v>
      </c>
      <c r="Y1159">
        <v>2512.08</v>
      </c>
      <c r="Z1159">
        <v>27633.66</v>
      </c>
    </row>
    <row r="1160" spans="2:26" x14ac:dyDescent="0.25">
      <c r="B1160" s="3">
        <v>45025</v>
      </c>
      <c r="C1160">
        <v>401.85</v>
      </c>
      <c r="D1160">
        <v>5.5372000000000003</v>
      </c>
      <c r="E1160">
        <v>93.54</v>
      </c>
      <c r="F1160">
        <v>93.578999999999994</v>
      </c>
      <c r="G1160">
        <v>102.092</v>
      </c>
      <c r="H1160">
        <v>1316.9</v>
      </c>
      <c r="I1160">
        <v>1.0905</v>
      </c>
      <c r="J1160">
        <v>6.8678999999999997</v>
      </c>
      <c r="K1160">
        <v>260.38600000000002</v>
      </c>
      <c r="L1160">
        <v>28045</v>
      </c>
      <c r="M1160">
        <v>64.64</v>
      </c>
      <c r="N1160">
        <v>2007.91</v>
      </c>
      <c r="O1160">
        <v>2.0110000000000001</v>
      </c>
      <c r="P1160">
        <v>12.625</v>
      </c>
      <c r="Q1160">
        <v>4.6500000000000004</v>
      </c>
      <c r="R1160">
        <v>1.4</v>
      </c>
      <c r="S1160">
        <v>1.63</v>
      </c>
      <c r="T1160">
        <v>1.2</v>
      </c>
      <c r="U1160">
        <v>1560</v>
      </c>
      <c r="V1160">
        <v>4105.0200000000004</v>
      </c>
      <c r="W1160">
        <v>12087.96</v>
      </c>
      <c r="X1160">
        <v>6894.05</v>
      </c>
      <c r="Y1160">
        <v>2490.41</v>
      </c>
      <c r="Z1160">
        <v>27518.31</v>
      </c>
    </row>
    <row r="1161" spans="2:26" x14ac:dyDescent="0.25">
      <c r="B1161" s="3">
        <v>45024</v>
      </c>
      <c r="C1161">
        <v>401.85</v>
      </c>
      <c r="D1161">
        <v>5.5372000000000003</v>
      </c>
      <c r="E1161">
        <v>93.54</v>
      </c>
      <c r="F1161">
        <v>93.578999999999994</v>
      </c>
      <c r="G1161">
        <v>102.092</v>
      </c>
      <c r="H1161">
        <v>1316.9</v>
      </c>
      <c r="I1161">
        <v>1.0905</v>
      </c>
      <c r="J1161">
        <v>6.8678999999999997</v>
      </c>
      <c r="K1161">
        <v>260.38600000000002</v>
      </c>
      <c r="L1161">
        <v>28045</v>
      </c>
      <c r="M1161">
        <v>64.64</v>
      </c>
      <c r="N1161">
        <v>2007.91</v>
      </c>
      <c r="O1161">
        <v>2.0110000000000001</v>
      </c>
      <c r="P1161">
        <v>12.625</v>
      </c>
      <c r="Q1161">
        <v>4.6500000000000004</v>
      </c>
      <c r="R1161">
        <v>1.4</v>
      </c>
      <c r="S1161">
        <v>1.63</v>
      </c>
      <c r="T1161">
        <v>1.2</v>
      </c>
      <c r="U1161">
        <v>1560</v>
      </c>
      <c r="V1161">
        <v>4105.0200000000004</v>
      </c>
      <c r="W1161">
        <v>12087.96</v>
      </c>
      <c r="X1161">
        <v>6894.05</v>
      </c>
      <c r="Y1161">
        <v>2490.41</v>
      </c>
      <c r="Z1161">
        <v>27518.31</v>
      </c>
    </row>
    <row r="1162" spans="2:26" x14ac:dyDescent="0.25">
      <c r="B1162" s="3">
        <v>45023</v>
      </c>
      <c r="C1162">
        <v>401.85</v>
      </c>
      <c r="D1162">
        <v>5.5372000000000003</v>
      </c>
      <c r="E1162">
        <v>93.55</v>
      </c>
      <c r="F1162">
        <v>93.578999999999994</v>
      </c>
      <c r="G1162">
        <v>102.092</v>
      </c>
      <c r="H1162">
        <v>1316.9</v>
      </c>
      <c r="I1162">
        <v>1.0905</v>
      </c>
      <c r="J1162">
        <v>6.8678999999999997</v>
      </c>
      <c r="K1162">
        <v>260.38600000000002</v>
      </c>
      <c r="L1162">
        <v>28045</v>
      </c>
      <c r="M1162">
        <v>64.64</v>
      </c>
      <c r="N1162">
        <v>2007.91</v>
      </c>
      <c r="O1162">
        <v>2.0110000000000001</v>
      </c>
      <c r="P1162">
        <v>12.625</v>
      </c>
      <c r="Q1162">
        <v>4.6500000000000004</v>
      </c>
      <c r="R1162">
        <v>1.4</v>
      </c>
      <c r="S1162">
        <v>1.63</v>
      </c>
      <c r="T1162">
        <v>1.2</v>
      </c>
      <c r="U1162">
        <v>1560</v>
      </c>
      <c r="V1162">
        <v>4105.0200000000004</v>
      </c>
      <c r="W1162">
        <v>12087.96</v>
      </c>
      <c r="X1162">
        <v>6894.05</v>
      </c>
      <c r="Y1162">
        <v>2490.41</v>
      </c>
      <c r="Z1162">
        <v>27518.31</v>
      </c>
    </row>
    <row r="1163" spans="2:26" x14ac:dyDescent="0.25">
      <c r="B1163" s="3">
        <v>45022</v>
      </c>
      <c r="C1163">
        <v>408.5</v>
      </c>
      <c r="D1163">
        <v>5.6238000000000001</v>
      </c>
      <c r="E1163">
        <v>93.57</v>
      </c>
      <c r="F1163">
        <v>93.584999999999994</v>
      </c>
      <c r="G1163">
        <v>101.822</v>
      </c>
      <c r="H1163">
        <v>1319.15</v>
      </c>
      <c r="I1163">
        <v>1.0922000000000001</v>
      </c>
      <c r="J1163">
        <v>6.8730000000000002</v>
      </c>
      <c r="K1163">
        <v>260.84699999999998</v>
      </c>
      <c r="L1163">
        <v>28140</v>
      </c>
      <c r="M1163">
        <v>64.64</v>
      </c>
      <c r="N1163">
        <v>2007.91</v>
      </c>
      <c r="O1163">
        <v>2.0110000000000001</v>
      </c>
      <c r="P1163">
        <v>12.625</v>
      </c>
      <c r="Q1163">
        <v>4.7699999999999996</v>
      </c>
      <c r="R1163">
        <v>1.41</v>
      </c>
      <c r="S1163">
        <v>1.63</v>
      </c>
      <c r="T1163">
        <v>1.2</v>
      </c>
      <c r="U1163">
        <v>1560</v>
      </c>
      <c r="V1163">
        <v>4105.0200000000004</v>
      </c>
      <c r="W1163">
        <v>12087.96</v>
      </c>
      <c r="X1163">
        <v>6894.05</v>
      </c>
      <c r="Y1163">
        <v>2459.23</v>
      </c>
      <c r="Z1163">
        <v>27472.63</v>
      </c>
    </row>
    <row r="1164" spans="2:26" x14ac:dyDescent="0.25">
      <c r="B1164" s="3">
        <v>45021</v>
      </c>
      <c r="C1164">
        <v>407.54</v>
      </c>
      <c r="D1164">
        <v>5.6223999999999998</v>
      </c>
      <c r="E1164">
        <v>93.61</v>
      </c>
      <c r="F1164">
        <v>93.539000000000001</v>
      </c>
      <c r="G1164">
        <v>101.852</v>
      </c>
      <c r="H1164">
        <v>1310.75</v>
      </c>
      <c r="I1164">
        <v>1.0904</v>
      </c>
      <c r="J1164">
        <v>6.8792999999999997</v>
      </c>
      <c r="K1164">
        <v>260.76859999999999</v>
      </c>
      <c r="L1164">
        <v>28385</v>
      </c>
      <c r="M1164">
        <v>64.78</v>
      </c>
      <c r="N1164">
        <v>2020.73</v>
      </c>
      <c r="O1164">
        <v>2.1549999999999998</v>
      </c>
      <c r="P1164">
        <v>12.68</v>
      </c>
      <c r="Q1164">
        <v>4.78</v>
      </c>
      <c r="R1164">
        <v>1.4</v>
      </c>
      <c r="S1164">
        <v>1.62</v>
      </c>
      <c r="T1164">
        <v>1.2</v>
      </c>
      <c r="U1164">
        <v>1525</v>
      </c>
      <c r="V1164">
        <v>4090.38</v>
      </c>
      <c r="W1164">
        <v>11996.86</v>
      </c>
      <c r="X1164">
        <v>6875.47</v>
      </c>
      <c r="Y1164">
        <v>2495.21</v>
      </c>
      <c r="Z1164">
        <v>27813.26</v>
      </c>
    </row>
    <row r="1165" spans="2:26" x14ac:dyDescent="0.25">
      <c r="B1165" s="3">
        <v>45020</v>
      </c>
      <c r="C1165">
        <v>402.67</v>
      </c>
      <c r="D1165">
        <v>5.5025000000000004</v>
      </c>
      <c r="E1165">
        <v>93.59</v>
      </c>
      <c r="F1165">
        <v>93.498000000000005</v>
      </c>
      <c r="G1165">
        <v>101.586</v>
      </c>
      <c r="H1165">
        <v>1315.8</v>
      </c>
      <c r="I1165">
        <v>1.0952999999999999</v>
      </c>
      <c r="J1165">
        <v>6.8792999999999997</v>
      </c>
      <c r="K1165">
        <v>259.56009999999998</v>
      </c>
      <c r="L1165">
        <v>28375</v>
      </c>
      <c r="M1165">
        <v>64.62</v>
      </c>
      <c r="N1165">
        <v>2020.42</v>
      </c>
      <c r="O1165">
        <v>2.1059999999999999</v>
      </c>
      <c r="P1165">
        <v>13.16</v>
      </c>
      <c r="Q1165">
        <v>4.67</v>
      </c>
      <c r="R1165">
        <v>1.38</v>
      </c>
      <c r="S1165">
        <v>1.61</v>
      </c>
      <c r="T1165">
        <v>1.19</v>
      </c>
      <c r="U1165">
        <v>1473</v>
      </c>
      <c r="V1165">
        <v>4100.6000000000004</v>
      </c>
      <c r="W1165">
        <v>12126.33</v>
      </c>
      <c r="X1165">
        <v>6875.47</v>
      </c>
      <c r="Y1165">
        <v>2480.5100000000002</v>
      </c>
      <c r="Z1165">
        <v>28287.42</v>
      </c>
    </row>
    <row r="1166" spans="2:26" x14ac:dyDescent="0.25">
      <c r="B1166" s="3">
        <v>45019</v>
      </c>
      <c r="C1166">
        <v>397.07</v>
      </c>
      <c r="D1166">
        <v>5.4104999999999999</v>
      </c>
      <c r="E1166">
        <v>93.5</v>
      </c>
      <c r="F1166">
        <v>93.381</v>
      </c>
      <c r="G1166">
        <v>102.093</v>
      </c>
      <c r="H1166">
        <v>1316.5</v>
      </c>
      <c r="I1166">
        <v>1.0899000000000001</v>
      </c>
      <c r="J1166">
        <v>6.8776999999999999</v>
      </c>
      <c r="K1166">
        <v>260.036</v>
      </c>
      <c r="L1166">
        <v>28265</v>
      </c>
      <c r="M1166">
        <v>64.55</v>
      </c>
      <c r="N1166">
        <v>1984.65</v>
      </c>
      <c r="O1166">
        <v>2.097</v>
      </c>
      <c r="P1166">
        <v>12.75</v>
      </c>
      <c r="Q1166">
        <v>4.54</v>
      </c>
      <c r="R1166">
        <v>1.36</v>
      </c>
      <c r="S1166">
        <v>1.59</v>
      </c>
      <c r="T1166">
        <v>1.2</v>
      </c>
      <c r="U1166">
        <v>1412</v>
      </c>
      <c r="V1166">
        <v>4124.51</v>
      </c>
      <c r="W1166">
        <v>12189.45</v>
      </c>
      <c r="X1166">
        <v>6940.45</v>
      </c>
      <c r="Y1166">
        <v>2472.34</v>
      </c>
      <c r="Z1166">
        <v>28188.15</v>
      </c>
    </row>
    <row r="1167" spans="2:26" x14ac:dyDescent="0.25">
      <c r="B1167" s="3">
        <v>45018</v>
      </c>
      <c r="C1167">
        <v>399.62</v>
      </c>
      <c r="D1167">
        <v>5.4701000000000004</v>
      </c>
      <c r="E1167">
        <v>93.4</v>
      </c>
      <c r="F1167">
        <v>93.259</v>
      </c>
      <c r="G1167">
        <v>102.506</v>
      </c>
      <c r="H1167">
        <v>1301.8499999999999</v>
      </c>
      <c r="I1167">
        <v>1.0839000000000001</v>
      </c>
      <c r="J1167">
        <v>6.8735999999999997</v>
      </c>
      <c r="K1167">
        <v>256.92500000000001</v>
      </c>
      <c r="L1167">
        <v>28476.5</v>
      </c>
      <c r="M1167">
        <v>64.260000000000005</v>
      </c>
      <c r="N1167">
        <v>1969.28</v>
      </c>
      <c r="O1167">
        <v>2.2160000000000002</v>
      </c>
      <c r="P1167">
        <v>13.515000000000001</v>
      </c>
      <c r="Q1167">
        <v>4.55</v>
      </c>
      <c r="R1167">
        <v>1.38</v>
      </c>
      <c r="S1167">
        <v>1.6</v>
      </c>
      <c r="T1167">
        <v>1.2</v>
      </c>
      <c r="U1167">
        <v>1389</v>
      </c>
      <c r="V1167">
        <v>4109.3100000000004</v>
      </c>
      <c r="W1167">
        <v>12221.91</v>
      </c>
      <c r="X1167">
        <v>6968.86</v>
      </c>
      <c r="Y1167">
        <v>2476.86</v>
      </c>
      <c r="Z1167">
        <v>28041.48</v>
      </c>
    </row>
    <row r="1168" spans="2:26" x14ac:dyDescent="0.25">
      <c r="B1168" s="3">
        <v>45017</v>
      </c>
      <c r="C1168">
        <v>399.62</v>
      </c>
      <c r="D1168">
        <v>5.4701000000000004</v>
      </c>
      <c r="E1168">
        <v>93.4</v>
      </c>
      <c r="F1168">
        <v>93.259</v>
      </c>
      <c r="G1168">
        <v>102.506</v>
      </c>
      <c r="H1168">
        <v>1301.8499999999999</v>
      </c>
      <c r="I1168">
        <v>1.0839000000000001</v>
      </c>
      <c r="J1168">
        <v>6.8735999999999997</v>
      </c>
      <c r="K1168">
        <v>256.92500000000001</v>
      </c>
      <c r="L1168">
        <v>28476.5</v>
      </c>
      <c r="M1168">
        <v>64.260000000000005</v>
      </c>
      <c r="N1168">
        <v>1969.28</v>
      </c>
      <c r="O1168">
        <v>2.2160000000000002</v>
      </c>
      <c r="P1168">
        <v>13.515000000000001</v>
      </c>
      <c r="Q1168">
        <v>4.55</v>
      </c>
      <c r="R1168">
        <v>1.38</v>
      </c>
      <c r="S1168">
        <v>1.6</v>
      </c>
      <c r="T1168">
        <v>1.2</v>
      </c>
      <c r="U1168">
        <v>1389</v>
      </c>
      <c r="V1168">
        <v>4109.3100000000004</v>
      </c>
      <c r="W1168">
        <v>12221.91</v>
      </c>
      <c r="X1168">
        <v>6968.86</v>
      </c>
      <c r="Y1168">
        <v>2476.86</v>
      </c>
      <c r="Z1168">
        <v>28041.48</v>
      </c>
    </row>
    <row r="1169" spans="2:26" x14ac:dyDescent="0.25">
      <c r="B1169" s="3">
        <v>45016</v>
      </c>
      <c r="C1169">
        <v>399.62</v>
      </c>
      <c r="D1169">
        <v>5.4701000000000004</v>
      </c>
      <c r="E1169">
        <v>93.38</v>
      </c>
      <c r="F1169">
        <v>93.259</v>
      </c>
      <c r="G1169">
        <v>102.506</v>
      </c>
      <c r="H1169">
        <v>1301.8499999999999</v>
      </c>
      <c r="I1169">
        <v>1.0839000000000001</v>
      </c>
      <c r="J1169">
        <v>6.8735999999999997</v>
      </c>
      <c r="K1169">
        <v>256.92500000000001</v>
      </c>
      <c r="L1169">
        <v>28476.5</v>
      </c>
      <c r="M1169">
        <v>64.260000000000005</v>
      </c>
      <c r="N1169">
        <v>1969.28</v>
      </c>
      <c r="O1169">
        <v>2.2160000000000002</v>
      </c>
      <c r="P1169">
        <v>13.515000000000001</v>
      </c>
      <c r="Q1169">
        <v>4.55</v>
      </c>
      <c r="R1169">
        <v>1.38</v>
      </c>
      <c r="S1169">
        <v>1.6</v>
      </c>
      <c r="T1169">
        <v>1.2</v>
      </c>
      <c r="U1169">
        <v>1389</v>
      </c>
      <c r="V1169">
        <v>4109.3100000000004</v>
      </c>
      <c r="W1169">
        <v>12221.91</v>
      </c>
      <c r="X1169">
        <v>6968.86</v>
      </c>
      <c r="Y1169">
        <v>2476.86</v>
      </c>
      <c r="Z1169">
        <v>28041.48</v>
      </c>
    </row>
    <row r="1170" spans="2:26" x14ac:dyDescent="0.25">
      <c r="B1170" s="3">
        <v>45015</v>
      </c>
      <c r="C1170">
        <v>399.45</v>
      </c>
      <c r="D1170">
        <v>5.5601000000000003</v>
      </c>
      <c r="E1170">
        <v>93.28</v>
      </c>
      <c r="F1170">
        <v>93.165999999999997</v>
      </c>
      <c r="G1170">
        <v>102.14400000000001</v>
      </c>
      <c r="H1170">
        <v>1299.05</v>
      </c>
      <c r="I1170">
        <v>1.0905</v>
      </c>
      <c r="J1170">
        <v>6.8705999999999996</v>
      </c>
      <c r="K1170">
        <v>255.01490000000001</v>
      </c>
      <c r="L1170">
        <v>27965</v>
      </c>
      <c r="M1170">
        <v>64.05</v>
      </c>
      <c r="N1170">
        <v>1980.37</v>
      </c>
      <c r="O1170">
        <v>2.1040000000000001</v>
      </c>
      <c r="P1170">
        <v>12.7</v>
      </c>
      <c r="Q1170">
        <v>4.72</v>
      </c>
      <c r="R1170">
        <v>1.4</v>
      </c>
      <c r="S1170">
        <v>1.61</v>
      </c>
      <c r="T1170">
        <v>1.22</v>
      </c>
      <c r="U1170">
        <v>1403</v>
      </c>
      <c r="V1170">
        <v>4050.83</v>
      </c>
      <c r="W1170">
        <v>12013.47</v>
      </c>
      <c r="X1170">
        <v>6922.66</v>
      </c>
      <c r="Y1170">
        <v>2453.16</v>
      </c>
      <c r="Z1170">
        <v>27782.93</v>
      </c>
    </row>
    <row r="1171" spans="2:26" x14ac:dyDescent="0.25">
      <c r="B1171" s="3">
        <v>45014</v>
      </c>
      <c r="C1171">
        <v>401.58</v>
      </c>
      <c r="D1171">
        <v>5.6449999999999996</v>
      </c>
      <c r="E1171">
        <v>93.09</v>
      </c>
      <c r="F1171">
        <v>93.052999999999997</v>
      </c>
      <c r="G1171">
        <v>102.64</v>
      </c>
      <c r="H1171">
        <v>1302.9000000000001</v>
      </c>
      <c r="I1171">
        <v>1.0844</v>
      </c>
      <c r="J1171">
        <v>6.8895</v>
      </c>
      <c r="K1171">
        <v>253.89089999999999</v>
      </c>
      <c r="L1171">
        <v>28440</v>
      </c>
      <c r="M1171">
        <v>64.05</v>
      </c>
      <c r="N1171">
        <v>1964.7</v>
      </c>
      <c r="O1171">
        <v>1.9910000000000001</v>
      </c>
      <c r="P1171">
        <v>12.535</v>
      </c>
      <c r="Q1171">
        <v>4.8</v>
      </c>
      <c r="R1171">
        <v>1.43</v>
      </c>
      <c r="S1171">
        <v>1.62</v>
      </c>
      <c r="T1171">
        <v>1.24</v>
      </c>
      <c r="U1171">
        <v>1407</v>
      </c>
      <c r="V1171">
        <v>4027.81</v>
      </c>
      <c r="W1171">
        <v>11926.24</v>
      </c>
      <c r="X1171">
        <v>6878.93</v>
      </c>
      <c r="Y1171">
        <v>2443.92</v>
      </c>
      <c r="Z1171">
        <v>27883.78</v>
      </c>
    </row>
    <row r="1172" spans="2:26" x14ac:dyDescent="0.25">
      <c r="B1172" s="3">
        <v>45013</v>
      </c>
      <c r="C1172">
        <v>404.95</v>
      </c>
      <c r="D1172">
        <v>5.7835999999999999</v>
      </c>
      <c r="E1172">
        <v>92.9</v>
      </c>
      <c r="F1172">
        <v>93.016000000000005</v>
      </c>
      <c r="G1172">
        <v>102.43</v>
      </c>
      <c r="H1172">
        <v>1298.95</v>
      </c>
      <c r="I1172">
        <v>1.0845</v>
      </c>
      <c r="J1172">
        <v>6.8762999999999996</v>
      </c>
      <c r="K1172">
        <v>251.41929999999999</v>
      </c>
      <c r="L1172">
        <v>27455</v>
      </c>
      <c r="M1172">
        <v>64.08</v>
      </c>
      <c r="N1172">
        <v>1973.54</v>
      </c>
      <c r="O1172">
        <v>2.0299999999999998</v>
      </c>
      <c r="P1172">
        <v>12.505000000000001</v>
      </c>
      <c r="Q1172">
        <v>4.9800000000000004</v>
      </c>
      <c r="R1172">
        <v>1.47</v>
      </c>
      <c r="S1172">
        <v>1.66</v>
      </c>
      <c r="T1172">
        <v>1.25</v>
      </c>
      <c r="U1172">
        <v>1402</v>
      </c>
      <c r="V1172">
        <v>3971.27</v>
      </c>
      <c r="W1172">
        <v>11716.08</v>
      </c>
      <c r="X1172">
        <v>6729.76</v>
      </c>
      <c r="Y1172">
        <v>2434.94</v>
      </c>
      <c r="Z1172">
        <v>27518.25</v>
      </c>
    </row>
    <row r="1173" spans="2:26" x14ac:dyDescent="0.25">
      <c r="B1173" s="3">
        <v>45012</v>
      </c>
      <c r="C1173">
        <v>402.73</v>
      </c>
      <c r="D1173">
        <v>5.8078000000000003</v>
      </c>
      <c r="E1173">
        <v>92.79</v>
      </c>
      <c r="F1173">
        <v>93.001999999999995</v>
      </c>
      <c r="G1173">
        <v>102.857</v>
      </c>
      <c r="H1173">
        <v>1301.4000000000001</v>
      </c>
      <c r="I1173">
        <v>1.0798000000000001</v>
      </c>
      <c r="J1173">
        <v>6.8819999999999997</v>
      </c>
      <c r="K1173">
        <v>250.38669999999999</v>
      </c>
      <c r="L1173">
        <v>26980</v>
      </c>
      <c r="M1173">
        <v>63.95</v>
      </c>
      <c r="N1173">
        <v>1956.67</v>
      </c>
      <c r="O1173">
        <v>2.0880000000000001</v>
      </c>
      <c r="P1173">
        <v>12.525</v>
      </c>
      <c r="Q1173">
        <v>4.99</v>
      </c>
      <c r="R1173">
        <v>1.46</v>
      </c>
      <c r="S1173">
        <v>1.65</v>
      </c>
      <c r="T1173">
        <v>1.26</v>
      </c>
      <c r="U1173">
        <v>1456</v>
      </c>
      <c r="V1173">
        <v>3977.53</v>
      </c>
      <c r="W1173">
        <v>11768.84</v>
      </c>
      <c r="X1173">
        <v>6648.68</v>
      </c>
      <c r="Y1173">
        <v>2409.2199999999998</v>
      </c>
      <c r="Z1173">
        <v>27476.87</v>
      </c>
    </row>
    <row r="1174" spans="2:26" x14ac:dyDescent="0.25">
      <c r="B1174" s="3">
        <v>45011</v>
      </c>
      <c r="C1174">
        <v>416.08</v>
      </c>
      <c r="D1174">
        <v>5.9573999999999998</v>
      </c>
      <c r="E1174">
        <v>92.62</v>
      </c>
      <c r="F1174">
        <v>93.018000000000001</v>
      </c>
      <c r="G1174">
        <v>103.116</v>
      </c>
      <c r="H1174">
        <v>1294</v>
      </c>
      <c r="I1174">
        <v>1.0760000000000001</v>
      </c>
      <c r="J1174">
        <v>6.8673000000000002</v>
      </c>
      <c r="K1174">
        <v>246.5866</v>
      </c>
      <c r="L1174">
        <v>27915</v>
      </c>
      <c r="M1174">
        <v>62.67</v>
      </c>
      <c r="N1174">
        <v>1978.21</v>
      </c>
      <c r="O1174">
        <v>2.2160000000000002</v>
      </c>
      <c r="P1174">
        <v>12.7</v>
      </c>
      <c r="Q1174">
        <v>5.16</v>
      </c>
      <c r="R1174">
        <v>1.49</v>
      </c>
      <c r="S1174">
        <v>1.68</v>
      </c>
      <c r="T1174">
        <v>1.26</v>
      </c>
      <c r="U1174">
        <v>1489</v>
      </c>
      <c r="V1174">
        <v>3970.99</v>
      </c>
      <c r="W1174">
        <v>11823.96</v>
      </c>
      <c r="X1174">
        <v>6794.8</v>
      </c>
      <c r="Y1174">
        <v>2414.96</v>
      </c>
      <c r="Z1174">
        <v>27385.25</v>
      </c>
    </row>
    <row r="1175" spans="2:26" x14ac:dyDescent="0.25">
      <c r="B1175" s="3">
        <v>45010</v>
      </c>
      <c r="C1175">
        <v>416.08</v>
      </c>
      <c r="D1175">
        <v>5.9573999999999998</v>
      </c>
      <c r="E1175">
        <v>92.62</v>
      </c>
      <c r="F1175">
        <v>93.018000000000001</v>
      </c>
      <c r="G1175">
        <v>103.116</v>
      </c>
      <c r="H1175">
        <v>1294</v>
      </c>
      <c r="I1175">
        <v>1.0760000000000001</v>
      </c>
      <c r="J1175">
        <v>6.8673000000000002</v>
      </c>
      <c r="K1175">
        <v>246.5866</v>
      </c>
      <c r="L1175">
        <v>27915</v>
      </c>
      <c r="M1175">
        <v>62.67</v>
      </c>
      <c r="N1175">
        <v>1978.21</v>
      </c>
      <c r="O1175">
        <v>2.2160000000000002</v>
      </c>
      <c r="P1175">
        <v>12.7</v>
      </c>
      <c r="Q1175">
        <v>5.16</v>
      </c>
      <c r="R1175">
        <v>1.49</v>
      </c>
      <c r="S1175">
        <v>1.68</v>
      </c>
      <c r="T1175">
        <v>1.26</v>
      </c>
      <c r="U1175">
        <v>1489</v>
      </c>
      <c r="V1175">
        <v>3970.99</v>
      </c>
      <c r="W1175">
        <v>11823.96</v>
      </c>
      <c r="X1175">
        <v>6794.8</v>
      </c>
      <c r="Y1175">
        <v>2414.96</v>
      </c>
      <c r="Z1175">
        <v>27385.25</v>
      </c>
    </row>
    <row r="1176" spans="2:26" x14ac:dyDescent="0.25">
      <c r="B1176" s="3">
        <v>45009</v>
      </c>
      <c r="C1176">
        <v>416.08</v>
      </c>
      <c r="D1176">
        <v>5.9573999999999998</v>
      </c>
      <c r="E1176">
        <v>92.6</v>
      </c>
      <c r="F1176">
        <v>93.018000000000001</v>
      </c>
      <c r="G1176">
        <v>103.116</v>
      </c>
      <c r="H1176">
        <v>1294</v>
      </c>
      <c r="I1176">
        <v>1.0760000000000001</v>
      </c>
      <c r="J1176">
        <v>6.8673000000000002</v>
      </c>
      <c r="K1176">
        <v>246.5866</v>
      </c>
      <c r="L1176">
        <v>27915</v>
      </c>
      <c r="M1176">
        <v>62.67</v>
      </c>
      <c r="N1176">
        <v>1978.21</v>
      </c>
      <c r="O1176">
        <v>2.2160000000000002</v>
      </c>
      <c r="P1176">
        <v>12.7</v>
      </c>
      <c r="Q1176">
        <v>5.16</v>
      </c>
      <c r="R1176">
        <v>1.49</v>
      </c>
      <c r="S1176">
        <v>1.68</v>
      </c>
      <c r="T1176">
        <v>1.26</v>
      </c>
      <c r="U1176">
        <v>1489</v>
      </c>
      <c r="V1176">
        <v>3970.99</v>
      </c>
      <c r="W1176">
        <v>11823.96</v>
      </c>
      <c r="X1176">
        <v>6794.8</v>
      </c>
      <c r="Y1176">
        <v>2414.96</v>
      </c>
      <c r="Z1176">
        <v>27385.25</v>
      </c>
    </row>
    <row r="1177" spans="2:26" x14ac:dyDescent="0.25">
      <c r="B1177" s="3">
        <v>45008</v>
      </c>
      <c r="C1177">
        <v>413.86</v>
      </c>
      <c r="D1177">
        <v>5.8529999999999998</v>
      </c>
      <c r="E1177">
        <v>92.77</v>
      </c>
      <c r="F1177">
        <v>93.105000000000004</v>
      </c>
      <c r="G1177">
        <v>102.532</v>
      </c>
      <c r="H1177">
        <v>1278.1500000000001</v>
      </c>
      <c r="I1177">
        <v>1.0831</v>
      </c>
      <c r="J1177">
        <v>6.8231999999999999</v>
      </c>
      <c r="K1177">
        <v>241.2099</v>
      </c>
      <c r="L1177">
        <v>28550</v>
      </c>
      <c r="M1177">
        <v>62.71</v>
      </c>
      <c r="N1177">
        <v>1993.4</v>
      </c>
      <c r="O1177">
        <v>2.1539999999999999</v>
      </c>
      <c r="P1177">
        <v>13.335000000000001</v>
      </c>
      <c r="Q1177">
        <v>5.07</v>
      </c>
      <c r="R1177">
        <v>1.47</v>
      </c>
      <c r="S1177">
        <v>1.66</v>
      </c>
      <c r="T1177">
        <v>1.26</v>
      </c>
      <c r="U1177">
        <v>1484</v>
      </c>
      <c r="V1177">
        <v>3948.72</v>
      </c>
      <c r="W1177">
        <v>11787.4</v>
      </c>
      <c r="X1177">
        <v>6836.46</v>
      </c>
      <c r="Y1177">
        <v>2424.48</v>
      </c>
      <c r="Z1177">
        <v>27419.61</v>
      </c>
    </row>
    <row r="1178" spans="2:26" x14ac:dyDescent="0.25">
      <c r="B1178" s="3">
        <v>45007</v>
      </c>
      <c r="C1178">
        <v>416.84</v>
      </c>
      <c r="D1178">
        <v>5.7596999999999996</v>
      </c>
      <c r="E1178">
        <v>92.69</v>
      </c>
      <c r="F1178">
        <v>93.135000000000005</v>
      </c>
      <c r="G1178">
        <v>102.346</v>
      </c>
      <c r="H1178">
        <v>1307.7</v>
      </c>
      <c r="I1178">
        <v>1.0855999999999999</v>
      </c>
      <c r="J1178">
        <v>6.87</v>
      </c>
      <c r="K1178">
        <v>249.50960000000001</v>
      </c>
      <c r="L1178">
        <v>26800</v>
      </c>
      <c r="M1178">
        <v>62.74</v>
      </c>
      <c r="N1178">
        <v>1970.11</v>
      </c>
      <c r="O1178">
        <v>2.1709999999999998</v>
      </c>
      <c r="P1178">
        <v>12.64</v>
      </c>
      <c r="Q1178">
        <v>4.96</v>
      </c>
      <c r="R1178">
        <v>1.45</v>
      </c>
      <c r="S1178">
        <v>1.66</v>
      </c>
      <c r="T1178">
        <v>1.25</v>
      </c>
      <c r="U1178">
        <v>1456</v>
      </c>
      <c r="V1178">
        <v>3936.97</v>
      </c>
      <c r="W1178">
        <v>11669.96</v>
      </c>
      <c r="X1178">
        <v>6639.99</v>
      </c>
      <c r="Y1178">
        <v>2416.96</v>
      </c>
      <c r="Z1178">
        <v>27466.61</v>
      </c>
    </row>
    <row r="1179" spans="2:26" x14ac:dyDescent="0.25">
      <c r="B1179" s="3">
        <v>45006</v>
      </c>
      <c r="C1179">
        <v>405.36</v>
      </c>
      <c r="D1179">
        <v>5.6951000000000001</v>
      </c>
      <c r="E1179">
        <v>92.62</v>
      </c>
      <c r="F1179">
        <v>93.114999999999995</v>
      </c>
      <c r="G1179">
        <v>103.256</v>
      </c>
      <c r="H1179">
        <v>1311.15</v>
      </c>
      <c r="I1179">
        <v>1.0768</v>
      </c>
      <c r="J1179">
        <v>6.8792999999999997</v>
      </c>
      <c r="K1179">
        <v>250.08019999999999</v>
      </c>
      <c r="L1179">
        <v>28310</v>
      </c>
      <c r="M1179">
        <v>62.58</v>
      </c>
      <c r="N1179">
        <v>1940.07</v>
      </c>
      <c r="O1179">
        <v>2.3479999999999999</v>
      </c>
      <c r="P1179">
        <v>13.645</v>
      </c>
      <c r="Q1179">
        <v>4.8099999999999996</v>
      </c>
      <c r="R1179">
        <v>1.45</v>
      </c>
      <c r="S1179">
        <v>1.64</v>
      </c>
      <c r="T1179">
        <v>1.26</v>
      </c>
      <c r="U1179">
        <v>1512</v>
      </c>
      <c r="V1179">
        <v>4002.87</v>
      </c>
      <c r="W1179">
        <v>11860.11</v>
      </c>
      <c r="X1179">
        <v>6549.78</v>
      </c>
      <c r="Y1179">
        <v>2388.35</v>
      </c>
      <c r="Z1179">
        <v>26945.67</v>
      </c>
    </row>
    <row r="1180" spans="2:26" x14ac:dyDescent="0.25">
      <c r="B1180" s="3">
        <v>45005</v>
      </c>
      <c r="C1180">
        <v>418.17</v>
      </c>
      <c r="D1180">
        <v>5.9905999999999997</v>
      </c>
      <c r="E1180">
        <v>92.56</v>
      </c>
      <c r="F1180">
        <v>92.798000000000002</v>
      </c>
      <c r="G1180">
        <v>103.28100000000001</v>
      </c>
      <c r="H1180">
        <v>1310.5</v>
      </c>
      <c r="I1180">
        <v>1.0721000000000001</v>
      </c>
      <c r="J1180">
        <v>6.8769999999999998</v>
      </c>
      <c r="K1180">
        <v>250.251</v>
      </c>
      <c r="L1180">
        <v>27945</v>
      </c>
      <c r="M1180">
        <v>62.33</v>
      </c>
      <c r="N1180">
        <v>1978.84</v>
      </c>
      <c r="O1180">
        <v>2.2229999999999999</v>
      </c>
      <c r="P1180">
        <v>13.154999999999999</v>
      </c>
      <c r="Q1180">
        <v>5.09</v>
      </c>
      <c r="R1180">
        <v>1.57</v>
      </c>
      <c r="S1180">
        <v>1.72</v>
      </c>
      <c r="T1180">
        <v>1.24</v>
      </c>
      <c r="U1180">
        <v>1542</v>
      </c>
      <c r="V1180">
        <v>3951.57</v>
      </c>
      <c r="W1180">
        <v>11675.54</v>
      </c>
      <c r="X1180">
        <v>6469.65</v>
      </c>
      <c r="Y1180">
        <v>2379.1999999999998</v>
      </c>
      <c r="Z1180">
        <v>26945.67</v>
      </c>
    </row>
    <row r="1181" spans="2:26" x14ac:dyDescent="0.25">
      <c r="B1181" s="3">
        <v>45004</v>
      </c>
      <c r="C1181">
        <v>420.84</v>
      </c>
      <c r="D1181">
        <v>5.9086999999999996</v>
      </c>
      <c r="E1181">
        <v>92.8</v>
      </c>
      <c r="F1181">
        <v>93.287999999999997</v>
      </c>
      <c r="G1181">
        <v>103.708</v>
      </c>
      <c r="H1181">
        <v>1302.8</v>
      </c>
      <c r="I1181">
        <v>1.0669999999999999</v>
      </c>
      <c r="J1181">
        <v>6.8867000000000003</v>
      </c>
      <c r="K1181">
        <v>246.9128</v>
      </c>
      <c r="L1181">
        <v>27000</v>
      </c>
      <c r="M1181">
        <v>61.99</v>
      </c>
      <c r="N1181">
        <v>1989.25</v>
      </c>
      <c r="O1181">
        <v>2.3380000000000001</v>
      </c>
      <c r="P1181">
        <v>13.18</v>
      </c>
      <c r="Q1181">
        <v>5.09</v>
      </c>
      <c r="R1181">
        <v>1.58</v>
      </c>
      <c r="S1181">
        <v>1.73</v>
      </c>
      <c r="T1181">
        <v>1.23</v>
      </c>
      <c r="U1181">
        <v>1535</v>
      </c>
      <c r="V1181">
        <v>3916.64</v>
      </c>
      <c r="W1181">
        <v>11630.51</v>
      </c>
      <c r="X1181">
        <v>6615.71</v>
      </c>
      <c r="Y1181">
        <v>2395.69</v>
      </c>
      <c r="Z1181">
        <v>27333.79</v>
      </c>
    </row>
    <row r="1182" spans="2:26" x14ac:dyDescent="0.25">
      <c r="B1182" s="3">
        <v>45003</v>
      </c>
      <c r="C1182">
        <v>420.84</v>
      </c>
      <c r="D1182">
        <v>5.9086999999999996</v>
      </c>
      <c r="E1182">
        <v>92.8</v>
      </c>
      <c r="F1182">
        <v>93.287999999999997</v>
      </c>
      <c r="G1182">
        <v>103.708</v>
      </c>
      <c r="H1182">
        <v>1302.8</v>
      </c>
      <c r="I1182">
        <v>1.0669999999999999</v>
      </c>
      <c r="J1182">
        <v>6.8867000000000003</v>
      </c>
      <c r="K1182">
        <v>246.9128</v>
      </c>
      <c r="L1182">
        <v>27000</v>
      </c>
      <c r="M1182">
        <v>61.99</v>
      </c>
      <c r="N1182">
        <v>1989.25</v>
      </c>
      <c r="O1182">
        <v>2.3380000000000001</v>
      </c>
      <c r="P1182">
        <v>13.18</v>
      </c>
      <c r="Q1182">
        <v>5.09</v>
      </c>
      <c r="R1182">
        <v>1.58</v>
      </c>
      <c r="S1182">
        <v>1.73</v>
      </c>
      <c r="T1182">
        <v>1.23</v>
      </c>
      <c r="U1182">
        <v>1535</v>
      </c>
      <c r="V1182">
        <v>3916.64</v>
      </c>
      <c r="W1182">
        <v>11630.51</v>
      </c>
      <c r="X1182">
        <v>6615.71</v>
      </c>
      <c r="Y1182">
        <v>2395.69</v>
      </c>
      <c r="Z1182">
        <v>27333.79</v>
      </c>
    </row>
    <row r="1183" spans="2:26" x14ac:dyDescent="0.25">
      <c r="B1183" s="3">
        <v>45002</v>
      </c>
      <c r="C1183">
        <v>420.84</v>
      </c>
      <c r="D1183">
        <v>5.9086999999999996</v>
      </c>
      <c r="E1183">
        <v>92.78</v>
      </c>
      <c r="F1183">
        <v>93.287999999999997</v>
      </c>
      <c r="G1183">
        <v>103.708</v>
      </c>
      <c r="H1183">
        <v>1302.8</v>
      </c>
      <c r="I1183">
        <v>1.0669999999999999</v>
      </c>
      <c r="J1183">
        <v>6.8867000000000003</v>
      </c>
      <c r="K1183">
        <v>246.9128</v>
      </c>
      <c r="L1183">
        <v>27000</v>
      </c>
      <c r="M1183">
        <v>61.99</v>
      </c>
      <c r="N1183">
        <v>1989.25</v>
      </c>
      <c r="O1183">
        <v>2.3380000000000001</v>
      </c>
      <c r="P1183">
        <v>13.18</v>
      </c>
      <c r="Q1183">
        <v>5.09</v>
      </c>
      <c r="R1183">
        <v>1.58</v>
      </c>
      <c r="S1183">
        <v>1.73</v>
      </c>
      <c r="T1183">
        <v>1.23</v>
      </c>
      <c r="U1183">
        <v>1535</v>
      </c>
      <c r="V1183">
        <v>3916.64</v>
      </c>
      <c r="W1183">
        <v>11630.51</v>
      </c>
      <c r="X1183">
        <v>6615.71</v>
      </c>
      <c r="Y1183">
        <v>2395.69</v>
      </c>
      <c r="Z1183">
        <v>27333.79</v>
      </c>
    </row>
    <row r="1184" spans="2:26" x14ac:dyDescent="0.25">
      <c r="B1184" s="3">
        <v>45001</v>
      </c>
      <c r="C1184">
        <v>407.21</v>
      </c>
      <c r="D1184">
        <v>5.6940999999999997</v>
      </c>
      <c r="E1184">
        <v>92.83</v>
      </c>
      <c r="F1184">
        <v>93.394000000000005</v>
      </c>
      <c r="G1184">
        <v>104.41800000000001</v>
      </c>
      <c r="H1184">
        <v>1312.9</v>
      </c>
      <c r="I1184">
        <v>1.0609999999999999</v>
      </c>
      <c r="J1184">
        <v>6.8979999999999997</v>
      </c>
      <c r="K1184">
        <v>250.9314</v>
      </c>
      <c r="L1184">
        <v>25090</v>
      </c>
      <c r="M1184">
        <v>62.09</v>
      </c>
      <c r="N1184">
        <v>1919.52</v>
      </c>
      <c r="O1184">
        <v>2.5139999999999998</v>
      </c>
      <c r="P1184">
        <v>13.555</v>
      </c>
      <c r="Q1184">
        <v>4.8499999999999996</v>
      </c>
      <c r="R1184">
        <v>1.56</v>
      </c>
      <c r="S1184">
        <v>1.7</v>
      </c>
      <c r="T1184">
        <v>1.24</v>
      </c>
      <c r="U1184">
        <v>1560</v>
      </c>
      <c r="V1184">
        <v>3960.28</v>
      </c>
      <c r="W1184">
        <v>11717.28</v>
      </c>
      <c r="X1184">
        <v>6482.47</v>
      </c>
      <c r="Y1184">
        <v>2377.91</v>
      </c>
      <c r="Z1184">
        <v>27010.61</v>
      </c>
    </row>
    <row r="1185" spans="2:26" x14ac:dyDescent="0.25">
      <c r="B1185" s="3">
        <v>45000</v>
      </c>
      <c r="C1185">
        <v>417.66</v>
      </c>
      <c r="D1185">
        <v>5.8888999999999996</v>
      </c>
      <c r="E1185">
        <v>92.9</v>
      </c>
      <c r="F1185">
        <v>93.49</v>
      </c>
      <c r="G1185">
        <v>104.646</v>
      </c>
      <c r="H1185">
        <v>1303.8</v>
      </c>
      <c r="I1185">
        <v>1.0577000000000001</v>
      </c>
      <c r="J1185">
        <v>6.9062999999999999</v>
      </c>
      <c r="K1185">
        <v>246.39760000000001</v>
      </c>
      <c r="L1185">
        <v>24490</v>
      </c>
      <c r="M1185">
        <v>61.38</v>
      </c>
      <c r="N1185">
        <v>1918.58</v>
      </c>
      <c r="O1185">
        <v>2.4390000000000001</v>
      </c>
      <c r="P1185">
        <v>14.167999999999999</v>
      </c>
      <c r="Q1185">
        <v>5.1100000000000003</v>
      </c>
      <c r="R1185">
        <v>1.63</v>
      </c>
      <c r="S1185">
        <v>1.78</v>
      </c>
      <c r="T1185">
        <v>1.21</v>
      </c>
      <c r="U1185">
        <v>1603</v>
      </c>
      <c r="V1185">
        <v>3891.93</v>
      </c>
      <c r="W1185">
        <v>11434.05</v>
      </c>
      <c r="X1185">
        <v>6559.86</v>
      </c>
      <c r="Y1185">
        <v>2379.7199999999998</v>
      </c>
      <c r="Z1185">
        <v>27229.48</v>
      </c>
    </row>
    <row r="1186" spans="2:26" x14ac:dyDescent="0.25">
      <c r="B1186" s="3">
        <v>44999</v>
      </c>
      <c r="C1186">
        <v>396.47</v>
      </c>
      <c r="D1186">
        <v>5.4706999999999999</v>
      </c>
      <c r="E1186">
        <v>93.43</v>
      </c>
      <c r="F1186">
        <v>93.787000000000006</v>
      </c>
      <c r="G1186">
        <v>103.59699999999999</v>
      </c>
      <c r="H1186">
        <v>1310.55</v>
      </c>
      <c r="I1186">
        <v>1.0732999999999999</v>
      </c>
      <c r="J1186">
        <v>6.8734999999999999</v>
      </c>
      <c r="K1186">
        <v>249.41650000000001</v>
      </c>
      <c r="L1186">
        <v>25240</v>
      </c>
      <c r="M1186">
        <v>62.66</v>
      </c>
      <c r="N1186">
        <v>1904.01</v>
      </c>
      <c r="O1186">
        <v>2.573</v>
      </c>
      <c r="P1186">
        <v>14.2</v>
      </c>
      <c r="Q1186">
        <v>4.6900000000000004</v>
      </c>
      <c r="R1186">
        <v>1.48</v>
      </c>
      <c r="S1186">
        <v>1.71</v>
      </c>
      <c r="T1186">
        <v>1.17</v>
      </c>
      <c r="U1186">
        <v>1587</v>
      </c>
      <c r="V1186">
        <v>3919.29</v>
      </c>
      <c r="W1186">
        <v>11428.15</v>
      </c>
      <c r="X1186">
        <v>6439</v>
      </c>
      <c r="Y1186">
        <v>2348.9699999999998</v>
      </c>
      <c r="Z1186">
        <v>27222.04</v>
      </c>
    </row>
    <row r="1187" spans="2:26" x14ac:dyDescent="0.25">
      <c r="B1187" s="3">
        <v>44998</v>
      </c>
      <c r="C1187">
        <v>403.69</v>
      </c>
      <c r="D1187">
        <v>5.6540999999999997</v>
      </c>
      <c r="E1187">
        <v>93.27</v>
      </c>
      <c r="F1187">
        <v>93.960999999999999</v>
      </c>
      <c r="G1187">
        <v>103.595</v>
      </c>
      <c r="H1187">
        <v>1301.6500000000001</v>
      </c>
      <c r="I1187">
        <v>1.0730999999999999</v>
      </c>
      <c r="J1187">
        <v>6.8483000000000001</v>
      </c>
      <c r="K1187">
        <v>247.999</v>
      </c>
      <c r="L1187">
        <v>24405</v>
      </c>
      <c r="M1187">
        <v>63.6</v>
      </c>
      <c r="N1187">
        <v>1913.7</v>
      </c>
      <c r="O1187">
        <v>2.6059999999999999</v>
      </c>
      <c r="P1187">
        <v>14.244999999999999</v>
      </c>
      <c r="Q1187">
        <v>4.9400000000000004</v>
      </c>
      <c r="R1187">
        <v>1.52</v>
      </c>
      <c r="S1187">
        <v>1.77</v>
      </c>
      <c r="T1187">
        <v>1.1299999999999999</v>
      </c>
      <c r="U1187">
        <v>1465</v>
      </c>
      <c r="V1187">
        <v>3855.76</v>
      </c>
      <c r="W1187">
        <v>11188.84</v>
      </c>
      <c r="X1187">
        <v>6590.23</v>
      </c>
      <c r="Y1187">
        <v>2410.6</v>
      </c>
      <c r="Z1187">
        <v>27832.959999999999</v>
      </c>
    </row>
    <row r="1188" spans="2:26" x14ac:dyDescent="0.25">
      <c r="B1188" s="3">
        <v>44997</v>
      </c>
      <c r="C1188">
        <v>394.85</v>
      </c>
      <c r="D1188">
        <v>5.2557999999999998</v>
      </c>
      <c r="E1188">
        <v>94.01</v>
      </c>
      <c r="F1188">
        <v>94.161000000000001</v>
      </c>
      <c r="G1188">
        <v>104.57599999999999</v>
      </c>
      <c r="H1188">
        <v>1324.5</v>
      </c>
      <c r="I1188">
        <v>1.0643</v>
      </c>
      <c r="J1188">
        <v>6.9172000000000002</v>
      </c>
      <c r="K1188">
        <v>254.11490000000001</v>
      </c>
      <c r="L1188">
        <v>19965</v>
      </c>
      <c r="M1188">
        <v>64.22</v>
      </c>
      <c r="N1188">
        <v>1868.26</v>
      </c>
      <c r="O1188">
        <v>2.4300000000000002</v>
      </c>
      <c r="P1188">
        <v>14.154999999999999</v>
      </c>
      <c r="Q1188">
        <v>4.5</v>
      </c>
      <c r="R1188">
        <v>1.36</v>
      </c>
      <c r="S1188">
        <v>1.68</v>
      </c>
      <c r="T1188">
        <v>1.04</v>
      </c>
      <c r="U1188">
        <v>1424</v>
      </c>
      <c r="V1188">
        <v>3861.59</v>
      </c>
      <c r="W1188">
        <v>11138.89</v>
      </c>
      <c r="X1188">
        <v>6445.9</v>
      </c>
      <c r="Y1188">
        <v>2394.59</v>
      </c>
      <c r="Z1188">
        <v>28143.97</v>
      </c>
    </row>
    <row r="1189" spans="2:26" x14ac:dyDescent="0.25">
      <c r="B1189" s="3">
        <v>44996</v>
      </c>
      <c r="C1189">
        <v>394.85</v>
      </c>
      <c r="D1189">
        <v>5.2557999999999998</v>
      </c>
      <c r="E1189">
        <v>94.01</v>
      </c>
      <c r="F1189">
        <v>94.161000000000001</v>
      </c>
      <c r="G1189">
        <v>104.57599999999999</v>
      </c>
      <c r="H1189">
        <v>1324.5</v>
      </c>
      <c r="I1189">
        <v>1.0643</v>
      </c>
      <c r="J1189">
        <v>6.9172000000000002</v>
      </c>
      <c r="K1189">
        <v>254.11490000000001</v>
      </c>
      <c r="L1189">
        <v>19965</v>
      </c>
      <c r="M1189">
        <v>64.22</v>
      </c>
      <c r="N1189">
        <v>1868.26</v>
      </c>
      <c r="O1189">
        <v>2.4300000000000002</v>
      </c>
      <c r="P1189">
        <v>14.154999999999999</v>
      </c>
      <c r="Q1189">
        <v>4.5</v>
      </c>
      <c r="R1189">
        <v>1.36</v>
      </c>
      <c r="S1189">
        <v>1.68</v>
      </c>
      <c r="T1189">
        <v>1.04</v>
      </c>
      <c r="U1189">
        <v>1424</v>
      </c>
      <c r="V1189">
        <v>3861.59</v>
      </c>
      <c r="W1189">
        <v>11138.89</v>
      </c>
      <c r="X1189">
        <v>6445.9</v>
      </c>
      <c r="Y1189">
        <v>2394.59</v>
      </c>
      <c r="Z1189">
        <v>28143.97</v>
      </c>
    </row>
    <row r="1190" spans="2:26" x14ac:dyDescent="0.25">
      <c r="B1190" s="3">
        <v>44995</v>
      </c>
      <c r="C1190">
        <v>394.85</v>
      </c>
      <c r="D1190">
        <v>5.2557999999999998</v>
      </c>
      <c r="E1190">
        <v>93.99</v>
      </c>
      <c r="F1190">
        <v>94.161000000000001</v>
      </c>
      <c r="G1190">
        <v>104.57599999999999</v>
      </c>
      <c r="H1190">
        <v>1324.5</v>
      </c>
      <c r="I1190">
        <v>1.0643</v>
      </c>
      <c r="J1190">
        <v>6.9172000000000002</v>
      </c>
      <c r="K1190">
        <v>254.11490000000001</v>
      </c>
      <c r="L1190">
        <v>19965</v>
      </c>
      <c r="M1190">
        <v>64.22</v>
      </c>
      <c r="N1190">
        <v>1868.26</v>
      </c>
      <c r="O1190">
        <v>2.4300000000000002</v>
      </c>
      <c r="P1190">
        <v>14.154999999999999</v>
      </c>
      <c r="Q1190">
        <v>4.5</v>
      </c>
      <c r="R1190">
        <v>1.36</v>
      </c>
      <c r="S1190">
        <v>1.68</v>
      </c>
      <c r="T1190">
        <v>1.04</v>
      </c>
      <c r="U1190">
        <v>1424</v>
      </c>
      <c r="V1190">
        <v>3861.59</v>
      </c>
      <c r="W1190">
        <v>11138.89</v>
      </c>
      <c r="X1190">
        <v>6445.9</v>
      </c>
      <c r="Y1190">
        <v>2394.59</v>
      </c>
      <c r="Z1190">
        <v>28143.97</v>
      </c>
    </row>
    <row r="1191" spans="2:26" x14ac:dyDescent="0.25">
      <c r="B1191" s="3">
        <v>44994</v>
      </c>
      <c r="C1191">
        <v>382.38</v>
      </c>
      <c r="D1191">
        <v>4.9550999999999998</v>
      </c>
      <c r="E1191">
        <v>94.21</v>
      </c>
      <c r="F1191">
        <v>94.23</v>
      </c>
      <c r="G1191">
        <v>105.309</v>
      </c>
      <c r="H1191">
        <v>1322.2</v>
      </c>
      <c r="I1191">
        <v>1.0581</v>
      </c>
      <c r="J1191">
        <v>6.9650999999999996</v>
      </c>
      <c r="K1191">
        <v>255.95740000000001</v>
      </c>
      <c r="L1191">
        <v>20065</v>
      </c>
      <c r="M1191">
        <v>64.03</v>
      </c>
      <c r="N1191">
        <v>1831.03</v>
      </c>
      <c r="O1191">
        <v>2.5430000000000001</v>
      </c>
      <c r="P1191">
        <v>14.31</v>
      </c>
      <c r="Q1191">
        <v>4.17</v>
      </c>
      <c r="R1191">
        <v>1.27</v>
      </c>
      <c r="S1191">
        <v>1.6</v>
      </c>
      <c r="T1191">
        <v>1.02</v>
      </c>
      <c r="U1191">
        <v>1379</v>
      </c>
      <c r="V1191">
        <v>3918.32</v>
      </c>
      <c r="W1191">
        <v>11338.35</v>
      </c>
      <c r="X1191">
        <v>6649.63</v>
      </c>
      <c r="Y1191">
        <v>2419.09</v>
      </c>
      <c r="Z1191">
        <v>28623.15</v>
      </c>
    </row>
    <row r="1192" spans="2:26" x14ac:dyDescent="0.25">
      <c r="B1192" s="3">
        <v>44993</v>
      </c>
      <c r="C1192">
        <v>372.34</v>
      </c>
      <c r="D1192">
        <v>4.8164999999999996</v>
      </c>
      <c r="E1192">
        <v>94.23</v>
      </c>
      <c r="F1192">
        <v>94.078000000000003</v>
      </c>
      <c r="G1192">
        <v>105.658</v>
      </c>
      <c r="H1192">
        <v>1321.35</v>
      </c>
      <c r="I1192">
        <v>1.0545</v>
      </c>
      <c r="J1192">
        <v>6.9592000000000001</v>
      </c>
      <c r="K1192">
        <v>256.9271</v>
      </c>
      <c r="L1192">
        <v>22115</v>
      </c>
      <c r="M1192">
        <v>64.319999999999993</v>
      </c>
      <c r="N1192">
        <v>1813.8</v>
      </c>
      <c r="O1192">
        <v>2.5510000000000002</v>
      </c>
      <c r="P1192">
        <v>13.895</v>
      </c>
      <c r="Q1192">
        <v>4</v>
      </c>
      <c r="R1192">
        <v>1.24</v>
      </c>
      <c r="S1192">
        <v>1.58</v>
      </c>
      <c r="T1192">
        <v>1.01</v>
      </c>
      <c r="U1192">
        <v>1327</v>
      </c>
      <c r="V1192">
        <v>3992.01</v>
      </c>
      <c r="W1192">
        <v>11576</v>
      </c>
      <c r="X1192">
        <v>6727.18</v>
      </c>
      <c r="Y1192">
        <v>2431.91</v>
      </c>
      <c r="Z1192">
        <v>28444.19</v>
      </c>
    </row>
    <row r="1193" spans="2:26" x14ac:dyDescent="0.25">
      <c r="B1193" s="3">
        <v>44992</v>
      </c>
      <c r="C1193">
        <v>367.88</v>
      </c>
      <c r="D1193">
        <v>4.7416999999999998</v>
      </c>
      <c r="E1193">
        <v>94.21</v>
      </c>
      <c r="F1193">
        <v>94.078000000000003</v>
      </c>
      <c r="G1193">
        <v>105.61499999999999</v>
      </c>
      <c r="H1193">
        <v>1299.8499999999999</v>
      </c>
      <c r="I1193">
        <v>1.0548999999999999</v>
      </c>
      <c r="J1193">
        <v>6.9661999999999997</v>
      </c>
      <c r="K1193">
        <v>250.35489999999999</v>
      </c>
      <c r="L1193">
        <v>22070</v>
      </c>
      <c r="M1193">
        <v>64.53</v>
      </c>
      <c r="N1193">
        <v>1813.45</v>
      </c>
      <c r="O1193">
        <v>2.6869999999999998</v>
      </c>
      <c r="P1193">
        <v>13.94</v>
      </c>
      <c r="Q1193">
        <v>3.89</v>
      </c>
      <c r="R1193">
        <v>1.22</v>
      </c>
      <c r="S1193">
        <v>1.55</v>
      </c>
      <c r="T1193">
        <v>1</v>
      </c>
      <c r="U1193">
        <v>1298</v>
      </c>
      <c r="V1193">
        <v>3986.37</v>
      </c>
      <c r="W1193">
        <v>11530.33</v>
      </c>
      <c r="X1193">
        <v>6912.28</v>
      </c>
      <c r="Y1193">
        <v>2463.35</v>
      </c>
      <c r="Z1193">
        <v>28309.16</v>
      </c>
    </row>
    <row r="1194" spans="2:26" x14ac:dyDescent="0.25">
      <c r="B1194" s="3">
        <v>44991</v>
      </c>
      <c r="C1194">
        <v>365.6</v>
      </c>
      <c r="D1194">
        <v>4.7565</v>
      </c>
      <c r="E1194">
        <v>94.17</v>
      </c>
      <c r="F1194">
        <v>94.042000000000002</v>
      </c>
      <c r="G1194">
        <v>104.35</v>
      </c>
      <c r="H1194">
        <v>1296.8</v>
      </c>
      <c r="I1194">
        <v>1.0681</v>
      </c>
      <c r="J1194">
        <v>6.9318</v>
      </c>
      <c r="K1194">
        <v>251.36240000000001</v>
      </c>
      <c r="L1194">
        <v>22390</v>
      </c>
      <c r="M1194">
        <v>65.900000000000006</v>
      </c>
      <c r="N1194">
        <v>1846.86</v>
      </c>
      <c r="O1194">
        <v>2.5720000000000001</v>
      </c>
      <c r="P1194">
        <v>14.285</v>
      </c>
      <c r="Q1194">
        <v>3.89</v>
      </c>
      <c r="R1194">
        <v>1.2</v>
      </c>
      <c r="S1194">
        <v>1.52</v>
      </c>
      <c r="T1194">
        <v>1.01</v>
      </c>
      <c r="U1194">
        <v>1258</v>
      </c>
      <c r="V1194">
        <v>4048.42</v>
      </c>
      <c r="W1194">
        <v>11675.74</v>
      </c>
      <c r="X1194">
        <v>6937.5</v>
      </c>
      <c r="Y1194">
        <v>2462.62</v>
      </c>
      <c r="Z1194">
        <v>28237.78</v>
      </c>
    </row>
    <row r="1195" spans="2:26" x14ac:dyDescent="0.25">
      <c r="B1195" s="3">
        <v>44990</v>
      </c>
      <c r="C1195">
        <v>374.42</v>
      </c>
      <c r="D1195">
        <v>4.8533999999999997</v>
      </c>
      <c r="E1195">
        <v>94.12</v>
      </c>
      <c r="F1195">
        <v>93.908000000000001</v>
      </c>
      <c r="G1195">
        <v>104.521</v>
      </c>
      <c r="H1195">
        <v>1301.3</v>
      </c>
      <c r="I1195">
        <v>1.0634999999999999</v>
      </c>
      <c r="J1195">
        <v>6.9043000000000001</v>
      </c>
      <c r="K1195">
        <v>250.30779999999999</v>
      </c>
      <c r="L1195">
        <v>22320</v>
      </c>
      <c r="M1195">
        <v>65.77</v>
      </c>
      <c r="N1195">
        <v>1856.48</v>
      </c>
      <c r="O1195">
        <v>3.0089999999999999</v>
      </c>
      <c r="P1195">
        <v>14.324999999999999</v>
      </c>
      <c r="Q1195">
        <v>3.97</v>
      </c>
      <c r="R1195">
        <v>1.2</v>
      </c>
      <c r="S1195">
        <v>1.53</v>
      </c>
      <c r="T1195">
        <v>1.01</v>
      </c>
      <c r="U1195">
        <v>1211</v>
      </c>
      <c r="V1195">
        <v>4045.64</v>
      </c>
      <c r="W1195">
        <v>11689.01</v>
      </c>
      <c r="X1195">
        <v>6939.62</v>
      </c>
      <c r="Y1195">
        <v>2432.0700000000002</v>
      </c>
      <c r="Z1195">
        <v>27927.47</v>
      </c>
    </row>
    <row r="1196" spans="2:26" x14ac:dyDescent="0.25">
      <c r="B1196" s="3">
        <v>44989</v>
      </c>
      <c r="C1196">
        <v>374.42</v>
      </c>
      <c r="D1196">
        <v>4.8533999999999997</v>
      </c>
      <c r="E1196">
        <v>94.12</v>
      </c>
      <c r="F1196">
        <v>93.908000000000001</v>
      </c>
      <c r="G1196">
        <v>104.521</v>
      </c>
      <c r="H1196">
        <v>1301.3</v>
      </c>
      <c r="I1196">
        <v>1.0634999999999999</v>
      </c>
      <c r="J1196">
        <v>6.9043000000000001</v>
      </c>
      <c r="K1196">
        <v>250.30779999999999</v>
      </c>
      <c r="L1196">
        <v>22320</v>
      </c>
      <c r="M1196">
        <v>65.77</v>
      </c>
      <c r="N1196">
        <v>1856.48</v>
      </c>
      <c r="O1196">
        <v>3.0089999999999999</v>
      </c>
      <c r="P1196">
        <v>14.324999999999999</v>
      </c>
      <c r="Q1196">
        <v>3.97</v>
      </c>
      <c r="R1196">
        <v>1.2</v>
      </c>
      <c r="S1196">
        <v>1.53</v>
      </c>
      <c r="T1196">
        <v>1.01</v>
      </c>
      <c r="U1196">
        <v>1211</v>
      </c>
      <c r="V1196">
        <v>4045.64</v>
      </c>
      <c r="W1196">
        <v>11689.01</v>
      </c>
      <c r="X1196">
        <v>6939.62</v>
      </c>
      <c r="Y1196">
        <v>2432.0700000000002</v>
      </c>
      <c r="Z1196">
        <v>27927.47</v>
      </c>
    </row>
    <row r="1197" spans="2:26" x14ac:dyDescent="0.25">
      <c r="B1197" s="3">
        <v>44988</v>
      </c>
      <c r="C1197">
        <v>374.42</v>
      </c>
      <c r="D1197">
        <v>4.8533999999999997</v>
      </c>
      <c r="E1197">
        <v>94.14</v>
      </c>
      <c r="F1197">
        <v>93.908000000000001</v>
      </c>
      <c r="G1197">
        <v>104.521</v>
      </c>
      <c r="H1197">
        <v>1301.3</v>
      </c>
      <c r="I1197">
        <v>1.0634999999999999</v>
      </c>
      <c r="J1197">
        <v>6.9043000000000001</v>
      </c>
      <c r="K1197">
        <v>250.30779999999999</v>
      </c>
      <c r="L1197">
        <v>22320</v>
      </c>
      <c r="M1197">
        <v>65.77</v>
      </c>
      <c r="N1197">
        <v>1856.48</v>
      </c>
      <c r="O1197">
        <v>3.0089999999999999</v>
      </c>
      <c r="P1197">
        <v>14.324999999999999</v>
      </c>
      <c r="Q1197">
        <v>3.97</v>
      </c>
      <c r="R1197">
        <v>1.2</v>
      </c>
      <c r="S1197">
        <v>1.53</v>
      </c>
      <c r="T1197">
        <v>1.01</v>
      </c>
      <c r="U1197">
        <v>1211</v>
      </c>
      <c r="V1197">
        <v>4045.64</v>
      </c>
      <c r="W1197">
        <v>11689.01</v>
      </c>
      <c r="X1197">
        <v>6939.62</v>
      </c>
      <c r="Y1197">
        <v>2432.0700000000002</v>
      </c>
      <c r="Z1197">
        <v>27927.47</v>
      </c>
    </row>
    <row r="1198" spans="2:26" x14ac:dyDescent="0.25">
      <c r="B1198" s="3">
        <v>44987</v>
      </c>
      <c r="C1198">
        <v>374.45</v>
      </c>
      <c r="D1198">
        <v>4.9210000000000003</v>
      </c>
      <c r="E1198">
        <v>94.13</v>
      </c>
      <c r="F1198">
        <v>93.897000000000006</v>
      </c>
      <c r="G1198">
        <v>105.027</v>
      </c>
      <c r="H1198">
        <v>1315.35</v>
      </c>
      <c r="I1198">
        <v>1.0597000000000001</v>
      </c>
      <c r="J1198">
        <v>6.9168000000000003</v>
      </c>
      <c r="K1198">
        <v>252.38159999999999</v>
      </c>
      <c r="L1198">
        <v>23590</v>
      </c>
      <c r="M1198">
        <v>64.8</v>
      </c>
      <c r="N1198">
        <v>1835.87</v>
      </c>
      <c r="O1198">
        <v>2.7650000000000001</v>
      </c>
      <c r="P1198">
        <v>14.585000000000001</v>
      </c>
      <c r="Q1198">
        <v>4.08</v>
      </c>
      <c r="R1198">
        <v>1.22</v>
      </c>
      <c r="S1198">
        <v>1.55</v>
      </c>
      <c r="T1198">
        <v>1.02</v>
      </c>
      <c r="U1198">
        <v>1145</v>
      </c>
      <c r="V1198">
        <v>3981.35</v>
      </c>
      <c r="W1198">
        <v>11462.98</v>
      </c>
      <c r="X1198">
        <v>6857.2</v>
      </c>
      <c r="Y1198">
        <v>2427.85</v>
      </c>
      <c r="Z1198">
        <v>27498.87</v>
      </c>
    </row>
    <row r="1199" spans="2:26" x14ac:dyDescent="0.25">
      <c r="B1199" s="3">
        <v>44986</v>
      </c>
      <c r="C1199">
        <v>370.26</v>
      </c>
      <c r="D1199">
        <v>4.9069000000000003</v>
      </c>
      <c r="E1199">
        <v>94.15</v>
      </c>
      <c r="F1199">
        <v>93.888000000000005</v>
      </c>
      <c r="G1199">
        <v>104.483</v>
      </c>
      <c r="H1199">
        <v>1323.06</v>
      </c>
      <c r="I1199">
        <v>1.0668</v>
      </c>
      <c r="J1199">
        <v>6.8697999999999997</v>
      </c>
      <c r="K1199">
        <v>253.91249999999999</v>
      </c>
      <c r="L1199">
        <v>23530</v>
      </c>
      <c r="M1199">
        <v>64.44</v>
      </c>
      <c r="N1199">
        <v>1836.72</v>
      </c>
      <c r="O1199">
        <v>2.8109999999999999</v>
      </c>
      <c r="P1199">
        <v>14.58</v>
      </c>
      <c r="Q1199">
        <v>4.0999999999999996</v>
      </c>
      <c r="R1199">
        <v>1.25</v>
      </c>
      <c r="S1199">
        <v>1.58</v>
      </c>
      <c r="T1199">
        <v>1.01</v>
      </c>
      <c r="U1199">
        <v>1099</v>
      </c>
      <c r="V1199">
        <v>3951.39</v>
      </c>
      <c r="W1199">
        <v>11379.48</v>
      </c>
      <c r="X1199">
        <v>6914.3</v>
      </c>
      <c r="Y1199">
        <v>2412.85</v>
      </c>
      <c r="Z1199">
        <v>27516.53</v>
      </c>
    </row>
    <row r="1200" spans="2:26" x14ac:dyDescent="0.25">
      <c r="B1200" s="3">
        <v>44985</v>
      </c>
      <c r="C1200">
        <v>369.77</v>
      </c>
      <c r="D1200">
        <v>4.9508999999999999</v>
      </c>
      <c r="E1200">
        <v>94.15</v>
      </c>
      <c r="F1200">
        <v>93.921000000000006</v>
      </c>
      <c r="G1200">
        <v>104.869</v>
      </c>
      <c r="H1200">
        <v>1323.06</v>
      </c>
      <c r="I1200">
        <v>1.0576000000000001</v>
      </c>
      <c r="J1200">
        <v>6.9356</v>
      </c>
      <c r="K1200">
        <v>252.69909999999999</v>
      </c>
      <c r="L1200">
        <v>23410</v>
      </c>
      <c r="M1200">
        <v>64.09</v>
      </c>
      <c r="N1200">
        <v>1826.92</v>
      </c>
      <c r="O1200">
        <v>2.7469999999999999</v>
      </c>
      <c r="P1200">
        <v>14.36</v>
      </c>
      <c r="Q1200">
        <v>4.12</v>
      </c>
      <c r="R1200">
        <v>1.24</v>
      </c>
      <c r="S1200">
        <v>1.58</v>
      </c>
      <c r="T1200">
        <v>1.02</v>
      </c>
      <c r="U1200">
        <v>990</v>
      </c>
      <c r="V1200">
        <v>3970.15</v>
      </c>
      <c r="W1200">
        <v>11455.54</v>
      </c>
      <c r="X1200">
        <v>6581.47</v>
      </c>
      <c r="Y1200">
        <v>2412.85</v>
      </c>
      <c r="Z1200">
        <v>27445.56</v>
      </c>
    </row>
    <row r="1201" spans="2:26" x14ac:dyDescent="0.25">
      <c r="B1201" s="3">
        <v>44984</v>
      </c>
      <c r="C1201">
        <v>367.46</v>
      </c>
      <c r="D1201">
        <v>4.9653999999999998</v>
      </c>
      <c r="E1201">
        <v>94.17</v>
      </c>
      <c r="F1201">
        <v>93.963999999999999</v>
      </c>
      <c r="G1201">
        <v>104.673</v>
      </c>
      <c r="H1201">
        <v>1323.1</v>
      </c>
      <c r="I1201">
        <v>1.0609</v>
      </c>
      <c r="J1201">
        <v>6.9440999999999997</v>
      </c>
      <c r="K1201">
        <v>254.3886</v>
      </c>
      <c r="L1201">
        <v>23445</v>
      </c>
      <c r="M1201">
        <v>64.41</v>
      </c>
      <c r="N1201">
        <v>1817.14</v>
      </c>
      <c r="O1201">
        <v>2.7309999999999999</v>
      </c>
      <c r="P1201">
        <v>14.97</v>
      </c>
      <c r="Q1201">
        <v>4.16</v>
      </c>
      <c r="R1201">
        <v>1.24</v>
      </c>
      <c r="S1201">
        <v>1.57</v>
      </c>
      <c r="T1201">
        <v>1.03</v>
      </c>
      <c r="U1201">
        <v>935</v>
      </c>
      <c r="V1201">
        <v>3982.24</v>
      </c>
      <c r="W1201">
        <v>11466.98</v>
      </c>
      <c r="X1201">
        <v>6670.22</v>
      </c>
      <c r="Y1201">
        <v>2402.64</v>
      </c>
      <c r="Z1201">
        <v>27423.96</v>
      </c>
    </row>
    <row r="1202" spans="2:26" x14ac:dyDescent="0.25">
      <c r="B1202" s="3">
        <v>44983</v>
      </c>
      <c r="C1202">
        <v>367.35</v>
      </c>
      <c r="D1202">
        <v>4.9916</v>
      </c>
      <c r="E1202">
        <v>94.17</v>
      </c>
      <c r="F1202">
        <v>93.994</v>
      </c>
      <c r="G1202">
        <v>105.214</v>
      </c>
      <c r="H1202">
        <v>1304.7</v>
      </c>
      <c r="I1202">
        <v>1.0548</v>
      </c>
      <c r="J1202">
        <v>6.9600999999999997</v>
      </c>
      <c r="K1202">
        <v>250.8663</v>
      </c>
      <c r="L1202">
        <v>23576.05</v>
      </c>
      <c r="M1202">
        <v>65.19</v>
      </c>
      <c r="N1202">
        <v>1811.04</v>
      </c>
      <c r="O1202">
        <v>2.4510000000000001</v>
      </c>
      <c r="P1202">
        <v>14.99</v>
      </c>
      <c r="Q1202">
        <v>4.1900000000000004</v>
      </c>
      <c r="R1202">
        <v>1.23</v>
      </c>
      <c r="S1202">
        <v>1.55</v>
      </c>
      <c r="T1202">
        <v>1.01</v>
      </c>
      <c r="U1202">
        <v>883</v>
      </c>
      <c r="V1202">
        <v>3970.04</v>
      </c>
      <c r="W1202">
        <v>11394.94</v>
      </c>
      <c r="X1202">
        <v>6703.45</v>
      </c>
      <c r="Y1202">
        <v>2423.61</v>
      </c>
      <c r="Z1202">
        <v>27453.48</v>
      </c>
    </row>
    <row r="1203" spans="2:26" x14ac:dyDescent="0.25">
      <c r="B1203" s="3">
        <v>44982</v>
      </c>
      <c r="C1203">
        <v>367.35</v>
      </c>
      <c r="D1203">
        <v>4.9916</v>
      </c>
      <c r="E1203">
        <v>94.17</v>
      </c>
      <c r="F1203">
        <v>93.994</v>
      </c>
      <c r="G1203">
        <v>105.214</v>
      </c>
      <c r="H1203">
        <v>1304.7</v>
      </c>
      <c r="I1203">
        <v>1.0548</v>
      </c>
      <c r="J1203">
        <v>6.9600999999999997</v>
      </c>
      <c r="K1203">
        <v>250.8663</v>
      </c>
      <c r="L1203">
        <v>23576.05</v>
      </c>
      <c r="M1203">
        <v>65.19</v>
      </c>
      <c r="N1203">
        <v>1811.04</v>
      </c>
      <c r="O1203">
        <v>2.4510000000000001</v>
      </c>
      <c r="P1203">
        <v>14.99</v>
      </c>
      <c r="Q1203">
        <v>4.1900000000000004</v>
      </c>
      <c r="R1203">
        <v>1.23</v>
      </c>
      <c r="S1203">
        <v>1.55</v>
      </c>
      <c r="T1203">
        <v>1.01</v>
      </c>
      <c r="U1203">
        <v>883</v>
      </c>
      <c r="V1203">
        <v>3970.04</v>
      </c>
      <c r="W1203">
        <v>11394.94</v>
      </c>
      <c r="X1203">
        <v>6703.45</v>
      </c>
      <c r="Y1203">
        <v>2423.61</v>
      </c>
      <c r="Z1203">
        <v>27453.48</v>
      </c>
    </row>
    <row r="1204" spans="2:26" x14ac:dyDescent="0.25">
      <c r="B1204" s="3">
        <v>44981</v>
      </c>
      <c r="C1204">
        <v>367.35</v>
      </c>
      <c r="D1204">
        <v>4.9916</v>
      </c>
      <c r="E1204">
        <v>94.15</v>
      </c>
      <c r="F1204">
        <v>93.994</v>
      </c>
      <c r="G1204">
        <v>105.214</v>
      </c>
      <c r="H1204">
        <v>1304.7</v>
      </c>
      <c r="I1204">
        <v>1.0548</v>
      </c>
      <c r="J1204">
        <v>6.9600999999999997</v>
      </c>
      <c r="K1204">
        <v>250.8663</v>
      </c>
      <c r="L1204">
        <v>23576.05</v>
      </c>
      <c r="M1204">
        <v>65.19</v>
      </c>
      <c r="N1204">
        <v>1811.04</v>
      </c>
      <c r="O1204">
        <v>2.4510000000000001</v>
      </c>
      <c r="P1204">
        <v>14.99</v>
      </c>
      <c r="Q1204">
        <v>4.1900000000000004</v>
      </c>
      <c r="R1204">
        <v>1.23</v>
      </c>
      <c r="S1204">
        <v>1.55</v>
      </c>
      <c r="T1204">
        <v>1.01</v>
      </c>
      <c r="U1204">
        <v>883</v>
      </c>
      <c r="V1204">
        <v>3970.04</v>
      </c>
      <c r="W1204">
        <v>11394.94</v>
      </c>
      <c r="X1204">
        <v>6703.45</v>
      </c>
      <c r="Y1204">
        <v>2423.61</v>
      </c>
      <c r="Z1204">
        <v>27453.48</v>
      </c>
    </row>
    <row r="1205" spans="2:26" x14ac:dyDescent="0.25">
      <c r="B1205" s="3">
        <v>44980</v>
      </c>
      <c r="C1205">
        <v>371.02</v>
      </c>
      <c r="D1205">
        <v>5.0430999999999999</v>
      </c>
      <c r="E1205">
        <v>94.24</v>
      </c>
      <c r="F1205">
        <v>94.043999999999997</v>
      </c>
      <c r="G1205">
        <v>104.598</v>
      </c>
      <c r="H1205">
        <v>1297</v>
      </c>
      <c r="I1205">
        <v>1.0596000000000001</v>
      </c>
      <c r="J1205">
        <v>6.9081000000000001</v>
      </c>
      <c r="K1205">
        <v>252.72229999999999</v>
      </c>
      <c r="L1205">
        <v>23920</v>
      </c>
      <c r="M1205">
        <v>65.430000000000007</v>
      </c>
      <c r="N1205">
        <v>1822.28</v>
      </c>
      <c r="O1205">
        <v>2.3140000000000001</v>
      </c>
      <c r="P1205">
        <v>14.9</v>
      </c>
      <c r="Q1205">
        <v>4.2300000000000004</v>
      </c>
      <c r="R1205">
        <v>1.23</v>
      </c>
      <c r="S1205">
        <v>1.56</v>
      </c>
      <c r="T1205">
        <v>1.01</v>
      </c>
      <c r="U1205">
        <v>816</v>
      </c>
      <c r="V1205">
        <v>4012.32</v>
      </c>
      <c r="W1205">
        <v>11590.4</v>
      </c>
      <c r="X1205">
        <v>6859.95</v>
      </c>
      <c r="Y1205">
        <v>2439.09</v>
      </c>
      <c r="Z1205">
        <v>27104.32</v>
      </c>
    </row>
    <row r="1206" spans="2:26" x14ac:dyDescent="0.25">
      <c r="B1206" s="3">
        <v>44979</v>
      </c>
      <c r="C1206">
        <v>378.31</v>
      </c>
      <c r="D1206">
        <v>5.1337000000000002</v>
      </c>
      <c r="E1206">
        <v>94.16</v>
      </c>
      <c r="F1206">
        <v>94.132000000000005</v>
      </c>
      <c r="G1206">
        <v>104.58499999999999</v>
      </c>
      <c r="H1206">
        <v>1304.95</v>
      </c>
      <c r="I1206">
        <v>1.0605</v>
      </c>
      <c r="J1206">
        <v>6.8929</v>
      </c>
      <c r="K1206">
        <v>252.94149999999999</v>
      </c>
      <c r="L1206">
        <v>23800</v>
      </c>
      <c r="M1206">
        <v>65.319999999999993</v>
      </c>
      <c r="N1206">
        <v>1825.39</v>
      </c>
      <c r="O1206">
        <v>2.1739999999999999</v>
      </c>
      <c r="P1206">
        <v>14.84</v>
      </c>
      <c r="Q1206">
        <v>4.34</v>
      </c>
      <c r="R1206">
        <v>1.24</v>
      </c>
      <c r="S1206">
        <v>1.56</v>
      </c>
      <c r="T1206">
        <v>1.03</v>
      </c>
      <c r="U1206">
        <v>674</v>
      </c>
      <c r="V1206">
        <v>3991.05</v>
      </c>
      <c r="W1206">
        <v>11507.07</v>
      </c>
      <c r="X1206">
        <v>6832.76</v>
      </c>
      <c r="Y1206">
        <v>2417.6799999999998</v>
      </c>
      <c r="Z1206">
        <v>27104.32</v>
      </c>
    </row>
    <row r="1207" spans="2:26" x14ac:dyDescent="0.25">
      <c r="B1207" s="3">
        <v>44978</v>
      </c>
      <c r="C1207">
        <v>375.44</v>
      </c>
      <c r="D1207">
        <v>5.1368999999999998</v>
      </c>
      <c r="E1207">
        <v>94.28</v>
      </c>
      <c r="F1207">
        <v>94.265000000000001</v>
      </c>
      <c r="G1207">
        <v>104.176</v>
      </c>
      <c r="H1207">
        <v>1296</v>
      </c>
      <c r="I1207">
        <v>1.0648</v>
      </c>
      <c r="J1207">
        <v>6.8795000000000002</v>
      </c>
      <c r="K1207">
        <v>251.04310000000001</v>
      </c>
      <c r="L1207">
        <v>24490</v>
      </c>
      <c r="M1207">
        <v>65.739999999999995</v>
      </c>
      <c r="N1207">
        <v>1835.09</v>
      </c>
      <c r="O1207">
        <v>2.073</v>
      </c>
      <c r="P1207">
        <v>14.3</v>
      </c>
      <c r="Q1207">
        <v>4.4000000000000004</v>
      </c>
      <c r="R1207">
        <v>1.23</v>
      </c>
      <c r="S1207">
        <v>1.56</v>
      </c>
      <c r="T1207">
        <v>1.02</v>
      </c>
      <c r="U1207">
        <v>594</v>
      </c>
      <c r="V1207">
        <v>3997.34</v>
      </c>
      <c r="W1207">
        <v>11492.3</v>
      </c>
      <c r="X1207">
        <v>6925.07</v>
      </c>
      <c r="Y1207">
        <v>2458.96</v>
      </c>
      <c r="Z1207">
        <v>27473.1</v>
      </c>
    </row>
    <row r="1208" spans="2:26" x14ac:dyDescent="0.25">
      <c r="B1208" s="3">
        <v>44977</v>
      </c>
      <c r="C1208">
        <v>377.15</v>
      </c>
      <c r="D1208">
        <v>5.0446999999999997</v>
      </c>
      <c r="E1208">
        <v>94.45</v>
      </c>
      <c r="F1208">
        <v>94.322999999999993</v>
      </c>
      <c r="G1208">
        <v>103.86199999999999</v>
      </c>
      <c r="H1208">
        <v>1294.55</v>
      </c>
      <c r="I1208">
        <v>1.0686</v>
      </c>
      <c r="J1208">
        <v>6.8552</v>
      </c>
      <c r="K1208">
        <v>250.80189999999999</v>
      </c>
      <c r="L1208">
        <v>24870</v>
      </c>
      <c r="M1208">
        <v>65.52</v>
      </c>
      <c r="N1208">
        <v>1841.38</v>
      </c>
      <c r="O1208">
        <v>2.2749999999999999</v>
      </c>
      <c r="P1208">
        <v>15.92</v>
      </c>
      <c r="Q1208">
        <v>4.26</v>
      </c>
      <c r="R1208">
        <v>1.21</v>
      </c>
      <c r="S1208">
        <v>1.54</v>
      </c>
      <c r="T1208">
        <v>1.04</v>
      </c>
      <c r="U1208">
        <v>552</v>
      </c>
      <c r="V1208">
        <v>4079.09</v>
      </c>
      <c r="W1208">
        <v>11787.27</v>
      </c>
      <c r="X1208">
        <v>7063.94</v>
      </c>
      <c r="Y1208">
        <v>2455.12</v>
      </c>
      <c r="Z1208">
        <v>27531.94</v>
      </c>
    </row>
    <row r="1209" spans="2:26" x14ac:dyDescent="0.25">
      <c r="B1209" s="3">
        <v>44976</v>
      </c>
      <c r="C1209">
        <v>377.15</v>
      </c>
      <c r="D1209">
        <v>5.0362999999999998</v>
      </c>
      <c r="E1209">
        <v>94.45</v>
      </c>
      <c r="F1209">
        <v>94.319000000000003</v>
      </c>
      <c r="G1209">
        <v>103.86199999999999</v>
      </c>
      <c r="H1209">
        <v>1299.6500000000001</v>
      </c>
      <c r="I1209">
        <v>1.0694999999999999</v>
      </c>
      <c r="J1209">
        <v>6.8685999999999998</v>
      </c>
      <c r="K1209">
        <v>251.69929999999999</v>
      </c>
      <c r="L1209">
        <v>24870</v>
      </c>
      <c r="M1209">
        <v>65.52</v>
      </c>
      <c r="N1209">
        <v>1842.36</v>
      </c>
      <c r="O1209">
        <v>2.2749999999999999</v>
      </c>
      <c r="P1209">
        <v>15.92</v>
      </c>
      <c r="Q1209">
        <v>4.26</v>
      </c>
      <c r="R1209">
        <v>1.21</v>
      </c>
      <c r="S1209">
        <v>1.54</v>
      </c>
      <c r="T1209">
        <v>1.04</v>
      </c>
      <c r="U1209">
        <v>538</v>
      </c>
      <c r="V1209">
        <v>4079.09</v>
      </c>
      <c r="W1209">
        <v>11787.27</v>
      </c>
      <c r="X1209">
        <v>6991.27</v>
      </c>
      <c r="Y1209">
        <v>2451.21</v>
      </c>
      <c r="Z1209">
        <v>27513.13</v>
      </c>
    </row>
    <row r="1210" spans="2:26" x14ac:dyDescent="0.25">
      <c r="B1210" s="3">
        <v>44975</v>
      </c>
      <c r="C1210">
        <v>377.15</v>
      </c>
      <c r="D1210">
        <v>5.0362999999999998</v>
      </c>
      <c r="E1210">
        <v>94.45</v>
      </c>
      <c r="F1210">
        <v>94.319000000000003</v>
      </c>
      <c r="G1210">
        <v>103.86199999999999</v>
      </c>
      <c r="H1210">
        <v>1299.6500000000001</v>
      </c>
      <c r="I1210">
        <v>1.0694999999999999</v>
      </c>
      <c r="J1210">
        <v>6.8685999999999998</v>
      </c>
      <c r="K1210">
        <v>251.69929999999999</v>
      </c>
      <c r="L1210">
        <v>24870</v>
      </c>
      <c r="M1210">
        <v>65.52</v>
      </c>
      <c r="N1210">
        <v>1842.36</v>
      </c>
      <c r="O1210">
        <v>2.2749999999999999</v>
      </c>
      <c r="P1210">
        <v>15.92</v>
      </c>
      <c r="Q1210">
        <v>4.26</v>
      </c>
      <c r="R1210">
        <v>1.21</v>
      </c>
      <c r="S1210">
        <v>1.54</v>
      </c>
      <c r="T1210">
        <v>1.04</v>
      </c>
      <c r="U1210">
        <v>538</v>
      </c>
      <c r="V1210">
        <v>4079.09</v>
      </c>
      <c r="W1210">
        <v>11787.27</v>
      </c>
      <c r="X1210">
        <v>6991.27</v>
      </c>
      <c r="Y1210">
        <v>2451.21</v>
      </c>
      <c r="Z1210">
        <v>27513.13</v>
      </c>
    </row>
    <row r="1211" spans="2:26" x14ac:dyDescent="0.25">
      <c r="B1211" s="3">
        <v>44974</v>
      </c>
      <c r="C1211">
        <v>377.15</v>
      </c>
      <c r="D1211">
        <v>5.0362999999999998</v>
      </c>
      <c r="E1211">
        <v>94.39</v>
      </c>
      <c r="F1211">
        <v>94.319000000000003</v>
      </c>
      <c r="G1211">
        <v>103.86199999999999</v>
      </c>
      <c r="H1211">
        <v>1299.6500000000001</v>
      </c>
      <c r="I1211">
        <v>1.0694999999999999</v>
      </c>
      <c r="J1211">
        <v>6.8685999999999998</v>
      </c>
      <c r="K1211">
        <v>251.69929999999999</v>
      </c>
      <c r="L1211">
        <v>24870</v>
      </c>
      <c r="M1211">
        <v>65.52</v>
      </c>
      <c r="N1211">
        <v>1842.36</v>
      </c>
      <c r="O1211">
        <v>2.2749999999999999</v>
      </c>
      <c r="P1211">
        <v>15.92</v>
      </c>
      <c r="Q1211">
        <v>4.26</v>
      </c>
      <c r="R1211">
        <v>1.21</v>
      </c>
      <c r="S1211">
        <v>1.54</v>
      </c>
      <c r="T1211">
        <v>1.04</v>
      </c>
      <c r="U1211">
        <v>538</v>
      </c>
      <c r="V1211">
        <v>4079.09</v>
      </c>
      <c r="W1211">
        <v>11787.27</v>
      </c>
      <c r="X1211">
        <v>6991.27</v>
      </c>
      <c r="Y1211">
        <v>2451.21</v>
      </c>
      <c r="Z1211">
        <v>27513.13</v>
      </c>
    </row>
    <row r="1212" spans="2:26" x14ac:dyDescent="0.25">
      <c r="B1212" s="3">
        <v>44973</v>
      </c>
      <c r="C1212">
        <v>366.73</v>
      </c>
      <c r="D1212">
        <v>4.9318</v>
      </c>
      <c r="E1212">
        <v>94.52</v>
      </c>
      <c r="F1212">
        <v>94.317999999999998</v>
      </c>
      <c r="G1212">
        <v>103.85599999999999</v>
      </c>
      <c r="H1212">
        <v>1284.75</v>
      </c>
      <c r="I1212">
        <v>1.0673999999999999</v>
      </c>
      <c r="J1212">
        <v>6.8574999999999999</v>
      </c>
      <c r="K1212">
        <v>246.2775</v>
      </c>
      <c r="L1212">
        <v>24640</v>
      </c>
      <c r="M1212">
        <v>66.52</v>
      </c>
      <c r="N1212">
        <v>1836.36</v>
      </c>
      <c r="O1212">
        <v>2.3889999999999998</v>
      </c>
      <c r="P1212">
        <v>16.295000000000002</v>
      </c>
      <c r="Q1212">
        <v>4.16</v>
      </c>
      <c r="R1212">
        <v>1.19</v>
      </c>
      <c r="S1212">
        <v>1.52</v>
      </c>
      <c r="T1212">
        <v>1.04</v>
      </c>
      <c r="U1212">
        <v>530</v>
      </c>
      <c r="V1212">
        <v>4090.41</v>
      </c>
      <c r="W1212">
        <v>11855.83</v>
      </c>
      <c r="X1212">
        <v>7089.95</v>
      </c>
      <c r="Y1212">
        <v>2475.48</v>
      </c>
      <c r="Z1212">
        <v>27696.44</v>
      </c>
    </row>
    <row r="1213" spans="2:26" x14ac:dyDescent="0.25">
      <c r="B1213" s="3">
        <v>44972</v>
      </c>
      <c r="C1213">
        <v>369.76</v>
      </c>
      <c r="D1213">
        <v>4.8956999999999997</v>
      </c>
      <c r="E1213">
        <v>94.6</v>
      </c>
      <c r="F1213">
        <v>94.287999999999997</v>
      </c>
      <c r="G1213">
        <v>103.923</v>
      </c>
      <c r="H1213">
        <v>1282.3</v>
      </c>
      <c r="I1213">
        <v>1.0689</v>
      </c>
      <c r="J1213">
        <v>6.8550000000000004</v>
      </c>
      <c r="K1213">
        <v>245.81389999999999</v>
      </c>
      <c r="L1213">
        <v>24250</v>
      </c>
      <c r="M1213">
        <v>66.42</v>
      </c>
      <c r="N1213">
        <v>1836.01</v>
      </c>
      <c r="O1213">
        <v>2.4710000000000001</v>
      </c>
      <c r="P1213">
        <v>17.882000000000001</v>
      </c>
      <c r="Q1213">
        <v>4.08</v>
      </c>
      <c r="R1213">
        <v>1.19</v>
      </c>
      <c r="S1213">
        <v>1.5</v>
      </c>
      <c r="T1213">
        <v>1.03</v>
      </c>
      <c r="U1213">
        <v>541</v>
      </c>
      <c r="V1213">
        <v>4147.6000000000004</v>
      </c>
      <c r="W1213">
        <v>12070.59</v>
      </c>
      <c r="X1213">
        <v>7018.14</v>
      </c>
      <c r="Y1213">
        <v>2427.9</v>
      </c>
      <c r="Z1213">
        <v>27501.86</v>
      </c>
    </row>
    <row r="1214" spans="2:26" x14ac:dyDescent="0.25">
      <c r="B1214" s="3">
        <v>44971</v>
      </c>
      <c r="C1214">
        <v>368.05</v>
      </c>
      <c r="D1214">
        <v>4.8916000000000004</v>
      </c>
      <c r="E1214">
        <v>94.66</v>
      </c>
      <c r="F1214">
        <v>94.262</v>
      </c>
      <c r="G1214">
        <v>103.233</v>
      </c>
      <c r="H1214">
        <v>1269.45</v>
      </c>
      <c r="I1214">
        <v>1.0738000000000001</v>
      </c>
      <c r="J1214">
        <v>6.8278999999999996</v>
      </c>
      <c r="K1214">
        <v>244.66130000000001</v>
      </c>
      <c r="L1214">
        <v>22335</v>
      </c>
      <c r="M1214">
        <v>66.16</v>
      </c>
      <c r="N1214">
        <v>1854.31</v>
      </c>
      <c r="O1214">
        <v>2.5670000000000002</v>
      </c>
      <c r="P1214">
        <v>17.89</v>
      </c>
      <c r="Q1214">
        <v>4.09</v>
      </c>
      <c r="R1214">
        <v>1.19</v>
      </c>
      <c r="S1214">
        <v>1.51</v>
      </c>
      <c r="T1214">
        <v>1.03</v>
      </c>
      <c r="U1214">
        <v>563</v>
      </c>
      <c r="V1214">
        <v>4136.13</v>
      </c>
      <c r="W1214">
        <v>11960.15</v>
      </c>
      <c r="X1214">
        <v>7110.42</v>
      </c>
      <c r="Y1214">
        <v>2465.64</v>
      </c>
      <c r="Z1214">
        <v>27602.77</v>
      </c>
    </row>
    <row r="1215" spans="2:26" x14ac:dyDescent="0.25">
      <c r="B1215" s="3">
        <v>44970</v>
      </c>
      <c r="C1215">
        <v>372.7</v>
      </c>
      <c r="D1215">
        <v>4.9390000000000001</v>
      </c>
      <c r="E1215">
        <v>94.66</v>
      </c>
      <c r="F1215">
        <v>94.269000000000005</v>
      </c>
      <c r="G1215">
        <v>103.345</v>
      </c>
      <c r="H1215">
        <v>1277.5</v>
      </c>
      <c r="I1215">
        <v>1.0723</v>
      </c>
      <c r="J1215">
        <v>6.8182999999999998</v>
      </c>
      <c r="K1215">
        <v>247.0797</v>
      </c>
      <c r="L1215">
        <v>21710</v>
      </c>
      <c r="M1215">
        <v>66.2</v>
      </c>
      <c r="N1215">
        <v>1853.49</v>
      </c>
      <c r="O1215">
        <v>2.4049999999999998</v>
      </c>
      <c r="P1215">
        <v>17.895</v>
      </c>
      <c r="Q1215">
        <v>4.1399999999999997</v>
      </c>
      <c r="R1215">
        <v>1.2</v>
      </c>
      <c r="S1215">
        <v>1.51</v>
      </c>
      <c r="T1215">
        <v>1.04</v>
      </c>
      <c r="U1215">
        <v>616</v>
      </c>
      <c r="V1215">
        <v>4137.29</v>
      </c>
      <c r="W1215">
        <v>11891.79</v>
      </c>
      <c r="X1215">
        <v>7144.45</v>
      </c>
      <c r="Y1215">
        <v>2452.6999999999998</v>
      </c>
      <c r="Z1215">
        <v>27427.32</v>
      </c>
    </row>
    <row r="1216" spans="2:26" x14ac:dyDescent="0.25">
      <c r="B1216" s="3">
        <v>44969</v>
      </c>
      <c r="C1216">
        <v>368.76</v>
      </c>
      <c r="D1216">
        <v>4.915</v>
      </c>
      <c r="E1216">
        <v>94.68</v>
      </c>
      <c r="F1216">
        <v>94.316000000000003</v>
      </c>
      <c r="G1216">
        <v>103.63</v>
      </c>
      <c r="H1216">
        <v>1264.95</v>
      </c>
      <c r="I1216">
        <v>1.0678000000000001</v>
      </c>
      <c r="J1216">
        <v>6.8144999999999998</v>
      </c>
      <c r="K1216">
        <v>242.56659999999999</v>
      </c>
      <c r="L1216">
        <v>21775</v>
      </c>
      <c r="M1216">
        <v>65.459999999999994</v>
      </c>
      <c r="N1216">
        <v>1865.57</v>
      </c>
      <c r="O1216">
        <v>2.5139999999999998</v>
      </c>
      <c r="P1216">
        <v>17.984999999999999</v>
      </c>
      <c r="Q1216">
        <v>4.1399999999999997</v>
      </c>
      <c r="R1216">
        <v>1.18</v>
      </c>
      <c r="S1216">
        <v>1.5</v>
      </c>
      <c r="T1216">
        <v>1.04</v>
      </c>
      <c r="U1216">
        <v>602</v>
      </c>
      <c r="V1216">
        <v>4090.46</v>
      </c>
      <c r="W1216">
        <v>11718.12</v>
      </c>
      <c r="X1216">
        <v>7126.19</v>
      </c>
      <c r="Y1216">
        <v>2469.73</v>
      </c>
      <c r="Z1216">
        <v>27670.98</v>
      </c>
    </row>
    <row r="1217" spans="2:26" x14ac:dyDescent="0.25">
      <c r="B1217" s="3">
        <v>44968</v>
      </c>
      <c r="C1217">
        <v>368.76</v>
      </c>
      <c r="D1217">
        <v>4.915</v>
      </c>
      <c r="E1217">
        <v>94.68</v>
      </c>
      <c r="F1217">
        <v>94.316000000000003</v>
      </c>
      <c r="G1217">
        <v>103.63</v>
      </c>
      <c r="H1217">
        <v>1264.95</v>
      </c>
      <c r="I1217">
        <v>1.0678000000000001</v>
      </c>
      <c r="J1217">
        <v>6.8144999999999998</v>
      </c>
      <c r="K1217">
        <v>242.56659999999999</v>
      </c>
      <c r="L1217">
        <v>21775</v>
      </c>
      <c r="M1217">
        <v>65.459999999999994</v>
      </c>
      <c r="N1217">
        <v>1865.57</v>
      </c>
      <c r="O1217">
        <v>2.5139999999999998</v>
      </c>
      <c r="P1217">
        <v>17.984999999999999</v>
      </c>
      <c r="Q1217">
        <v>4.1399999999999997</v>
      </c>
      <c r="R1217">
        <v>1.18</v>
      </c>
      <c r="S1217">
        <v>1.5</v>
      </c>
      <c r="T1217">
        <v>1.04</v>
      </c>
      <c r="U1217">
        <v>602</v>
      </c>
      <c r="V1217">
        <v>4090.46</v>
      </c>
      <c r="W1217">
        <v>11718.12</v>
      </c>
      <c r="X1217">
        <v>7126.19</v>
      </c>
      <c r="Y1217">
        <v>2469.73</v>
      </c>
      <c r="Z1217">
        <v>27670.98</v>
      </c>
    </row>
    <row r="1218" spans="2:26" x14ac:dyDescent="0.25">
      <c r="B1218" s="3">
        <v>44967</v>
      </c>
      <c r="C1218">
        <v>368.76</v>
      </c>
      <c r="D1218">
        <v>4.915</v>
      </c>
      <c r="E1218">
        <v>94.66</v>
      </c>
      <c r="F1218">
        <v>94.316000000000003</v>
      </c>
      <c r="G1218">
        <v>103.63</v>
      </c>
      <c r="H1218">
        <v>1264.95</v>
      </c>
      <c r="I1218">
        <v>1.0678000000000001</v>
      </c>
      <c r="J1218">
        <v>6.8144999999999998</v>
      </c>
      <c r="K1218">
        <v>242.56659999999999</v>
      </c>
      <c r="L1218">
        <v>21775</v>
      </c>
      <c r="M1218">
        <v>65.459999999999994</v>
      </c>
      <c r="N1218">
        <v>1865.57</v>
      </c>
      <c r="O1218">
        <v>2.5139999999999998</v>
      </c>
      <c r="P1218">
        <v>17.984999999999999</v>
      </c>
      <c r="Q1218">
        <v>4.1399999999999997</v>
      </c>
      <c r="R1218">
        <v>1.18</v>
      </c>
      <c r="S1218">
        <v>1.5</v>
      </c>
      <c r="T1218">
        <v>1.04</v>
      </c>
      <c r="U1218">
        <v>602</v>
      </c>
      <c r="V1218">
        <v>4090.46</v>
      </c>
      <c r="W1218">
        <v>11718.12</v>
      </c>
      <c r="X1218">
        <v>7126.19</v>
      </c>
      <c r="Y1218">
        <v>2469.73</v>
      </c>
      <c r="Z1218">
        <v>27670.98</v>
      </c>
    </row>
    <row r="1219" spans="2:26" x14ac:dyDescent="0.25">
      <c r="B1219" s="3">
        <v>44966</v>
      </c>
      <c r="C1219">
        <v>362.18</v>
      </c>
      <c r="D1219">
        <v>4.8</v>
      </c>
      <c r="E1219">
        <v>94.71</v>
      </c>
      <c r="F1219">
        <v>94.358000000000004</v>
      </c>
      <c r="G1219">
        <v>103.221</v>
      </c>
      <c r="H1219">
        <v>1260.3</v>
      </c>
      <c r="I1219">
        <v>1.0740000000000001</v>
      </c>
      <c r="J1219">
        <v>6.7864000000000004</v>
      </c>
      <c r="K1219">
        <v>238.89320000000001</v>
      </c>
      <c r="L1219">
        <v>22010</v>
      </c>
      <c r="M1219">
        <v>64.87</v>
      </c>
      <c r="N1219">
        <v>1861.78</v>
      </c>
      <c r="O1219">
        <v>2.4300000000000002</v>
      </c>
      <c r="P1219">
        <v>17.914999999999999</v>
      </c>
      <c r="Q1219">
        <v>3.99</v>
      </c>
      <c r="R1219">
        <v>1.17</v>
      </c>
      <c r="S1219">
        <v>1.48</v>
      </c>
      <c r="T1219">
        <v>1.04</v>
      </c>
      <c r="U1219">
        <v>592</v>
      </c>
      <c r="V1219">
        <v>4081.5</v>
      </c>
      <c r="W1219">
        <v>11789.58</v>
      </c>
      <c r="X1219">
        <v>7313.73</v>
      </c>
      <c r="Y1219">
        <v>2481.52</v>
      </c>
      <c r="Z1219">
        <v>27584.35</v>
      </c>
    </row>
    <row r="1220" spans="2:26" x14ac:dyDescent="0.25">
      <c r="B1220" s="3">
        <v>44965</v>
      </c>
      <c r="C1220">
        <v>365.94</v>
      </c>
      <c r="D1220">
        <v>4.8093000000000004</v>
      </c>
      <c r="E1220">
        <v>94.65</v>
      </c>
      <c r="F1220">
        <v>94.244</v>
      </c>
      <c r="G1220">
        <v>103.40900000000001</v>
      </c>
      <c r="H1220">
        <v>1260.2</v>
      </c>
      <c r="I1220">
        <v>1.0711999999999999</v>
      </c>
      <c r="J1220">
        <v>6.7920999999999996</v>
      </c>
      <c r="K1220">
        <v>242.30359999999999</v>
      </c>
      <c r="L1220">
        <v>22885</v>
      </c>
      <c r="M1220">
        <v>65.11</v>
      </c>
      <c r="N1220">
        <v>1875.49</v>
      </c>
      <c r="O1220">
        <v>2.3959999999999999</v>
      </c>
      <c r="P1220">
        <v>17.93</v>
      </c>
      <c r="Q1220">
        <v>3.99</v>
      </c>
      <c r="R1220">
        <v>1.1599999999999999</v>
      </c>
      <c r="S1220">
        <v>1.46</v>
      </c>
      <c r="T1220">
        <v>1.05</v>
      </c>
      <c r="U1220">
        <v>603</v>
      </c>
      <c r="V1220">
        <v>4117.8599999999997</v>
      </c>
      <c r="W1220">
        <v>11910.52</v>
      </c>
      <c r="X1220">
        <v>7189.29</v>
      </c>
      <c r="Y1220">
        <v>2483.64</v>
      </c>
      <c r="Z1220">
        <v>27606.46</v>
      </c>
    </row>
    <row r="1221" spans="2:26" x14ac:dyDescent="0.25">
      <c r="B1221" s="3">
        <v>44964</v>
      </c>
      <c r="C1221">
        <v>358.61</v>
      </c>
      <c r="D1221">
        <v>4.7643000000000004</v>
      </c>
      <c r="E1221">
        <v>94.6</v>
      </c>
      <c r="F1221">
        <v>94.167000000000002</v>
      </c>
      <c r="G1221">
        <v>103.42700000000001</v>
      </c>
      <c r="H1221">
        <v>1255.5999999999999</v>
      </c>
      <c r="I1221">
        <v>1.0726</v>
      </c>
      <c r="J1221">
        <v>6.7846000000000002</v>
      </c>
      <c r="K1221">
        <v>241.2817</v>
      </c>
      <c r="L1221">
        <v>23300</v>
      </c>
      <c r="M1221">
        <v>64.47</v>
      </c>
      <c r="N1221">
        <v>1873.1</v>
      </c>
      <c r="O1221">
        <v>2.5840000000000001</v>
      </c>
      <c r="P1221">
        <v>18.184999999999999</v>
      </c>
      <c r="Q1221">
        <v>3.91</v>
      </c>
      <c r="R1221">
        <v>1.1499999999999999</v>
      </c>
      <c r="S1221">
        <v>1.45</v>
      </c>
      <c r="T1221">
        <v>1.05</v>
      </c>
      <c r="U1221">
        <v>601</v>
      </c>
      <c r="V1221">
        <v>4164</v>
      </c>
      <c r="W1221">
        <v>12113.79</v>
      </c>
      <c r="X1221">
        <v>7232.25</v>
      </c>
      <c r="Y1221">
        <v>2451.71</v>
      </c>
      <c r="Z1221">
        <v>27685.47</v>
      </c>
    </row>
    <row r="1222" spans="2:26" x14ac:dyDescent="0.25">
      <c r="B1222" s="3">
        <v>44963</v>
      </c>
      <c r="C1222">
        <v>356.07</v>
      </c>
      <c r="D1222">
        <v>4.7472000000000003</v>
      </c>
      <c r="E1222">
        <v>94.51</v>
      </c>
      <c r="F1222">
        <v>94.010999999999996</v>
      </c>
      <c r="G1222">
        <v>103.621</v>
      </c>
      <c r="H1222">
        <v>1253.1500000000001</v>
      </c>
      <c r="I1222">
        <v>1.0726</v>
      </c>
      <c r="J1222">
        <v>6.7964000000000002</v>
      </c>
      <c r="K1222">
        <v>243.34870000000001</v>
      </c>
      <c r="L1222">
        <v>23110</v>
      </c>
      <c r="M1222">
        <v>63.97</v>
      </c>
      <c r="N1222">
        <v>1867.48</v>
      </c>
      <c r="O1222">
        <v>2.4569999999999999</v>
      </c>
      <c r="P1222">
        <v>18.495000000000001</v>
      </c>
      <c r="Q1222">
        <v>3.9</v>
      </c>
      <c r="R1222">
        <v>1.1499999999999999</v>
      </c>
      <c r="S1222">
        <v>1.44</v>
      </c>
      <c r="T1222">
        <v>1.06</v>
      </c>
      <c r="U1222">
        <v>608</v>
      </c>
      <c r="V1222">
        <v>4111.08</v>
      </c>
      <c r="W1222">
        <v>11887.45</v>
      </c>
      <c r="X1222">
        <v>7189.37</v>
      </c>
      <c r="Y1222">
        <v>2438.19</v>
      </c>
      <c r="Z1222">
        <v>27693.65</v>
      </c>
    </row>
    <row r="1223" spans="2:26" x14ac:dyDescent="0.25">
      <c r="B1223" s="3">
        <v>44962</v>
      </c>
      <c r="C1223">
        <v>353.06</v>
      </c>
      <c r="D1223">
        <v>4.7077</v>
      </c>
      <c r="E1223">
        <v>94.46</v>
      </c>
      <c r="F1223">
        <v>93.885999999999996</v>
      </c>
      <c r="G1223">
        <v>102.91500000000001</v>
      </c>
      <c r="H1223">
        <v>1229.3499999999999</v>
      </c>
      <c r="I1223">
        <v>1.0794999999999999</v>
      </c>
      <c r="J1223">
        <v>6.798</v>
      </c>
      <c r="K1223">
        <v>239.48099999999999</v>
      </c>
      <c r="L1223">
        <v>23485</v>
      </c>
      <c r="M1223">
        <v>63.42</v>
      </c>
      <c r="N1223">
        <v>1864.97</v>
      </c>
      <c r="O1223">
        <v>2.41</v>
      </c>
      <c r="P1223">
        <v>18.524999999999999</v>
      </c>
      <c r="Q1223">
        <v>3.85</v>
      </c>
      <c r="R1223">
        <v>1.1499999999999999</v>
      </c>
      <c r="S1223">
        <v>1.44</v>
      </c>
      <c r="T1223">
        <v>1.06</v>
      </c>
      <c r="U1223">
        <v>621</v>
      </c>
      <c r="V1223">
        <v>4136.4799999999996</v>
      </c>
      <c r="W1223">
        <v>12006.96</v>
      </c>
      <c r="X1223">
        <v>7387.02</v>
      </c>
      <c r="Y1223">
        <v>2480.4</v>
      </c>
      <c r="Z1223">
        <v>27509.46</v>
      </c>
    </row>
    <row r="1224" spans="2:26" x14ac:dyDescent="0.25">
      <c r="B1224" s="3">
        <v>44961</v>
      </c>
      <c r="C1224">
        <v>353.06</v>
      </c>
      <c r="D1224">
        <v>4.7077</v>
      </c>
      <c r="E1224">
        <v>94.46</v>
      </c>
      <c r="F1224">
        <v>93.885999999999996</v>
      </c>
      <c r="G1224">
        <v>102.91500000000001</v>
      </c>
      <c r="H1224">
        <v>1229.3499999999999</v>
      </c>
      <c r="I1224">
        <v>1.0794999999999999</v>
      </c>
      <c r="J1224">
        <v>6.798</v>
      </c>
      <c r="K1224">
        <v>239.48099999999999</v>
      </c>
      <c r="L1224">
        <v>23485</v>
      </c>
      <c r="M1224">
        <v>63.42</v>
      </c>
      <c r="N1224">
        <v>1864.97</v>
      </c>
      <c r="O1224">
        <v>2.41</v>
      </c>
      <c r="P1224">
        <v>18.524999999999999</v>
      </c>
      <c r="Q1224">
        <v>3.85</v>
      </c>
      <c r="R1224">
        <v>1.1499999999999999</v>
      </c>
      <c r="S1224">
        <v>1.44</v>
      </c>
      <c r="T1224">
        <v>1.06</v>
      </c>
      <c r="U1224">
        <v>621</v>
      </c>
      <c r="V1224">
        <v>4136.4799999999996</v>
      </c>
      <c r="W1224">
        <v>12006.96</v>
      </c>
      <c r="X1224">
        <v>7387.02</v>
      </c>
      <c r="Y1224">
        <v>2480.4</v>
      </c>
      <c r="Z1224">
        <v>27509.46</v>
      </c>
    </row>
    <row r="1225" spans="2:26" x14ac:dyDescent="0.25">
      <c r="B1225" s="3">
        <v>44960</v>
      </c>
      <c r="C1225">
        <v>353.06</v>
      </c>
      <c r="D1225">
        <v>4.7077</v>
      </c>
      <c r="E1225">
        <v>94.45</v>
      </c>
      <c r="F1225">
        <v>93.885999999999996</v>
      </c>
      <c r="G1225">
        <v>102.91500000000001</v>
      </c>
      <c r="H1225">
        <v>1229.3499999999999</v>
      </c>
      <c r="I1225">
        <v>1.0794999999999999</v>
      </c>
      <c r="J1225">
        <v>6.798</v>
      </c>
      <c r="K1225">
        <v>239.48099999999999</v>
      </c>
      <c r="L1225">
        <v>23485</v>
      </c>
      <c r="M1225">
        <v>63.42</v>
      </c>
      <c r="N1225">
        <v>1864.97</v>
      </c>
      <c r="O1225">
        <v>2.41</v>
      </c>
      <c r="P1225">
        <v>18.524999999999999</v>
      </c>
      <c r="Q1225">
        <v>3.85</v>
      </c>
      <c r="R1225">
        <v>1.1499999999999999</v>
      </c>
      <c r="S1225">
        <v>1.44</v>
      </c>
      <c r="T1225">
        <v>1.06</v>
      </c>
      <c r="U1225">
        <v>621</v>
      </c>
      <c r="V1225">
        <v>4136.4799999999996</v>
      </c>
      <c r="W1225">
        <v>12006.96</v>
      </c>
      <c r="X1225">
        <v>7387.02</v>
      </c>
      <c r="Y1225">
        <v>2480.4</v>
      </c>
      <c r="Z1225">
        <v>27509.46</v>
      </c>
    </row>
    <row r="1226" spans="2:26" x14ac:dyDescent="0.25">
      <c r="B1226" s="3">
        <v>44959</v>
      </c>
      <c r="C1226">
        <v>354.7</v>
      </c>
      <c r="D1226">
        <v>4.7409999999999997</v>
      </c>
      <c r="E1226">
        <v>94.37</v>
      </c>
      <c r="F1226">
        <v>93.701999999999998</v>
      </c>
      <c r="G1226">
        <v>101.75</v>
      </c>
      <c r="H1226">
        <v>1220.3499999999999</v>
      </c>
      <c r="I1226">
        <v>1.091</v>
      </c>
      <c r="J1226">
        <v>6.7310999999999996</v>
      </c>
      <c r="K1226">
        <v>241.96530000000001</v>
      </c>
      <c r="L1226">
        <v>24005</v>
      </c>
      <c r="M1226">
        <v>64.7</v>
      </c>
      <c r="N1226">
        <v>1912.72</v>
      </c>
      <c r="O1226">
        <v>2.456</v>
      </c>
      <c r="P1226">
        <v>18.37</v>
      </c>
      <c r="Q1226">
        <v>3.86</v>
      </c>
      <c r="R1226">
        <v>1.1499999999999999</v>
      </c>
      <c r="S1226">
        <v>1.43</v>
      </c>
      <c r="T1226">
        <v>1.1000000000000001</v>
      </c>
      <c r="U1226">
        <v>640</v>
      </c>
      <c r="V1226">
        <v>4179.76</v>
      </c>
      <c r="W1226">
        <v>12200.82</v>
      </c>
      <c r="X1226">
        <v>7505.79</v>
      </c>
      <c r="Y1226">
        <v>2468.88</v>
      </c>
      <c r="Z1226">
        <v>27402.05</v>
      </c>
    </row>
    <row r="1227" spans="2:26" x14ac:dyDescent="0.25">
      <c r="B1227" s="3">
        <v>44958</v>
      </c>
      <c r="C1227">
        <v>369.37</v>
      </c>
      <c r="D1227">
        <v>4.9676999999999998</v>
      </c>
      <c r="E1227">
        <v>94.24</v>
      </c>
      <c r="F1227">
        <v>93.504000000000005</v>
      </c>
      <c r="G1227">
        <v>101.217</v>
      </c>
      <c r="H1227">
        <v>1231.55</v>
      </c>
      <c r="I1227">
        <v>1.099</v>
      </c>
      <c r="J1227">
        <v>6.7422000000000004</v>
      </c>
      <c r="K1227">
        <v>243.84479999999999</v>
      </c>
      <c r="L1227">
        <v>23755</v>
      </c>
      <c r="M1227">
        <v>64.75</v>
      </c>
      <c r="N1227">
        <v>1950.52</v>
      </c>
      <c r="O1227">
        <v>2.468</v>
      </c>
      <c r="P1227">
        <v>18.97</v>
      </c>
      <c r="Q1227">
        <v>4.1900000000000004</v>
      </c>
      <c r="R1227">
        <v>1.18</v>
      </c>
      <c r="S1227">
        <v>1.45</v>
      </c>
      <c r="T1227">
        <v>1.08</v>
      </c>
      <c r="U1227">
        <v>668</v>
      </c>
      <c r="V1227">
        <v>4119.21</v>
      </c>
      <c r="W1227">
        <v>11816.32</v>
      </c>
      <c r="X1227">
        <v>7560.4</v>
      </c>
      <c r="Y1227">
        <v>2449.8000000000002</v>
      </c>
      <c r="Z1227">
        <v>27346.880000000001</v>
      </c>
    </row>
    <row r="1228" spans="2:26" x14ac:dyDescent="0.25">
      <c r="B1228" s="3">
        <v>44957</v>
      </c>
      <c r="C1228">
        <v>368.14</v>
      </c>
      <c r="D1228">
        <v>4.9771999999999998</v>
      </c>
      <c r="E1228">
        <v>94.23</v>
      </c>
      <c r="F1228">
        <v>93.46</v>
      </c>
      <c r="G1228">
        <v>102.09699999999999</v>
      </c>
      <c r="H1228">
        <v>1231.9000000000001</v>
      </c>
      <c r="I1228">
        <v>1.0863</v>
      </c>
      <c r="J1228">
        <v>6.7553000000000001</v>
      </c>
      <c r="K1228">
        <v>242.73869999999999</v>
      </c>
      <c r="L1228">
        <v>23250</v>
      </c>
      <c r="M1228">
        <v>65.81</v>
      </c>
      <c r="N1228">
        <v>1928.36</v>
      </c>
      <c r="O1228">
        <v>2.6840000000000002</v>
      </c>
      <c r="P1228">
        <v>19.024999999999999</v>
      </c>
      <c r="Q1228">
        <v>4.2</v>
      </c>
      <c r="R1228">
        <v>1.17</v>
      </c>
      <c r="S1228">
        <v>1.45</v>
      </c>
      <c r="T1228">
        <v>1.0900000000000001</v>
      </c>
      <c r="U1228">
        <v>681</v>
      </c>
      <c r="V1228">
        <v>4076.6</v>
      </c>
      <c r="W1228">
        <v>11584.55</v>
      </c>
      <c r="X1228">
        <v>7424.92</v>
      </c>
      <c r="Y1228">
        <v>2425.08</v>
      </c>
      <c r="Z1228">
        <v>27327.11</v>
      </c>
    </row>
    <row r="1229" spans="2:26" x14ac:dyDescent="0.25">
      <c r="B1229" s="3">
        <v>44956</v>
      </c>
      <c r="C1229">
        <v>370.45</v>
      </c>
      <c r="D1229">
        <v>4.9435000000000002</v>
      </c>
      <c r="E1229">
        <v>94.22</v>
      </c>
      <c r="F1229">
        <v>93.34</v>
      </c>
      <c r="G1229">
        <v>102.276</v>
      </c>
      <c r="H1229">
        <v>1227.4000000000001</v>
      </c>
      <c r="I1229">
        <v>1.0851</v>
      </c>
      <c r="J1229">
        <v>6.7523</v>
      </c>
      <c r="K1229">
        <v>239.67410000000001</v>
      </c>
      <c r="L1229">
        <v>22825</v>
      </c>
      <c r="M1229">
        <v>64.92</v>
      </c>
      <c r="N1229">
        <v>1923.17</v>
      </c>
      <c r="O1229">
        <v>2.677</v>
      </c>
      <c r="P1229">
        <v>19.484999999999999</v>
      </c>
      <c r="Q1229">
        <v>4.18</v>
      </c>
      <c r="R1229">
        <v>1.19</v>
      </c>
      <c r="S1229">
        <v>1.47</v>
      </c>
      <c r="T1229">
        <v>1.1000000000000001</v>
      </c>
      <c r="U1229">
        <v>680</v>
      </c>
      <c r="V1229">
        <v>4017.77</v>
      </c>
      <c r="W1229">
        <v>11393.81</v>
      </c>
      <c r="X1229">
        <v>7496.07</v>
      </c>
      <c r="Y1229">
        <v>2450.4699999999998</v>
      </c>
      <c r="Z1229">
        <v>27433.4</v>
      </c>
    </row>
    <row r="1230" spans="2:26" x14ac:dyDescent="0.25">
      <c r="B1230" s="3">
        <v>44955</v>
      </c>
      <c r="C1230">
        <v>366.43</v>
      </c>
      <c r="D1230">
        <v>4.9142999999999999</v>
      </c>
      <c r="E1230">
        <v>94.21</v>
      </c>
      <c r="F1230">
        <v>93.227999999999994</v>
      </c>
      <c r="G1230">
        <v>101.92700000000001</v>
      </c>
      <c r="H1230">
        <v>1231.3</v>
      </c>
      <c r="I1230">
        <v>1.0868</v>
      </c>
      <c r="J1230">
        <v>6.7845000000000004</v>
      </c>
      <c r="K1230">
        <v>241.0342</v>
      </c>
      <c r="L1230">
        <v>23052.73</v>
      </c>
      <c r="M1230">
        <v>65.06</v>
      </c>
      <c r="N1230">
        <v>1928.04</v>
      </c>
      <c r="O1230">
        <v>3.109</v>
      </c>
      <c r="P1230">
        <v>19.5</v>
      </c>
      <c r="Q1230">
        <v>4.13</v>
      </c>
      <c r="R1230">
        <v>1.19</v>
      </c>
      <c r="S1230">
        <v>1.46</v>
      </c>
      <c r="T1230">
        <v>1.1000000000000001</v>
      </c>
      <c r="U1230">
        <v>676</v>
      </c>
      <c r="V1230">
        <v>4070.56</v>
      </c>
      <c r="W1230">
        <v>11621.71</v>
      </c>
      <c r="X1230">
        <v>7773.61</v>
      </c>
      <c r="Y1230">
        <v>2484.02</v>
      </c>
      <c r="Z1230">
        <v>27382.560000000001</v>
      </c>
    </row>
    <row r="1231" spans="2:26" x14ac:dyDescent="0.25">
      <c r="B1231" s="3">
        <v>44954</v>
      </c>
      <c r="C1231">
        <v>366.43</v>
      </c>
      <c r="D1231">
        <v>4.9142999999999999</v>
      </c>
      <c r="E1231">
        <v>94.21</v>
      </c>
      <c r="F1231">
        <v>93.227999999999994</v>
      </c>
      <c r="G1231">
        <v>101.92700000000001</v>
      </c>
      <c r="H1231">
        <v>1231.3</v>
      </c>
      <c r="I1231">
        <v>1.0868</v>
      </c>
      <c r="J1231">
        <v>6.7845000000000004</v>
      </c>
      <c r="K1231">
        <v>241.0342</v>
      </c>
      <c r="L1231">
        <v>23052.73</v>
      </c>
      <c r="M1231">
        <v>65.06</v>
      </c>
      <c r="N1231">
        <v>1928.04</v>
      </c>
      <c r="O1231">
        <v>3.109</v>
      </c>
      <c r="P1231">
        <v>19.5</v>
      </c>
      <c r="Q1231">
        <v>4.13</v>
      </c>
      <c r="R1231">
        <v>1.19</v>
      </c>
      <c r="S1231">
        <v>1.46</v>
      </c>
      <c r="T1231">
        <v>1.1000000000000001</v>
      </c>
      <c r="U1231">
        <v>676</v>
      </c>
      <c r="V1231">
        <v>4070.56</v>
      </c>
      <c r="W1231">
        <v>11621.71</v>
      </c>
      <c r="X1231">
        <v>7773.61</v>
      </c>
      <c r="Y1231">
        <v>2484.02</v>
      </c>
      <c r="Z1231">
        <v>27382.560000000001</v>
      </c>
    </row>
    <row r="1232" spans="2:26" x14ac:dyDescent="0.25">
      <c r="B1232" s="3">
        <v>44953</v>
      </c>
      <c r="C1232">
        <v>366.43</v>
      </c>
      <c r="D1232">
        <v>4.9142999999999999</v>
      </c>
      <c r="E1232">
        <v>94.21</v>
      </c>
      <c r="F1232">
        <v>93.227999999999994</v>
      </c>
      <c r="G1232">
        <v>101.92700000000001</v>
      </c>
      <c r="H1232">
        <v>1231.3</v>
      </c>
      <c r="I1232">
        <v>1.0868</v>
      </c>
      <c r="J1232">
        <v>6.7845000000000004</v>
      </c>
      <c r="K1232">
        <v>241.0342</v>
      </c>
      <c r="L1232">
        <v>23052.73</v>
      </c>
      <c r="M1232">
        <v>65.06</v>
      </c>
      <c r="N1232">
        <v>1928.04</v>
      </c>
      <c r="O1232">
        <v>3.109</v>
      </c>
      <c r="P1232">
        <v>19.5</v>
      </c>
      <c r="Q1232">
        <v>4.13</v>
      </c>
      <c r="R1232">
        <v>1.19</v>
      </c>
      <c r="S1232">
        <v>1.46</v>
      </c>
      <c r="T1232">
        <v>1.1000000000000001</v>
      </c>
      <c r="U1232">
        <v>676</v>
      </c>
      <c r="V1232">
        <v>4070.56</v>
      </c>
      <c r="W1232">
        <v>11621.71</v>
      </c>
      <c r="X1232">
        <v>7773.61</v>
      </c>
      <c r="Y1232">
        <v>2484.02</v>
      </c>
      <c r="Z1232">
        <v>27382.560000000001</v>
      </c>
    </row>
    <row r="1233" spans="2:26" x14ac:dyDescent="0.25">
      <c r="B1233" s="3">
        <v>44952</v>
      </c>
      <c r="C1233">
        <v>367.31</v>
      </c>
      <c r="D1233">
        <v>4.9314</v>
      </c>
      <c r="E1233">
        <v>94.14</v>
      </c>
      <c r="F1233">
        <v>93.174999999999997</v>
      </c>
      <c r="G1233">
        <v>101.839</v>
      </c>
      <c r="H1233">
        <v>1231</v>
      </c>
      <c r="I1233">
        <v>1.0891999999999999</v>
      </c>
      <c r="J1233">
        <v>6.7845000000000004</v>
      </c>
      <c r="K1233">
        <v>242.85839999999999</v>
      </c>
      <c r="L1233">
        <v>23075</v>
      </c>
      <c r="M1233">
        <v>65.59</v>
      </c>
      <c r="N1233">
        <v>1929.21</v>
      </c>
      <c r="O1233">
        <v>2.944</v>
      </c>
      <c r="P1233">
        <v>20.164999999999999</v>
      </c>
      <c r="Q1233">
        <v>4.1399999999999997</v>
      </c>
      <c r="R1233">
        <v>1.19</v>
      </c>
      <c r="S1233">
        <v>1.46</v>
      </c>
      <c r="T1233">
        <v>1.1100000000000001</v>
      </c>
      <c r="U1233">
        <v>677</v>
      </c>
      <c r="V1233">
        <v>4060.43</v>
      </c>
      <c r="W1233">
        <v>11512.41</v>
      </c>
      <c r="X1233">
        <v>7706.72</v>
      </c>
      <c r="Y1233">
        <v>2468.65</v>
      </c>
      <c r="Z1233">
        <v>27362.75</v>
      </c>
    </row>
    <row r="1234" spans="2:26" x14ac:dyDescent="0.25">
      <c r="B1234" s="3">
        <v>44951</v>
      </c>
      <c r="C1234">
        <v>371.94</v>
      </c>
      <c r="D1234">
        <v>5.0187999999999997</v>
      </c>
      <c r="E1234">
        <v>94.09</v>
      </c>
      <c r="F1234">
        <v>93.153000000000006</v>
      </c>
      <c r="G1234">
        <v>101.64100000000001</v>
      </c>
      <c r="H1234">
        <v>1231.6500000000001</v>
      </c>
      <c r="I1234">
        <v>1.0915999999999999</v>
      </c>
      <c r="J1234">
        <v>6.7845000000000004</v>
      </c>
      <c r="K1234">
        <v>242.57660000000001</v>
      </c>
      <c r="L1234">
        <v>22940</v>
      </c>
      <c r="M1234">
        <v>65.760000000000005</v>
      </c>
      <c r="N1234">
        <v>1946.11</v>
      </c>
      <c r="O1234">
        <v>3.0670000000000002</v>
      </c>
      <c r="P1234">
        <v>20.94</v>
      </c>
      <c r="Q1234">
        <v>4.24</v>
      </c>
      <c r="R1234">
        <v>1.22</v>
      </c>
      <c r="S1234">
        <v>1.48</v>
      </c>
      <c r="T1234">
        <v>1.1299999999999999</v>
      </c>
      <c r="U1234">
        <v>703</v>
      </c>
      <c r="V1234">
        <v>4016.22</v>
      </c>
      <c r="W1234">
        <v>11313.36</v>
      </c>
      <c r="X1234">
        <v>7483.58</v>
      </c>
      <c r="Y1234">
        <v>2428.5700000000002</v>
      </c>
      <c r="Z1234">
        <v>27395.01</v>
      </c>
    </row>
    <row r="1235" spans="2:26" x14ac:dyDescent="0.25">
      <c r="B1235" s="3">
        <v>44950</v>
      </c>
      <c r="C1235">
        <v>369.85</v>
      </c>
      <c r="D1235">
        <v>4.9862000000000002</v>
      </c>
      <c r="E1235">
        <v>94.06</v>
      </c>
      <c r="F1235">
        <v>93.161000000000001</v>
      </c>
      <c r="G1235">
        <v>101.91800000000001</v>
      </c>
      <c r="H1235">
        <v>1235.55</v>
      </c>
      <c r="I1235">
        <v>1.0887</v>
      </c>
      <c r="J1235">
        <v>6.7845000000000004</v>
      </c>
      <c r="K1235">
        <v>239.2988</v>
      </c>
      <c r="L1235">
        <v>23065</v>
      </c>
      <c r="M1235">
        <v>66.12</v>
      </c>
      <c r="N1235">
        <v>1937.36</v>
      </c>
      <c r="O1235">
        <v>3.258</v>
      </c>
      <c r="P1235">
        <v>22.114999999999998</v>
      </c>
      <c r="Q1235">
        <v>4.2</v>
      </c>
      <c r="R1235">
        <v>1.22</v>
      </c>
      <c r="S1235">
        <v>1.48</v>
      </c>
      <c r="T1235">
        <v>1.1299999999999999</v>
      </c>
      <c r="U1235">
        <v>721</v>
      </c>
      <c r="V1235">
        <v>4016.95</v>
      </c>
      <c r="W1235">
        <v>11334.27</v>
      </c>
      <c r="X1235">
        <v>7483.58</v>
      </c>
      <c r="Y1235">
        <v>2395.2600000000002</v>
      </c>
      <c r="Z1235">
        <v>27299.19</v>
      </c>
    </row>
    <row r="1236" spans="2:26" x14ac:dyDescent="0.25">
      <c r="B1236" s="3">
        <v>44949</v>
      </c>
      <c r="C1236">
        <v>364.99</v>
      </c>
      <c r="D1236">
        <v>4.9518000000000004</v>
      </c>
      <c r="E1236">
        <v>93.98</v>
      </c>
      <c r="F1236">
        <v>93.126000000000005</v>
      </c>
      <c r="G1236">
        <v>102.13800000000001</v>
      </c>
      <c r="H1236">
        <v>1235.55</v>
      </c>
      <c r="I1236">
        <v>1.0871999999999999</v>
      </c>
      <c r="J1236">
        <v>6.7845000000000004</v>
      </c>
      <c r="K1236">
        <v>236.4479</v>
      </c>
      <c r="L1236">
        <v>23090</v>
      </c>
      <c r="M1236">
        <v>66.989999999999995</v>
      </c>
      <c r="N1236">
        <v>1931.04</v>
      </c>
      <c r="O1236">
        <v>3.4470000000000001</v>
      </c>
      <c r="P1236">
        <v>23.254999999999999</v>
      </c>
      <c r="Q1236">
        <v>4.16</v>
      </c>
      <c r="R1236">
        <v>1.22</v>
      </c>
      <c r="S1236">
        <v>1.47</v>
      </c>
      <c r="T1236">
        <v>1.1499999999999999</v>
      </c>
      <c r="U1236">
        <v>740</v>
      </c>
      <c r="V1236">
        <v>4019.81</v>
      </c>
      <c r="W1236">
        <v>11364.41</v>
      </c>
      <c r="X1236">
        <v>7483.58</v>
      </c>
      <c r="Y1236">
        <v>2395.2600000000002</v>
      </c>
      <c r="Z1236">
        <v>26906.04</v>
      </c>
    </row>
    <row r="1237" spans="2:26" x14ac:dyDescent="0.25">
      <c r="B1237" s="3">
        <v>44948</v>
      </c>
      <c r="C1237">
        <v>369.5</v>
      </c>
      <c r="D1237">
        <v>5.0137</v>
      </c>
      <c r="E1237">
        <v>93.97</v>
      </c>
      <c r="F1237">
        <v>93.063000000000002</v>
      </c>
      <c r="G1237">
        <v>102.012</v>
      </c>
      <c r="H1237">
        <v>1235.55</v>
      </c>
      <c r="I1237">
        <v>1.0855999999999999</v>
      </c>
      <c r="J1237">
        <v>6.7845000000000004</v>
      </c>
      <c r="K1237">
        <v>237.2122</v>
      </c>
      <c r="L1237">
        <v>22390</v>
      </c>
      <c r="M1237">
        <v>66.36</v>
      </c>
      <c r="N1237">
        <v>1926.08</v>
      </c>
      <c r="O1237">
        <v>3.1739999999999999</v>
      </c>
      <c r="P1237">
        <v>22.815000000000001</v>
      </c>
      <c r="Q1237">
        <v>4.24</v>
      </c>
      <c r="R1237">
        <v>1.23</v>
      </c>
      <c r="S1237">
        <v>1.48</v>
      </c>
      <c r="T1237">
        <v>1.1499999999999999</v>
      </c>
      <c r="U1237">
        <v>763</v>
      </c>
      <c r="V1237">
        <v>3972.61</v>
      </c>
      <c r="W1237">
        <v>11140.43</v>
      </c>
      <c r="X1237">
        <v>7483.58</v>
      </c>
      <c r="Y1237">
        <v>2395.2600000000002</v>
      </c>
      <c r="Z1237">
        <v>26553.53</v>
      </c>
    </row>
    <row r="1238" spans="2:26" x14ac:dyDescent="0.25">
      <c r="B1238" s="3">
        <v>44947</v>
      </c>
      <c r="C1238">
        <v>369.5</v>
      </c>
      <c r="D1238">
        <v>5.0137</v>
      </c>
      <c r="E1238">
        <v>93.97</v>
      </c>
      <c r="F1238">
        <v>93.063000000000002</v>
      </c>
      <c r="G1238">
        <v>102.012</v>
      </c>
      <c r="H1238">
        <v>1235.55</v>
      </c>
      <c r="I1238">
        <v>1.0855999999999999</v>
      </c>
      <c r="J1238">
        <v>6.7845000000000004</v>
      </c>
      <c r="K1238">
        <v>237.2122</v>
      </c>
      <c r="L1238">
        <v>22390</v>
      </c>
      <c r="M1238">
        <v>66.36</v>
      </c>
      <c r="N1238">
        <v>1926.08</v>
      </c>
      <c r="O1238">
        <v>3.1739999999999999</v>
      </c>
      <c r="P1238">
        <v>22.815000000000001</v>
      </c>
      <c r="Q1238">
        <v>4.24</v>
      </c>
      <c r="R1238">
        <v>1.23</v>
      </c>
      <c r="S1238">
        <v>1.48</v>
      </c>
      <c r="T1238">
        <v>1.1499999999999999</v>
      </c>
      <c r="U1238">
        <v>763</v>
      </c>
      <c r="V1238">
        <v>3972.61</v>
      </c>
      <c r="W1238">
        <v>11140.43</v>
      </c>
      <c r="X1238">
        <v>7483.58</v>
      </c>
      <c r="Y1238">
        <v>2395.2600000000002</v>
      </c>
      <c r="Z1238">
        <v>26553.53</v>
      </c>
    </row>
    <row r="1239" spans="2:26" x14ac:dyDescent="0.25">
      <c r="B1239" s="3">
        <v>44946</v>
      </c>
      <c r="C1239">
        <v>369.5</v>
      </c>
      <c r="D1239">
        <v>5.0137</v>
      </c>
      <c r="E1239">
        <v>93.98</v>
      </c>
      <c r="F1239">
        <v>93.063000000000002</v>
      </c>
      <c r="G1239">
        <v>102.012</v>
      </c>
      <c r="H1239">
        <v>1235.55</v>
      </c>
      <c r="I1239">
        <v>1.0855999999999999</v>
      </c>
      <c r="J1239">
        <v>6.7845000000000004</v>
      </c>
      <c r="K1239">
        <v>237.2122</v>
      </c>
      <c r="L1239">
        <v>22390</v>
      </c>
      <c r="M1239">
        <v>66.36</v>
      </c>
      <c r="N1239">
        <v>1926.08</v>
      </c>
      <c r="O1239">
        <v>3.1739999999999999</v>
      </c>
      <c r="P1239">
        <v>22.815000000000001</v>
      </c>
      <c r="Q1239">
        <v>4.24</v>
      </c>
      <c r="R1239">
        <v>1.23</v>
      </c>
      <c r="S1239">
        <v>1.48</v>
      </c>
      <c r="T1239">
        <v>1.1499999999999999</v>
      </c>
      <c r="U1239">
        <v>763</v>
      </c>
      <c r="V1239">
        <v>3972.61</v>
      </c>
      <c r="W1239">
        <v>11140.43</v>
      </c>
      <c r="X1239">
        <v>7483.58</v>
      </c>
      <c r="Y1239">
        <v>2395.2600000000002</v>
      </c>
      <c r="Z1239">
        <v>26553.53</v>
      </c>
    </row>
    <row r="1240" spans="2:26" x14ac:dyDescent="0.25">
      <c r="B1240" s="3">
        <v>44945</v>
      </c>
      <c r="C1240">
        <v>374.27</v>
      </c>
      <c r="D1240">
        <v>5.0701000000000001</v>
      </c>
      <c r="E1240">
        <v>93.95</v>
      </c>
      <c r="F1240">
        <v>93.024000000000001</v>
      </c>
      <c r="G1240">
        <v>102.05800000000001</v>
      </c>
      <c r="H1240">
        <v>1232.45</v>
      </c>
      <c r="I1240">
        <v>1.0832999999999999</v>
      </c>
      <c r="J1240">
        <v>6.7755000000000001</v>
      </c>
      <c r="K1240">
        <v>238.09270000000001</v>
      </c>
      <c r="L1240">
        <v>21200</v>
      </c>
      <c r="M1240">
        <v>66.09</v>
      </c>
      <c r="N1240">
        <v>1932.24</v>
      </c>
      <c r="O1240">
        <v>3.2749999999999999</v>
      </c>
      <c r="P1240">
        <v>22.95</v>
      </c>
      <c r="Q1240">
        <v>4.29</v>
      </c>
      <c r="R1240">
        <v>1.24</v>
      </c>
      <c r="S1240">
        <v>1.49</v>
      </c>
      <c r="T1240">
        <v>1.1599999999999999</v>
      </c>
      <c r="U1240">
        <v>801</v>
      </c>
      <c r="V1240">
        <v>3898.85</v>
      </c>
      <c r="W1240">
        <v>10852.27</v>
      </c>
      <c r="X1240">
        <v>7312.76</v>
      </c>
      <c r="Y1240">
        <v>2380.34</v>
      </c>
      <c r="Z1240">
        <v>26405.23</v>
      </c>
    </row>
    <row r="1241" spans="2:26" x14ac:dyDescent="0.25">
      <c r="B1241" s="3">
        <v>44944</v>
      </c>
      <c r="C1241">
        <v>376.03</v>
      </c>
      <c r="D1241">
        <v>5.0014000000000003</v>
      </c>
      <c r="E1241">
        <v>93.94</v>
      </c>
      <c r="F1241">
        <v>93.003</v>
      </c>
      <c r="G1241">
        <v>102.363</v>
      </c>
      <c r="H1241">
        <v>1237.55</v>
      </c>
      <c r="I1241">
        <v>1.0793999999999999</v>
      </c>
      <c r="J1241">
        <v>6.7577999999999996</v>
      </c>
      <c r="K1241">
        <v>238.84809999999999</v>
      </c>
      <c r="L1241">
        <v>20800</v>
      </c>
      <c r="M1241">
        <v>65.5</v>
      </c>
      <c r="N1241">
        <v>1904.11</v>
      </c>
      <c r="O1241">
        <v>3.3109999999999999</v>
      </c>
      <c r="P1241">
        <v>23.09</v>
      </c>
      <c r="Q1241">
        <v>4.16</v>
      </c>
      <c r="R1241">
        <v>1.23</v>
      </c>
      <c r="S1241">
        <v>1.47</v>
      </c>
      <c r="T1241">
        <v>1.17</v>
      </c>
      <c r="U1241">
        <v>874</v>
      </c>
      <c r="V1241">
        <v>3928.86</v>
      </c>
      <c r="W1241">
        <v>10957.01</v>
      </c>
      <c r="X1241">
        <v>7340.73</v>
      </c>
      <c r="Y1241">
        <v>2368.3200000000002</v>
      </c>
      <c r="Z1241">
        <v>26791.119999999999</v>
      </c>
    </row>
    <row r="1242" spans="2:26" x14ac:dyDescent="0.25">
      <c r="B1242" s="3">
        <v>44943</v>
      </c>
      <c r="C1242">
        <v>375.24</v>
      </c>
      <c r="D1242">
        <v>4.9847000000000001</v>
      </c>
      <c r="E1242">
        <v>93.84</v>
      </c>
      <c r="F1242">
        <v>92.835999999999999</v>
      </c>
      <c r="G1242">
        <v>102.39</v>
      </c>
      <c r="H1242">
        <v>1238.9000000000001</v>
      </c>
      <c r="I1242">
        <v>1.0788</v>
      </c>
      <c r="J1242">
        <v>6.7718999999999996</v>
      </c>
      <c r="K1242">
        <v>242.7422</v>
      </c>
      <c r="L1242">
        <v>21485</v>
      </c>
      <c r="M1242">
        <v>65.680000000000007</v>
      </c>
      <c r="N1242">
        <v>1908.69</v>
      </c>
      <c r="O1242">
        <v>3.5859999999999999</v>
      </c>
      <c r="P1242">
        <v>22.725000000000001</v>
      </c>
      <c r="Q1242">
        <v>4.0999999999999996</v>
      </c>
      <c r="R1242">
        <v>1.23</v>
      </c>
      <c r="S1242">
        <v>1.46</v>
      </c>
      <c r="T1242">
        <v>1.18</v>
      </c>
      <c r="U1242">
        <v>921</v>
      </c>
      <c r="V1242">
        <v>3990.97</v>
      </c>
      <c r="W1242">
        <v>11095.11</v>
      </c>
      <c r="X1242">
        <v>7314.04</v>
      </c>
      <c r="Y1242">
        <v>2379.39</v>
      </c>
      <c r="Z1242">
        <v>26138.68</v>
      </c>
    </row>
    <row r="1243" spans="2:26" x14ac:dyDescent="0.25">
      <c r="B1243" s="3">
        <v>44942</v>
      </c>
      <c r="C1243">
        <v>379.18</v>
      </c>
      <c r="D1243">
        <v>4.9713000000000003</v>
      </c>
      <c r="E1243">
        <v>93.76</v>
      </c>
      <c r="F1243">
        <v>92.710999999999999</v>
      </c>
      <c r="G1243">
        <v>102.20399999999999</v>
      </c>
      <c r="H1243">
        <v>1235.6500000000001</v>
      </c>
      <c r="I1243">
        <v>1.0822000000000001</v>
      </c>
      <c r="J1243">
        <v>6.7382</v>
      </c>
      <c r="K1243">
        <v>239.87039999999999</v>
      </c>
      <c r="L1243">
        <v>19550</v>
      </c>
      <c r="M1243">
        <v>67.19</v>
      </c>
      <c r="N1243">
        <v>1916.02</v>
      </c>
      <c r="O1243">
        <v>3.419</v>
      </c>
      <c r="P1243">
        <v>26.806999999999999</v>
      </c>
      <c r="Q1243">
        <v>4.07</v>
      </c>
      <c r="R1243">
        <v>1.24</v>
      </c>
      <c r="S1243">
        <v>1.47</v>
      </c>
      <c r="T1243">
        <v>1.17</v>
      </c>
      <c r="U1243">
        <v>946</v>
      </c>
      <c r="V1243">
        <v>3999.09</v>
      </c>
      <c r="W1243">
        <v>11079.16</v>
      </c>
      <c r="X1243">
        <v>7350.34</v>
      </c>
      <c r="Y1243">
        <v>2399.86</v>
      </c>
      <c r="Z1243">
        <v>25822.32</v>
      </c>
    </row>
    <row r="1244" spans="2:26" x14ac:dyDescent="0.25">
      <c r="B1244" s="3">
        <v>44941</v>
      </c>
      <c r="C1244">
        <v>379.18</v>
      </c>
      <c r="D1244">
        <v>4.9768999999999997</v>
      </c>
      <c r="E1244">
        <v>93.76</v>
      </c>
      <c r="F1244">
        <v>92.450999999999993</v>
      </c>
      <c r="G1244">
        <v>102.20399999999999</v>
      </c>
      <c r="H1244">
        <v>1241.3499999999999</v>
      </c>
      <c r="I1244">
        <v>1.083</v>
      </c>
      <c r="J1244">
        <v>6.7009999999999996</v>
      </c>
      <c r="K1244">
        <v>243.22309999999999</v>
      </c>
      <c r="L1244">
        <v>19550</v>
      </c>
      <c r="M1244">
        <v>67.19</v>
      </c>
      <c r="N1244">
        <v>1920.23</v>
      </c>
      <c r="O1244">
        <v>3.419</v>
      </c>
      <c r="P1244">
        <v>26.806999999999999</v>
      </c>
      <c r="Q1244">
        <v>4.07</v>
      </c>
      <c r="R1244">
        <v>1.24</v>
      </c>
      <c r="S1244">
        <v>1.47</v>
      </c>
      <c r="T1244">
        <v>1.17</v>
      </c>
      <c r="U1244">
        <v>946</v>
      </c>
      <c r="V1244">
        <v>3999.09</v>
      </c>
      <c r="W1244">
        <v>11079.16</v>
      </c>
      <c r="X1244">
        <v>7391.18</v>
      </c>
      <c r="Y1244">
        <v>2386.09</v>
      </c>
      <c r="Z1244">
        <v>26119.52</v>
      </c>
    </row>
    <row r="1245" spans="2:26" x14ac:dyDescent="0.25">
      <c r="B1245" s="3">
        <v>44940</v>
      </c>
      <c r="C1245">
        <v>379.18</v>
      </c>
      <c r="D1245">
        <v>4.9768999999999997</v>
      </c>
      <c r="E1245">
        <v>93.76</v>
      </c>
      <c r="F1245">
        <v>92.450999999999993</v>
      </c>
      <c r="G1245">
        <v>102.20399999999999</v>
      </c>
      <c r="H1245">
        <v>1241.3499999999999</v>
      </c>
      <c r="I1245">
        <v>1.083</v>
      </c>
      <c r="J1245">
        <v>6.7009999999999996</v>
      </c>
      <c r="K1245">
        <v>243.22309999999999</v>
      </c>
      <c r="L1245">
        <v>19550</v>
      </c>
      <c r="M1245">
        <v>67.19</v>
      </c>
      <c r="N1245">
        <v>1920.23</v>
      </c>
      <c r="O1245">
        <v>3.419</v>
      </c>
      <c r="P1245">
        <v>26.806999999999999</v>
      </c>
      <c r="Q1245">
        <v>4.07</v>
      </c>
      <c r="R1245">
        <v>1.24</v>
      </c>
      <c r="S1245">
        <v>1.47</v>
      </c>
      <c r="T1245">
        <v>1.17</v>
      </c>
      <c r="U1245">
        <v>946</v>
      </c>
      <c r="V1245">
        <v>3999.09</v>
      </c>
      <c r="W1245">
        <v>11079.16</v>
      </c>
      <c r="X1245">
        <v>7391.18</v>
      </c>
      <c r="Y1245">
        <v>2386.09</v>
      </c>
      <c r="Z1245">
        <v>26119.52</v>
      </c>
    </row>
    <row r="1246" spans="2:26" x14ac:dyDescent="0.25">
      <c r="B1246" s="3">
        <v>44939</v>
      </c>
      <c r="C1246">
        <v>379.18</v>
      </c>
      <c r="D1246">
        <v>4.9768999999999997</v>
      </c>
      <c r="E1246">
        <v>93.75</v>
      </c>
      <c r="F1246">
        <v>92.450999999999993</v>
      </c>
      <c r="G1246">
        <v>102.20399999999999</v>
      </c>
      <c r="H1246">
        <v>1241.3499999999999</v>
      </c>
      <c r="I1246">
        <v>1.083</v>
      </c>
      <c r="J1246">
        <v>6.7009999999999996</v>
      </c>
      <c r="K1246">
        <v>243.22309999999999</v>
      </c>
      <c r="L1246">
        <v>19550</v>
      </c>
      <c r="M1246">
        <v>67.19</v>
      </c>
      <c r="N1246">
        <v>1920.23</v>
      </c>
      <c r="O1246">
        <v>3.419</v>
      </c>
      <c r="P1246">
        <v>26.806999999999999</v>
      </c>
      <c r="Q1246">
        <v>4.07</v>
      </c>
      <c r="R1246">
        <v>1.24</v>
      </c>
      <c r="S1246">
        <v>1.47</v>
      </c>
      <c r="T1246">
        <v>1.17</v>
      </c>
      <c r="U1246">
        <v>946</v>
      </c>
      <c r="V1246">
        <v>3999.09</v>
      </c>
      <c r="W1246">
        <v>11079.16</v>
      </c>
      <c r="X1246">
        <v>7391.18</v>
      </c>
      <c r="Y1246">
        <v>2386.09</v>
      </c>
      <c r="Z1246">
        <v>26119.52</v>
      </c>
    </row>
    <row r="1247" spans="2:26" x14ac:dyDescent="0.25">
      <c r="B1247" s="3">
        <v>44938</v>
      </c>
      <c r="C1247">
        <v>389.57</v>
      </c>
      <c r="D1247">
        <v>5.0812999999999997</v>
      </c>
      <c r="E1247">
        <v>93.72</v>
      </c>
      <c r="F1247">
        <v>92.197000000000003</v>
      </c>
      <c r="G1247">
        <v>102.246</v>
      </c>
      <c r="H1247">
        <v>1245.6500000000001</v>
      </c>
      <c r="I1247">
        <v>1.0852999999999999</v>
      </c>
      <c r="J1247">
        <v>6.7294999999999998</v>
      </c>
      <c r="K1247">
        <v>244.23079999999999</v>
      </c>
      <c r="L1247">
        <v>19155</v>
      </c>
      <c r="M1247">
        <v>66.88</v>
      </c>
      <c r="N1247">
        <v>1897.09</v>
      </c>
      <c r="O1247">
        <v>3.6949999999999998</v>
      </c>
      <c r="P1247">
        <v>26.76</v>
      </c>
      <c r="Q1247">
        <v>4.1900000000000004</v>
      </c>
      <c r="R1247">
        <v>1.25</v>
      </c>
      <c r="S1247">
        <v>1.49</v>
      </c>
      <c r="T1247">
        <v>1.18</v>
      </c>
      <c r="U1247">
        <v>976</v>
      </c>
      <c r="V1247">
        <v>3983.17</v>
      </c>
      <c r="W1247">
        <v>11001.1</v>
      </c>
      <c r="X1247">
        <v>7311.84</v>
      </c>
      <c r="Y1247">
        <v>2365.1</v>
      </c>
      <c r="Z1247">
        <v>26449.82</v>
      </c>
    </row>
    <row r="1248" spans="2:26" x14ac:dyDescent="0.25">
      <c r="B1248" s="3">
        <v>44937</v>
      </c>
      <c r="C1248">
        <v>388.54</v>
      </c>
      <c r="D1248">
        <v>5.0974000000000004</v>
      </c>
      <c r="E1248">
        <v>93.56</v>
      </c>
      <c r="F1248">
        <v>91.998999999999995</v>
      </c>
      <c r="G1248">
        <v>103.188</v>
      </c>
      <c r="H1248">
        <v>1246.05</v>
      </c>
      <c r="I1248">
        <v>1.0757000000000001</v>
      </c>
      <c r="J1248">
        <v>6.7649999999999997</v>
      </c>
      <c r="K1248">
        <v>241.2569</v>
      </c>
      <c r="L1248">
        <v>17615</v>
      </c>
      <c r="M1248">
        <v>66.92</v>
      </c>
      <c r="N1248">
        <v>1875.69</v>
      </c>
      <c r="O1248">
        <v>3.6709999999999998</v>
      </c>
      <c r="P1248">
        <v>26.87</v>
      </c>
      <c r="Q1248">
        <v>4.2</v>
      </c>
      <c r="R1248">
        <v>1.26</v>
      </c>
      <c r="S1248">
        <v>1.49</v>
      </c>
      <c r="T1248">
        <v>1.18</v>
      </c>
      <c r="U1248">
        <v>1043</v>
      </c>
      <c r="V1248">
        <v>3969.61</v>
      </c>
      <c r="W1248">
        <v>10931.67</v>
      </c>
      <c r="X1248">
        <v>7310.92</v>
      </c>
      <c r="Y1248">
        <v>2359.5300000000002</v>
      </c>
      <c r="Z1248">
        <v>26446</v>
      </c>
    </row>
    <row r="1249" spans="2:26" x14ac:dyDescent="0.25">
      <c r="B1249" s="3">
        <v>44936</v>
      </c>
      <c r="C1249">
        <v>387.62</v>
      </c>
      <c r="D1249">
        <v>5.1231</v>
      </c>
      <c r="E1249">
        <v>93.42</v>
      </c>
      <c r="F1249">
        <v>91.858000000000004</v>
      </c>
      <c r="G1249">
        <v>103.236</v>
      </c>
      <c r="H1249">
        <v>1243.8</v>
      </c>
      <c r="I1249">
        <v>1.0732999999999999</v>
      </c>
      <c r="J1249">
        <v>6.7794999999999996</v>
      </c>
      <c r="K1249">
        <v>239.12549999999999</v>
      </c>
      <c r="L1249">
        <v>17535</v>
      </c>
      <c r="M1249">
        <v>65.959999999999994</v>
      </c>
      <c r="N1249">
        <v>1877.03</v>
      </c>
      <c r="O1249">
        <v>3.6389999999999998</v>
      </c>
      <c r="P1249">
        <v>27.06</v>
      </c>
      <c r="Q1249">
        <v>4.24</v>
      </c>
      <c r="R1249">
        <v>1.28</v>
      </c>
      <c r="S1249">
        <v>1.52</v>
      </c>
      <c r="T1249">
        <v>1.19</v>
      </c>
      <c r="U1249">
        <v>1096</v>
      </c>
      <c r="V1249">
        <v>3919.25</v>
      </c>
      <c r="W1249">
        <v>10742.63</v>
      </c>
      <c r="X1249">
        <v>7263.63</v>
      </c>
      <c r="Y1249">
        <v>2351.31</v>
      </c>
      <c r="Z1249">
        <v>26175.56</v>
      </c>
    </row>
    <row r="1250" spans="2:26" x14ac:dyDescent="0.25">
      <c r="B1250" s="3">
        <v>44935</v>
      </c>
      <c r="C1250">
        <v>389.21</v>
      </c>
      <c r="D1250">
        <v>5.1483999999999996</v>
      </c>
      <c r="E1250">
        <v>93.23</v>
      </c>
      <c r="F1250">
        <v>91.733999999999995</v>
      </c>
      <c r="G1250">
        <v>103.001</v>
      </c>
      <c r="H1250">
        <v>1243.8499999999999</v>
      </c>
      <c r="I1250">
        <v>1.073</v>
      </c>
      <c r="J1250">
        <v>6.7718999999999996</v>
      </c>
      <c r="K1250">
        <v>236.51259999999999</v>
      </c>
      <c r="L1250">
        <v>17225</v>
      </c>
      <c r="M1250">
        <v>66.150000000000006</v>
      </c>
      <c r="N1250">
        <v>1871.81</v>
      </c>
      <c r="O1250">
        <v>3.91</v>
      </c>
      <c r="P1250">
        <v>27.114999999999998</v>
      </c>
      <c r="Q1250">
        <v>4.28</v>
      </c>
      <c r="R1250">
        <v>1.3</v>
      </c>
      <c r="S1250">
        <v>1.55</v>
      </c>
      <c r="T1250">
        <v>1.21</v>
      </c>
      <c r="U1250">
        <v>1139</v>
      </c>
      <c r="V1250">
        <v>3892.09</v>
      </c>
      <c r="W1250">
        <v>10635.65</v>
      </c>
      <c r="X1250">
        <v>7286.07</v>
      </c>
      <c r="Y1250">
        <v>2350.19</v>
      </c>
      <c r="Z1250">
        <v>25973.85</v>
      </c>
    </row>
    <row r="1251" spans="2:26" x14ac:dyDescent="0.25">
      <c r="B1251" s="3">
        <v>44934</v>
      </c>
      <c r="C1251">
        <v>392.66</v>
      </c>
      <c r="D1251">
        <v>5.2446000000000002</v>
      </c>
      <c r="E1251">
        <v>92.94</v>
      </c>
      <c r="F1251">
        <v>91.582999999999998</v>
      </c>
      <c r="G1251">
        <v>103.879</v>
      </c>
      <c r="H1251">
        <v>1268.75</v>
      </c>
      <c r="I1251">
        <v>1.0644</v>
      </c>
      <c r="J1251">
        <v>6.8280000000000003</v>
      </c>
      <c r="K1251">
        <v>242.7569</v>
      </c>
      <c r="L1251">
        <v>16895</v>
      </c>
      <c r="M1251">
        <v>65.22</v>
      </c>
      <c r="N1251">
        <v>1865.69</v>
      </c>
      <c r="O1251">
        <v>3.71</v>
      </c>
      <c r="P1251">
        <v>28.45</v>
      </c>
      <c r="Q1251">
        <v>4.37</v>
      </c>
      <c r="R1251">
        <v>1.32</v>
      </c>
      <c r="S1251">
        <v>1.57</v>
      </c>
      <c r="T1251">
        <v>1.21</v>
      </c>
      <c r="U1251">
        <v>1130</v>
      </c>
      <c r="V1251">
        <v>3895.08</v>
      </c>
      <c r="W1251">
        <v>10569.29</v>
      </c>
      <c r="X1251">
        <v>7143.64</v>
      </c>
      <c r="Y1251">
        <v>2289.9699999999998</v>
      </c>
      <c r="Z1251">
        <v>25973.85</v>
      </c>
    </row>
    <row r="1252" spans="2:26" x14ac:dyDescent="0.25">
      <c r="B1252" s="3">
        <v>44933</v>
      </c>
      <c r="C1252">
        <v>392.66</v>
      </c>
      <c r="D1252">
        <v>5.2446000000000002</v>
      </c>
      <c r="E1252">
        <v>92.94</v>
      </c>
      <c r="F1252">
        <v>91.582999999999998</v>
      </c>
      <c r="G1252">
        <v>103.879</v>
      </c>
      <c r="H1252">
        <v>1268.75</v>
      </c>
      <c r="I1252">
        <v>1.0644</v>
      </c>
      <c r="J1252">
        <v>6.8280000000000003</v>
      </c>
      <c r="K1252">
        <v>242.7569</v>
      </c>
      <c r="L1252">
        <v>16895</v>
      </c>
      <c r="M1252">
        <v>65.22</v>
      </c>
      <c r="N1252">
        <v>1865.69</v>
      </c>
      <c r="O1252">
        <v>3.71</v>
      </c>
      <c r="P1252">
        <v>28.45</v>
      </c>
      <c r="Q1252">
        <v>4.37</v>
      </c>
      <c r="R1252">
        <v>1.32</v>
      </c>
      <c r="S1252">
        <v>1.57</v>
      </c>
      <c r="T1252">
        <v>1.21</v>
      </c>
      <c r="U1252">
        <v>1130</v>
      </c>
      <c r="V1252">
        <v>3895.08</v>
      </c>
      <c r="W1252">
        <v>10569.29</v>
      </c>
      <c r="X1252">
        <v>7143.64</v>
      </c>
      <c r="Y1252">
        <v>2289.9699999999998</v>
      </c>
      <c r="Z1252">
        <v>25973.85</v>
      </c>
    </row>
    <row r="1253" spans="2:26" x14ac:dyDescent="0.25">
      <c r="B1253" s="3">
        <v>44932</v>
      </c>
      <c r="C1253">
        <v>392.66</v>
      </c>
      <c r="D1253">
        <v>5.2446000000000002</v>
      </c>
      <c r="E1253">
        <v>92.9</v>
      </c>
      <c r="F1253">
        <v>91.582999999999998</v>
      </c>
      <c r="G1253">
        <v>103.879</v>
      </c>
      <c r="H1253">
        <v>1268.75</v>
      </c>
      <c r="I1253">
        <v>1.0644</v>
      </c>
      <c r="J1253">
        <v>6.8280000000000003</v>
      </c>
      <c r="K1253">
        <v>242.7569</v>
      </c>
      <c r="L1253">
        <v>16895</v>
      </c>
      <c r="M1253">
        <v>65.22</v>
      </c>
      <c r="N1253">
        <v>1865.69</v>
      </c>
      <c r="O1253">
        <v>3.71</v>
      </c>
      <c r="P1253">
        <v>28.45</v>
      </c>
      <c r="Q1253">
        <v>4.37</v>
      </c>
      <c r="R1253">
        <v>1.32</v>
      </c>
      <c r="S1253">
        <v>1.57</v>
      </c>
      <c r="T1253">
        <v>1.21</v>
      </c>
      <c r="U1253">
        <v>1130</v>
      </c>
      <c r="V1253">
        <v>3895.08</v>
      </c>
      <c r="W1253">
        <v>10569.29</v>
      </c>
      <c r="X1253">
        <v>7143.64</v>
      </c>
      <c r="Y1253">
        <v>2289.9699999999998</v>
      </c>
      <c r="Z1253">
        <v>25973.85</v>
      </c>
    </row>
    <row r="1254" spans="2:26" x14ac:dyDescent="0.25">
      <c r="B1254" s="3">
        <v>44931</v>
      </c>
      <c r="C1254">
        <v>388.33</v>
      </c>
      <c r="D1254">
        <v>5.2788000000000004</v>
      </c>
      <c r="E1254">
        <v>92.71</v>
      </c>
      <c r="F1254">
        <v>91.438999999999993</v>
      </c>
      <c r="G1254">
        <v>105.042</v>
      </c>
      <c r="H1254">
        <v>1269.5</v>
      </c>
      <c r="I1254">
        <v>1.0522</v>
      </c>
      <c r="J1254">
        <v>6.8803999999999998</v>
      </c>
      <c r="K1254">
        <v>237.20050000000001</v>
      </c>
      <c r="L1254">
        <v>16840</v>
      </c>
      <c r="M1254">
        <v>65.05</v>
      </c>
      <c r="N1254">
        <v>1832.89</v>
      </c>
      <c r="O1254">
        <v>3.72</v>
      </c>
      <c r="P1254">
        <v>28.85</v>
      </c>
      <c r="Q1254">
        <v>4.4800000000000004</v>
      </c>
      <c r="R1254">
        <v>1.33</v>
      </c>
      <c r="S1254">
        <v>1.6</v>
      </c>
      <c r="T1254">
        <v>1.23</v>
      </c>
      <c r="U1254">
        <v>1146</v>
      </c>
      <c r="V1254">
        <v>3808.1</v>
      </c>
      <c r="W1254">
        <v>10305.24</v>
      </c>
      <c r="X1254">
        <v>7172.43</v>
      </c>
      <c r="Y1254">
        <v>2264.65</v>
      </c>
      <c r="Z1254">
        <v>25820.799999999999</v>
      </c>
    </row>
    <row r="1255" spans="2:26" x14ac:dyDescent="0.25">
      <c r="B1255" s="3">
        <v>44930</v>
      </c>
      <c r="C1255">
        <v>382.85</v>
      </c>
      <c r="D1255">
        <v>5.3025000000000002</v>
      </c>
      <c r="E1255">
        <v>92.56</v>
      </c>
      <c r="F1255">
        <v>91.352999999999994</v>
      </c>
      <c r="G1255">
        <v>104.248</v>
      </c>
      <c r="H1255">
        <v>1272</v>
      </c>
      <c r="I1255">
        <v>1.0604</v>
      </c>
      <c r="J1255">
        <v>6.8973000000000004</v>
      </c>
      <c r="K1255">
        <v>234.16679999999999</v>
      </c>
      <c r="L1255">
        <v>16780</v>
      </c>
      <c r="M1255">
        <v>65</v>
      </c>
      <c r="N1255">
        <v>1854.56</v>
      </c>
      <c r="O1255">
        <v>4.1719999999999997</v>
      </c>
      <c r="P1255">
        <v>29.5</v>
      </c>
      <c r="Q1255">
        <v>4.5199999999999996</v>
      </c>
      <c r="R1255">
        <v>1.33</v>
      </c>
      <c r="S1255">
        <v>1.6</v>
      </c>
      <c r="T1255">
        <v>1.25</v>
      </c>
      <c r="U1255">
        <v>1176</v>
      </c>
      <c r="V1255">
        <v>3852.97</v>
      </c>
      <c r="W1255">
        <v>10458.76</v>
      </c>
      <c r="X1255">
        <v>7065.53</v>
      </c>
      <c r="Y1255">
        <v>2255.98</v>
      </c>
      <c r="Z1255">
        <v>25716.86</v>
      </c>
    </row>
    <row r="1256" spans="2:26" x14ac:dyDescent="0.25">
      <c r="B1256" s="3">
        <v>44929</v>
      </c>
      <c r="C1256">
        <v>379.91</v>
      </c>
      <c r="D1256">
        <v>5.3605</v>
      </c>
      <c r="E1256">
        <v>92.46</v>
      </c>
      <c r="F1256">
        <v>91.356999999999999</v>
      </c>
      <c r="G1256">
        <v>104.518</v>
      </c>
      <c r="H1256">
        <v>1271.5999999999999</v>
      </c>
      <c r="I1256">
        <v>1.0548</v>
      </c>
      <c r="J1256">
        <v>6.915</v>
      </c>
      <c r="K1256">
        <v>232.67099999999999</v>
      </c>
      <c r="L1256">
        <v>16615</v>
      </c>
      <c r="M1256">
        <v>65.400000000000006</v>
      </c>
      <c r="N1256">
        <v>1839.48</v>
      </c>
      <c r="O1256">
        <v>3.988</v>
      </c>
      <c r="P1256">
        <v>29.344999999999999</v>
      </c>
      <c r="Q1256">
        <v>4.59</v>
      </c>
      <c r="R1256">
        <v>1.32</v>
      </c>
      <c r="S1256">
        <v>1.59</v>
      </c>
      <c r="T1256">
        <v>1.27</v>
      </c>
      <c r="U1256">
        <v>1250</v>
      </c>
      <c r="V1256">
        <v>3824.14</v>
      </c>
      <c r="W1256">
        <v>10386.98</v>
      </c>
      <c r="X1256">
        <v>6833.98</v>
      </c>
      <c r="Y1256">
        <v>2218.6799999999998</v>
      </c>
      <c r="Z1256">
        <v>26094.5</v>
      </c>
    </row>
    <row r="1257" spans="2:26" x14ac:dyDescent="0.25">
      <c r="B1257" s="3">
        <v>44928</v>
      </c>
      <c r="C1257">
        <v>374.18</v>
      </c>
      <c r="D1257">
        <v>5.4457000000000004</v>
      </c>
      <c r="E1257">
        <v>92.44</v>
      </c>
      <c r="F1257">
        <v>91.337000000000003</v>
      </c>
      <c r="G1257">
        <v>103.52200000000001</v>
      </c>
      <c r="H1257">
        <v>1273.5</v>
      </c>
      <c r="I1257">
        <v>1.0667</v>
      </c>
      <c r="J1257">
        <v>6.8986000000000001</v>
      </c>
      <c r="K1257">
        <v>237.4117</v>
      </c>
      <c r="L1257">
        <v>16498.080000000002</v>
      </c>
      <c r="M1257">
        <v>66.7</v>
      </c>
      <c r="N1257">
        <v>1824.02</v>
      </c>
      <c r="O1257">
        <v>4.4749999999999996</v>
      </c>
      <c r="P1257">
        <v>29.515000000000001</v>
      </c>
      <c r="Q1257">
        <v>4.6900000000000004</v>
      </c>
      <c r="R1257">
        <v>1.3</v>
      </c>
      <c r="S1257">
        <v>1.58</v>
      </c>
      <c r="T1257">
        <v>1.28</v>
      </c>
      <c r="U1257">
        <v>1515</v>
      </c>
      <c r="V1257">
        <v>3839.5</v>
      </c>
      <c r="W1257">
        <v>10466.48</v>
      </c>
      <c r="X1257">
        <v>6704.94</v>
      </c>
      <c r="Y1257">
        <v>2225.67</v>
      </c>
      <c r="Z1257">
        <v>26094.5</v>
      </c>
    </row>
    <row r="1258" spans="2:26" x14ac:dyDescent="0.25">
      <c r="B1258" s="3">
        <v>44927</v>
      </c>
      <c r="C1258">
        <v>374.18</v>
      </c>
      <c r="D1258">
        <v>5.4457000000000004</v>
      </c>
      <c r="E1258">
        <v>92.44</v>
      </c>
      <c r="F1258">
        <v>91.337000000000003</v>
      </c>
      <c r="G1258">
        <v>103.52200000000001</v>
      </c>
      <c r="H1258">
        <v>1265.5</v>
      </c>
      <c r="I1258">
        <v>1.0705</v>
      </c>
      <c r="J1258">
        <v>6.8986000000000001</v>
      </c>
      <c r="K1258">
        <v>238.36429999999999</v>
      </c>
      <c r="L1258">
        <v>16498.080000000002</v>
      </c>
      <c r="M1258">
        <v>66.7</v>
      </c>
      <c r="N1258">
        <v>1824.02</v>
      </c>
      <c r="O1258">
        <v>4.4749999999999996</v>
      </c>
      <c r="P1258">
        <v>29.515000000000001</v>
      </c>
      <c r="Q1258">
        <v>4.6900000000000004</v>
      </c>
      <c r="R1258">
        <v>1.3</v>
      </c>
      <c r="S1258">
        <v>1.58</v>
      </c>
      <c r="T1258">
        <v>1.28</v>
      </c>
      <c r="U1258">
        <v>1515</v>
      </c>
      <c r="V1258">
        <v>3839.5</v>
      </c>
      <c r="W1258">
        <v>10466.48</v>
      </c>
      <c r="X1258">
        <v>6704.94</v>
      </c>
      <c r="Y1258">
        <v>2236.4</v>
      </c>
      <c r="Z1258">
        <v>26094.5</v>
      </c>
    </row>
    <row r="1259" spans="2:26" x14ac:dyDescent="0.25">
      <c r="B1259" s="3">
        <v>44926</v>
      </c>
      <c r="C1259">
        <v>374.18</v>
      </c>
      <c r="D1259">
        <v>5.4457000000000004</v>
      </c>
      <c r="E1259">
        <v>92.44</v>
      </c>
      <c r="F1259">
        <v>91.337000000000003</v>
      </c>
      <c r="G1259">
        <v>103.52200000000001</v>
      </c>
      <c r="H1259">
        <v>1265.5</v>
      </c>
      <c r="I1259">
        <v>1.0705</v>
      </c>
      <c r="J1259">
        <v>6.8986000000000001</v>
      </c>
      <c r="K1259">
        <v>238.36429999999999</v>
      </c>
      <c r="L1259">
        <v>16498.080000000002</v>
      </c>
      <c r="M1259">
        <v>66.7</v>
      </c>
      <c r="N1259">
        <v>1824.02</v>
      </c>
      <c r="O1259">
        <v>4.4749999999999996</v>
      </c>
      <c r="P1259">
        <v>29.515000000000001</v>
      </c>
      <c r="Q1259">
        <v>4.6900000000000004</v>
      </c>
      <c r="R1259">
        <v>1.3</v>
      </c>
      <c r="S1259">
        <v>1.58</v>
      </c>
      <c r="T1259">
        <v>1.28</v>
      </c>
      <c r="U1259">
        <v>1515</v>
      </c>
      <c r="V1259">
        <v>3839.5</v>
      </c>
      <c r="W1259">
        <v>10466.48</v>
      </c>
      <c r="X1259">
        <v>6704.94</v>
      </c>
      <c r="Y1259">
        <v>2236.4</v>
      </c>
      <c r="Z1259">
        <v>26094.5</v>
      </c>
    </row>
    <row r="1260" spans="2:26" x14ac:dyDescent="0.25">
      <c r="B1260" s="3">
        <v>44925</v>
      </c>
      <c r="C1260">
        <v>374.18</v>
      </c>
      <c r="D1260">
        <v>5.4457000000000004</v>
      </c>
      <c r="E1260">
        <v>92.44</v>
      </c>
      <c r="F1260">
        <v>91.337000000000003</v>
      </c>
      <c r="G1260">
        <v>103.52200000000001</v>
      </c>
      <c r="H1260">
        <v>1265.5</v>
      </c>
      <c r="I1260">
        <v>1.0705</v>
      </c>
      <c r="J1260">
        <v>6.8986000000000001</v>
      </c>
      <c r="K1260">
        <v>238.36429999999999</v>
      </c>
      <c r="L1260">
        <v>16498.080000000002</v>
      </c>
      <c r="M1260">
        <v>66.7</v>
      </c>
      <c r="N1260">
        <v>1824.02</v>
      </c>
      <c r="O1260">
        <v>4.4749999999999996</v>
      </c>
      <c r="P1260">
        <v>29.515000000000001</v>
      </c>
      <c r="Q1260">
        <v>4.6900000000000004</v>
      </c>
      <c r="R1260">
        <v>1.3</v>
      </c>
      <c r="S1260">
        <v>1.58</v>
      </c>
      <c r="T1260">
        <v>1.28</v>
      </c>
      <c r="U1260">
        <v>1515</v>
      </c>
      <c r="V1260">
        <v>3839.5</v>
      </c>
      <c r="W1260">
        <v>10466.48</v>
      </c>
      <c r="X1260">
        <v>6704.94</v>
      </c>
      <c r="Y1260">
        <v>2236.4</v>
      </c>
      <c r="Z1260">
        <v>26094.5</v>
      </c>
    </row>
    <row r="1261" spans="2:26" x14ac:dyDescent="0.25">
      <c r="B1261" s="3">
        <v>44924</v>
      </c>
      <c r="C1261">
        <v>377.04</v>
      </c>
      <c r="D1261">
        <v>5.4515000000000002</v>
      </c>
      <c r="E1261">
        <v>92.46</v>
      </c>
      <c r="F1261">
        <v>91.338999999999999</v>
      </c>
      <c r="G1261">
        <v>103.836</v>
      </c>
      <c r="H1261">
        <v>1265.5</v>
      </c>
      <c r="I1261">
        <v>1.0661</v>
      </c>
      <c r="J1261">
        <v>6.9642999999999997</v>
      </c>
      <c r="K1261">
        <v>239.86490000000001</v>
      </c>
      <c r="L1261">
        <v>16585</v>
      </c>
      <c r="M1261">
        <v>65.650000000000006</v>
      </c>
      <c r="N1261">
        <v>1814.91</v>
      </c>
      <c r="O1261">
        <v>4.5590000000000002</v>
      </c>
      <c r="P1261">
        <v>28.83</v>
      </c>
      <c r="Q1261">
        <v>4.68</v>
      </c>
      <c r="R1261">
        <v>1.29</v>
      </c>
      <c r="S1261">
        <v>1.56</v>
      </c>
      <c r="T1261">
        <v>1.25</v>
      </c>
      <c r="U1261">
        <v>1515</v>
      </c>
      <c r="V1261">
        <v>3849.28</v>
      </c>
      <c r="W1261">
        <v>10478.09</v>
      </c>
      <c r="X1261">
        <v>6695.57</v>
      </c>
      <c r="Y1261">
        <v>2236.4</v>
      </c>
      <c r="Z1261">
        <v>26093.67</v>
      </c>
    </row>
    <row r="1262" spans="2:26" x14ac:dyDescent="0.25">
      <c r="B1262" s="3">
        <v>44923</v>
      </c>
      <c r="C1262">
        <v>371.27</v>
      </c>
      <c r="D1262">
        <v>5.4162999999999997</v>
      </c>
      <c r="E1262">
        <v>92.46</v>
      </c>
      <c r="F1262">
        <v>91.352999999999994</v>
      </c>
      <c r="G1262">
        <v>104.46299999999999</v>
      </c>
      <c r="H1262">
        <v>1267.1500000000001</v>
      </c>
      <c r="I1262">
        <v>1.0611999999999999</v>
      </c>
      <c r="J1262">
        <v>6.9819000000000004</v>
      </c>
      <c r="K1262">
        <v>240.84049999999999</v>
      </c>
      <c r="L1262">
        <v>16570</v>
      </c>
      <c r="M1262">
        <v>66.41</v>
      </c>
      <c r="N1262">
        <v>1804.35</v>
      </c>
      <c r="O1262">
        <v>4.7089999999999996</v>
      </c>
      <c r="P1262">
        <v>28.51</v>
      </c>
      <c r="Q1262">
        <v>4.63</v>
      </c>
      <c r="R1262">
        <v>1.3</v>
      </c>
      <c r="S1262">
        <v>1.57</v>
      </c>
      <c r="T1262">
        <v>1.26</v>
      </c>
      <c r="U1262">
        <v>1515</v>
      </c>
      <c r="V1262">
        <v>3783.22</v>
      </c>
      <c r="W1262">
        <v>10213.290000000001</v>
      </c>
      <c r="X1262">
        <v>6772.76</v>
      </c>
      <c r="Y1262">
        <v>2280.4499999999998</v>
      </c>
      <c r="Z1262">
        <v>26340.5</v>
      </c>
    </row>
    <row r="1263" spans="2:26" x14ac:dyDescent="0.25">
      <c r="B1263" s="3">
        <v>44922</v>
      </c>
      <c r="C1263">
        <v>371.8</v>
      </c>
      <c r="D1263">
        <v>5.3437000000000001</v>
      </c>
      <c r="E1263">
        <v>92.47</v>
      </c>
      <c r="F1263">
        <v>91.358000000000004</v>
      </c>
      <c r="G1263">
        <v>104.179</v>
      </c>
      <c r="H1263">
        <v>1268.95</v>
      </c>
      <c r="I1263">
        <v>1.0640000000000001</v>
      </c>
      <c r="J1263">
        <v>6.9600999999999997</v>
      </c>
      <c r="K1263">
        <v>240.11070000000001</v>
      </c>
      <c r="L1263">
        <v>16595</v>
      </c>
      <c r="M1263">
        <v>65.849999999999994</v>
      </c>
      <c r="N1263">
        <v>1813.69</v>
      </c>
      <c r="O1263">
        <v>5.282</v>
      </c>
      <c r="P1263">
        <v>28.184999999999999</v>
      </c>
      <c r="Q1263">
        <v>4.47</v>
      </c>
      <c r="R1263">
        <v>1.3</v>
      </c>
      <c r="S1263">
        <v>1.57</v>
      </c>
      <c r="T1263">
        <v>1.26</v>
      </c>
      <c r="U1263">
        <v>1515</v>
      </c>
      <c r="V1263">
        <v>3829.25</v>
      </c>
      <c r="W1263">
        <v>10353.23</v>
      </c>
      <c r="X1263">
        <v>6642.9</v>
      </c>
      <c r="Y1263">
        <v>2332.79</v>
      </c>
      <c r="Z1263">
        <v>26447.87</v>
      </c>
    </row>
    <row r="1264" spans="2:26" x14ac:dyDescent="0.25">
      <c r="B1264" s="3">
        <v>44921</v>
      </c>
      <c r="C1264">
        <v>376.84</v>
      </c>
      <c r="D1264">
        <v>5.3560999999999996</v>
      </c>
      <c r="E1264">
        <v>92.48</v>
      </c>
      <c r="F1264">
        <v>91.356999999999999</v>
      </c>
      <c r="G1264">
        <v>104.31399999999999</v>
      </c>
      <c r="H1264">
        <v>1275</v>
      </c>
      <c r="I1264">
        <v>1.0637000000000001</v>
      </c>
      <c r="J1264">
        <v>6.9626999999999999</v>
      </c>
      <c r="K1264">
        <v>244.24959999999999</v>
      </c>
      <c r="L1264">
        <v>16780</v>
      </c>
      <c r="M1264">
        <v>65.8</v>
      </c>
      <c r="N1264">
        <v>1798.2</v>
      </c>
      <c r="O1264">
        <v>5.0789999999999997</v>
      </c>
      <c r="P1264">
        <v>28.12</v>
      </c>
      <c r="Q1264">
        <v>4.4800000000000004</v>
      </c>
      <c r="R1264">
        <v>1.3</v>
      </c>
      <c r="S1264">
        <v>1.57</v>
      </c>
      <c r="T1264">
        <v>1.26</v>
      </c>
      <c r="U1264">
        <v>1515</v>
      </c>
      <c r="V1264">
        <v>3844.82</v>
      </c>
      <c r="W1264">
        <v>10497.86</v>
      </c>
      <c r="X1264">
        <v>6642.9</v>
      </c>
      <c r="Y1264">
        <v>2317.14</v>
      </c>
      <c r="Z1264">
        <v>26405.87</v>
      </c>
    </row>
    <row r="1265" spans="2:26" x14ac:dyDescent="0.25">
      <c r="B1265" s="3">
        <v>44920</v>
      </c>
      <c r="C1265">
        <v>376.84</v>
      </c>
      <c r="D1265">
        <v>5.3560999999999996</v>
      </c>
      <c r="E1265">
        <v>92.48</v>
      </c>
      <c r="F1265">
        <v>91.352000000000004</v>
      </c>
      <c r="G1265">
        <v>104.31399999999999</v>
      </c>
      <c r="H1265">
        <v>1280.7</v>
      </c>
      <c r="I1265">
        <v>1.0617000000000001</v>
      </c>
      <c r="J1265">
        <v>6.99</v>
      </c>
      <c r="K1265">
        <v>248.2184</v>
      </c>
      <c r="L1265">
        <v>16780</v>
      </c>
      <c r="M1265">
        <v>65.8</v>
      </c>
      <c r="N1265">
        <v>1798.2</v>
      </c>
      <c r="O1265">
        <v>5.0789999999999997</v>
      </c>
      <c r="P1265">
        <v>28.12</v>
      </c>
      <c r="Q1265">
        <v>4.4800000000000004</v>
      </c>
      <c r="R1265">
        <v>1.3</v>
      </c>
      <c r="S1265">
        <v>1.57</v>
      </c>
      <c r="T1265">
        <v>1.26</v>
      </c>
      <c r="U1265">
        <v>1515</v>
      </c>
      <c r="V1265">
        <v>3844.82</v>
      </c>
      <c r="W1265">
        <v>10497.86</v>
      </c>
      <c r="X1265">
        <v>6642.9</v>
      </c>
      <c r="Y1265">
        <v>2313.69</v>
      </c>
      <c r="Z1265">
        <v>26235.25</v>
      </c>
    </row>
    <row r="1266" spans="2:26" x14ac:dyDescent="0.25">
      <c r="B1266" s="3">
        <v>44919</v>
      </c>
      <c r="C1266">
        <v>376.84</v>
      </c>
      <c r="D1266">
        <v>5.3560999999999996</v>
      </c>
      <c r="E1266">
        <v>92.48</v>
      </c>
      <c r="F1266">
        <v>91.352000000000004</v>
      </c>
      <c r="G1266">
        <v>104.31399999999999</v>
      </c>
      <c r="H1266">
        <v>1280.7</v>
      </c>
      <c r="I1266">
        <v>1.0617000000000001</v>
      </c>
      <c r="J1266">
        <v>6.99</v>
      </c>
      <c r="K1266">
        <v>248.2184</v>
      </c>
      <c r="L1266">
        <v>16780</v>
      </c>
      <c r="M1266">
        <v>65.8</v>
      </c>
      <c r="N1266">
        <v>1798.2</v>
      </c>
      <c r="O1266">
        <v>5.0789999999999997</v>
      </c>
      <c r="P1266">
        <v>28.12</v>
      </c>
      <c r="Q1266">
        <v>4.4800000000000004</v>
      </c>
      <c r="R1266">
        <v>1.3</v>
      </c>
      <c r="S1266">
        <v>1.57</v>
      </c>
      <c r="T1266">
        <v>1.26</v>
      </c>
      <c r="U1266">
        <v>1515</v>
      </c>
      <c r="V1266">
        <v>3844.82</v>
      </c>
      <c r="W1266">
        <v>10497.86</v>
      </c>
      <c r="X1266">
        <v>6642.9</v>
      </c>
      <c r="Y1266">
        <v>2313.69</v>
      </c>
      <c r="Z1266">
        <v>26235.25</v>
      </c>
    </row>
    <row r="1267" spans="2:26" x14ac:dyDescent="0.25">
      <c r="B1267" s="3">
        <v>44918</v>
      </c>
      <c r="C1267">
        <v>376.84</v>
      </c>
      <c r="D1267">
        <v>5.3560999999999996</v>
      </c>
      <c r="E1267">
        <v>92.47</v>
      </c>
      <c r="F1267">
        <v>91.352000000000004</v>
      </c>
      <c r="G1267">
        <v>104.31399999999999</v>
      </c>
      <c r="H1267">
        <v>1280.7</v>
      </c>
      <c r="I1267">
        <v>1.0617000000000001</v>
      </c>
      <c r="J1267">
        <v>6.99</v>
      </c>
      <c r="K1267">
        <v>248.2184</v>
      </c>
      <c r="L1267">
        <v>16780</v>
      </c>
      <c r="M1267">
        <v>65.8</v>
      </c>
      <c r="N1267">
        <v>1798.2</v>
      </c>
      <c r="O1267">
        <v>5.0789999999999997</v>
      </c>
      <c r="P1267">
        <v>28.12</v>
      </c>
      <c r="Q1267">
        <v>4.4800000000000004</v>
      </c>
      <c r="R1267">
        <v>1.3</v>
      </c>
      <c r="S1267">
        <v>1.57</v>
      </c>
      <c r="T1267">
        <v>1.26</v>
      </c>
      <c r="U1267">
        <v>1515</v>
      </c>
      <c r="V1267">
        <v>3844.82</v>
      </c>
      <c r="W1267">
        <v>10497.86</v>
      </c>
      <c r="X1267">
        <v>6642.9</v>
      </c>
      <c r="Y1267">
        <v>2313.69</v>
      </c>
      <c r="Z1267">
        <v>26235.25</v>
      </c>
    </row>
    <row r="1268" spans="2:26" x14ac:dyDescent="0.25">
      <c r="B1268" s="3">
        <v>44917</v>
      </c>
      <c r="C1268">
        <v>379.44</v>
      </c>
      <c r="D1268">
        <v>5.3994999999999997</v>
      </c>
      <c r="E1268">
        <v>92.51</v>
      </c>
      <c r="F1268">
        <v>91.373000000000005</v>
      </c>
      <c r="G1268">
        <v>104.43300000000001</v>
      </c>
      <c r="H1268">
        <v>1276.05</v>
      </c>
      <c r="I1268">
        <v>1.0596000000000001</v>
      </c>
      <c r="J1268">
        <v>6.9854000000000003</v>
      </c>
      <c r="K1268">
        <v>246.7567</v>
      </c>
      <c r="L1268">
        <v>16735</v>
      </c>
      <c r="M1268">
        <v>64.67</v>
      </c>
      <c r="N1268">
        <v>1792.52</v>
      </c>
      <c r="O1268">
        <v>4.9989999999999997</v>
      </c>
      <c r="P1268">
        <v>31.635000000000002</v>
      </c>
      <c r="Q1268">
        <v>4.5199999999999996</v>
      </c>
      <c r="R1268">
        <v>1.32</v>
      </c>
      <c r="S1268">
        <v>1.59</v>
      </c>
      <c r="T1268">
        <v>1.26</v>
      </c>
      <c r="U1268">
        <v>1650</v>
      </c>
      <c r="V1268">
        <v>3822.39</v>
      </c>
      <c r="W1268">
        <v>10476.120000000001</v>
      </c>
      <c r="X1268">
        <v>6716.32</v>
      </c>
      <c r="Y1268">
        <v>2356.73</v>
      </c>
      <c r="Z1268">
        <v>26507.87</v>
      </c>
    </row>
    <row r="1269" spans="2:26" x14ac:dyDescent="0.25">
      <c r="B1269" s="3">
        <v>44916</v>
      </c>
      <c r="C1269">
        <v>382.9</v>
      </c>
      <c r="D1269">
        <v>5.3943000000000003</v>
      </c>
      <c r="E1269">
        <v>92.51</v>
      </c>
      <c r="F1269">
        <v>91.376999999999995</v>
      </c>
      <c r="G1269">
        <v>104.16200000000001</v>
      </c>
      <c r="H1269">
        <v>1285.7</v>
      </c>
      <c r="I1269">
        <v>1.0605</v>
      </c>
      <c r="J1269">
        <v>6.9817999999999998</v>
      </c>
      <c r="K1269">
        <v>247.15549999999999</v>
      </c>
      <c r="L1269">
        <v>16735</v>
      </c>
      <c r="M1269">
        <v>65.25</v>
      </c>
      <c r="N1269">
        <v>1814.39</v>
      </c>
      <c r="O1269">
        <v>5.3319999999999999</v>
      </c>
      <c r="P1269">
        <v>31.68</v>
      </c>
      <c r="Q1269">
        <v>4.4800000000000004</v>
      </c>
      <c r="R1269">
        <v>1.32</v>
      </c>
      <c r="S1269">
        <v>1.59</v>
      </c>
      <c r="T1269">
        <v>1.27</v>
      </c>
      <c r="U1269">
        <v>1723</v>
      </c>
      <c r="V1269">
        <v>3878.44</v>
      </c>
      <c r="W1269">
        <v>10709.37</v>
      </c>
      <c r="X1269">
        <v>6500.18</v>
      </c>
      <c r="Y1269">
        <v>2328.9499999999998</v>
      </c>
      <c r="Z1269">
        <v>26387.72</v>
      </c>
    </row>
    <row r="1270" spans="2:26" x14ac:dyDescent="0.25">
      <c r="B1270" s="3">
        <v>44915</v>
      </c>
      <c r="C1270">
        <v>386.22</v>
      </c>
      <c r="D1270">
        <v>5.4657999999999998</v>
      </c>
      <c r="E1270">
        <v>92.52</v>
      </c>
      <c r="F1270">
        <v>91.384</v>
      </c>
      <c r="G1270">
        <v>103.965</v>
      </c>
      <c r="H1270">
        <v>1292.2</v>
      </c>
      <c r="I1270">
        <v>1.0624</v>
      </c>
      <c r="J1270">
        <v>6.9619</v>
      </c>
      <c r="K1270">
        <v>248.06039999999999</v>
      </c>
      <c r="L1270">
        <v>16840</v>
      </c>
      <c r="M1270">
        <v>65.34</v>
      </c>
      <c r="N1270">
        <v>1817.94</v>
      </c>
      <c r="O1270">
        <v>5.3259999999999996</v>
      </c>
      <c r="P1270">
        <v>34.914999999999999</v>
      </c>
      <c r="Q1270">
        <v>4.58</v>
      </c>
      <c r="R1270">
        <v>1.35</v>
      </c>
      <c r="S1270">
        <v>1.61</v>
      </c>
      <c r="T1270">
        <v>1.27</v>
      </c>
      <c r="U1270">
        <v>1596</v>
      </c>
      <c r="V1270">
        <v>3821.62</v>
      </c>
      <c r="W1270">
        <v>10547.11</v>
      </c>
      <c r="X1270">
        <v>6472.29</v>
      </c>
      <c r="Y1270">
        <v>2333.29</v>
      </c>
      <c r="Z1270">
        <v>26568.03</v>
      </c>
    </row>
    <row r="1271" spans="2:26" x14ac:dyDescent="0.25">
      <c r="B1271" s="3">
        <v>44914</v>
      </c>
      <c r="C1271">
        <v>386.41</v>
      </c>
      <c r="D1271">
        <v>5.4589999999999996</v>
      </c>
      <c r="E1271">
        <v>92.56</v>
      </c>
      <c r="F1271">
        <v>91.394000000000005</v>
      </c>
      <c r="G1271">
        <v>104.721</v>
      </c>
      <c r="H1271">
        <v>1302.9000000000001</v>
      </c>
      <c r="I1271">
        <v>1.0607</v>
      </c>
      <c r="J1271">
        <v>6.9797000000000002</v>
      </c>
      <c r="K1271">
        <v>245.8082</v>
      </c>
      <c r="L1271">
        <v>16495</v>
      </c>
      <c r="M1271">
        <v>64.819999999999993</v>
      </c>
      <c r="N1271">
        <v>1787.62</v>
      </c>
      <c r="O1271">
        <v>5.851</v>
      </c>
      <c r="P1271">
        <v>36.49</v>
      </c>
      <c r="Q1271">
        <v>4.57</v>
      </c>
      <c r="R1271">
        <v>1.33</v>
      </c>
      <c r="S1271">
        <v>1.59</v>
      </c>
      <c r="T1271">
        <v>1.27</v>
      </c>
      <c r="U1271">
        <v>1548</v>
      </c>
      <c r="V1271">
        <v>3817.66</v>
      </c>
      <c r="W1271">
        <v>10546.03</v>
      </c>
      <c r="X1271">
        <v>6604.62</v>
      </c>
      <c r="Y1271">
        <v>2352.17</v>
      </c>
      <c r="Z1271">
        <v>27237.64</v>
      </c>
    </row>
    <row r="1272" spans="2:26" x14ac:dyDescent="0.25">
      <c r="B1272" s="3">
        <v>44913</v>
      </c>
      <c r="C1272">
        <v>387.61</v>
      </c>
      <c r="D1272">
        <v>5.4481000000000002</v>
      </c>
      <c r="E1272">
        <v>92.57</v>
      </c>
      <c r="F1272">
        <v>91.378</v>
      </c>
      <c r="G1272">
        <v>104.70099999999999</v>
      </c>
      <c r="H1272">
        <v>1307.05</v>
      </c>
      <c r="I1272">
        <v>1.0586</v>
      </c>
      <c r="J1272">
        <v>6.9740000000000002</v>
      </c>
      <c r="K1272">
        <v>246.3708</v>
      </c>
      <c r="L1272">
        <v>16775</v>
      </c>
      <c r="M1272">
        <v>64.41</v>
      </c>
      <c r="N1272">
        <v>1793.08</v>
      </c>
      <c r="O1272">
        <v>6.6</v>
      </c>
      <c r="P1272">
        <v>35.575000000000003</v>
      </c>
      <c r="Q1272">
        <v>4.57</v>
      </c>
      <c r="R1272">
        <v>1.32</v>
      </c>
      <c r="S1272">
        <v>1.57</v>
      </c>
      <c r="T1272">
        <v>1.28</v>
      </c>
      <c r="U1272">
        <v>1560</v>
      </c>
      <c r="V1272">
        <v>3852.36</v>
      </c>
      <c r="W1272">
        <v>10705.41</v>
      </c>
      <c r="X1272">
        <v>6634.75</v>
      </c>
      <c r="Y1272">
        <v>2360.02</v>
      </c>
      <c r="Z1272">
        <v>27527.119999999999</v>
      </c>
    </row>
    <row r="1273" spans="2:26" x14ac:dyDescent="0.25">
      <c r="B1273" s="3">
        <v>44912</v>
      </c>
      <c r="C1273">
        <v>387.61</v>
      </c>
      <c r="D1273">
        <v>5.4481000000000002</v>
      </c>
      <c r="E1273">
        <v>92.57</v>
      </c>
      <c r="F1273">
        <v>91.378</v>
      </c>
      <c r="G1273">
        <v>104.70099999999999</v>
      </c>
      <c r="H1273">
        <v>1307.05</v>
      </c>
      <c r="I1273">
        <v>1.0586</v>
      </c>
      <c r="J1273">
        <v>6.9740000000000002</v>
      </c>
      <c r="K1273">
        <v>246.3708</v>
      </c>
      <c r="L1273">
        <v>16775</v>
      </c>
      <c r="M1273">
        <v>64.41</v>
      </c>
      <c r="N1273">
        <v>1793.08</v>
      </c>
      <c r="O1273">
        <v>6.6</v>
      </c>
      <c r="P1273">
        <v>35.575000000000003</v>
      </c>
      <c r="Q1273">
        <v>4.57</v>
      </c>
      <c r="R1273">
        <v>1.32</v>
      </c>
      <c r="S1273">
        <v>1.57</v>
      </c>
      <c r="T1273">
        <v>1.28</v>
      </c>
      <c r="U1273">
        <v>1560</v>
      </c>
      <c r="V1273">
        <v>3852.36</v>
      </c>
      <c r="W1273">
        <v>10705.41</v>
      </c>
      <c r="X1273">
        <v>6634.75</v>
      </c>
      <c r="Y1273">
        <v>2360.02</v>
      </c>
      <c r="Z1273">
        <v>27527.119999999999</v>
      </c>
    </row>
    <row r="1274" spans="2:26" x14ac:dyDescent="0.25">
      <c r="B1274" s="3">
        <v>44911</v>
      </c>
      <c r="C1274">
        <v>387.61</v>
      </c>
      <c r="D1274">
        <v>5.4481000000000002</v>
      </c>
      <c r="E1274">
        <v>92.55</v>
      </c>
      <c r="F1274">
        <v>91.378</v>
      </c>
      <c r="G1274">
        <v>104.70099999999999</v>
      </c>
      <c r="H1274">
        <v>1307.05</v>
      </c>
      <c r="I1274">
        <v>1.0586</v>
      </c>
      <c r="J1274">
        <v>6.9740000000000002</v>
      </c>
      <c r="K1274">
        <v>246.3708</v>
      </c>
      <c r="L1274">
        <v>16775</v>
      </c>
      <c r="M1274">
        <v>64.41</v>
      </c>
      <c r="N1274">
        <v>1793.08</v>
      </c>
      <c r="O1274">
        <v>6.6</v>
      </c>
      <c r="P1274">
        <v>35.575000000000003</v>
      </c>
      <c r="Q1274">
        <v>4.57</v>
      </c>
      <c r="R1274">
        <v>1.32</v>
      </c>
      <c r="S1274">
        <v>1.57</v>
      </c>
      <c r="T1274">
        <v>1.28</v>
      </c>
      <c r="U1274">
        <v>1560</v>
      </c>
      <c r="V1274">
        <v>3852.36</v>
      </c>
      <c r="W1274">
        <v>10705.41</v>
      </c>
      <c r="X1274">
        <v>6634.75</v>
      </c>
      <c r="Y1274">
        <v>2360.02</v>
      </c>
      <c r="Z1274">
        <v>27527.119999999999</v>
      </c>
    </row>
    <row r="1275" spans="2:26" x14ac:dyDescent="0.25">
      <c r="B1275" s="3">
        <v>44910</v>
      </c>
      <c r="C1275">
        <v>383.91</v>
      </c>
      <c r="D1275">
        <v>5.3413000000000004</v>
      </c>
      <c r="E1275">
        <v>92.66</v>
      </c>
      <c r="F1275">
        <v>91.415000000000006</v>
      </c>
      <c r="G1275">
        <v>104.55800000000001</v>
      </c>
      <c r="H1275">
        <v>1303.45</v>
      </c>
      <c r="I1275">
        <v>1.0628</v>
      </c>
      <c r="J1275">
        <v>6.9737999999999998</v>
      </c>
      <c r="K1275">
        <v>245.26429999999999</v>
      </c>
      <c r="L1275">
        <v>17395</v>
      </c>
      <c r="M1275">
        <v>64.62</v>
      </c>
      <c r="N1275">
        <v>1776.85</v>
      </c>
      <c r="O1275">
        <v>6.97</v>
      </c>
      <c r="P1275">
        <v>33.442999999999998</v>
      </c>
      <c r="Q1275">
        <v>4.45</v>
      </c>
      <c r="R1275">
        <v>1.31</v>
      </c>
      <c r="S1275">
        <v>1.57</v>
      </c>
      <c r="T1275">
        <v>1.29</v>
      </c>
      <c r="U1275">
        <v>1528</v>
      </c>
      <c r="V1275">
        <v>3895.75</v>
      </c>
      <c r="W1275">
        <v>10810.53</v>
      </c>
      <c r="X1275">
        <v>6591.46</v>
      </c>
      <c r="Y1275">
        <v>2360.9699999999998</v>
      </c>
      <c r="Z1275">
        <v>28051.7</v>
      </c>
    </row>
    <row r="1276" spans="2:26" x14ac:dyDescent="0.25">
      <c r="B1276" s="3">
        <v>44909</v>
      </c>
      <c r="C1276">
        <v>381.17</v>
      </c>
      <c r="D1276">
        <v>5.3148999999999997</v>
      </c>
      <c r="E1276">
        <v>92.69</v>
      </c>
      <c r="F1276">
        <v>91.436999999999998</v>
      </c>
      <c r="G1276">
        <v>103.77</v>
      </c>
      <c r="H1276">
        <v>1294.8499999999999</v>
      </c>
      <c r="I1276">
        <v>1.0682</v>
      </c>
      <c r="J1276">
        <v>6.9500999999999999</v>
      </c>
      <c r="K1276">
        <v>244.8792</v>
      </c>
      <c r="L1276">
        <v>17795</v>
      </c>
      <c r="M1276">
        <v>65.84</v>
      </c>
      <c r="N1276">
        <v>1807.32</v>
      </c>
      <c r="O1276">
        <v>6.43</v>
      </c>
      <c r="P1276">
        <v>33.384999999999998</v>
      </c>
      <c r="Q1276">
        <v>4.3</v>
      </c>
      <c r="R1276">
        <v>1.3</v>
      </c>
      <c r="S1276">
        <v>1.55</v>
      </c>
      <c r="T1276">
        <v>1.29</v>
      </c>
      <c r="U1276">
        <v>1401</v>
      </c>
      <c r="V1276">
        <v>3995.32</v>
      </c>
      <c r="W1276">
        <v>11170.89</v>
      </c>
      <c r="X1276">
        <v>6702.36</v>
      </c>
      <c r="Y1276">
        <v>2399.25</v>
      </c>
      <c r="Z1276">
        <v>28156.21</v>
      </c>
    </row>
    <row r="1277" spans="2:26" x14ac:dyDescent="0.25">
      <c r="B1277" s="3">
        <v>44908</v>
      </c>
      <c r="C1277">
        <v>377.4</v>
      </c>
      <c r="D1277">
        <v>5.2851999999999997</v>
      </c>
      <c r="E1277">
        <v>92.7</v>
      </c>
      <c r="F1277">
        <v>91.402000000000001</v>
      </c>
      <c r="G1277">
        <v>103.98</v>
      </c>
      <c r="H1277">
        <v>1304.4000000000001</v>
      </c>
      <c r="I1277">
        <v>1.0632999999999999</v>
      </c>
      <c r="J1277">
        <v>6.9516999999999998</v>
      </c>
      <c r="K1277">
        <v>245.63589999999999</v>
      </c>
      <c r="L1277">
        <v>17745</v>
      </c>
      <c r="M1277">
        <v>65.84</v>
      </c>
      <c r="N1277">
        <v>1810.8</v>
      </c>
      <c r="O1277">
        <v>6.9349999999999996</v>
      </c>
      <c r="P1277">
        <v>33.344999999999999</v>
      </c>
      <c r="Q1277">
        <v>4.26</v>
      </c>
      <c r="R1277">
        <v>1.29</v>
      </c>
      <c r="S1277">
        <v>1.54</v>
      </c>
      <c r="T1277">
        <v>1.29</v>
      </c>
      <c r="U1277">
        <v>1357</v>
      </c>
      <c r="V1277">
        <v>4019.65</v>
      </c>
      <c r="W1277">
        <v>11256.81</v>
      </c>
      <c r="X1277">
        <v>6654.85</v>
      </c>
      <c r="Y1277">
        <v>2372.4</v>
      </c>
      <c r="Z1277">
        <v>27954.85</v>
      </c>
    </row>
    <row r="1278" spans="2:26" x14ac:dyDescent="0.25">
      <c r="B1278" s="3">
        <v>44907</v>
      </c>
      <c r="C1278">
        <v>379.58</v>
      </c>
      <c r="D1278">
        <v>5.3254999999999999</v>
      </c>
      <c r="E1278">
        <v>92.62</v>
      </c>
      <c r="F1278">
        <v>91.361999999999995</v>
      </c>
      <c r="G1278">
        <v>105.131</v>
      </c>
      <c r="H1278">
        <v>1307.25</v>
      </c>
      <c r="I1278">
        <v>1.0537000000000001</v>
      </c>
      <c r="J1278">
        <v>6.9775999999999998</v>
      </c>
      <c r="K1278">
        <v>247.05619999999999</v>
      </c>
      <c r="L1278">
        <v>17115</v>
      </c>
      <c r="M1278">
        <v>66.33</v>
      </c>
      <c r="N1278">
        <v>1781.44</v>
      </c>
      <c r="O1278">
        <v>6.5869999999999997</v>
      </c>
      <c r="P1278">
        <v>32.924999999999997</v>
      </c>
      <c r="Q1278">
        <v>4.3099999999999996</v>
      </c>
      <c r="R1278">
        <v>1.29</v>
      </c>
      <c r="S1278">
        <v>1.54</v>
      </c>
      <c r="T1278">
        <v>1.28</v>
      </c>
      <c r="U1278">
        <v>1361</v>
      </c>
      <c r="V1278">
        <v>3990.56</v>
      </c>
      <c r="W1278">
        <v>11143.74</v>
      </c>
      <c r="X1278">
        <v>6628.3</v>
      </c>
      <c r="Y1278">
        <v>2373.02</v>
      </c>
      <c r="Z1278">
        <v>27842.33</v>
      </c>
    </row>
    <row r="1279" spans="2:26" x14ac:dyDescent="0.25">
      <c r="B1279" s="3">
        <v>44906</v>
      </c>
      <c r="C1279">
        <v>378.52</v>
      </c>
      <c r="D1279">
        <v>5.3756000000000004</v>
      </c>
      <c r="E1279">
        <v>92.66</v>
      </c>
      <c r="F1279">
        <v>91.385000000000005</v>
      </c>
      <c r="G1279">
        <v>104.81</v>
      </c>
      <c r="H1279">
        <v>1301.55</v>
      </c>
      <c r="I1279">
        <v>1.054</v>
      </c>
      <c r="J1279">
        <v>6.9584000000000001</v>
      </c>
      <c r="K1279">
        <v>248.0222</v>
      </c>
      <c r="L1279">
        <v>17035</v>
      </c>
      <c r="M1279">
        <v>65.42</v>
      </c>
      <c r="N1279">
        <v>1797.32</v>
      </c>
      <c r="O1279">
        <v>6.2450000000000001</v>
      </c>
      <c r="P1279">
        <v>33.365000000000002</v>
      </c>
      <c r="Q1279">
        <v>4.37</v>
      </c>
      <c r="R1279">
        <v>1.3</v>
      </c>
      <c r="S1279">
        <v>1.55</v>
      </c>
      <c r="T1279">
        <v>1.27</v>
      </c>
      <c r="U1279">
        <v>1386</v>
      </c>
      <c r="V1279">
        <v>3934.38</v>
      </c>
      <c r="W1279">
        <v>11004.62</v>
      </c>
      <c r="X1279">
        <v>6834.21</v>
      </c>
      <c r="Y1279">
        <v>2389.04</v>
      </c>
      <c r="Z1279">
        <v>27901.01</v>
      </c>
    </row>
    <row r="1280" spans="2:26" x14ac:dyDescent="0.25">
      <c r="B1280" s="3">
        <v>44905</v>
      </c>
      <c r="C1280">
        <v>378.52</v>
      </c>
      <c r="D1280">
        <v>5.3756000000000004</v>
      </c>
      <c r="E1280">
        <v>92.66</v>
      </c>
      <c r="F1280">
        <v>91.385000000000005</v>
      </c>
      <c r="G1280">
        <v>104.81</v>
      </c>
      <c r="H1280">
        <v>1301.55</v>
      </c>
      <c r="I1280">
        <v>1.054</v>
      </c>
      <c r="J1280">
        <v>6.9584000000000001</v>
      </c>
      <c r="K1280">
        <v>248.0222</v>
      </c>
      <c r="L1280">
        <v>17035</v>
      </c>
      <c r="M1280">
        <v>65.42</v>
      </c>
      <c r="N1280">
        <v>1797.32</v>
      </c>
      <c r="O1280">
        <v>6.2450000000000001</v>
      </c>
      <c r="P1280">
        <v>33.365000000000002</v>
      </c>
      <c r="Q1280">
        <v>4.37</v>
      </c>
      <c r="R1280">
        <v>1.3</v>
      </c>
      <c r="S1280">
        <v>1.55</v>
      </c>
      <c r="T1280">
        <v>1.27</v>
      </c>
      <c r="U1280">
        <v>1386</v>
      </c>
      <c r="V1280">
        <v>3934.38</v>
      </c>
      <c r="W1280">
        <v>11004.62</v>
      </c>
      <c r="X1280">
        <v>6834.21</v>
      </c>
      <c r="Y1280">
        <v>2389.04</v>
      </c>
      <c r="Z1280">
        <v>27901.01</v>
      </c>
    </row>
    <row r="1281" spans="2:26" x14ac:dyDescent="0.25">
      <c r="B1281" s="3">
        <v>44904</v>
      </c>
      <c r="C1281">
        <v>378.52</v>
      </c>
      <c r="D1281">
        <v>5.3756000000000004</v>
      </c>
      <c r="E1281">
        <v>92.65</v>
      </c>
      <c r="F1281">
        <v>91.385000000000005</v>
      </c>
      <c r="G1281">
        <v>104.81</v>
      </c>
      <c r="H1281">
        <v>1301.55</v>
      </c>
      <c r="I1281">
        <v>1.054</v>
      </c>
      <c r="J1281">
        <v>6.9584000000000001</v>
      </c>
      <c r="K1281">
        <v>248.0222</v>
      </c>
      <c r="L1281">
        <v>17035</v>
      </c>
      <c r="M1281">
        <v>65.42</v>
      </c>
      <c r="N1281">
        <v>1797.32</v>
      </c>
      <c r="O1281">
        <v>6.2450000000000001</v>
      </c>
      <c r="P1281">
        <v>33.365000000000002</v>
      </c>
      <c r="Q1281">
        <v>4.37</v>
      </c>
      <c r="R1281">
        <v>1.3</v>
      </c>
      <c r="S1281">
        <v>1.55</v>
      </c>
      <c r="T1281">
        <v>1.27</v>
      </c>
      <c r="U1281">
        <v>1386</v>
      </c>
      <c r="V1281">
        <v>3934.38</v>
      </c>
      <c r="W1281">
        <v>11004.62</v>
      </c>
      <c r="X1281">
        <v>6834.21</v>
      </c>
      <c r="Y1281">
        <v>2389.04</v>
      </c>
      <c r="Z1281">
        <v>27901.01</v>
      </c>
    </row>
    <row r="1282" spans="2:26" x14ac:dyDescent="0.25">
      <c r="B1282" s="3">
        <v>44903</v>
      </c>
      <c r="C1282">
        <v>387.33</v>
      </c>
      <c r="D1282">
        <v>5.4447999999999999</v>
      </c>
      <c r="E1282">
        <v>92.73</v>
      </c>
      <c r="F1282">
        <v>91.412000000000006</v>
      </c>
      <c r="G1282">
        <v>104.774</v>
      </c>
      <c r="H1282">
        <v>1318.05</v>
      </c>
      <c r="I1282">
        <v>1.0556000000000001</v>
      </c>
      <c r="J1282">
        <v>6.9673999999999996</v>
      </c>
      <c r="K1282">
        <v>252.5821</v>
      </c>
      <c r="L1282">
        <v>17185</v>
      </c>
      <c r="M1282">
        <v>64.77</v>
      </c>
      <c r="N1282">
        <v>1789.14</v>
      </c>
      <c r="O1282">
        <v>5.9619999999999997</v>
      </c>
      <c r="P1282">
        <v>34.295000000000002</v>
      </c>
      <c r="Q1282">
        <v>4.46</v>
      </c>
      <c r="R1282">
        <v>1.3</v>
      </c>
      <c r="S1282">
        <v>1.55</v>
      </c>
      <c r="T1282">
        <v>1.26</v>
      </c>
      <c r="U1282">
        <v>1385</v>
      </c>
      <c r="V1282">
        <v>3963.51</v>
      </c>
      <c r="W1282">
        <v>11082</v>
      </c>
      <c r="X1282">
        <v>6666.77</v>
      </c>
      <c r="Y1282">
        <v>2371.08</v>
      </c>
      <c r="Z1282">
        <v>27574.43</v>
      </c>
    </row>
    <row r="1283" spans="2:26" x14ac:dyDescent="0.25">
      <c r="B1283" s="3">
        <v>44902</v>
      </c>
      <c r="C1283">
        <v>398.35</v>
      </c>
      <c r="D1283">
        <v>5.5209999999999999</v>
      </c>
      <c r="E1283">
        <v>92.73</v>
      </c>
      <c r="F1283">
        <v>91.415000000000006</v>
      </c>
      <c r="G1283">
        <v>105.1</v>
      </c>
      <c r="H1283">
        <v>1321.75</v>
      </c>
      <c r="I1283">
        <v>1.0506</v>
      </c>
      <c r="J1283">
        <v>6.97</v>
      </c>
      <c r="K1283">
        <v>253.47380000000001</v>
      </c>
      <c r="L1283">
        <v>16725</v>
      </c>
      <c r="M1283">
        <v>65.25</v>
      </c>
      <c r="N1283">
        <v>1786.27</v>
      </c>
      <c r="O1283">
        <v>5.7229999999999999</v>
      </c>
      <c r="P1283">
        <v>33.35</v>
      </c>
      <c r="Q1283">
        <v>4.58</v>
      </c>
      <c r="R1283">
        <v>1.32</v>
      </c>
      <c r="S1283">
        <v>1.57</v>
      </c>
      <c r="T1283">
        <v>1.27</v>
      </c>
      <c r="U1283">
        <v>1373</v>
      </c>
      <c r="V1283">
        <v>3933.92</v>
      </c>
      <c r="W1283">
        <v>10958.55</v>
      </c>
      <c r="X1283">
        <v>6432.95</v>
      </c>
      <c r="Y1283">
        <v>2382.81</v>
      </c>
      <c r="Z1283">
        <v>27686.400000000001</v>
      </c>
    </row>
    <row r="1284" spans="2:26" x14ac:dyDescent="0.25">
      <c r="B1284" s="3">
        <v>44901</v>
      </c>
      <c r="C1284">
        <v>391.79</v>
      </c>
      <c r="D1284">
        <v>5.4230999999999998</v>
      </c>
      <c r="E1284">
        <v>92.79</v>
      </c>
      <c r="F1284">
        <v>91.418999999999997</v>
      </c>
      <c r="G1284">
        <v>105.578</v>
      </c>
      <c r="H1284">
        <v>1319.15</v>
      </c>
      <c r="I1284">
        <v>1.0467</v>
      </c>
      <c r="J1284">
        <v>6.9950000000000001</v>
      </c>
      <c r="K1284">
        <v>251.93350000000001</v>
      </c>
      <c r="L1284">
        <v>16945</v>
      </c>
      <c r="M1284">
        <v>66.38</v>
      </c>
      <c r="N1284">
        <v>1771.04</v>
      </c>
      <c r="O1284">
        <v>5.4690000000000003</v>
      </c>
      <c r="P1284">
        <v>32.844999999999999</v>
      </c>
      <c r="Q1284">
        <v>4.4800000000000004</v>
      </c>
      <c r="R1284">
        <v>1.3</v>
      </c>
      <c r="S1284">
        <v>1.56</v>
      </c>
      <c r="T1284">
        <v>1.27</v>
      </c>
      <c r="U1284">
        <v>1340</v>
      </c>
      <c r="V1284">
        <v>3941.26</v>
      </c>
      <c r="W1284">
        <v>11014.89</v>
      </c>
      <c r="X1284">
        <v>6652.95</v>
      </c>
      <c r="Y1284">
        <v>2393.16</v>
      </c>
      <c r="Z1284">
        <v>27885.87</v>
      </c>
    </row>
    <row r="1285" spans="2:26" x14ac:dyDescent="0.25">
      <c r="B1285" s="3">
        <v>44900</v>
      </c>
      <c r="C1285">
        <v>380.34</v>
      </c>
      <c r="D1285">
        <v>5.2961</v>
      </c>
      <c r="E1285">
        <v>92.8</v>
      </c>
      <c r="F1285">
        <v>91.384</v>
      </c>
      <c r="G1285">
        <v>105.289</v>
      </c>
      <c r="H1285">
        <v>1292.6500000000001</v>
      </c>
      <c r="I1285">
        <v>1.0490999999999999</v>
      </c>
      <c r="J1285">
        <v>6.9625000000000004</v>
      </c>
      <c r="K1285">
        <v>244.64850000000001</v>
      </c>
      <c r="L1285">
        <v>16825</v>
      </c>
      <c r="M1285">
        <v>67.819999999999993</v>
      </c>
      <c r="N1285">
        <v>1768.68</v>
      </c>
      <c r="O1285">
        <v>5.577</v>
      </c>
      <c r="P1285">
        <v>33.185000000000002</v>
      </c>
      <c r="Q1285">
        <v>4.34</v>
      </c>
      <c r="R1285">
        <v>1.3</v>
      </c>
      <c r="S1285">
        <v>1.56</v>
      </c>
      <c r="T1285">
        <v>1.28</v>
      </c>
      <c r="U1285">
        <v>1323</v>
      </c>
      <c r="V1285">
        <v>3998.84</v>
      </c>
      <c r="W1285">
        <v>11239.94</v>
      </c>
      <c r="X1285">
        <v>6706.29</v>
      </c>
      <c r="Y1285">
        <v>2419.3200000000002</v>
      </c>
      <c r="Z1285">
        <v>27820.400000000001</v>
      </c>
    </row>
    <row r="1286" spans="2:26" x14ac:dyDescent="0.25">
      <c r="B1286" s="3">
        <v>44899</v>
      </c>
      <c r="C1286">
        <v>387.17</v>
      </c>
      <c r="D1286">
        <v>5.3571999999999997</v>
      </c>
      <c r="E1286">
        <v>92.85</v>
      </c>
      <c r="F1286">
        <v>91.403999999999996</v>
      </c>
      <c r="G1286">
        <v>104.545</v>
      </c>
      <c r="H1286">
        <v>1300.2</v>
      </c>
      <c r="I1286">
        <v>1.0535000000000001</v>
      </c>
      <c r="J1286">
        <v>7.0534999999999997</v>
      </c>
      <c r="K1286">
        <v>249.15219999999999</v>
      </c>
      <c r="L1286">
        <v>16995</v>
      </c>
      <c r="M1286">
        <v>68.760000000000005</v>
      </c>
      <c r="N1286">
        <v>1797.63</v>
      </c>
      <c r="O1286">
        <v>6.2809999999999997</v>
      </c>
      <c r="P1286">
        <v>31.76</v>
      </c>
      <c r="Q1286">
        <v>4.38</v>
      </c>
      <c r="R1286">
        <v>1.3</v>
      </c>
      <c r="S1286">
        <v>1.56</v>
      </c>
      <c r="T1286">
        <v>1.29</v>
      </c>
      <c r="U1286">
        <v>1324</v>
      </c>
      <c r="V1286">
        <v>4071.7</v>
      </c>
      <c r="W1286">
        <v>11461.5</v>
      </c>
      <c r="X1286">
        <v>6368.74</v>
      </c>
      <c r="Y1286">
        <v>2434.33</v>
      </c>
      <c r="Z1286">
        <v>27777.9</v>
      </c>
    </row>
    <row r="1287" spans="2:26" x14ac:dyDescent="0.25">
      <c r="B1287" s="3">
        <v>44898</v>
      </c>
      <c r="C1287">
        <v>387.17</v>
      </c>
      <c r="D1287">
        <v>5.3571999999999997</v>
      </c>
      <c r="E1287">
        <v>92.85</v>
      </c>
      <c r="F1287">
        <v>91.403999999999996</v>
      </c>
      <c r="G1287">
        <v>104.545</v>
      </c>
      <c r="H1287">
        <v>1300.2</v>
      </c>
      <c r="I1287">
        <v>1.0535000000000001</v>
      </c>
      <c r="J1287">
        <v>7.0534999999999997</v>
      </c>
      <c r="K1287">
        <v>249.15219999999999</v>
      </c>
      <c r="L1287">
        <v>16995</v>
      </c>
      <c r="M1287">
        <v>68.760000000000005</v>
      </c>
      <c r="N1287">
        <v>1797.63</v>
      </c>
      <c r="O1287">
        <v>6.2809999999999997</v>
      </c>
      <c r="P1287">
        <v>31.76</v>
      </c>
      <c r="Q1287">
        <v>4.38</v>
      </c>
      <c r="R1287">
        <v>1.3</v>
      </c>
      <c r="S1287">
        <v>1.56</v>
      </c>
      <c r="T1287">
        <v>1.29</v>
      </c>
      <c r="U1287">
        <v>1324</v>
      </c>
      <c r="V1287">
        <v>4071.7</v>
      </c>
      <c r="W1287">
        <v>11461.5</v>
      </c>
      <c r="X1287">
        <v>6368.74</v>
      </c>
      <c r="Y1287">
        <v>2434.33</v>
      </c>
      <c r="Z1287">
        <v>27777.9</v>
      </c>
    </row>
    <row r="1288" spans="2:26" x14ac:dyDescent="0.25">
      <c r="B1288" s="3">
        <v>44897</v>
      </c>
      <c r="C1288">
        <v>387.17</v>
      </c>
      <c r="D1288">
        <v>5.3571999999999997</v>
      </c>
      <c r="E1288">
        <v>92.84</v>
      </c>
      <c r="F1288">
        <v>91.403999999999996</v>
      </c>
      <c r="G1288">
        <v>104.545</v>
      </c>
      <c r="H1288">
        <v>1300.2</v>
      </c>
      <c r="I1288">
        <v>1.0535000000000001</v>
      </c>
      <c r="J1288">
        <v>7.0534999999999997</v>
      </c>
      <c r="K1288">
        <v>249.15219999999999</v>
      </c>
      <c r="L1288">
        <v>16995</v>
      </c>
      <c r="M1288">
        <v>68.760000000000005</v>
      </c>
      <c r="N1288">
        <v>1797.63</v>
      </c>
      <c r="O1288">
        <v>6.2809999999999997</v>
      </c>
      <c r="P1288">
        <v>31.76</v>
      </c>
      <c r="Q1288">
        <v>4.38</v>
      </c>
      <c r="R1288">
        <v>1.3</v>
      </c>
      <c r="S1288">
        <v>1.56</v>
      </c>
      <c r="T1288">
        <v>1.29</v>
      </c>
      <c r="U1288">
        <v>1324</v>
      </c>
      <c r="V1288">
        <v>4071.7</v>
      </c>
      <c r="W1288">
        <v>11461.5</v>
      </c>
      <c r="X1288">
        <v>6368.74</v>
      </c>
      <c r="Y1288">
        <v>2434.33</v>
      </c>
      <c r="Z1288">
        <v>27777.9</v>
      </c>
    </row>
    <row r="1289" spans="2:26" x14ac:dyDescent="0.25">
      <c r="B1289" s="3">
        <v>44896</v>
      </c>
      <c r="C1289">
        <v>387.33</v>
      </c>
      <c r="D1289">
        <v>5.3803000000000001</v>
      </c>
      <c r="E1289">
        <v>92.85</v>
      </c>
      <c r="F1289">
        <v>91.372</v>
      </c>
      <c r="G1289">
        <v>104.72799999999999</v>
      </c>
      <c r="H1289">
        <v>1299.4000000000001</v>
      </c>
      <c r="I1289">
        <v>1.052</v>
      </c>
      <c r="J1289">
        <v>7.0533999999999999</v>
      </c>
      <c r="K1289">
        <v>250.31880000000001</v>
      </c>
      <c r="L1289">
        <v>16820</v>
      </c>
      <c r="M1289">
        <v>68.17</v>
      </c>
      <c r="N1289">
        <v>1803.1</v>
      </c>
      <c r="O1289">
        <v>6.7380000000000004</v>
      </c>
      <c r="P1289">
        <v>33.78</v>
      </c>
      <c r="Q1289">
        <v>4.37</v>
      </c>
      <c r="R1289">
        <v>1.32</v>
      </c>
      <c r="S1289">
        <v>1.58</v>
      </c>
      <c r="T1289">
        <v>1.3</v>
      </c>
      <c r="U1289">
        <v>1338</v>
      </c>
      <c r="V1289">
        <v>4076.57</v>
      </c>
      <c r="W1289">
        <v>11482.45</v>
      </c>
      <c r="X1289">
        <v>6384.9</v>
      </c>
      <c r="Y1289">
        <v>2479.84</v>
      </c>
      <c r="Z1289">
        <v>28226.080000000002</v>
      </c>
    </row>
    <row r="1290" spans="2:26" x14ac:dyDescent="0.25">
      <c r="B1290" s="3">
        <v>44895</v>
      </c>
      <c r="C1290">
        <v>391.72</v>
      </c>
      <c r="D1290">
        <v>5.4516</v>
      </c>
      <c r="E1290">
        <v>92.78</v>
      </c>
      <c r="F1290">
        <v>91.364000000000004</v>
      </c>
      <c r="G1290">
        <v>105.95</v>
      </c>
      <c r="H1290">
        <v>1318.4</v>
      </c>
      <c r="I1290">
        <v>1.0406</v>
      </c>
      <c r="J1290">
        <v>7.0923999999999996</v>
      </c>
      <c r="K1290">
        <v>253.9879</v>
      </c>
      <c r="L1290">
        <v>17080</v>
      </c>
      <c r="M1290">
        <v>68.14</v>
      </c>
      <c r="N1290">
        <v>1768.52</v>
      </c>
      <c r="O1290">
        <v>6.93</v>
      </c>
      <c r="P1290">
        <v>33.31</v>
      </c>
      <c r="Q1290">
        <v>4.4800000000000004</v>
      </c>
      <c r="R1290">
        <v>1.33</v>
      </c>
      <c r="S1290">
        <v>1.6</v>
      </c>
      <c r="T1290">
        <v>1.34</v>
      </c>
      <c r="U1290">
        <v>1355</v>
      </c>
      <c r="V1290">
        <v>4080.11</v>
      </c>
      <c r="W1290">
        <v>11468</v>
      </c>
      <c r="X1290">
        <v>6374.44</v>
      </c>
      <c r="Y1290">
        <v>2472.5300000000002</v>
      </c>
      <c r="Z1290">
        <v>27968.99</v>
      </c>
    </row>
    <row r="1291" spans="2:26" x14ac:dyDescent="0.25">
      <c r="B1291" s="3">
        <v>44894</v>
      </c>
      <c r="C1291">
        <v>388.4</v>
      </c>
      <c r="D1291">
        <v>5.4733999999999998</v>
      </c>
      <c r="E1291">
        <v>92.81</v>
      </c>
      <c r="F1291">
        <v>91.293000000000006</v>
      </c>
      <c r="G1291">
        <v>106.822</v>
      </c>
      <c r="H1291">
        <v>1326.7</v>
      </c>
      <c r="I1291">
        <v>1.0329999999999999</v>
      </c>
      <c r="J1291">
        <v>7.1593</v>
      </c>
      <c r="K1291">
        <v>251.16579999999999</v>
      </c>
      <c r="L1291">
        <v>16265</v>
      </c>
      <c r="M1291">
        <v>67.290000000000006</v>
      </c>
      <c r="N1291">
        <v>1749.85</v>
      </c>
      <c r="O1291">
        <v>7.2350000000000003</v>
      </c>
      <c r="P1291">
        <v>30.504999999999999</v>
      </c>
      <c r="Q1291">
        <v>4.4800000000000004</v>
      </c>
      <c r="R1291">
        <v>1.34</v>
      </c>
      <c r="S1291">
        <v>1.61</v>
      </c>
      <c r="T1291">
        <v>1.3</v>
      </c>
      <c r="U1291">
        <v>1327</v>
      </c>
      <c r="V1291">
        <v>3957.63</v>
      </c>
      <c r="W1291">
        <v>10983.78</v>
      </c>
      <c r="X1291">
        <v>6236.72</v>
      </c>
      <c r="Y1291">
        <v>2433.39</v>
      </c>
      <c r="Z1291">
        <v>28027.84</v>
      </c>
    </row>
    <row r="1292" spans="2:26" x14ac:dyDescent="0.25">
      <c r="B1292" s="3">
        <v>44893</v>
      </c>
      <c r="C1292">
        <v>396.93</v>
      </c>
      <c r="D1292">
        <v>5.4756999999999998</v>
      </c>
      <c r="E1292">
        <v>92.85</v>
      </c>
      <c r="F1292">
        <v>91.316000000000003</v>
      </c>
      <c r="G1292">
        <v>106.681</v>
      </c>
      <c r="H1292">
        <v>1340.35</v>
      </c>
      <c r="I1292">
        <v>1.034</v>
      </c>
      <c r="J1292">
        <v>7.2069000000000001</v>
      </c>
      <c r="K1292">
        <v>249.87880000000001</v>
      </c>
      <c r="L1292">
        <v>15990</v>
      </c>
      <c r="M1292">
        <v>67.14</v>
      </c>
      <c r="N1292">
        <v>1741.36</v>
      </c>
      <c r="O1292">
        <v>6.7119999999999997</v>
      </c>
      <c r="P1292">
        <v>30.28</v>
      </c>
      <c r="Q1292">
        <v>4.49</v>
      </c>
      <c r="R1292">
        <v>1.33</v>
      </c>
      <c r="S1292">
        <v>1.6</v>
      </c>
      <c r="T1292">
        <v>1.29</v>
      </c>
      <c r="U1292">
        <v>1347</v>
      </c>
      <c r="V1292">
        <v>3963.94</v>
      </c>
      <c r="W1292">
        <v>11049.5</v>
      </c>
      <c r="X1292">
        <v>5872.38</v>
      </c>
      <c r="Y1292">
        <v>2408.27</v>
      </c>
      <c r="Z1292">
        <v>28162.83</v>
      </c>
    </row>
    <row r="1293" spans="2:26" x14ac:dyDescent="0.25">
      <c r="B1293" s="3">
        <v>44892</v>
      </c>
      <c r="C1293">
        <v>400.44</v>
      </c>
      <c r="D1293">
        <v>5.4058999999999999</v>
      </c>
      <c r="E1293">
        <v>92.89</v>
      </c>
      <c r="F1293">
        <v>91.153000000000006</v>
      </c>
      <c r="G1293">
        <v>105.959</v>
      </c>
      <c r="H1293">
        <v>1324.2</v>
      </c>
      <c r="I1293">
        <v>1.0395000000000001</v>
      </c>
      <c r="J1293">
        <v>7.165</v>
      </c>
      <c r="K1293">
        <v>245.3441</v>
      </c>
      <c r="L1293">
        <v>16512.29</v>
      </c>
      <c r="M1293">
        <v>66.53</v>
      </c>
      <c r="N1293">
        <v>1754.93</v>
      </c>
      <c r="O1293">
        <v>7.024</v>
      </c>
      <c r="P1293">
        <v>29.96</v>
      </c>
      <c r="Q1293">
        <v>4.3499999999999996</v>
      </c>
      <c r="R1293">
        <v>1.3</v>
      </c>
      <c r="S1293">
        <v>1.56</v>
      </c>
      <c r="T1293">
        <v>1.31</v>
      </c>
      <c r="U1293">
        <v>1324</v>
      </c>
      <c r="V1293">
        <v>4026.12</v>
      </c>
      <c r="W1293">
        <v>11226.36</v>
      </c>
      <c r="X1293">
        <v>5971.1</v>
      </c>
      <c r="Y1293">
        <v>2437.86</v>
      </c>
      <c r="Z1293">
        <v>28283.03</v>
      </c>
    </row>
    <row r="1294" spans="2:26" x14ac:dyDescent="0.25">
      <c r="B1294" s="3">
        <v>44891</v>
      </c>
      <c r="C1294">
        <v>400.44</v>
      </c>
      <c r="D1294">
        <v>5.4058999999999999</v>
      </c>
      <c r="E1294">
        <v>92.89</v>
      </c>
      <c r="F1294">
        <v>91.153000000000006</v>
      </c>
      <c r="G1294">
        <v>105.959</v>
      </c>
      <c r="H1294">
        <v>1324.2</v>
      </c>
      <c r="I1294">
        <v>1.0395000000000001</v>
      </c>
      <c r="J1294">
        <v>7.165</v>
      </c>
      <c r="K1294">
        <v>245.3441</v>
      </c>
      <c r="L1294">
        <v>16512.29</v>
      </c>
      <c r="M1294">
        <v>66.53</v>
      </c>
      <c r="N1294">
        <v>1754.93</v>
      </c>
      <c r="O1294">
        <v>7.024</v>
      </c>
      <c r="P1294">
        <v>29.96</v>
      </c>
      <c r="Q1294">
        <v>4.3499999999999996</v>
      </c>
      <c r="R1294">
        <v>1.3</v>
      </c>
      <c r="S1294">
        <v>1.56</v>
      </c>
      <c r="T1294">
        <v>1.31</v>
      </c>
      <c r="U1294">
        <v>1324</v>
      </c>
      <c r="V1294">
        <v>4026.12</v>
      </c>
      <c r="W1294">
        <v>11226.36</v>
      </c>
      <c r="X1294">
        <v>5971.1</v>
      </c>
      <c r="Y1294">
        <v>2437.86</v>
      </c>
      <c r="Z1294">
        <v>28283.03</v>
      </c>
    </row>
    <row r="1295" spans="2:26" x14ac:dyDescent="0.25">
      <c r="B1295" s="3">
        <v>44890</v>
      </c>
      <c r="C1295">
        <v>400.44</v>
      </c>
      <c r="D1295">
        <v>5.4058999999999999</v>
      </c>
      <c r="E1295">
        <v>92.88</v>
      </c>
      <c r="F1295">
        <v>91.153000000000006</v>
      </c>
      <c r="G1295">
        <v>105.959</v>
      </c>
      <c r="H1295">
        <v>1324.2</v>
      </c>
      <c r="I1295">
        <v>1.0395000000000001</v>
      </c>
      <c r="J1295">
        <v>7.165</v>
      </c>
      <c r="K1295">
        <v>245.3441</v>
      </c>
      <c r="L1295">
        <v>16512.29</v>
      </c>
      <c r="M1295">
        <v>66.53</v>
      </c>
      <c r="N1295">
        <v>1754.93</v>
      </c>
      <c r="O1295">
        <v>7.024</v>
      </c>
      <c r="P1295">
        <v>29.96</v>
      </c>
      <c r="Q1295">
        <v>4.3499999999999996</v>
      </c>
      <c r="R1295">
        <v>1.3</v>
      </c>
      <c r="S1295">
        <v>1.56</v>
      </c>
      <c r="T1295">
        <v>1.31</v>
      </c>
      <c r="U1295">
        <v>1324</v>
      </c>
      <c r="V1295">
        <v>4026.12</v>
      </c>
      <c r="W1295">
        <v>11226.36</v>
      </c>
      <c r="X1295">
        <v>5971.1</v>
      </c>
      <c r="Y1295">
        <v>2437.86</v>
      </c>
      <c r="Z1295">
        <v>28283.03</v>
      </c>
    </row>
    <row r="1296" spans="2:26" x14ac:dyDescent="0.25">
      <c r="B1296" s="3">
        <v>44889</v>
      </c>
      <c r="C1296">
        <v>407.07</v>
      </c>
      <c r="D1296">
        <v>5.4477000000000002</v>
      </c>
      <c r="E1296">
        <v>92.9</v>
      </c>
      <c r="F1296">
        <v>91.134</v>
      </c>
      <c r="G1296">
        <v>106.07599999999999</v>
      </c>
      <c r="H1296">
        <v>1328.35</v>
      </c>
      <c r="I1296">
        <v>1.0409999999999999</v>
      </c>
      <c r="J1296">
        <v>7.1520000000000001</v>
      </c>
      <c r="K1296">
        <v>250.06630000000001</v>
      </c>
      <c r="L1296">
        <v>16610</v>
      </c>
      <c r="M1296">
        <v>66.83</v>
      </c>
      <c r="N1296">
        <v>1755.24</v>
      </c>
      <c r="O1296">
        <v>7.3079999999999998</v>
      </c>
      <c r="P1296">
        <v>31.114999999999998</v>
      </c>
      <c r="Q1296">
        <v>4.3600000000000003</v>
      </c>
      <c r="R1296">
        <v>1.31</v>
      </c>
      <c r="S1296">
        <v>1.57</v>
      </c>
      <c r="T1296">
        <v>1.32</v>
      </c>
      <c r="U1296">
        <v>1242</v>
      </c>
      <c r="V1296">
        <v>4027.26</v>
      </c>
      <c r="W1296">
        <v>11285.32</v>
      </c>
      <c r="X1296">
        <v>5992.35</v>
      </c>
      <c r="Y1296">
        <v>2441.33</v>
      </c>
      <c r="Z1296">
        <v>28383.09</v>
      </c>
    </row>
    <row r="1297" spans="2:26" x14ac:dyDescent="0.25">
      <c r="B1297" s="3">
        <v>44888</v>
      </c>
      <c r="C1297">
        <v>407.07</v>
      </c>
      <c r="D1297">
        <v>5.4649000000000001</v>
      </c>
      <c r="E1297">
        <v>92.9</v>
      </c>
      <c r="F1297">
        <v>91.08</v>
      </c>
      <c r="G1297">
        <v>106.07599999999999</v>
      </c>
      <c r="H1297">
        <v>1352</v>
      </c>
      <c r="I1297">
        <v>1.0397000000000001</v>
      </c>
      <c r="J1297">
        <v>7.1604999999999999</v>
      </c>
      <c r="K1297">
        <v>251.49979999999999</v>
      </c>
      <c r="L1297">
        <v>16610</v>
      </c>
      <c r="M1297">
        <v>66.83</v>
      </c>
      <c r="N1297">
        <v>1749.68</v>
      </c>
      <c r="O1297">
        <v>7.3079999999999998</v>
      </c>
      <c r="P1297">
        <v>31.114999999999998</v>
      </c>
      <c r="Q1297">
        <v>4.3600000000000003</v>
      </c>
      <c r="R1297">
        <v>1.31</v>
      </c>
      <c r="S1297">
        <v>1.57</v>
      </c>
      <c r="T1297">
        <v>1.32</v>
      </c>
      <c r="U1297">
        <v>1184</v>
      </c>
      <c r="V1297">
        <v>4027.26</v>
      </c>
      <c r="W1297">
        <v>11285.32</v>
      </c>
      <c r="X1297">
        <v>5945.11</v>
      </c>
      <c r="Y1297">
        <v>2418.0100000000002</v>
      </c>
      <c r="Z1297">
        <v>28115.74</v>
      </c>
    </row>
    <row r="1298" spans="2:26" x14ac:dyDescent="0.25">
      <c r="B1298" s="3">
        <v>44887</v>
      </c>
      <c r="C1298">
        <v>406.64</v>
      </c>
      <c r="D1298">
        <v>5.5385</v>
      </c>
      <c r="E1298">
        <v>92.9</v>
      </c>
      <c r="F1298">
        <v>91.129000000000005</v>
      </c>
      <c r="G1298">
        <v>107.22199999999999</v>
      </c>
      <c r="H1298">
        <v>1356.7</v>
      </c>
      <c r="I1298">
        <v>1.0304</v>
      </c>
      <c r="J1298">
        <v>7.1398999999999999</v>
      </c>
      <c r="K1298">
        <v>252.94820000000001</v>
      </c>
      <c r="L1298">
        <v>16055</v>
      </c>
      <c r="M1298">
        <v>67.08</v>
      </c>
      <c r="N1298">
        <v>1740.25</v>
      </c>
      <c r="O1298">
        <v>6.7789999999999999</v>
      </c>
      <c r="P1298">
        <v>29.215</v>
      </c>
      <c r="Q1298">
        <v>4.4400000000000004</v>
      </c>
      <c r="R1298">
        <v>1.33</v>
      </c>
      <c r="S1298">
        <v>1.59</v>
      </c>
      <c r="T1298">
        <v>1.32</v>
      </c>
      <c r="U1298">
        <v>1149</v>
      </c>
      <c r="V1298">
        <v>4003.58</v>
      </c>
      <c r="W1298">
        <v>11174.41</v>
      </c>
      <c r="X1298">
        <v>5901.22</v>
      </c>
      <c r="Y1298">
        <v>2405.27</v>
      </c>
      <c r="Z1298">
        <v>28115.74</v>
      </c>
    </row>
    <row r="1299" spans="2:26" x14ac:dyDescent="0.25">
      <c r="B1299" s="3">
        <v>44886</v>
      </c>
      <c r="C1299">
        <v>407.51</v>
      </c>
      <c r="D1299">
        <v>5.5883000000000003</v>
      </c>
      <c r="E1299">
        <v>92.93</v>
      </c>
      <c r="F1299">
        <v>91.183999999999997</v>
      </c>
      <c r="G1299">
        <v>107.83499999999999</v>
      </c>
      <c r="H1299">
        <v>1354.9</v>
      </c>
      <c r="I1299">
        <v>1.0242</v>
      </c>
      <c r="J1299">
        <v>7.1653000000000002</v>
      </c>
      <c r="K1299">
        <v>255.27250000000001</v>
      </c>
      <c r="L1299">
        <v>15690</v>
      </c>
      <c r="M1299">
        <v>67.209999999999994</v>
      </c>
      <c r="N1299">
        <v>1738.05</v>
      </c>
      <c r="O1299">
        <v>6.7759999999999998</v>
      </c>
      <c r="P1299">
        <v>27.3</v>
      </c>
      <c r="Q1299">
        <v>4.49</v>
      </c>
      <c r="R1299">
        <v>1.34</v>
      </c>
      <c r="S1299">
        <v>1.6</v>
      </c>
      <c r="T1299">
        <v>1.33</v>
      </c>
      <c r="U1299">
        <v>1177</v>
      </c>
      <c r="V1299">
        <v>3949.94</v>
      </c>
      <c r="W1299">
        <v>11024.51</v>
      </c>
      <c r="X1299">
        <v>6001.9</v>
      </c>
      <c r="Y1299">
        <v>2419.5</v>
      </c>
      <c r="Z1299">
        <v>27944.79</v>
      </c>
    </row>
    <row r="1300" spans="2:26" x14ac:dyDescent="0.25">
      <c r="B1300" s="3">
        <v>44885</v>
      </c>
      <c r="C1300">
        <v>406.25</v>
      </c>
      <c r="D1300">
        <v>5.5765000000000002</v>
      </c>
      <c r="E1300">
        <v>92.96</v>
      </c>
      <c r="F1300">
        <v>91.16</v>
      </c>
      <c r="G1300">
        <v>106.93</v>
      </c>
      <c r="H1300">
        <v>1340.15</v>
      </c>
      <c r="I1300">
        <v>1.0325</v>
      </c>
      <c r="J1300">
        <v>7.1197999999999997</v>
      </c>
      <c r="K1300">
        <v>249.25890000000001</v>
      </c>
      <c r="L1300">
        <v>16530</v>
      </c>
      <c r="M1300">
        <v>66.430000000000007</v>
      </c>
      <c r="N1300">
        <v>1750.68</v>
      </c>
      <c r="O1300">
        <v>6.3029999999999999</v>
      </c>
      <c r="P1300">
        <v>26.385000000000002</v>
      </c>
      <c r="Q1300">
        <v>4.5</v>
      </c>
      <c r="R1300">
        <v>1.35</v>
      </c>
      <c r="S1300">
        <v>1.62</v>
      </c>
      <c r="T1300">
        <v>1.34</v>
      </c>
      <c r="U1300">
        <v>1189</v>
      </c>
      <c r="V1300">
        <v>3965.34</v>
      </c>
      <c r="W1300">
        <v>11146.06</v>
      </c>
      <c r="X1300">
        <v>6125.4</v>
      </c>
      <c r="Y1300">
        <v>2444.48</v>
      </c>
      <c r="Z1300">
        <v>27899.77</v>
      </c>
    </row>
    <row r="1301" spans="2:26" x14ac:dyDescent="0.25">
      <c r="B1301" s="3">
        <v>44884</v>
      </c>
      <c r="C1301">
        <v>406.25</v>
      </c>
      <c r="D1301">
        <v>5.5765000000000002</v>
      </c>
      <c r="E1301">
        <v>92.96</v>
      </c>
      <c r="F1301">
        <v>91.16</v>
      </c>
      <c r="G1301">
        <v>106.93</v>
      </c>
      <c r="H1301">
        <v>1340.15</v>
      </c>
      <c r="I1301">
        <v>1.0325</v>
      </c>
      <c r="J1301">
        <v>7.1197999999999997</v>
      </c>
      <c r="K1301">
        <v>249.25890000000001</v>
      </c>
      <c r="L1301">
        <v>16530</v>
      </c>
      <c r="M1301">
        <v>66.430000000000007</v>
      </c>
      <c r="N1301">
        <v>1750.68</v>
      </c>
      <c r="O1301">
        <v>6.3029999999999999</v>
      </c>
      <c r="P1301">
        <v>26.385000000000002</v>
      </c>
      <c r="Q1301">
        <v>4.5</v>
      </c>
      <c r="R1301">
        <v>1.35</v>
      </c>
      <c r="S1301">
        <v>1.62</v>
      </c>
      <c r="T1301">
        <v>1.34</v>
      </c>
      <c r="U1301">
        <v>1189</v>
      </c>
      <c r="V1301">
        <v>3965.34</v>
      </c>
      <c r="W1301">
        <v>11146.06</v>
      </c>
      <c r="X1301">
        <v>6125.4</v>
      </c>
      <c r="Y1301">
        <v>2444.48</v>
      </c>
      <c r="Z1301">
        <v>27899.77</v>
      </c>
    </row>
    <row r="1302" spans="2:26" x14ac:dyDescent="0.25">
      <c r="B1302" s="3">
        <v>44883</v>
      </c>
      <c r="C1302">
        <v>406.25</v>
      </c>
      <c r="D1302">
        <v>5.5765000000000002</v>
      </c>
      <c r="E1302">
        <v>92.85</v>
      </c>
      <c r="F1302">
        <v>91.16</v>
      </c>
      <c r="G1302">
        <v>106.93</v>
      </c>
      <c r="H1302">
        <v>1340.15</v>
      </c>
      <c r="I1302">
        <v>1.0325</v>
      </c>
      <c r="J1302">
        <v>7.1197999999999997</v>
      </c>
      <c r="K1302">
        <v>249.25890000000001</v>
      </c>
      <c r="L1302">
        <v>16530</v>
      </c>
      <c r="M1302">
        <v>66.430000000000007</v>
      </c>
      <c r="N1302">
        <v>1750.68</v>
      </c>
      <c r="O1302">
        <v>6.3029999999999999</v>
      </c>
      <c r="P1302">
        <v>26.385000000000002</v>
      </c>
      <c r="Q1302">
        <v>4.5</v>
      </c>
      <c r="R1302">
        <v>1.35</v>
      </c>
      <c r="S1302">
        <v>1.62</v>
      </c>
      <c r="T1302">
        <v>1.34</v>
      </c>
      <c r="U1302">
        <v>1189</v>
      </c>
      <c r="V1302">
        <v>3965.34</v>
      </c>
      <c r="W1302">
        <v>11146.06</v>
      </c>
      <c r="X1302">
        <v>6125.4</v>
      </c>
      <c r="Y1302">
        <v>2444.48</v>
      </c>
      <c r="Z1302">
        <v>27899.77</v>
      </c>
    </row>
    <row r="1303" spans="2:26" x14ac:dyDescent="0.25">
      <c r="B1303" s="3">
        <v>44882</v>
      </c>
      <c r="C1303">
        <v>408.99</v>
      </c>
      <c r="D1303">
        <v>5.6346999999999996</v>
      </c>
      <c r="E1303">
        <v>92.93</v>
      </c>
      <c r="F1303">
        <v>91.203999999999994</v>
      </c>
      <c r="G1303">
        <v>106.694</v>
      </c>
      <c r="H1303">
        <v>1338.9</v>
      </c>
      <c r="I1303">
        <v>1.0362</v>
      </c>
      <c r="J1303">
        <v>7.1577999999999999</v>
      </c>
      <c r="K1303">
        <v>247.7039</v>
      </c>
      <c r="L1303">
        <v>16520</v>
      </c>
      <c r="M1303">
        <v>66.91</v>
      </c>
      <c r="N1303">
        <v>1760.44</v>
      </c>
      <c r="O1303">
        <v>6.3689999999999998</v>
      </c>
      <c r="P1303">
        <v>26.315000000000001</v>
      </c>
      <c r="Q1303">
        <v>4.59</v>
      </c>
      <c r="R1303">
        <v>1.38</v>
      </c>
      <c r="S1303">
        <v>1.65</v>
      </c>
      <c r="T1303">
        <v>1.35</v>
      </c>
      <c r="U1303">
        <v>1228</v>
      </c>
      <c r="V1303">
        <v>3946.56</v>
      </c>
      <c r="W1303">
        <v>11144.96</v>
      </c>
      <c r="X1303">
        <v>6140.57</v>
      </c>
      <c r="Y1303">
        <v>2442.9</v>
      </c>
      <c r="Z1303">
        <v>27930.57</v>
      </c>
    </row>
    <row r="1304" spans="2:26" x14ac:dyDescent="0.25">
      <c r="B1304" s="3">
        <v>44881</v>
      </c>
      <c r="C1304">
        <v>405.45</v>
      </c>
      <c r="D1304">
        <v>5.5842000000000001</v>
      </c>
      <c r="E1304">
        <v>93.06</v>
      </c>
      <c r="F1304">
        <v>91.358000000000004</v>
      </c>
      <c r="G1304">
        <v>106.28100000000001</v>
      </c>
      <c r="H1304">
        <v>1325.4</v>
      </c>
      <c r="I1304">
        <v>1.0395000000000001</v>
      </c>
      <c r="J1304">
        <v>7.0982000000000003</v>
      </c>
      <c r="K1304">
        <v>245.80260000000001</v>
      </c>
      <c r="L1304">
        <v>16285</v>
      </c>
      <c r="M1304">
        <v>66.91</v>
      </c>
      <c r="N1304">
        <v>1773.87</v>
      </c>
      <c r="O1304">
        <v>6.2</v>
      </c>
      <c r="P1304">
        <v>25.885000000000002</v>
      </c>
      <c r="Q1304">
        <v>4.55</v>
      </c>
      <c r="R1304">
        <v>1.38</v>
      </c>
      <c r="S1304">
        <v>1.66</v>
      </c>
      <c r="T1304">
        <v>1.38</v>
      </c>
      <c r="U1304">
        <v>1288</v>
      </c>
      <c r="V1304">
        <v>3958.79</v>
      </c>
      <c r="W1304">
        <v>11183.66</v>
      </c>
      <c r="X1304">
        <v>6225.71</v>
      </c>
      <c r="Y1304">
        <v>2477.4499999999998</v>
      </c>
      <c r="Z1304">
        <v>28028.3</v>
      </c>
    </row>
    <row r="1305" spans="2:26" x14ac:dyDescent="0.25">
      <c r="B1305" s="3">
        <v>44880</v>
      </c>
      <c r="C1305">
        <v>403.06</v>
      </c>
      <c r="D1305">
        <v>5.5252999999999997</v>
      </c>
      <c r="E1305">
        <v>93.06</v>
      </c>
      <c r="F1305">
        <v>91.373000000000005</v>
      </c>
      <c r="G1305">
        <v>106.404</v>
      </c>
      <c r="H1305">
        <v>1317.7</v>
      </c>
      <c r="I1305">
        <v>1.0348999999999999</v>
      </c>
      <c r="J1305">
        <v>7.0454999999999997</v>
      </c>
      <c r="K1305">
        <v>247.41409999999999</v>
      </c>
      <c r="L1305">
        <v>16690</v>
      </c>
      <c r="M1305">
        <v>68.319999999999993</v>
      </c>
      <c r="N1305">
        <v>1778.94</v>
      </c>
      <c r="O1305">
        <v>6.0339999999999998</v>
      </c>
      <c r="P1305">
        <v>27.396999999999998</v>
      </c>
      <c r="Q1305">
        <v>4.49</v>
      </c>
      <c r="R1305">
        <v>1.39</v>
      </c>
      <c r="S1305">
        <v>1.66</v>
      </c>
      <c r="T1305">
        <v>1.4</v>
      </c>
      <c r="U1305">
        <v>1300</v>
      </c>
      <c r="V1305">
        <v>3991.73</v>
      </c>
      <c r="W1305">
        <v>11358.41</v>
      </c>
      <c r="X1305">
        <v>6269.29</v>
      </c>
      <c r="Y1305">
        <v>2480.33</v>
      </c>
      <c r="Z1305">
        <v>27990.17</v>
      </c>
    </row>
    <row r="1306" spans="2:26" x14ac:dyDescent="0.25">
      <c r="B1306" s="3">
        <v>44879</v>
      </c>
      <c r="C1306">
        <v>404.67</v>
      </c>
      <c r="D1306">
        <v>5.5617999999999999</v>
      </c>
      <c r="E1306">
        <v>92.94</v>
      </c>
      <c r="F1306">
        <v>91.364999999999995</v>
      </c>
      <c r="G1306">
        <v>106.66</v>
      </c>
      <c r="H1306">
        <v>1326.05</v>
      </c>
      <c r="I1306">
        <v>1.0327</v>
      </c>
      <c r="J1306">
        <v>7.069</v>
      </c>
      <c r="K1306">
        <v>249.01570000000001</v>
      </c>
      <c r="L1306">
        <v>16005</v>
      </c>
      <c r="M1306">
        <v>67.11</v>
      </c>
      <c r="N1306">
        <v>1771.4</v>
      </c>
      <c r="O1306">
        <v>5.9329999999999998</v>
      </c>
      <c r="P1306">
        <v>27.23</v>
      </c>
      <c r="Q1306">
        <v>4.5199999999999996</v>
      </c>
      <c r="R1306">
        <v>1.42</v>
      </c>
      <c r="S1306">
        <v>1.69</v>
      </c>
      <c r="T1306">
        <v>1.41</v>
      </c>
      <c r="U1306">
        <v>1325</v>
      </c>
      <c r="V1306">
        <v>3957.25</v>
      </c>
      <c r="W1306">
        <v>11196.22</v>
      </c>
      <c r="X1306">
        <v>5979.8</v>
      </c>
      <c r="Y1306">
        <v>2474.65</v>
      </c>
      <c r="Z1306">
        <v>27963.47</v>
      </c>
    </row>
    <row r="1307" spans="2:26" x14ac:dyDescent="0.25">
      <c r="B1307" s="3">
        <v>44878</v>
      </c>
      <c r="C1307">
        <v>426.63</v>
      </c>
      <c r="D1307">
        <v>5.7057000000000002</v>
      </c>
      <c r="E1307">
        <v>92.71</v>
      </c>
      <c r="F1307">
        <v>91.298000000000002</v>
      </c>
      <c r="G1307">
        <v>106.292</v>
      </c>
      <c r="H1307">
        <v>1318.75</v>
      </c>
      <c r="I1307">
        <v>1.0347</v>
      </c>
      <c r="J1307">
        <v>7.0972999999999997</v>
      </c>
      <c r="K1307">
        <v>247.54580000000001</v>
      </c>
      <c r="L1307">
        <v>16050</v>
      </c>
      <c r="M1307">
        <v>67.25</v>
      </c>
      <c r="N1307">
        <v>1771.24</v>
      </c>
      <c r="O1307">
        <v>5.8789999999999996</v>
      </c>
      <c r="P1307">
        <v>27.225000000000001</v>
      </c>
      <c r="Q1307">
        <v>4.68</v>
      </c>
      <c r="R1307">
        <v>1.47</v>
      </c>
      <c r="S1307">
        <v>1.75</v>
      </c>
      <c r="T1307">
        <v>1.4</v>
      </c>
      <c r="U1307">
        <v>1355</v>
      </c>
      <c r="V1307">
        <v>3992.93</v>
      </c>
      <c r="W1307">
        <v>11323.33</v>
      </c>
      <c r="X1307">
        <v>5867.31</v>
      </c>
      <c r="Y1307">
        <v>2483.16</v>
      </c>
      <c r="Z1307">
        <v>28263.57</v>
      </c>
    </row>
    <row r="1308" spans="2:26" x14ac:dyDescent="0.25">
      <c r="B1308" s="3">
        <v>44877</v>
      </c>
      <c r="C1308">
        <v>426.63</v>
      </c>
      <c r="D1308">
        <v>5.7057000000000002</v>
      </c>
      <c r="E1308">
        <v>92.71</v>
      </c>
      <c r="F1308">
        <v>91.298000000000002</v>
      </c>
      <c r="G1308">
        <v>106.292</v>
      </c>
      <c r="H1308">
        <v>1318.75</v>
      </c>
      <c r="I1308">
        <v>1.0347</v>
      </c>
      <c r="J1308">
        <v>7.0972999999999997</v>
      </c>
      <c r="K1308">
        <v>247.54580000000001</v>
      </c>
      <c r="L1308">
        <v>16050</v>
      </c>
      <c r="M1308">
        <v>67.25</v>
      </c>
      <c r="N1308">
        <v>1771.24</v>
      </c>
      <c r="O1308">
        <v>5.8789999999999996</v>
      </c>
      <c r="P1308">
        <v>27.225000000000001</v>
      </c>
      <c r="Q1308">
        <v>4.68</v>
      </c>
      <c r="R1308">
        <v>1.47</v>
      </c>
      <c r="S1308">
        <v>1.75</v>
      </c>
      <c r="T1308">
        <v>1.4</v>
      </c>
      <c r="U1308">
        <v>1355</v>
      </c>
      <c r="V1308">
        <v>3992.93</v>
      </c>
      <c r="W1308">
        <v>11323.33</v>
      </c>
      <c r="X1308">
        <v>5867.31</v>
      </c>
      <c r="Y1308">
        <v>2483.16</v>
      </c>
      <c r="Z1308">
        <v>28263.57</v>
      </c>
    </row>
    <row r="1309" spans="2:26" x14ac:dyDescent="0.25">
      <c r="B1309" s="3">
        <v>44876</v>
      </c>
      <c r="C1309">
        <v>426.63</v>
      </c>
      <c r="D1309">
        <v>5.7057000000000002</v>
      </c>
      <c r="E1309">
        <v>92.71</v>
      </c>
      <c r="F1309">
        <v>91.298000000000002</v>
      </c>
      <c r="G1309">
        <v>106.292</v>
      </c>
      <c r="H1309">
        <v>1318.75</v>
      </c>
      <c r="I1309">
        <v>1.0347</v>
      </c>
      <c r="J1309">
        <v>7.0972999999999997</v>
      </c>
      <c r="K1309">
        <v>247.54580000000001</v>
      </c>
      <c r="L1309">
        <v>16050</v>
      </c>
      <c r="M1309">
        <v>67.25</v>
      </c>
      <c r="N1309">
        <v>1771.24</v>
      </c>
      <c r="O1309">
        <v>5.8789999999999996</v>
      </c>
      <c r="P1309">
        <v>27.225000000000001</v>
      </c>
      <c r="Q1309">
        <v>4.68</v>
      </c>
      <c r="R1309">
        <v>1.47</v>
      </c>
      <c r="S1309">
        <v>1.75</v>
      </c>
      <c r="T1309">
        <v>1.4</v>
      </c>
      <c r="U1309">
        <v>1355</v>
      </c>
      <c r="V1309">
        <v>3992.93</v>
      </c>
      <c r="W1309">
        <v>11323.33</v>
      </c>
      <c r="X1309">
        <v>5867.31</v>
      </c>
      <c r="Y1309">
        <v>2483.16</v>
      </c>
      <c r="Z1309">
        <v>28263.57</v>
      </c>
    </row>
    <row r="1310" spans="2:26" x14ac:dyDescent="0.25">
      <c r="B1310" s="3">
        <v>44875</v>
      </c>
      <c r="C1310">
        <v>426.63</v>
      </c>
      <c r="D1310">
        <v>5.7797999999999998</v>
      </c>
      <c r="E1310">
        <v>92.71</v>
      </c>
      <c r="F1310">
        <v>91.120999999999995</v>
      </c>
      <c r="G1310">
        <v>108.206</v>
      </c>
      <c r="H1310">
        <v>1377.8</v>
      </c>
      <c r="I1310">
        <v>1.0208999999999999</v>
      </c>
      <c r="J1310">
        <v>7.1864999999999997</v>
      </c>
      <c r="K1310">
        <v>254.59039999999999</v>
      </c>
      <c r="L1310">
        <v>17780</v>
      </c>
      <c r="M1310">
        <v>65.92</v>
      </c>
      <c r="N1310">
        <v>1755.45</v>
      </c>
      <c r="O1310">
        <v>6.2389999999999999</v>
      </c>
      <c r="P1310">
        <v>27.545000000000002</v>
      </c>
      <c r="Q1310">
        <v>4.68</v>
      </c>
      <c r="R1310">
        <v>1.47</v>
      </c>
      <c r="S1310">
        <v>1.75</v>
      </c>
      <c r="T1310">
        <v>1.4</v>
      </c>
      <c r="U1310">
        <v>1390</v>
      </c>
      <c r="V1310">
        <v>3956.37</v>
      </c>
      <c r="W1310">
        <v>11114.15</v>
      </c>
      <c r="X1310">
        <v>5417.13</v>
      </c>
      <c r="Y1310">
        <v>2402.23</v>
      </c>
      <c r="Z1310">
        <v>27446.1</v>
      </c>
    </row>
    <row r="1311" spans="2:26" x14ac:dyDescent="0.25">
      <c r="B1311" s="3">
        <v>44874</v>
      </c>
      <c r="C1311">
        <v>429.51</v>
      </c>
      <c r="D1311">
        <v>5.8967000000000001</v>
      </c>
      <c r="E1311">
        <v>92.61</v>
      </c>
      <c r="F1311">
        <v>91.034999999999997</v>
      </c>
      <c r="G1311">
        <v>110.54900000000001</v>
      </c>
      <c r="H1311">
        <v>1364.75</v>
      </c>
      <c r="I1311">
        <v>1.0011000000000001</v>
      </c>
      <c r="J1311">
        <v>7.2409999999999997</v>
      </c>
      <c r="K1311">
        <v>262.62119999999999</v>
      </c>
      <c r="L1311">
        <v>15615</v>
      </c>
      <c r="M1311">
        <v>66.13</v>
      </c>
      <c r="N1311">
        <v>1706.74</v>
      </c>
      <c r="O1311">
        <v>5.8650000000000002</v>
      </c>
      <c r="P1311">
        <v>27.73</v>
      </c>
      <c r="Q1311">
        <v>4.82</v>
      </c>
      <c r="R1311">
        <v>1.52</v>
      </c>
      <c r="S1311">
        <v>1.8</v>
      </c>
      <c r="T1311">
        <v>1.39</v>
      </c>
      <c r="U1311">
        <v>1393</v>
      </c>
      <c r="V1311">
        <v>3748.57</v>
      </c>
      <c r="W1311">
        <v>10353.17</v>
      </c>
      <c r="X1311">
        <v>5534.76</v>
      </c>
      <c r="Y1311">
        <v>2424.41</v>
      </c>
      <c r="Z1311">
        <v>27716.43</v>
      </c>
    </row>
    <row r="1312" spans="2:26" x14ac:dyDescent="0.25">
      <c r="B1312" s="3">
        <v>44873</v>
      </c>
      <c r="C1312">
        <v>422.07</v>
      </c>
      <c r="D1312">
        <v>5.7622999999999998</v>
      </c>
      <c r="E1312">
        <v>92.62</v>
      </c>
      <c r="F1312">
        <v>90.885000000000005</v>
      </c>
      <c r="G1312">
        <v>109.636</v>
      </c>
      <c r="H1312">
        <v>1385</v>
      </c>
      <c r="I1312">
        <v>1.0074000000000001</v>
      </c>
      <c r="J1312">
        <v>7.2309999999999999</v>
      </c>
      <c r="K1312">
        <v>269.03250000000003</v>
      </c>
      <c r="L1312">
        <v>18080</v>
      </c>
      <c r="M1312">
        <v>67.14</v>
      </c>
      <c r="N1312">
        <v>1712.42</v>
      </c>
      <c r="O1312">
        <v>6.1379999999999999</v>
      </c>
      <c r="P1312">
        <v>27.88</v>
      </c>
      <c r="Q1312">
        <v>4.62</v>
      </c>
      <c r="R1312">
        <v>1.5</v>
      </c>
      <c r="S1312">
        <v>1.76</v>
      </c>
      <c r="T1312">
        <v>1.4</v>
      </c>
      <c r="U1312">
        <v>1356</v>
      </c>
      <c r="V1312">
        <v>3828.11</v>
      </c>
      <c r="W1312">
        <v>10616.2</v>
      </c>
      <c r="X1312">
        <v>5602.61</v>
      </c>
      <c r="Y1312">
        <v>2399.04</v>
      </c>
      <c r="Z1312">
        <v>27872.11</v>
      </c>
    </row>
    <row r="1313" spans="2:26" x14ac:dyDescent="0.25">
      <c r="B1313" s="3">
        <v>44872</v>
      </c>
      <c r="C1313">
        <v>420.07</v>
      </c>
      <c r="D1313">
        <v>5.7333999999999996</v>
      </c>
      <c r="E1313">
        <v>92.5</v>
      </c>
      <c r="F1313">
        <v>90.728999999999999</v>
      </c>
      <c r="G1313">
        <v>110.12</v>
      </c>
      <c r="H1313">
        <v>1401.35</v>
      </c>
      <c r="I1313">
        <v>1.002</v>
      </c>
      <c r="J1313">
        <v>7.2312000000000003</v>
      </c>
      <c r="K1313">
        <v>271.53199999999998</v>
      </c>
      <c r="L1313">
        <v>20845</v>
      </c>
      <c r="M1313">
        <v>67.94</v>
      </c>
      <c r="N1313">
        <v>1675.63</v>
      </c>
      <c r="O1313">
        <v>6.944</v>
      </c>
      <c r="P1313">
        <v>27.195</v>
      </c>
      <c r="Q1313">
        <v>4.53</v>
      </c>
      <c r="R1313">
        <v>1.49</v>
      </c>
      <c r="S1313">
        <v>1.75</v>
      </c>
      <c r="T1313">
        <v>1.4</v>
      </c>
      <c r="U1313">
        <v>1337</v>
      </c>
      <c r="V1313">
        <v>3806.8</v>
      </c>
      <c r="W1313">
        <v>10564.52</v>
      </c>
      <c r="X1313">
        <v>5636.21</v>
      </c>
      <c r="Y1313">
        <v>2371.79</v>
      </c>
      <c r="Z1313">
        <v>27527.64</v>
      </c>
    </row>
    <row r="1314" spans="2:26" x14ac:dyDescent="0.25">
      <c r="B1314" s="3">
        <v>44871</v>
      </c>
      <c r="C1314">
        <v>434.5</v>
      </c>
      <c r="D1314">
        <v>5.8521000000000001</v>
      </c>
      <c r="E1314">
        <v>92.43</v>
      </c>
      <c r="F1314">
        <v>90.522000000000006</v>
      </c>
      <c r="G1314">
        <v>110.877</v>
      </c>
      <c r="H1314">
        <v>1419.05</v>
      </c>
      <c r="I1314">
        <v>0.99570000000000003</v>
      </c>
      <c r="J1314">
        <v>7.1851000000000003</v>
      </c>
      <c r="K1314">
        <v>279.92079999999999</v>
      </c>
      <c r="L1314">
        <v>21155</v>
      </c>
      <c r="M1314">
        <v>67.81</v>
      </c>
      <c r="N1314">
        <v>1681.87</v>
      </c>
      <c r="O1314">
        <v>6.4</v>
      </c>
      <c r="P1314">
        <v>28.925000000000001</v>
      </c>
      <c r="Q1314">
        <v>4.62</v>
      </c>
      <c r="R1314">
        <v>1.52</v>
      </c>
      <c r="S1314">
        <v>1.78</v>
      </c>
      <c r="T1314">
        <v>1.39</v>
      </c>
      <c r="U1314">
        <v>1323</v>
      </c>
      <c r="V1314">
        <v>3770.55</v>
      </c>
      <c r="W1314">
        <v>10475.25</v>
      </c>
      <c r="X1314">
        <v>5482.52</v>
      </c>
      <c r="Y1314">
        <v>2348.4299999999998</v>
      </c>
      <c r="Z1314">
        <v>27199.74</v>
      </c>
    </row>
    <row r="1315" spans="2:26" x14ac:dyDescent="0.25">
      <c r="B1315" s="3">
        <v>44870</v>
      </c>
      <c r="C1315">
        <v>434.5</v>
      </c>
      <c r="D1315">
        <v>5.8521000000000001</v>
      </c>
      <c r="E1315">
        <v>92.43</v>
      </c>
      <c r="F1315">
        <v>90.522000000000006</v>
      </c>
      <c r="G1315">
        <v>110.877</v>
      </c>
      <c r="H1315">
        <v>1419.05</v>
      </c>
      <c r="I1315">
        <v>0.99570000000000003</v>
      </c>
      <c r="J1315">
        <v>7.1851000000000003</v>
      </c>
      <c r="K1315">
        <v>279.92079999999999</v>
      </c>
      <c r="L1315">
        <v>21155</v>
      </c>
      <c r="M1315">
        <v>67.81</v>
      </c>
      <c r="N1315">
        <v>1681.87</v>
      </c>
      <c r="O1315">
        <v>6.4</v>
      </c>
      <c r="P1315">
        <v>28.925000000000001</v>
      </c>
      <c r="Q1315">
        <v>4.62</v>
      </c>
      <c r="R1315">
        <v>1.52</v>
      </c>
      <c r="S1315">
        <v>1.78</v>
      </c>
      <c r="T1315">
        <v>1.39</v>
      </c>
      <c r="U1315">
        <v>1323</v>
      </c>
      <c r="V1315">
        <v>3770.55</v>
      </c>
      <c r="W1315">
        <v>10475.25</v>
      </c>
      <c r="X1315">
        <v>5482.52</v>
      </c>
      <c r="Y1315">
        <v>2348.4299999999998</v>
      </c>
      <c r="Z1315">
        <v>27199.74</v>
      </c>
    </row>
    <row r="1316" spans="2:26" x14ac:dyDescent="0.25">
      <c r="B1316" s="3">
        <v>44869</v>
      </c>
      <c r="C1316">
        <v>434.5</v>
      </c>
      <c r="D1316">
        <v>5.8521000000000001</v>
      </c>
      <c r="E1316">
        <v>92.43</v>
      </c>
      <c r="F1316">
        <v>90.522000000000006</v>
      </c>
      <c r="G1316">
        <v>110.877</v>
      </c>
      <c r="H1316">
        <v>1419.05</v>
      </c>
      <c r="I1316">
        <v>0.99570000000000003</v>
      </c>
      <c r="J1316">
        <v>7.1851000000000003</v>
      </c>
      <c r="K1316">
        <v>279.92079999999999</v>
      </c>
      <c r="L1316">
        <v>21155</v>
      </c>
      <c r="M1316">
        <v>67.81</v>
      </c>
      <c r="N1316">
        <v>1681.87</v>
      </c>
      <c r="O1316">
        <v>6.4</v>
      </c>
      <c r="P1316">
        <v>28.925000000000001</v>
      </c>
      <c r="Q1316">
        <v>4.62</v>
      </c>
      <c r="R1316">
        <v>1.52</v>
      </c>
      <c r="S1316">
        <v>1.78</v>
      </c>
      <c r="T1316">
        <v>1.39</v>
      </c>
      <c r="U1316">
        <v>1323</v>
      </c>
      <c r="V1316">
        <v>3770.55</v>
      </c>
      <c r="W1316">
        <v>10475.25</v>
      </c>
      <c r="X1316">
        <v>5482.52</v>
      </c>
      <c r="Y1316">
        <v>2348.4299999999998</v>
      </c>
      <c r="Z1316">
        <v>27199.74</v>
      </c>
    </row>
    <row r="1317" spans="2:26" x14ac:dyDescent="0.25">
      <c r="B1317" s="3">
        <v>44868</v>
      </c>
      <c r="C1317">
        <v>443.91</v>
      </c>
      <c r="D1317">
        <v>5.8967999999999998</v>
      </c>
      <c r="E1317">
        <v>92.37</v>
      </c>
      <c r="F1317">
        <v>90.448999999999998</v>
      </c>
      <c r="G1317">
        <v>112.93</v>
      </c>
      <c r="H1317">
        <v>1423.95</v>
      </c>
      <c r="I1317">
        <v>0.97489999999999999</v>
      </c>
      <c r="J1317">
        <v>7.3014999999999999</v>
      </c>
      <c r="K1317">
        <v>278.38060000000002</v>
      </c>
      <c r="L1317">
        <v>20285</v>
      </c>
      <c r="M1317">
        <v>67.16</v>
      </c>
      <c r="N1317">
        <v>1629.49</v>
      </c>
      <c r="O1317">
        <v>5.9749999999999996</v>
      </c>
      <c r="P1317">
        <v>27.815000000000001</v>
      </c>
      <c r="Q1317">
        <v>4.63</v>
      </c>
      <c r="R1317">
        <v>1.55</v>
      </c>
      <c r="S1317">
        <v>1.81</v>
      </c>
      <c r="T1317">
        <v>1.41</v>
      </c>
      <c r="U1317">
        <v>1290</v>
      </c>
      <c r="V1317">
        <v>3719.89</v>
      </c>
      <c r="W1317">
        <v>10342.94</v>
      </c>
      <c r="X1317">
        <v>5170.51</v>
      </c>
      <c r="Y1317">
        <v>2329.17</v>
      </c>
      <c r="Z1317">
        <v>27663.39</v>
      </c>
    </row>
    <row r="1318" spans="2:26" x14ac:dyDescent="0.25">
      <c r="B1318" s="3">
        <v>44867</v>
      </c>
      <c r="C1318">
        <v>441.54</v>
      </c>
      <c r="D1318">
        <v>5.7840999999999996</v>
      </c>
      <c r="E1318">
        <v>92.47</v>
      </c>
      <c r="F1318">
        <v>90.405000000000001</v>
      </c>
      <c r="G1318">
        <v>111.345</v>
      </c>
      <c r="H1318">
        <v>1417.65</v>
      </c>
      <c r="I1318">
        <v>0.98180000000000001</v>
      </c>
      <c r="J1318">
        <v>7.29</v>
      </c>
      <c r="K1318">
        <v>275.48860000000002</v>
      </c>
      <c r="L1318">
        <v>20265</v>
      </c>
      <c r="M1318">
        <v>67.7</v>
      </c>
      <c r="N1318">
        <v>1635.24</v>
      </c>
      <c r="O1318">
        <v>6.2679999999999998</v>
      </c>
      <c r="P1318">
        <v>29.105</v>
      </c>
      <c r="Q1318">
        <v>4.46</v>
      </c>
      <c r="R1318">
        <v>1.54</v>
      </c>
      <c r="S1318">
        <v>1.78</v>
      </c>
      <c r="T1318">
        <v>1.43</v>
      </c>
      <c r="U1318">
        <v>1321</v>
      </c>
      <c r="V1318">
        <v>3759.69</v>
      </c>
      <c r="W1318">
        <v>10524.8</v>
      </c>
      <c r="X1318">
        <v>5355.03</v>
      </c>
      <c r="Y1318">
        <v>2336.87</v>
      </c>
      <c r="Z1318">
        <v>27663.39</v>
      </c>
    </row>
    <row r="1319" spans="2:26" x14ac:dyDescent="0.25">
      <c r="B1319" s="3">
        <v>44866</v>
      </c>
      <c r="C1319">
        <v>442.67</v>
      </c>
      <c r="D1319">
        <v>5.8034999999999997</v>
      </c>
      <c r="E1319">
        <v>92.35</v>
      </c>
      <c r="F1319">
        <v>90.108000000000004</v>
      </c>
      <c r="G1319">
        <v>111.48099999999999</v>
      </c>
      <c r="H1319">
        <v>1417.2</v>
      </c>
      <c r="I1319">
        <v>0.98770000000000002</v>
      </c>
      <c r="J1319">
        <v>7.2774999999999999</v>
      </c>
      <c r="K1319">
        <v>275.32429999999999</v>
      </c>
      <c r="L1319">
        <v>20480</v>
      </c>
      <c r="M1319">
        <v>66.89</v>
      </c>
      <c r="N1319">
        <v>1647.98</v>
      </c>
      <c r="O1319">
        <v>5.7140000000000004</v>
      </c>
      <c r="P1319">
        <v>27.54</v>
      </c>
      <c r="Q1319">
        <v>4.46</v>
      </c>
      <c r="R1319">
        <v>1.55</v>
      </c>
      <c r="S1319">
        <v>1.79</v>
      </c>
      <c r="T1319">
        <v>1.42</v>
      </c>
      <c r="U1319">
        <v>1377</v>
      </c>
      <c r="V1319">
        <v>3856.1</v>
      </c>
      <c r="W1319">
        <v>10890.85</v>
      </c>
      <c r="X1319">
        <v>5209.6000000000004</v>
      </c>
      <c r="Y1319">
        <v>2335.2199999999998</v>
      </c>
      <c r="Z1319">
        <v>27678.92</v>
      </c>
    </row>
    <row r="1320" spans="2:26" x14ac:dyDescent="0.25">
      <c r="B1320" s="3">
        <v>44865</v>
      </c>
      <c r="C1320">
        <v>448.79</v>
      </c>
      <c r="D1320">
        <v>5.9423000000000004</v>
      </c>
      <c r="E1320">
        <v>92.19</v>
      </c>
      <c r="F1320">
        <v>89.734999999999999</v>
      </c>
      <c r="G1320">
        <v>111.527</v>
      </c>
      <c r="H1320">
        <v>1424.65</v>
      </c>
      <c r="I1320">
        <v>0.98819999999999997</v>
      </c>
      <c r="J1320">
        <v>7.3049999999999997</v>
      </c>
      <c r="K1320">
        <v>275.39830000000001</v>
      </c>
      <c r="L1320">
        <v>20380</v>
      </c>
      <c r="M1320">
        <v>66.8</v>
      </c>
      <c r="N1320">
        <v>1633.56</v>
      </c>
      <c r="O1320">
        <v>6.3550000000000004</v>
      </c>
      <c r="P1320">
        <v>27.535</v>
      </c>
      <c r="Q1320">
        <v>4.6399999999999997</v>
      </c>
      <c r="R1320">
        <v>1.58</v>
      </c>
      <c r="S1320">
        <v>1.85</v>
      </c>
      <c r="T1320">
        <v>1.47</v>
      </c>
      <c r="U1320">
        <v>1463</v>
      </c>
      <c r="V1320">
        <v>3871.98</v>
      </c>
      <c r="W1320">
        <v>10988.15</v>
      </c>
      <c r="X1320">
        <v>4938.5600000000004</v>
      </c>
      <c r="Y1320">
        <v>2293.61</v>
      </c>
      <c r="Z1320">
        <v>27587.46</v>
      </c>
    </row>
    <row r="1321" spans="2:26" x14ac:dyDescent="0.25">
      <c r="B1321" s="3">
        <v>44864</v>
      </c>
      <c r="C1321">
        <v>448.25</v>
      </c>
      <c r="D1321">
        <v>5.9158999999999997</v>
      </c>
      <c r="E1321">
        <v>92.12</v>
      </c>
      <c r="F1321">
        <v>89.135000000000005</v>
      </c>
      <c r="G1321">
        <v>110.752</v>
      </c>
      <c r="H1321">
        <v>1421.6</v>
      </c>
      <c r="I1321">
        <v>0.99650000000000005</v>
      </c>
      <c r="J1321">
        <v>7.2523999999999997</v>
      </c>
      <c r="K1321">
        <v>269.04610000000002</v>
      </c>
      <c r="L1321">
        <v>20478.439999999999</v>
      </c>
      <c r="M1321">
        <v>66.150000000000006</v>
      </c>
      <c r="N1321">
        <v>1644.86</v>
      </c>
      <c r="O1321">
        <v>5.6840000000000002</v>
      </c>
      <c r="P1321">
        <v>30.16</v>
      </c>
      <c r="Q1321">
        <v>4.55</v>
      </c>
      <c r="R1321">
        <v>1.58</v>
      </c>
      <c r="S1321">
        <v>1.84</v>
      </c>
      <c r="T1321">
        <v>1.44</v>
      </c>
      <c r="U1321">
        <v>1534</v>
      </c>
      <c r="V1321">
        <v>3901.06</v>
      </c>
      <c r="W1321">
        <v>11102.45</v>
      </c>
      <c r="X1321">
        <v>5028.9799999999996</v>
      </c>
      <c r="Y1321">
        <v>2268.4</v>
      </c>
      <c r="Z1321">
        <v>27105.200000000001</v>
      </c>
    </row>
    <row r="1322" spans="2:26" x14ac:dyDescent="0.25">
      <c r="B1322" s="3">
        <v>44863</v>
      </c>
      <c r="C1322">
        <v>448.25</v>
      </c>
      <c r="D1322">
        <v>5.9158999999999997</v>
      </c>
      <c r="E1322">
        <v>92.12</v>
      </c>
      <c r="F1322">
        <v>89.135000000000005</v>
      </c>
      <c r="G1322">
        <v>110.752</v>
      </c>
      <c r="H1322">
        <v>1421.6</v>
      </c>
      <c r="I1322">
        <v>0.99650000000000005</v>
      </c>
      <c r="J1322">
        <v>7.2523999999999997</v>
      </c>
      <c r="K1322">
        <v>269.04610000000002</v>
      </c>
      <c r="L1322">
        <v>20478.439999999999</v>
      </c>
      <c r="M1322">
        <v>66.150000000000006</v>
      </c>
      <c r="N1322">
        <v>1644.86</v>
      </c>
      <c r="O1322">
        <v>5.6840000000000002</v>
      </c>
      <c r="P1322">
        <v>30.16</v>
      </c>
      <c r="Q1322">
        <v>4.55</v>
      </c>
      <c r="R1322">
        <v>1.58</v>
      </c>
      <c r="S1322">
        <v>1.84</v>
      </c>
      <c r="T1322">
        <v>1.44</v>
      </c>
      <c r="U1322">
        <v>1534</v>
      </c>
      <c r="V1322">
        <v>3901.06</v>
      </c>
      <c r="W1322">
        <v>11102.45</v>
      </c>
      <c r="X1322">
        <v>5028.9799999999996</v>
      </c>
      <c r="Y1322">
        <v>2268.4</v>
      </c>
      <c r="Z1322">
        <v>27105.200000000001</v>
      </c>
    </row>
    <row r="1323" spans="2:26" x14ac:dyDescent="0.25">
      <c r="B1323" s="3">
        <v>44862</v>
      </c>
      <c r="C1323">
        <v>448.25</v>
      </c>
      <c r="D1323">
        <v>5.9158999999999997</v>
      </c>
      <c r="E1323">
        <v>92.12</v>
      </c>
      <c r="F1323">
        <v>89.135000000000005</v>
      </c>
      <c r="G1323">
        <v>110.752</v>
      </c>
      <c r="H1323">
        <v>1421.6</v>
      </c>
      <c r="I1323">
        <v>0.99650000000000005</v>
      </c>
      <c r="J1323">
        <v>7.2523999999999997</v>
      </c>
      <c r="K1323">
        <v>269.04610000000002</v>
      </c>
      <c r="L1323">
        <v>20478.439999999999</v>
      </c>
      <c r="M1323">
        <v>66.150000000000006</v>
      </c>
      <c r="N1323">
        <v>1644.86</v>
      </c>
      <c r="O1323">
        <v>5.6840000000000002</v>
      </c>
      <c r="P1323">
        <v>30.16</v>
      </c>
      <c r="Q1323">
        <v>4.55</v>
      </c>
      <c r="R1323">
        <v>1.58</v>
      </c>
      <c r="S1323">
        <v>1.84</v>
      </c>
      <c r="T1323">
        <v>1.44</v>
      </c>
      <c r="U1323">
        <v>1534</v>
      </c>
      <c r="V1323">
        <v>3901.06</v>
      </c>
      <c r="W1323">
        <v>11102.45</v>
      </c>
      <c r="X1323">
        <v>5028.9799999999996</v>
      </c>
      <c r="Y1323">
        <v>2268.4</v>
      </c>
      <c r="Z1323">
        <v>27105.200000000001</v>
      </c>
    </row>
    <row r="1324" spans="2:26" x14ac:dyDescent="0.25">
      <c r="B1324" s="3">
        <v>44861</v>
      </c>
      <c r="C1324">
        <v>461.25</v>
      </c>
      <c r="D1324">
        <v>6.0842999999999998</v>
      </c>
      <c r="E1324">
        <v>92.04</v>
      </c>
      <c r="F1324">
        <v>88.757999999999996</v>
      </c>
      <c r="G1324">
        <v>110.587</v>
      </c>
      <c r="H1324">
        <v>1417.7</v>
      </c>
      <c r="I1324">
        <v>0.99639999999999995</v>
      </c>
      <c r="J1324">
        <v>7.2290000000000001</v>
      </c>
      <c r="K1324">
        <v>265.59960000000001</v>
      </c>
      <c r="L1324">
        <v>20625</v>
      </c>
      <c r="M1324">
        <v>66.87</v>
      </c>
      <c r="N1324">
        <v>1663.31</v>
      </c>
      <c r="O1324">
        <v>5.1859999999999999</v>
      </c>
      <c r="P1324">
        <v>30.49</v>
      </c>
      <c r="Q1324">
        <v>4.78</v>
      </c>
      <c r="R1324">
        <v>1.61</v>
      </c>
      <c r="S1324">
        <v>1.87</v>
      </c>
      <c r="T1324">
        <v>1.45</v>
      </c>
      <c r="U1324">
        <v>1612</v>
      </c>
      <c r="V1324">
        <v>3807.3</v>
      </c>
      <c r="W1324">
        <v>10792.67</v>
      </c>
      <c r="X1324">
        <v>5242.8599999999997</v>
      </c>
      <c r="Y1324">
        <v>2288.7800000000002</v>
      </c>
      <c r="Z1324">
        <v>27345.24</v>
      </c>
    </row>
    <row r="1325" spans="2:26" x14ac:dyDescent="0.25">
      <c r="B1325" s="3">
        <v>44860</v>
      </c>
      <c r="C1325">
        <v>457.33</v>
      </c>
      <c r="D1325">
        <v>6.1158999999999999</v>
      </c>
      <c r="E1325">
        <v>92.03</v>
      </c>
      <c r="F1325">
        <v>88.58</v>
      </c>
      <c r="G1325">
        <v>109.7</v>
      </c>
      <c r="H1325">
        <v>1426.25</v>
      </c>
      <c r="I1325">
        <v>1.0081</v>
      </c>
      <c r="J1325">
        <v>7.173</v>
      </c>
      <c r="K1325">
        <v>264.98610000000002</v>
      </c>
      <c r="L1325">
        <v>20780</v>
      </c>
      <c r="M1325">
        <v>66.5</v>
      </c>
      <c r="N1325">
        <v>1664.57</v>
      </c>
      <c r="O1325">
        <v>5.6059999999999999</v>
      </c>
      <c r="P1325">
        <v>30.45</v>
      </c>
      <c r="Q1325">
        <v>4.83</v>
      </c>
      <c r="R1325">
        <v>1.6</v>
      </c>
      <c r="S1325">
        <v>1.87</v>
      </c>
      <c r="T1325">
        <v>1.43</v>
      </c>
      <c r="U1325">
        <v>1706</v>
      </c>
      <c r="V1325">
        <v>3830.6</v>
      </c>
      <c r="W1325">
        <v>10970.99</v>
      </c>
      <c r="X1325">
        <v>5217.54</v>
      </c>
      <c r="Y1325">
        <v>2249.56</v>
      </c>
      <c r="Z1325">
        <v>27431.84</v>
      </c>
    </row>
    <row r="1326" spans="2:26" x14ac:dyDescent="0.25">
      <c r="B1326" s="3">
        <v>44859</v>
      </c>
      <c r="C1326">
        <v>465.13</v>
      </c>
      <c r="D1326">
        <v>6.2492999999999999</v>
      </c>
      <c r="E1326">
        <v>92.03</v>
      </c>
      <c r="F1326">
        <v>88.430999999999997</v>
      </c>
      <c r="G1326">
        <v>110.95</v>
      </c>
      <c r="H1326">
        <v>1433.25</v>
      </c>
      <c r="I1326">
        <v>0.99660000000000004</v>
      </c>
      <c r="J1326">
        <v>7.2686999999999999</v>
      </c>
      <c r="K1326">
        <v>269.601</v>
      </c>
      <c r="L1326">
        <v>20305</v>
      </c>
      <c r="M1326">
        <v>66.040000000000006</v>
      </c>
      <c r="N1326">
        <v>1653.17</v>
      </c>
      <c r="O1326">
        <v>5.6130000000000004</v>
      </c>
      <c r="P1326">
        <v>31.02</v>
      </c>
      <c r="Q1326">
        <v>5.0199999999999996</v>
      </c>
      <c r="R1326">
        <v>1.6</v>
      </c>
      <c r="S1326">
        <v>1.87</v>
      </c>
      <c r="T1326">
        <v>1.4</v>
      </c>
      <c r="U1326">
        <v>1755</v>
      </c>
      <c r="V1326">
        <v>3859.11</v>
      </c>
      <c r="W1326">
        <v>11199.12</v>
      </c>
      <c r="X1326">
        <v>5180.3100000000004</v>
      </c>
      <c r="Y1326">
        <v>2235.0700000000002</v>
      </c>
      <c r="Z1326">
        <v>27250.28</v>
      </c>
    </row>
    <row r="1327" spans="2:26" x14ac:dyDescent="0.25">
      <c r="B1327" s="3">
        <v>44858</v>
      </c>
      <c r="C1327">
        <v>468.6</v>
      </c>
      <c r="D1327">
        <v>6.2603999999999997</v>
      </c>
      <c r="E1327">
        <v>92.12</v>
      </c>
      <c r="F1327">
        <v>88.210999999999999</v>
      </c>
      <c r="G1327">
        <v>111.989</v>
      </c>
      <c r="H1327">
        <v>1439.6</v>
      </c>
      <c r="I1327">
        <v>0.98740000000000006</v>
      </c>
      <c r="J1327">
        <v>7.2629999999999999</v>
      </c>
      <c r="K1327">
        <v>271.31189999999998</v>
      </c>
      <c r="L1327">
        <v>19340</v>
      </c>
      <c r="M1327">
        <v>65.069999999999993</v>
      </c>
      <c r="N1327">
        <v>1649.78</v>
      </c>
      <c r="O1327">
        <v>5.1989999999999998</v>
      </c>
      <c r="P1327">
        <v>31.29</v>
      </c>
      <c r="Q1327">
        <v>5</v>
      </c>
      <c r="R1327">
        <v>1.6</v>
      </c>
      <c r="S1327">
        <v>1.87</v>
      </c>
      <c r="T1327">
        <v>1.39</v>
      </c>
      <c r="U1327">
        <v>1797</v>
      </c>
      <c r="V1327">
        <v>3797.34</v>
      </c>
      <c r="W1327">
        <v>10952.61</v>
      </c>
      <c r="X1327">
        <v>5114.4799999999996</v>
      </c>
      <c r="Y1327">
        <v>2236.16</v>
      </c>
      <c r="Z1327">
        <v>26974.9</v>
      </c>
    </row>
    <row r="1328" spans="2:26" x14ac:dyDescent="0.25">
      <c r="B1328" s="3">
        <v>44857</v>
      </c>
      <c r="C1328">
        <v>477.63</v>
      </c>
      <c r="D1328">
        <v>6.3113999999999999</v>
      </c>
      <c r="E1328">
        <v>92.18</v>
      </c>
      <c r="F1328">
        <v>88.144000000000005</v>
      </c>
      <c r="G1328">
        <v>112.012</v>
      </c>
      <c r="H1328">
        <v>1440.15</v>
      </c>
      <c r="I1328">
        <v>0.98619999999999997</v>
      </c>
      <c r="J1328">
        <v>7.2305999999999999</v>
      </c>
      <c r="K1328">
        <v>279.22640000000001</v>
      </c>
      <c r="L1328">
        <v>19195</v>
      </c>
      <c r="M1328">
        <v>65.59</v>
      </c>
      <c r="N1328">
        <v>1657.69</v>
      </c>
      <c r="O1328">
        <v>4.9589999999999996</v>
      </c>
      <c r="P1328">
        <v>32.47</v>
      </c>
      <c r="Q1328">
        <v>5.07</v>
      </c>
      <c r="R1328">
        <v>1.64</v>
      </c>
      <c r="S1328">
        <v>1.92</v>
      </c>
      <c r="T1328">
        <v>1.37</v>
      </c>
      <c r="U1328">
        <v>1819</v>
      </c>
      <c r="V1328">
        <v>3752.75</v>
      </c>
      <c r="W1328">
        <v>10859.72</v>
      </c>
      <c r="X1328">
        <v>5517.44</v>
      </c>
      <c r="Y1328">
        <v>2213.12</v>
      </c>
      <c r="Z1328">
        <v>26890.58</v>
      </c>
    </row>
    <row r="1329" spans="2:26" x14ac:dyDescent="0.25">
      <c r="B1329" s="3">
        <v>44856</v>
      </c>
      <c r="C1329">
        <v>477.63</v>
      </c>
      <c r="D1329">
        <v>6.3113999999999999</v>
      </c>
      <c r="E1329">
        <v>92.18</v>
      </c>
      <c r="F1329">
        <v>88.144000000000005</v>
      </c>
      <c r="G1329">
        <v>112.012</v>
      </c>
      <c r="H1329">
        <v>1440.15</v>
      </c>
      <c r="I1329">
        <v>0.98619999999999997</v>
      </c>
      <c r="J1329">
        <v>7.2305999999999999</v>
      </c>
      <c r="K1329">
        <v>279.22640000000001</v>
      </c>
      <c r="L1329">
        <v>19195</v>
      </c>
      <c r="M1329">
        <v>65.59</v>
      </c>
      <c r="N1329">
        <v>1657.69</v>
      </c>
      <c r="O1329">
        <v>4.9589999999999996</v>
      </c>
      <c r="P1329">
        <v>32.47</v>
      </c>
      <c r="Q1329">
        <v>5.07</v>
      </c>
      <c r="R1329">
        <v>1.64</v>
      </c>
      <c r="S1329">
        <v>1.92</v>
      </c>
      <c r="T1329">
        <v>1.37</v>
      </c>
      <c r="U1329">
        <v>1819</v>
      </c>
      <c r="V1329">
        <v>3752.75</v>
      </c>
      <c r="W1329">
        <v>10859.72</v>
      </c>
      <c r="X1329">
        <v>5517.44</v>
      </c>
      <c r="Y1329">
        <v>2213.12</v>
      </c>
      <c r="Z1329">
        <v>26890.58</v>
      </c>
    </row>
    <row r="1330" spans="2:26" x14ac:dyDescent="0.25">
      <c r="B1330" s="3">
        <v>44855</v>
      </c>
      <c r="C1330">
        <v>477.63</v>
      </c>
      <c r="D1330">
        <v>6.3113999999999999</v>
      </c>
      <c r="E1330">
        <v>92.18</v>
      </c>
      <c r="F1330">
        <v>88.144000000000005</v>
      </c>
      <c r="G1330">
        <v>112.012</v>
      </c>
      <c r="H1330">
        <v>1440.15</v>
      </c>
      <c r="I1330">
        <v>0.98619999999999997</v>
      </c>
      <c r="J1330">
        <v>7.2305999999999999</v>
      </c>
      <c r="K1330">
        <v>279.22640000000001</v>
      </c>
      <c r="L1330">
        <v>19195</v>
      </c>
      <c r="M1330">
        <v>65.59</v>
      </c>
      <c r="N1330">
        <v>1657.69</v>
      </c>
      <c r="O1330">
        <v>4.9589999999999996</v>
      </c>
      <c r="P1330">
        <v>32.47</v>
      </c>
      <c r="Q1330">
        <v>5.07</v>
      </c>
      <c r="R1330">
        <v>1.64</v>
      </c>
      <c r="S1330">
        <v>1.92</v>
      </c>
      <c r="T1330">
        <v>1.37</v>
      </c>
      <c r="U1330">
        <v>1819</v>
      </c>
      <c r="V1330">
        <v>3752.75</v>
      </c>
      <c r="W1330">
        <v>10859.72</v>
      </c>
      <c r="X1330">
        <v>5517.44</v>
      </c>
      <c r="Y1330">
        <v>2213.12</v>
      </c>
      <c r="Z1330">
        <v>26890.58</v>
      </c>
    </row>
    <row r="1331" spans="2:26" x14ac:dyDescent="0.25">
      <c r="B1331" s="3">
        <v>44854</v>
      </c>
      <c r="C1331">
        <v>469.3</v>
      </c>
      <c r="D1331">
        <v>6.2363</v>
      </c>
      <c r="E1331">
        <v>92.34</v>
      </c>
      <c r="F1331">
        <v>88.210999999999999</v>
      </c>
      <c r="G1331">
        <v>112.881</v>
      </c>
      <c r="H1331">
        <v>1432.6</v>
      </c>
      <c r="I1331">
        <v>0.97860000000000003</v>
      </c>
      <c r="J1331">
        <v>7.2145000000000001</v>
      </c>
      <c r="K1331">
        <v>274.65719999999999</v>
      </c>
      <c r="L1331">
        <v>19030</v>
      </c>
      <c r="M1331">
        <v>66.040000000000006</v>
      </c>
      <c r="N1331">
        <v>1628.02</v>
      </c>
      <c r="O1331">
        <v>5.3579999999999997</v>
      </c>
      <c r="P1331">
        <v>32.35</v>
      </c>
      <c r="Q1331">
        <v>5</v>
      </c>
      <c r="R1331">
        <v>1.63</v>
      </c>
      <c r="S1331">
        <v>1.93</v>
      </c>
      <c r="T1331">
        <v>1.37</v>
      </c>
      <c r="U1331">
        <v>1837</v>
      </c>
      <c r="V1331">
        <v>3665.78</v>
      </c>
      <c r="W1331">
        <v>10614.84</v>
      </c>
      <c r="X1331">
        <v>5512.3</v>
      </c>
      <c r="Y1331">
        <v>2218.09</v>
      </c>
      <c r="Z1331">
        <v>27006.959999999999</v>
      </c>
    </row>
    <row r="1332" spans="2:26" x14ac:dyDescent="0.25">
      <c r="B1332" s="3">
        <v>44853</v>
      </c>
      <c r="C1332">
        <v>469.45</v>
      </c>
      <c r="D1332">
        <v>6.2592999999999996</v>
      </c>
      <c r="E1332">
        <v>92.36</v>
      </c>
      <c r="F1332">
        <v>88.284000000000006</v>
      </c>
      <c r="G1332">
        <v>112.98399999999999</v>
      </c>
      <c r="H1332">
        <v>1426.3</v>
      </c>
      <c r="I1332">
        <v>0.97729999999999995</v>
      </c>
      <c r="J1332">
        <v>7.2286999999999999</v>
      </c>
      <c r="K1332">
        <v>270.38220000000001</v>
      </c>
      <c r="L1332">
        <v>19200</v>
      </c>
      <c r="M1332">
        <v>66.209999999999994</v>
      </c>
      <c r="N1332">
        <v>1629.44</v>
      </c>
      <c r="O1332">
        <v>5.4619999999999997</v>
      </c>
      <c r="P1332">
        <v>30.315000000000001</v>
      </c>
      <c r="Q1332">
        <v>5.05</v>
      </c>
      <c r="R1332">
        <v>1.64</v>
      </c>
      <c r="S1332">
        <v>1.94</v>
      </c>
      <c r="T1332">
        <v>1.36</v>
      </c>
      <c r="U1332">
        <v>1871</v>
      </c>
      <c r="V1332">
        <v>3695.16</v>
      </c>
      <c r="W1332">
        <v>10680.51</v>
      </c>
      <c r="X1332">
        <v>5597.79</v>
      </c>
      <c r="Y1332">
        <v>2237.44</v>
      </c>
      <c r="Z1332">
        <v>27257.38</v>
      </c>
    </row>
    <row r="1333" spans="2:26" x14ac:dyDescent="0.25">
      <c r="B1333" s="3">
        <v>44852</v>
      </c>
      <c r="C1333">
        <v>470.77</v>
      </c>
      <c r="D1333">
        <v>6.2671000000000001</v>
      </c>
      <c r="E1333">
        <v>92.33</v>
      </c>
      <c r="F1333">
        <v>88.275999999999996</v>
      </c>
      <c r="G1333">
        <v>112.13</v>
      </c>
      <c r="H1333">
        <v>1422.65</v>
      </c>
      <c r="I1333">
        <v>0.98580000000000001</v>
      </c>
      <c r="J1333">
        <v>7.2023000000000001</v>
      </c>
      <c r="K1333">
        <v>271.48669999999998</v>
      </c>
      <c r="L1333">
        <v>19180</v>
      </c>
      <c r="M1333">
        <v>64.709999999999994</v>
      </c>
      <c r="N1333">
        <v>1652.22</v>
      </c>
      <c r="O1333">
        <v>5.7450000000000001</v>
      </c>
      <c r="P1333">
        <v>29.69</v>
      </c>
      <c r="Q1333">
        <v>5.04</v>
      </c>
      <c r="R1333">
        <v>1.63</v>
      </c>
      <c r="S1333">
        <v>1.94</v>
      </c>
      <c r="T1333">
        <v>1.37</v>
      </c>
      <c r="U1333">
        <v>1875</v>
      </c>
      <c r="V1333">
        <v>3719.98</v>
      </c>
      <c r="W1333">
        <v>10772.4</v>
      </c>
      <c r="X1333">
        <v>5756.31</v>
      </c>
      <c r="Y1333">
        <v>2249.9499999999998</v>
      </c>
      <c r="Z1333">
        <v>27156.14</v>
      </c>
    </row>
    <row r="1334" spans="2:26" x14ac:dyDescent="0.25">
      <c r="B1334" s="3">
        <v>44851</v>
      </c>
      <c r="C1334">
        <v>472.68</v>
      </c>
      <c r="D1334">
        <v>6.3468999999999998</v>
      </c>
      <c r="E1334">
        <v>92.21</v>
      </c>
      <c r="F1334">
        <v>88.129000000000005</v>
      </c>
      <c r="G1334">
        <v>112.039</v>
      </c>
      <c r="H1334">
        <v>1435.3</v>
      </c>
      <c r="I1334">
        <v>0.98409999999999997</v>
      </c>
      <c r="J1334">
        <v>7.1965000000000003</v>
      </c>
      <c r="K1334">
        <v>271.98610000000002</v>
      </c>
      <c r="L1334">
        <v>19515</v>
      </c>
      <c r="M1334">
        <v>63.79</v>
      </c>
      <c r="N1334">
        <v>1650.09</v>
      </c>
      <c r="O1334">
        <v>5.9989999999999997</v>
      </c>
      <c r="P1334">
        <v>30.92</v>
      </c>
      <c r="Q1334">
        <v>5.14</v>
      </c>
      <c r="R1334">
        <v>1.64</v>
      </c>
      <c r="S1334">
        <v>1.96</v>
      </c>
      <c r="T1334">
        <v>1.38</v>
      </c>
      <c r="U1334">
        <v>1843</v>
      </c>
      <c r="V1334">
        <v>3677.95</v>
      </c>
      <c r="W1334">
        <v>10675.8</v>
      </c>
      <c r="X1334">
        <v>5633.23</v>
      </c>
      <c r="Y1334">
        <v>2219.71</v>
      </c>
      <c r="Z1334">
        <v>26775.79</v>
      </c>
    </row>
    <row r="1335" spans="2:26" x14ac:dyDescent="0.25">
      <c r="B1335" s="3">
        <v>44850</v>
      </c>
      <c r="C1335">
        <v>473.88</v>
      </c>
      <c r="D1335">
        <v>6.3856000000000002</v>
      </c>
      <c r="E1335">
        <v>92.16</v>
      </c>
      <c r="F1335">
        <v>88.153000000000006</v>
      </c>
      <c r="G1335">
        <v>113.31100000000001</v>
      </c>
      <c r="H1335">
        <v>1428.95</v>
      </c>
      <c r="I1335">
        <v>0.97219999999999995</v>
      </c>
      <c r="J1335">
        <v>7.1924999999999999</v>
      </c>
      <c r="K1335">
        <v>268.17689999999999</v>
      </c>
      <c r="L1335">
        <v>19110</v>
      </c>
      <c r="M1335">
        <v>63.15</v>
      </c>
      <c r="N1335">
        <v>1644.47</v>
      </c>
      <c r="O1335">
        <v>6.4530000000000003</v>
      </c>
      <c r="P1335">
        <v>34.779000000000003</v>
      </c>
      <c r="Q1335">
        <v>5.22</v>
      </c>
      <c r="R1335">
        <v>1.64</v>
      </c>
      <c r="S1335">
        <v>1.98</v>
      </c>
      <c r="T1335">
        <v>1.38</v>
      </c>
      <c r="U1335">
        <v>1838</v>
      </c>
      <c r="V1335">
        <v>3583.07</v>
      </c>
      <c r="W1335">
        <v>10321.39</v>
      </c>
      <c r="X1335">
        <v>5629.3</v>
      </c>
      <c r="Y1335">
        <v>2212.5500000000002</v>
      </c>
      <c r="Z1335">
        <v>27090.76</v>
      </c>
    </row>
    <row r="1336" spans="2:26" x14ac:dyDescent="0.25">
      <c r="B1336" s="3">
        <v>44849</v>
      </c>
      <c r="C1336">
        <v>473.88</v>
      </c>
      <c r="D1336">
        <v>6.3856000000000002</v>
      </c>
      <c r="E1336">
        <v>92.16</v>
      </c>
      <c r="F1336">
        <v>88.153000000000006</v>
      </c>
      <c r="G1336">
        <v>113.31100000000001</v>
      </c>
      <c r="H1336">
        <v>1428.95</v>
      </c>
      <c r="I1336">
        <v>0.97219999999999995</v>
      </c>
      <c r="J1336">
        <v>7.1924999999999999</v>
      </c>
      <c r="K1336">
        <v>268.17689999999999</v>
      </c>
      <c r="L1336">
        <v>19110</v>
      </c>
      <c r="M1336">
        <v>63.15</v>
      </c>
      <c r="N1336">
        <v>1644.47</v>
      </c>
      <c r="O1336">
        <v>6.4530000000000003</v>
      </c>
      <c r="P1336">
        <v>34.779000000000003</v>
      </c>
      <c r="Q1336">
        <v>5.22</v>
      </c>
      <c r="R1336">
        <v>1.64</v>
      </c>
      <c r="S1336">
        <v>1.98</v>
      </c>
      <c r="T1336">
        <v>1.38</v>
      </c>
      <c r="U1336">
        <v>1838</v>
      </c>
      <c r="V1336">
        <v>3583.07</v>
      </c>
      <c r="W1336">
        <v>10321.39</v>
      </c>
      <c r="X1336">
        <v>5629.3</v>
      </c>
      <c r="Y1336">
        <v>2212.5500000000002</v>
      </c>
      <c r="Z1336">
        <v>27090.76</v>
      </c>
    </row>
    <row r="1337" spans="2:26" x14ac:dyDescent="0.25">
      <c r="B1337" s="3">
        <v>44848</v>
      </c>
      <c r="C1337">
        <v>473.88</v>
      </c>
      <c r="D1337">
        <v>6.3856000000000002</v>
      </c>
      <c r="E1337">
        <v>92.15</v>
      </c>
      <c r="F1337">
        <v>88.153000000000006</v>
      </c>
      <c r="G1337">
        <v>113.31100000000001</v>
      </c>
      <c r="H1337">
        <v>1428.95</v>
      </c>
      <c r="I1337">
        <v>0.97219999999999995</v>
      </c>
      <c r="J1337">
        <v>7.1924999999999999</v>
      </c>
      <c r="K1337">
        <v>268.17689999999999</v>
      </c>
      <c r="L1337">
        <v>19110</v>
      </c>
      <c r="M1337">
        <v>63.15</v>
      </c>
      <c r="N1337">
        <v>1644.47</v>
      </c>
      <c r="O1337">
        <v>6.4530000000000003</v>
      </c>
      <c r="P1337">
        <v>34.779000000000003</v>
      </c>
      <c r="Q1337">
        <v>5.22</v>
      </c>
      <c r="R1337">
        <v>1.64</v>
      </c>
      <c r="S1337">
        <v>1.98</v>
      </c>
      <c r="T1337">
        <v>1.38</v>
      </c>
      <c r="U1337">
        <v>1838</v>
      </c>
      <c r="V1337">
        <v>3583.07</v>
      </c>
      <c r="W1337">
        <v>10321.39</v>
      </c>
      <c r="X1337">
        <v>5629.3</v>
      </c>
      <c r="Y1337">
        <v>2212.5500000000002</v>
      </c>
      <c r="Z1337">
        <v>27090.76</v>
      </c>
    </row>
    <row r="1338" spans="2:26" x14ac:dyDescent="0.25">
      <c r="B1338" s="3">
        <v>44847</v>
      </c>
      <c r="C1338">
        <v>477.21</v>
      </c>
      <c r="D1338">
        <v>6.4386999999999999</v>
      </c>
      <c r="E1338">
        <v>92.06</v>
      </c>
      <c r="F1338">
        <v>88.126000000000005</v>
      </c>
      <c r="G1338">
        <v>112.363</v>
      </c>
      <c r="H1338">
        <v>1431.1</v>
      </c>
      <c r="I1338">
        <v>0.97760000000000002</v>
      </c>
      <c r="J1338">
        <v>7.1695000000000002</v>
      </c>
      <c r="K1338">
        <v>271.36770000000001</v>
      </c>
      <c r="L1338">
        <v>19360</v>
      </c>
      <c r="M1338">
        <v>64.150000000000006</v>
      </c>
      <c r="N1338">
        <v>1666.37</v>
      </c>
      <c r="O1338">
        <v>6.7409999999999997</v>
      </c>
      <c r="P1338">
        <v>34.835000000000001</v>
      </c>
      <c r="Q1338">
        <v>5.27</v>
      </c>
      <c r="R1338">
        <v>1.63</v>
      </c>
      <c r="S1338">
        <v>1.97</v>
      </c>
      <c r="T1338">
        <v>1.37</v>
      </c>
      <c r="U1338">
        <v>1818</v>
      </c>
      <c r="V1338">
        <v>3669.91</v>
      </c>
      <c r="W1338">
        <v>10649.15</v>
      </c>
      <c r="X1338">
        <v>5560.8</v>
      </c>
      <c r="Y1338">
        <v>2162.87</v>
      </c>
      <c r="Z1338">
        <v>26237.42</v>
      </c>
    </row>
    <row r="1339" spans="2:26" x14ac:dyDescent="0.25">
      <c r="B1339" s="3">
        <v>44846</v>
      </c>
      <c r="C1339">
        <v>473.78</v>
      </c>
      <c r="D1339">
        <v>6.4474</v>
      </c>
      <c r="E1339">
        <v>92.35</v>
      </c>
      <c r="F1339">
        <v>88.486000000000004</v>
      </c>
      <c r="G1339">
        <v>113.32</v>
      </c>
      <c r="H1339">
        <v>1424.75</v>
      </c>
      <c r="I1339">
        <v>0.97030000000000005</v>
      </c>
      <c r="J1339">
        <v>7.1748000000000003</v>
      </c>
      <c r="K1339">
        <v>268.60140000000001</v>
      </c>
      <c r="L1339">
        <v>19095</v>
      </c>
      <c r="M1339">
        <v>63.84</v>
      </c>
      <c r="N1339">
        <v>1673.19</v>
      </c>
      <c r="O1339">
        <v>6.4349999999999996</v>
      </c>
      <c r="P1339">
        <v>34.704999999999998</v>
      </c>
      <c r="Q1339">
        <v>5.33</v>
      </c>
      <c r="R1339">
        <v>1.65</v>
      </c>
      <c r="S1339">
        <v>2</v>
      </c>
      <c r="T1339">
        <v>1.38</v>
      </c>
      <c r="U1339">
        <v>1873</v>
      </c>
      <c r="V1339">
        <v>3577.03</v>
      </c>
      <c r="W1339">
        <v>10417.1</v>
      </c>
      <c r="X1339">
        <v>5692.42</v>
      </c>
      <c r="Y1339">
        <v>2202.4699999999998</v>
      </c>
      <c r="Z1339">
        <v>26396.83</v>
      </c>
    </row>
    <row r="1340" spans="2:26" x14ac:dyDescent="0.25">
      <c r="B1340" s="3">
        <v>44845</v>
      </c>
      <c r="C1340">
        <v>466.31</v>
      </c>
      <c r="D1340">
        <v>6.3574000000000002</v>
      </c>
      <c r="E1340">
        <v>92.4</v>
      </c>
      <c r="F1340">
        <v>88.772000000000006</v>
      </c>
      <c r="G1340">
        <v>113.221</v>
      </c>
      <c r="H1340">
        <v>1435.4</v>
      </c>
      <c r="I1340">
        <v>0.9708</v>
      </c>
      <c r="J1340">
        <v>7.1687000000000003</v>
      </c>
      <c r="K1340">
        <v>270.8048</v>
      </c>
      <c r="L1340">
        <v>18900</v>
      </c>
      <c r="M1340">
        <v>64.89</v>
      </c>
      <c r="N1340">
        <v>1666.34</v>
      </c>
      <c r="O1340">
        <v>6.5960000000000001</v>
      </c>
      <c r="P1340">
        <v>34.784999999999997</v>
      </c>
      <c r="Q1340">
        <v>5.25</v>
      </c>
      <c r="R1340">
        <v>1.59</v>
      </c>
      <c r="S1340">
        <v>1.94</v>
      </c>
      <c r="T1340">
        <v>1.37</v>
      </c>
      <c r="U1340">
        <v>1904</v>
      </c>
      <c r="V1340">
        <v>3588.84</v>
      </c>
      <c r="W1340">
        <v>10426.19</v>
      </c>
      <c r="X1340">
        <v>5729.58</v>
      </c>
      <c r="Y1340">
        <v>2192.0700000000002</v>
      </c>
      <c r="Z1340">
        <v>26401.25</v>
      </c>
    </row>
    <row r="1341" spans="2:26" x14ac:dyDescent="0.25">
      <c r="B1341" s="3">
        <v>44844</v>
      </c>
      <c r="C1341">
        <v>456.99</v>
      </c>
      <c r="D1341">
        <v>6.1439000000000004</v>
      </c>
      <c r="E1341">
        <v>92.55</v>
      </c>
      <c r="F1341">
        <v>89.07</v>
      </c>
      <c r="G1341">
        <v>113.14400000000001</v>
      </c>
      <c r="H1341">
        <v>1412.8</v>
      </c>
      <c r="I1341">
        <v>0.97019999999999995</v>
      </c>
      <c r="J1341">
        <v>7.1554000000000002</v>
      </c>
      <c r="K1341">
        <v>274.995</v>
      </c>
      <c r="L1341">
        <v>19125</v>
      </c>
      <c r="M1341">
        <v>65.319999999999993</v>
      </c>
      <c r="N1341">
        <v>1668.61</v>
      </c>
      <c r="O1341">
        <v>6.4349999999999996</v>
      </c>
      <c r="P1341">
        <v>34.26</v>
      </c>
      <c r="Q1341">
        <v>4.9800000000000004</v>
      </c>
      <c r="R1341">
        <v>1.54</v>
      </c>
      <c r="S1341">
        <v>1.88</v>
      </c>
      <c r="T1341">
        <v>1.39</v>
      </c>
      <c r="U1341">
        <v>1944</v>
      </c>
      <c r="V1341">
        <v>3612.39</v>
      </c>
      <c r="W1341">
        <v>10542.1</v>
      </c>
      <c r="X1341">
        <v>5880.71</v>
      </c>
      <c r="Y1341">
        <v>2232.84</v>
      </c>
      <c r="Z1341">
        <v>27116.11</v>
      </c>
    </row>
    <row r="1342" spans="2:26" x14ac:dyDescent="0.25">
      <c r="B1342" s="3">
        <v>44843</v>
      </c>
      <c r="C1342">
        <v>456.99</v>
      </c>
      <c r="D1342">
        <v>6.1269</v>
      </c>
      <c r="E1342">
        <v>92.55</v>
      </c>
      <c r="F1342">
        <v>89.430999999999997</v>
      </c>
      <c r="G1342">
        <v>112.795</v>
      </c>
      <c r="H1342">
        <v>1412.8</v>
      </c>
      <c r="I1342">
        <v>0.97440000000000004</v>
      </c>
      <c r="J1342">
        <v>7.1159999999999997</v>
      </c>
      <c r="K1342">
        <v>271.58530000000002</v>
      </c>
      <c r="L1342">
        <v>19410</v>
      </c>
      <c r="M1342">
        <v>65.83</v>
      </c>
      <c r="N1342">
        <v>1694.82</v>
      </c>
      <c r="O1342">
        <v>6.7480000000000002</v>
      </c>
      <c r="P1342">
        <v>34.46</v>
      </c>
      <c r="Q1342">
        <v>4.9800000000000004</v>
      </c>
      <c r="R1342">
        <v>1.54</v>
      </c>
      <c r="S1342">
        <v>1.88</v>
      </c>
      <c r="T1342">
        <v>1.39</v>
      </c>
      <c r="U1342">
        <v>1961</v>
      </c>
      <c r="V1342">
        <v>3639.66</v>
      </c>
      <c r="W1342">
        <v>10652.4</v>
      </c>
      <c r="X1342">
        <v>6074.65</v>
      </c>
      <c r="Y1342">
        <v>2232.84</v>
      </c>
      <c r="Z1342">
        <v>27116.11</v>
      </c>
    </row>
    <row r="1343" spans="2:26" x14ac:dyDescent="0.25">
      <c r="B1343" s="3">
        <v>44842</v>
      </c>
      <c r="C1343">
        <v>456.99</v>
      </c>
      <c r="D1343">
        <v>6.1269</v>
      </c>
      <c r="E1343">
        <v>92.55</v>
      </c>
      <c r="F1343">
        <v>89.430999999999997</v>
      </c>
      <c r="G1343">
        <v>112.795</v>
      </c>
      <c r="H1343">
        <v>1412.8</v>
      </c>
      <c r="I1343">
        <v>0.97440000000000004</v>
      </c>
      <c r="J1343">
        <v>7.1159999999999997</v>
      </c>
      <c r="K1343">
        <v>271.58530000000002</v>
      </c>
      <c r="L1343">
        <v>19410</v>
      </c>
      <c r="M1343">
        <v>65.83</v>
      </c>
      <c r="N1343">
        <v>1694.82</v>
      </c>
      <c r="O1343">
        <v>6.7480000000000002</v>
      </c>
      <c r="P1343">
        <v>34.46</v>
      </c>
      <c r="Q1343">
        <v>4.9800000000000004</v>
      </c>
      <c r="R1343">
        <v>1.54</v>
      </c>
      <c r="S1343">
        <v>1.88</v>
      </c>
      <c r="T1343">
        <v>1.39</v>
      </c>
      <c r="U1343">
        <v>1961</v>
      </c>
      <c r="V1343">
        <v>3639.66</v>
      </c>
      <c r="W1343">
        <v>10652.4</v>
      </c>
      <c r="X1343">
        <v>6074.65</v>
      </c>
      <c r="Y1343">
        <v>2232.84</v>
      </c>
      <c r="Z1343">
        <v>27116.11</v>
      </c>
    </row>
    <row r="1344" spans="2:26" x14ac:dyDescent="0.25">
      <c r="B1344" s="3">
        <v>44841</v>
      </c>
      <c r="C1344">
        <v>456.99</v>
      </c>
      <c r="D1344">
        <v>6.1269</v>
      </c>
      <c r="E1344">
        <v>92.55</v>
      </c>
      <c r="F1344">
        <v>89.430999999999997</v>
      </c>
      <c r="G1344">
        <v>112.795</v>
      </c>
      <c r="H1344">
        <v>1412.8</v>
      </c>
      <c r="I1344">
        <v>0.97440000000000004</v>
      </c>
      <c r="J1344">
        <v>7.1159999999999997</v>
      </c>
      <c r="K1344">
        <v>271.58530000000002</v>
      </c>
      <c r="L1344">
        <v>19410</v>
      </c>
      <c r="M1344">
        <v>65.83</v>
      </c>
      <c r="N1344">
        <v>1694.82</v>
      </c>
      <c r="O1344">
        <v>6.7480000000000002</v>
      </c>
      <c r="P1344">
        <v>34.46</v>
      </c>
      <c r="Q1344">
        <v>4.9800000000000004</v>
      </c>
      <c r="R1344">
        <v>1.54</v>
      </c>
      <c r="S1344">
        <v>1.88</v>
      </c>
      <c r="T1344">
        <v>1.39</v>
      </c>
      <c r="U1344">
        <v>1961</v>
      </c>
      <c r="V1344">
        <v>3639.66</v>
      </c>
      <c r="W1344">
        <v>10652.4</v>
      </c>
      <c r="X1344">
        <v>6074.65</v>
      </c>
      <c r="Y1344">
        <v>2232.84</v>
      </c>
      <c r="Z1344">
        <v>27116.11</v>
      </c>
    </row>
    <row r="1345" spans="2:26" x14ac:dyDescent="0.25">
      <c r="B1345" s="3">
        <v>44840</v>
      </c>
      <c r="C1345">
        <v>453.49</v>
      </c>
      <c r="D1345">
        <v>6.0761000000000003</v>
      </c>
      <c r="E1345">
        <v>92.61</v>
      </c>
      <c r="F1345">
        <v>89.561999999999998</v>
      </c>
      <c r="G1345">
        <v>112.258</v>
      </c>
      <c r="H1345">
        <v>1402.65</v>
      </c>
      <c r="I1345">
        <v>0.97909999999999997</v>
      </c>
      <c r="J1345">
        <v>7.1159999999999997</v>
      </c>
      <c r="K1345">
        <v>268.50319999999999</v>
      </c>
      <c r="L1345">
        <v>20025</v>
      </c>
      <c r="M1345">
        <v>64.98</v>
      </c>
      <c r="N1345">
        <v>1712.53</v>
      </c>
      <c r="O1345">
        <v>6.9720000000000004</v>
      </c>
      <c r="P1345">
        <v>35.854999999999997</v>
      </c>
      <c r="Q1345">
        <v>4.9000000000000004</v>
      </c>
      <c r="R1345">
        <v>1.52</v>
      </c>
      <c r="S1345">
        <v>1.86</v>
      </c>
      <c r="T1345">
        <v>1.39</v>
      </c>
      <c r="U1345">
        <v>1992</v>
      </c>
      <c r="V1345">
        <v>3744.52</v>
      </c>
      <c r="W1345">
        <v>11073.31</v>
      </c>
      <c r="X1345">
        <v>6185.58</v>
      </c>
      <c r="Y1345">
        <v>2237.86</v>
      </c>
      <c r="Z1345">
        <v>27311.3</v>
      </c>
    </row>
    <row r="1346" spans="2:26" x14ac:dyDescent="0.25">
      <c r="B1346" s="3">
        <v>44839</v>
      </c>
      <c r="C1346">
        <v>457.52</v>
      </c>
      <c r="D1346">
        <v>6.1547999999999998</v>
      </c>
      <c r="E1346">
        <v>92.57</v>
      </c>
      <c r="F1346">
        <v>89.646000000000001</v>
      </c>
      <c r="G1346">
        <v>111.208</v>
      </c>
      <c r="H1346">
        <v>1410.6</v>
      </c>
      <c r="I1346">
        <v>0.98839999999999995</v>
      </c>
      <c r="J1346">
        <v>7.1159999999999997</v>
      </c>
      <c r="K1346">
        <v>271.4359</v>
      </c>
      <c r="L1346">
        <v>20140</v>
      </c>
      <c r="M1346">
        <v>64.239999999999995</v>
      </c>
      <c r="N1346">
        <v>1716.26</v>
      </c>
      <c r="O1346">
        <v>6.93</v>
      </c>
      <c r="P1346">
        <v>35.049999999999997</v>
      </c>
      <c r="Q1346">
        <v>4.99</v>
      </c>
      <c r="R1346">
        <v>1.55</v>
      </c>
      <c r="S1346">
        <v>1.9</v>
      </c>
      <c r="T1346">
        <v>1.42</v>
      </c>
      <c r="U1346">
        <v>1996</v>
      </c>
      <c r="V1346">
        <v>3783.28</v>
      </c>
      <c r="W1346">
        <v>11148.64</v>
      </c>
      <c r="X1346">
        <v>6224.61</v>
      </c>
      <c r="Y1346">
        <v>2215.2199999999998</v>
      </c>
      <c r="Z1346">
        <v>27120.53</v>
      </c>
    </row>
    <row r="1347" spans="2:26" x14ac:dyDescent="0.25">
      <c r="B1347" s="3">
        <v>44838</v>
      </c>
      <c r="C1347">
        <v>453.74</v>
      </c>
      <c r="D1347">
        <v>6.2214999999999998</v>
      </c>
      <c r="E1347">
        <v>92.44</v>
      </c>
      <c r="F1347">
        <v>89.638999999999996</v>
      </c>
      <c r="G1347">
        <v>110.065</v>
      </c>
      <c r="H1347">
        <v>1426.45</v>
      </c>
      <c r="I1347">
        <v>0.99860000000000004</v>
      </c>
      <c r="J1347">
        <v>7.1159999999999997</v>
      </c>
      <c r="K1347">
        <v>275.4982</v>
      </c>
      <c r="L1347">
        <v>20285</v>
      </c>
      <c r="M1347">
        <v>63.08</v>
      </c>
      <c r="N1347">
        <v>1726.13</v>
      </c>
      <c r="O1347">
        <v>6.8369999999999997</v>
      </c>
      <c r="P1347">
        <v>38.195</v>
      </c>
      <c r="Q1347">
        <v>5.09</v>
      </c>
      <c r="R1347">
        <v>1.53</v>
      </c>
      <c r="S1347">
        <v>1.88</v>
      </c>
      <c r="T1347">
        <v>1.39</v>
      </c>
      <c r="U1347">
        <v>1865</v>
      </c>
      <c r="V1347">
        <v>3790.93</v>
      </c>
      <c r="W1347">
        <v>11176.41</v>
      </c>
      <c r="X1347">
        <v>5856.82</v>
      </c>
      <c r="Y1347">
        <v>2209.38</v>
      </c>
      <c r="Z1347">
        <v>26992.21</v>
      </c>
    </row>
    <row r="1348" spans="2:26" x14ac:dyDescent="0.25">
      <c r="B1348" s="3">
        <v>44837</v>
      </c>
      <c r="C1348">
        <v>473.44</v>
      </c>
      <c r="D1348">
        <v>6.5624000000000002</v>
      </c>
      <c r="E1348">
        <v>91.93</v>
      </c>
      <c r="F1348">
        <v>89.325000000000003</v>
      </c>
      <c r="G1348">
        <v>111.745</v>
      </c>
      <c r="H1348">
        <v>1431.15</v>
      </c>
      <c r="I1348">
        <v>0.98260000000000003</v>
      </c>
      <c r="J1348">
        <v>7.1159999999999997</v>
      </c>
      <c r="K1348">
        <v>278.92610000000002</v>
      </c>
      <c r="L1348">
        <v>19525</v>
      </c>
      <c r="M1348">
        <v>62.1</v>
      </c>
      <c r="N1348">
        <v>1699.89</v>
      </c>
      <c r="O1348">
        <v>6.47</v>
      </c>
      <c r="P1348">
        <v>38.869999999999997</v>
      </c>
      <c r="Q1348">
        <v>5.52</v>
      </c>
      <c r="R1348">
        <v>1.58</v>
      </c>
      <c r="S1348">
        <v>1.93</v>
      </c>
      <c r="T1348">
        <v>1.41</v>
      </c>
      <c r="U1348">
        <v>1788</v>
      </c>
      <c r="V1348">
        <v>3678.43</v>
      </c>
      <c r="W1348">
        <v>10815.43</v>
      </c>
      <c r="X1348">
        <v>5856.82</v>
      </c>
      <c r="Y1348">
        <v>2155.4899999999998</v>
      </c>
      <c r="Z1348">
        <v>26215.79</v>
      </c>
    </row>
    <row r="1349" spans="2:26" x14ac:dyDescent="0.25">
      <c r="B1349" s="3">
        <v>44836</v>
      </c>
      <c r="C1349">
        <v>467.38</v>
      </c>
      <c r="D1349">
        <v>6.5155000000000003</v>
      </c>
      <c r="E1349">
        <v>91.94</v>
      </c>
      <c r="F1349">
        <v>89.552999999999997</v>
      </c>
      <c r="G1349">
        <v>112.117</v>
      </c>
      <c r="H1349">
        <v>1431.15</v>
      </c>
      <c r="I1349">
        <v>0.98019999999999996</v>
      </c>
      <c r="J1349">
        <v>7.1159999999999997</v>
      </c>
      <c r="K1349">
        <v>264.6893</v>
      </c>
      <c r="L1349">
        <v>19698.599999999999</v>
      </c>
      <c r="M1349">
        <v>60.84</v>
      </c>
      <c r="N1349">
        <v>1660.61</v>
      </c>
      <c r="O1349">
        <v>6.766</v>
      </c>
      <c r="P1349">
        <v>38.725000000000001</v>
      </c>
      <c r="Q1349">
        <v>5.52</v>
      </c>
      <c r="R1349">
        <v>1.59</v>
      </c>
      <c r="S1349">
        <v>1.98</v>
      </c>
      <c r="T1349">
        <v>1.39</v>
      </c>
      <c r="U1349">
        <v>1760</v>
      </c>
      <c r="V1349">
        <v>3585.62</v>
      </c>
      <c r="W1349">
        <v>10575.62</v>
      </c>
      <c r="X1349">
        <v>5914.08</v>
      </c>
      <c r="Y1349">
        <v>2155.4899999999998</v>
      </c>
      <c r="Z1349">
        <v>25937.21</v>
      </c>
    </row>
    <row r="1350" spans="2:26" x14ac:dyDescent="0.25">
      <c r="B1350" s="3">
        <v>44835</v>
      </c>
      <c r="C1350">
        <v>467.38</v>
      </c>
      <c r="D1350">
        <v>6.5155000000000003</v>
      </c>
      <c r="E1350">
        <v>91.94</v>
      </c>
      <c r="F1350">
        <v>89.552999999999997</v>
      </c>
      <c r="G1350">
        <v>112.117</v>
      </c>
      <c r="H1350">
        <v>1431.15</v>
      </c>
      <c r="I1350">
        <v>0.98019999999999996</v>
      </c>
      <c r="J1350">
        <v>7.1159999999999997</v>
      </c>
      <c r="K1350">
        <v>264.6893</v>
      </c>
      <c r="L1350">
        <v>19698.599999999999</v>
      </c>
      <c r="M1350">
        <v>60.84</v>
      </c>
      <c r="N1350">
        <v>1660.61</v>
      </c>
      <c r="O1350">
        <v>6.766</v>
      </c>
      <c r="P1350">
        <v>38.725000000000001</v>
      </c>
      <c r="Q1350">
        <v>5.52</v>
      </c>
      <c r="R1350">
        <v>1.59</v>
      </c>
      <c r="S1350">
        <v>1.98</v>
      </c>
      <c r="T1350">
        <v>1.39</v>
      </c>
      <c r="U1350">
        <v>1760</v>
      </c>
      <c r="V1350">
        <v>3585.62</v>
      </c>
      <c r="W1350">
        <v>10575.62</v>
      </c>
      <c r="X1350">
        <v>5914.08</v>
      </c>
      <c r="Y1350">
        <v>2155.4899999999998</v>
      </c>
      <c r="Z1350">
        <v>25937.21</v>
      </c>
    </row>
    <row r="1351" spans="2:26" x14ac:dyDescent="0.25">
      <c r="B1351" s="3">
        <v>44834</v>
      </c>
      <c r="C1351">
        <v>467.38</v>
      </c>
      <c r="D1351">
        <v>6.5155000000000003</v>
      </c>
      <c r="E1351">
        <v>91.92</v>
      </c>
      <c r="F1351">
        <v>89.552999999999997</v>
      </c>
      <c r="G1351">
        <v>112.117</v>
      </c>
      <c r="H1351">
        <v>1431.15</v>
      </c>
      <c r="I1351">
        <v>0.98019999999999996</v>
      </c>
      <c r="J1351">
        <v>7.1159999999999997</v>
      </c>
      <c r="K1351">
        <v>264.6893</v>
      </c>
      <c r="L1351">
        <v>19698.599999999999</v>
      </c>
      <c r="M1351">
        <v>60.84</v>
      </c>
      <c r="N1351">
        <v>1660.61</v>
      </c>
      <c r="O1351">
        <v>6.766</v>
      </c>
      <c r="P1351">
        <v>38.725000000000001</v>
      </c>
      <c r="Q1351">
        <v>5.52</v>
      </c>
      <c r="R1351">
        <v>1.59</v>
      </c>
      <c r="S1351">
        <v>1.98</v>
      </c>
      <c r="T1351">
        <v>1.39</v>
      </c>
      <c r="U1351">
        <v>1760</v>
      </c>
      <c r="V1351">
        <v>3585.62</v>
      </c>
      <c r="W1351">
        <v>10575.62</v>
      </c>
      <c r="X1351">
        <v>5914.08</v>
      </c>
      <c r="Y1351">
        <v>2155.4899999999998</v>
      </c>
      <c r="Z1351">
        <v>25937.21</v>
      </c>
    </row>
    <row r="1352" spans="2:26" x14ac:dyDescent="0.25">
      <c r="B1352" s="3">
        <v>44833</v>
      </c>
      <c r="C1352">
        <v>476.31</v>
      </c>
      <c r="D1352">
        <v>6.5707000000000004</v>
      </c>
      <c r="E1352">
        <v>92.06</v>
      </c>
      <c r="F1352">
        <v>89.921999999999997</v>
      </c>
      <c r="G1352">
        <v>112.254</v>
      </c>
      <c r="H1352">
        <v>1439</v>
      </c>
      <c r="I1352">
        <v>0.98150000000000004</v>
      </c>
      <c r="J1352">
        <v>7.1249000000000002</v>
      </c>
      <c r="K1352">
        <v>266.45609999999999</v>
      </c>
      <c r="L1352">
        <v>19405</v>
      </c>
      <c r="M1352">
        <v>61.8</v>
      </c>
      <c r="N1352">
        <v>1660.54</v>
      </c>
      <c r="O1352">
        <v>6.8739999999999997</v>
      </c>
      <c r="P1352">
        <v>39.104999999999997</v>
      </c>
      <c r="Q1352">
        <v>5.61</v>
      </c>
      <c r="R1352">
        <v>1.64</v>
      </c>
      <c r="S1352">
        <v>2.0299999999999998</v>
      </c>
      <c r="T1352">
        <v>1.36</v>
      </c>
      <c r="U1352">
        <v>1757</v>
      </c>
      <c r="V1352">
        <v>3640.47</v>
      </c>
      <c r="W1352">
        <v>10737.51</v>
      </c>
      <c r="X1352">
        <v>5912.25</v>
      </c>
      <c r="Y1352">
        <v>2170.9299999999998</v>
      </c>
      <c r="Z1352">
        <v>26422.05</v>
      </c>
    </row>
    <row r="1353" spans="2:26" x14ac:dyDescent="0.25">
      <c r="B1353" s="3">
        <v>44832</v>
      </c>
      <c r="C1353">
        <v>471.89</v>
      </c>
      <c r="D1353">
        <v>6.4626000000000001</v>
      </c>
      <c r="E1353">
        <v>92.29</v>
      </c>
      <c r="F1353">
        <v>90.856999999999999</v>
      </c>
      <c r="G1353">
        <v>112.604</v>
      </c>
      <c r="H1353">
        <v>1440.15</v>
      </c>
      <c r="I1353">
        <v>0.97350000000000003</v>
      </c>
      <c r="J1353">
        <v>7.2004999999999999</v>
      </c>
      <c r="K1353">
        <v>268.18459999999999</v>
      </c>
      <c r="L1353">
        <v>19565</v>
      </c>
      <c r="M1353">
        <v>62.51</v>
      </c>
      <c r="N1353">
        <v>1659.97</v>
      </c>
      <c r="O1353">
        <v>6.8680000000000003</v>
      </c>
      <c r="P1353">
        <v>41.204999999999998</v>
      </c>
      <c r="Q1353">
        <v>5.48</v>
      </c>
      <c r="R1353">
        <v>1.58</v>
      </c>
      <c r="S1353">
        <v>1.96</v>
      </c>
      <c r="T1353">
        <v>1.34</v>
      </c>
      <c r="U1353">
        <v>1799</v>
      </c>
      <c r="V1353">
        <v>3719.04</v>
      </c>
      <c r="W1353">
        <v>11051.64</v>
      </c>
      <c r="X1353">
        <v>5958.62</v>
      </c>
      <c r="Y1353">
        <v>2169.29</v>
      </c>
      <c r="Z1353">
        <v>26173.98</v>
      </c>
    </row>
    <row r="1354" spans="2:26" x14ac:dyDescent="0.25">
      <c r="B1354" s="3">
        <v>44831</v>
      </c>
      <c r="C1354">
        <v>446.99</v>
      </c>
      <c r="D1354">
        <v>6.1715999999999998</v>
      </c>
      <c r="E1354">
        <v>92.53</v>
      </c>
      <c r="F1354">
        <v>91.56</v>
      </c>
      <c r="G1354">
        <v>114.10599999999999</v>
      </c>
      <c r="H1354">
        <v>1422.45</v>
      </c>
      <c r="I1354">
        <v>0.95940000000000003</v>
      </c>
      <c r="J1354">
        <v>7.1760999999999999</v>
      </c>
      <c r="K1354">
        <v>264.43329999999997</v>
      </c>
      <c r="L1354">
        <v>19045</v>
      </c>
      <c r="M1354">
        <v>61.29</v>
      </c>
      <c r="N1354">
        <v>1628.9</v>
      </c>
      <c r="O1354">
        <v>6.6509999999999998</v>
      </c>
      <c r="P1354">
        <v>42.47</v>
      </c>
      <c r="Q1354">
        <v>5.26</v>
      </c>
      <c r="R1354">
        <v>1.55</v>
      </c>
      <c r="S1354">
        <v>1.92</v>
      </c>
      <c r="T1354">
        <v>1.33</v>
      </c>
      <c r="U1354">
        <v>1807</v>
      </c>
      <c r="V1354">
        <v>3647.29</v>
      </c>
      <c r="W1354">
        <v>10829.5</v>
      </c>
      <c r="X1354">
        <v>6150.47</v>
      </c>
      <c r="Y1354">
        <v>2223.86</v>
      </c>
      <c r="Z1354">
        <v>26571.87</v>
      </c>
    </row>
    <row r="1355" spans="2:26" x14ac:dyDescent="0.25">
      <c r="B1355" s="3">
        <v>44830</v>
      </c>
      <c r="C1355">
        <v>440.96</v>
      </c>
      <c r="D1355">
        <v>6.0910000000000002</v>
      </c>
      <c r="E1355">
        <v>92.67</v>
      </c>
      <c r="F1355">
        <v>91.867000000000004</v>
      </c>
      <c r="G1355">
        <v>114.10299999999999</v>
      </c>
      <c r="H1355">
        <v>1430.85</v>
      </c>
      <c r="I1355">
        <v>0.96089999999999998</v>
      </c>
      <c r="J1355">
        <v>7.1372</v>
      </c>
      <c r="K1355">
        <v>265.4196</v>
      </c>
      <c r="L1355">
        <v>19180</v>
      </c>
      <c r="M1355">
        <v>60.75</v>
      </c>
      <c r="N1355">
        <v>1622.36</v>
      </c>
      <c r="O1355">
        <v>6.9029999999999996</v>
      </c>
      <c r="P1355">
        <v>37.69</v>
      </c>
      <c r="Q1355">
        <v>5.16</v>
      </c>
      <c r="R1355">
        <v>1.48</v>
      </c>
      <c r="S1355">
        <v>1.85</v>
      </c>
      <c r="T1355">
        <v>1.29</v>
      </c>
      <c r="U1355">
        <v>1813</v>
      </c>
      <c r="V1355">
        <v>3655.04</v>
      </c>
      <c r="W1355">
        <v>10802.92</v>
      </c>
      <c r="X1355">
        <v>6137.78</v>
      </c>
      <c r="Y1355">
        <v>2220.94</v>
      </c>
      <c r="Z1355">
        <v>26431.55</v>
      </c>
    </row>
    <row r="1356" spans="2:26" x14ac:dyDescent="0.25">
      <c r="B1356" s="3">
        <v>44829</v>
      </c>
      <c r="C1356">
        <v>434.97</v>
      </c>
      <c r="D1356">
        <v>6.0056000000000003</v>
      </c>
      <c r="E1356">
        <v>93.12</v>
      </c>
      <c r="F1356">
        <v>92.233999999999995</v>
      </c>
      <c r="G1356">
        <v>113.19199999999999</v>
      </c>
      <c r="H1356">
        <v>1409.55</v>
      </c>
      <c r="I1356">
        <v>0.96870000000000001</v>
      </c>
      <c r="J1356">
        <v>7.1283000000000003</v>
      </c>
      <c r="K1356">
        <v>267.78550000000001</v>
      </c>
      <c r="L1356">
        <v>18745</v>
      </c>
      <c r="M1356">
        <v>61.02</v>
      </c>
      <c r="N1356">
        <v>1643.94</v>
      </c>
      <c r="O1356">
        <v>6.8280000000000003</v>
      </c>
      <c r="P1356">
        <v>37.57</v>
      </c>
      <c r="Q1356">
        <v>5.12</v>
      </c>
      <c r="R1356">
        <v>1.46</v>
      </c>
      <c r="S1356">
        <v>1.83</v>
      </c>
      <c r="T1356">
        <v>1.31</v>
      </c>
      <c r="U1356">
        <v>1816</v>
      </c>
      <c r="V1356">
        <v>3693.23</v>
      </c>
      <c r="W1356">
        <v>10867.93</v>
      </c>
      <c r="X1356">
        <v>6114.4</v>
      </c>
      <c r="Y1356">
        <v>2290</v>
      </c>
      <c r="Z1356">
        <v>27153.83</v>
      </c>
    </row>
    <row r="1357" spans="2:26" x14ac:dyDescent="0.25">
      <c r="B1357" s="3">
        <v>44828</v>
      </c>
      <c r="C1357">
        <v>434.97</v>
      </c>
      <c r="D1357">
        <v>6.0056000000000003</v>
      </c>
      <c r="E1357">
        <v>93.12</v>
      </c>
      <c r="F1357">
        <v>92.233999999999995</v>
      </c>
      <c r="G1357">
        <v>113.19199999999999</v>
      </c>
      <c r="H1357">
        <v>1409.55</v>
      </c>
      <c r="I1357">
        <v>0.96870000000000001</v>
      </c>
      <c r="J1357">
        <v>7.1283000000000003</v>
      </c>
      <c r="K1357">
        <v>267.78550000000001</v>
      </c>
      <c r="L1357">
        <v>18745</v>
      </c>
      <c r="M1357">
        <v>61.02</v>
      </c>
      <c r="N1357">
        <v>1643.94</v>
      </c>
      <c r="O1357">
        <v>6.8280000000000003</v>
      </c>
      <c r="P1357">
        <v>37.57</v>
      </c>
      <c r="Q1357">
        <v>5.12</v>
      </c>
      <c r="R1357">
        <v>1.46</v>
      </c>
      <c r="S1357">
        <v>1.83</v>
      </c>
      <c r="T1357">
        <v>1.31</v>
      </c>
      <c r="U1357">
        <v>1816</v>
      </c>
      <c r="V1357">
        <v>3693.23</v>
      </c>
      <c r="W1357">
        <v>10867.93</v>
      </c>
      <c r="X1357">
        <v>6114.4</v>
      </c>
      <c r="Y1357">
        <v>2290</v>
      </c>
      <c r="Z1357">
        <v>27153.83</v>
      </c>
    </row>
    <row r="1358" spans="2:26" x14ac:dyDescent="0.25">
      <c r="B1358" s="3">
        <v>44827</v>
      </c>
      <c r="C1358">
        <v>434.97</v>
      </c>
      <c r="D1358">
        <v>6.0056000000000003</v>
      </c>
      <c r="E1358">
        <v>93.11</v>
      </c>
      <c r="F1358">
        <v>92.233999999999995</v>
      </c>
      <c r="G1358">
        <v>113.19199999999999</v>
      </c>
      <c r="H1358">
        <v>1409.55</v>
      </c>
      <c r="I1358">
        <v>0.96870000000000001</v>
      </c>
      <c r="J1358">
        <v>7.1283000000000003</v>
      </c>
      <c r="K1358">
        <v>267.78550000000001</v>
      </c>
      <c r="L1358">
        <v>18745</v>
      </c>
      <c r="M1358">
        <v>61.02</v>
      </c>
      <c r="N1358">
        <v>1643.94</v>
      </c>
      <c r="O1358">
        <v>6.8280000000000003</v>
      </c>
      <c r="P1358">
        <v>37.57</v>
      </c>
      <c r="Q1358">
        <v>5.12</v>
      </c>
      <c r="R1358">
        <v>1.46</v>
      </c>
      <c r="S1358">
        <v>1.83</v>
      </c>
      <c r="T1358">
        <v>1.31</v>
      </c>
      <c r="U1358">
        <v>1816</v>
      </c>
      <c r="V1358">
        <v>3693.23</v>
      </c>
      <c r="W1358">
        <v>10867.93</v>
      </c>
      <c r="X1358">
        <v>6114.4</v>
      </c>
      <c r="Y1358">
        <v>2290</v>
      </c>
      <c r="Z1358">
        <v>27153.83</v>
      </c>
    </row>
    <row r="1359" spans="2:26" x14ac:dyDescent="0.25">
      <c r="B1359" s="3">
        <v>44826</v>
      </c>
      <c r="C1359">
        <v>422.07</v>
      </c>
      <c r="D1359">
        <v>5.8150000000000004</v>
      </c>
      <c r="E1359">
        <v>93.6</v>
      </c>
      <c r="F1359">
        <v>92.384</v>
      </c>
      <c r="G1359">
        <v>111.35299999999999</v>
      </c>
      <c r="H1359">
        <v>1411.3</v>
      </c>
      <c r="I1359">
        <v>0.98360000000000003</v>
      </c>
      <c r="J1359">
        <v>7.0781000000000001</v>
      </c>
      <c r="K1359">
        <v>276.19869999999997</v>
      </c>
      <c r="L1359">
        <v>19295</v>
      </c>
      <c r="M1359">
        <v>62.83</v>
      </c>
      <c r="N1359">
        <v>1671.22</v>
      </c>
      <c r="O1359">
        <v>7.0890000000000004</v>
      </c>
      <c r="P1359">
        <v>39.909999999999997</v>
      </c>
      <c r="Q1359">
        <v>4.88</v>
      </c>
      <c r="R1359">
        <v>1.43</v>
      </c>
      <c r="S1359">
        <v>1.8</v>
      </c>
      <c r="T1359">
        <v>1.29</v>
      </c>
      <c r="U1359">
        <v>1720</v>
      </c>
      <c r="V1359">
        <v>3757.99</v>
      </c>
      <c r="W1359">
        <v>11066.8</v>
      </c>
      <c r="X1359">
        <v>6195.9</v>
      </c>
      <c r="Y1359">
        <v>2332.31</v>
      </c>
      <c r="Z1359">
        <v>27153.83</v>
      </c>
    </row>
    <row r="1360" spans="2:26" x14ac:dyDescent="0.25">
      <c r="B1360" s="3">
        <v>44825</v>
      </c>
      <c r="C1360">
        <v>427.34</v>
      </c>
      <c r="D1360">
        <v>5.8056000000000001</v>
      </c>
      <c r="E1360">
        <v>93.74</v>
      </c>
      <c r="F1360">
        <v>92.510999999999996</v>
      </c>
      <c r="G1360">
        <v>110.642</v>
      </c>
      <c r="H1360">
        <v>1394.85</v>
      </c>
      <c r="I1360">
        <v>0.98370000000000002</v>
      </c>
      <c r="J1360">
        <v>7.0502000000000002</v>
      </c>
      <c r="K1360">
        <v>269.97190000000001</v>
      </c>
      <c r="L1360">
        <v>18980</v>
      </c>
      <c r="M1360">
        <v>62.37</v>
      </c>
      <c r="N1360">
        <v>1673.89</v>
      </c>
      <c r="O1360">
        <v>7.7789999999999999</v>
      </c>
      <c r="P1360">
        <v>38.914999999999999</v>
      </c>
      <c r="Q1360">
        <v>4.82</v>
      </c>
      <c r="R1360">
        <v>1.41</v>
      </c>
      <c r="S1360">
        <v>1.78</v>
      </c>
      <c r="T1360">
        <v>1.3</v>
      </c>
      <c r="U1360">
        <v>1746</v>
      </c>
      <c r="V1360">
        <v>3789.93</v>
      </c>
      <c r="W1360">
        <v>11220.19</v>
      </c>
      <c r="X1360">
        <v>6267.16</v>
      </c>
      <c r="Y1360">
        <v>2347.21</v>
      </c>
      <c r="Z1360">
        <v>27313.13</v>
      </c>
    </row>
    <row r="1361" spans="2:26" x14ac:dyDescent="0.25">
      <c r="B1361" s="3">
        <v>44824</v>
      </c>
      <c r="C1361">
        <v>425.53</v>
      </c>
      <c r="D1361">
        <v>5.7999000000000001</v>
      </c>
      <c r="E1361">
        <v>93.82</v>
      </c>
      <c r="F1361">
        <v>92.578000000000003</v>
      </c>
      <c r="G1361">
        <v>110.215</v>
      </c>
      <c r="H1361">
        <v>1389.7</v>
      </c>
      <c r="I1361">
        <v>0.99709999999999999</v>
      </c>
      <c r="J1361">
        <v>7.0183</v>
      </c>
      <c r="K1361">
        <v>270.27480000000003</v>
      </c>
      <c r="L1361">
        <v>18950</v>
      </c>
      <c r="M1361">
        <v>62.73</v>
      </c>
      <c r="N1361">
        <v>1664.89</v>
      </c>
      <c r="O1361">
        <v>7.7169999999999996</v>
      </c>
      <c r="P1361">
        <v>43.284999999999997</v>
      </c>
      <c r="Q1361">
        <v>4.83</v>
      </c>
      <c r="R1361">
        <v>1.43</v>
      </c>
      <c r="S1361">
        <v>1.79</v>
      </c>
      <c r="T1361">
        <v>1.3</v>
      </c>
      <c r="U1361">
        <v>1729</v>
      </c>
      <c r="V1361">
        <v>3855.93</v>
      </c>
      <c r="W1361">
        <v>11425.05</v>
      </c>
      <c r="X1361">
        <v>6405.38</v>
      </c>
      <c r="Y1361">
        <v>2367.85</v>
      </c>
      <c r="Z1361">
        <v>27688.42</v>
      </c>
    </row>
    <row r="1362" spans="2:26" x14ac:dyDescent="0.25">
      <c r="B1362" s="3">
        <v>44823</v>
      </c>
      <c r="C1362">
        <v>422.29</v>
      </c>
      <c r="D1362">
        <v>5.7896000000000001</v>
      </c>
      <c r="E1362">
        <v>93.9</v>
      </c>
      <c r="F1362">
        <v>92.545000000000002</v>
      </c>
      <c r="G1362">
        <v>109.73699999999999</v>
      </c>
      <c r="H1362">
        <v>1393.65</v>
      </c>
      <c r="I1362">
        <v>1.0024</v>
      </c>
      <c r="J1362">
        <v>7.0049999999999999</v>
      </c>
      <c r="K1362">
        <v>269.81259999999997</v>
      </c>
      <c r="L1362">
        <v>19480</v>
      </c>
      <c r="M1362">
        <v>64.599999999999994</v>
      </c>
      <c r="N1362">
        <v>1675.84</v>
      </c>
      <c r="O1362">
        <v>7.7519999999999998</v>
      </c>
      <c r="P1362">
        <v>41.97</v>
      </c>
      <c r="Q1362">
        <v>4.8099999999999996</v>
      </c>
      <c r="R1362">
        <v>1.42</v>
      </c>
      <c r="S1362">
        <v>1.78</v>
      </c>
      <c r="T1362">
        <v>1.28</v>
      </c>
      <c r="U1362">
        <v>1553</v>
      </c>
      <c r="V1362">
        <v>3899.89</v>
      </c>
      <c r="W1362">
        <v>11535.02</v>
      </c>
      <c r="X1362">
        <v>6338.3</v>
      </c>
      <c r="Y1362">
        <v>2355.66</v>
      </c>
      <c r="Z1362">
        <v>27567.65</v>
      </c>
    </row>
    <row r="1363" spans="2:26" x14ac:dyDescent="0.25">
      <c r="B1363" s="3">
        <v>44822</v>
      </c>
      <c r="C1363">
        <v>424.39</v>
      </c>
      <c r="D1363">
        <v>5.8174000000000001</v>
      </c>
      <c r="E1363">
        <v>94.08</v>
      </c>
      <c r="F1363">
        <v>92.545000000000002</v>
      </c>
      <c r="G1363">
        <v>109.764</v>
      </c>
      <c r="H1363">
        <v>1388.7</v>
      </c>
      <c r="I1363">
        <v>1.0016</v>
      </c>
      <c r="J1363">
        <v>6.9870000000000001</v>
      </c>
      <c r="K1363">
        <v>264.6626</v>
      </c>
      <c r="L1363">
        <v>19575</v>
      </c>
      <c r="M1363">
        <v>64.8</v>
      </c>
      <c r="N1363">
        <v>1675.06</v>
      </c>
      <c r="O1363">
        <v>7.7640000000000002</v>
      </c>
      <c r="P1363">
        <v>42.16</v>
      </c>
      <c r="Q1363">
        <v>4.87</v>
      </c>
      <c r="R1363">
        <v>1.42</v>
      </c>
      <c r="S1363">
        <v>1.79</v>
      </c>
      <c r="T1363">
        <v>1.3</v>
      </c>
      <c r="U1363">
        <v>1553</v>
      </c>
      <c r="V1363">
        <v>3873.33</v>
      </c>
      <c r="W1363">
        <v>11448.4</v>
      </c>
      <c r="X1363">
        <v>6420.66</v>
      </c>
      <c r="Y1363">
        <v>2382.7800000000002</v>
      </c>
      <c r="Z1363">
        <v>27567.65</v>
      </c>
    </row>
    <row r="1364" spans="2:26" x14ac:dyDescent="0.25">
      <c r="B1364" s="3">
        <v>44821</v>
      </c>
      <c r="C1364">
        <v>424.39</v>
      </c>
      <c r="D1364">
        <v>5.8174000000000001</v>
      </c>
      <c r="E1364">
        <v>94.08</v>
      </c>
      <c r="F1364">
        <v>92.545000000000002</v>
      </c>
      <c r="G1364">
        <v>109.764</v>
      </c>
      <c r="H1364">
        <v>1388.7</v>
      </c>
      <c r="I1364">
        <v>1.0016</v>
      </c>
      <c r="J1364">
        <v>6.9870000000000001</v>
      </c>
      <c r="K1364">
        <v>264.6626</v>
      </c>
      <c r="L1364">
        <v>19575</v>
      </c>
      <c r="M1364">
        <v>64.8</v>
      </c>
      <c r="N1364">
        <v>1675.06</v>
      </c>
      <c r="O1364">
        <v>7.7640000000000002</v>
      </c>
      <c r="P1364">
        <v>42.16</v>
      </c>
      <c r="Q1364">
        <v>4.87</v>
      </c>
      <c r="R1364">
        <v>1.42</v>
      </c>
      <c r="S1364">
        <v>1.79</v>
      </c>
      <c r="T1364">
        <v>1.3</v>
      </c>
      <c r="U1364">
        <v>1553</v>
      </c>
      <c r="V1364">
        <v>3873.33</v>
      </c>
      <c r="W1364">
        <v>11448.4</v>
      </c>
      <c r="X1364">
        <v>6420.66</v>
      </c>
      <c r="Y1364">
        <v>2382.7800000000002</v>
      </c>
      <c r="Z1364">
        <v>27567.65</v>
      </c>
    </row>
    <row r="1365" spans="2:26" x14ac:dyDescent="0.25">
      <c r="B1365" s="3">
        <v>44820</v>
      </c>
      <c r="C1365">
        <v>424.39</v>
      </c>
      <c r="D1365">
        <v>5.8174000000000001</v>
      </c>
      <c r="E1365">
        <v>94.07</v>
      </c>
      <c r="F1365">
        <v>92.545000000000002</v>
      </c>
      <c r="G1365">
        <v>109.764</v>
      </c>
      <c r="H1365">
        <v>1388.7</v>
      </c>
      <c r="I1365">
        <v>1.0016</v>
      </c>
      <c r="J1365">
        <v>6.9870000000000001</v>
      </c>
      <c r="K1365">
        <v>264.6626</v>
      </c>
      <c r="L1365">
        <v>19575</v>
      </c>
      <c r="M1365">
        <v>64.8</v>
      </c>
      <c r="N1365">
        <v>1675.06</v>
      </c>
      <c r="O1365">
        <v>7.7640000000000002</v>
      </c>
      <c r="P1365">
        <v>42.16</v>
      </c>
      <c r="Q1365">
        <v>4.87</v>
      </c>
      <c r="R1365">
        <v>1.42</v>
      </c>
      <c r="S1365">
        <v>1.79</v>
      </c>
      <c r="T1365">
        <v>1.3</v>
      </c>
      <c r="U1365">
        <v>1553</v>
      </c>
      <c r="V1365">
        <v>3873.33</v>
      </c>
      <c r="W1365">
        <v>11448.4</v>
      </c>
      <c r="X1365">
        <v>6420.66</v>
      </c>
      <c r="Y1365">
        <v>2382.7800000000002</v>
      </c>
      <c r="Z1365">
        <v>27567.65</v>
      </c>
    </row>
    <row r="1366" spans="2:26" x14ac:dyDescent="0.25">
      <c r="B1366" s="3">
        <v>44819</v>
      </c>
      <c r="C1366">
        <v>415.02</v>
      </c>
      <c r="D1366">
        <v>5.6818</v>
      </c>
      <c r="E1366">
        <v>94.3</v>
      </c>
      <c r="F1366">
        <v>92.558999999999997</v>
      </c>
      <c r="G1366">
        <v>109.739</v>
      </c>
      <c r="H1366">
        <v>1394</v>
      </c>
      <c r="I1366">
        <v>1.0001</v>
      </c>
      <c r="J1366">
        <v>6.9946000000000002</v>
      </c>
      <c r="K1366">
        <v>265.71120000000002</v>
      </c>
      <c r="L1366">
        <v>19730</v>
      </c>
      <c r="M1366">
        <v>64.94</v>
      </c>
      <c r="N1366">
        <v>1665.11</v>
      </c>
      <c r="O1366">
        <v>8.3239999999999998</v>
      </c>
      <c r="P1366">
        <v>53.508000000000003</v>
      </c>
      <c r="Q1366">
        <v>4.71</v>
      </c>
      <c r="R1366">
        <v>1.41</v>
      </c>
      <c r="S1366">
        <v>1.77</v>
      </c>
      <c r="T1366">
        <v>1.3</v>
      </c>
      <c r="U1366">
        <v>1612</v>
      </c>
      <c r="V1366">
        <v>3901.35</v>
      </c>
      <c r="W1366">
        <v>11552.36</v>
      </c>
      <c r="X1366">
        <v>6508.99</v>
      </c>
      <c r="Y1366">
        <v>2401.83</v>
      </c>
      <c r="Z1366">
        <v>27875.91</v>
      </c>
    </row>
    <row r="1367" spans="2:26" x14ac:dyDescent="0.25">
      <c r="B1367" s="3">
        <v>44818</v>
      </c>
      <c r="C1367">
        <v>415.96</v>
      </c>
      <c r="D1367">
        <v>5.6477000000000004</v>
      </c>
      <c r="E1367">
        <v>94.31</v>
      </c>
      <c r="F1367">
        <v>92.543999999999997</v>
      </c>
      <c r="G1367">
        <v>109.658</v>
      </c>
      <c r="H1367">
        <v>1391.05</v>
      </c>
      <c r="I1367">
        <v>0.99809999999999999</v>
      </c>
      <c r="J1367">
        <v>6.9618000000000002</v>
      </c>
      <c r="K1367">
        <v>269.41129999999998</v>
      </c>
      <c r="L1367">
        <v>19925</v>
      </c>
      <c r="M1367">
        <v>66.87</v>
      </c>
      <c r="N1367">
        <v>1697.32</v>
      </c>
      <c r="O1367">
        <v>9.1140000000000008</v>
      </c>
      <c r="P1367">
        <v>53.075000000000003</v>
      </c>
      <c r="Q1367">
        <v>4.63</v>
      </c>
      <c r="R1367">
        <v>1.4</v>
      </c>
      <c r="S1367">
        <v>1.76</v>
      </c>
      <c r="T1367">
        <v>1.29</v>
      </c>
      <c r="U1367">
        <v>1595</v>
      </c>
      <c r="V1367">
        <v>3946.01</v>
      </c>
      <c r="W1367">
        <v>11719.68</v>
      </c>
      <c r="X1367">
        <v>6470.65</v>
      </c>
      <c r="Y1367">
        <v>2411.42</v>
      </c>
      <c r="Z1367">
        <v>27818.62</v>
      </c>
    </row>
    <row r="1368" spans="2:26" x14ac:dyDescent="0.25">
      <c r="B1368" s="3">
        <v>44817</v>
      </c>
      <c r="C1368">
        <v>410.6</v>
      </c>
      <c r="D1368">
        <v>5.5746000000000002</v>
      </c>
      <c r="E1368">
        <v>94.39</v>
      </c>
      <c r="F1368">
        <v>92.685000000000002</v>
      </c>
      <c r="G1368">
        <v>109.815</v>
      </c>
      <c r="H1368">
        <v>1373.85</v>
      </c>
      <c r="I1368">
        <v>0.997</v>
      </c>
      <c r="J1368">
        <v>6.9305000000000003</v>
      </c>
      <c r="K1368">
        <v>264.52780000000001</v>
      </c>
      <c r="L1368">
        <v>20240</v>
      </c>
      <c r="M1368">
        <v>66.709999999999994</v>
      </c>
      <c r="N1368">
        <v>1702.17</v>
      </c>
      <c r="O1368">
        <v>8.2840000000000007</v>
      </c>
      <c r="P1368">
        <v>53.034999999999997</v>
      </c>
      <c r="Q1368">
        <v>4.57</v>
      </c>
      <c r="R1368">
        <v>1.41</v>
      </c>
      <c r="S1368">
        <v>1.76</v>
      </c>
      <c r="T1368">
        <v>1.27</v>
      </c>
      <c r="U1368">
        <v>1408</v>
      </c>
      <c r="V1368">
        <v>3932.69</v>
      </c>
      <c r="W1368">
        <v>11633.57</v>
      </c>
      <c r="X1368">
        <v>6633.05</v>
      </c>
      <c r="Y1368">
        <v>2449.54</v>
      </c>
      <c r="Z1368">
        <v>28614.63</v>
      </c>
    </row>
    <row r="1369" spans="2:26" x14ac:dyDescent="0.25">
      <c r="B1369" s="3">
        <v>44816</v>
      </c>
      <c r="C1369">
        <v>403.55</v>
      </c>
      <c r="D1369">
        <v>5.4832000000000001</v>
      </c>
      <c r="E1369">
        <v>94.49</v>
      </c>
      <c r="F1369">
        <v>92.619</v>
      </c>
      <c r="G1369">
        <v>108.33</v>
      </c>
      <c r="H1369">
        <v>1380.75</v>
      </c>
      <c r="I1369">
        <v>1.0122</v>
      </c>
      <c r="J1369">
        <v>6.9264999999999999</v>
      </c>
      <c r="K1369">
        <v>271.68459999999999</v>
      </c>
      <c r="L1369">
        <v>22455</v>
      </c>
      <c r="M1369">
        <v>66.8</v>
      </c>
      <c r="N1369">
        <v>1724.54</v>
      </c>
      <c r="O1369">
        <v>8.2490000000000006</v>
      </c>
      <c r="P1369">
        <v>53.125</v>
      </c>
      <c r="Q1369">
        <v>4.42</v>
      </c>
      <c r="R1369">
        <v>1.4</v>
      </c>
      <c r="S1369">
        <v>1.74</v>
      </c>
      <c r="T1369">
        <v>1.3</v>
      </c>
      <c r="U1369">
        <v>1256</v>
      </c>
      <c r="V1369">
        <v>4110.41</v>
      </c>
      <c r="W1369">
        <v>12266.41</v>
      </c>
      <c r="X1369">
        <v>6628.14</v>
      </c>
      <c r="Y1369">
        <v>2384.2800000000002</v>
      </c>
      <c r="Z1369">
        <v>28542.11</v>
      </c>
    </row>
    <row r="1370" spans="2:26" x14ac:dyDescent="0.25">
      <c r="B1370" s="3">
        <v>44815</v>
      </c>
      <c r="C1370">
        <v>412.59</v>
      </c>
      <c r="D1370">
        <v>5.5579999999999998</v>
      </c>
      <c r="E1370">
        <v>94.38</v>
      </c>
      <c r="F1370">
        <v>92.552000000000007</v>
      </c>
      <c r="G1370">
        <v>109.003</v>
      </c>
      <c r="H1370">
        <v>1380.75</v>
      </c>
      <c r="I1370">
        <v>1.0042</v>
      </c>
      <c r="J1370">
        <v>6.9264999999999999</v>
      </c>
      <c r="K1370">
        <v>267.42680000000001</v>
      </c>
      <c r="L1370">
        <v>21345</v>
      </c>
      <c r="M1370">
        <v>65.92</v>
      </c>
      <c r="N1370">
        <v>1716.83</v>
      </c>
      <c r="O1370">
        <v>7.9960000000000004</v>
      </c>
      <c r="P1370">
        <v>53.9</v>
      </c>
      <c r="Q1370">
        <v>4.49</v>
      </c>
      <c r="R1370">
        <v>1.41</v>
      </c>
      <c r="S1370">
        <v>1.76</v>
      </c>
      <c r="T1370">
        <v>1.3</v>
      </c>
      <c r="U1370">
        <v>1213</v>
      </c>
      <c r="V1370">
        <v>4067.36</v>
      </c>
      <c r="W1370">
        <v>12112.31</v>
      </c>
      <c r="X1370">
        <v>6628.14</v>
      </c>
      <c r="Y1370">
        <v>2384.2800000000002</v>
      </c>
      <c r="Z1370">
        <v>28214.75</v>
      </c>
    </row>
    <row r="1371" spans="2:26" x14ac:dyDescent="0.25">
      <c r="B1371" s="3">
        <v>44814</v>
      </c>
      <c r="C1371">
        <v>412.59</v>
      </c>
      <c r="D1371">
        <v>5.5579999999999998</v>
      </c>
      <c r="E1371">
        <v>94.38</v>
      </c>
      <c r="F1371">
        <v>92.552000000000007</v>
      </c>
      <c r="G1371">
        <v>109.003</v>
      </c>
      <c r="H1371">
        <v>1380.75</v>
      </c>
      <c r="I1371">
        <v>1.0042</v>
      </c>
      <c r="J1371">
        <v>6.9264999999999999</v>
      </c>
      <c r="K1371">
        <v>267.42680000000001</v>
      </c>
      <c r="L1371">
        <v>21345</v>
      </c>
      <c r="M1371">
        <v>65.92</v>
      </c>
      <c r="N1371">
        <v>1716.83</v>
      </c>
      <c r="O1371">
        <v>7.9960000000000004</v>
      </c>
      <c r="P1371">
        <v>53.9</v>
      </c>
      <c r="Q1371">
        <v>4.49</v>
      </c>
      <c r="R1371">
        <v>1.41</v>
      </c>
      <c r="S1371">
        <v>1.76</v>
      </c>
      <c r="T1371">
        <v>1.3</v>
      </c>
      <c r="U1371">
        <v>1213</v>
      </c>
      <c r="V1371">
        <v>4067.36</v>
      </c>
      <c r="W1371">
        <v>12112.31</v>
      </c>
      <c r="X1371">
        <v>6628.14</v>
      </c>
      <c r="Y1371">
        <v>2384.2800000000002</v>
      </c>
      <c r="Z1371">
        <v>28214.75</v>
      </c>
    </row>
    <row r="1372" spans="2:26" x14ac:dyDescent="0.25">
      <c r="B1372" s="3">
        <v>44813</v>
      </c>
      <c r="C1372">
        <v>412.59</v>
      </c>
      <c r="D1372">
        <v>5.5579999999999998</v>
      </c>
      <c r="E1372">
        <v>94.38</v>
      </c>
      <c r="F1372">
        <v>92.552000000000007</v>
      </c>
      <c r="G1372">
        <v>109.003</v>
      </c>
      <c r="H1372">
        <v>1380.75</v>
      </c>
      <c r="I1372">
        <v>1.0042</v>
      </c>
      <c r="J1372">
        <v>6.9264999999999999</v>
      </c>
      <c r="K1372">
        <v>267.42680000000001</v>
      </c>
      <c r="L1372">
        <v>21345</v>
      </c>
      <c r="M1372">
        <v>65.92</v>
      </c>
      <c r="N1372">
        <v>1716.83</v>
      </c>
      <c r="O1372">
        <v>7.9960000000000004</v>
      </c>
      <c r="P1372">
        <v>53.9</v>
      </c>
      <c r="Q1372">
        <v>4.49</v>
      </c>
      <c r="R1372">
        <v>1.41</v>
      </c>
      <c r="S1372">
        <v>1.76</v>
      </c>
      <c r="T1372">
        <v>1.3</v>
      </c>
      <c r="U1372">
        <v>1213</v>
      </c>
      <c r="V1372">
        <v>4067.36</v>
      </c>
      <c r="W1372">
        <v>12112.31</v>
      </c>
      <c r="X1372">
        <v>6628.14</v>
      </c>
      <c r="Y1372">
        <v>2384.2800000000002</v>
      </c>
      <c r="Z1372">
        <v>28214.75</v>
      </c>
    </row>
    <row r="1373" spans="2:26" x14ac:dyDescent="0.25">
      <c r="B1373" s="3">
        <v>44812</v>
      </c>
      <c r="C1373">
        <v>418.25</v>
      </c>
      <c r="D1373">
        <v>5.7187000000000001</v>
      </c>
      <c r="E1373">
        <v>94.3</v>
      </c>
      <c r="F1373">
        <v>92.471000000000004</v>
      </c>
      <c r="G1373">
        <v>109.70699999999999</v>
      </c>
      <c r="H1373">
        <v>1380.75</v>
      </c>
      <c r="I1373">
        <v>0.99970000000000003</v>
      </c>
      <c r="J1373">
        <v>6.9576000000000002</v>
      </c>
      <c r="K1373">
        <v>264.6943</v>
      </c>
      <c r="L1373">
        <v>19260</v>
      </c>
      <c r="M1373">
        <v>63.96</v>
      </c>
      <c r="N1373">
        <v>1708.46</v>
      </c>
      <c r="O1373">
        <v>7.915</v>
      </c>
      <c r="P1373">
        <v>52.835000000000001</v>
      </c>
      <c r="Q1373">
        <v>4.6900000000000004</v>
      </c>
      <c r="R1373">
        <v>1.43</v>
      </c>
      <c r="S1373">
        <v>1.78</v>
      </c>
      <c r="T1373">
        <v>1.29</v>
      </c>
      <c r="U1373">
        <v>1178</v>
      </c>
      <c r="V1373">
        <v>4006.18</v>
      </c>
      <c r="W1373">
        <v>11862.13</v>
      </c>
      <c r="X1373">
        <v>6436.6</v>
      </c>
      <c r="Y1373">
        <v>2384.2800000000002</v>
      </c>
      <c r="Z1373">
        <v>28065.279999999999</v>
      </c>
    </row>
    <row r="1374" spans="2:26" x14ac:dyDescent="0.25">
      <c r="B1374" s="3">
        <v>44811</v>
      </c>
      <c r="C1374">
        <v>429.15</v>
      </c>
      <c r="D1374">
        <v>5.8771000000000004</v>
      </c>
      <c r="E1374">
        <v>94.26</v>
      </c>
      <c r="F1374">
        <v>92.376999999999995</v>
      </c>
      <c r="G1374">
        <v>109.84</v>
      </c>
      <c r="H1374">
        <v>1384.1</v>
      </c>
      <c r="I1374">
        <v>1.0005999999999999</v>
      </c>
      <c r="J1374">
        <v>6.9656000000000002</v>
      </c>
      <c r="K1374">
        <v>263.351</v>
      </c>
      <c r="L1374">
        <v>18925</v>
      </c>
      <c r="M1374">
        <v>63.98</v>
      </c>
      <c r="N1374">
        <v>1718.37</v>
      </c>
      <c r="O1374">
        <v>7.8419999999999996</v>
      </c>
      <c r="P1374">
        <v>55.2</v>
      </c>
      <c r="Q1374">
        <v>4.8499999999999996</v>
      </c>
      <c r="R1374">
        <v>1.45</v>
      </c>
      <c r="S1374">
        <v>1.8</v>
      </c>
      <c r="T1374">
        <v>1.29</v>
      </c>
      <c r="U1374">
        <v>1133</v>
      </c>
      <c r="V1374">
        <v>3979.87</v>
      </c>
      <c r="W1374">
        <v>11791.9</v>
      </c>
      <c r="X1374">
        <v>6513.22</v>
      </c>
      <c r="Y1374">
        <v>2376.46</v>
      </c>
      <c r="Z1374">
        <v>27430.3</v>
      </c>
    </row>
    <row r="1375" spans="2:26" x14ac:dyDescent="0.25">
      <c r="B1375" s="3">
        <v>44810</v>
      </c>
      <c r="C1375">
        <v>424.75</v>
      </c>
      <c r="D1375">
        <v>5.8943000000000003</v>
      </c>
      <c r="E1375">
        <v>94.3</v>
      </c>
      <c r="F1375">
        <v>92.4</v>
      </c>
      <c r="G1375">
        <v>110.214</v>
      </c>
      <c r="H1375">
        <v>1372.4</v>
      </c>
      <c r="I1375">
        <v>0.99039999999999995</v>
      </c>
      <c r="J1375">
        <v>6.9545000000000003</v>
      </c>
      <c r="K1375">
        <v>262.08760000000001</v>
      </c>
      <c r="L1375">
        <v>18635</v>
      </c>
      <c r="M1375">
        <v>65.709999999999994</v>
      </c>
      <c r="N1375">
        <v>1702.14</v>
      </c>
      <c r="O1375">
        <v>8.1449999999999996</v>
      </c>
      <c r="P1375">
        <v>54.69</v>
      </c>
      <c r="Q1375">
        <v>4.88</v>
      </c>
      <c r="R1375">
        <v>1.47</v>
      </c>
      <c r="S1375">
        <v>1.83</v>
      </c>
      <c r="T1375">
        <v>1.29</v>
      </c>
      <c r="U1375">
        <v>1114</v>
      </c>
      <c r="V1375">
        <v>3908.19</v>
      </c>
      <c r="W1375">
        <v>11544.91</v>
      </c>
      <c r="X1375">
        <v>6555.8</v>
      </c>
      <c r="Y1375">
        <v>2410.02</v>
      </c>
      <c r="Z1375">
        <v>27626.51</v>
      </c>
    </row>
    <row r="1376" spans="2:26" x14ac:dyDescent="0.25">
      <c r="B1376" s="3">
        <v>44809</v>
      </c>
      <c r="C1376">
        <v>430.33</v>
      </c>
      <c r="D1376">
        <v>5.9466000000000001</v>
      </c>
      <c r="E1376">
        <v>94.35</v>
      </c>
      <c r="F1376">
        <v>92.486999999999995</v>
      </c>
      <c r="G1376">
        <v>109.53400000000001</v>
      </c>
      <c r="H1376">
        <v>1371.75</v>
      </c>
      <c r="I1376">
        <v>0.9929</v>
      </c>
      <c r="J1376">
        <v>6.9340000000000002</v>
      </c>
      <c r="K1376">
        <v>266.1293</v>
      </c>
      <c r="L1376">
        <v>19775</v>
      </c>
      <c r="M1376">
        <v>65.67</v>
      </c>
      <c r="N1376">
        <v>1710.4</v>
      </c>
      <c r="O1376">
        <v>8.7859999999999996</v>
      </c>
      <c r="P1376">
        <v>55.244999999999997</v>
      </c>
      <c r="Q1376">
        <v>4.93</v>
      </c>
      <c r="R1376">
        <v>1.45</v>
      </c>
      <c r="S1376">
        <v>1.81</v>
      </c>
      <c r="T1376">
        <v>1.31</v>
      </c>
      <c r="U1376">
        <v>1133</v>
      </c>
      <c r="V1376">
        <v>3924.26</v>
      </c>
      <c r="W1376">
        <v>11630.86</v>
      </c>
      <c r="X1376">
        <v>6577.53</v>
      </c>
      <c r="Y1376">
        <v>2403.6799999999998</v>
      </c>
      <c r="Z1376">
        <v>27619.61</v>
      </c>
    </row>
    <row r="1377" spans="2:26" x14ac:dyDescent="0.25">
      <c r="B1377" s="3">
        <v>44808</v>
      </c>
      <c r="C1377">
        <v>430.33</v>
      </c>
      <c r="D1377">
        <v>5.9273999999999996</v>
      </c>
      <c r="E1377">
        <v>94.35</v>
      </c>
      <c r="F1377">
        <v>92.861000000000004</v>
      </c>
      <c r="G1377">
        <v>109.53400000000001</v>
      </c>
      <c r="H1377">
        <v>1362.7</v>
      </c>
      <c r="I1377">
        <v>0.99539999999999995</v>
      </c>
      <c r="J1377">
        <v>6.9</v>
      </c>
      <c r="K1377">
        <v>263.47879999999998</v>
      </c>
      <c r="L1377">
        <v>19775</v>
      </c>
      <c r="M1377">
        <v>65.67</v>
      </c>
      <c r="N1377">
        <v>1712.19</v>
      </c>
      <c r="O1377">
        <v>8.7859999999999996</v>
      </c>
      <c r="P1377">
        <v>55.244999999999997</v>
      </c>
      <c r="Q1377">
        <v>4.93</v>
      </c>
      <c r="R1377">
        <v>1.45</v>
      </c>
      <c r="S1377">
        <v>1.81</v>
      </c>
      <c r="T1377">
        <v>1.31</v>
      </c>
      <c r="U1377">
        <v>1086</v>
      </c>
      <c r="V1377">
        <v>3924.26</v>
      </c>
      <c r="W1377">
        <v>11630.86</v>
      </c>
      <c r="X1377">
        <v>6672.42</v>
      </c>
      <c r="Y1377">
        <v>2409.41</v>
      </c>
      <c r="Z1377">
        <v>27650.84</v>
      </c>
    </row>
    <row r="1378" spans="2:26" x14ac:dyDescent="0.25">
      <c r="B1378" s="3">
        <v>44807</v>
      </c>
      <c r="C1378">
        <v>430.33</v>
      </c>
      <c r="D1378">
        <v>5.9273999999999996</v>
      </c>
      <c r="E1378">
        <v>94.35</v>
      </c>
      <c r="F1378">
        <v>92.861000000000004</v>
      </c>
      <c r="G1378">
        <v>109.53400000000001</v>
      </c>
      <c r="H1378">
        <v>1362.7</v>
      </c>
      <c r="I1378">
        <v>0.99539999999999995</v>
      </c>
      <c r="J1378">
        <v>6.9</v>
      </c>
      <c r="K1378">
        <v>263.47879999999998</v>
      </c>
      <c r="L1378">
        <v>19775</v>
      </c>
      <c r="M1378">
        <v>65.67</v>
      </c>
      <c r="N1378">
        <v>1712.19</v>
      </c>
      <c r="O1378">
        <v>8.7859999999999996</v>
      </c>
      <c r="P1378">
        <v>55.244999999999997</v>
      </c>
      <c r="Q1378">
        <v>4.93</v>
      </c>
      <c r="R1378">
        <v>1.45</v>
      </c>
      <c r="S1378">
        <v>1.81</v>
      </c>
      <c r="T1378">
        <v>1.31</v>
      </c>
      <c r="U1378">
        <v>1086</v>
      </c>
      <c r="V1378">
        <v>3924.26</v>
      </c>
      <c r="W1378">
        <v>11630.86</v>
      </c>
      <c r="X1378">
        <v>6672.42</v>
      </c>
      <c r="Y1378">
        <v>2409.41</v>
      </c>
      <c r="Z1378">
        <v>27650.84</v>
      </c>
    </row>
    <row r="1379" spans="2:26" x14ac:dyDescent="0.25">
      <c r="B1379" s="3">
        <v>44806</v>
      </c>
      <c r="C1379">
        <v>430.33</v>
      </c>
      <c r="D1379">
        <v>5.9273999999999996</v>
      </c>
      <c r="E1379">
        <v>94.34</v>
      </c>
      <c r="F1379">
        <v>92.861000000000004</v>
      </c>
      <c r="G1379">
        <v>109.53400000000001</v>
      </c>
      <c r="H1379">
        <v>1362.7</v>
      </c>
      <c r="I1379">
        <v>0.99539999999999995</v>
      </c>
      <c r="J1379">
        <v>6.9</v>
      </c>
      <c r="K1379">
        <v>263.47879999999998</v>
      </c>
      <c r="L1379">
        <v>19775</v>
      </c>
      <c r="M1379">
        <v>65.67</v>
      </c>
      <c r="N1379">
        <v>1712.19</v>
      </c>
      <c r="O1379">
        <v>8.7859999999999996</v>
      </c>
      <c r="P1379">
        <v>55.244999999999997</v>
      </c>
      <c r="Q1379">
        <v>4.93</v>
      </c>
      <c r="R1379">
        <v>1.45</v>
      </c>
      <c r="S1379">
        <v>1.81</v>
      </c>
      <c r="T1379">
        <v>1.31</v>
      </c>
      <c r="U1379">
        <v>1086</v>
      </c>
      <c r="V1379">
        <v>3924.26</v>
      </c>
      <c r="W1379">
        <v>11630.86</v>
      </c>
      <c r="X1379">
        <v>6672.42</v>
      </c>
      <c r="Y1379">
        <v>2409.41</v>
      </c>
      <c r="Z1379">
        <v>27650.84</v>
      </c>
    </row>
    <row r="1380" spans="2:26" x14ac:dyDescent="0.25">
      <c r="B1380" s="3">
        <v>44805</v>
      </c>
      <c r="C1380">
        <v>428.53</v>
      </c>
      <c r="D1380">
        <v>5.9249999999999998</v>
      </c>
      <c r="E1380">
        <v>94.39</v>
      </c>
      <c r="F1380">
        <v>92.984999999999999</v>
      </c>
      <c r="G1380">
        <v>109.691</v>
      </c>
      <c r="H1380">
        <v>1354.7</v>
      </c>
      <c r="I1380">
        <v>0.99460000000000004</v>
      </c>
      <c r="J1380">
        <v>6.907</v>
      </c>
      <c r="K1380">
        <v>258.44819999999999</v>
      </c>
      <c r="L1380">
        <v>19695</v>
      </c>
      <c r="M1380">
        <v>65.52</v>
      </c>
      <c r="N1380">
        <v>1697.52</v>
      </c>
      <c r="O1380">
        <v>9.2620000000000005</v>
      </c>
      <c r="P1380">
        <v>59.155000000000001</v>
      </c>
      <c r="Q1380">
        <v>4.9400000000000004</v>
      </c>
      <c r="R1380">
        <v>1.45</v>
      </c>
      <c r="S1380">
        <v>1.81</v>
      </c>
      <c r="T1380">
        <v>1.29</v>
      </c>
      <c r="U1380">
        <v>1002</v>
      </c>
      <c r="V1380">
        <v>3966.85</v>
      </c>
      <c r="W1380">
        <v>11785.13</v>
      </c>
      <c r="X1380">
        <v>6742.04</v>
      </c>
      <c r="Y1380">
        <v>2415.61</v>
      </c>
      <c r="Z1380">
        <v>27661.47</v>
      </c>
    </row>
    <row r="1381" spans="2:26" x14ac:dyDescent="0.25">
      <c r="B1381" s="3">
        <v>44804</v>
      </c>
      <c r="C1381">
        <v>421.53</v>
      </c>
      <c r="D1381">
        <v>5.8183999999999996</v>
      </c>
      <c r="E1381">
        <v>94.56</v>
      </c>
      <c r="F1381">
        <v>93.216999999999999</v>
      </c>
      <c r="G1381">
        <v>108.7</v>
      </c>
      <c r="H1381">
        <v>1338.1</v>
      </c>
      <c r="I1381">
        <v>1.0054000000000001</v>
      </c>
      <c r="J1381">
        <v>6.8903999999999996</v>
      </c>
      <c r="K1381">
        <v>258.09859999999998</v>
      </c>
      <c r="L1381">
        <v>20065</v>
      </c>
      <c r="M1381">
        <v>66.709999999999994</v>
      </c>
      <c r="N1381">
        <v>1711.04</v>
      </c>
      <c r="O1381">
        <v>9.1270000000000007</v>
      </c>
      <c r="P1381">
        <v>53.95</v>
      </c>
      <c r="Q1381">
        <v>4.84</v>
      </c>
      <c r="R1381">
        <v>1.4</v>
      </c>
      <c r="S1381">
        <v>1.76</v>
      </c>
      <c r="T1381">
        <v>1.29</v>
      </c>
      <c r="U1381">
        <v>965</v>
      </c>
      <c r="V1381">
        <v>3955</v>
      </c>
      <c r="W1381">
        <v>11816.2</v>
      </c>
      <c r="X1381">
        <v>6865.12</v>
      </c>
      <c r="Y1381">
        <v>2472.0500000000002</v>
      </c>
      <c r="Z1381">
        <v>28091.53</v>
      </c>
    </row>
    <row r="1382" spans="2:26" x14ac:dyDescent="0.25">
      <c r="B1382" s="3">
        <v>44803</v>
      </c>
      <c r="C1382">
        <v>420.67</v>
      </c>
      <c r="D1382">
        <v>5.7739000000000003</v>
      </c>
      <c r="E1382">
        <v>94.61</v>
      </c>
      <c r="F1382">
        <v>93.326999999999998</v>
      </c>
      <c r="G1382">
        <v>108.773</v>
      </c>
      <c r="H1382">
        <v>1346.7</v>
      </c>
      <c r="I1382">
        <v>1.0015000000000001</v>
      </c>
      <c r="J1382">
        <v>6.9114000000000004</v>
      </c>
      <c r="K1382">
        <v>263.0437</v>
      </c>
      <c r="L1382">
        <v>19770</v>
      </c>
      <c r="M1382">
        <v>66.47</v>
      </c>
      <c r="N1382">
        <v>1724.02</v>
      </c>
      <c r="O1382">
        <v>9.0419999999999998</v>
      </c>
      <c r="P1382">
        <v>58.744999999999997</v>
      </c>
      <c r="Q1382">
        <v>4.78</v>
      </c>
      <c r="R1382">
        <v>1.4</v>
      </c>
      <c r="S1382">
        <v>1.75</v>
      </c>
      <c r="T1382">
        <v>1.29</v>
      </c>
      <c r="U1382">
        <v>1017</v>
      </c>
      <c r="V1382">
        <v>3986.16</v>
      </c>
      <c r="W1382">
        <v>11883.14</v>
      </c>
      <c r="X1382">
        <v>6840.17</v>
      </c>
      <c r="Y1382">
        <v>2450.9299999999998</v>
      </c>
      <c r="Z1382">
        <v>28195.58</v>
      </c>
    </row>
    <row r="1383" spans="2:26" x14ac:dyDescent="0.25">
      <c r="B1383" s="3">
        <v>44802</v>
      </c>
      <c r="C1383">
        <v>415.49</v>
      </c>
      <c r="D1383">
        <v>5.6470000000000002</v>
      </c>
      <c r="E1383">
        <v>94.57</v>
      </c>
      <c r="F1383">
        <v>93.412999999999997</v>
      </c>
      <c r="G1383">
        <v>108.83499999999999</v>
      </c>
      <c r="H1383">
        <v>1350.4</v>
      </c>
      <c r="I1383">
        <v>0.99970000000000003</v>
      </c>
      <c r="J1383">
        <v>6.9088000000000003</v>
      </c>
      <c r="K1383">
        <v>268.57470000000001</v>
      </c>
      <c r="L1383">
        <v>19965</v>
      </c>
      <c r="M1383">
        <v>67.709999999999994</v>
      </c>
      <c r="N1383">
        <v>1737.09</v>
      </c>
      <c r="O1383">
        <v>9.3529999999999998</v>
      </c>
      <c r="P1383">
        <v>68.665000000000006</v>
      </c>
      <c r="Q1383">
        <v>4.6100000000000003</v>
      </c>
      <c r="R1383">
        <v>1.38</v>
      </c>
      <c r="S1383">
        <v>1.74</v>
      </c>
      <c r="T1383">
        <v>1.29</v>
      </c>
      <c r="U1383">
        <v>1082</v>
      </c>
      <c r="V1383">
        <v>4030.61</v>
      </c>
      <c r="W1383">
        <v>12017.67</v>
      </c>
      <c r="X1383">
        <v>6872.26</v>
      </c>
      <c r="Y1383">
        <v>2426.89</v>
      </c>
      <c r="Z1383">
        <v>27878.959999999999</v>
      </c>
    </row>
    <row r="1384" spans="2:26" x14ac:dyDescent="0.25">
      <c r="B1384" s="3">
        <v>44801</v>
      </c>
      <c r="C1384">
        <v>413.14</v>
      </c>
      <c r="D1384">
        <v>5.5766</v>
      </c>
      <c r="E1384">
        <v>94.77</v>
      </c>
      <c r="F1384">
        <v>93.435000000000002</v>
      </c>
      <c r="G1384">
        <v>108.803</v>
      </c>
      <c r="H1384">
        <v>1331.5</v>
      </c>
      <c r="I1384">
        <v>0.99660000000000004</v>
      </c>
      <c r="J1384">
        <v>6.8716999999999997</v>
      </c>
      <c r="K1384">
        <v>262.58580000000001</v>
      </c>
      <c r="L1384">
        <v>21417.89</v>
      </c>
      <c r="M1384">
        <v>67.28</v>
      </c>
      <c r="N1384">
        <v>1738.14</v>
      </c>
      <c r="O1384">
        <v>9.2959999999999994</v>
      </c>
      <c r="P1384">
        <v>68.8</v>
      </c>
      <c r="Q1384">
        <v>4.5199999999999996</v>
      </c>
      <c r="R1384">
        <v>1.37</v>
      </c>
      <c r="S1384">
        <v>1.72</v>
      </c>
      <c r="T1384">
        <v>1.3</v>
      </c>
      <c r="U1384">
        <v>1082</v>
      </c>
      <c r="V1384">
        <v>4057.66</v>
      </c>
      <c r="W1384">
        <v>12141.71</v>
      </c>
      <c r="X1384">
        <v>6920.99</v>
      </c>
      <c r="Y1384">
        <v>2481.0300000000002</v>
      </c>
      <c r="Z1384">
        <v>28641.38</v>
      </c>
    </row>
    <row r="1385" spans="2:26" x14ac:dyDescent="0.25">
      <c r="B1385" s="3">
        <v>44800</v>
      </c>
      <c r="C1385">
        <v>413.14</v>
      </c>
      <c r="D1385">
        <v>5.5766</v>
      </c>
      <c r="E1385">
        <v>94.77</v>
      </c>
      <c r="F1385">
        <v>93.435000000000002</v>
      </c>
      <c r="G1385">
        <v>108.803</v>
      </c>
      <c r="H1385">
        <v>1331.5</v>
      </c>
      <c r="I1385">
        <v>0.99660000000000004</v>
      </c>
      <c r="J1385">
        <v>6.8716999999999997</v>
      </c>
      <c r="K1385">
        <v>262.58580000000001</v>
      </c>
      <c r="L1385">
        <v>21417.89</v>
      </c>
      <c r="M1385">
        <v>67.28</v>
      </c>
      <c r="N1385">
        <v>1738.14</v>
      </c>
      <c r="O1385">
        <v>9.2959999999999994</v>
      </c>
      <c r="P1385">
        <v>68.8</v>
      </c>
      <c r="Q1385">
        <v>4.5199999999999996</v>
      </c>
      <c r="R1385">
        <v>1.37</v>
      </c>
      <c r="S1385">
        <v>1.72</v>
      </c>
      <c r="T1385">
        <v>1.3</v>
      </c>
      <c r="U1385">
        <v>1082</v>
      </c>
      <c r="V1385">
        <v>4057.66</v>
      </c>
      <c r="W1385">
        <v>12141.71</v>
      </c>
      <c r="X1385">
        <v>6920.99</v>
      </c>
      <c r="Y1385">
        <v>2481.0300000000002</v>
      </c>
      <c r="Z1385">
        <v>28641.38</v>
      </c>
    </row>
    <row r="1386" spans="2:26" x14ac:dyDescent="0.25">
      <c r="B1386" s="3">
        <v>44799</v>
      </c>
      <c r="C1386">
        <v>413.14</v>
      </c>
      <c r="D1386">
        <v>5.5766</v>
      </c>
      <c r="E1386">
        <v>94.77</v>
      </c>
      <c r="F1386">
        <v>93.435000000000002</v>
      </c>
      <c r="G1386">
        <v>108.803</v>
      </c>
      <c r="H1386">
        <v>1331.5</v>
      </c>
      <c r="I1386">
        <v>0.99660000000000004</v>
      </c>
      <c r="J1386">
        <v>6.8716999999999997</v>
      </c>
      <c r="K1386">
        <v>262.58580000000001</v>
      </c>
      <c r="L1386">
        <v>21417.89</v>
      </c>
      <c r="M1386">
        <v>67.28</v>
      </c>
      <c r="N1386">
        <v>1738.14</v>
      </c>
      <c r="O1386">
        <v>9.2959999999999994</v>
      </c>
      <c r="P1386">
        <v>68.8</v>
      </c>
      <c r="Q1386">
        <v>4.5199999999999996</v>
      </c>
      <c r="R1386">
        <v>1.37</v>
      </c>
      <c r="S1386">
        <v>1.72</v>
      </c>
      <c r="T1386">
        <v>1.3</v>
      </c>
      <c r="U1386">
        <v>1082</v>
      </c>
      <c r="V1386">
        <v>4057.66</v>
      </c>
      <c r="W1386">
        <v>12141.71</v>
      </c>
      <c r="X1386">
        <v>6920.99</v>
      </c>
      <c r="Y1386">
        <v>2481.0300000000002</v>
      </c>
      <c r="Z1386">
        <v>28641.38</v>
      </c>
    </row>
    <row r="1387" spans="2:26" x14ac:dyDescent="0.25">
      <c r="B1387" s="3">
        <v>44798</v>
      </c>
      <c r="C1387">
        <v>410.15</v>
      </c>
      <c r="D1387">
        <v>5.5552000000000001</v>
      </c>
      <c r="E1387">
        <v>94.77</v>
      </c>
      <c r="F1387">
        <v>93.382999999999996</v>
      </c>
      <c r="G1387">
        <v>108.47</v>
      </c>
      <c r="H1387">
        <v>1335.45</v>
      </c>
      <c r="I1387">
        <v>0.99750000000000005</v>
      </c>
      <c r="J1387">
        <v>6.8491999999999997</v>
      </c>
      <c r="K1387">
        <v>261.34899999999999</v>
      </c>
      <c r="L1387">
        <v>21565</v>
      </c>
      <c r="M1387">
        <v>67.34</v>
      </c>
      <c r="N1387">
        <v>1758.71</v>
      </c>
      <c r="O1387">
        <v>9.375</v>
      </c>
      <c r="P1387">
        <v>69.954999999999998</v>
      </c>
      <c r="Q1387">
        <v>4.46</v>
      </c>
      <c r="R1387">
        <v>1.34</v>
      </c>
      <c r="S1387">
        <v>1.69</v>
      </c>
      <c r="T1387">
        <v>1.3</v>
      </c>
      <c r="U1387">
        <v>1123</v>
      </c>
      <c r="V1387">
        <v>4199.12</v>
      </c>
      <c r="W1387">
        <v>12639.27</v>
      </c>
      <c r="X1387">
        <v>6848.89</v>
      </c>
      <c r="Y1387">
        <v>2477.2600000000002</v>
      </c>
      <c r="Z1387">
        <v>28479.01</v>
      </c>
    </row>
    <row r="1388" spans="2:26" x14ac:dyDescent="0.25">
      <c r="B1388" s="3">
        <v>44797</v>
      </c>
      <c r="C1388">
        <v>407.44</v>
      </c>
      <c r="D1388">
        <v>5.5797999999999996</v>
      </c>
      <c r="E1388">
        <v>94.67</v>
      </c>
      <c r="F1388">
        <v>93.352999999999994</v>
      </c>
      <c r="G1388">
        <v>108.67700000000001</v>
      </c>
      <c r="H1388">
        <v>1342.25</v>
      </c>
      <c r="I1388">
        <v>0.99670000000000003</v>
      </c>
      <c r="J1388">
        <v>6.8594999999999997</v>
      </c>
      <c r="K1388">
        <v>262.62700000000001</v>
      </c>
      <c r="L1388">
        <v>21710</v>
      </c>
      <c r="M1388">
        <v>67.78</v>
      </c>
      <c r="N1388">
        <v>1751.19</v>
      </c>
      <c r="O1388">
        <v>9.33</v>
      </c>
      <c r="P1388">
        <v>66.254999999999995</v>
      </c>
      <c r="Q1388">
        <v>4.47</v>
      </c>
      <c r="R1388">
        <v>1.36</v>
      </c>
      <c r="S1388">
        <v>1.71</v>
      </c>
      <c r="T1388">
        <v>1.32</v>
      </c>
      <c r="U1388">
        <v>1213</v>
      </c>
      <c r="V1388">
        <v>4140.7700000000004</v>
      </c>
      <c r="W1388">
        <v>12431.53</v>
      </c>
      <c r="X1388">
        <v>6565.69</v>
      </c>
      <c r="Y1388">
        <v>2447.4499999999998</v>
      </c>
      <c r="Z1388">
        <v>28313.47</v>
      </c>
    </row>
    <row r="1389" spans="2:26" x14ac:dyDescent="0.25">
      <c r="B1389" s="3">
        <v>44796</v>
      </c>
      <c r="C1389">
        <v>416.2</v>
      </c>
      <c r="D1389">
        <v>5.6658999999999997</v>
      </c>
      <c r="E1389">
        <v>94.62</v>
      </c>
      <c r="F1389">
        <v>93.352000000000004</v>
      </c>
      <c r="G1389">
        <v>108.624</v>
      </c>
      <c r="H1389">
        <v>1345.7</v>
      </c>
      <c r="I1389">
        <v>0.997</v>
      </c>
      <c r="J1389">
        <v>6.835</v>
      </c>
      <c r="K1389">
        <v>263.29880000000003</v>
      </c>
      <c r="L1389">
        <v>21490</v>
      </c>
      <c r="M1389">
        <v>68.239999999999995</v>
      </c>
      <c r="N1389">
        <v>1748.15</v>
      </c>
      <c r="O1389">
        <v>9.1929999999999996</v>
      </c>
      <c r="P1389">
        <v>56.33</v>
      </c>
      <c r="Q1389">
        <v>4.54</v>
      </c>
      <c r="R1389">
        <v>1.38</v>
      </c>
      <c r="S1389">
        <v>1.73</v>
      </c>
      <c r="T1389">
        <v>1.31</v>
      </c>
      <c r="U1389">
        <v>1271</v>
      </c>
      <c r="V1389">
        <v>4128.7299999999996</v>
      </c>
      <c r="W1389">
        <v>12381.3</v>
      </c>
      <c r="X1389">
        <v>6648.85</v>
      </c>
      <c r="Y1389">
        <v>2435.34</v>
      </c>
      <c r="Z1389">
        <v>28452.75</v>
      </c>
    </row>
    <row r="1390" spans="2:26" x14ac:dyDescent="0.25">
      <c r="B1390" s="3">
        <v>44795</v>
      </c>
      <c r="C1390">
        <v>422.75</v>
      </c>
      <c r="D1390">
        <v>5.6432000000000002</v>
      </c>
      <c r="E1390">
        <v>94.78</v>
      </c>
      <c r="F1390">
        <v>93.376999999999995</v>
      </c>
      <c r="G1390">
        <v>109.04600000000001</v>
      </c>
      <c r="H1390">
        <v>1339.7</v>
      </c>
      <c r="I1390">
        <v>0.99429999999999996</v>
      </c>
      <c r="J1390">
        <v>6.8483000000000001</v>
      </c>
      <c r="K1390">
        <v>259.66480000000001</v>
      </c>
      <c r="L1390">
        <v>20965</v>
      </c>
      <c r="M1390">
        <v>68.13</v>
      </c>
      <c r="N1390">
        <v>1736.3</v>
      </c>
      <c r="O1390">
        <v>9.68</v>
      </c>
      <c r="P1390">
        <v>57.82</v>
      </c>
      <c r="Q1390">
        <v>4.49</v>
      </c>
      <c r="R1390">
        <v>1.39</v>
      </c>
      <c r="S1390">
        <v>1.74</v>
      </c>
      <c r="T1390">
        <v>1.33</v>
      </c>
      <c r="U1390">
        <v>1270</v>
      </c>
      <c r="V1390">
        <v>4137.99</v>
      </c>
      <c r="W1390">
        <v>12381.57</v>
      </c>
      <c r="X1390">
        <v>6695.29</v>
      </c>
      <c r="Y1390">
        <v>2462.5</v>
      </c>
      <c r="Z1390">
        <v>28794.5</v>
      </c>
    </row>
    <row r="1391" spans="2:26" x14ac:dyDescent="0.25">
      <c r="B1391" s="3">
        <v>44794</v>
      </c>
      <c r="C1391">
        <v>414.59</v>
      </c>
      <c r="D1391">
        <v>5.4916</v>
      </c>
      <c r="E1391">
        <v>95.07</v>
      </c>
      <c r="F1391">
        <v>93.501999999999995</v>
      </c>
      <c r="G1391">
        <v>108.169</v>
      </c>
      <c r="H1391">
        <v>1325.85</v>
      </c>
      <c r="I1391">
        <v>1.0037</v>
      </c>
      <c r="J1391">
        <v>6.8175999999999997</v>
      </c>
      <c r="K1391">
        <v>256.47500000000002</v>
      </c>
      <c r="L1391">
        <v>21230</v>
      </c>
      <c r="M1391">
        <v>68.22</v>
      </c>
      <c r="N1391">
        <v>1747.06</v>
      </c>
      <c r="O1391">
        <v>9.3360000000000003</v>
      </c>
      <c r="P1391">
        <v>57.02</v>
      </c>
      <c r="Q1391">
        <v>4.32</v>
      </c>
      <c r="R1391">
        <v>1.36</v>
      </c>
      <c r="S1391">
        <v>1.71</v>
      </c>
      <c r="T1391">
        <v>1.34</v>
      </c>
      <c r="U1391">
        <v>1279</v>
      </c>
      <c r="V1391">
        <v>4228.4799999999996</v>
      </c>
      <c r="W1391">
        <v>12705.21</v>
      </c>
      <c r="X1391">
        <v>6719.88</v>
      </c>
      <c r="Y1391">
        <v>2492.69</v>
      </c>
      <c r="Z1391">
        <v>28930.33</v>
      </c>
    </row>
    <row r="1392" spans="2:26" x14ac:dyDescent="0.25">
      <c r="B1392" s="3">
        <v>44793</v>
      </c>
      <c r="C1392">
        <v>414.59</v>
      </c>
      <c r="D1392">
        <v>5.4916</v>
      </c>
      <c r="E1392">
        <v>95.07</v>
      </c>
      <c r="F1392">
        <v>93.501999999999995</v>
      </c>
      <c r="G1392">
        <v>108.169</v>
      </c>
      <c r="H1392">
        <v>1325.85</v>
      </c>
      <c r="I1392">
        <v>1.0037</v>
      </c>
      <c r="J1392">
        <v>6.8175999999999997</v>
      </c>
      <c r="K1392">
        <v>256.47500000000002</v>
      </c>
      <c r="L1392">
        <v>21230</v>
      </c>
      <c r="M1392">
        <v>68.22</v>
      </c>
      <c r="N1392">
        <v>1747.06</v>
      </c>
      <c r="O1392">
        <v>9.3360000000000003</v>
      </c>
      <c r="P1392">
        <v>57.02</v>
      </c>
      <c r="Q1392">
        <v>4.32</v>
      </c>
      <c r="R1392">
        <v>1.36</v>
      </c>
      <c r="S1392">
        <v>1.71</v>
      </c>
      <c r="T1392">
        <v>1.34</v>
      </c>
      <c r="U1392">
        <v>1279</v>
      </c>
      <c r="V1392">
        <v>4228.4799999999996</v>
      </c>
      <c r="W1392">
        <v>12705.21</v>
      </c>
      <c r="X1392">
        <v>6719.88</v>
      </c>
      <c r="Y1392">
        <v>2492.69</v>
      </c>
      <c r="Z1392">
        <v>28930.33</v>
      </c>
    </row>
    <row r="1393" spans="2:26" x14ac:dyDescent="0.25">
      <c r="B1393" s="3">
        <v>44792</v>
      </c>
      <c r="C1393">
        <v>414.59</v>
      </c>
      <c r="D1393">
        <v>5.4916</v>
      </c>
      <c r="E1393">
        <v>95.12</v>
      </c>
      <c r="F1393">
        <v>93.501999999999995</v>
      </c>
      <c r="G1393">
        <v>108.169</v>
      </c>
      <c r="H1393">
        <v>1325.85</v>
      </c>
      <c r="I1393">
        <v>1.0037</v>
      </c>
      <c r="J1393">
        <v>6.8175999999999997</v>
      </c>
      <c r="K1393">
        <v>256.47500000000002</v>
      </c>
      <c r="L1393">
        <v>21230</v>
      </c>
      <c r="M1393">
        <v>68.22</v>
      </c>
      <c r="N1393">
        <v>1747.06</v>
      </c>
      <c r="O1393">
        <v>9.3360000000000003</v>
      </c>
      <c r="P1393">
        <v>57.02</v>
      </c>
      <c r="Q1393">
        <v>4.32</v>
      </c>
      <c r="R1393">
        <v>1.36</v>
      </c>
      <c r="S1393">
        <v>1.71</v>
      </c>
      <c r="T1393">
        <v>1.34</v>
      </c>
      <c r="U1393">
        <v>1279</v>
      </c>
      <c r="V1393">
        <v>4228.4799999999996</v>
      </c>
      <c r="W1393">
        <v>12705.21</v>
      </c>
      <c r="X1393">
        <v>6719.88</v>
      </c>
      <c r="Y1393">
        <v>2492.69</v>
      </c>
      <c r="Z1393">
        <v>28930.33</v>
      </c>
    </row>
    <row r="1394" spans="2:26" x14ac:dyDescent="0.25">
      <c r="B1394" s="3">
        <v>44791</v>
      </c>
      <c r="C1394">
        <v>412.29</v>
      </c>
      <c r="D1394">
        <v>5.4307999999999996</v>
      </c>
      <c r="E1394">
        <v>95.27</v>
      </c>
      <c r="F1394">
        <v>93.587999999999994</v>
      </c>
      <c r="G1394">
        <v>107.48399999999999</v>
      </c>
      <c r="H1394">
        <v>1320.55</v>
      </c>
      <c r="I1394">
        <v>1.0086999999999999</v>
      </c>
      <c r="J1394">
        <v>6.7862999999999998</v>
      </c>
      <c r="K1394">
        <v>255.44069999999999</v>
      </c>
      <c r="L1394">
        <v>23335</v>
      </c>
      <c r="M1394">
        <v>69.14</v>
      </c>
      <c r="N1394">
        <v>1758.61</v>
      </c>
      <c r="O1394">
        <v>9.1880000000000006</v>
      </c>
      <c r="P1394">
        <v>57.6</v>
      </c>
      <c r="Q1394">
        <v>4.24</v>
      </c>
      <c r="R1394">
        <v>1.34</v>
      </c>
      <c r="S1394">
        <v>1.69</v>
      </c>
      <c r="T1394">
        <v>1.33</v>
      </c>
      <c r="U1394">
        <v>1320</v>
      </c>
      <c r="V1394">
        <v>4283.74</v>
      </c>
      <c r="W1394">
        <v>12965.34</v>
      </c>
      <c r="X1394">
        <v>6700.42</v>
      </c>
      <c r="Y1394">
        <v>2508.0500000000002</v>
      </c>
      <c r="Z1394">
        <v>28942.14</v>
      </c>
    </row>
    <row r="1395" spans="2:26" x14ac:dyDescent="0.25">
      <c r="B1395" s="3">
        <v>44790</v>
      </c>
      <c r="C1395">
        <v>413.09</v>
      </c>
      <c r="D1395">
        <v>5.3826000000000001</v>
      </c>
      <c r="E1395">
        <v>95.33</v>
      </c>
      <c r="F1395">
        <v>93.632000000000005</v>
      </c>
      <c r="G1395">
        <v>106.574</v>
      </c>
      <c r="H1395">
        <v>1310.3499999999999</v>
      </c>
      <c r="I1395">
        <v>1.018</v>
      </c>
      <c r="J1395">
        <v>6.7811000000000003</v>
      </c>
      <c r="K1395">
        <v>253.63640000000001</v>
      </c>
      <c r="L1395">
        <v>23230</v>
      </c>
      <c r="M1395">
        <v>70.02</v>
      </c>
      <c r="N1395">
        <v>1761.77</v>
      </c>
      <c r="O1395">
        <v>9.2439999999999998</v>
      </c>
      <c r="P1395">
        <v>56.82</v>
      </c>
      <c r="Q1395">
        <v>4.1900000000000004</v>
      </c>
      <c r="R1395">
        <v>1.34</v>
      </c>
      <c r="S1395">
        <v>1.7</v>
      </c>
      <c r="T1395">
        <v>1.35</v>
      </c>
      <c r="U1395">
        <v>1394</v>
      </c>
      <c r="V1395">
        <v>4274.04</v>
      </c>
      <c r="W1395">
        <v>12938.12</v>
      </c>
      <c r="X1395">
        <v>6755.31</v>
      </c>
      <c r="Y1395">
        <v>2516.4699999999998</v>
      </c>
      <c r="Z1395">
        <v>29222.77</v>
      </c>
    </row>
    <row r="1396" spans="2:26" x14ac:dyDescent="0.25">
      <c r="B1396" s="3">
        <v>44789</v>
      </c>
      <c r="C1396">
        <v>409.49</v>
      </c>
      <c r="D1396">
        <v>5.3293999999999997</v>
      </c>
      <c r="E1396">
        <v>95.41</v>
      </c>
      <c r="F1396">
        <v>93.677000000000007</v>
      </c>
      <c r="G1396">
        <v>106.5</v>
      </c>
      <c r="H1396">
        <v>1308.25</v>
      </c>
      <c r="I1396">
        <v>1.0170999999999999</v>
      </c>
      <c r="J1396">
        <v>6.7881999999999998</v>
      </c>
      <c r="K1396">
        <v>254.0916</v>
      </c>
      <c r="L1396">
        <v>23945</v>
      </c>
      <c r="M1396">
        <v>69.95</v>
      </c>
      <c r="N1396">
        <v>1775.69</v>
      </c>
      <c r="O1396">
        <v>9.3290000000000006</v>
      </c>
      <c r="P1396">
        <v>56.715000000000003</v>
      </c>
      <c r="Q1396">
        <v>4.13</v>
      </c>
      <c r="R1396">
        <v>1.31</v>
      </c>
      <c r="S1396">
        <v>1.67</v>
      </c>
      <c r="T1396">
        <v>1.36</v>
      </c>
      <c r="U1396">
        <v>1387</v>
      </c>
      <c r="V1396">
        <v>4305.2</v>
      </c>
      <c r="W1396">
        <v>13102.55</v>
      </c>
      <c r="X1396">
        <v>6727.94</v>
      </c>
      <c r="Y1396">
        <v>2533.52</v>
      </c>
      <c r="Z1396">
        <v>28868.91</v>
      </c>
    </row>
    <row r="1397" spans="2:26" x14ac:dyDescent="0.25">
      <c r="B1397" s="3">
        <v>44788</v>
      </c>
      <c r="C1397">
        <v>406.34</v>
      </c>
      <c r="D1397">
        <v>5.3190999999999997</v>
      </c>
      <c r="E1397">
        <v>95.4</v>
      </c>
      <c r="F1397">
        <v>93.626000000000005</v>
      </c>
      <c r="G1397">
        <v>106.54600000000001</v>
      </c>
      <c r="H1397">
        <v>1302.45</v>
      </c>
      <c r="I1397">
        <v>1.016</v>
      </c>
      <c r="J1397">
        <v>6.7735000000000003</v>
      </c>
      <c r="K1397">
        <v>256.27890000000002</v>
      </c>
      <c r="L1397">
        <v>24000</v>
      </c>
      <c r="M1397">
        <v>70.72</v>
      </c>
      <c r="N1397">
        <v>1779.71</v>
      </c>
      <c r="O1397">
        <v>8.7279999999999998</v>
      </c>
      <c r="P1397">
        <v>45.442999999999998</v>
      </c>
      <c r="Q1397">
        <v>4.1100000000000003</v>
      </c>
      <c r="R1397">
        <v>1.31</v>
      </c>
      <c r="S1397">
        <v>1.66</v>
      </c>
      <c r="T1397">
        <v>1.38</v>
      </c>
      <c r="U1397">
        <v>1404</v>
      </c>
      <c r="V1397">
        <v>4297.1400000000003</v>
      </c>
      <c r="W1397">
        <v>13128.05</v>
      </c>
      <c r="X1397">
        <v>6814.47</v>
      </c>
      <c r="Y1397">
        <v>2527.94</v>
      </c>
      <c r="Z1397">
        <v>28871.78</v>
      </c>
    </row>
    <row r="1398" spans="2:26" x14ac:dyDescent="0.25">
      <c r="B1398" s="3">
        <v>44787</v>
      </c>
      <c r="C1398">
        <v>403.27</v>
      </c>
      <c r="D1398">
        <v>5.3013000000000003</v>
      </c>
      <c r="E1398">
        <v>95.4</v>
      </c>
      <c r="F1398">
        <v>93.581999999999994</v>
      </c>
      <c r="G1398">
        <v>105.631</v>
      </c>
      <c r="H1398">
        <v>1302.45</v>
      </c>
      <c r="I1398">
        <v>1.0259</v>
      </c>
      <c r="J1398">
        <v>6.7427999999999999</v>
      </c>
      <c r="K1398">
        <v>256.50420000000003</v>
      </c>
      <c r="L1398">
        <v>24240</v>
      </c>
      <c r="M1398">
        <v>71.069999999999993</v>
      </c>
      <c r="N1398">
        <v>1802.4</v>
      </c>
      <c r="O1398">
        <v>8.7680000000000007</v>
      </c>
      <c r="P1398">
        <v>45.39</v>
      </c>
      <c r="Q1398">
        <v>4.09</v>
      </c>
      <c r="R1398">
        <v>1.32</v>
      </c>
      <c r="S1398">
        <v>1.66</v>
      </c>
      <c r="T1398">
        <v>1.38</v>
      </c>
      <c r="U1398">
        <v>1477</v>
      </c>
      <c r="V1398">
        <v>4280.1499999999996</v>
      </c>
      <c r="W1398">
        <v>13047.19</v>
      </c>
      <c r="X1398">
        <v>6857.48</v>
      </c>
      <c r="Y1398">
        <v>2527.94</v>
      </c>
      <c r="Z1398">
        <v>28546.98</v>
      </c>
    </row>
    <row r="1399" spans="2:26" x14ac:dyDescent="0.25">
      <c r="B1399" s="3">
        <v>44786</v>
      </c>
      <c r="C1399">
        <v>403.27</v>
      </c>
      <c r="D1399">
        <v>5.3013000000000003</v>
      </c>
      <c r="E1399">
        <v>95.4</v>
      </c>
      <c r="F1399">
        <v>93.581999999999994</v>
      </c>
      <c r="G1399">
        <v>105.631</v>
      </c>
      <c r="H1399">
        <v>1302.45</v>
      </c>
      <c r="I1399">
        <v>1.0259</v>
      </c>
      <c r="J1399">
        <v>6.7427999999999999</v>
      </c>
      <c r="K1399">
        <v>256.50420000000003</v>
      </c>
      <c r="L1399">
        <v>24240</v>
      </c>
      <c r="M1399">
        <v>71.069999999999993</v>
      </c>
      <c r="N1399">
        <v>1802.4</v>
      </c>
      <c r="O1399">
        <v>8.7680000000000007</v>
      </c>
      <c r="P1399">
        <v>45.39</v>
      </c>
      <c r="Q1399">
        <v>4.09</v>
      </c>
      <c r="R1399">
        <v>1.32</v>
      </c>
      <c r="S1399">
        <v>1.66</v>
      </c>
      <c r="T1399">
        <v>1.38</v>
      </c>
      <c r="U1399">
        <v>1477</v>
      </c>
      <c r="V1399">
        <v>4280.1499999999996</v>
      </c>
      <c r="W1399">
        <v>13047.19</v>
      </c>
      <c r="X1399">
        <v>6857.48</v>
      </c>
      <c r="Y1399">
        <v>2527.94</v>
      </c>
      <c r="Z1399">
        <v>28546.98</v>
      </c>
    </row>
    <row r="1400" spans="2:26" x14ac:dyDescent="0.25">
      <c r="B1400" s="3">
        <v>44785</v>
      </c>
      <c r="C1400">
        <v>403.27</v>
      </c>
      <c r="D1400">
        <v>5.3013000000000003</v>
      </c>
      <c r="E1400">
        <v>95.5</v>
      </c>
      <c r="F1400">
        <v>93.581999999999994</v>
      </c>
      <c r="G1400">
        <v>105.631</v>
      </c>
      <c r="H1400">
        <v>1302.45</v>
      </c>
      <c r="I1400">
        <v>1.0259</v>
      </c>
      <c r="J1400">
        <v>6.7427999999999999</v>
      </c>
      <c r="K1400">
        <v>256.50420000000003</v>
      </c>
      <c r="L1400">
        <v>24240</v>
      </c>
      <c r="M1400">
        <v>71.069999999999993</v>
      </c>
      <c r="N1400">
        <v>1802.4</v>
      </c>
      <c r="O1400">
        <v>8.7680000000000007</v>
      </c>
      <c r="P1400">
        <v>45.39</v>
      </c>
      <c r="Q1400">
        <v>4.09</v>
      </c>
      <c r="R1400">
        <v>1.32</v>
      </c>
      <c r="S1400">
        <v>1.66</v>
      </c>
      <c r="T1400">
        <v>1.38</v>
      </c>
      <c r="U1400">
        <v>1477</v>
      </c>
      <c r="V1400">
        <v>4280.1499999999996</v>
      </c>
      <c r="W1400">
        <v>13047.19</v>
      </c>
      <c r="X1400">
        <v>6857.48</v>
      </c>
      <c r="Y1400">
        <v>2527.94</v>
      </c>
      <c r="Z1400">
        <v>28546.98</v>
      </c>
    </row>
    <row r="1401" spans="2:26" x14ac:dyDescent="0.25">
      <c r="B1401" s="3">
        <v>44784</v>
      </c>
      <c r="C1401">
        <v>395.75</v>
      </c>
      <c r="D1401">
        <v>5.2920999999999996</v>
      </c>
      <c r="E1401">
        <v>95.44</v>
      </c>
      <c r="F1401">
        <v>93.491</v>
      </c>
      <c r="G1401">
        <v>105.09</v>
      </c>
      <c r="H1401">
        <v>1303.2</v>
      </c>
      <c r="I1401">
        <v>1.032</v>
      </c>
      <c r="J1401">
        <v>6.7447999999999997</v>
      </c>
      <c r="K1401">
        <v>252.5778</v>
      </c>
      <c r="L1401">
        <v>24245</v>
      </c>
      <c r="M1401">
        <v>71.23</v>
      </c>
      <c r="N1401">
        <v>1789.72</v>
      </c>
      <c r="O1401">
        <v>8.8740000000000006</v>
      </c>
      <c r="P1401">
        <v>45.335000000000001</v>
      </c>
      <c r="Q1401">
        <v>4.08</v>
      </c>
      <c r="R1401">
        <v>1.35</v>
      </c>
      <c r="S1401">
        <v>1.69</v>
      </c>
      <c r="T1401">
        <v>1.39</v>
      </c>
      <c r="U1401">
        <v>1556</v>
      </c>
      <c r="V1401">
        <v>4207.2700000000004</v>
      </c>
      <c r="W1401">
        <v>12779.91</v>
      </c>
      <c r="X1401">
        <v>6823.39</v>
      </c>
      <c r="Y1401">
        <v>2523.7800000000002</v>
      </c>
      <c r="Z1401">
        <v>27819.33</v>
      </c>
    </row>
    <row r="1402" spans="2:26" x14ac:dyDescent="0.25">
      <c r="B1402" s="3">
        <v>44783</v>
      </c>
      <c r="C1402">
        <v>411.99</v>
      </c>
      <c r="D1402">
        <v>5.4657999999999998</v>
      </c>
      <c r="E1402">
        <v>95.17</v>
      </c>
      <c r="F1402">
        <v>93.216999999999999</v>
      </c>
      <c r="G1402">
        <v>105.196</v>
      </c>
      <c r="H1402">
        <v>1310.45</v>
      </c>
      <c r="I1402">
        <v>1.0299</v>
      </c>
      <c r="J1402">
        <v>6.7237999999999998</v>
      </c>
      <c r="K1402">
        <v>257.49149999999997</v>
      </c>
      <c r="L1402">
        <v>23655</v>
      </c>
      <c r="M1402">
        <v>71.19</v>
      </c>
      <c r="N1402">
        <v>1792.38</v>
      </c>
      <c r="O1402">
        <v>8.202</v>
      </c>
      <c r="P1402">
        <v>44.71</v>
      </c>
      <c r="Q1402">
        <v>4.18</v>
      </c>
      <c r="R1402">
        <v>1.39</v>
      </c>
      <c r="S1402">
        <v>1.74</v>
      </c>
      <c r="T1402">
        <v>1.4</v>
      </c>
      <c r="U1402">
        <v>1592</v>
      </c>
      <c r="V1402">
        <v>4210.24</v>
      </c>
      <c r="W1402">
        <v>12854.8</v>
      </c>
      <c r="X1402">
        <v>6644.13</v>
      </c>
      <c r="Y1402">
        <v>2480.88</v>
      </c>
      <c r="Z1402">
        <v>27819.33</v>
      </c>
    </row>
    <row r="1403" spans="2:26" x14ac:dyDescent="0.25">
      <c r="B1403" s="3">
        <v>44782</v>
      </c>
      <c r="C1403">
        <v>420.44</v>
      </c>
      <c r="D1403">
        <v>5.5721999999999996</v>
      </c>
      <c r="E1403">
        <v>94.92</v>
      </c>
      <c r="F1403">
        <v>93.067999999999998</v>
      </c>
      <c r="G1403">
        <v>106.374</v>
      </c>
      <c r="H1403">
        <v>1304.45</v>
      </c>
      <c r="I1403">
        <v>1.0213000000000001</v>
      </c>
      <c r="J1403">
        <v>6.7526999999999999</v>
      </c>
      <c r="K1403">
        <v>254.54939999999999</v>
      </c>
      <c r="L1403">
        <v>23060</v>
      </c>
      <c r="M1403">
        <v>69.94</v>
      </c>
      <c r="N1403">
        <v>1794.29</v>
      </c>
      <c r="O1403">
        <v>7.8330000000000002</v>
      </c>
      <c r="P1403">
        <v>44.62</v>
      </c>
      <c r="Q1403">
        <v>4.32</v>
      </c>
      <c r="R1403">
        <v>1.43</v>
      </c>
      <c r="S1403">
        <v>1.79</v>
      </c>
      <c r="T1403">
        <v>1.4</v>
      </c>
      <c r="U1403">
        <v>1564</v>
      </c>
      <c r="V1403">
        <v>4122.47</v>
      </c>
      <c r="W1403">
        <v>12493.93</v>
      </c>
      <c r="X1403">
        <v>6794.77</v>
      </c>
      <c r="Y1403">
        <v>2503.46</v>
      </c>
      <c r="Z1403">
        <v>27999.96</v>
      </c>
    </row>
    <row r="1404" spans="2:26" x14ac:dyDescent="0.25">
      <c r="B1404" s="3">
        <v>44781</v>
      </c>
      <c r="C1404">
        <v>421.8</v>
      </c>
      <c r="D1404">
        <v>5.5571000000000002</v>
      </c>
      <c r="E1404">
        <v>94.72</v>
      </c>
      <c r="F1404">
        <v>92.884</v>
      </c>
      <c r="G1404">
        <v>106.435</v>
      </c>
      <c r="H1404">
        <v>1306.4000000000001</v>
      </c>
      <c r="I1404">
        <v>1.0197000000000001</v>
      </c>
      <c r="J1404">
        <v>6.7511999999999999</v>
      </c>
      <c r="K1404">
        <v>255.50380000000001</v>
      </c>
      <c r="L1404">
        <v>23985</v>
      </c>
      <c r="M1404">
        <v>70.47</v>
      </c>
      <c r="N1404">
        <v>1788.96</v>
      </c>
      <c r="O1404">
        <v>7.5890000000000004</v>
      </c>
      <c r="P1404">
        <v>44.47</v>
      </c>
      <c r="Q1404">
        <v>4.26</v>
      </c>
      <c r="R1404">
        <v>1.42</v>
      </c>
      <c r="S1404">
        <v>1.77</v>
      </c>
      <c r="T1404">
        <v>1.38</v>
      </c>
      <c r="U1404">
        <v>1566</v>
      </c>
      <c r="V1404">
        <v>4140.0600000000004</v>
      </c>
      <c r="W1404">
        <v>12644.46</v>
      </c>
      <c r="X1404">
        <v>6821.52</v>
      </c>
      <c r="Y1404">
        <v>2493.1</v>
      </c>
      <c r="Z1404">
        <v>28249.24</v>
      </c>
    </row>
    <row r="1405" spans="2:26" x14ac:dyDescent="0.25">
      <c r="B1405" s="3">
        <v>44780</v>
      </c>
      <c r="C1405">
        <v>420.73</v>
      </c>
      <c r="D1405">
        <v>5.5805999999999996</v>
      </c>
      <c r="E1405">
        <v>94.47</v>
      </c>
      <c r="F1405">
        <v>92.679000000000002</v>
      </c>
      <c r="G1405">
        <v>106.621</v>
      </c>
      <c r="H1405">
        <v>1298.25</v>
      </c>
      <c r="I1405">
        <v>1.0183</v>
      </c>
      <c r="J1405">
        <v>6.7618999999999998</v>
      </c>
      <c r="K1405">
        <v>251.4239</v>
      </c>
      <c r="L1405">
        <v>22960</v>
      </c>
      <c r="M1405">
        <v>68.989999999999995</v>
      </c>
      <c r="N1405">
        <v>1775.5</v>
      </c>
      <c r="O1405">
        <v>8.0640000000000001</v>
      </c>
      <c r="P1405">
        <v>44.66</v>
      </c>
      <c r="Q1405">
        <v>4.28</v>
      </c>
      <c r="R1405">
        <v>1.41</v>
      </c>
      <c r="S1405">
        <v>1.76</v>
      </c>
      <c r="T1405">
        <v>1.38</v>
      </c>
      <c r="U1405">
        <v>1560</v>
      </c>
      <c r="V1405">
        <v>4145.1899999999996</v>
      </c>
      <c r="W1405">
        <v>12657.55</v>
      </c>
      <c r="X1405">
        <v>6902.18</v>
      </c>
      <c r="Y1405">
        <v>2490.8000000000002</v>
      </c>
      <c r="Z1405">
        <v>28175.87</v>
      </c>
    </row>
    <row r="1406" spans="2:26" x14ac:dyDescent="0.25">
      <c r="B1406" s="3">
        <v>44779</v>
      </c>
      <c r="C1406">
        <v>420.73</v>
      </c>
      <c r="D1406">
        <v>5.5805999999999996</v>
      </c>
      <c r="E1406">
        <v>94.47</v>
      </c>
      <c r="F1406">
        <v>92.679000000000002</v>
      </c>
      <c r="G1406">
        <v>106.621</v>
      </c>
      <c r="H1406">
        <v>1298.25</v>
      </c>
      <c r="I1406">
        <v>1.0183</v>
      </c>
      <c r="J1406">
        <v>6.7618999999999998</v>
      </c>
      <c r="K1406">
        <v>251.4239</v>
      </c>
      <c r="L1406">
        <v>22960</v>
      </c>
      <c r="M1406">
        <v>68.989999999999995</v>
      </c>
      <c r="N1406">
        <v>1775.5</v>
      </c>
      <c r="O1406">
        <v>8.0640000000000001</v>
      </c>
      <c r="P1406">
        <v>44.66</v>
      </c>
      <c r="Q1406">
        <v>4.28</v>
      </c>
      <c r="R1406">
        <v>1.41</v>
      </c>
      <c r="S1406">
        <v>1.76</v>
      </c>
      <c r="T1406">
        <v>1.38</v>
      </c>
      <c r="U1406">
        <v>1560</v>
      </c>
      <c r="V1406">
        <v>4145.1899999999996</v>
      </c>
      <c r="W1406">
        <v>12657.55</v>
      </c>
      <c r="X1406">
        <v>6902.18</v>
      </c>
      <c r="Y1406">
        <v>2490.8000000000002</v>
      </c>
      <c r="Z1406">
        <v>28175.87</v>
      </c>
    </row>
    <row r="1407" spans="2:26" x14ac:dyDescent="0.25">
      <c r="B1407" s="3">
        <v>44778</v>
      </c>
      <c r="C1407">
        <v>420.73</v>
      </c>
      <c r="D1407">
        <v>5.5805999999999996</v>
      </c>
      <c r="E1407">
        <v>94.28</v>
      </c>
      <c r="F1407">
        <v>92.679000000000002</v>
      </c>
      <c r="G1407">
        <v>106.621</v>
      </c>
      <c r="H1407">
        <v>1298.25</v>
      </c>
      <c r="I1407">
        <v>1.0183</v>
      </c>
      <c r="J1407">
        <v>6.7618999999999998</v>
      </c>
      <c r="K1407">
        <v>251.4239</v>
      </c>
      <c r="L1407">
        <v>22960</v>
      </c>
      <c r="M1407">
        <v>68.989999999999995</v>
      </c>
      <c r="N1407">
        <v>1775.5</v>
      </c>
      <c r="O1407">
        <v>8.0640000000000001</v>
      </c>
      <c r="P1407">
        <v>44.66</v>
      </c>
      <c r="Q1407">
        <v>4.28</v>
      </c>
      <c r="R1407">
        <v>1.41</v>
      </c>
      <c r="S1407">
        <v>1.76</v>
      </c>
      <c r="T1407">
        <v>1.38</v>
      </c>
      <c r="U1407">
        <v>1560</v>
      </c>
      <c r="V1407">
        <v>4145.1899999999996</v>
      </c>
      <c r="W1407">
        <v>12657.55</v>
      </c>
      <c r="X1407">
        <v>6902.18</v>
      </c>
      <c r="Y1407">
        <v>2490.8000000000002</v>
      </c>
      <c r="Z1407">
        <v>28175.87</v>
      </c>
    </row>
    <row r="1408" spans="2:26" x14ac:dyDescent="0.25">
      <c r="B1408" s="3">
        <v>44777</v>
      </c>
      <c r="C1408">
        <v>433.49</v>
      </c>
      <c r="D1408">
        <v>5.7252000000000001</v>
      </c>
      <c r="E1408">
        <v>94.08</v>
      </c>
      <c r="F1408">
        <v>92.48</v>
      </c>
      <c r="G1408">
        <v>105.693</v>
      </c>
      <c r="H1408">
        <v>1310.1500000000001</v>
      </c>
      <c r="I1408">
        <v>1.0246</v>
      </c>
      <c r="J1408">
        <v>6.7492999999999999</v>
      </c>
      <c r="K1408">
        <v>251.20699999999999</v>
      </c>
      <c r="L1408">
        <v>22455</v>
      </c>
      <c r="M1408">
        <v>69.2</v>
      </c>
      <c r="N1408">
        <v>1791.28</v>
      </c>
      <c r="O1408">
        <v>8.1219999999999999</v>
      </c>
      <c r="P1408">
        <v>44.604999999999997</v>
      </c>
      <c r="Q1408">
        <v>4.41</v>
      </c>
      <c r="R1408">
        <v>1.41</v>
      </c>
      <c r="S1408">
        <v>1.75</v>
      </c>
      <c r="T1408">
        <v>1.38</v>
      </c>
      <c r="U1408">
        <v>1603</v>
      </c>
      <c r="V1408">
        <v>4151.9399999999996</v>
      </c>
      <c r="W1408">
        <v>12720.58</v>
      </c>
      <c r="X1408">
        <v>6879.69</v>
      </c>
      <c r="Y1408">
        <v>2473.11</v>
      </c>
      <c r="Z1408">
        <v>27932.2</v>
      </c>
    </row>
    <row r="1409" spans="2:26" x14ac:dyDescent="0.25">
      <c r="B1409" s="3">
        <v>44776</v>
      </c>
      <c r="C1409">
        <v>441.74</v>
      </c>
      <c r="D1409">
        <v>5.7751000000000001</v>
      </c>
      <c r="E1409">
        <v>93.84</v>
      </c>
      <c r="F1409">
        <v>92.185000000000002</v>
      </c>
      <c r="G1409">
        <v>106.506</v>
      </c>
      <c r="H1409">
        <v>1310.5</v>
      </c>
      <c r="I1409">
        <v>1.0165999999999999</v>
      </c>
      <c r="J1409">
        <v>6.758</v>
      </c>
      <c r="K1409">
        <v>248.13570000000001</v>
      </c>
      <c r="L1409">
        <v>23540</v>
      </c>
      <c r="M1409">
        <v>71.11</v>
      </c>
      <c r="N1409">
        <v>1765.29</v>
      </c>
      <c r="O1409">
        <v>8.266</v>
      </c>
      <c r="P1409">
        <v>45.95</v>
      </c>
      <c r="Q1409">
        <v>4.4400000000000004</v>
      </c>
      <c r="R1409">
        <v>1.41</v>
      </c>
      <c r="S1409">
        <v>1.74</v>
      </c>
      <c r="T1409">
        <v>1.4</v>
      </c>
      <c r="U1409">
        <v>1731</v>
      </c>
      <c r="V1409">
        <v>4155.17</v>
      </c>
      <c r="W1409">
        <v>12668.16</v>
      </c>
      <c r="X1409">
        <v>6736.96</v>
      </c>
      <c r="Y1409">
        <v>2461.4499999999998</v>
      </c>
      <c r="Z1409">
        <v>27741.9</v>
      </c>
    </row>
    <row r="1410" spans="2:26" x14ac:dyDescent="0.25">
      <c r="B1410" s="3">
        <v>44775</v>
      </c>
      <c r="C1410">
        <v>434.27</v>
      </c>
      <c r="D1410">
        <v>5.8131000000000004</v>
      </c>
      <c r="E1410">
        <v>93.74</v>
      </c>
      <c r="F1410">
        <v>92.019000000000005</v>
      </c>
      <c r="G1410">
        <v>106.241</v>
      </c>
      <c r="H1410">
        <v>1305.0999999999999</v>
      </c>
      <c r="I1410">
        <v>1.0165999999999999</v>
      </c>
      <c r="J1410">
        <v>6.7525000000000004</v>
      </c>
      <c r="K1410">
        <v>247.07939999999999</v>
      </c>
      <c r="L1410">
        <v>23000</v>
      </c>
      <c r="M1410">
        <v>71.400000000000006</v>
      </c>
      <c r="N1410">
        <v>1760.39</v>
      </c>
      <c r="O1410">
        <v>7.7060000000000004</v>
      </c>
      <c r="P1410">
        <v>45.28</v>
      </c>
      <c r="Q1410">
        <v>4.46</v>
      </c>
      <c r="R1410">
        <v>1.44</v>
      </c>
      <c r="S1410">
        <v>1.77</v>
      </c>
      <c r="T1410">
        <v>1.4</v>
      </c>
      <c r="U1410">
        <v>1817</v>
      </c>
      <c r="V1410">
        <v>4091.19</v>
      </c>
      <c r="W1410">
        <v>12348.76</v>
      </c>
      <c r="X1410">
        <v>6702.07</v>
      </c>
      <c r="Y1410">
        <v>2439.62</v>
      </c>
      <c r="Z1410">
        <v>27594.73</v>
      </c>
    </row>
    <row r="1411" spans="2:26" x14ac:dyDescent="0.25">
      <c r="B1411" s="3">
        <v>44774</v>
      </c>
      <c r="C1411">
        <v>445.77</v>
      </c>
      <c r="D1411">
        <v>5.9431000000000003</v>
      </c>
      <c r="E1411">
        <v>93.68</v>
      </c>
      <c r="F1411">
        <v>91.947999999999993</v>
      </c>
      <c r="G1411">
        <v>105.45</v>
      </c>
      <c r="H1411">
        <v>1304.05</v>
      </c>
      <c r="I1411">
        <v>1.0262</v>
      </c>
      <c r="J1411">
        <v>6.7687999999999997</v>
      </c>
      <c r="K1411">
        <v>251.62270000000001</v>
      </c>
      <c r="L1411">
        <v>23030</v>
      </c>
      <c r="M1411">
        <v>69.84</v>
      </c>
      <c r="N1411">
        <v>1772.17</v>
      </c>
      <c r="O1411">
        <v>8.2829999999999995</v>
      </c>
      <c r="P1411">
        <v>44.83</v>
      </c>
      <c r="Q1411">
        <v>4.6500000000000004</v>
      </c>
      <c r="R1411">
        <v>1.43</v>
      </c>
      <c r="S1411">
        <v>1.75</v>
      </c>
      <c r="T1411">
        <v>1.41</v>
      </c>
      <c r="U1411">
        <v>1872</v>
      </c>
      <c r="V1411">
        <v>4118.63</v>
      </c>
      <c r="W1411">
        <v>12368.98</v>
      </c>
      <c r="X1411">
        <v>6876.71</v>
      </c>
      <c r="Y1411">
        <v>2452.25</v>
      </c>
      <c r="Z1411">
        <v>27993.35</v>
      </c>
    </row>
    <row r="1412" spans="2:26" x14ac:dyDescent="0.25">
      <c r="B1412" s="3">
        <v>44773</v>
      </c>
      <c r="C1412">
        <v>446.07</v>
      </c>
      <c r="D1412">
        <v>5.9812000000000003</v>
      </c>
      <c r="E1412">
        <v>93.64</v>
      </c>
      <c r="F1412">
        <v>91.516999999999996</v>
      </c>
      <c r="G1412">
        <v>105.90300000000001</v>
      </c>
      <c r="H1412">
        <v>1299.25</v>
      </c>
      <c r="I1412">
        <v>1.022</v>
      </c>
      <c r="J1412">
        <v>6.7445000000000004</v>
      </c>
      <c r="K1412">
        <v>251.28989999999999</v>
      </c>
      <c r="L1412">
        <v>24082.45</v>
      </c>
      <c r="M1412">
        <v>71.150000000000006</v>
      </c>
      <c r="N1412">
        <v>1765.94</v>
      </c>
      <c r="O1412">
        <v>8.2289999999999992</v>
      </c>
      <c r="P1412">
        <v>42.225000000000001</v>
      </c>
      <c r="Q1412">
        <v>4.6900000000000004</v>
      </c>
      <c r="R1412">
        <v>1.44</v>
      </c>
      <c r="S1412">
        <v>1.75</v>
      </c>
      <c r="T1412">
        <v>1.4</v>
      </c>
      <c r="U1412">
        <v>1895</v>
      </c>
      <c r="V1412">
        <v>4130.29</v>
      </c>
      <c r="W1412">
        <v>12390.69</v>
      </c>
      <c r="X1412">
        <v>6885.48</v>
      </c>
      <c r="Y1412">
        <v>2451.5</v>
      </c>
      <c r="Z1412">
        <v>27801.64</v>
      </c>
    </row>
    <row r="1413" spans="2:26" x14ac:dyDescent="0.25">
      <c r="B1413" s="3">
        <v>44772</v>
      </c>
      <c r="C1413">
        <v>446.07</v>
      </c>
      <c r="D1413">
        <v>5.9812000000000003</v>
      </c>
      <c r="E1413">
        <v>93.64</v>
      </c>
      <c r="F1413">
        <v>91.516999999999996</v>
      </c>
      <c r="G1413">
        <v>105.90300000000001</v>
      </c>
      <c r="H1413">
        <v>1299.25</v>
      </c>
      <c r="I1413">
        <v>1.022</v>
      </c>
      <c r="J1413">
        <v>6.7445000000000004</v>
      </c>
      <c r="K1413">
        <v>251.28989999999999</v>
      </c>
      <c r="L1413">
        <v>24082.45</v>
      </c>
      <c r="M1413">
        <v>71.150000000000006</v>
      </c>
      <c r="N1413">
        <v>1765.94</v>
      </c>
      <c r="O1413">
        <v>8.2289999999999992</v>
      </c>
      <c r="P1413">
        <v>42.225000000000001</v>
      </c>
      <c r="Q1413">
        <v>4.6900000000000004</v>
      </c>
      <c r="R1413">
        <v>1.44</v>
      </c>
      <c r="S1413">
        <v>1.75</v>
      </c>
      <c r="T1413">
        <v>1.4</v>
      </c>
      <c r="U1413">
        <v>1895</v>
      </c>
      <c r="V1413">
        <v>4130.29</v>
      </c>
      <c r="W1413">
        <v>12390.69</v>
      </c>
      <c r="X1413">
        <v>6885.48</v>
      </c>
      <c r="Y1413">
        <v>2451.5</v>
      </c>
      <c r="Z1413">
        <v>27801.64</v>
      </c>
    </row>
    <row r="1414" spans="2:26" x14ac:dyDescent="0.25">
      <c r="B1414" s="3">
        <v>44771</v>
      </c>
      <c r="C1414">
        <v>446.07</v>
      </c>
      <c r="D1414">
        <v>5.9812000000000003</v>
      </c>
      <c r="E1414">
        <v>93.65</v>
      </c>
      <c r="F1414">
        <v>91.516999999999996</v>
      </c>
      <c r="G1414">
        <v>105.90300000000001</v>
      </c>
      <c r="H1414">
        <v>1299.25</v>
      </c>
      <c r="I1414">
        <v>1.022</v>
      </c>
      <c r="J1414">
        <v>6.7445000000000004</v>
      </c>
      <c r="K1414">
        <v>251.28989999999999</v>
      </c>
      <c r="L1414">
        <v>24082.45</v>
      </c>
      <c r="M1414">
        <v>71.150000000000006</v>
      </c>
      <c r="N1414">
        <v>1765.94</v>
      </c>
      <c r="O1414">
        <v>8.2289999999999992</v>
      </c>
      <c r="P1414">
        <v>42.225000000000001</v>
      </c>
      <c r="Q1414">
        <v>4.6900000000000004</v>
      </c>
      <c r="R1414">
        <v>1.44</v>
      </c>
      <c r="S1414">
        <v>1.75</v>
      </c>
      <c r="T1414">
        <v>1.4</v>
      </c>
      <c r="U1414">
        <v>1895</v>
      </c>
      <c r="V1414">
        <v>4130.29</v>
      </c>
      <c r="W1414">
        <v>12390.69</v>
      </c>
      <c r="X1414">
        <v>6885.48</v>
      </c>
      <c r="Y1414">
        <v>2451.5</v>
      </c>
      <c r="Z1414">
        <v>27801.64</v>
      </c>
    </row>
    <row r="1415" spans="2:26" x14ac:dyDescent="0.25">
      <c r="B1415" s="3">
        <v>44770</v>
      </c>
      <c r="C1415">
        <v>456.77</v>
      </c>
      <c r="D1415">
        <v>6.1649000000000003</v>
      </c>
      <c r="E1415">
        <v>93.6</v>
      </c>
      <c r="F1415">
        <v>91.204999999999998</v>
      </c>
      <c r="G1415">
        <v>106.351</v>
      </c>
      <c r="H1415">
        <v>1299.5</v>
      </c>
      <c r="I1415">
        <v>1.0197000000000001</v>
      </c>
      <c r="J1415">
        <v>6.7473000000000001</v>
      </c>
      <c r="K1415">
        <v>250.70910000000001</v>
      </c>
      <c r="L1415">
        <v>23805</v>
      </c>
      <c r="M1415">
        <v>70.28</v>
      </c>
      <c r="N1415">
        <v>1755.84</v>
      </c>
      <c r="O1415">
        <v>8.1340000000000003</v>
      </c>
      <c r="P1415">
        <v>41.54</v>
      </c>
      <c r="Q1415">
        <v>4.88</v>
      </c>
      <c r="R1415">
        <v>1.46</v>
      </c>
      <c r="S1415">
        <v>1.77</v>
      </c>
      <c r="T1415">
        <v>1.41</v>
      </c>
      <c r="U1415">
        <v>1945</v>
      </c>
      <c r="V1415">
        <v>4072.43</v>
      </c>
      <c r="W1415">
        <v>12162.59</v>
      </c>
      <c r="X1415">
        <v>7082.58</v>
      </c>
      <c r="Y1415">
        <v>2435.27</v>
      </c>
      <c r="Z1415">
        <v>27815.48</v>
      </c>
    </row>
    <row r="1416" spans="2:26" x14ac:dyDescent="0.25">
      <c r="B1416" s="3">
        <v>44769</v>
      </c>
      <c r="C1416">
        <v>464.87</v>
      </c>
      <c r="D1416">
        <v>6.2024999999999997</v>
      </c>
      <c r="E1416">
        <v>93.61</v>
      </c>
      <c r="F1416">
        <v>90.742000000000004</v>
      </c>
      <c r="G1416">
        <v>106.452</v>
      </c>
      <c r="H1416">
        <v>1313.25</v>
      </c>
      <c r="I1416">
        <v>1.02</v>
      </c>
      <c r="J1416">
        <v>6.7590000000000003</v>
      </c>
      <c r="K1416">
        <v>250.49350000000001</v>
      </c>
      <c r="L1416">
        <v>22780</v>
      </c>
      <c r="M1416">
        <v>71.540000000000006</v>
      </c>
      <c r="N1416">
        <v>1734.19</v>
      </c>
      <c r="O1416">
        <v>8.6869999999999994</v>
      </c>
      <c r="P1416">
        <v>43.13</v>
      </c>
      <c r="Q1416">
        <v>4.91</v>
      </c>
      <c r="R1416">
        <v>1.44</v>
      </c>
      <c r="S1416">
        <v>1.75</v>
      </c>
      <c r="T1416">
        <v>1.39</v>
      </c>
      <c r="U1416">
        <v>2007</v>
      </c>
      <c r="V1416">
        <v>4023.61</v>
      </c>
      <c r="W1416">
        <v>12032.42</v>
      </c>
      <c r="X1416">
        <v>7091.47</v>
      </c>
      <c r="Y1416">
        <v>2415.5300000000002</v>
      </c>
      <c r="Z1416">
        <v>27715.75</v>
      </c>
    </row>
    <row r="1417" spans="2:26" x14ac:dyDescent="0.25">
      <c r="B1417" s="3">
        <v>44768</v>
      </c>
      <c r="C1417">
        <v>464.57</v>
      </c>
      <c r="D1417">
        <v>6.2374999999999998</v>
      </c>
      <c r="E1417">
        <v>93.67</v>
      </c>
      <c r="F1417">
        <v>90.664000000000001</v>
      </c>
      <c r="G1417">
        <v>107.18899999999999</v>
      </c>
      <c r="H1417">
        <v>1307.9000000000001</v>
      </c>
      <c r="I1417">
        <v>1.0117</v>
      </c>
      <c r="J1417">
        <v>6.7637999999999998</v>
      </c>
      <c r="K1417">
        <v>244.81569999999999</v>
      </c>
      <c r="L1417">
        <v>20915</v>
      </c>
      <c r="M1417">
        <v>70.11</v>
      </c>
      <c r="N1417">
        <v>1717.32</v>
      </c>
      <c r="O1417">
        <v>8.9930000000000003</v>
      </c>
      <c r="P1417">
        <v>40.21</v>
      </c>
      <c r="Q1417">
        <v>4.95</v>
      </c>
      <c r="R1417">
        <v>1.49</v>
      </c>
      <c r="S1417">
        <v>1.81</v>
      </c>
      <c r="T1417">
        <v>1.39</v>
      </c>
      <c r="U1417">
        <v>2061</v>
      </c>
      <c r="V1417">
        <v>3921.05</v>
      </c>
      <c r="W1417">
        <v>11562.57</v>
      </c>
      <c r="X1417">
        <v>7185.19</v>
      </c>
      <c r="Y1417">
        <v>2412.96</v>
      </c>
      <c r="Z1417">
        <v>27655.21</v>
      </c>
    </row>
    <row r="1418" spans="2:26" x14ac:dyDescent="0.25">
      <c r="B1418" s="3">
        <v>44767</v>
      </c>
      <c r="C1418">
        <v>464.28</v>
      </c>
      <c r="D1418">
        <v>6.1551</v>
      </c>
      <c r="E1418">
        <v>93.68</v>
      </c>
      <c r="F1418">
        <v>90.552000000000007</v>
      </c>
      <c r="G1418">
        <v>106.483</v>
      </c>
      <c r="H1418">
        <v>1313.45</v>
      </c>
      <c r="I1418">
        <v>1.022</v>
      </c>
      <c r="J1418">
        <v>6.7508999999999997</v>
      </c>
      <c r="K1418">
        <v>245.04499999999999</v>
      </c>
      <c r="L1418">
        <v>21885</v>
      </c>
      <c r="M1418">
        <v>70.03</v>
      </c>
      <c r="N1418">
        <v>1719.78</v>
      </c>
      <c r="O1418">
        <v>8.7270000000000003</v>
      </c>
      <c r="P1418">
        <v>39.39</v>
      </c>
      <c r="Q1418">
        <v>4.8600000000000003</v>
      </c>
      <c r="R1418">
        <v>1.47</v>
      </c>
      <c r="S1418">
        <v>1.79</v>
      </c>
      <c r="T1418">
        <v>1.38</v>
      </c>
      <c r="U1418">
        <v>2114</v>
      </c>
      <c r="V1418">
        <v>3966.84</v>
      </c>
      <c r="W1418">
        <v>11782.67</v>
      </c>
      <c r="X1418">
        <v>7077.09</v>
      </c>
      <c r="Y1418">
        <v>2403.69</v>
      </c>
      <c r="Z1418">
        <v>27699.25</v>
      </c>
    </row>
    <row r="1419" spans="2:26" x14ac:dyDescent="0.25">
      <c r="B1419" s="3">
        <v>44766</v>
      </c>
      <c r="C1419">
        <v>472.46</v>
      </c>
      <c r="D1419">
        <v>6.2199</v>
      </c>
      <c r="E1419">
        <v>93.56</v>
      </c>
      <c r="F1419">
        <v>90.305999999999997</v>
      </c>
      <c r="G1419">
        <v>106.73</v>
      </c>
      <c r="H1419">
        <v>1312.9</v>
      </c>
      <c r="I1419">
        <v>1.0213000000000001</v>
      </c>
      <c r="J1419">
        <v>6.7515000000000001</v>
      </c>
      <c r="K1419">
        <v>238.82919999999999</v>
      </c>
      <c r="L1419">
        <v>22615</v>
      </c>
      <c r="M1419">
        <v>69.13</v>
      </c>
      <c r="N1419">
        <v>1727.64</v>
      </c>
      <c r="O1419">
        <v>8.2989999999999995</v>
      </c>
      <c r="P1419">
        <v>38.99</v>
      </c>
      <c r="Q1419">
        <v>4.9000000000000004</v>
      </c>
      <c r="R1419">
        <v>1.44</v>
      </c>
      <c r="S1419">
        <v>1.75</v>
      </c>
      <c r="T1419">
        <v>1.38</v>
      </c>
      <c r="U1419">
        <v>2146</v>
      </c>
      <c r="V1419">
        <v>3961.63</v>
      </c>
      <c r="W1419">
        <v>11834.11</v>
      </c>
      <c r="X1419">
        <v>7106.7</v>
      </c>
      <c r="Y1419">
        <v>2393.14</v>
      </c>
      <c r="Z1419">
        <v>27914.66</v>
      </c>
    </row>
    <row r="1420" spans="2:26" x14ac:dyDescent="0.25">
      <c r="B1420" s="3">
        <v>44765</v>
      </c>
      <c r="C1420">
        <v>472.46</v>
      </c>
      <c r="D1420">
        <v>6.2199</v>
      </c>
      <c r="E1420">
        <v>93.56</v>
      </c>
      <c r="F1420">
        <v>90.305999999999997</v>
      </c>
      <c r="G1420">
        <v>106.73</v>
      </c>
      <c r="H1420">
        <v>1312.9</v>
      </c>
      <c r="I1420">
        <v>1.0213000000000001</v>
      </c>
      <c r="J1420">
        <v>6.7515000000000001</v>
      </c>
      <c r="K1420">
        <v>238.82919999999999</v>
      </c>
      <c r="L1420">
        <v>22615</v>
      </c>
      <c r="M1420">
        <v>69.13</v>
      </c>
      <c r="N1420">
        <v>1727.64</v>
      </c>
      <c r="O1420">
        <v>8.2989999999999995</v>
      </c>
      <c r="P1420">
        <v>38.99</v>
      </c>
      <c r="Q1420">
        <v>4.9000000000000004</v>
      </c>
      <c r="R1420">
        <v>1.44</v>
      </c>
      <c r="S1420">
        <v>1.75</v>
      </c>
      <c r="T1420">
        <v>1.38</v>
      </c>
      <c r="U1420">
        <v>2146</v>
      </c>
      <c r="V1420">
        <v>3961.63</v>
      </c>
      <c r="W1420">
        <v>11834.11</v>
      </c>
      <c r="X1420">
        <v>7106.7</v>
      </c>
      <c r="Y1420">
        <v>2393.14</v>
      </c>
      <c r="Z1420">
        <v>27914.66</v>
      </c>
    </row>
    <row r="1421" spans="2:26" x14ac:dyDescent="0.25">
      <c r="B1421" s="3">
        <v>44764</v>
      </c>
      <c r="C1421">
        <v>472.46</v>
      </c>
      <c r="D1421">
        <v>6.2199</v>
      </c>
      <c r="E1421">
        <v>93.54</v>
      </c>
      <c r="F1421">
        <v>90.305999999999997</v>
      </c>
      <c r="G1421">
        <v>106.73</v>
      </c>
      <c r="H1421">
        <v>1312.9</v>
      </c>
      <c r="I1421">
        <v>1.0213000000000001</v>
      </c>
      <c r="J1421">
        <v>6.7515000000000001</v>
      </c>
      <c r="K1421">
        <v>238.82919999999999</v>
      </c>
      <c r="L1421">
        <v>22615</v>
      </c>
      <c r="M1421">
        <v>69.13</v>
      </c>
      <c r="N1421">
        <v>1727.64</v>
      </c>
      <c r="O1421">
        <v>8.2989999999999995</v>
      </c>
      <c r="P1421">
        <v>38.99</v>
      </c>
      <c r="Q1421">
        <v>4.9000000000000004</v>
      </c>
      <c r="R1421">
        <v>1.44</v>
      </c>
      <c r="S1421">
        <v>1.75</v>
      </c>
      <c r="T1421">
        <v>1.38</v>
      </c>
      <c r="U1421">
        <v>2146</v>
      </c>
      <c r="V1421">
        <v>3961.63</v>
      </c>
      <c r="W1421">
        <v>11834.11</v>
      </c>
      <c r="X1421">
        <v>7106.7</v>
      </c>
      <c r="Y1421">
        <v>2393.14</v>
      </c>
      <c r="Z1421">
        <v>27914.66</v>
      </c>
    </row>
    <row r="1422" spans="2:26" x14ac:dyDescent="0.25">
      <c r="B1422" s="3">
        <v>44763</v>
      </c>
      <c r="C1422">
        <v>472.06</v>
      </c>
      <c r="D1422">
        <v>6.1938000000000004</v>
      </c>
      <c r="E1422">
        <v>93.31</v>
      </c>
      <c r="F1422">
        <v>90.117999999999995</v>
      </c>
      <c r="G1422">
        <v>106.91</v>
      </c>
      <c r="H1422">
        <v>1307.75</v>
      </c>
      <c r="I1422">
        <v>1.0229999999999999</v>
      </c>
      <c r="J1422">
        <v>6.7667999999999999</v>
      </c>
      <c r="K1422">
        <v>237.8236</v>
      </c>
      <c r="L1422">
        <v>23230</v>
      </c>
      <c r="M1422">
        <v>69.36</v>
      </c>
      <c r="N1422">
        <v>1718.81</v>
      </c>
      <c r="O1422">
        <v>7.9320000000000004</v>
      </c>
      <c r="P1422">
        <v>38.094999999999999</v>
      </c>
      <c r="Q1422">
        <v>4.8899999999999997</v>
      </c>
      <c r="R1422">
        <v>1.44</v>
      </c>
      <c r="S1422">
        <v>1.75</v>
      </c>
      <c r="T1422">
        <v>1.38</v>
      </c>
      <c r="U1422">
        <v>2118</v>
      </c>
      <c r="V1422">
        <v>3998.95</v>
      </c>
      <c r="W1422">
        <v>12059.61</v>
      </c>
      <c r="X1422">
        <v>7099.55</v>
      </c>
      <c r="Y1422">
        <v>2409.16</v>
      </c>
      <c r="Z1422">
        <v>27803</v>
      </c>
    </row>
    <row r="1423" spans="2:26" x14ac:dyDescent="0.25">
      <c r="B1423" s="3">
        <v>44762</v>
      </c>
      <c r="C1423">
        <v>465.57</v>
      </c>
      <c r="D1423">
        <v>6.1388999999999996</v>
      </c>
      <c r="E1423">
        <v>93.07</v>
      </c>
      <c r="F1423">
        <v>89.924000000000007</v>
      </c>
      <c r="G1423">
        <v>107.07599999999999</v>
      </c>
      <c r="H1423">
        <v>1312.9</v>
      </c>
      <c r="I1423">
        <v>1.018</v>
      </c>
      <c r="J1423">
        <v>6.7557999999999998</v>
      </c>
      <c r="K1423">
        <v>240.01</v>
      </c>
      <c r="L1423">
        <v>23695</v>
      </c>
      <c r="M1423">
        <v>70.37</v>
      </c>
      <c r="N1423">
        <v>1696.58</v>
      </c>
      <c r="O1423">
        <v>8.0069999999999997</v>
      </c>
      <c r="P1423">
        <v>38.17</v>
      </c>
      <c r="Q1423">
        <v>4.8</v>
      </c>
      <c r="R1423">
        <v>1.44</v>
      </c>
      <c r="S1423">
        <v>1.75</v>
      </c>
      <c r="T1423">
        <v>1.36</v>
      </c>
      <c r="U1423">
        <v>2113</v>
      </c>
      <c r="V1423">
        <v>3959.9</v>
      </c>
      <c r="W1423">
        <v>11897.65</v>
      </c>
      <c r="X1423">
        <v>7179.07</v>
      </c>
      <c r="Y1423">
        <v>2386.85</v>
      </c>
      <c r="Z1423">
        <v>27680.26</v>
      </c>
    </row>
    <row r="1424" spans="2:26" x14ac:dyDescent="0.25">
      <c r="B1424" s="3">
        <v>44761</v>
      </c>
      <c r="C1424">
        <v>477.14</v>
      </c>
      <c r="D1424">
        <v>6.3914</v>
      </c>
      <c r="E1424">
        <v>92.73</v>
      </c>
      <c r="F1424">
        <v>89.629000000000005</v>
      </c>
      <c r="G1424">
        <v>106.682</v>
      </c>
      <c r="H1424">
        <v>1313.5</v>
      </c>
      <c r="I1424">
        <v>1.0226999999999999</v>
      </c>
      <c r="J1424">
        <v>6.7442000000000002</v>
      </c>
      <c r="K1424">
        <v>242.66030000000001</v>
      </c>
      <c r="L1424">
        <v>23460</v>
      </c>
      <c r="M1424">
        <v>70.95</v>
      </c>
      <c r="N1424">
        <v>1711.67</v>
      </c>
      <c r="O1424">
        <v>7.2640000000000002</v>
      </c>
      <c r="P1424">
        <v>37.484999999999999</v>
      </c>
      <c r="Q1424">
        <v>4.99</v>
      </c>
      <c r="R1424">
        <v>1.45</v>
      </c>
      <c r="S1424">
        <v>1.77</v>
      </c>
      <c r="T1424">
        <v>1.36</v>
      </c>
      <c r="U1424">
        <v>2145</v>
      </c>
      <c r="V1424">
        <v>3936.69</v>
      </c>
      <c r="W1424">
        <v>11713.15</v>
      </c>
      <c r="X1424">
        <v>7097.39</v>
      </c>
      <c r="Y1424">
        <v>2370.9699999999998</v>
      </c>
      <c r="Z1424">
        <v>26961.68</v>
      </c>
    </row>
    <row r="1425" spans="2:26" x14ac:dyDescent="0.25">
      <c r="B1425" s="3">
        <v>44760</v>
      </c>
      <c r="C1425">
        <v>485.04</v>
      </c>
      <c r="D1425">
        <v>6.5441000000000003</v>
      </c>
      <c r="E1425">
        <v>92.45</v>
      </c>
      <c r="F1425">
        <v>89.51</v>
      </c>
      <c r="G1425">
        <v>107.366</v>
      </c>
      <c r="H1425">
        <v>1317.3</v>
      </c>
      <c r="I1425">
        <v>1.0143</v>
      </c>
      <c r="J1425">
        <v>6.7431999999999999</v>
      </c>
      <c r="K1425">
        <v>242.24889999999999</v>
      </c>
      <c r="L1425">
        <v>21620</v>
      </c>
      <c r="M1425">
        <v>71</v>
      </c>
      <c r="N1425">
        <v>1709.22</v>
      </c>
      <c r="O1425">
        <v>7.4790000000000001</v>
      </c>
      <c r="P1425">
        <v>36.594999999999999</v>
      </c>
      <c r="Q1425">
        <v>5.15</v>
      </c>
      <c r="R1425">
        <v>1.47</v>
      </c>
      <c r="S1425">
        <v>1.78</v>
      </c>
      <c r="T1425">
        <v>1.36</v>
      </c>
      <c r="U1425">
        <v>2162</v>
      </c>
      <c r="V1425">
        <v>3830.85</v>
      </c>
      <c r="W1425">
        <v>11360.05</v>
      </c>
      <c r="X1425">
        <v>7168.89</v>
      </c>
      <c r="Y1425">
        <v>2375.25</v>
      </c>
      <c r="Z1425">
        <v>26788.47</v>
      </c>
    </row>
    <row r="1426" spans="2:26" x14ac:dyDescent="0.25">
      <c r="B1426" s="3">
        <v>44759</v>
      </c>
      <c r="C1426">
        <v>495.98</v>
      </c>
      <c r="D1426">
        <v>6.6726000000000001</v>
      </c>
      <c r="E1426">
        <v>92.16</v>
      </c>
      <c r="F1426">
        <v>89.468999999999994</v>
      </c>
      <c r="G1426">
        <v>108.063</v>
      </c>
      <c r="H1426">
        <v>1326.2</v>
      </c>
      <c r="I1426">
        <v>1.008</v>
      </c>
      <c r="J1426">
        <v>6.7572000000000001</v>
      </c>
      <c r="K1426">
        <v>245.19040000000001</v>
      </c>
      <c r="L1426">
        <v>21190</v>
      </c>
      <c r="M1426">
        <v>68.760000000000005</v>
      </c>
      <c r="N1426">
        <v>1708.17</v>
      </c>
      <c r="O1426">
        <v>7.016</v>
      </c>
      <c r="P1426">
        <v>39.081000000000003</v>
      </c>
      <c r="Q1426">
        <v>5.29</v>
      </c>
      <c r="R1426">
        <v>1.5</v>
      </c>
      <c r="S1426">
        <v>1.82</v>
      </c>
      <c r="T1426">
        <v>1.38</v>
      </c>
      <c r="U1426">
        <v>2150</v>
      </c>
      <c r="V1426">
        <v>3863.16</v>
      </c>
      <c r="W1426">
        <v>11452.42</v>
      </c>
      <c r="X1426">
        <v>6958.02</v>
      </c>
      <c r="Y1426">
        <v>2330.98</v>
      </c>
      <c r="Z1426">
        <v>26788.47</v>
      </c>
    </row>
    <row r="1427" spans="2:26" x14ac:dyDescent="0.25">
      <c r="B1427" s="3">
        <v>44758</v>
      </c>
      <c r="C1427">
        <v>495.98</v>
      </c>
      <c r="D1427">
        <v>6.6726000000000001</v>
      </c>
      <c r="E1427">
        <v>92.16</v>
      </c>
      <c r="F1427">
        <v>89.468999999999994</v>
      </c>
      <c r="G1427">
        <v>108.063</v>
      </c>
      <c r="H1427">
        <v>1326.2</v>
      </c>
      <c r="I1427">
        <v>1.008</v>
      </c>
      <c r="J1427">
        <v>6.7572000000000001</v>
      </c>
      <c r="K1427">
        <v>245.19040000000001</v>
      </c>
      <c r="L1427">
        <v>21190</v>
      </c>
      <c r="M1427">
        <v>68.760000000000005</v>
      </c>
      <c r="N1427">
        <v>1708.17</v>
      </c>
      <c r="O1427">
        <v>7.016</v>
      </c>
      <c r="P1427">
        <v>39.081000000000003</v>
      </c>
      <c r="Q1427">
        <v>5.29</v>
      </c>
      <c r="R1427">
        <v>1.5</v>
      </c>
      <c r="S1427">
        <v>1.82</v>
      </c>
      <c r="T1427">
        <v>1.38</v>
      </c>
      <c r="U1427">
        <v>2150</v>
      </c>
      <c r="V1427">
        <v>3863.16</v>
      </c>
      <c r="W1427">
        <v>11452.42</v>
      </c>
      <c r="X1427">
        <v>6958.02</v>
      </c>
      <c r="Y1427">
        <v>2330.98</v>
      </c>
      <c r="Z1427">
        <v>26788.47</v>
      </c>
    </row>
    <row r="1428" spans="2:26" x14ac:dyDescent="0.25">
      <c r="B1428" s="3">
        <v>44757</v>
      </c>
      <c r="C1428">
        <v>495.98</v>
      </c>
      <c r="D1428">
        <v>6.6726000000000001</v>
      </c>
      <c r="E1428">
        <v>92.15</v>
      </c>
      <c r="F1428">
        <v>89.468999999999994</v>
      </c>
      <c r="G1428">
        <v>108.063</v>
      </c>
      <c r="H1428">
        <v>1326.2</v>
      </c>
      <c r="I1428">
        <v>1.008</v>
      </c>
      <c r="J1428">
        <v>6.7572000000000001</v>
      </c>
      <c r="K1428">
        <v>245.19040000000001</v>
      </c>
      <c r="L1428">
        <v>21190</v>
      </c>
      <c r="M1428">
        <v>68.760000000000005</v>
      </c>
      <c r="N1428">
        <v>1708.17</v>
      </c>
      <c r="O1428">
        <v>7.016</v>
      </c>
      <c r="P1428">
        <v>39.081000000000003</v>
      </c>
      <c r="Q1428">
        <v>5.29</v>
      </c>
      <c r="R1428">
        <v>1.5</v>
      </c>
      <c r="S1428">
        <v>1.82</v>
      </c>
      <c r="T1428">
        <v>1.38</v>
      </c>
      <c r="U1428">
        <v>2150</v>
      </c>
      <c r="V1428">
        <v>3863.16</v>
      </c>
      <c r="W1428">
        <v>11452.42</v>
      </c>
      <c r="X1428">
        <v>6958.02</v>
      </c>
      <c r="Y1428">
        <v>2330.98</v>
      </c>
      <c r="Z1428">
        <v>26788.47</v>
      </c>
    </row>
    <row r="1429" spans="2:26" x14ac:dyDescent="0.25">
      <c r="B1429" s="3">
        <v>44756</v>
      </c>
      <c r="C1429">
        <v>495.63</v>
      </c>
      <c r="D1429">
        <v>6.7154999999999996</v>
      </c>
      <c r="E1429">
        <v>92.06</v>
      </c>
      <c r="F1429">
        <v>89.515000000000001</v>
      </c>
      <c r="G1429">
        <v>108.544</v>
      </c>
      <c r="H1429">
        <v>1312.05</v>
      </c>
      <c r="I1429">
        <v>1.0018</v>
      </c>
      <c r="J1429">
        <v>6.7561</v>
      </c>
      <c r="K1429">
        <v>241.91749999999999</v>
      </c>
      <c r="L1429">
        <v>20625</v>
      </c>
      <c r="M1429">
        <v>67.790000000000006</v>
      </c>
      <c r="N1429">
        <v>1709.94</v>
      </c>
      <c r="O1429">
        <v>6.6</v>
      </c>
      <c r="P1429">
        <v>39.215000000000003</v>
      </c>
      <c r="Q1429">
        <v>5.4</v>
      </c>
      <c r="R1429">
        <v>1.53</v>
      </c>
      <c r="S1429">
        <v>1.85</v>
      </c>
      <c r="T1429">
        <v>1.37</v>
      </c>
      <c r="U1429">
        <v>2010</v>
      </c>
      <c r="V1429">
        <v>3790.38</v>
      </c>
      <c r="W1429">
        <v>11251.19</v>
      </c>
      <c r="X1429">
        <v>7125.95</v>
      </c>
      <c r="Y1429">
        <v>2322.3200000000002</v>
      </c>
      <c r="Z1429">
        <v>26643.39</v>
      </c>
    </row>
    <row r="1430" spans="2:26" x14ac:dyDescent="0.25">
      <c r="B1430" s="3">
        <v>44755</v>
      </c>
      <c r="C1430">
        <v>489.03</v>
      </c>
      <c r="D1430">
        <v>6.6196999999999999</v>
      </c>
      <c r="E1430">
        <v>92.09</v>
      </c>
      <c r="F1430">
        <v>89.554000000000002</v>
      </c>
      <c r="G1430">
        <v>107.95699999999999</v>
      </c>
      <c r="H1430">
        <v>1306.9000000000001</v>
      </c>
      <c r="I1430">
        <v>1.0059</v>
      </c>
      <c r="J1430">
        <v>6.7187000000000001</v>
      </c>
      <c r="K1430">
        <v>242.22239999999999</v>
      </c>
      <c r="L1430">
        <v>19615</v>
      </c>
      <c r="M1430">
        <v>68.849999999999994</v>
      </c>
      <c r="N1430">
        <v>1735.51</v>
      </c>
      <c r="O1430">
        <v>6.6890000000000001</v>
      </c>
      <c r="P1430">
        <v>39.204999999999998</v>
      </c>
      <c r="Q1430">
        <v>5.33</v>
      </c>
      <c r="R1430">
        <v>1.51</v>
      </c>
      <c r="S1430">
        <v>1.83</v>
      </c>
      <c r="T1430">
        <v>1.37</v>
      </c>
      <c r="U1430">
        <v>2002</v>
      </c>
      <c r="V1430">
        <v>3801.78</v>
      </c>
      <c r="W1430">
        <v>11247.58</v>
      </c>
      <c r="X1430">
        <v>7145.83</v>
      </c>
      <c r="Y1430">
        <v>2328.61</v>
      </c>
      <c r="Z1430">
        <v>26478.77</v>
      </c>
    </row>
    <row r="1431" spans="2:26" x14ac:dyDescent="0.25">
      <c r="B1431" s="3">
        <v>44754</v>
      </c>
      <c r="C1431">
        <v>475.07</v>
      </c>
      <c r="D1431">
        <v>6.5921000000000003</v>
      </c>
      <c r="E1431">
        <v>92.06</v>
      </c>
      <c r="F1431">
        <v>89.552999999999997</v>
      </c>
      <c r="G1431">
        <v>108.072</v>
      </c>
      <c r="H1431">
        <v>1312.25</v>
      </c>
      <c r="I1431">
        <v>1.0037</v>
      </c>
      <c r="J1431">
        <v>6.7248999999999999</v>
      </c>
      <c r="K1431">
        <v>241.27950000000001</v>
      </c>
      <c r="L1431">
        <v>19315</v>
      </c>
      <c r="M1431">
        <v>68</v>
      </c>
      <c r="N1431">
        <v>1726</v>
      </c>
      <c r="O1431">
        <v>6.1630000000000003</v>
      </c>
      <c r="P1431">
        <v>38.630000000000003</v>
      </c>
      <c r="Q1431">
        <v>5.32</v>
      </c>
      <c r="R1431">
        <v>1.51</v>
      </c>
      <c r="S1431">
        <v>1.83</v>
      </c>
      <c r="T1431">
        <v>1.35</v>
      </c>
      <c r="U1431">
        <v>2013</v>
      </c>
      <c r="V1431">
        <v>3818.8</v>
      </c>
      <c r="W1431">
        <v>11264.73</v>
      </c>
      <c r="X1431">
        <v>7191.64</v>
      </c>
      <c r="Y1431">
        <v>2317.7600000000002</v>
      </c>
      <c r="Z1431">
        <v>26336.66</v>
      </c>
    </row>
    <row r="1432" spans="2:26" x14ac:dyDescent="0.25">
      <c r="B1432" s="3">
        <v>44753</v>
      </c>
      <c r="C1432">
        <v>466.42</v>
      </c>
      <c r="D1432">
        <v>6.5221999999999998</v>
      </c>
      <c r="E1432">
        <v>91.99</v>
      </c>
      <c r="F1432">
        <v>89.563000000000002</v>
      </c>
      <c r="G1432">
        <v>108.021</v>
      </c>
      <c r="H1432">
        <v>1303.9000000000001</v>
      </c>
      <c r="I1432">
        <v>1.004</v>
      </c>
      <c r="J1432">
        <v>6.7190000000000003</v>
      </c>
      <c r="K1432">
        <v>242.4254</v>
      </c>
      <c r="L1432">
        <v>20455</v>
      </c>
      <c r="M1432">
        <v>70.040000000000006</v>
      </c>
      <c r="N1432">
        <v>1733.96</v>
      </c>
      <c r="O1432">
        <v>6.4260000000000002</v>
      </c>
      <c r="P1432">
        <v>38.840000000000003</v>
      </c>
      <c r="Q1432">
        <v>5.31</v>
      </c>
      <c r="R1432">
        <v>1.5</v>
      </c>
      <c r="S1432">
        <v>1.82</v>
      </c>
      <c r="T1432">
        <v>1.36</v>
      </c>
      <c r="U1432">
        <v>2081</v>
      </c>
      <c r="V1432">
        <v>3854.43</v>
      </c>
      <c r="W1432">
        <v>11372.6</v>
      </c>
      <c r="X1432">
        <v>7320.91</v>
      </c>
      <c r="Y1432">
        <v>2340.27</v>
      </c>
      <c r="Z1432">
        <v>26812.3</v>
      </c>
    </row>
    <row r="1433" spans="2:26" x14ac:dyDescent="0.25">
      <c r="B1433" s="3">
        <v>44752</v>
      </c>
      <c r="C1433">
        <v>453.13</v>
      </c>
      <c r="D1433">
        <v>6.4335000000000004</v>
      </c>
      <c r="E1433">
        <v>91.93</v>
      </c>
      <c r="F1433">
        <v>89.531999999999996</v>
      </c>
      <c r="G1433">
        <v>107.00700000000001</v>
      </c>
      <c r="H1433">
        <v>1300.4000000000001</v>
      </c>
      <c r="I1433">
        <v>1.0185</v>
      </c>
      <c r="J1433">
        <v>6.6946000000000003</v>
      </c>
      <c r="K1433">
        <v>247.4033</v>
      </c>
      <c r="L1433">
        <v>21765</v>
      </c>
      <c r="M1433">
        <v>68.34</v>
      </c>
      <c r="N1433">
        <v>1742.48</v>
      </c>
      <c r="O1433">
        <v>6.0339999999999998</v>
      </c>
      <c r="P1433">
        <v>39.384999999999998</v>
      </c>
      <c r="Q1433">
        <v>5.26</v>
      </c>
      <c r="R1433">
        <v>1.47</v>
      </c>
      <c r="S1433">
        <v>1.79</v>
      </c>
      <c r="T1433">
        <v>1.35</v>
      </c>
      <c r="U1433">
        <v>2067</v>
      </c>
      <c r="V1433">
        <v>3899.38</v>
      </c>
      <c r="W1433">
        <v>11635.31</v>
      </c>
      <c r="X1433">
        <v>7551.7</v>
      </c>
      <c r="Y1433">
        <v>2350.61</v>
      </c>
      <c r="Z1433">
        <v>26517.19</v>
      </c>
    </row>
    <row r="1434" spans="2:26" x14ac:dyDescent="0.25">
      <c r="B1434" s="3">
        <v>44751</v>
      </c>
      <c r="C1434">
        <v>453.13</v>
      </c>
      <c r="D1434">
        <v>6.4335000000000004</v>
      </c>
      <c r="E1434">
        <v>91.93</v>
      </c>
      <c r="F1434">
        <v>89.531999999999996</v>
      </c>
      <c r="G1434">
        <v>107.00700000000001</v>
      </c>
      <c r="H1434">
        <v>1300.4000000000001</v>
      </c>
      <c r="I1434">
        <v>1.0185</v>
      </c>
      <c r="J1434">
        <v>6.6946000000000003</v>
      </c>
      <c r="K1434">
        <v>247.4033</v>
      </c>
      <c r="L1434">
        <v>21765</v>
      </c>
      <c r="M1434">
        <v>68.34</v>
      </c>
      <c r="N1434">
        <v>1742.48</v>
      </c>
      <c r="O1434">
        <v>6.0339999999999998</v>
      </c>
      <c r="P1434">
        <v>39.384999999999998</v>
      </c>
      <c r="Q1434">
        <v>5.26</v>
      </c>
      <c r="R1434">
        <v>1.47</v>
      </c>
      <c r="S1434">
        <v>1.79</v>
      </c>
      <c r="T1434">
        <v>1.35</v>
      </c>
      <c r="U1434">
        <v>2067</v>
      </c>
      <c r="V1434">
        <v>3899.38</v>
      </c>
      <c r="W1434">
        <v>11635.31</v>
      </c>
      <c r="X1434">
        <v>7551.7</v>
      </c>
      <c r="Y1434">
        <v>2350.61</v>
      </c>
      <c r="Z1434">
        <v>26517.19</v>
      </c>
    </row>
    <row r="1435" spans="2:26" x14ac:dyDescent="0.25">
      <c r="B1435" s="3">
        <v>44750</v>
      </c>
      <c r="C1435">
        <v>453.13</v>
      </c>
      <c r="D1435">
        <v>6.4335000000000004</v>
      </c>
      <c r="E1435">
        <v>91.92</v>
      </c>
      <c r="F1435">
        <v>89.531999999999996</v>
      </c>
      <c r="G1435">
        <v>107.00700000000001</v>
      </c>
      <c r="H1435">
        <v>1300.4000000000001</v>
      </c>
      <c r="I1435">
        <v>1.0185</v>
      </c>
      <c r="J1435">
        <v>6.6946000000000003</v>
      </c>
      <c r="K1435">
        <v>247.4033</v>
      </c>
      <c r="L1435">
        <v>21765</v>
      </c>
      <c r="M1435">
        <v>68.34</v>
      </c>
      <c r="N1435">
        <v>1742.48</v>
      </c>
      <c r="O1435">
        <v>6.0339999999999998</v>
      </c>
      <c r="P1435">
        <v>39.384999999999998</v>
      </c>
      <c r="Q1435">
        <v>5.26</v>
      </c>
      <c r="R1435">
        <v>1.47</v>
      </c>
      <c r="S1435">
        <v>1.79</v>
      </c>
      <c r="T1435">
        <v>1.35</v>
      </c>
      <c r="U1435">
        <v>2067</v>
      </c>
      <c r="V1435">
        <v>3899.38</v>
      </c>
      <c r="W1435">
        <v>11635.31</v>
      </c>
      <c r="X1435">
        <v>7551.7</v>
      </c>
      <c r="Y1435">
        <v>2350.61</v>
      </c>
      <c r="Z1435">
        <v>26517.19</v>
      </c>
    </row>
    <row r="1436" spans="2:26" x14ac:dyDescent="0.25">
      <c r="B1436" s="3">
        <v>44749</v>
      </c>
      <c r="C1436">
        <v>456.2</v>
      </c>
      <c r="D1436">
        <v>6.5442</v>
      </c>
      <c r="E1436">
        <v>91.83</v>
      </c>
      <c r="F1436">
        <v>89.433000000000007</v>
      </c>
      <c r="G1436">
        <v>107.13</v>
      </c>
      <c r="H1436">
        <v>1299.95</v>
      </c>
      <c r="I1436">
        <v>1.016</v>
      </c>
      <c r="J1436">
        <v>6.7007000000000003</v>
      </c>
      <c r="K1436">
        <v>243.31399999999999</v>
      </c>
      <c r="L1436">
        <v>21855</v>
      </c>
      <c r="M1436">
        <v>67.849999999999994</v>
      </c>
      <c r="N1436">
        <v>1740.16</v>
      </c>
      <c r="O1436">
        <v>6.2969999999999997</v>
      </c>
      <c r="P1436">
        <v>39.57</v>
      </c>
      <c r="Q1436">
        <v>5.39</v>
      </c>
      <c r="R1436">
        <v>1.51</v>
      </c>
      <c r="S1436">
        <v>1.84</v>
      </c>
      <c r="T1436">
        <v>1.35</v>
      </c>
      <c r="U1436">
        <v>2073</v>
      </c>
      <c r="V1436">
        <v>3902.62</v>
      </c>
      <c r="W1436">
        <v>11621.35</v>
      </c>
      <c r="X1436">
        <v>7538.98</v>
      </c>
      <c r="Y1436">
        <v>2334.27</v>
      </c>
      <c r="Z1436">
        <v>26490.53</v>
      </c>
    </row>
    <row r="1437" spans="2:26" x14ac:dyDescent="0.25">
      <c r="B1437" s="3">
        <v>44748</v>
      </c>
      <c r="C1437">
        <v>458.84</v>
      </c>
      <c r="D1437">
        <v>6.7331000000000003</v>
      </c>
      <c r="E1437">
        <v>91.75</v>
      </c>
      <c r="F1437">
        <v>89.376000000000005</v>
      </c>
      <c r="G1437">
        <v>107.096</v>
      </c>
      <c r="H1437">
        <v>1306.5999999999999</v>
      </c>
      <c r="I1437">
        <v>1.0182</v>
      </c>
      <c r="J1437">
        <v>6.7080000000000002</v>
      </c>
      <c r="K1437">
        <v>240.768</v>
      </c>
      <c r="L1437">
        <v>20275</v>
      </c>
      <c r="M1437">
        <v>66.77</v>
      </c>
      <c r="N1437">
        <v>1738.86</v>
      </c>
      <c r="O1437">
        <v>5.51</v>
      </c>
      <c r="P1437">
        <v>38.61</v>
      </c>
      <c r="Q1437">
        <v>5.66</v>
      </c>
      <c r="R1437">
        <v>1.57</v>
      </c>
      <c r="S1437">
        <v>1.89</v>
      </c>
      <c r="T1437">
        <v>1.36</v>
      </c>
      <c r="U1437">
        <v>2043</v>
      </c>
      <c r="V1437">
        <v>3845.08</v>
      </c>
      <c r="W1437">
        <v>11361.85</v>
      </c>
      <c r="X1437">
        <v>7545.92</v>
      </c>
      <c r="Y1437">
        <v>2292.0100000000002</v>
      </c>
      <c r="Z1437">
        <v>26107.65</v>
      </c>
    </row>
    <row r="1438" spans="2:26" x14ac:dyDescent="0.25">
      <c r="B1438" s="3">
        <v>44747</v>
      </c>
      <c r="C1438">
        <v>465.7</v>
      </c>
      <c r="D1438">
        <v>6.8238000000000003</v>
      </c>
      <c r="E1438">
        <v>91.85</v>
      </c>
      <c r="F1438">
        <v>89.465000000000003</v>
      </c>
      <c r="G1438">
        <v>106.535</v>
      </c>
      <c r="H1438">
        <v>1300.3</v>
      </c>
      <c r="I1438">
        <v>1.0266</v>
      </c>
      <c r="J1438">
        <v>6.7196999999999996</v>
      </c>
      <c r="K1438">
        <v>241.17410000000001</v>
      </c>
      <c r="L1438">
        <v>20390</v>
      </c>
      <c r="M1438">
        <v>66.37</v>
      </c>
      <c r="N1438">
        <v>1764.76</v>
      </c>
      <c r="O1438">
        <v>5.5229999999999997</v>
      </c>
      <c r="P1438">
        <v>40.094999999999999</v>
      </c>
      <c r="Q1438">
        <v>5.83</v>
      </c>
      <c r="R1438">
        <v>1.6</v>
      </c>
      <c r="S1438">
        <v>1.92</v>
      </c>
      <c r="T1438">
        <v>1.35</v>
      </c>
      <c r="U1438">
        <v>2098</v>
      </c>
      <c r="V1438">
        <v>3831.39</v>
      </c>
      <c r="W1438">
        <v>11322.24</v>
      </c>
      <c r="X1438">
        <v>7642.45</v>
      </c>
      <c r="Y1438">
        <v>2341.7800000000002</v>
      </c>
      <c r="Z1438">
        <v>26423.47</v>
      </c>
    </row>
    <row r="1439" spans="2:26" x14ac:dyDescent="0.25">
      <c r="B1439" s="3">
        <v>44746</v>
      </c>
      <c r="C1439">
        <v>458.17</v>
      </c>
      <c r="D1439">
        <v>6.7117000000000004</v>
      </c>
      <c r="E1439">
        <v>92.05</v>
      </c>
      <c r="F1439">
        <v>89.474999999999994</v>
      </c>
      <c r="G1439">
        <v>105.13800000000001</v>
      </c>
      <c r="H1439">
        <v>1296.8499999999999</v>
      </c>
      <c r="I1439">
        <v>1.0422</v>
      </c>
      <c r="J1439">
        <v>6.7005999999999997</v>
      </c>
      <c r="K1439">
        <v>243.39179999999999</v>
      </c>
      <c r="L1439">
        <v>19315</v>
      </c>
      <c r="M1439">
        <v>69.510000000000005</v>
      </c>
      <c r="N1439">
        <v>1808.15</v>
      </c>
      <c r="O1439">
        <v>5.73</v>
      </c>
      <c r="P1439">
        <v>38.674999999999997</v>
      </c>
      <c r="Q1439">
        <v>5.78</v>
      </c>
      <c r="R1439">
        <v>1.58</v>
      </c>
      <c r="S1439">
        <v>1.89</v>
      </c>
      <c r="T1439">
        <v>1.3</v>
      </c>
      <c r="U1439">
        <v>2159</v>
      </c>
      <c r="V1439">
        <v>3825.33</v>
      </c>
      <c r="W1439">
        <v>11127.84</v>
      </c>
      <c r="X1439">
        <v>7647.7</v>
      </c>
      <c r="Y1439">
        <v>2300.34</v>
      </c>
      <c r="Z1439">
        <v>26153.81</v>
      </c>
    </row>
    <row r="1440" spans="2:26" x14ac:dyDescent="0.25">
      <c r="B1440" s="3">
        <v>44745</v>
      </c>
      <c r="C1440">
        <v>458.17</v>
      </c>
      <c r="D1440">
        <v>6.7275</v>
      </c>
      <c r="E1440">
        <v>92.05</v>
      </c>
      <c r="F1440">
        <v>89.509</v>
      </c>
      <c r="G1440">
        <v>105.13800000000001</v>
      </c>
      <c r="H1440">
        <v>1297.25</v>
      </c>
      <c r="I1440">
        <v>1.0414000000000001</v>
      </c>
      <c r="J1440">
        <v>6.7015000000000002</v>
      </c>
      <c r="K1440">
        <v>243.2852</v>
      </c>
      <c r="L1440">
        <v>19315</v>
      </c>
      <c r="M1440">
        <v>69.510000000000005</v>
      </c>
      <c r="N1440">
        <v>1811.43</v>
      </c>
      <c r="O1440">
        <v>5.73</v>
      </c>
      <c r="P1440">
        <v>38.674999999999997</v>
      </c>
      <c r="Q1440">
        <v>5.78</v>
      </c>
      <c r="R1440">
        <v>1.58</v>
      </c>
      <c r="S1440">
        <v>1.89</v>
      </c>
      <c r="T1440">
        <v>1.3</v>
      </c>
      <c r="U1440">
        <v>2214</v>
      </c>
      <c r="V1440">
        <v>3825.33</v>
      </c>
      <c r="W1440">
        <v>11127.84</v>
      </c>
      <c r="X1440">
        <v>7666.88</v>
      </c>
      <c r="Y1440">
        <v>2305.42</v>
      </c>
      <c r="Z1440">
        <v>25935.62</v>
      </c>
    </row>
    <row r="1441" spans="2:26" x14ac:dyDescent="0.25">
      <c r="B1441" s="3">
        <v>44744</v>
      </c>
      <c r="C1441">
        <v>458.17</v>
      </c>
      <c r="D1441">
        <v>6.7275</v>
      </c>
      <c r="E1441">
        <v>92.05</v>
      </c>
      <c r="F1441">
        <v>89.509</v>
      </c>
      <c r="G1441">
        <v>105.13800000000001</v>
      </c>
      <c r="H1441">
        <v>1297.25</v>
      </c>
      <c r="I1441">
        <v>1.0414000000000001</v>
      </c>
      <c r="J1441">
        <v>6.7015000000000002</v>
      </c>
      <c r="K1441">
        <v>243.2852</v>
      </c>
      <c r="L1441">
        <v>19315</v>
      </c>
      <c r="M1441">
        <v>69.510000000000005</v>
      </c>
      <c r="N1441">
        <v>1811.43</v>
      </c>
      <c r="O1441">
        <v>5.73</v>
      </c>
      <c r="P1441">
        <v>38.674999999999997</v>
      </c>
      <c r="Q1441">
        <v>5.78</v>
      </c>
      <c r="R1441">
        <v>1.58</v>
      </c>
      <c r="S1441">
        <v>1.89</v>
      </c>
      <c r="T1441">
        <v>1.3</v>
      </c>
      <c r="U1441">
        <v>2214</v>
      </c>
      <c r="V1441">
        <v>3825.33</v>
      </c>
      <c r="W1441">
        <v>11127.84</v>
      </c>
      <c r="X1441">
        <v>7666.88</v>
      </c>
      <c r="Y1441">
        <v>2305.42</v>
      </c>
      <c r="Z1441">
        <v>25935.62</v>
      </c>
    </row>
    <row r="1442" spans="2:26" x14ac:dyDescent="0.25">
      <c r="B1442" s="3">
        <v>44743</v>
      </c>
      <c r="C1442">
        <v>458.17</v>
      </c>
      <c r="D1442">
        <v>6.7275</v>
      </c>
      <c r="E1442">
        <v>92.06</v>
      </c>
      <c r="F1442">
        <v>89.509</v>
      </c>
      <c r="G1442">
        <v>105.13800000000001</v>
      </c>
      <c r="H1442">
        <v>1297.25</v>
      </c>
      <c r="I1442">
        <v>1.0414000000000001</v>
      </c>
      <c r="J1442">
        <v>6.7015000000000002</v>
      </c>
      <c r="K1442">
        <v>243.2852</v>
      </c>
      <c r="L1442">
        <v>19315</v>
      </c>
      <c r="M1442">
        <v>69.510000000000005</v>
      </c>
      <c r="N1442">
        <v>1811.43</v>
      </c>
      <c r="O1442">
        <v>5.73</v>
      </c>
      <c r="P1442">
        <v>38.674999999999997</v>
      </c>
      <c r="Q1442">
        <v>5.78</v>
      </c>
      <c r="R1442">
        <v>1.58</v>
      </c>
      <c r="S1442">
        <v>1.89</v>
      </c>
      <c r="T1442">
        <v>1.3</v>
      </c>
      <c r="U1442">
        <v>2214</v>
      </c>
      <c r="V1442">
        <v>3825.33</v>
      </c>
      <c r="W1442">
        <v>11127.84</v>
      </c>
      <c r="X1442">
        <v>7666.88</v>
      </c>
      <c r="Y1442">
        <v>2305.42</v>
      </c>
      <c r="Z1442">
        <v>25935.62</v>
      </c>
    </row>
    <row r="1443" spans="2:26" x14ac:dyDescent="0.25">
      <c r="B1443" s="3">
        <v>44742</v>
      </c>
      <c r="C1443">
        <v>459.58</v>
      </c>
      <c r="D1443">
        <v>6.6600999999999999</v>
      </c>
      <c r="E1443">
        <v>92.16</v>
      </c>
      <c r="F1443">
        <v>89.606999999999999</v>
      </c>
      <c r="G1443">
        <v>104.685</v>
      </c>
      <c r="H1443">
        <v>1298.8</v>
      </c>
      <c r="I1443">
        <v>1.0484</v>
      </c>
      <c r="J1443">
        <v>6.6993</v>
      </c>
      <c r="K1443">
        <v>247.09559999999999</v>
      </c>
      <c r="L1443">
        <v>18760</v>
      </c>
      <c r="M1443">
        <v>69.8</v>
      </c>
      <c r="N1443">
        <v>1807.27</v>
      </c>
      <c r="O1443">
        <v>5.4240000000000004</v>
      </c>
      <c r="P1443">
        <v>38.659999999999997</v>
      </c>
      <c r="Q1443">
        <v>5.69</v>
      </c>
      <c r="R1443">
        <v>1.55</v>
      </c>
      <c r="S1443">
        <v>1.86</v>
      </c>
      <c r="T1443">
        <v>1.27</v>
      </c>
      <c r="U1443">
        <v>2240</v>
      </c>
      <c r="V1443">
        <v>3785.38</v>
      </c>
      <c r="W1443">
        <v>11028.74</v>
      </c>
      <c r="X1443">
        <v>7666.88</v>
      </c>
      <c r="Y1443">
        <v>2332.64</v>
      </c>
      <c r="Z1443">
        <v>26393.040000000001</v>
      </c>
    </row>
    <row r="1444" spans="2:26" x14ac:dyDescent="0.25">
      <c r="B1444" s="3">
        <v>44741</v>
      </c>
      <c r="C1444">
        <v>453.41</v>
      </c>
      <c r="D1444">
        <v>6.4359000000000002</v>
      </c>
      <c r="E1444">
        <v>92.72</v>
      </c>
      <c r="F1444">
        <v>90.052999999999997</v>
      </c>
      <c r="G1444">
        <v>105.10599999999999</v>
      </c>
      <c r="H1444">
        <v>1299.5</v>
      </c>
      <c r="I1444">
        <v>1.0442</v>
      </c>
      <c r="J1444">
        <v>6.7008999999999999</v>
      </c>
      <c r="K1444">
        <v>250.86500000000001</v>
      </c>
      <c r="L1444">
        <v>20185</v>
      </c>
      <c r="M1444">
        <v>72.28</v>
      </c>
      <c r="N1444">
        <v>1817.73</v>
      </c>
      <c r="O1444">
        <v>6.4980000000000002</v>
      </c>
      <c r="P1444">
        <v>37.159999999999997</v>
      </c>
      <c r="Q1444">
        <v>5.49</v>
      </c>
      <c r="R1444">
        <v>1.53</v>
      </c>
      <c r="S1444">
        <v>1.83</v>
      </c>
      <c r="T1444">
        <v>1.29</v>
      </c>
      <c r="U1444">
        <v>2186</v>
      </c>
      <c r="V1444">
        <v>3818.83</v>
      </c>
      <c r="W1444">
        <v>11177.89</v>
      </c>
      <c r="X1444">
        <v>7694.64</v>
      </c>
      <c r="Y1444">
        <v>2377.9899999999998</v>
      </c>
      <c r="Z1444">
        <v>26804.6</v>
      </c>
    </row>
    <row r="1445" spans="2:26" x14ac:dyDescent="0.25">
      <c r="B1445" s="3">
        <v>44740</v>
      </c>
      <c r="C1445">
        <v>441.93</v>
      </c>
      <c r="D1445">
        <v>6.1364000000000001</v>
      </c>
      <c r="E1445">
        <v>93.02</v>
      </c>
      <c r="F1445">
        <v>89.998000000000005</v>
      </c>
      <c r="G1445">
        <v>104.506</v>
      </c>
      <c r="H1445">
        <v>1283.6500000000001</v>
      </c>
      <c r="I1445">
        <v>1.0519000000000001</v>
      </c>
      <c r="J1445">
        <v>6.7080000000000002</v>
      </c>
      <c r="K1445">
        <v>243.62370000000001</v>
      </c>
      <c r="L1445">
        <v>20175</v>
      </c>
      <c r="M1445">
        <v>72.66</v>
      </c>
      <c r="N1445">
        <v>1820.01</v>
      </c>
      <c r="O1445">
        <v>6.5510000000000002</v>
      </c>
      <c r="P1445">
        <v>37</v>
      </c>
      <c r="Q1445">
        <v>5.21</v>
      </c>
      <c r="R1445">
        <v>1.51</v>
      </c>
      <c r="S1445">
        <v>1.82</v>
      </c>
      <c r="T1445">
        <v>1.29</v>
      </c>
      <c r="U1445">
        <v>2204</v>
      </c>
      <c r="V1445">
        <v>3821.55</v>
      </c>
      <c r="W1445">
        <v>11181.54</v>
      </c>
      <c r="X1445">
        <v>7893.76</v>
      </c>
      <c r="Y1445">
        <v>2422.09</v>
      </c>
      <c r="Z1445">
        <v>27049.47</v>
      </c>
    </row>
    <row r="1446" spans="2:26" x14ac:dyDescent="0.25">
      <c r="B1446" s="3">
        <v>44739</v>
      </c>
      <c r="C1446">
        <v>427.34</v>
      </c>
      <c r="D1446">
        <v>5.9824999999999999</v>
      </c>
      <c r="E1446">
        <v>93.14</v>
      </c>
      <c r="F1446">
        <v>89.573999999999998</v>
      </c>
      <c r="G1446">
        <v>103.93899999999999</v>
      </c>
      <c r="H1446">
        <v>1286.5</v>
      </c>
      <c r="I1446">
        <v>1.0584</v>
      </c>
      <c r="J1446">
        <v>6.6917999999999997</v>
      </c>
      <c r="K1446">
        <v>245.62459999999999</v>
      </c>
      <c r="L1446">
        <v>20800</v>
      </c>
      <c r="M1446">
        <v>71.03</v>
      </c>
      <c r="N1446">
        <v>1822.85</v>
      </c>
      <c r="O1446">
        <v>6.5010000000000003</v>
      </c>
      <c r="P1446">
        <v>37.090000000000003</v>
      </c>
      <c r="Q1446">
        <v>5.0199999999999996</v>
      </c>
      <c r="R1446">
        <v>1.48</v>
      </c>
      <c r="S1446">
        <v>1.79</v>
      </c>
      <c r="T1446">
        <v>1.28</v>
      </c>
      <c r="U1446">
        <v>2295</v>
      </c>
      <c r="V1446">
        <v>3900.11</v>
      </c>
      <c r="W1446">
        <v>11524.55</v>
      </c>
      <c r="X1446">
        <v>7816.94</v>
      </c>
      <c r="Y1446">
        <v>2401.92</v>
      </c>
      <c r="Z1446">
        <v>26871.27</v>
      </c>
    </row>
    <row r="1447" spans="2:26" x14ac:dyDescent="0.25">
      <c r="B1447" s="3">
        <v>44738</v>
      </c>
      <c r="C1447">
        <v>429.86</v>
      </c>
      <c r="D1447">
        <v>6.0320999999999998</v>
      </c>
      <c r="E1447">
        <v>93.15</v>
      </c>
      <c r="F1447">
        <v>89.296000000000006</v>
      </c>
      <c r="G1447">
        <v>104.185</v>
      </c>
      <c r="H1447">
        <v>1298.4000000000001</v>
      </c>
      <c r="I1447">
        <v>1.0552999999999999</v>
      </c>
      <c r="J1447">
        <v>6.6898</v>
      </c>
      <c r="K1447">
        <v>247.69579999999999</v>
      </c>
      <c r="L1447">
        <v>21206.9</v>
      </c>
      <c r="M1447">
        <v>69.88</v>
      </c>
      <c r="N1447">
        <v>1826.88</v>
      </c>
      <c r="O1447">
        <v>6.22</v>
      </c>
      <c r="P1447">
        <v>37.094999999999999</v>
      </c>
      <c r="Q1447">
        <v>5.07</v>
      </c>
      <c r="R1447">
        <v>1.48</v>
      </c>
      <c r="S1447">
        <v>1.78</v>
      </c>
      <c r="T1447">
        <v>1.29</v>
      </c>
      <c r="U1447">
        <v>2331</v>
      </c>
      <c r="V1447">
        <v>3911.74</v>
      </c>
      <c r="W1447">
        <v>11607.62</v>
      </c>
      <c r="X1447">
        <v>7629.06</v>
      </c>
      <c r="Y1447">
        <v>2366.6</v>
      </c>
      <c r="Z1447">
        <v>26491.97</v>
      </c>
    </row>
    <row r="1448" spans="2:26" x14ac:dyDescent="0.25">
      <c r="B1448" s="3">
        <v>44737</v>
      </c>
      <c r="C1448">
        <v>429.86</v>
      </c>
      <c r="D1448">
        <v>6.0320999999999998</v>
      </c>
      <c r="E1448">
        <v>93.15</v>
      </c>
      <c r="F1448">
        <v>89.296000000000006</v>
      </c>
      <c r="G1448">
        <v>104.185</v>
      </c>
      <c r="H1448">
        <v>1298.4000000000001</v>
      </c>
      <c r="I1448">
        <v>1.0552999999999999</v>
      </c>
      <c r="J1448">
        <v>6.6898</v>
      </c>
      <c r="K1448">
        <v>247.69579999999999</v>
      </c>
      <c r="L1448">
        <v>21206.9</v>
      </c>
      <c r="M1448">
        <v>69.88</v>
      </c>
      <c r="N1448">
        <v>1826.88</v>
      </c>
      <c r="O1448">
        <v>6.22</v>
      </c>
      <c r="P1448">
        <v>37.094999999999999</v>
      </c>
      <c r="Q1448">
        <v>5.07</v>
      </c>
      <c r="R1448">
        <v>1.48</v>
      </c>
      <c r="S1448">
        <v>1.78</v>
      </c>
      <c r="T1448">
        <v>1.29</v>
      </c>
      <c r="U1448">
        <v>2331</v>
      </c>
      <c r="V1448">
        <v>3911.74</v>
      </c>
      <c r="W1448">
        <v>11607.62</v>
      </c>
      <c r="X1448">
        <v>7629.06</v>
      </c>
      <c r="Y1448">
        <v>2366.6</v>
      </c>
      <c r="Z1448">
        <v>26491.97</v>
      </c>
    </row>
    <row r="1449" spans="2:26" x14ac:dyDescent="0.25">
      <c r="B1449" s="3">
        <v>44736</v>
      </c>
      <c r="C1449">
        <v>429.86</v>
      </c>
      <c r="D1449">
        <v>6.0320999999999998</v>
      </c>
      <c r="E1449">
        <v>93.15</v>
      </c>
      <c r="F1449">
        <v>89.296000000000006</v>
      </c>
      <c r="G1449">
        <v>104.185</v>
      </c>
      <c r="H1449">
        <v>1298.4000000000001</v>
      </c>
      <c r="I1449">
        <v>1.0552999999999999</v>
      </c>
      <c r="J1449">
        <v>6.6898</v>
      </c>
      <c r="K1449">
        <v>247.69579999999999</v>
      </c>
      <c r="L1449">
        <v>21206.9</v>
      </c>
      <c r="M1449">
        <v>69.88</v>
      </c>
      <c r="N1449">
        <v>1826.88</v>
      </c>
      <c r="O1449">
        <v>6.22</v>
      </c>
      <c r="P1449">
        <v>37.094999999999999</v>
      </c>
      <c r="Q1449">
        <v>5.07</v>
      </c>
      <c r="R1449">
        <v>1.48</v>
      </c>
      <c r="S1449">
        <v>1.78</v>
      </c>
      <c r="T1449">
        <v>1.29</v>
      </c>
      <c r="U1449">
        <v>2331</v>
      </c>
      <c r="V1449">
        <v>3911.74</v>
      </c>
      <c r="W1449">
        <v>11607.62</v>
      </c>
      <c r="X1449">
        <v>7629.06</v>
      </c>
      <c r="Y1449">
        <v>2366.6</v>
      </c>
      <c r="Z1449">
        <v>26491.97</v>
      </c>
    </row>
    <row r="1450" spans="2:26" x14ac:dyDescent="0.25">
      <c r="B1450" s="3">
        <v>44735</v>
      </c>
      <c r="C1450">
        <v>433.4</v>
      </c>
      <c r="D1450">
        <v>6.1313000000000004</v>
      </c>
      <c r="E1450">
        <v>93.27</v>
      </c>
      <c r="F1450">
        <v>89.991</v>
      </c>
      <c r="G1450">
        <v>104.431</v>
      </c>
      <c r="H1450">
        <v>1301.55</v>
      </c>
      <c r="I1450">
        <v>1.0523</v>
      </c>
      <c r="J1450">
        <v>6.6989999999999998</v>
      </c>
      <c r="K1450">
        <v>248.2218</v>
      </c>
      <c r="L1450">
        <v>20900</v>
      </c>
      <c r="M1450">
        <v>67.930000000000007</v>
      </c>
      <c r="N1450">
        <v>1822.77</v>
      </c>
      <c r="O1450">
        <v>6.2389999999999999</v>
      </c>
      <c r="P1450">
        <v>37.130000000000003</v>
      </c>
      <c r="Q1450">
        <v>5.25</v>
      </c>
      <c r="R1450">
        <v>1.49</v>
      </c>
      <c r="S1450">
        <v>1.8</v>
      </c>
      <c r="T1450">
        <v>1.27</v>
      </c>
      <c r="U1450">
        <v>2354</v>
      </c>
      <c r="V1450">
        <v>3795.73</v>
      </c>
      <c r="W1450">
        <v>11232.19</v>
      </c>
      <c r="X1450">
        <v>7463.08</v>
      </c>
      <c r="Y1450">
        <v>2314.3200000000002</v>
      </c>
      <c r="Z1450">
        <v>26171.25</v>
      </c>
    </row>
    <row r="1451" spans="2:26" x14ac:dyDescent="0.25">
      <c r="B1451" s="3">
        <v>44734</v>
      </c>
      <c r="C1451">
        <v>432.69</v>
      </c>
      <c r="D1451">
        <v>6.0499000000000001</v>
      </c>
      <c r="E1451">
        <v>93.37</v>
      </c>
      <c r="F1451">
        <v>90.866</v>
      </c>
      <c r="G1451">
        <v>104.197</v>
      </c>
      <c r="H1451">
        <v>1297.55</v>
      </c>
      <c r="I1451">
        <v>1.0566</v>
      </c>
      <c r="J1451">
        <v>6.7023000000000001</v>
      </c>
      <c r="K1451">
        <v>249.8441</v>
      </c>
      <c r="L1451">
        <v>20105</v>
      </c>
      <c r="M1451">
        <v>70.22</v>
      </c>
      <c r="N1451">
        <v>1837.72</v>
      </c>
      <c r="O1451">
        <v>6.8579999999999997</v>
      </c>
      <c r="P1451">
        <v>37.11</v>
      </c>
      <c r="Q1451">
        <v>5.21</v>
      </c>
      <c r="R1451">
        <v>1.49</v>
      </c>
      <c r="S1451">
        <v>1.81</v>
      </c>
      <c r="T1451">
        <v>1.26</v>
      </c>
      <c r="U1451">
        <v>2349</v>
      </c>
      <c r="V1451">
        <v>3759.89</v>
      </c>
      <c r="W1451">
        <v>11053.08</v>
      </c>
      <c r="X1451">
        <v>7335</v>
      </c>
      <c r="Y1451">
        <v>2342.81</v>
      </c>
      <c r="Z1451">
        <v>26149.55</v>
      </c>
    </row>
    <row r="1452" spans="2:26" x14ac:dyDescent="0.25">
      <c r="B1452" s="3">
        <v>44733</v>
      </c>
      <c r="C1452">
        <v>420.62</v>
      </c>
      <c r="D1452">
        <v>5.8280000000000003</v>
      </c>
      <c r="E1452">
        <v>93.54</v>
      </c>
      <c r="F1452">
        <v>91.448999999999998</v>
      </c>
      <c r="G1452">
        <v>104.435</v>
      </c>
      <c r="H1452">
        <v>1293.6500000000001</v>
      </c>
      <c r="I1452">
        <v>1.0532999999999999</v>
      </c>
      <c r="J1452">
        <v>6.6894999999999998</v>
      </c>
      <c r="K1452">
        <v>252.2621</v>
      </c>
      <c r="L1452">
        <v>20860</v>
      </c>
      <c r="M1452">
        <v>71.430000000000007</v>
      </c>
      <c r="N1452">
        <v>1832.98</v>
      </c>
      <c r="O1452">
        <v>6.8079999999999998</v>
      </c>
      <c r="P1452">
        <v>37.325000000000003</v>
      </c>
      <c r="Q1452">
        <v>4.95</v>
      </c>
      <c r="R1452">
        <v>1.43</v>
      </c>
      <c r="S1452">
        <v>1.75</v>
      </c>
      <c r="T1452">
        <v>1.27</v>
      </c>
      <c r="U1452">
        <v>2484</v>
      </c>
      <c r="V1452">
        <v>3764.79</v>
      </c>
      <c r="W1452">
        <v>11069.3</v>
      </c>
      <c r="X1452">
        <v>7549.58</v>
      </c>
      <c r="Y1452">
        <v>2408.9299999999998</v>
      </c>
      <c r="Z1452">
        <v>26246.31</v>
      </c>
    </row>
    <row r="1453" spans="2:26" x14ac:dyDescent="0.25">
      <c r="B1453" s="3">
        <v>44732</v>
      </c>
      <c r="C1453">
        <v>426.23</v>
      </c>
      <c r="D1453">
        <v>5.8734000000000002</v>
      </c>
      <c r="E1453">
        <v>93.5</v>
      </c>
      <c r="F1453">
        <v>91.97</v>
      </c>
      <c r="G1453">
        <v>104.7</v>
      </c>
      <c r="H1453">
        <v>1292.2</v>
      </c>
      <c r="I1453">
        <v>1.0510999999999999</v>
      </c>
      <c r="J1453">
        <v>6.6924999999999999</v>
      </c>
      <c r="K1453">
        <v>248.86490000000001</v>
      </c>
      <c r="L1453">
        <v>20470</v>
      </c>
      <c r="M1453">
        <v>71.78</v>
      </c>
      <c r="N1453">
        <v>1838.74</v>
      </c>
      <c r="O1453">
        <v>6.944</v>
      </c>
      <c r="P1453">
        <v>33.954999999999998</v>
      </c>
      <c r="Q1453">
        <v>5.0199999999999996</v>
      </c>
      <c r="R1453">
        <v>1.44</v>
      </c>
      <c r="S1453">
        <v>1.75</v>
      </c>
      <c r="T1453">
        <v>1.27</v>
      </c>
      <c r="U1453">
        <v>2596</v>
      </c>
      <c r="V1453">
        <v>3674.84</v>
      </c>
      <c r="W1453">
        <v>10798.35</v>
      </c>
      <c r="X1453">
        <v>7399.6</v>
      </c>
      <c r="Y1453">
        <v>2391.0300000000002</v>
      </c>
      <c r="Z1453">
        <v>25771.22</v>
      </c>
    </row>
    <row r="1454" spans="2:26" x14ac:dyDescent="0.25">
      <c r="B1454" s="3">
        <v>44731</v>
      </c>
      <c r="C1454">
        <v>426.23</v>
      </c>
      <c r="D1454">
        <v>5.8764000000000003</v>
      </c>
      <c r="E1454">
        <v>93.5</v>
      </c>
      <c r="F1454">
        <v>92.483999999999995</v>
      </c>
      <c r="G1454">
        <v>104.7</v>
      </c>
      <c r="H1454">
        <v>1287.6500000000001</v>
      </c>
      <c r="I1454">
        <v>1.0499000000000001</v>
      </c>
      <c r="J1454">
        <v>6.7167000000000003</v>
      </c>
      <c r="K1454">
        <v>250.0883</v>
      </c>
      <c r="L1454">
        <v>20470</v>
      </c>
      <c r="M1454">
        <v>71.78</v>
      </c>
      <c r="N1454">
        <v>1839.39</v>
      </c>
      <c r="O1454">
        <v>6.944</v>
      </c>
      <c r="P1454">
        <v>33.954999999999998</v>
      </c>
      <c r="Q1454">
        <v>5.0199999999999996</v>
      </c>
      <c r="R1454">
        <v>1.44</v>
      </c>
      <c r="S1454">
        <v>1.75</v>
      </c>
      <c r="T1454">
        <v>1.27</v>
      </c>
      <c r="U1454">
        <v>2578</v>
      </c>
      <c r="V1454">
        <v>3674.84</v>
      </c>
      <c r="W1454">
        <v>10798.35</v>
      </c>
      <c r="X1454">
        <v>7367.68</v>
      </c>
      <c r="Y1454">
        <v>2440.9299999999998</v>
      </c>
      <c r="Z1454">
        <v>25963</v>
      </c>
    </row>
    <row r="1455" spans="2:26" x14ac:dyDescent="0.25">
      <c r="B1455" s="3">
        <v>44730</v>
      </c>
      <c r="C1455">
        <v>426.23</v>
      </c>
      <c r="D1455">
        <v>5.8764000000000003</v>
      </c>
      <c r="E1455">
        <v>93.5</v>
      </c>
      <c r="F1455">
        <v>92.483999999999995</v>
      </c>
      <c r="G1455">
        <v>104.7</v>
      </c>
      <c r="H1455">
        <v>1287.6500000000001</v>
      </c>
      <c r="I1455">
        <v>1.0499000000000001</v>
      </c>
      <c r="J1455">
        <v>6.7167000000000003</v>
      </c>
      <c r="K1455">
        <v>250.0883</v>
      </c>
      <c r="L1455">
        <v>20470</v>
      </c>
      <c r="M1455">
        <v>71.78</v>
      </c>
      <c r="N1455">
        <v>1839.39</v>
      </c>
      <c r="O1455">
        <v>6.944</v>
      </c>
      <c r="P1455">
        <v>33.954999999999998</v>
      </c>
      <c r="Q1455">
        <v>5.0199999999999996</v>
      </c>
      <c r="R1455">
        <v>1.44</v>
      </c>
      <c r="S1455">
        <v>1.75</v>
      </c>
      <c r="T1455">
        <v>1.27</v>
      </c>
      <c r="U1455">
        <v>2578</v>
      </c>
      <c r="V1455">
        <v>3674.84</v>
      </c>
      <c r="W1455">
        <v>10798.35</v>
      </c>
      <c r="X1455">
        <v>7367.68</v>
      </c>
      <c r="Y1455">
        <v>2440.9299999999998</v>
      </c>
      <c r="Z1455">
        <v>25963</v>
      </c>
    </row>
    <row r="1456" spans="2:26" x14ac:dyDescent="0.25">
      <c r="B1456" s="3">
        <v>44729</v>
      </c>
      <c r="C1456">
        <v>426.23</v>
      </c>
      <c r="D1456">
        <v>5.8764000000000003</v>
      </c>
      <c r="E1456">
        <v>93.5</v>
      </c>
      <c r="F1456">
        <v>92.483999999999995</v>
      </c>
      <c r="G1456">
        <v>104.7</v>
      </c>
      <c r="H1456">
        <v>1287.6500000000001</v>
      </c>
      <c r="I1456">
        <v>1.0499000000000001</v>
      </c>
      <c r="J1456">
        <v>6.7167000000000003</v>
      </c>
      <c r="K1456">
        <v>250.0883</v>
      </c>
      <c r="L1456">
        <v>20470</v>
      </c>
      <c r="M1456">
        <v>71.78</v>
      </c>
      <c r="N1456">
        <v>1839.39</v>
      </c>
      <c r="O1456">
        <v>6.944</v>
      </c>
      <c r="P1456">
        <v>33.954999999999998</v>
      </c>
      <c r="Q1456">
        <v>5.0199999999999996</v>
      </c>
      <c r="R1456">
        <v>1.44</v>
      </c>
      <c r="S1456">
        <v>1.75</v>
      </c>
      <c r="T1456">
        <v>1.27</v>
      </c>
      <c r="U1456">
        <v>2578</v>
      </c>
      <c r="V1456">
        <v>3674.84</v>
      </c>
      <c r="W1456">
        <v>10798.35</v>
      </c>
      <c r="X1456">
        <v>7367.68</v>
      </c>
      <c r="Y1456">
        <v>2440.9299999999998</v>
      </c>
      <c r="Z1456">
        <v>25963</v>
      </c>
    </row>
    <row r="1457" spans="2:26" x14ac:dyDescent="0.25">
      <c r="B1457" s="3">
        <v>44728</v>
      </c>
      <c r="C1457">
        <v>428.98</v>
      </c>
      <c r="D1457">
        <v>5.8846999999999996</v>
      </c>
      <c r="E1457">
        <v>93.67</v>
      </c>
      <c r="F1457">
        <v>93.057000000000002</v>
      </c>
      <c r="G1457">
        <v>103.631</v>
      </c>
      <c r="H1457">
        <v>1286.25</v>
      </c>
      <c r="I1457">
        <v>1.0548999999999999</v>
      </c>
      <c r="J1457">
        <v>6.7043999999999997</v>
      </c>
      <c r="K1457">
        <v>254.48650000000001</v>
      </c>
      <c r="L1457">
        <v>20790</v>
      </c>
      <c r="M1457">
        <v>73.2</v>
      </c>
      <c r="N1457">
        <v>1857.33</v>
      </c>
      <c r="O1457">
        <v>7.4640000000000004</v>
      </c>
      <c r="P1457">
        <v>34.65</v>
      </c>
      <c r="Q1457">
        <v>5.08</v>
      </c>
      <c r="R1457">
        <v>1.44</v>
      </c>
      <c r="S1457">
        <v>1.76</v>
      </c>
      <c r="T1457">
        <v>1.26</v>
      </c>
      <c r="U1457">
        <v>2462</v>
      </c>
      <c r="V1457">
        <v>3666.77</v>
      </c>
      <c r="W1457">
        <v>10646.1</v>
      </c>
      <c r="X1457">
        <v>7259.41</v>
      </c>
      <c r="Y1457">
        <v>2451.41</v>
      </c>
      <c r="Z1457">
        <v>26431.200000000001</v>
      </c>
    </row>
    <row r="1458" spans="2:26" x14ac:dyDescent="0.25">
      <c r="B1458" s="3">
        <v>44727</v>
      </c>
      <c r="C1458">
        <v>416.73</v>
      </c>
      <c r="D1458">
        <v>5.6425999999999998</v>
      </c>
      <c r="E1458">
        <v>94.09</v>
      </c>
      <c r="F1458">
        <v>93.313000000000002</v>
      </c>
      <c r="G1458">
        <v>105.158</v>
      </c>
      <c r="H1458">
        <v>1290.3499999999999</v>
      </c>
      <c r="I1458">
        <v>1.0444</v>
      </c>
      <c r="J1458">
        <v>6.7149000000000001</v>
      </c>
      <c r="K1458">
        <v>253.62180000000001</v>
      </c>
      <c r="L1458">
        <v>21625</v>
      </c>
      <c r="M1458">
        <v>71.61</v>
      </c>
      <c r="N1458">
        <v>1833.82</v>
      </c>
      <c r="O1458">
        <v>7.42</v>
      </c>
      <c r="P1458">
        <v>23.395</v>
      </c>
      <c r="Q1458">
        <v>4.7699999999999996</v>
      </c>
      <c r="R1458">
        <v>1.4</v>
      </c>
      <c r="S1458">
        <v>1.7</v>
      </c>
      <c r="T1458">
        <v>1.27</v>
      </c>
      <c r="U1458">
        <v>2387</v>
      </c>
      <c r="V1458">
        <v>3789.99</v>
      </c>
      <c r="W1458">
        <v>11099.15</v>
      </c>
      <c r="X1458">
        <v>7452.89</v>
      </c>
      <c r="Y1458">
        <v>2447.38</v>
      </c>
      <c r="Z1458">
        <v>26326.16</v>
      </c>
    </row>
    <row r="1459" spans="2:26" x14ac:dyDescent="0.25">
      <c r="B1459" s="3">
        <v>44726</v>
      </c>
      <c r="C1459">
        <v>409.97</v>
      </c>
      <c r="D1459">
        <v>5.6205999999999996</v>
      </c>
      <c r="E1459">
        <v>93.99</v>
      </c>
      <c r="F1459">
        <v>93.338999999999999</v>
      </c>
      <c r="G1459">
        <v>105.518</v>
      </c>
      <c r="H1459">
        <v>1286.45</v>
      </c>
      <c r="I1459">
        <v>1.0416000000000001</v>
      </c>
      <c r="J1459">
        <v>6.7409999999999997</v>
      </c>
      <c r="K1459">
        <v>251.49700000000001</v>
      </c>
      <c r="L1459">
        <v>22125</v>
      </c>
      <c r="M1459">
        <v>71.849999999999994</v>
      </c>
      <c r="N1459">
        <v>1808.49</v>
      </c>
      <c r="O1459">
        <v>7.1890000000000001</v>
      </c>
      <c r="P1459">
        <v>23.175000000000001</v>
      </c>
      <c r="Q1459">
        <v>4.7699999999999996</v>
      </c>
      <c r="R1459">
        <v>1.42</v>
      </c>
      <c r="S1459">
        <v>1.74</v>
      </c>
      <c r="T1459">
        <v>1.27</v>
      </c>
      <c r="U1459">
        <v>2284</v>
      </c>
      <c r="V1459">
        <v>3735.48</v>
      </c>
      <c r="W1459">
        <v>10828.35</v>
      </c>
      <c r="X1459">
        <v>7333.61</v>
      </c>
      <c r="Y1459">
        <v>2492.9699999999998</v>
      </c>
      <c r="Z1459">
        <v>26629.86</v>
      </c>
    </row>
    <row r="1460" spans="2:26" x14ac:dyDescent="0.25">
      <c r="B1460" s="3">
        <v>44725</v>
      </c>
      <c r="C1460">
        <v>412.96</v>
      </c>
      <c r="D1460">
        <v>5.6032000000000002</v>
      </c>
      <c r="E1460">
        <v>94.13</v>
      </c>
      <c r="F1460">
        <v>93.519000000000005</v>
      </c>
      <c r="G1460">
        <v>105.078</v>
      </c>
      <c r="H1460">
        <v>1283.95</v>
      </c>
      <c r="I1460">
        <v>1.0408999999999999</v>
      </c>
      <c r="J1460">
        <v>6.7545999999999999</v>
      </c>
      <c r="K1460">
        <v>250.81049999999999</v>
      </c>
      <c r="L1460">
        <v>23110</v>
      </c>
      <c r="M1460">
        <v>72.66</v>
      </c>
      <c r="N1460">
        <v>1819.26</v>
      </c>
      <c r="O1460">
        <v>8.609</v>
      </c>
      <c r="P1460">
        <v>23.035</v>
      </c>
      <c r="Q1460">
        <v>4.8</v>
      </c>
      <c r="R1460">
        <v>1.41</v>
      </c>
      <c r="S1460">
        <v>1.73</v>
      </c>
      <c r="T1460">
        <v>1.24</v>
      </c>
      <c r="U1460">
        <v>2260</v>
      </c>
      <c r="V1460">
        <v>3749.63</v>
      </c>
      <c r="W1460">
        <v>10809.23</v>
      </c>
      <c r="X1460">
        <v>7340.52</v>
      </c>
      <c r="Y1460">
        <v>2504.5100000000002</v>
      </c>
      <c r="Z1460">
        <v>26987.439999999999</v>
      </c>
    </row>
    <row r="1461" spans="2:26" x14ac:dyDescent="0.25">
      <c r="B1461" s="3">
        <v>44724</v>
      </c>
      <c r="C1461">
        <v>399.79</v>
      </c>
      <c r="D1461">
        <v>5.2652999999999999</v>
      </c>
      <c r="E1461">
        <v>94.94</v>
      </c>
      <c r="F1461">
        <v>94.051000000000002</v>
      </c>
      <c r="G1461">
        <v>104.148</v>
      </c>
      <c r="H1461">
        <v>1268.55</v>
      </c>
      <c r="I1461">
        <v>1.0519000000000001</v>
      </c>
      <c r="J1461">
        <v>6.7091000000000003</v>
      </c>
      <c r="K1461">
        <v>254.45660000000001</v>
      </c>
      <c r="L1461">
        <v>28920</v>
      </c>
      <c r="M1461">
        <v>71.959999999999994</v>
      </c>
      <c r="N1461">
        <v>1871.6</v>
      </c>
      <c r="O1461">
        <v>8.85</v>
      </c>
      <c r="P1461">
        <v>23.164999999999999</v>
      </c>
      <c r="Q1461">
        <v>4.38</v>
      </c>
      <c r="R1461">
        <v>1.36</v>
      </c>
      <c r="S1461">
        <v>1.68</v>
      </c>
      <c r="T1461">
        <v>1.25</v>
      </c>
      <c r="U1461">
        <v>2320</v>
      </c>
      <c r="V1461">
        <v>3900.86</v>
      </c>
      <c r="W1461">
        <v>11340.02</v>
      </c>
      <c r="X1461">
        <v>7609.56</v>
      </c>
      <c r="Y1461">
        <v>2595.87</v>
      </c>
      <c r="Z1461">
        <v>27824.29</v>
      </c>
    </row>
    <row r="1462" spans="2:26" x14ac:dyDescent="0.25">
      <c r="B1462" s="3">
        <v>44723</v>
      </c>
      <c r="C1462">
        <v>399.79</v>
      </c>
      <c r="D1462">
        <v>5.2652999999999999</v>
      </c>
      <c r="E1462">
        <v>94.94</v>
      </c>
      <c r="F1462">
        <v>94.051000000000002</v>
      </c>
      <c r="G1462">
        <v>104.148</v>
      </c>
      <c r="H1462">
        <v>1268.55</v>
      </c>
      <c r="I1462">
        <v>1.0519000000000001</v>
      </c>
      <c r="J1462">
        <v>6.7091000000000003</v>
      </c>
      <c r="K1462">
        <v>254.45660000000001</v>
      </c>
      <c r="L1462">
        <v>28920</v>
      </c>
      <c r="M1462">
        <v>71.959999999999994</v>
      </c>
      <c r="N1462">
        <v>1871.6</v>
      </c>
      <c r="O1462">
        <v>8.85</v>
      </c>
      <c r="P1462">
        <v>23.164999999999999</v>
      </c>
      <c r="Q1462">
        <v>4.38</v>
      </c>
      <c r="R1462">
        <v>1.36</v>
      </c>
      <c r="S1462">
        <v>1.68</v>
      </c>
      <c r="T1462">
        <v>1.25</v>
      </c>
      <c r="U1462">
        <v>2320</v>
      </c>
      <c r="V1462">
        <v>3900.86</v>
      </c>
      <c r="W1462">
        <v>11340.02</v>
      </c>
      <c r="X1462">
        <v>7609.56</v>
      </c>
      <c r="Y1462">
        <v>2595.87</v>
      </c>
      <c r="Z1462">
        <v>27824.29</v>
      </c>
    </row>
    <row r="1463" spans="2:26" x14ac:dyDescent="0.25">
      <c r="B1463" s="3">
        <v>44722</v>
      </c>
      <c r="C1463">
        <v>399.79</v>
      </c>
      <c r="D1463">
        <v>5.2652999999999999</v>
      </c>
      <c r="E1463">
        <v>94.94</v>
      </c>
      <c r="F1463">
        <v>94.051000000000002</v>
      </c>
      <c r="G1463">
        <v>104.148</v>
      </c>
      <c r="H1463">
        <v>1268.55</v>
      </c>
      <c r="I1463">
        <v>1.0519000000000001</v>
      </c>
      <c r="J1463">
        <v>6.7091000000000003</v>
      </c>
      <c r="K1463">
        <v>254.45660000000001</v>
      </c>
      <c r="L1463">
        <v>28920</v>
      </c>
      <c r="M1463">
        <v>71.959999999999994</v>
      </c>
      <c r="N1463">
        <v>1871.6</v>
      </c>
      <c r="O1463">
        <v>8.85</v>
      </c>
      <c r="P1463">
        <v>23.164999999999999</v>
      </c>
      <c r="Q1463">
        <v>4.38</v>
      </c>
      <c r="R1463">
        <v>1.36</v>
      </c>
      <c r="S1463">
        <v>1.68</v>
      </c>
      <c r="T1463">
        <v>1.25</v>
      </c>
      <c r="U1463">
        <v>2320</v>
      </c>
      <c r="V1463">
        <v>3900.86</v>
      </c>
      <c r="W1463">
        <v>11340.02</v>
      </c>
      <c r="X1463">
        <v>7609.56</v>
      </c>
      <c r="Y1463">
        <v>2595.87</v>
      </c>
      <c r="Z1463">
        <v>27824.29</v>
      </c>
    </row>
    <row r="1464" spans="2:26" x14ac:dyDescent="0.25">
      <c r="B1464" s="3">
        <v>44721</v>
      </c>
      <c r="C1464">
        <v>396.4</v>
      </c>
      <c r="D1464">
        <v>5.1700999999999997</v>
      </c>
      <c r="E1464">
        <v>95.25</v>
      </c>
      <c r="F1464">
        <v>94.224000000000004</v>
      </c>
      <c r="G1464">
        <v>103.223</v>
      </c>
      <c r="H1464">
        <v>1256.7</v>
      </c>
      <c r="I1464">
        <v>1.0617000000000001</v>
      </c>
      <c r="J1464">
        <v>6.6924999999999999</v>
      </c>
      <c r="K1464">
        <v>256.20030000000003</v>
      </c>
      <c r="L1464">
        <v>29945</v>
      </c>
      <c r="M1464">
        <v>72.44</v>
      </c>
      <c r="N1464">
        <v>1847.95</v>
      </c>
      <c r="O1464">
        <v>8.9629999999999992</v>
      </c>
      <c r="P1464">
        <v>23.16</v>
      </c>
      <c r="Q1464">
        <v>4.28</v>
      </c>
      <c r="R1464">
        <v>1.32</v>
      </c>
      <c r="S1464">
        <v>1.63</v>
      </c>
      <c r="T1464">
        <v>1.26</v>
      </c>
      <c r="U1464">
        <v>2342</v>
      </c>
      <c r="V1464">
        <v>4017.82</v>
      </c>
      <c r="W1464">
        <v>11754.23</v>
      </c>
      <c r="X1464">
        <v>7606.35</v>
      </c>
      <c r="Y1464">
        <v>2625.44</v>
      </c>
      <c r="Z1464">
        <v>28246.53</v>
      </c>
    </row>
    <row r="1465" spans="2:26" x14ac:dyDescent="0.25">
      <c r="B1465" s="3">
        <v>44720</v>
      </c>
      <c r="C1465">
        <v>387.89</v>
      </c>
      <c r="D1465">
        <v>5.0891000000000002</v>
      </c>
      <c r="E1465">
        <v>95.25</v>
      </c>
      <c r="F1465">
        <v>94.197000000000003</v>
      </c>
      <c r="G1465">
        <v>102.542</v>
      </c>
      <c r="H1465">
        <v>1253.8</v>
      </c>
      <c r="I1465">
        <v>1.0716000000000001</v>
      </c>
      <c r="J1465">
        <v>6.6837999999999997</v>
      </c>
      <c r="K1465">
        <v>256.0154</v>
      </c>
      <c r="L1465">
        <v>30080</v>
      </c>
      <c r="M1465">
        <v>71.569999999999993</v>
      </c>
      <c r="N1465">
        <v>1853.36</v>
      </c>
      <c r="O1465">
        <v>8.6989999999999998</v>
      </c>
      <c r="P1465">
        <v>22.774999999999999</v>
      </c>
      <c r="Q1465">
        <v>4.2</v>
      </c>
      <c r="R1465">
        <v>1.3</v>
      </c>
      <c r="S1465">
        <v>1.6</v>
      </c>
      <c r="T1465">
        <v>1.27</v>
      </c>
      <c r="U1465">
        <v>2410</v>
      </c>
      <c r="V1465">
        <v>4115.7700000000004</v>
      </c>
      <c r="W1465">
        <v>12086.27</v>
      </c>
      <c r="X1465">
        <v>7679.6</v>
      </c>
      <c r="Y1465">
        <v>2626.15</v>
      </c>
      <c r="Z1465">
        <v>28234.29</v>
      </c>
    </row>
    <row r="1466" spans="2:26" x14ac:dyDescent="0.25">
      <c r="B1466" s="3">
        <v>44719</v>
      </c>
      <c r="C1466">
        <v>386.97</v>
      </c>
      <c r="D1466">
        <v>5.0651999999999999</v>
      </c>
      <c r="E1466">
        <v>95.2</v>
      </c>
      <c r="F1466">
        <v>94.134</v>
      </c>
      <c r="G1466">
        <v>102.318</v>
      </c>
      <c r="H1466">
        <v>1257.4000000000001</v>
      </c>
      <c r="I1466">
        <v>1.0703</v>
      </c>
      <c r="J1466">
        <v>6.6704999999999997</v>
      </c>
      <c r="K1466">
        <v>258.24520000000001</v>
      </c>
      <c r="L1466">
        <v>31045</v>
      </c>
      <c r="M1466">
        <v>71.209999999999994</v>
      </c>
      <c r="N1466">
        <v>1852.37</v>
      </c>
      <c r="O1466">
        <v>9.2929999999999993</v>
      </c>
      <c r="P1466">
        <v>22.87</v>
      </c>
      <c r="Q1466">
        <v>4.17</v>
      </c>
      <c r="R1466">
        <v>1.31</v>
      </c>
      <c r="S1466">
        <v>1.62</v>
      </c>
      <c r="T1466">
        <v>1.29</v>
      </c>
      <c r="U1466">
        <v>2514</v>
      </c>
      <c r="V1466">
        <v>4160.68</v>
      </c>
      <c r="W1466">
        <v>12175.23</v>
      </c>
      <c r="X1466">
        <v>7467.87</v>
      </c>
      <c r="Y1466">
        <v>2626.34</v>
      </c>
      <c r="Z1466">
        <v>27943.95</v>
      </c>
    </row>
    <row r="1467" spans="2:26" x14ac:dyDescent="0.25">
      <c r="B1467" s="3">
        <v>44718</v>
      </c>
      <c r="C1467">
        <v>379.28</v>
      </c>
      <c r="D1467">
        <v>4.9714999999999998</v>
      </c>
      <c r="E1467">
        <v>95.19</v>
      </c>
      <c r="F1467">
        <v>94.135999999999996</v>
      </c>
      <c r="G1467">
        <v>102.437</v>
      </c>
      <c r="H1467">
        <v>1242.4000000000001</v>
      </c>
      <c r="I1467">
        <v>1.0696000000000001</v>
      </c>
      <c r="J1467">
        <v>6.6539000000000001</v>
      </c>
      <c r="K1467">
        <v>261.72800000000001</v>
      </c>
      <c r="L1467">
        <v>31490</v>
      </c>
      <c r="M1467">
        <v>69.59</v>
      </c>
      <c r="N1467">
        <v>1841.43</v>
      </c>
      <c r="O1467">
        <v>9.3219999999999992</v>
      </c>
      <c r="P1467">
        <v>23.355</v>
      </c>
      <c r="Q1467">
        <v>4.0599999999999996</v>
      </c>
      <c r="R1467">
        <v>1.3</v>
      </c>
      <c r="S1467">
        <v>1.61</v>
      </c>
      <c r="T1467">
        <v>1.29</v>
      </c>
      <c r="U1467">
        <v>2560</v>
      </c>
      <c r="V1467">
        <v>4121.43</v>
      </c>
      <c r="W1467">
        <v>12061.37</v>
      </c>
      <c r="X1467">
        <v>7499.97</v>
      </c>
      <c r="Y1467">
        <v>2670.65</v>
      </c>
      <c r="Z1467">
        <v>27915.89</v>
      </c>
    </row>
    <row r="1468" spans="2:26" x14ac:dyDescent="0.25">
      <c r="B1468" s="3">
        <v>44717</v>
      </c>
      <c r="C1468">
        <v>382.79</v>
      </c>
      <c r="D1468">
        <v>5.0144000000000002</v>
      </c>
      <c r="E1468">
        <v>95.11</v>
      </c>
      <c r="F1468">
        <v>94.097999999999999</v>
      </c>
      <c r="G1468">
        <v>102.14</v>
      </c>
      <c r="H1468">
        <v>1242.4000000000001</v>
      </c>
      <c r="I1468">
        <v>1.0719000000000001</v>
      </c>
      <c r="J1468">
        <v>6.6603000000000003</v>
      </c>
      <c r="K1468">
        <v>260.06200000000001</v>
      </c>
      <c r="L1468">
        <v>29535</v>
      </c>
      <c r="M1468">
        <v>69.97</v>
      </c>
      <c r="N1468">
        <v>1851.19</v>
      </c>
      <c r="O1468">
        <v>8.5229999999999997</v>
      </c>
      <c r="P1468">
        <v>24.015000000000001</v>
      </c>
      <c r="Q1468">
        <v>4.08</v>
      </c>
      <c r="R1468">
        <v>1.31</v>
      </c>
      <c r="S1468">
        <v>1.61</v>
      </c>
      <c r="T1468">
        <v>1.3</v>
      </c>
      <c r="U1468">
        <v>2633</v>
      </c>
      <c r="V1468">
        <v>4108.54</v>
      </c>
      <c r="W1468">
        <v>12012.73</v>
      </c>
      <c r="X1468">
        <v>7267.57</v>
      </c>
      <c r="Y1468">
        <v>2670.65</v>
      </c>
      <c r="Z1468">
        <v>27761.57</v>
      </c>
    </row>
    <row r="1469" spans="2:26" x14ac:dyDescent="0.25">
      <c r="B1469" s="3">
        <v>44716</v>
      </c>
      <c r="C1469">
        <v>382.79</v>
      </c>
      <c r="D1469">
        <v>5.0144000000000002</v>
      </c>
      <c r="E1469">
        <v>95.11</v>
      </c>
      <c r="F1469">
        <v>94.097999999999999</v>
      </c>
      <c r="G1469">
        <v>102.14</v>
      </c>
      <c r="H1469">
        <v>1242.4000000000001</v>
      </c>
      <c r="I1469">
        <v>1.0719000000000001</v>
      </c>
      <c r="J1469">
        <v>6.6603000000000003</v>
      </c>
      <c r="K1469">
        <v>260.06200000000001</v>
      </c>
      <c r="L1469">
        <v>29535</v>
      </c>
      <c r="M1469">
        <v>69.97</v>
      </c>
      <c r="N1469">
        <v>1851.19</v>
      </c>
      <c r="O1469">
        <v>8.5229999999999997</v>
      </c>
      <c r="P1469">
        <v>24.015000000000001</v>
      </c>
      <c r="Q1469">
        <v>4.08</v>
      </c>
      <c r="R1469">
        <v>1.31</v>
      </c>
      <c r="S1469">
        <v>1.61</v>
      </c>
      <c r="T1469">
        <v>1.3</v>
      </c>
      <c r="U1469">
        <v>2633</v>
      </c>
      <c r="V1469">
        <v>4108.54</v>
      </c>
      <c r="W1469">
        <v>12012.73</v>
      </c>
      <c r="X1469">
        <v>7267.57</v>
      </c>
      <c r="Y1469">
        <v>2670.65</v>
      </c>
      <c r="Z1469">
        <v>27761.57</v>
      </c>
    </row>
    <row r="1470" spans="2:26" x14ac:dyDescent="0.25">
      <c r="B1470" s="3">
        <v>44715</v>
      </c>
      <c r="C1470">
        <v>382.79</v>
      </c>
      <c r="D1470">
        <v>5.0144000000000002</v>
      </c>
      <c r="E1470">
        <v>95.12</v>
      </c>
      <c r="F1470">
        <v>94.097999999999999</v>
      </c>
      <c r="G1470">
        <v>102.14</v>
      </c>
      <c r="H1470">
        <v>1242.4000000000001</v>
      </c>
      <c r="I1470">
        <v>1.0719000000000001</v>
      </c>
      <c r="J1470">
        <v>6.6603000000000003</v>
      </c>
      <c r="K1470">
        <v>260.06200000000001</v>
      </c>
      <c r="L1470">
        <v>29535</v>
      </c>
      <c r="M1470">
        <v>69.97</v>
      </c>
      <c r="N1470">
        <v>1851.19</v>
      </c>
      <c r="O1470">
        <v>8.5229999999999997</v>
      </c>
      <c r="P1470">
        <v>24.015000000000001</v>
      </c>
      <c r="Q1470">
        <v>4.08</v>
      </c>
      <c r="R1470">
        <v>1.31</v>
      </c>
      <c r="S1470">
        <v>1.61</v>
      </c>
      <c r="T1470">
        <v>1.3</v>
      </c>
      <c r="U1470">
        <v>2633</v>
      </c>
      <c r="V1470">
        <v>4108.54</v>
      </c>
      <c r="W1470">
        <v>12012.73</v>
      </c>
      <c r="X1470">
        <v>7267.57</v>
      </c>
      <c r="Y1470">
        <v>2670.65</v>
      </c>
      <c r="Z1470">
        <v>27761.57</v>
      </c>
    </row>
    <row r="1471" spans="2:26" x14ac:dyDescent="0.25">
      <c r="B1471" s="3">
        <v>44714</v>
      </c>
      <c r="C1471">
        <v>383.97</v>
      </c>
      <c r="D1471">
        <v>4.9614000000000003</v>
      </c>
      <c r="E1471">
        <v>95.06</v>
      </c>
      <c r="F1471">
        <v>94.113</v>
      </c>
      <c r="G1471">
        <v>101.824</v>
      </c>
      <c r="H1471">
        <v>1252.5</v>
      </c>
      <c r="I1471">
        <v>1.0747</v>
      </c>
      <c r="J1471">
        <v>6.6603000000000003</v>
      </c>
      <c r="K1471">
        <v>260.92869999999999</v>
      </c>
      <c r="L1471">
        <v>30290</v>
      </c>
      <c r="M1471">
        <v>70.39</v>
      </c>
      <c r="N1471">
        <v>1868.58</v>
      </c>
      <c r="O1471">
        <v>8.4849999999999994</v>
      </c>
      <c r="P1471">
        <v>24.015000000000001</v>
      </c>
      <c r="Q1471">
        <v>3.99</v>
      </c>
      <c r="R1471">
        <v>1.3</v>
      </c>
      <c r="S1471">
        <v>1.62</v>
      </c>
      <c r="T1471">
        <v>1.3</v>
      </c>
      <c r="U1471">
        <v>2633</v>
      </c>
      <c r="V1471">
        <v>4176.82</v>
      </c>
      <c r="W1471">
        <v>12316.9</v>
      </c>
      <c r="X1471">
        <v>7267.57</v>
      </c>
      <c r="Y1471">
        <v>2658.99</v>
      </c>
      <c r="Z1471">
        <v>27413.88</v>
      </c>
    </row>
    <row r="1472" spans="2:26" x14ac:dyDescent="0.25">
      <c r="B1472" s="3">
        <v>44713</v>
      </c>
      <c r="C1472">
        <v>383.46</v>
      </c>
      <c r="D1472">
        <v>4.9809000000000001</v>
      </c>
      <c r="E1472">
        <v>94.81</v>
      </c>
      <c r="F1472">
        <v>94.113</v>
      </c>
      <c r="G1472">
        <v>102.498</v>
      </c>
      <c r="H1472">
        <v>1237.5</v>
      </c>
      <c r="I1472">
        <v>1.0649999999999999</v>
      </c>
      <c r="J1472">
        <v>6.6862000000000004</v>
      </c>
      <c r="K1472">
        <v>258.74149999999997</v>
      </c>
      <c r="L1472">
        <v>30035</v>
      </c>
      <c r="M1472">
        <v>69.900000000000006</v>
      </c>
      <c r="N1472">
        <v>1846.6</v>
      </c>
      <c r="O1472">
        <v>8.6959999999999997</v>
      </c>
      <c r="P1472">
        <v>24.015000000000001</v>
      </c>
      <c r="Q1472">
        <v>4.01</v>
      </c>
      <c r="R1472">
        <v>1.31</v>
      </c>
      <c r="S1472">
        <v>1.62</v>
      </c>
      <c r="T1472">
        <v>1.3</v>
      </c>
      <c r="U1472">
        <v>2633</v>
      </c>
      <c r="V1472">
        <v>4101.2299999999996</v>
      </c>
      <c r="W1472">
        <v>11994.46</v>
      </c>
      <c r="X1472">
        <v>7345.64</v>
      </c>
      <c r="Y1472">
        <v>2685.9</v>
      </c>
      <c r="Z1472">
        <v>27457.89</v>
      </c>
    </row>
    <row r="1473" spans="2:26" x14ac:dyDescent="0.25">
      <c r="B1473" s="3">
        <v>44712</v>
      </c>
      <c r="C1473">
        <v>383.07</v>
      </c>
      <c r="D1473">
        <v>5.0197000000000003</v>
      </c>
      <c r="E1473">
        <v>94.64</v>
      </c>
      <c r="F1473">
        <v>94.120999999999995</v>
      </c>
      <c r="G1473">
        <v>101.752</v>
      </c>
      <c r="H1473">
        <v>1237.5</v>
      </c>
      <c r="I1473">
        <v>1.0733999999999999</v>
      </c>
      <c r="J1473">
        <v>6.6718000000000002</v>
      </c>
      <c r="K1473">
        <v>260.9572</v>
      </c>
      <c r="L1473">
        <v>31650</v>
      </c>
      <c r="M1473">
        <v>70.290000000000006</v>
      </c>
      <c r="N1473">
        <v>1837.35</v>
      </c>
      <c r="O1473">
        <v>8.1449999999999996</v>
      </c>
      <c r="P1473">
        <v>24.074999999999999</v>
      </c>
      <c r="Q1473">
        <v>4.0599999999999996</v>
      </c>
      <c r="R1473">
        <v>1.3</v>
      </c>
      <c r="S1473">
        <v>1.62</v>
      </c>
      <c r="T1473">
        <v>1.36</v>
      </c>
      <c r="U1473">
        <v>2566</v>
      </c>
      <c r="V1473">
        <v>4132.1499999999996</v>
      </c>
      <c r="W1473">
        <v>12081.39</v>
      </c>
      <c r="X1473">
        <v>7416.75</v>
      </c>
      <c r="Y1473">
        <v>2685.9</v>
      </c>
      <c r="Z1473">
        <v>27279.8</v>
      </c>
    </row>
    <row r="1474" spans="2:26" x14ac:dyDescent="0.25">
      <c r="B1474" s="3">
        <v>44711</v>
      </c>
      <c r="C1474">
        <v>390.26</v>
      </c>
      <c r="D1474">
        <v>5.0758000000000001</v>
      </c>
      <c r="E1474">
        <v>94.45</v>
      </c>
      <c r="F1474">
        <v>94.159000000000006</v>
      </c>
      <c r="G1474">
        <v>101.66800000000001</v>
      </c>
      <c r="H1474">
        <v>1239.1500000000001</v>
      </c>
      <c r="I1474">
        <v>1.0779000000000001</v>
      </c>
      <c r="J1474">
        <v>6.6614000000000004</v>
      </c>
      <c r="K1474">
        <v>260.56490000000002</v>
      </c>
      <c r="L1474">
        <v>29042.23</v>
      </c>
      <c r="M1474">
        <v>70.83</v>
      </c>
      <c r="N1474">
        <v>1855.23</v>
      </c>
      <c r="O1474">
        <v>8.7270000000000003</v>
      </c>
      <c r="P1474">
        <v>22.625</v>
      </c>
      <c r="Q1474">
        <v>4.12</v>
      </c>
      <c r="R1474">
        <v>1.34</v>
      </c>
      <c r="S1474">
        <v>1.66</v>
      </c>
      <c r="T1474">
        <v>1.36</v>
      </c>
      <c r="U1474">
        <v>2571</v>
      </c>
      <c r="V1474">
        <v>4158.24</v>
      </c>
      <c r="W1474">
        <v>12131.13</v>
      </c>
      <c r="X1474">
        <v>7255.13</v>
      </c>
      <c r="Y1474">
        <v>2669.66</v>
      </c>
      <c r="Z1474">
        <v>27369.43</v>
      </c>
    </row>
    <row r="1475" spans="2:26" x14ac:dyDescent="0.25">
      <c r="B1475" s="3">
        <v>44710</v>
      </c>
      <c r="C1475">
        <v>390.26</v>
      </c>
      <c r="D1475">
        <v>5.0998000000000001</v>
      </c>
      <c r="E1475">
        <v>94.45</v>
      </c>
      <c r="F1475">
        <v>94.125</v>
      </c>
      <c r="G1475">
        <v>101.66800000000001</v>
      </c>
      <c r="H1475">
        <v>1256.3499999999999</v>
      </c>
      <c r="I1475">
        <v>1.0734999999999999</v>
      </c>
      <c r="J1475">
        <v>6.6993999999999998</v>
      </c>
      <c r="K1475">
        <v>265.14729999999997</v>
      </c>
      <c r="L1475">
        <v>29042.23</v>
      </c>
      <c r="M1475">
        <v>70.83</v>
      </c>
      <c r="N1475">
        <v>1853.72</v>
      </c>
      <c r="O1475">
        <v>8.7270000000000003</v>
      </c>
      <c r="P1475">
        <v>22.625</v>
      </c>
      <c r="Q1475">
        <v>4.12</v>
      </c>
      <c r="R1475">
        <v>1.34</v>
      </c>
      <c r="S1475">
        <v>1.66</v>
      </c>
      <c r="T1475">
        <v>1.36</v>
      </c>
      <c r="U1475">
        <v>2681</v>
      </c>
      <c r="V1475">
        <v>4158.24</v>
      </c>
      <c r="W1475">
        <v>12131.13</v>
      </c>
      <c r="X1475">
        <v>7082.38</v>
      </c>
      <c r="Y1475">
        <v>2638.05</v>
      </c>
      <c r="Z1475">
        <v>26781.68</v>
      </c>
    </row>
    <row r="1476" spans="2:26" x14ac:dyDescent="0.25">
      <c r="B1476" s="3">
        <v>44709</v>
      </c>
      <c r="C1476">
        <v>390.26</v>
      </c>
      <c r="D1476">
        <v>5.0998000000000001</v>
      </c>
      <c r="E1476">
        <v>94.45</v>
      </c>
      <c r="F1476">
        <v>94.125</v>
      </c>
      <c r="G1476">
        <v>101.66800000000001</v>
      </c>
      <c r="H1476">
        <v>1256.3499999999999</v>
      </c>
      <c r="I1476">
        <v>1.0734999999999999</v>
      </c>
      <c r="J1476">
        <v>6.6993999999999998</v>
      </c>
      <c r="K1476">
        <v>265.14729999999997</v>
      </c>
      <c r="L1476">
        <v>29042.23</v>
      </c>
      <c r="M1476">
        <v>70.83</v>
      </c>
      <c r="N1476">
        <v>1853.72</v>
      </c>
      <c r="O1476">
        <v>8.7270000000000003</v>
      </c>
      <c r="P1476">
        <v>22.625</v>
      </c>
      <c r="Q1476">
        <v>4.12</v>
      </c>
      <c r="R1476">
        <v>1.34</v>
      </c>
      <c r="S1476">
        <v>1.66</v>
      </c>
      <c r="T1476">
        <v>1.36</v>
      </c>
      <c r="U1476">
        <v>2681</v>
      </c>
      <c r="V1476">
        <v>4158.24</v>
      </c>
      <c r="W1476">
        <v>12131.13</v>
      </c>
      <c r="X1476">
        <v>7082.38</v>
      </c>
      <c r="Y1476">
        <v>2638.05</v>
      </c>
      <c r="Z1476">
        <v>26781.68</v>
      </c>
    </row>
    <row r="1477" spans="2:26" x14ac:dyDescent="0.25">
      <c r="B1477" s="3">
        <v>44708</v>
      </c>
      <c r="C1477">
        <v>390.26</v>
      </c>
      <c r="D1477">
        <v>5.0998000000000001</v>
      </c>
      <c r="E1477">
        <v>94.44</v>
      </c>
      <c r="F1477">
        <v>94.125</v>
      </c>
      <c r="G1477">
        <v>101.66800000000001</v>
      </c>
      <c r="H1477">
        <v>1256.3499999999999</v>
      </c>
      <c r="I1477">
        <v>1.0734999999999999</v>
      </c>
      <c r="J1477">
        <v>6.6993999999999998</v>
      </c>
      <c r="K1477">
        <v>265.14729999999997</v>
      </c>
      <c r="L1477">
        <v>29042.23</v>
      </c>
      <c r="M1477">
        <v>70.83</v>
      </c>
      <c r="N1477">
        <v>1853.72</v>
      </c>
      <c r="O1477">
        <v>8.7270000000000003</v>
      </c>
      <c r="P1477">
        <v>22.625</v>
      </c>
      <c r="Q1477">
        <v>4.12</v>
      </c>
      <c r="R1477">
        <v>1.34</v>
      </c>
      <c r="S1477">
        <v>1.66</v>
      </c>
      <c r="T1477">
        <v>1.36</v>
      </c>
      <c r="U1477">
        <v>2681</v>
      </c>
      <c r="V1477">
        <v>4158.24</v>
      </c>
      <c r="W1477">
        <v>12131.13</v>
      </c>
      <c r="X1477">
        <v>7082.38</v>
      </c>
      <c r="Y1477">
        <v>2638.05</v>
      </c>
      <c r="Z1477">
        <v>26781.68</v>
      </c>
    </row>
    <row r="1478" spans="2:26" x14ac:dyDescent="0.25">
      <c r="B1478" s="3">
        <v>44707</v>
      </c>
      <c r="C1478">
        <v>397.18</v>
      </c>
      <c r="D1478">
        <v>5.2398999999999996</v>
      </c>
      <c r="E1478">
        <v>94.11</v>
      </c>
      <c r="F1478">
        <v>94.125</v>
      </c>
      <c r="G1478">
        <v>101.82899999999999</v>
      </c>
      <c r="H1478">
        <v>1267.5999999999999</v>
      </c>
      <c r="I1478">
        <v>1.0725</v>
      </c>
      <c r="J1478">
        <v>6.7389000000000001</v>
      </c>
      <c r="K1478">
        <v>265.88389999999998</v>
      </c>
      <c r="L1478">
        <v>29315</v>
      </c>
      <c r="M1478">
        <v>71.040000000000006</v>
      </c>
      <c r="N1478">
        <v>1850.63</v>
      </c>
      <c r="O1478">
        <v>8.9079999999999995</v>
      </c>
      <c r="P1478">
        <v>22.484999999999999</v>
      </c>
      <c r="Q1478">
        <v>4.3</v>
      </c>
      <c r="R1478">
        <v>1.36</v>
      </c>
      <c r="S1478">
        <v>1.69</v>
      </c>
      <c r="T1478">
        <v>1.38</v>
      </c>
      <c r="U1478">
        <v>2933</v>
      </c>
      <c r="V1478">
        <v>4057.84</v>
      </c>
      <c r="W1478">
        <v>11740.65</v>
      </c>
      <c r="X1478">
        <v>6877.21</v>
      </c>
      <c r="Y1478">
        <v>2612.4499999999998</v>
      </c>
      <c r="Z1478">
        <v>26604.84</v>
      </c>
    </row>
    <row r="1479" spans="2:26" x14ac:dyDescent="0.25">
      <c r="B1479" s="3">
        <v>44706</v>
      </c>
      <c r="C1479">
        <v>404.22</v>
      </c>
      <c r="D1479">
        <v>5.4484000000000004</v>
      </c>
      <c r="E1479">
        <v>93.83</v>
      </c>
      <c r="F1479">
        <v>94.245000000000005</v>
      </c>
      <c r="G1479">
        <v>102.056</v>
      </c>
      <c r="H1479">
        <v>1264.5</v>
      </c>
      <c r="I1479">
        <v>1.0681</v>
      </c>
      <c r="J1479">
        <v>6.6932</v>
      </c>
      <c r="K1479">
        <v>261.959</v>
      </c>
      <c r="L1479">
        <v>29535</v>
      </c>
      <c r="M1479">
        <v>71.180000000000007</v>
      </c>
      <c r="N1479">
        <v>1853.46</v>
      </c>
      <c r="O1479">
        <v>8.9710000000000001</v>
      </c>
      <c r="P1479">
        <v>22.22</v>
      </c>
      <c r="Q1479">
        <v>4.5999999999999996</v>
      </c>
      <c r="R1479">
        <v>1.4</v>
      </c>
      <c r="S1479">
        <v>1.73</v>
      </c>
      <c r="T1479">
        <v>1.37</v>
      </c>
      <c r="U1479">
        <v>3127</v>
      </c>
      <c r="V1479">
        <v>3978.73</v>
      </c>
      <c r="W1479">
        <v>11434.74</v>
      </c>
      <c r="X1479">
        <v>6898.56</v>
      </c>
      <c r="Y1479">
        <v>2617.2199999999998</v>
      </c>
      <c r="Z1479">
        <v>26677.8</v>
      </c>
    </row>
    <row r="1480" spans="2:26" x14ac:dyDescent="0.25">
      <c r="B1480" s="3">
        <v>44705</v>
      </c>
      <c r="C1480">
        <v>413.61</v>
      </c>
      <c r="D1480">
        <v>5.5876000000000001</v>
      </c>
      <c r="E1480">
        <v>94.02</v>
      </c>
      <c r="F1480">
        <v>94.322999999999993</v>
      </c>
      <c r="G1480">
        <v>101.857</v>
      </c>
      <c r="H1480">
        <v>1266.3499999999999</v>
      </c>
      <c r="I1480">
        <v>1.0736000000000001</v>
      </c>
      <c r="J1480">
        <v>6.6536999999999997</v>
      </c>
      <c r="K1480">
        <v>262.62259999999998</v>
      </c>
      <c r="L1480">
        <v>29305</v>
      </c>
      <c r="M1480">
        <v>70.900000000000006</v>
      </c>
      <c r="N1480">
        <v>1866.45</v>
      </c>
      <c r="O1480">
        <v>8.7959999999999994</v>
      </c>
      <c r="P1480">
        <v>22.07</v>
      </c>
      <c r="Q1480">
        <v>4.8099999999999996</v>
      </c>
      <c r="R1480">
        <v>1.46</v>
      </c>
      <c r="S1480">
        <v>1.81</v>
      </c>
      <c r="T1480">
        <v>1.39</v>
      </c>
      <c r="U1480">
        <v>3253</v>
      </c>
      <c r="V1480">
        <v>3941.48</v>
      </c>
      <c r="W1480">
        <v>11264.45</v>
      </c>
      <c r="X1480">
        <v>6883.14</v>
      </c>
      <c r="Y1480">
        <v>2605.87</v>
      </c>
      <c r="Z1480">
        <v>26748.14</v>
      </c>
    </row>
    <row r="1481" spans="2:26" x14ac:dyDescent="0.25">
      <c r="B1481" s="3">
        <v>44704</v>
      </c>
      <c r="C1481">
        <v>407.64</v>
      </c>
      <c r="D1481">
        <v>5.5053999999999998</v>
      </c>
      <c r="E1481">
        <v>94.38</v>
      </c>
      <c r="F1481">
        <v>94.411000000000001</v>
      </c>
      <c r="G1481">
        <v>102.07599999999999</v>
      </c>
      <c r="H1481">
        <v>1264.4000000000001</v>
      </c>
      <c r="I1481">
        <v>1.0690999999999999</v>
      </c>
      <c r="J1481">
        <v>6.6497000000000002</v>
      </c>
      <c r="K1481">
        <v>262.71350000000001</v>
      </c>
      <c r="L1481">
        <v>29015</v>
      </c>
      <c r="M1481">
        <v>70.55</v>
      </c>
      <c r="N1481">
        <v>1853.59</v>
      </c>
      <c r="O1481">
        <v>8.7439999999999998</v>
      </c>
      <c r="P1481">
        <v>22.6</v>
      </c>
      <c r="Q1481">
        <v>4.75</v>
      </c>
      <c r="R1481">
        <v>1.47</v>
      </c>
      <c r="S1481">
        <v>1.83</v>
      </c>
      <c r="T1481">
        <v>1.39</v>
      </c>
      <c r="U1481">
        <v>3369</v>
      </c>
      <c r="V1481">
        <v>3973.75</v>
      </c>
      <c r="W1481">
        <v>11535.27</v>
      </c>
      <c r="X1481">
        <v>7022.45</v>
      </c>
      <c r="Y1481">
        <v>2647.38</v>
      </c>
      <c r="Z1481">
        <v>27001.52</v>
      </c>
    </row>
    <row r="1482" spans="2:26" x14ac:dyDescent="0.25">
      <c r="B1482" s="3">
        <v>44703</v>
      </c>
      <c r="C1482">
        <v>420.05</v>
      </c>
      <c r="D1482">
        <v>5.5907</v>
      </c>
      <c r="E1482">
        <v>94.53</v>
      </c>
      <c r="F1482">
        <v>94.447999999999993</v>
      </c>
      <c r="G1482">
        <v>103.15</v>
      </c>
      <c r="H1482">
        <v>1268.1500000000001</v>
      </c>
      <c r="I1482">
        <v>1.0564</v>
      </c>
      <c r="J1482">
        <v>6.6929999999999996</v>
      </c>
      <c r="K1482">
        <v>259.78160000000003</v>
      </c>
      <c r="L1482">
        <v>29260</v>
      </c>
      <c r="M1482">
        <v>69.53</v>
      </c>
      <c r="N1482">
        <v>1846.5</v>
      </c>
      <c r="O1482">
        <v>8.0830000000000002</v>
      </c>
      <c r="P1482">
        <v>21.824999999999999</v>
      </c>
      <c r="Q1482">
        <v>4.82</v>
      </c>
      <c r="R1482">
        <v>1.49</v>
      </c>
      <c r="S1482">
        <v>1.85</v>
      </c>
      <c r="T1482">
        <v>1.39</v>
      </c>
      <c r="U1482">
        <v>3344</v>
      </c>
      <c r="V1482">
        <v>3901.36</v>
      </c>
      <c r="W1482">
        <v>11354.62</v>
      </c>
      <c r="X1482">
        <v>7121.18</v>
      </c>
      <c r="Y1482">
        <v>2639.29</v>
      </c>
      <c r="Z1482">
        <v>26739.03</v>
      </c>
    </row>
    <row r="1483" spans="2:26" x14ac:dyDescent="0.25">
      <c r="B1483" s="3">
        <v>44702</v>
      </c>
      <c r="C1483">
        <v>420.05</v>
      </c>
      <c r="D1483">
        <v>5.5907</v>
      </c>
      <c r="E1483">
        <v>94.53</v>
      </c>
      <c r="F1483">
        <v>94.447999999999993</v>
      </c>
      <c r="G1483">
        <v>103.15</v>
      </c>
      <c r="H1483">
        <v>1268.1500000000001</v>
      </c>
      <c r="I1483">
        <v>1.0564</v>
      </c>
      <c r="J1483">
        <v>6.6929999999999996</v>
      </c>
      <c r="K1483">
        <v>259.78160000000003</v>
      </c>
      <c r="L1483">
        <v>29260</v>
      </c>
      <c r="M1483">
        <v>69.53</v>
      </c>
      <c r="N1483">
        <v>1846.5</v>
      </c>
      <c r="O1483">
        <v>8.0830000000000002</v>
      </c>
      <c r="P1483">
        <v>21.824999999999999</v>
      </c>
      <c r="Q1483">
        <v>4.82</v>
      </c>
      <c r="R1483">
        <v>1.49</v>
      </c>
      <c r="S1483">
        <v>1.85</v>
      </c>
      <c r="T1483">
        <v>1.39</v>
      </c>
      <c r="U1483">
        <v>3344</v>
      </c>
      <c r="V1483">
        <v>3901.36</v>
      </c>
      <c r="W1483">
        <v>11354.62</v>
      </c>
      <c r="X1483">
        <v>7121.18</v>
      </c>
      <c r="Y1483">
        <v>2639.29</v>
      </c>
      <c r="Z1483">
        <v>26739.03</v>
      </c>
    </row>
    <row r="1484" spans="2:26" x14ac:dyDescent="0.25">
      <c r="B1484" s="3">
        <v>44701</v>
      </c>
      <c r="C1484">
        <v>420.05</v>
      </c>
      <c r="D1484">
        <v>5.5907</v>
      </c>
      <c r="E1484">
        <v>94.53</v>
      </c>
      <c r="F1484">
        <v>94.447999999999993</v>
      </c>
      <c r="G1484">
        <v>103.15</v>
      </c>
      <c r="H1484">
        <v>1268.1500000000001</v>
      </c>
      <c r="I1484">
        <v>1.0564</v>
      </c>
      <c r="J1484">
        <v>6.6929999999999996</v>
      </c>
      <c r="K1484">
        <v>259.78160000000003</v>
      </c>
      <c r="L1484">
        <v>29260</v>
      </c>
      <c r="M1484">
        <v>69.53</v>
      </c>
      <c r="N1484">
        <v>1846.5</v>
      </c>
      <c r="O1484">
        <v>8.0830000000000002</v>
      </c>
      <c r="P1484">
        <v>21.824999999999999</v>
      </c>
      <c r="Q1484">
        <v>4.82</v>
      </c>
      <c r="R1484">
        <v>1.49</v>
      </c>
      <c r="S1484">
        <v>1.85</v>
      </c>
      <c r="T1484">
        <v>1.39</v>
      </c>
      <c r="U1484">
        <v>3344</v>
      </c>
      <c r="V1484">
        <v>3901.36</v>
      </c>
      <c r="W1484">
        <v>11354.62</v>
      </c>
      <c r="X1484">
        <v>7121.18</v>
      </c>
      <c r="Y1484">
        <v>2639.29</v>
      </c>
      <c r="Z1484">
        <v>26739.03</v>
      </c>
    </row>
    <row r="1485" spans="2:26" x14ac:dyDescent="0.25">
      <c r="B1485" s="3">
        <v>44700</v>
      </c>
      <c r="C1485">
        <v>417.22</v>
      </c>
      <c r="D1485">
        <v>5.5696000000000003</v>
      </c>
      <c r="E1485">
        <v>94.51</v>
      </c>
      <c r="F1485">
        <v>94.429000000000002</v>
      </c>
      <c r="G1485">
        <v>102.724</v>
      </c>
      <c r="H1485">
        <v>1277.3</v>
      </c>
      <c r="I1485">
        <v>1.0588</v>
      </c>
      <c r="J1485">
        <v>6.7125000000000004</v>
      </c>
      <c r="K1485">
        <v>258.79899999999998</v>
      </c>
      <c r="L1485">
        <v>29945</v>
      </c>
      <c r="M1485">
        <v>70.05</v>
      </c>
      <c r="N1485">
        <v>1841.85</v>
      </c>
      <c r="O1485">
        <v>8.3079999999999998</v>
      </c>
      <c r="P1485">
        <v>21.79</v>
      </c>
      <c r="Q1485">
        <v>4.79</v>
      </c>
      <c r="R1485">
        <v>1.48</v>
      </c>
      <c r="S1485">
        <v>1.84</v>
      </c>
      <c r="T1485">
        <v>1.39</v>
      </c>
      <c r="U1485">
        <v>3289</v>
      </c>
      <c r="V1485">
        <v>3900.79</v>
      </c>
      <c r="W1485">
        <v>11388.5</v>
      </c>
      <c r="X1485">
        <v>6899.19</v>
      </c>
      <c r="Y1485">
        <v>2592.34</v>
      </c>
      <c r="Z1485">
        <v>26402.84</v>
      </c>
    </row>
    <row r="1486" spans="2:26" x14ac:dyDescent="0.25">
      <c r="B1486" s="3">
        <v>44699</v>
      </c>
      <c r="C1486">
        <v>414.41</v>
      </c>
      <c r="D1486">
        <v>5.4588999999999999</v>
      </c>
      <c r="E1486">
        <v>95.04</v>
      </c>
      <c r="F1486">
        <v>94.87</v>
      </c>
      <c r="G1486">
        <v>103.81</v>
      </c>
      <c r="H1486">
        <v>1266.6500000000001</v>
      </c>
      <c r="I1486">
        <v>1.0464</v>
      </c>
      <c r="J1486">
        <v>6.7542</v>
      </c>
      <c r="K1486">
        <v>254.5573</v>
      </c>
      <c r="L1486">
        <v>29185</v>
      </c>
      <c r="M1486">
        <v>69.47</v>
      </c>
      <c r="N1486">
        <v>1816.6</v>
      </c>
      <c r="O1486">
        <v>8.3680000000000003</v>
      </c>
      <c r="P1486">
        <v>21.164999999999999</v>
      </c>
      <c r="Q1486">
        <v>4.72</v>
      </c>
      <c r="R1486">
        <v>1.47</v>
      </c>
      <c r="S1486">
        <v>1.84</v>
      </c>
      <c r="T1486">
        <v>1.4</v>
      </c>
      <c r="U1486">
        <v>3189</v>
      </c>
      <c r="V1486">
        <v>3923.68</v>
      </c>
      <c r="W1486">
        <v>11418.15</v>
      </c>
      <c r="X1486">
        <v>7089.29</v>
      </c>
      <c r="Y1486">
        <v>2625.98</v>
      </c>
      <c r="Z1486">
        <v>26911.200000000001</v>
      </c>
    </row>
    <row r="1487" spans="2:26" x14ac:dyDescent="0.25">
      <c r="B1487" s="3">
        <v>44698</v>
      </c>
      <c r="C1487">
        <v>401.68</v>
      </c>
      <c r="D1487">
        <v>5.3331999999999997</v>
      </c>
      <c r="E1487">
        <v>95.2</v>
      </c>
      <c r="F1487">
        <v>94.903999999999996</v>
      </c>
      <c r="G1487">
        <v>103.36</v>
      </c>
      <c r="H1487">
        <v>1274.95</v>
      </c>
      <c r="I1487">
        <v>1.0549999999999999</v>
      </c>
      <c r="J1487">
        <v>6.7377000000000002</v>
      </c>
      <c r="K1487">
        <v>257.98559999999998</v>
      </c>
      <c r="L1487">
        <v>30000</v>
      </c>
      <c r="M1487">
        <v>70.010000000000005</v>
      </c>
      <c r="N1487">
        <v>1815.16</v>
      </c>
      <c r="O1487">
        <v>8.3040000000000003</v>
      </c>
      <c r="P1487">
        <v>20.074999999999999</v>
      </c>
      <c r="Q1487">
        <v>4.4800000000000004</v>
      </c>
      <c r="R1487">
        <v>1.42</v>
      </c>
      <c r="S1487">
        <v>1.79</v>
      </c>
      <c r="T1487">
        <v>1.38</v>
      </c>
      <c r="U1487">
        <v>3095</v>
      </c>
      <c r="V1487">
        <v>4088.85</v>
      </c>
      <c r="W1487">
        <v>11984.52</v>
      </c>
      <c r="X1487">
        <v>7076.8</v>
      </c>
      <c r="Y1487">
        <v>2620.44</v>
      </c>
      <c r="Z1487">
        <v>26659.75</v>
      </c>
    </row>
    <row r="1488" spans="2:26" x14ac:dyDescent="0.25">
      <c r="B1488" s="3">
        <v>44697</v>
      </c>
      <c r="C1488">
        <v>408.46</v>
      </c>
      <c r="D1488">
        <v>5.4515000000000002</v>
      </c>
      <c r="E1488">
        <v>95.1</v>
      </c>
      <c r="F1488">
        <v>94.983000000000004</v>
      </c>
      <c r="G1488">
        <v>104.187</v>
      </c>
      <c r="H1488">
        <v>1284.1500000000001</v>
      </c>
      <c r="I1488">
        <v>1.0434000000000001</v>
      </c>
      <c r="J1488">
        <v>6.7861000000000002</v>
      </c>
      <c r="K1488">
        <v>253.8357</v>
      </c>
      <c r="L1488">
        <v>29505</v>
      </c>
      <c r="M1488">
        <v>68.790000000000006</v>
      </c>
      <c r="N1488">
        <v>1824.14</v>
      </c>
      <c r="O1488">
        <v>7.9560000000000004</v>
      </c>
      <c r="P1488">
        <v>20.024999999999999</v>
      </c>
      <c r="Q1488">
        <v>4.59</v>
      </c>
      <c r="R1488">
        <v>1.43</v>
      </c>
      <c r="S1488">
        <v>1.81</v>
      </c>
      <c r="T1488">
        <v>1.38</v>
      </c>
      <c r="U1488">
        <v>3085</v>
      </c>
      <c r="V1488">
        <v>4008.01</v>
      </c>
      <c r="W1488">
        <v>11662.79</v>
      </c>
      <c r="X1488">
        <v>6826.31</v>
      </c>
      <c r="Y1488">
        <v>2596.58</v>
      </c>
      <c r="Z1488">
        <v>26547.05</v>
      </c>
    </row>
    <row r="1489" spans="2:26" x14ac:dyDescent="0.25">
      <c r="B1489" s="3">
        <v>44696</v>
      </c>
      <c r="C1489">
        <v>403.82</v>
      </c>
      <c r="D1489">
        <v>5.3918999999999997</v>
      </c>
      <c r="E1489">
        <v>95.01</v>
      </c>
      <c r="F1489">
        <v>95.22</v>
      </c>
      <c r="G1489">
        <v>104.563</v>
      </c>
      <c r="H1489">
        <v>1284.1500000000001</v>
      </c>
      <c r="I1489">
        <v>1.0411999999999999</v>
      </c>
      <c r="J1489">
        <v>6.7892000000000001</v>
      </c>
      <c r="K1489">
        <v>253.8578</v>
      </c>
      <c r="L1489">
        <v>30035</v>
      </c>
      <c r="M1489">
        <v>68.83</v>
      </c>
      <c r="N1489">
        <v>1811.79</v>
      </c>
      <c r="O1489">
        <v>7.6630000000000003</v>
      </c>
      <c r="P1489">
        <v>23.433</v>
      </c>
      <c r="Q1489">
        <v>4.5199999999999996</v>
      </c>
      <c r="R1489">
        <v>1.41</v>
      </c>
      <c r="S1489">
        <v>1.79</v>
      </c>
      <c r="T1489">
        <v>1.37</v>
      </c>
      <c r="U1489">
        <v>3104</v>
      </c>
      <c r="V1489">
        <v>4023.89</v>
      </c>
      <c r="W1489">
        <v>11805</v>
      </c>
      <c r="X1489">
        <v>6807.03</v>
      </c>
      <c r="Y1489">
        <v>2604.2399999999998</v>
      </c>
      <c r="Z1489">
        <v>26427.65</v>
      </c>
    </row>
    <row r="1490" spans="2:26" x14ac:dyDescent="0.25">
      <c r="B1490" s="3">
        <v>44695</v>
      </c>
      <c r="C1490">
        <v>403.82</v>
      </c>
      <c r="D1490">
        <v>5.3918999999999997</v>
      </c>
      <c r="E1490">
        <v>95.01</v>
      </c>
      <c r="F1490">
        <v>95.22</v>
      </c>
      <c r="G1490">
        <v>104.563</v>
      </c>
      <c r="H1490">
        <v>1284.1500000000001</v>
      </c>
      <c r="I1490">
        <v>1.0411999999999999</v>
      </c>
      <c r="J1490">
        <v>6.7892000000000001</v>
      </c>
      <c r="K1490">
        <v>253.8578</v>
      </c>
      <c r="L1490">
        <v>30035</v>
      </c>
      <c r="M1490">
        <v>68.83</v>
      </c>
      <c r="N1490">
        <v>1811.79</v>
      </c>
      <c r="O1490">
        <v>7.6630000000000003</v>
      </c>
      <c r="P1490">
        <v>23.433</v>
      </c>
      <c r="Q1490">
        <v>4.5199999999999996</v>
      </c>
      <c r="R1490">
        <v>1.41</v>
      </c>
      <c r="S1490">
        <v>1.79</v>
      </c>
      <c r="T1490">
        <v>1.37</v>
      </c>
      <c r="U1490">
        <v>3104</v>
      </c>
      <c r="V1490">
        <v>4023.89</v>
      </c>
      <c r="W1490">
        <v>11805</v>
      </c>
      <c r="X1490">
        <v>6807.03</v>
      </c>
      <c r="Y1490">
        <v>2604.2399999999998</v>
      </c>
      <c r="Z1490">
        <v>26427.65</v>
      </c>
    </row>
    <row r="1491" spans="2:26" x14ac:dyDescent="0.25">
      <c r="B1491" s="3">
        <v>44694</v>
      </c>
      <c r="C1491">
        <v>403.82</v>
      </c>
      <c r="D1491">
        <v>5.3918999999999997</v>
      </c>
      <c r="E1491">
        <v>94.99</v>
      </c>
      <c r="F1491">
        <v>95.22</v>
      </c>
      <c r="G1491">
        <v>104.563</v>
      </c>
      <c r="H1491">
        <v>1284.1500000000001</v>
      </c>
      <c r="I1491">
        <v>1.0411999999999999</v>
      </c>
      <c r="J1491">
        <v>6.7892000000000001</v>
      </c>
      <c r="K1491">
        <v>253.8578</v>
      </c>
      <c r="L1491">
        <v>30035</v>
      </c>
      <c r="M1491">
        <v>68.83</v>
      </c>
      <c r="N1491">
        <v>1811.79</v>
      </c>
      <c r="O1491">
        <v>7.6630000000000003</v>
      </c>
      <c r="P1491">
        <v>23.433</v>
      </c>
      <c r="Q1491">
        <v>4.5199999999999996</v>
      </c>
      <c r="R1491">
        <v>1.41</v>
      </c>
      <c r="S1491">
        <v>1.79</v>
      </c>
      <c r="T1491">
        <v>1.37</v>
      </c>
      <c r="U1491">
        <v>3104</v>
      </c>
      <c r="V1491">
        <v>4023.89</v>
      </c>
      <c r="W1491">
        <v>11805</v>
      </c>
      <c r="X1491">
        <v>6807.03</v>
      </c>
      <c r="Y1491">
        <v>2604.2399999999998</v>
      </c>
      <c r="Z1491">
        <v>26427.65</v>
      </c>
    </row>
    <row r="1492" spans="2:26" x14ac:dyDescent="0.25">
      <c r="B1492" s="3">
        <v>44693</v>
      </c>
      <c r="C1492">
        <v>408.9</v>
      </c>
      <c r="D1492">
        <v>5.4173999999999998</v>
      </c>
      <c r="E1492">
        <v>95</v>
      </c>
      <c r="F1492">
        <v>95.326999999999998</v>
      </c>
      <c r="G1492">
        <v>104.851</v>
      </c>
      <c r="H1492">
        <v>1288.5</v>
      </c>
      <c r="I1492">
        <v>1.038</v>
      </c>
      <c r="J1492">
        <v>6.7862999999999998</v>
      </c>
      <c r="K1492">
        <v>251.14340000000001</v>
      </c>
      <c r="L1492">
        <v>28585</v>
      </c>
      <c r="M1492">
        <v>69.540000000000006</v>
      </c>
      <c r="N1492">
        <v>1821.82</v>
      </c>
      <c r="O1492">
        <v>7.7389999999999999</v>
      </c>
      <c r="P1492">
        <v>23.53</v>
      </c>
      <c r="Q1492">
        <v>4.58</v>
      </c>
      <c r="R1492">
        <v>1.41</v>
      </c>
      <c r="S1492">
        <v>1.78</v>
      </c>
      <c r="T1492">
        <v>1.36</v>
      </c>
      <c r="U1492">
        <v>3117</v>
      </c>
      <c r="V1492">
        <v>3930.08</v>
      </c>
      <c r="W1492">
        <v>11370.96</v>
      </c>
      <c r="X1492">
        <v>6594.81</v>
      </c>
      <c r="Y1492">
        <v>2550.08</v>
      </c>
      <c r="Z1492">
        <v>25748.720000000001</v>
      </c>
    </row>
    <row r="1493" spans="2:26" x14ac:dyDescent="0.25">
      <c r="B1493" s="3">
        <v>44692</v>
      </c>
      <c r="C1493">
        <v>406.2</v>
      </c>
      <c r="D1493">
        <v>5.29</v>
      </c>
      <c r="E1493">
        <v>95.7</v>
      </c>
      <c r="F1493">
        <v>95.617999999999995</v>
      </c>
      <c r="G1493">
        <v>103.846</v>
      </c>
      <c r="H1493">
        <v>1275.3</v>
      </c>
      <c r="I1493">
        <v>1.0512999999999999</v>
      </c>
      <c r="J1493">
        <v>6.7217000000000002</v>
      </c>
      <c r="K1493">
        <v>248.3064</v>
      </c>
      <c r="L1493">
        <v>29195</v>
      </c>
      <c r="M1493">
        <v>70</v>
      </c>
      <c r="N1493">
        <v>1852.4</v>
      </c>
      <c r="O1493">
        <v>7.64</v>
      </c>
      <c r="P1493">
        <v>23.375</v>
      </c>
      <c r="Q1493">
        <v>4.41</v>
      </c>
      <c r="R1493">
        <v>1.39</v>
      </c>
      <c r="S1493">
        <v>1.76</v>
      </c>
      <c r="T1493">
        <v>1.35</v>
      </c>
      <c r="U1493">
        <v>3052</v>
      </c>
      <c r="V1493">
        <v>3935.18</v>
      </c>
      <c r="W1493">
        <v>11364.24</v>
      </c>
      <c r="X1493">
        <v>6769.72</v>
      </c>
      <c r="Y1493">
        <v>2592.27</v>
      </c>
      <c r="Z1493">
        <v>26213.64</v>
      </c>
    </row>
    <row r="1494" spans="2:26" x14ac:dyDescent="0.25">
      <c r="B1494" s="3">
        <v>44691</v>
      </c>
      <c r="C1494">
        <v>403.53</v>
      </c>
      <c r="D1494">
        <v>5.2926000000000002</v>
      </c>
      <c r="E1494">
        <v>95.96</v>
      </c>
      <c r="F1494">
        <v>95.793999999999997</v>
      </c>
      <c r="G1494">
        <v>103.92</v>
      </c>
      <c r="H1494">
        <v>1276.0999999999999</v>
      </c>
      <c r="I1494">
        <v>1.0528999999999999</v>
      </c>
      <c r="J1494">
        <v>6.7347000000000001</v>
      </c>
      <c r="K1494">
        <v>248.59829999999999</v>
      </c>
      <c r="L1494">
        <v>31280</v>
      </c>
      <c r="M1494">
        <v>67.03</v>
      </c>
      <c r="N1494">
        <v>1838.27</v>
      </c>
      <c r="O1494">
        <v>7.3849999999999998</v>
      </c>
      <c r="P1494">
        <v>22.98</v>
      </c>
      <c r="Q1494">
        <v>4.37</v>
      </c>
      <c r="R1494">
        <v>1.39</v>
      </c>
      <c r="S1494">
        <v>1.75</v>
      </c>
      <c r="T1494">
        <v>1.36</v>
      </c>
      <c r="U1494">
        <v>2939</v>
      </c>
      <c r="V1494">
        <v>4001.05</v>
      </c>
      <c r="W1494">
        <v>11737.67</v>
      </c>
      <c r="X1494">
        <v>6658.25</v>
      </c>
      <c r="Y1494">
        <v>2596.56</v>
      </c>
      <c r="Z1494">
        <v>26167.1</v>
      </c>
    </row>
    <row r="1495" spans="2:26" x14ac:dyDescent="0.25">
      <c r="B1495" s="3">
        <v>44690</v>
      </c>
      <c r="C1495">
        <v>401.76</v>
      </c>
      <c r="D1495">
        <v>5.2904999999999998</v>
      </c>
      <c r="E1495">
        <v>96.3</v>
      </c>
      <c r="F1495">
        <v>95.909000000000006</v>
      </c>
      <c r="G1495">
        <v>103.651</v>
      </c>
      <c r="H1495">
        <v>1273.6500000000001</v>
      </c>
      <c r="I1495">
        <v>1.0561</v>
      </c>
      <c r="J1495">
        <v>6.7308000000000003</v>
      </c>
      <c r="K1495">
        <v>246.99549999999999</v>
      </c>
      <c r="L1495">
        <v>30930</v>
      </c>
      <c r="M1495">
        <v>67</v>
      </c>
      <c r="N1495">
        <v>1854.17</v>
      </c>
      <c r="O1495">
        <v>7.0259999999999998</v>
      </c>
      <c r="P1495">
        <v>23.155000000000001</v>
      </c>
      <c r="Q1495">
        <v>4.37</v>
      </c>
      <c r="R1495">
        <v>1.39</v>
      </c>
      <c r="S1495">
        <v>1.76</v>
      </c>
      <c r="T1495">
        <v>1.35</v>
      </c>
      <c r="U1495">
        <v>2831</v>
      </c>
      <c r="V1495">
        <v>3991.24</v>
      </c>
      <c r="W1495">
        <v>11623.25</v>
      </c>
      <c r="X1495">
        <v>6809.52</v>
      </c>
      <c r="Y1495">
        <v>2610.81</v>
      </c>
      <c r="Z1495">
        <v>26319.34</v>
      </c>
    </row>
    <row r="1496" spans="2:26" x14ac:dyDescent="0.25">
      <c r="B1496" s="3">
        <v>44689</v>
      </c>
      <c r="C1496">
        <v>382.02</v>
      </c>
      <c r="D1496">
        <v>4.9728000000000003</v>
      </c>
      <c r="E1496">
        <v>96.83</v>
      </c>
      <c r="F1496">
        <v>96.3</v>
      </c>
      <c r="G1496">
        <v>103.66</v>
      </c>
      <c r="H1496">
        <v>1273.3</v>
      </c>
      <c r="I1496">
        <v>1.0550999999999999</v>
      </c>
      <c r="J1496">
        <v>6.6668000000000003</v>
      </c>
      <c r="K1496">
        <v>250.4828</v>
      </c>
      <c r="L1496">
        <v>35925</v>
      </c>
      <c r="M1496">
        <v>68.92</v>
      </c>
      <c r="N1496">
        <v>1883.81</v>
      </c>
      <c r="O1496">
        <v>8.0429999999999993</v>
      </c>
      <c r="P1496">
        <v>24.03</v>
      </c>
      <c r="Q1496">
        <v>4.0199999999999996</v>
      </c>
      <c r="R1496">
        <v>1.34</v>
      </c>
      <c r="S1496">
        <v>1.71</v>
      </c>
      <c r="T1496">
        <v>1.29</v>
      </c>
      <c r="U1496">
        <v>2718</v>
      </c>
      <c r="V1496">
        <v>4123.34</v>
      </c>
      <c r="W1496">
        <v>12144.66</v>
      </c>
      <c r="X1496">
        <v>6809.52</v>
      </c>
      <c r="Y1496">
        <v>2644.51</v>
      </c>
      <c r="Z1496">
        <v>27003.56</v>
      </c>
    </row>
    <row r="1497" spans="2:26" x14ac:dyDescent="0.25">
      <c r="B1497" s="3">
        <v>44688</v>
      </c>
      <c r="C1497">
        <v>382.02</v>
      </c>
      <c r="D1497">
        <v>4.9728000000000003</v>
      </c>
      <c r="E1497">
        <v>96.83</v>
      </c>
      <c r="F1497">
        <v>96.3</v>
      </c>
      <c r="G1497">
        <v>103.66</v>
      </c>
      <c r="H1497">
        <v>1273.3</v>
      </c>
      <c r="I1497">
        <v>1.0550999999999999</v>
      </c>
      <c r="J1497">
        <v>6.6668000000000003</v>
      </c>
      <c r="K1497">
        <v>250.4828</v>
      </c>
      <c r="L1497">
        <v>35925</v>
      </c>
      <c r="M1497">
        <v>68.92</v>
      </c>
      <c r="N1497">
        <v>1883.81</v>
      </c>
      <c r="O1497">
        <v>8.0429999999999993</v>
      </c>
      <c r="P1497">
        <v>24.03</v>
      </c>
      <c r="Q1497">
        <v>4.0199999999999996</v>
      </c>
      <c r="R1497">
        <v>1.34</v>
      </c>
      <c r="S1497">
        <v>1.71</v>
      </c>
      <c r="T1497">
        <v>1.29</v>
      </c>
      <c r="U1497">
        <v>2718</v>
      </c>
      <c r="V1497">
        <v>4123.34</v>
      </c>
      <c r="W1497">
        <v>12144.66</v>
      </c>
      <c r="X1497">
        <v>6809.52</v>
      </c>
      <c r="Y1497">
        <v>2644.51</v>
      </c>
      <c r="Z1497">
        <v>27003.56</v>
      </c>
    </row>
    <row r="1498" spans="2:26" x14ac:dyDescent="0.25">
      <c r="B1498" s="3">
        <v>44687</v>
      </c>
      <c r="C1498">
        <v>382.02</v>
      </c>
      <c r="D1498">
        <v>4.9728000000000003</v>
      </c>
      <c r="E1498">
        <v>96.82</v>
      </c>
      <c r="F1498">
        <v>96.3</v>
      </c>
      <c r="G1498">
        <v>103.66</v>
      </c>
      <c r="H1498">
        <v>1273.3</v>
      </c>
      <c r="I1498">
        <v>1.0550999999999999</v>
      </c>
      <c r="J1498">
        <v>6.6668000000000003</v>
      </c>
      <c r="K1498">
        <v>250.4828</v>
      </c>
      <c r="L1498">
        <v>35925</v>
      </c>
      <c r="M1498">
        <v>68.92</v>
      </c>
      <c r="N1498">
        <v>1883.81</v>
      </c>
      <c r="O1498">
        <v>8.0429999999999993</v>
      </c>
      <c r="P1498">
        <v>24.03</v>
      </c>
      <c r="Q1498">
        <v>4.0199999999999996</v>
      </c>
      <c r="R1498">
        <v>1.34</v>
      </c>
      <c r="S1498">
        <v>1.71</v>
      </c>
      <c r="T1498">
        <v>1.29</v>
      </c>
      <c r="U1498">
        <v>2718</v>
      </c>
      <c r="V1498">
        <v>4123.34</v>
      </c>
      <c r="W1498">
        <v>12144.66</v>
      </c>
      <c r="X1498">
        <v>6809.52</v>
      </c>
      <c r="Y1498">
        <v>2644.51</v>
      </c>
      <c r="Z1498">
        <v>27003.56</v>
      </c>
    </row>
    <row r="1499" spans="2:26" x14ac:dyDescent="0.25">
      <c r="B1499" s="3">
        <v>44686</v>
      </c>
      <c r="C1499">
        <v>379.96</v>
      </c>
      <c r="D1499">
        <v>4.8594999999999997</v>
      </c>
      <c r="E1499">
        <v>97.08</v>
      </c>
      <c r="F1499">
        <v>96.537999999999997</v>
      </c>
      <c r="G1499">
        <v>103.752</v>
      </c>
      <c r="H1499">
        <v>1265.95</v>
      </c>
      <c r="I1499">
        <v>1.0542</v>
      </c>
      <c r="J1499">
        <v>6.6558000000000002</v>
      </c>
      <c r="K1499">
        <v>250.01840000000001</v>
      </c>
      <c r="L1499">
        <v>36270</v>
      </c>
      <c r="M1499">
        <v>69.040000000000006</v>
      </c>
      <c r="N1499">
        <v>1877.18</v>
      </c>
      <c r="O1499">
        <v>8.7829999999999995</v>
      </c>
      <c r="P1499">
        <v>24.145</v>
      </c>
      <c r="Q1499">
        <v>3.92</v>
      </c>
      <c r="R1499">
        <v>1.34</v>
      </c>
      <c r="S1499">
        <v>1.72</v>
      </c>
      <c r="T1499">
        <v>1.28</v>
      </c>
      <c r="U1499">
        <v>2644</v>
      </c>
      <c r="V1499">
        <v>4146.87</v>
      </c>
      <c r="W1499">
        <v>12317.69</v>
      </c>
      <c r="X1499">
        <v>7117.75</v>
      </c>
      <c r="Y1499">
        <v>2677.57</v>
      </c>
      <c r="Z1499">
        <v>26818.53</v>
      </c>
    </row>
    <row r="1500" spans="2:26" x14ac:dyDescent="0.25">
      <c r="B1500" s="3">
        <v>44685</v>
      </c>
      <c r="C1500">
        <v>385</v>
      </c>
      <c r="D1500">
        <v>4.8545999999999996</v>
      </c>
      <c r="E1500">
        <v>97.09</v>
      </c>
      <c r="F1500">
        <v>96.563999999999993</v>
      </c>
      <c r="G1500">
        <v>102.587</v>
      </c>
      <c r="H1500">
        <v>1265.95</v>
      </c>
      <c r="I1500">
        <v>1.0622</v>
      </c>
      <c r="J1500">
        <v>6.6085000000000003</v>
      </c>
      <c r="K1500">
        <v>257.13749999999999</v>
      </c>
      <c r="L1500">
        <v>39900</v>
      </c>
      <c r="M1500">
        <v>68.680000000000007</v>
      </c>
      <c r="N1500">
        <v>1881.22</v>
      </c>
      <c r="O1500">
        <v>8.4149999999999991</v>
      </c>
      <c r="P1500">
        <v>24.04</v>
      </c>
      <c r="Q1500">
        <v>3.9</v>
      </c>
      <c r="R1500">
        <v>1.34</v>
      </c>
      <c r="S1500">
        <v>1.72</v>
      </c>
      <c r="T1500">
        <v>1.29</v>
      </c>
      <c r="U1500">
        <v>2485</v>
      </c>
      <c r="V1500">
        <v>4300.17</v>
      </c>
      <c r="W1500">
        <v>12964.86</v>
      </c>
      <c r="X1500">
        <v>7137.63</v>
      </c>
      <c r="Y1500">
        <v>2677.57</v>
      </c>
      <c r="Z1500">
        <v>26818.53</v>
      </c>
    </row>
    <row r="1501" spans="2:26" x14ac:dyDescent="0.25">
      <c r="B1501" s="3">
        <v>44684</v>
      </c>
      <c r="C1501">
        <v>383.56</v>
      </c>
      <c r="D1501">
        <v>4.8079000000000001</v>
      </c>
      <c r="E1501">
        <v>97.12</v>
      </c>
      <c r="F1501">
        <v>96.650999999999996</v>
      </c>
      <c r="G1501">
        <v>103.465</v>
      </c>
      <c r="H1501">
        <v>1267.9000000000001</v>
      </c>
      <c r="I1501">
        <v>1.0521</v>
      </c>
      <c r="J1501">
        <v>6.6085000000000003</v>
      </c>
      <c r="K1501">
        <v>255.32749999999999</v>
      </c>
      <c r="L1501">
        <v>37635</v>
      </c>
      <c r="M1501">
        <v>67.209999999999994</v>
      </c>
      <c r="N1501">
        <v>1868.12</v>
      </c>
      <c r="O1501">
        <v>7.9539999999999997</v>
      </c>
      <c r="P1501">
        <v>23.5</v>
      </c>
      <c r="Q1501">
        <v>3.84</v>
      </c>
      <c r="R1501">
        <v>1.36</v>
      </c>
      <c r="S1501">
        <v>1.75</v>
      </c>
      <c r="T1501">
        <v>1.28</v>
      </c>
      <c r="U1501">
        <v>2412</v>
      </c>
      <c r="V1501">
        <v>4175.4799999999996</v>
      </c>
      <c r="W1501">
        <v>12563.76</v>
      </c>
      <c r="X1501">
        <v>7267.25</v>
      </c>
      <c r="Y1501">
        <v>2680.46</v>
      </c>
      <c r="Z1501">
        <v>26818.53</v>
      </c>
    </row>
    <row r="1502" spans="2:26" x14ac:dyDescent="0.25">
      <c r="B1502" s="3">
        <v>44683</v>
      </c>
      <c r="C1502">
        <v>378.85</v>
      </c>
      <c r="D1502">
        <v>4.8091999999999997</v>
      </c>
      <c r="E1502">
        <v>97.23</v>
      </c>
      <c r="F1502">
        <v>96.9</v>
      </c>
      <c r="G1502">
        <v>103.744</v>
      </c>
      <c r="H1502">
        <v>1265.45</v>
      </c>
      <c r="I1502">
        <v>1.0507</v>
      </c>
      <c r="J1502">
        <v>6.6085000000000003</v>
      </c>
      <c r="K1502">
        <v>248.7166</v>
      </c>
      <c r="L1502">
        <v>38540</v>
      </c>
      <c r="M1502">
        <v>66.84</v>
      </c>
      <c r="N1502">
        <v>1863.02</v>
      </c>
      <c r="O1502">
        <v>7.4749999999999996</v>
      </c>
      <c r="P1502">
        <v>23.5</v>
      </c>
      <c r="Q1502">
        <v>3.88</v>
      </c>
      <c r="R1502">
        <v>1.38</v>
      </c>
      <c r="S1502">
        <v>1.78</v>
      </c>
      <c r="T1502">
        <v>1.27</v>
      </c>
      <c r="U1502">
        <v>2404</v>
      </c>
      <c r="V1502">
        <v>4155.38</v>
      </c>
      <c r="W1502">
        <v>12536.02</v>
      </c>
      <c r="X1502">
        <v>7298.69</v>
      </c>
      <c r="Y1502">
        <v>2687.45</v>
      </c>
      <c r="Z1502">
        <v>26818.53</v>
      </c>
    </row>
    <row r="1503" spans="2:26" x14ac:dyDescent="0.25">
      <c r="B1503" s="3">
        <v>44682</v>
      </c>
      <c r="C1503">
        <v>378.5</v>
      </c>
      <c r="D1503">
        <v>4.7462999999999997</v>
      </c>
      <c r="E1503">
        <v>97.48</v>
      </c>
      <c r="F1503">
        <v>96.887</v>
      </c>
      <c r="G1503">
        <v>102.959</v>
      </c>
      <c r="H1503">
        <v>1255.8499999999999</v>
      </c>
      <c r="I1503">
        <v>1.0545</v>
      </c>
      <c r="J1503">
        <v>6.6085000000000003</v>
      </c>
      <c r="K1503">
        <v>252.80359999999999</v>
      </c>
      <c r="L1503">
        <v>38997.339999999997</v>
      </c>
      <c r="M1503">
        <v>66.63</v>
      </c>
      <c r="N1503">
        <v>1896.93</v>
      </c>
      <c r="O1503">
        <v>7.2439999999999998</v>
      </c>
      <c r="P1503">
        <v>24.53</v>
      </c>
      <c r="Q1503">
        <v>3.79</v>
      </c>
      <c r="R1503">
        <v>1.35</v>
      </c>
      <c r="S1503">
        <v>1.74</v>
      </c>
      <c r="T1503">
        <v>1.24</v>
      </c>
      <c r="U1503">
        <v>2404</v>
      </c>
      <c r="V1503">
        <v>4131.93</v>
      </c>
      <c r="W1503">
        <v>12334.64</v>
      </c>
      <c r="X1503">
        <v>7298.69</v>
      </c>
      <c r="Y1503">
        <v>2695.05</v>
      </c>
      <c r="Z1503">
        <v>26847.9</v>
      </c>
    </row>
    <row r="1504" spans="2:26" x14ac:dyDescent="0.25">
      <c r="B1504" s="3">
        <v>44681</v>
      </c>
      <c r="C1504">
        <v>378.5</v>
      </c>
      <c r="D1504">
        <v>4.7462999999999997</v>
      </c>
      <c r="E1504">
        <v>97.48</v>
      </c>
      <c r="F1504">
        <v>96.887</v>
      </c>
      <c r="G1504">
        <v>102.959</v>
      </c>
      <c r="H1504">
        <v>1255.8499999999999</v>
      </c>
      <c r="I1504">
        <v>1.0545</v>
      </c>
      <c r="J1504">
        <v>6.6085000000000003</v>
      </c>
      <c r="K1504">
        <v>252.80359999999999</v>
      </c>
      <c r="L1504">
        <v>38997.339999999997</v>
      </c>
      <c r="M1504">
        <v>66.63</v>
      </c>
      <c r="N1504">
        <v>1896.93</v>
      </c>
      <c r="O1504">
        <v>7.2439999999999998</v>
      </c>
      <c r="P1504">
        <v>24.53</v>
      </c>
      <c r="Q1504">
        <v>3.79</v>
      </c>
      <c r="R1504">
        <v>1.35</v>
      </c>
      <c r="S1504">
        <v>1.74</v>
      </c>
      <c r="T1504">
        <v>1.24</v>
      </c>
      <c r="U1504">
        <v>2404</v>
      </c>
      <c r="V1504">
        <v>4131.93</v>
      </c>
      <c r="W1504">
        <v>12334.64</v>
      </c>
      <c r="X1504">
        <v>7298.69</v>
      </c>
      <c r="Y1504">
        <v>2695.05</v>
      </c>
      <c r="Z1504">
        <v>26847.9</v>
      </c>
    </row>
    <row r="1505" spans="2:26" x14ac:dyDescent="0.25">
      <c r="B1505" s="3">
        <v>44680</v>
      </c>
      <c r="C1505">
        <v>378.5</v>
      </c>
      <c r="D1505">
        <v>4.7462999999999997</v>
      </c>
      <c r="E1505">
        <v>97.48</v>
      </c>
      <c r="F1505">
        <v>96.887</v>
      </c>
      <c r="G1505">
        <v>102.959</v>
      </c>
      <c r="H1505">
        <v>1255.8499999999999</v>
      </c>
      <c r="I1505">
        <v>1.0545</v>
      </c>
      <c r="J1505">
        <v>6.6085000000000003</v>
      </c>
      <c r="K1505">
        <v>252.80359999999999</v>
      </c>
      <c r="L1505">
        <v>38997.339999999997</v>
      </c>
      <c r="M1505">
        <v>66.63</v>
      </c>
      <c r="N1505">
        <v>1896.93</v>
      </c>
      <c r="O1505">
        <v>7.2439999999999998</v>
      </c>
      <c r="P1505">
        <v>24.53</v>
      </c>
      <c r="Q1505">
        <v>3.79</v>
      </c>
      <c r="R1505">
        <v>1.35</v>
      </c>
      <c r="S1505">
        <v>1.74</v>
      </c>
      <c r="T1505">
        <v>1.24</v>
      </c>
      <c r="U1505">
        <v>2404</v>
      </c>
      <c r="V1505">
        <v>4131.93</v>
      </c>
      <c r="W1505">
        <v>12334.64</v>
      </c>
      <c r="X1505">
        <v>7298.69</v>
      </c>
      <c r="Y1505">
        <v>2695.05</v>
      </c>
      <c r="Z1505">
        <v>26847.9</v>
      </c>
    </row>
    <row r="1506" spans="2:26" x14ac:dyDescent="0.25">
      <c r="B1506" s="3">
        <v>44679</v>
      </c>
      <c r="C1506">
        <v>377.92</v>
      </c>
      <c r="D1506">
        <v>4.7267999999999999</v>
      </c>
      <c r="E1506">
        <v>97.59</v>
      </c>
      <c r="F1506">
        <v>96.983999999999995</v>
      </c>
      <c r="G1506">
        <v>103.623</v>
      </c>
      <c r="H1506">
        <v>1272.4000000000001</v>
      </c>
      <c r="I1506">
        <v>1.0499000000000001</v>
      </c>
      <c r="J1506">
        <v>6.6265999999999998</v>
      </c>
      <c r="K1506">
        <v>257.43180000000001</v>
      </c>
      <c r="L1506">
        <v>39920</v>
      </c>
      <c r="M1506">
        <v>67.31</v>
      </c>
      <c r="N1506">
        <v>1894.45</v>
      </c>
      <c r="O1506">
        <v>6.8879999999999999</v>
      </c>
      <c r="P1506">
        <v>24.82</v>
      </c>
      <c r="Q1506">
        <v>3.76</v>
      </c>
      <c r="R1506">
        <v>1.35</v>
      </c>
      <c r="S1506">
        <v>1.74</v>
      </c>
      <c r="T1506">
        <v>1.27</v>
      </c>
      <c r="U1506">
        <v>2403</v>
      </c>
      <c r="V1506">
        <v>4287.5</v>
      </c>
      <c r="W1506">
        <v>12871.53</v>
      </c>
      <c r="X1506">
        <v>6918.62</v>
      </c>
      <c r="Y1506">
        <v>2667.49</v>
      </c>
      <c r="Z1506">
        <v>26847.9</v>
      </c>
    </row>
    <row r="1507" spans="2:26" x14ac:dyDescent="0.25">
      <c r="B1507" s="3">
        <v>44678</v>
      </c>
      <c r="C1507">
        <v>372.94</v>
      </c>
      <c r="D1507">
        <v>4.7244999999999999</v>
      </c>
      <c r="E1507">
        <v>97.63</v>
      </c>
      <c r="F1507">
        <v>97.093999999999994</v>
      </c>
      <c r="G1507">
        <v>102.95399999999999</v>
      </c>
      <c r="H1507">
        <v>1265.25</v>
      </c>
      <c r="I1507">
        <v>1.0557000000000001</v>
      </c>
      <c r="J1507">
        <v>6.5606</v>
      </c>
      <c r="K1507">
        <v>254.8109</v>
      </c>
      <c r="L1507">
        <v>38900</v>
      </c>
      <c r="M1507">
        <v>67.23</v>
      </c>
      <c r="N1507">
        <v>1886.1</v>
      </c>
      <c r="O1507">
        <v>7.2670000000000003</v>
      </c>
      <c r="P1507">
        <v>25.145</v>
      </c>
      <c r="Q1507">
        <v>3.75</v>
      </c>
      <c r="R1507">
        <v>1.33</v>
      </c>
      <c r="S1507">
        <v>1.72</v>
      </c>
      <c r="T1507">
        <v>1.25</v>
      </c>
      <c r="U1507">
        <v>2425</v>
      </c>
      <c r="V1507">
        <v>4183.96</v>
      </c>
      <c r="W1507">
        <v>12488.93</v>
      </c>
      <c r="X1507">
        <v>6786.02</v>
      </c>
      <c r="Y1507">
        <v>2639.06</v>
      </c>
      <c r="Z1507">
        <v>26386.63</v>
      </c>
    </row>
    <row r="1508" spans="2:26" x14ac:dyDescent="0.25">
      <c r="B1508" s="3">
        <v>44677</v>
      </c>
      <c r="C1508">
        <v>375.81</v>
      </c>
      <c r="D1508">
        <v>4.6894999999999998</v>
      </c>
      <c r="E1508">
        <v>97.7</v>
      </c>
      <c r="F1508">
        <v>97.251999999999995</v>
      </c>
      <c r="G1508">
        <v>102.303</v>
      </c>
      <c r="H1508">
        <v>1250.8499999999999</v>
      </c>
      <c r="I1508">
        <v>1.0638000000000001</v>
      </c>
      <c r="J1508">
        <v>6.5566000000000004</v>
      </c>
      <c r="K1508">
        <v>250.29470000000001</v>
      </c>
      <c r="L1508">
        <v>38220</v>
      </c>
      <c r="M1508">
        <v>67.86</v>
      </c>
      <c r="N1508">
        <v>1905.51</v>
      </c>
      <c r="O1508">
        <v>6.85</v>
      </c>
      <c r="P1508">
        <v>24.995000000000001</v>
      </c>
      <c r="Q1508">
        <v>3.75</v>
      </c>
      <c r="R1508">
        <v>1.32</v>
      </c>
      <c r="S1508">
        <v>1.71</v>
      </c>
      <c r="T1508">
        <v>1.25</v>
      </c>
      <c r="U1508">
        <v>2404</v>
      </c>
      <c r="V1508">
        <v>4175.2</v>
      </c>
      <c r="W1508">
        <v>12490.74</v>
      </c>
      <c r="X1508">
        <v>6747.42</v>
      </c>
      <c r="Y1508">
        <v>2668.31</v>
      </c>
      <c r="Z1508">
        <v>26700.11</v>
      </c>
    </row>
    <row r="1509" spans="2:26" x14ac:dyDescent="0.25">
      <c r="B1509" s="3">
        <v>44676</v>
      </c>
      <c r="C1509">
        <v>371.28</v>
      </c>
      <c r="D1509">
        <v>4.6055999999999999</v>
      </c>
      <c r="E1509">
        <v>97.75</v>
      </c>
      <c r="F1509">
        <v>97.313999999999993</v>
      </c>
      <c r="G1509">
        <v>101.752</v>
      </c>
      <c r="H1509">
        <v>1249.5</v>
      </c>
      <c r="I1509">
        <v>1.0712999999999999</v>
      </c>
      <c r="J1509">
        <v>6.5594000000000001</v>
      </c>
      <c r="K1509">
        <v>256.35140000000001</v>
      </c>
      <c r="L1509">
        <v>40210</v>
      </c>
      <c r="M1509">
        <v>67.94</v>
      </c>
      <c r="N1509">
        <v>1897.83</v>
      </c>
      <c r="O1509">
        <v>6.6689999999999996</v>
      </c>
      <c r="P1509">
        <v>25.395</v>
      </c>
      <c r="Q1509">
        <v>3.65</v>
      </c>
      <c r="R1509">
        <v>1.32</v>
      </c>
      <c r="S1509">
        <v>1.71</v>
      </c>
      <c r="T1509">
        <v>1.24</v>
      </c>
      <c r="U1509">
        <v>2356</v>
      </c>
      <c r="V1509">
        <v>4296.12</v>
      </c>
      <c r="W1509">
        <v>13004.85</v>
      </c>
      <c r="X1509">
        <v>6684.73</v>
      </c>
      <c r="Y1509">
        <v>2657.13</v>
      </c>
      <c r="Z1509">
        <v>26590.78</v>
      </c>
    </row>
    <row r="1510" spans="2:26" x14ac:dyDescent="0.25">
      <c r="B1510" s="3">
        <v>44675</v>
      </c>
      <c r="C1510">
        <v>362.92</v>
      </c>
      <c r="D1510">
        <v>4.4634999999999998</v>
      </c>
      <c r="E1510">
        <v>97.88</v>
      </c>
      <c r="F1510">
        <v>97.373999999999995</v>
      </c>
      <c r="G1510">
        <v>101.22</v>
      </c>
      <c r="H1510">
        <v>1239</v>
      </c>
      <c r="I1510">
        <v>1.079</v>
      </c>
      <c r="J1510">
        <v>6.5014000000000003</v>
      </c>
      <c r="K1510">
        <v>258.29680000000002</v>
      </c>
      <c r="L1510">
        <v>39455</v>
      </c>
      <c r="M1510">
        <v>68.48</v>
      </c>
      <c r="N1510">
        <v>1931.6</v>
      </c>
      <c r="O1510">
        <v>6.5339999999999998</v>
      </c>
      <c r="P1510">
        <v>25.495000000000001</v>
      </c>
      <c r="Q1510">
        <v>3.55</v>
      </c>
      <c r="R1510">
        <v>1.32</v>
      </c>
      <c r="S1510">
        <v>1.7</v>
      </c>
      <c r="T1510">
        <v>1.24</v>
      </c>
      <c r="U1510">
        <v>2307</v>
      </c>
      <c r="V1510">
        <v>4271.78</v>
      </c>
      <c r="W1510">
        <v>12839.29</v>
      </c>
      <c r="X1510">
        <v>6972.38</v>
      </c>
      <c r="Y1510">
        <v>2704.71</v>
      </c>
      <c r="Z1510">
        <v>27105.26</v>
      </c>
    </row>
    <row r="1511" spans="2:26" x14ac:dyDescent="0.25">
      <c r="B1511" s="3">
        <v>44674</v>
      </c>
      <c r="C1511">
        <v>362.92</v>
      </c>
      <c r="D1511">
        <v>4.4634999999999998</v>
      </c>
      <c r="E1511">
        <v>97.88</v>
      </c>
      <c r="F1511">
        <v>97.373999999999995</v>
      </c>
      <c r="G1511">
        <v>101.22</v>
      </c>
      <c r="H1511">
        <v>1239</v>
      </c>
      <c r="I1511">
        <v>1.079</v>
      </c>
      <c r="J1511">
        <v>6.5014000000000003</v>
      </c>
      <c r="K1511">
        <v>258.29680000000002</v>
      </c>
      <c r="L1511">
        <v>39455</v>
      </c>
      <c r="M1511">
        <v>68.48</v>
      </c>
      <c r="N1511">
        <v>1931.6</v>
      </c>
      <c r="O1511">
        <v>6.5339999999999998</v>
      </c>
      <c r="P1511">
        <v>25.495000000000001</v>
      </c>
      <c r="Q1511">
        <v>3.55</v>
      </c>
      <c r="R1511">
        <v>1.32</v>
      </c>
      <c r="S1511">
        <v>1.7</v>
      </c>
      <c r="T1511">
        <v>1.24</v>
      </c>
      <c r="U1511">
        <v>2307</v>
      </c>
      <c r="V1511">
        <v>4271.78</v>
      </c>
      <c r="W1511">
        <v>12839.29</v>
      </c>
      <c r="X1511">
        <v>6972.38</v>
      </c>
      <c r="Y1511">
        <v>2704.71</v>
      </c>
      <c r="Z1511">
        <v>27105.26</v>
      </c>
    </row>
    <row r="1512" spans="2:26" x14ac:dyDescent="0.25">
      <c r="B1512" s="3">
        <v>44673</v>
      </c>
      <c r="C1512">
        <v>362.92</v>
      </c>
      <c r="D1512">
        <v>4.4634999999999998</v>
      </c>
      <c r="E1512">
        <v>97.87</v>
      </c>
      <c r="F1512">
        <v>97.373999999999995</v>
      </c>
      <c r="G1512">
        <v>101.22</v>
      </c>
      <c r="H1512">
        <v>1239</v>
      </c>
      <c r="I1512">
        <v>1.079</v>
      </c>
      <c r="J1512">
        <v>6.5014000000000003</v>
      </c>
      <c r="K1512">
        <v>258.29680000000002</v>
      </c>
      <c r="L1512">
        <v>39455</v>
      </c>
      <c r="M1512">
        <v>68.48</v>
      </c>
      <c r="N1512">
        <v>1931.6</v>
      </c>
      <c r="O1512">
        <v>6.5339999999999998</v>
      </c>
      <c r="P1512">
        <v>25.495000000000001</v>
      </c>
      <c r="Q1512">
        <v>3.55</v>
      </c>
      <c r="R1512">
        <v>1.32</v>
      </c>
      <c r="S1512">
        <v>1.7</v>
      </c>
      <c r="T1512">
        <v>1.24</v>
      </c>
      <c r="U1512">
        <v>2307</v>
      </c>
      <c r="V1512">
        <v>4271.78</v>
      </c>
      <c r="W1512">
        <v>12839.29</v>
      </c>
      <c r="X1512">
        <v>6972.38</v>
      </c>
      <c r="Y1512">
        <v>2704.71</v>
      </c>
      <c r="Z1512">
        <v>27105.26</v>
      </c>
    </row>
    <row r="1513" spans="2:26" x14ac:dyDescent="0.25">
      <c r="B1513" s="3">
        <v>44672</v>
      </c>
      <c r="C1513">
        <v>356.65</v>
      </c>
      <c r="D1513">
        <v>4.3844000000000003</v>
      </c>
      <c r="E1513">
        <v>97.92</v>
      </c>
      <c r="F1513">
        <v>97.35</v>
      </c>
      <c r="G1513">
        <v>100.578</v>
      </c>
      <c r="H1513">
        <v>1238.5</v>
      </c>
      <c r="I1513">
        <v>1.0833999999999999</v>
      </c>
      <c r="J1513">
        <v>6.4507000000000003</v>
      </c>
      <c r="K1513">
        <v>267.92439999999999</v>
      </c>
      <c r="L1513">
        <v>41245</v>
      </c>
      <c r="M1513">
        <v>70.22</v>
      </c>
      <c r="N1513">
        <v>1951.62</v>
      </c>
      <c r="O1513">
        <v>6.9569999999999999</v>
      </c>
      <c r="P1513">
        <v>25.29</v>
      </c>
      <c r="Q1513">
        <v>3.45</v>
      </c>
      <c r="R1513">
        <v>1.28</v>
      </c>
      <c r="S1513">
        <v>1.66</v>
      </c>
      <c r="T1513">
        <v>1.23</v>
      </c>
      <c r="U1513">
        <v>2239</v>
      </c>
      <c r="V1513">
        <v>4393.66</v>
      </c>
      <c r="W1513">
        <v>13174.65</v>
      </c>
      <c r="X1513">
        <v>6962.2</v>
      </c>
      <c r="Y1513">
        <v>2728.21</v>
      </c>
      <c r="Z1513">
        <v>27553.06</v>
      </c>
    </row>
    <row r="1514" spans="2:26" x14ac:dyDescent="0.25">
      <c r="B1514" s="3">
        <v>44671</v>
      </c>
      <c r="C1514">
        <v>356.67</v>
      </c>
      <c r="D1514">
        <v>4.4218000000000002</v>
      </c>
      <c r="E1514">
        <v>97.91</v>
      </c>
      <c r="F1514">
        <v>97.331999999999994</v>
      </c>
      <c r="G1514">
        <v>100.39</v>
      </c>
      <c r="H1514">
        <v>1235.9000000000001</v>
      </c>
      <c r="I1514">
        <v>1.0852999999999999</v>
      </c>
      <c r="J1514">
        <v>6.4192</v>
      </c>
      <c r="K1514">
        <v>267.29270000000002</v>
      </c>
      <c r="L1514">
        <v>41235</v>
      </c>
      <c r="M1514">
        <v>68.989999999999995</v>
      </c>
      <c r="N1514">
        <v>1957.77</v>
      </c>
      <c r="O1514">
        <v>6.9370000000000003</v>
      </c>
      <c r="P1514">
        <v>25.2</v>
      </c>
      <c r="Q1514">
        <v>3.47</v>
      </c>
      <c r="R1514">
        <v>1.25</v>
      </c>
      <c r="S1514">
        <v>1.63</v>
      </c>
      <c r="T1514">
        <v>1.23</v>
      </c>
      <c r="U1514">
        <v>2142</v>
      </c>
      <c r="V1514">
        <v>4459.45</v>
      </c>
      <c r="W1514">
        <v>13453.07</v>
      </c>
      <c r="X1514">
        <v>7098.29</v>
      </c>
      <c r="Y1514">
        <v>2718.69</v>
      </c>
      <c r="Z1514">
        <v>27217.85</v>
      </c>
    </row>
    <row r="1515" spans="2:26" x14ac:dyDescent="0.25">
      <c r="B1515" s="3">
        <v>44670</v>
      </c>
      <c r="C1515">
        <v>350.02</v>
      </c>
      <c r="D1515">
        <v>4.3985000000000003</v>
      </c>
      <c r="E1515">
        <v>97.91</v>
      </c>
      <c r="F1515">
        <v>97.332999999999998</v>
      </c>
      <c r="G1515">
        <v>100.961</v>
      </c>
      <c r="H1515">
        <v>1236.5999999999999</v>
      </c>
      <c r="I1515">
        <v>1.0788</v>
      </c>
      <c r="J1515">
        <v>6.3935000000000004</v>
      </c>
      <c r="K1515">
        <v>265.07069999999999</v>
      </c>
      <c r="L1515">
        <v>41520</v>
      </c>
      <c r="M1515">
        <v>69.180000000000007</v>
      </c>
      <c r="N1515">
        <v>1950.09</v>
      </c>
      <c r="O1515">
        <v>7.1760000000000002</v>
      </c>
      <c r="P1515">
        <v>25.12</v>
      </c>
      <c r="Q1515">
        <v>3.45</v>
      </c>
      <c r="R1515">
        <v>1.25</v>
      </c>
      <c r="S1515">
        <v>1.63</v>
      </c>
      <c r="T1515">
        <v>1.24</v>
      </c>
      <c r="U1515">
        <v>2115</v>
      </c>
      <c r="V1515">
        <v>4462.21</v>
      </c>
      <c r="W1515">
        <v>13619.66</v>
      </c>
      <c r="X1515">
        <v>7167.67</v>
      </c>
      <c r="Y1515">
        <v>2718.89</v>
      </c>
      <c r="Z1515">
        <v>26985.09</v>
      </c>
    </row>
    <row r="1516" spans="2:26" x14ac:dyDescent="0.25">
      <c r="B1516" s="3">
        <v>44669</v>
      </c>
      <c r="C1516">
        <v>348.48</v>
      </c>
      <c r="D1516">
        <v>4.4309000000000003</v>
      </c>
      <c r="E1516">
        <v>97.94</v>
      </c>
      <c r="F1516">
        <v>97.337000000000003</v>
      </c>
      <c r="G1516">
        <v>100.78100000000001</v>
      </c>
      <c r="H1516">
        <v>1234.2</v>
      </c>
      <c r="I1516">
        <v>1.0782</v>
      </c>
      <c r="J1516">
        <v>6.3670999999999998</v>
      </c>
      <c r="K1516">
        <v>265.19740000000002</v>
      </c>
      <c r="L1516">
        <v>40700</v>
      </c>
      <c r="M1516">
        <v>70.27</v>
      </c>
      <c r="N1516">
        <v>1978.91</v>
      </c>
      <c r="O1516">
        <v>7.82</v>
      </c>
      <c r="P1516">
        <v>25.37</v>
      </c>
      <c r="Q1516">
        <v>3.52</v>
      </c>
      <c r="R1516">
        <v>1.23</v>
      </c>
      <c r="S1516">
        <v>1.61</v>
      </c>
      <c r="T1516">
        <v>1.2</v>
      </c>
      <c r="U1516">
        <v>2137</v>
      </c>
      <c r="V1516">
        <v>4391.6899999999996</v>
      </c>
      <c r="W1516">
        <v>13332.36</v>
      </c>
      <c r="X1516">
        <v>7385.58</v>
      </c>
      <c r="Y1516">
        <v>2693.21</v>
      </c>
      <c r="Z1516">
        <v>26799.71</v>
      </c>
    </row>
    <row r="1517" spans="2:26" x14ac:dyDescent="0.25">
      <c r="B1517" s="3">
        <v>44668</v>
      </c>
      <c r="C1517">
        <v>348.14</v>
      </c>
      <c r="D1517">
        <v>4.4100999999999999</v>
      </c>
      <c r="E1517">
        <v>97.96</v>
      </c>
      <c r="F1517">
        <v>97.281000000000006</v>
      </c>
      <c r="G1517">
        <v>100.5</v>
      </c>
      <c r="H1517">
        <v>1229.8</v>
      </c>
      <c r="I1517">
        <v>1.081</v>
      </c>
      <c r="J1517">
        <v>6.3715000000000002</v>
      </c>
      <c r="K1517">
        <v>261.5675</v>
      </c>
      <c r="L1517">
        <v>39825</v>
      </c>
      <c r="M1517">
        <v>70.84</v>
      </c>
      <c r="N1517">
        <v>1978.24</v>
      </c>
      <c r="O1517">
        <v>7.3</v>
      </c>
      <c r="P1517">
        <v>32.93</v>
      </c>
      <c r="Q1517">
        <v>3.49</v>
      </c>
      <c r="R1517">
        <v>1.21</v>
      </c>
      <c r="S1517">
        <v>1.59</v>
      </c>
      <c r="T1517">
        <v>1.2</v>
      </c>
      <c r="U1517">
        <v>2137</v>
      </c>
      <c r="V1517">
        <v>4392.59</v>
      </c>
      <c r="W1517">
        <v>13351.08</v>
      </c>
      <c r="X1517">
        <v>7385.58</v>
      </c>
      <c r="Y1517">
        <v>2696.06</v>
      </c>
      <c r="Z1517">
        <v>27093.19</v>
      </c>
    </row>
    <row r="1518" spans="2:26" x14ac:dyDescent="0.25">
      <c r="B1518" s="3">
        <v>44667</v>
      </c>
      <c r="C1518">
        <v>348.14</v>
      </c>
      <c r="D1518">
        <v>4.4100999999999999</v>
      </c>
      <c r="E1518">
        <v>97.96</v>
      </c>
      <c r="F1518">
        <v>97.281000000000006</v>
      </c>
      <c r="G1518">
        <v>100.5</v>
      </c>
      <c r="H1518">
        <v>1229.8</v>
      </c>
      <c r="I1518">
        <v>1.081</v>
      </c>
      <c r="J1518">
        <v>6.3715000000000002</v>
      </c>
      <c r="K1518">
        <v>261.5675</v>
      </c>
      <c r="L1518">
        <v>39825</v>
      </c>
      <c r="M1518">
        <v>70.84</v>
      </c>
      <c r="N1518">
        <v>1978.24</v>
      </c>
      <c r="O1518">
        <v>7.3</v>
      </c>
      <c r="P1518">
        <v>32.93</v>
      </c>
      <c r="Q1518">
        <v>3.49</v>
      </c>
      <c r="R1518">
        <v>1.21</v>
      </c>
      <c r="S1518">
        <v>1.59</v>
      </c>
      <c r="T1518">
        <v>1.2</v>
      </c>
      <c r="U1518">
        <v>2137</v>
      </c>
      <c r="V1518">
        <v>4392.59</v>
      </c>
      <c r="W1518">
        <v>13351.08</v>
      </c>
      <c r="X1518">
        <v>7385.58</v>
      </c>
      <c r="Y1518">
        <v>2696.06</v>
      </c>
      <c r="Z1518">
        <v>27093.19</v>
      </c>
    </row>
    <row r="1519" spans="2:26" x14ac:dyDescent="0.25">
      <c r="B1519" s="3">
        <v>44666</v>
      </c>
      <c r="C1519">
        <v>348.14</v>
      </c>
      <c r="D1519">
        <v>4.4100999999999999</v>
      </c>
      <c r="E1519">
        <v>97.96</v>
      </c>
      <c r="F1519">
        <v>97.281000000000006</v>
      </c>
      <c r="G1519">
        <v>100.5</v>
      </c>
      <c r="H1519">
        <v>1229.8</v>
      </c>
      <c r="I1519">
        <v>1.081</v>
      </c>
      <c r="J1519">
        <v>6.3715000000000002</v>
      </c>
      <c r="K1519">
        <v>261.5675</v>
      </c>
      <c r="L1519">
        <v>39825</v>
      </c>
      <c r="M1519">
        <v>70.84</v>
      </c>
      <c r="N1519">
        <v>1978.24</v>
      </c>
      <c r="O1519">
        <v>7.3</v>
      </c>
      <c r="P1519">
        <v>32.93</v>
      </c>
      <c r="Q1519">
        <v>3.49</v>
      </c>
      <c r="R1519">
        <v>1.21</v>
      </c>
      <c r="S1519">
        <v>1.59</v>
      </c>
      <c r="T1519">
        <v>1.2</v>
      </c>
      <c r="U1519">
        <v>2137</v>
      </c>
      <c r="V1519">
        <v>4392.59</v>
      </c>
      <c r="W1519">
        <v>13351.08</v>
      </c>
      <c r="X1519">
        <v>7385.58</v>
      </c>
      <c r="Y1519">
        <v>2696.06</v>
      </c>
      <c r="Z1519">
        <v>27093.19</v>
      </c>
    </row>
    <row r="1520" spans="2:26" x14ac:dyDescent="0.25">
      <c r="B1520" s="3">
        <v>44665</v>
      </c>
      <c r="C1520">
        <v>348.14</v>
      </c>
      <c r="D1520">
        <v>4.4100999999999999</v>
      </c>
      <c r="E1520">
        <v>97.96</v>
      </c>
      <c r="F1520">
        <v>97.281999999999996</v>
      </c>
      <c r="G1520">
        <v>100.321</v>
      </c>
      <c r="H1520">
        <v>1224.45</v>
      </c>
      <c r="I1520">
        <v>1.0828</v>
      </c>
      <c r="J1520">
        <v>6.3784000000000001</v>
      </c>
      <c r="K1520">
        <v>260.52820000000003</v>
      </c>
      <c r="L1520">
        <v>39825</v>
      </c>
      <c r="M1520">
        <v>70.84</v>
      </c>
      <c r="N1520">
        <v>1973.71</v>
      </c>
      <c r="O1520">
        <v>7.3</v>
      </c>
      <c r="P1520">
        <v>32.93</v>
      </c>
      <c r="Q1520">
        <v>3.49</v>
      </c>
      <c r="R1520">
        <v>1.21</v>
      </c>
      <c r="S1520">
        <v>1.59</v>
      </c>
      <c r="T1520">
        <v>1.2</v>
      </c>
      <c r="U1520">
        <v>2137</v>
      </c>
      <c r="V1520">
        <v>4392.59</v>
      </c>
      <c r="W1520">
        <v>13351.08</v>
      </c>
      <c r="X1520">
        <v>7385.58</v>
      </c>
      <c r="Y1520">
        <v>2716.71</v>
      </c>
      <c r="Z1520">
        <v>27172</v>
      </c>
    </row>
    <row r="1521" spans="2:26" x14ac:dyDescent="0.25">
      <c r="B1521" s="3">
        <v>44664</v>
      </c>
      <c r="C1521">
        <v>356.76</v>
      </c>
      <c r="D1521">
        <v>4.4645000000000001</v>
      </c>
      <c r="E1521">
        <v>97.95</v>
      </c>
      <c r="F1521">
        <v>97.283000000000001</v>
      </c>
      <c r="G1521">
        <v>99.875</v>
      </c>
      <c r="H1521">
        <v>1227.25</v>
      </c>
      <c r="I1521">
        <v>1.0888</v>
      </c>
      <c r="J1521">
        <v>6.3681999999999999</v>
      </c>
      <c r="K1521">
        <v>261.38760000000002</v>
      </c>
      <c r="L1521">
        <v>41120</v>
      </c>
      <c r="M1521">
        <v>71.83</v>
      </c>
      <c r="N1521">
        <v>1977.8</v>
      </c>
      <c r="O1521">
        <v>6.9969999999999999</v>
      </c>
      <c r="P1521">
        <v>32.924999999999997</v>
      </c>
      <c r="Q1521">
        <v>3.54</v>
      </c>
      <c r="R1521">
        <v>1.23</v>
      </c>
      <c r="S1521">
        <v>1.61</v>
      </c>
      <c r="T1521">
        <v>1.18</v>
      </c>
      <c r="U1521">
        <v>2068</v>
      </c>
      <c r="V1521">
        <v>4446.59</v>
      </c>
      <c r="W1521">
        <v>13643.59</v>
      </c>
      <c r="X1521">
        <v>7314.82</v>
      </c>
      <c r="Y1521">
        <v>2716.49</v>
      </c>
      <c r="Z1521">
        <v>26843.49</v>
      </c>
    </row>
    <row r="1522" spans="2:26" x14ac:dyDescent="0.25">
      <c r="B1522" s="3">
        <v>44663</v>
      </c>
      <c r="C1522">
        <v>357.13</v>
      </c>
      <c r="D1522">
        <v>4.4703999999999997</v>
      </c>
      <c r="E1522">
        <v>97.97</v>
      </c>
      <c r="F1522">
        <v>97.311999999999998</v>
      </c>
      <c r="G1522">
        <v>100.292</v>
      </c>
      <c r="H1522">
        <v>1236.2</v>
      </c>
      <c r="I1522">
        <v>1.0828</v>
      </c>
      <c r="J1522">
        <v>6.3657000000000004</v>
      </c>
      <c r="K1522">
        <v>264.2679</v>
      </c>
      <c r="L1522">
        <v>39290</v>
      </c>
      <c r="M1522">
        <v>71.69</v>
      </c>
      <c r="N1522">
        <v>1966.76</v>
      </c>
      <c r="O1522">
        <v>6.68</v>
      </c>
      <c r="P1522">
        <v>32.965000000000003</v>
      </c>
      <c r="Q1522">
        <v>3.58</v>
      </c>
      <c r="R1522">
        <v>1.22</v>
      </c>
      <c r="S1522">
        <v>1.59</v>
      </c>
      <c r="T1522">
        <v>1.18</v>
      </c>
      <c r="U1522">
        <v>2035</v>
      </c>
      <c r="V1522">
        <v>4397.45</v>
      </c>
      <c r="W1522">
        <v>13371.57</v>
      </c>
      <c r="X1522">
        <v>7264.43</v>
      </c>
      <c r="Y1522">
        <v>2666.76</v>
      </c>
      <c r="Z1522">
        <v>26334.98</v>
      </c>
    </row>
    <row r="1523" spans="2:26" x14ac:dyDescent="0.25">
      <c r="B1523" s="3">
        <v>44662</v>
      </c>
      <c r="C1523">
        <v>350.05</v>
      </c>
      <c r="D1523">
        <v>4.3811999999999998</v>
      </c>
      <c r="E1523">
        <v>98</v>
      </c>
      <c r="F1523">
        <v>97.349000000000004</v>
      </c>
      <c r="G1523">
        <v>99.932000000000002</v>
      </c>
      <c r="H1523">
        <v>1233.3</v>
      </c>
      <c r="I1523">
        <v>1.0884</v>
      </c>
      <c r="J1523">
        <v>6.37</v>
      </c>
      <c r="K1523">
        <v>262.90039999999999</v>
      </c>
      <c r="L1523">
        <v>39955</v>
      </c>
      <c r="M1523">
        <v>71.489999999999995</v>
      </c>
      <c r="N1523">
        <v>1953.52</v>
      </c>
      <c r="O1523">
        <v>6.6429999999999998</v>
      </c>
      <c r="P1523">
        <v>33.020000000000003</v>
      </c>
      <c r="Q1523">
        <v>3.52</v>
      </c>
      <c r="R1523">
        <v>1.19</v>
      </c>
      <c r="S1523">
        <v>1.57</v>
      </c>
      <c r="T1523">
        <v>1.1599999999999999</v>
      </c>
      <c r="U1523">
        <v>2031</v>
      </c>
      <c r="V1523">
        <v>4412.53</v>
      </c>
      <c r="W1523">
        <v>13411.96</v>
      </c>
      <c r="X1523">
        <v>7208.49</v>
      </c>
      <c r="Y1523">
        <v>2693.1</v>
      </c>
      <c r="Z1523">
        <v>26821.52</v>
      </c>
    </row>
    <row r="1524" spans="2:26" x14ac:dyDescent="0.25">
      <c r="B1524" s="3">
        <v>44661</v>
      </c>
      <c r="C1524">
        <v>344.74</v>
      </c>
      <c r="D1524">
        <v>4.2834000000000003</v>
      </c>
      <c r="E1524">
        <v>98.02</v>
      </c>
      <c r="F1524">
        <v>97.37</v>
      </c>
      <c r="G1524">
        <v>99.796000000000006</v>
      </c>
      <c r="H1524">
        <v>1225.5</v>
      </c>
      <c r="I1524">
        <v>1.0876999999999999</v>
      </c>
      <c r="J1524">
        <v>6.3650000000000002</v>
      </c>
      <c r="K1524">
        <v>260.66269999999997</v>
      </c>
      <c r="L1524">
        <v>42715</v>
      </c>
      <c r="M1524">
        <v>72.14</v>
      </c>
      <c r="N1524">
        <v>1947.54</v>
      </c>
      <c r="O1524">
        <v>6.2779999999999996</v>
      </c>
      <c r="P1524">
        <v>33.604999999999997</v>
      </c>
      <c r="Q1524">
        <v>3.38</v>
      </c>
      <c r="R1524">
        <v>1.1599999999999999</v>
      </c>
      <c r="S1524">
        <v>1.54</v>
      </c>
      <c r="T1524">
        <v>1.17</v>
      </c>
      <c r="U1524">
        <v>2055</v>
      </c>
      <c r="V1524">
        <v>4488.28</v>
      </c>
      <c r="W1524">
        <v>13711</v>
      </c>
      <c r="X1524">
        <v>7490.37</v>
      </c>
      <c r="Y1524">
        <v>2700.39</v>
      </c>
      <c r="Z1524">
        <v>26985.8</v>
      </c>
    </row>
    <row r="1525" spans="2:26" x14ac:dyDescent="0.25">
      <c r="B1525" s="3">
        <v>44660</v>
      </c>
      <c r="C1525">
        <v>344.74</v>
      </c>
      <c r="D1525">
        <v>4.2834000000000003</v>
      </c>
      <c r="E1525">
        <v>98.02</v>
      </c>
      <c r="F1525">
        <v>97.37</v>
      </c>
      <c r="G1525">
        <v>99.796000000000006</v>
      </c>
      <c r="H1525">
        <v>1225.5</v>
      </c>
      <c r="I1525">
        <v>1.0876999999999999</v>
      </c>
      <c r="J1525">
        <v>6.3650000000000002</v>
      </c>
      <c r="K1525">
        <v>260.66269999999997</v>
      </c>
      <c r="L1525">
        <v>42715</v>
      </c>
      <c r="M1525">
        <v>72.14</v>
      </c>
      <c r="N1525">
        <v>1947.54</v>
      </c>
      <c r="O1525">
        <v>6.2779999999999996</v>
      </c>
      <c r="P1525">
        <v>33.604999999999997</v>
      </c>
      <c r="Q1525">
        <v>3.38</v>
      </c>
      <c r="R1525">
        <v>1.1599999999999999</v>
      </c>
      <c r="S1525">
        <v>1.54</v>
      </c>
      <c r="T1525">
        <v>1.17</v>
      </c>
      <c r="U1525">
        <v>2055</v>
      </c>
      <c r="V1525">
        <v>4488.28</v>
      </c>
      <c r="W1525">
        <v>13711</v>
      </c>
      <c r="X1525">
        <v>7490.37</v>
      </c>
      <c r="Y1525">
        <v>2700.39</v>
      </c>
      <c r="Z1525">
        <v>26985.8</v>
      </c>
    </row>
    <row r="1526" spans="2:26" x14ac:dyDescent="0.25">
      <c r="B1526" s="3">
        <v>44659</v>
      </c>
      <c r="C1526">
        <v>344.74</v>
      </c>
      <c r="D1526">
        <v>4.2834000000000003</v>
      </c>
      <c r="E1526">
        <v>98</v>
      </c>
      <c r="F1526">
        <v>97.37</v>
      </c>
      <c r="G1526">
        <v>99.796000000000006</v>
      </c>
      <c r="H1526">
        <v>1225.5</v>
      </c>
      <c r="I1526">
        <v>1.0876999999999999</v>
      </c>
      <c r="J1526">
        <v>6.3650000000000002</v>
      </c>
      <c r="K1526">
        <v>260.66269999999997</v>
      </c>
      <c r="L1526">
        <v>42715</v>
      </c>
      <c r="M1526">
        <v>72.14</v>
      </c>
      <c r="N1526">
        <v>1947.54</v>
      </c>
      <c r="O1526">
        <v>6.2779999999999996</v>
      </c>
      <c r="P1526">
        <v>33.604999999999997</v>
      </c>
      <c r="Q1526">
        <v>3.38</v>
      </c>
      <c r="R1526">
        <v>1.1599999999999999</v>
      </c>
      <c r="S1526">
        <v>1.54</v>
      </c>
      <c r="T1526">
        <v>1.17</v>
      </c>
      <c r="U1526">
        <v>2055</v>
      </c>
      <c r="V1526">
        <v>4488.28</v>
      </c>
      <c r="W1526">
        <v>13711</v>
      </c>
      <c r="X1526">
        <v>7490.37</v>
      </c>
      <c r="Y1526">
        <v>2700.39</v>
      </c>
      <c r="Z1526">
        <v>26985.8</v>
      </c>
    </row>
    <row r="1527" spans="2:26" x14ac:dyDescent="0.25">
      <c r="B1527" s="3">
        <v>44658</v>
      </c>
      <c r="C1527">
        <v>342.76</v>
      </c>
      <c r="D1527">
        <v>4.2633000000000001</v>
      </c>
      <c r="E1527">
        <v>98</v>
      </c>
      <c r="F1527">
        <v>97.385999999999996</v>
      </c>
      <c r="G1527">
        <v>99.751000000000005</v>
      </c>
      <c r="H1527">
        <v>1219.3</v>
      </c>
      <c r="I1527">
        <v>1.0879000000000001</v>
      </c>
      <c r="J1527">
        <v>6.3604000000000003</v>
      </c>
      <c r="K1527">
        <v>256.5992</v>
      </c>
      <c r="L1527">
        <v>43380</v>
      </c>
      <c r="M1527">
        <v>72.16</v>
      </c>
      <c r="N1527">
        <v>1931.86</v>
      </c>
      <c r="O1527">
        <v>6.359</v>
      </c>
      <c r="P1527">
        <v>33.1</v>
      </c>
      <c r="Q1527">
        <v>3.34</v>
      </c>
      <c r="R1527">
        <v>1.1299999999999999</v>
      </c>
      <c r="S1527">
        <v>1.51</v>
      </c>
      <c r="T1527">
        <v>1.19</v>
      </c>
      <c r="U1527">
        <v>2061</v>
      </c>
      <c r="V1527">
        <v>4500.21</v>
      </c>
      <c r="W1527">
        <v>13897.3</v>
      </c>
      <c r="X1527">
        <v>7495.54</v>
      </c>
      <c r="Y1527">
        <v>2695.86</v>
      </c>
      <c r="Z1527">
        <v>26888.57</v>
      </c>
    </row>
    <row r="1528" spans="2:26" x14ac:dyDescent="0.25">
      <c r="B1528" s="3">
        <v>44657</v>
      </c>
      <c r="C1528">
        <v>343.95</v>
      </c>
      <c r="D1528">
        <v>4.2194000000000003</v>
      </c>
      <c r="E1528">
        <v>98.01</v>
      </c>
      <c r="F1528">
        <v>97.397999999999996</v>
      </c>
      <c r="G1528">
        <v>99.599000000000004</v>
      </c>
      <c r="H1528">
        <v>1218.3499999999999</v>
      </c>
      <c r="I1528">
        <v>1.0895999999999999</v>
      </c>
      <c r="J1528">
        <v>6.3597999999999999</v>
      </c>
      <c r="K1528">
        <v>258.19380000000001</v>
      </c>
      <c r="L1528">
        <v>43775</v>
      </c>
      <c r="M1528">
        <v>70.930000000000007</v>
      </c>
      <c r="N1528">
        <v>1925.35</v>
      </c>
      <c r="O1528">
        <v>6.0289999999999999</v>
      </c>
      <c r="P1528">
        <v>33.44</v>
      </c>
      <c r="Q1528">
        <v>3.27</v>
      </c>
      <c r="R1528">
        <v>1.1299999999999999</v>
      </c>
      <c r="S1528">
        <v>1.52</v>
      </c>
      <c r="T1528">
        <v>1.18</v>
      </c>
      <c r="U1528">
        <v>2128</v>
      </c>
      <c r="V1528">
        <v>4481.1499999999996</v>
      </c>
      <c r="W1528">
        <v>13888.82</v>
      </c>
      <c r="X1528">
        <v>7608.8</v>
      </c>
      <c r="Y1528">
        <v>2735.03</v>
      </c>
      <c r="Z1528">
        <v>27350.3</v>
      </c>
    </row>
    <row r="1529" spans="2:26" x14ac:dyDescent="0.25">
      <c r="B1529" s="3">
        <v>44656</v>
      </c>
      <c r="C1529">
        <v>336.01</v>
      </c>
      <c r="D1529">
        <v>4.0856000000000003</v>
      </c>
      <c r="E1529">
        <v>97.99</v>
      </c>
      <c r="F1529">
        <v>97.385999999999996</v>
      </c>
      <c r="G1529">
        <v>99.471999999999994</v>
      </c>
      <c r="H1529">
        <v>1212.7</v>
      </c>
      <c r="I1529">
        <v>1.0905</v>
      </c>
      <c r="J1529">
        <v>6.3628999999999998</v>
      </c>
      <c r="K1529">
        <v>260.60489999999999</v>
      </c>
      <c r="L1529">
        <v>46140</v>
      </c>
      <c r="M1529">
        <v>72.03</v>
      </c>
      <c r="N1529">
        <v>1923.6</v>
      </c>
      <c r="O1529">
        <v>6.032</v>
      </c>
      <c r="P1529">
        <v>33.454999999999998</v>
      </c>
      <c r="Q1529">
        <v>3.09</v>
      </c>
      <c r="R1529">
        <v>1.0900000000000001</v>
      </c>
      <c r="S1529">
        <v>1.48</v>
      </c>
      <c r="T1529">
        <v>1.1599999999999999</v>
      </c>
      <c r="U1529">
        <v>2213</v>
      </c>
      <c r="V1529">
        <v>4525.12</v>
      </c>
      <c r="W1529">
        <v>14204.17</v>
      </c>
      <c r="X1529">
        <v>7770.98</v>
      </c>
      <c r="Y1529">
        <v>2759.2</v>
      </c>
      <c r="Z1529">
        <v>27787.98</v>
      </c>
    </row>
    <row r="1530" spans="2:26" x14ac:dyDescent="0.25">
      <c r="B1530" s="3">
        <v>44655</v>
      </c>
      <c r="C1530">
        <v>341.38</v>
      </c>
      <c r="D1530">
        <v>4.1452999999999998</v>
      </c>
      <c r="E1530">
        <v>97.85</v>
      </c>
      <c r="F1530">
        <v>97.353999999999999</v>
      </c>
      <c r="G1530">
        <v>99</v>
      </c>
      <c r="H1530">
        <v>1214.45</v>
      </c>
      <c r="I1530">
        <v>1.0972</v>
      </c>
      <c r="J1530">
        <v>6.3628999999999998</v>
      </c>
      <c r="K1530">
        <v>264.13619999999997</v>
      </c>
      <c r="L1530">
        <v>46085</v>
      </c>
      <c r="M1530">
        <v>73.08</v>
      </c>
      <c r="N1530">
        <v>1932.73</v>
      </c>
      <c r="O1530">
        <v>5.7119999999999997</v>
      </c>
      <c r="P1530">
        <v>32.950000000000003</v>
      </c>
      <c r="Q1530">
        <v>3.13</v>
      </c>
      <c r="R1530">
        <v>1.1100000000000001</v>
      </c>
      <c r="S1530">
        <v>1.5</v>
      </c>
      <c r="T1530">
        <v>1.2</v>
      </c>
      <c r="U1530">
        <v>2307</v>
      </c>
      <c r="V1530">
        <v>4582.6400000000003</v>
      </c>
      <c r="W1530">
        <v>14532.55</v>
      </c>
      <c r="X1530">
        <v>7770.98</v>
      </c>
      <c r="Y1530">
        <v>2757.9</v>
      </c>
      <c r="Z1530">
        <v>27736.47</v>
      </c>
    </row>
    <row r="1531" spans="2:26" x14ac:dyDescent="0.25">
      <c r="B1531" s="3">
        <v>44654</v>
      </c>
      <c r="C1531">
        <v>347.95</v>
      </c>
      <c r="D1531">
        <v>4.2069999999999999</v>
      </c>
      <c r="E1531">
        <v>97.72</v>
      </c>
      <c r="F1531">
        <v>97.33</v>
      </c>
      <c r="G1531">
        <v>98.632000000000005</v>
      </c>
      <c r="H1531">
        <v>1215.5</v>
      </c>
      <c r="I1531">
        <v>1.1043000000000001</v>
      </c>
      <c r="J1531">
        <v>6.3628999999999998</v>
      </c>
      <c r="K1531">
        <v>260.87479999999999</v>
      </c>
      <c r="L1531">
        <v>46550</v>
      </c>
      <c r="M1531">
        <v>72.900000000000006</v>
      </c>
      <c r="N1531">
        <v>1925.68</v>
      </c>
      <c r="O1531">
        <v>5.72</v>
      </c>
      <c r="P1531">
        <v>34.69</v>
      </c>
      <c r="Q1531">
        <v>3.2</v>
      </c>
      <c r="R1531">
        <v>1.1499999999999999</v>
      </c>
      <c r="S1531">
        <v>1.54</v>
      </c>
      <c r="T1531">
        <v>1.2</v>
      </c>
      <c r="U1531">
        <v>2357</v>
      </c>
      <c r="V1531">
        <v>4545.8599999999997</v>
      </c>
      <c r="W1531">
        <v>14261.5</v>
      </c>
      <c r="X1531">
        <v>7537.16</v>
      </c>
      <c r="Y1531">
        <v>2739.85</v>
      </c>
      <c r="Z1531">
        <v>27665.98</v>
      </c>
    </row>
    <row r="1532" spans="2:26" x14ac:dyDescent="0.25">
      <c r="B1532" s="3">
        <v>44653</v>
      </c>
      <c r="C1532">
        <v>347.95</v>
      </c>
      <c r="D1532">
        <v>4.2069999999999999</v>
      </c>
      <c r="E1532">
        <v>97.72</v>
      </c>
      <c r="F1532">
        <v>97.33</v>
      </c>
      <c r="G1532">
        <v>98.632000000000005</v>
      </c>
      <c r="H1532">
        <v>1215.5</v>
      </c>
      <c r="I1532">
        <v>1.1043000000000001</v>
      </c>
      <c r="J1532">
        <v>6.3628999999999998</v>
      </c>
      <c r="K1532">
        <v>260.87479999999999</v>
      </c>
      <c r="L1532">
        <v>46550</v>
      </c>
      <c r="M1532">
        <v>72.900000000000006</v>
      </c>
      <c r="N1532">
        <v>1925.68</v>
      </c>
      <c r="O1532">
        <v>5.72</v>
      </c>
      <c r="P1532">
        <v>34.69</v>
      </c>
      <c r="Q1532">
        <v>3.2</v>
      </c>
      <c r="R1532">
        <v>1.1499999999999999</v>
      </c>
      <c r="S1532">
        <v>1.54</v>
      </c>
      <c r="T1532">
        <v>1.2</v>
      </c>
      <c r="U1532">
        <v>2357</v>
      </c>
      <c r="V1532">
        <v>4545.8599999999997</v>
      </c>
      <c r="W1532">
        <v>14261.5</v>
      </c>
      <c r="X1532">
        <v>7537.16</v>
      </c>
      <c r="Y1532">
        <v>2739.85</v>
      </c>
      <c r="Z1532">
        <v>27665.98</v>
      </c>
    </row>
    <row r="1533" spans="2:26" x14ac:dyDescent="0.25">
      <c r="B1533" s="3">
        <v>44652</v>
      </c>
      <c r="C1533">
        <v>347.95</v>
      </c>
      <c r="D1533">
        <v>4.2069999999999999</v>
      </c>
      <c r="E1533">
        <v>97.72</v>
      </c>
      <c r="F1533">
        <v>97.33</v>
      </c>
      <c r="G1533">
        <v>98.632000000000005</v>
      </c>
      <c r="H1533">
        <v>1215.5</v>
      </c>
      <c r="I1533">
        <v>1.1043000000000001</v>
      </c>
      <c r="J1533">
        <v>6.3628999999999998</v>
      </c>
      <c r="K1533">
        <v>260.87479999999999</v>
      </c>
      <c r="L1533">
        <v>46550</v>
      </c>
      <c r="M1533">
        <v>72.900000000000006</v>
      </c>
      <c r="N1533">
        <v>1925.68</v>
      </c>
      <c r="O1533">
        <v>5.72</v>
      </c>
      <c r="P1533">
        <v>34.69</v>
      </c>
      <c r="Q1533">
        <v>3.2</v>
      </c>
      <c r="R1533">
        <v>1.1499999999999999</v>
      </c>
      <c r="S1533">
        <v>1.54</v>
      </c>
      <c r="T1533">
        <v>1.2</v>
      </c>
      <c r="U1533">
        <v>2357</v>
      </c>
      <c r="V1533">
        <v>4545.8599999999997</v>
      </c>
      <c r="W1533">
        <v>14261.5</v>
      </c>
      <c r="X1533">
        <v>7537.16</v>
      </c>
      <c r="Y1533">
        <v>2739.85</v>
      </c>
      <c r="Z1533">
        <v>27665.98</v>
      </c>
    </row>
    <row r="1534" spans="2:26" x14ac:dyDescent="0.25">
      <c r="B1534" s="3">
        <v>44651</v>
      </c>
      <c r="C1534">
        <v>347.42</v>
      </c>
      <c r="D1534">
        <v>4.2839999999999998</v>
      </c>
      <c r="E1534">
        <v>97.6</v>
      </c>
      <c r="F1534">
        <v>97.323999999999998</v>
      </c>
      <c r="G1534">
        <v>98.311999999999998</v>
      </c>
      <c r="H1534">
        <v>1211.9000000000001</v>
      </c>
      <c r="I1534">
        <v>1.1067</v>
      </c>
      <c r="J1534">
        <v>6.34</v>
      </c>
      <c r="K1534">
        <v>255.53960000000001</v>
      </c>
      <c r="L1534">
        <v>45735</v>
      </c>
      <c r="M1534">
        <v>69.8</v>
      </c>
      <c r="N1534">
        <v>1937.44</v>
      </c>
      <c r="O1534">
        <v>5.6420000000000003</v>
      </c>
      <c r="P1534">
        <v>35.435000000000002</v>
      </c>
      <c r="Q1534">
        <v>3.25</v>
      </c>
      <c r="R1534">
        <v>1.1599999999999999</v>
      </c>
      <c r="S1534">
        <v>1.55</v>
      </c>
      <c r="T1534">
        <v>1.18</v>
      </c>
      <c r="U1534">
        <v>2358</v>
      </c>
      <c r="V1534">
        <v>4530.41</v>
      </c>
      <c r="W1534">
        <v>14220.52</v>
      </c>
      <c r="X1534">
        <v>7525.89</v>
      </c>
      <c r="Y1534">
        <v>2757.65</v>
      </c>
      <c r="Z1534">
        <v>27821.43</v>
      </c>
    </row>
    <row r="1535" spans="2:26" x14ac:dyDescent="0.25">
      <c r="B1535" s="3">
        <v>44650</v>
      </c>
      <c r="C1535">
        <v>381.78</v>
      </c>
      <c r="D1535">
        <v>4.2641</v>
      </c>
      <c r="E1535">
        <v>97.49</v>
      </c>
      <c r="F1535">
        <v>97.286000000000001</v>
      </c>
      <c r="G1535">
        <v>97.792000000000002</v>
      </c>
      <c r="H1535">
        <v>1209.5999999999999</v>
      </c>
      <c r="I1535">
        <v>1.1158999999999999</v>
      </c>
      <c r="J1535">
        <v>6.3476999999999997</v>
      </c>
      <c r="K1535">
        <v>253.53989999999999</v>
      </c>
      <c r="L1535">
        <v>47240</v>
      </c>
      <c r="M1535">
        <v>69.66</v>
      </c>
      <c r="N1535">
        <v>1932.87</v>
      </c>
      <c r="O1535">
        <v>5.6050000000000004</v>
      </c>
      <c r="P1535">
        <v>34.15</v>
      </c>
      <c r="Q1535">
        <v>3.24</v>
      </c>
      <c r="R1535">
        <v>1.1599999999999999</v>
      </c>
      <c r="S1535">
        <v>1.55</v>
      </c>
      <c r="T1535">
        <v>1.2</v>
      </c>
      <c r="U1535">
        <v>2369</v>
      </c>
      <c r="V1535">
        <v>4602.45</v>
      </c>
      <c r="W1535">
        <v>14442.27</v>
      </c>
      <c r="X1535">
        <v>7609.37</v>
      </c>
      <c r="Y1535">
        <v>2746.74</v>
      </c>
      <c r="Z1535">
        <v>28027.25</v>
      </c>
    </row>
    <row r="1536" spans="2:26" x14ac:dyDescent="0.25">
      <c r="B1536" s="3">
        <v>44649</v>
      </c>
      <c r="C1536">
        <v>382.83</v>
      </c>
      <c r="D1536">
        <v>4.3116000000000003</v>
      </c>
      <c r="E1536">
        <v>97.35</v>
      </c>
      <c r="F1536">
        <v>97.185000000000002</v>
      </c>
      <c r="G1536">
        <v>98.403999999999996</v>
      </c>
      <c r="H1536">
        <v>1219.5999999999999</v>
      </c>
      <c r="I1536">
        <v>1.1086</v>
      </c>
      <c r="J1536">
        <v>6.3642000000000003</v>
      </c>
      <c r="K1536">
        <v>256.28660000000002</v>
      </c>
      <c r="L1536">
        <v>47930</v>
      </c>
      <c r="M1536">
        <v>69.34</v>
      </c>
      <c r="N1536">
        <v>1919.43</v>
      </c>
      <c r="O1536">
        <v>5.3360000000000003</v>
      </c>
      <c r="P1536">
        <v>33.875</v>
      </c>
      <c r="Q1536">
        <v>3.26</v>
      </c>
      <c r="R1536">
        <v>1.1599999999999999</v>
      </c>
      <c r="S1536">
        <v>1.55</v>
      </c>
      <c r="T1536">
        <v>1.2</v>
      </c>
      <c r="U1536">
        <v>2417</v>
      </c>
      <c r="V1536">
        <v>4631.6000000000004</v>
      </c>
      <c r="W1536">
        <v>14619.64</v>
      </c>
      <c r="X1536">
        <v>7513</v>
      </c>
      <c r="Y1536">
        <v>2741.07</v>
      </c>
      <c r="Z1536">
        <v>28252.42</v>
      </c>
    </row>
    <row r="1537" spans="2:26" x14ac:dyDescent="0.25">
      <c r="B1537" s="3">
        <v>44648</v>
      </c>
      <c r="C1537">
        <v>389.28</v>
      </c>
      <c r="D1537">
        <v>4.4400000000000004</v>
      </c>
      <c r="E1537">
        <v>97.19</v>
      </c>
      <c r="F1537">
        <v>97.019000000000005</v>
      </c>
      <c r="G1537">
        <v>99.090999999999994</v>
      </c>
      <c r="H1537">
        <v>1227.2</v>
      </c>
      <c r="I1537">
        <v>1.0985</v>
      </c>
      <c r="J1537">
        <v>6.3720999999999997</v>
      </c>
      <c r="K1537">
        <v>257.59769999999997</v>
      </c>
      <c r="L1537">
        <v>48190</v>
      </c>
      <c r="M1537">
        <v>69.52</v>
      </c>
      <c r="N1537">
        <v>1922.8</v>
      </c>
      <c r="O1537">
        <v>5.508</v>
      </c>
      <c r="P1537">
        <v>33.97</v>
      </c>
      <c r="Q1537">
        <v>3.42</v>
      </c>
      <c r="R1537">
        <v>1.2</v>
      </c>
      <c r="S1537">
        <v>1.58</v>
      </c>
      <c r="T1537">
        <v>1.17</v>
      </c>
      <c r="U1537">
        <v>2484</v>
      </c>
      <c r="V1537">
        <v>4575.5200000000004</v>
      </c>
      <c r="W1537">
        <v>14354.9</v>
      </c>
      <c r="X1537">
        <v>7396.25</v>
      </c>
      <c r="Y1537">
        <v>2729.56</v>
      </c>
      <c r="Z1537">
        <v>27943.89</v>
      </c>
    </row>
    <row r="1538" spans="2:26" x14ac:dyDescent="0.25">
      <c r="B1538" s="3">
        <v>44647</v>
      </c>
      <c r="C1538">
        <v>390.98</v>
      </c>
      <c r="D1538">
        <v>4.4486999999999997</v>
      </c>
      <c r="E1538">
        <v>97.17</v>
      </c>
      <c r="F1538">
        <v>96.945999999999998</v>
      </c>
      <c r="G1538">
        <v>98.789000000000001</v>
      </c>
      <c r="H1538">
        <v>1218.75</v>
      </c>
      <c r="I1538">
        <v>1.0983000000000001</v>
      </c>
      <c r="J1538">
        <v>6.3662000000000001</v>
      </c>
      <c r="K1538">
        <v>257.06259999999997</v>
      </c>
      <c r="L1538">
        <v>44504</v>
      </c>
      <c r="M1538">
        <v>70.12</v>
      </c>
      <c r="N1538">
        <v>1958.29</v>
      </c>
      <c r="O1538">
        <v>5.5709999999999997</v>
      </c>
      <c r="P1538">
        <v>34.43</v>
      </c>
      <c r="Q1538">
        <v>3.41</v>
      </c>
      <c r="R1538">
        <v>1.21</v>
      </c>
      <c r="S1538">
        <v>1.59</v>
      </c>
      <c r="T1538">
        <v>1.17</v>
      </c>
      <c r="U1538">
        <v>2544</v>
      </c>
      <c r="V1538">
        <v>4543.0600000000004</v>
      </c>
      <c r="W1538">
        <v>14169.3</v>
      </c>
      <c r="X1538">
        <v>7283.92</v>
      </c>
      <c r="Y1538">
        <v>2729.98</v>
      </c>
      <c r="Z1538">
        <v>28149.84</v>
      </c>
    </row>
    <row r="1539" spans="2:26" x14ac:dyDescent="0.25">
      <c r="B1539" s="3">
        <v>44646</v>
      </c>
      <c r="C1539">
        <v>390.98</v>
      </c>
      <c r="D1539">
        <v>4.4486999999999997</v>
      </c>
      <c r="E1539">
        <v>97.17</v>
      </c>
      <c r="F1539">
        <v>96.945999999999998</v>
      </c>
      <c r="G1539">
        <v>98.789000000000001</v>
      </c>
      <c r="H1539">
        <v>1218.75</v>
      </c>
      <c r="I1539">
        <v>1.0983000000000001</v>
      </c>
      <c r="J1539">
        <v>6.3662000000000001</v>
      </c>
      <c r="K1539">
        <v>257.06259999999997</v>
      </c>
      <c r="L1539">
        <v>44504</v>
      </c>
      <c r="M1539">
        <v>70.12</v>
      </c>
      <c r="N1539">
        <v>1958.29</v>
      </c>
      <c r="O1539">
        <v>5.5709999999999997</v>
      </c>
      <c r="P1539">
        <v>34.43</v>
      </c>
      <c r="Q1539">
        <v>3.41</v>
      </c>
      <c r="R1539">
        <v>1.21</v>
      </c>
      <c r="S1539">
        <v>1.59</v>
      </c>
      <c r="T1539">
        <v>1.17</v>
      </c>
      <c r="U1539">
        <v>2544</v>
      </c>
      <c r="V1539">
        <v>4543.0600000000004</v>
      </c>
      <c r="W1539">
        <v>14169.3</v>
      </c>
      <c r="X1539">
        <v>7283.92</v>
      </c>
      <c r="Y1539">
        <v>2729.98</v>
      </c>
      <c r="Z1539">
        <v>28149.84</v>
      </c>
    </row>
    <row r="1540" spans="2:26" x14ac:dyDescent="0.25">
      <c r="B1540" s="3">
        <v>44645</v>
      </c>
      <c r="C1540">
        <v>390.98</v>
      </c>
      <c r="D1540">
        <v>4.4486999999999997</v>
      </c>
      <c r="E1540">
        <v>97.16</v>
      </c>
      <c r="F1540">
        <v>96.945999999999998</v>
      </c>
      <c r="G1540">
        <v>98.789000000000001</v>
      </c>
      <c r="H1540">
        <v>1218.75</v>
      </c>
      <c r="I1540">
        <v>1.0983000000000001</v>
      </c>
      <c r="J1540">
        <v>6.3662000000000001</v>
      </c>
      <c r="K1540">
        <v>257.06259999999997</v>
      </c>
      <c r="L1540">
        <v>44504</v>
      </c>
      <c r="M1540">
        <v>70.12</v>
      </c>
      <c r="N1540">
        <v>1958.29</v>
      </c>
      <c r="O1540">
        <v>5.5709999999999997</v>
      </c>
      <c r="P1540">
        <v>34.43</v>
      </c>
      <c r="Q1540">
        <v>3.41</v>
      </c>
      <c r="R1540">
        <v>1.21</v>
      </c>
      <c r="S1540">
        <v>1.59</v>
      </c>
      <c r="T1540">
        <v>1.17</v>
      </c>
      <c r="U1540">
        <v>2544</v>
      </c>
      <c r="V1540">
        <v>4543.0600000000004</v>
      </c>
      <c r="W1540">
        <v>14169.3</v>
      </c>
      <c r="X1540">
        <v>7283.92</v>
      </c>
      <c r="Y1540">
        <v>2729.98</v>
      </c>
      <c r="Z1540">
        <v>28149.84</v>
      </c>
    </row>
    <row r="1541" spans="2:26" x14ac:dyDescent="0.25">
      <c r="B1541" s="3">
        <v>44644</v>
      </c>
      <c r="C1541">
        <v>401.25</v>
      </c>
      <c r="D1541">
        <v>4.5548000000000002</v>
      </c>
      <c r="E1541">
        <v>97.15</v>
      </c>
      <c r="F1541">
        <v>96.966999999999999</v>
      </c>
      <c r="G1541">
        <v>98.789000000000001</v>
      </c>
      <c r="H1541">
        <v>1218.75</v>
      </c>
      <c r="I1541">
        <v>1.0996999999999999</v>
      </c>
      <c r="J1541">
        <v>6.3677999999999999</v>
      </c>
      <c r="K1541">
        <v>252.5223</v>
      </c>
      <c r="L1541">
        <v>43965</v>
      </c>
      <c r="M1541">
        <v>69.069999999999993</v>
      </c>
      <c r="N1541">
        <v>1957.69</v>
      </c>
      <c r="O1541">
        <v>5.4009999999999998</v>
      </c>
      <c r="P1541">
        <v>34.68</v>
      </c>
      <c r="Q1541">
        <v>3.52</v>
      </c>
      <c r="R1541">
        <v>1.23</v>
      </c>
      <c r="S1541">
        <v>1.61</v>
      </c>
      <c r="T1541">
        <v>1.18</v>
      </c>
      <c r="U1541">
        <v>2567</v>
      </c>
      <c r="V1541">
        <v>4520.16</v>
      </c>
      <c r="W1541">
        <v>14191.84</v>
      </c>
      <c r="X1541">
        <v>7528.14</v>
      </c>
      <c r="Y1541">
        <v>2729.66</v>
      </c>
      <c r="Z1541">
        <v>28110.39</v>
      </c>
    </row>
    <row r="1542" spans="2:26" x14ac:dyDescent="0.25">
      <c r="B1542" s="3">
        <v>44643</v>
      </c>
      <c r="C1542">
        <v>406.71</v>
      </c>
      <c r="D1542">
        <v>4.6054000000000004</v>
      </c>
      <c r="E1542">
        <v>97.23</v>
      </c>
      <c r="F1542">
        <v>96.930999999999997</v>
      </c>
      <c r="G1542">
        <v>98.622</v>
      </c>
      <c r="H1542">
        <v>1213.9000000000001</v>
      </c>
      <c r="I1542">
        <v>1.1004</v>
      </c>
      <c r="J1542">
        <v>6.3723999999999998</v>
      </c>
      <c r="K1542">
        <v>251.4684</v>
      </c>
      <c r="L1542">
        <v>42250</v>
      </c>
      <c r="M1542">
        <v>70.62</v>
      </c>
      <c r="N1542">
        <v>1943.86</v>
      </c>
      <c r="O1542">
        <v>5.2320000000000002</v>
      </c>
      <c r="P1542">
        <v>34.119999999999997</v>
      </c>
      <c r="Q1542">
        <v>3.58</v>
      </c>
      <c r="R1542">
        <v>1.23</v>
      </c>
      <c r="S1542">
        <v>1.6</v>
      </c>
      <c r="T1542">
        <v>1.19</v>
      </c>
      <c r="U1542">
        <v>2575</v>
      </c>
      <c r="V1542">
        <v>4456.24</v>
      </c>
      <c r="W1542">
        <v>13922.6</v>
      </c>
      <c r="X1542">
        <v>7635.13</v>
      </c>
      <c r="Y1542">
        <v>2735.05</v>
      </c>
      <c r="Z1542">
        <v>28040.16</v>
      </c>
    </row>
    <row r="1543" spans="2:26" x14ac:dyDescent="0.25">
      <c r="B1543" s="3">
        <v>44642</v>
      </c>
      <c r="C1543">
        <v>396.26</v>
      </c>
      <c r="D1543">
        <v>4.5580999999999996</v>
      </c>
      <c r="E1543">
        <v>97.19</v>
      </c>
      <c r="F1543">
        <v>96.864999999999995</v>
      </c>
      <c r="G1543">
        <v>98.492999999999995</v>
      </c>
      <c r="H1543">
        <v>1218.5999999999999</v>
      </c>
      <c r="I1543">
        <v>1.1029</v>
      </c>
      <c r="J1543">
        <v>6.3662999999999998</v>
      </c>
      <c r="K1543">
        <v>248.15299999999999</v>
      </c>
      <c r="L1543">
        <v>42390</v>
      </c>
      <c r="M1543">
        <v>70.25</v>
      </c>
      <c r="N1543">
        <v>1921.69</v>
      </c>
      <c r="O1543">
        <v>5.1870000000000003</v>
      </c>
      <c r="P1543">
        <v>34.174999999999997</v>
      </c>
      <c r="Q1543">
        <v>3.52</v>
      </c>
      <c r="R1543">
        <v>1.21</v>
      </c>
      <c r="S1543">
        <v>1.58</v>
      </c>
      <c r="T1543">
        <v>1.19</v>
      </c>
      <c r="U1543">
        <v>2546</v>
      </c>
      <c r="V1543">
        <v>4511.6099999999997</v>
      </c>
      <c r="W1543">
        <v>14108.82</v>
      </c>
      <c r="X1543">
        <v>7538.55</v>
      </c>
      <c r="Y1543">
        <v>2710</v>
      </c>
      <c r="Z1543">
        <v>27224.11</v>
      </c>
    </row>
    <row r="1544" spans="2:26" x14ac:dyDescent="0.25">
      <c r="B1544" s="3">
        <v>44641</v>
      </c>
      <c r="C1544">
        <v>393.25</v>
      </c>
      <c r="D1544">
        <v>4.5838999999999999</v>
      </c>
      <c r="E1544">
        <v>97.01</v>
      </c>
      <c r="F1544">
        <v>96.745000000000005</v>
      </c>
      <c r="G1544">
        <v>98.498000000000005</v>
      </c>
      <c r="H1544">
        <v>1216.3499999999999</v>
      </c>
      <c r="I1544">
        <v>1.1015999999999999</v>
      </c>
      <c r="J1544">
        <v>6.3559000000000001</v>
      </c>
      <c r="K1544">
        <v>246.28389999999999</v>
      </c>
      <c r="L1544">
        <v>41220</v>
      </c>
      <c r="M1544">
        <v>70.37</v>
      </c>
      <c r="N1544">
        <v>1935.91</v>
      </c>
      <c r="O1544">
        <v>4.9000000000000004</v>
      </c>
      <c r="P1544">
        <v>34.81</v>
      </c>
      <c r="Q1544">
        <v>3.53</v>
      </c>
      <c r="R1544">
        <v>1.25</v>
      </c>
      <c r="S1544">
        <v>1.62</v>
      </c>
      <c r="T1544">
        <v>1.21</v>
      </c>
      <c r="U1544">
        <v>2589</v>
      </c>
      <c r="V1544">
        <v>4461.18</v>
      </c>
      <c r="W1544">
        <v>13838.46</v>
      </c>
      <c r="X1544">
        <v>7244.48</v>
      </c>
      <c r="Y1544">
        <v>2686.05</v>
      </c>
      <c r="Z1544">
        <v>26827.43</v>
      </c>
    </row>
    <row r="1545" spans="2:26" x14ac:dyDescent="0.25">
      <c r="B1545" s="3">
        <v>44640</v>
      </c>
      <c r="C1545">
        <v>399.49</v>
      </c>
      <c r="D1545">
        <v>4.7264999999999997</v>
      </c>
      <c r="E1545">
        <v>96.76</v>
      </c>
      <c r="F1545">
        <v>96.524000000000001</v>
      </c>
      <c r="G1545">
        <v>98.233000000000004</v>
      </c>
      <c r="H1545">
        <v>1208.25</v>
      </c>
      <c r="I1545">
        <v>1.1051</v>
      </c>
      <c r="J1545">
        <v>6.3612000000000002</v>
      </c>
      <c r="K1545">
        <v>240.63849999999999</v>
      </c>
      <c r="L1545">
        <v>42095</v>
      </c>
      <c r="M1545">
        <v>69.06</v>
      </c>
      <c r="N1545">
        <v>1921.62</v>
      </c>
      <c r="O1545">
        <v>4.8630000000000004</v>
      </c>
      <c r="P1545">
        <v>35.494999999999997</v>
      </c>
      <c r="Q1545">
        <v>3.7</v>
      </c>
      <c r="R1545">
        <v>1.27</v>
      </c>
      <c r="S1545">
        <v>1.63</v>
      </c>
      <c r="T1545">
        <v>1.23</v>
      </c>
      <c r="U1545">
        <v>2605</v>
      </c>
      <c r="V1545">
        <v>4463.12</v>
      </c>
      <c r="W1545">
        <v>13893.84</v>
      </c>
      <c r="X1545">
        <v>7366.42</v>
      </c>
      <c r="Y1545">
        <v>2707.02</v>
      </c>
      <c r="Z1545">
        <v>26827.43</v>
      </c>
    </row>
    <row r="1546" spans="2:26" x14ac:dyDescent="0.25">
      <c r="B1546" s="3">
        <v>44639</v>
      </c>
      <c r="C1546">
        <v>399.49</v>
      </c>
      <c r="D1546">
        <v>4.7264999999999997</v>
      </c>
      <c r="E1546">
        <v>96.76</v>
      </c>
      <c r="F1546">
        <v>96.524000000000001</v>
      </c>
      <c r="G1546">
        <v>98.233000000000004</v>
      </c>
      <c r="H1546">
        <v>1208.25</v>
      </c>
      <c r="I1546">
        <v>1.1051</v>
      </c>
      <c r="J1546">
        <v>6.3612000000000002</v>
      </c>
      <c r="K1546">
        <v>240.63849999999999</v>
      </c>
      <c r="L1546">
        <v>42095</v>
      </c>
      <c r="M1546">
        <v>69.06</v>
      </c>
      <c r="N1546">
        <v>1921.62</v>
      </c>
      <c r="O1546">
        <v>4.8630000000000004</v>
      </c>
      <c r="P1546">
        <v>35.494999999999997</v>
      </c>
      <c r="Q1546">
        <v>3.7</v>
      </c>
      <c r="R1546">
        <v>1.27</v>
      </c>
      <c r="S1546">
        <v>1.63</v>
      </c>
      <c r="T1546">
        <v>1.23</v>
      </c>
      <c r="U1546">
        <v>2605</v>
      </c>
      <c r="V1546">
        <v>4463.12</v>
      </c>
      <c r="W1546">
        <v>13893.84</v>
      </c>
      <c r="X1546">
        <v>7366.42</v>
      </c>
      <c r="Y1546">
        <v>2707.02</v>
      </c>
      <c r="Z1546">
        <v>26827.43</v>
      </c>
    </row>
    <row r="1547" spans="2:26" x14ac:dyDescent="0.25">
      <c r="B1547" s="3">
        <v>44638</v>
      </c>
      <c r="C1547">
        <v>399.49</v>
      </c>
      <c r="D1547">
        <v>4.7264999999999997</v>
      </c>
      <c r="E1547">
        <v>96.75</v>
      </c>
      <c r="F1547">
        <v>96.524000000000001</v>
      </c>
      <c r="G1547">
        <v>98.233000000000004</v>
      </c>
      <c r="H1547">
        <v>1208.25</v>
      </c>
      <c r="I1547">
        <v>1.1051</v>
      </c>
      <c r="J1547">
        <v>6.3612000000000002</v>
      </c>
      <c r="K1547">
        <v>240.63849999999999</v>
      </c>
      <c r="L1547">
        <v>42095</v>
      </c>
      <c r="M1547">
        <v>69.06</v>
      </c>
      <c r="N1547">
        <v>1921.62</v>
      </c>
      <c r="O1547">
        <v>4.8630000000000004</v>
      </c>
      <c r="P1547">
        <v>35.494999999999997</v>
      </c>
      <c r="Q1547">
        <v>3.7</v>
      </c>
      <c r="R1547">
        <v>1.27</v>
      </c>
      <c r="S1547">
        <v>1.63</v>
      </c>
      <c r="T1547">
        <v>1.23</v>
      </c>
      <c r="U1547">
        <v>2605</v>
      </c>
      <c r="V1547">
        <v>4463.12</v>
      </c>
      <c r="W1547">
        <v>13893.84</v>
      </c>
      <c r="X1547">
        <v>7366.42</v>
      </c>
      <c r="Y1547">
        <v>2707.02</v>
      </c>
      <c r="Z1547">
        <v>26827.43</v>
      </c>
    </row>
    <row r="1548" spans="2:26" x14ac:dyDescent="0.25">
      <c r="B1548" s="3">
        <v>44637</v>
      </c>
      <c r="C1548">
        <v>395.12</v>
      </c>
      <c r="D1548">
        <v>4.7319000000000004</v>
      </c>
      <c r="E1548">
        <v>96.56</v>
      </c>
      <c r="F1548">
        <v>96.409000000000006</v>
      </c>
      <c r="G1548">
        <v>97.974000000000004</v>
      </c>
      <c r="H1548">
        <v>1214.3499999999999</v>
      </c>
      <c r="I1548">
        <v>1.1091</v>
      </c>
      <c r="J1548">
        <v>6.3470000000000004</v>
      </c>
      <c r="K1548">
        <v>241.05529999999999</v>
      </c>
      <c r="L1548">
        <v>40885</v>
      </c>
      <c r="M1548">
        <v>69.17</v>
      </c>
      <c r="N1548">
        <v>1942.89</v>
      </c>
      <c r="O1548">
        <v>4.99</v>
      </c>
      <c r="P1548">
        <v>35.555</v>
      </c>
      <c r="Q1548">
        <v>3.69</v>
      </c>
      <c r="R1548">
        <v>1.27</v>
      </c>
      <c r="S1548">
        <v>1.61</v>
      </c>
      <c r="T1548">
        <v>1.22</v>
      </c>
      <c r="U1548">
        <v>2588</v>
      </c>
      <c r="V1548">
        <v>4411.67</v>
      </c>
      <c r="W1548">
        <v>13614.78</v>
      </c>
      <c r="X1548">
        <v>7407.57</v>
      </c>
      <c r="Y1548">
        <v>2694.51</v>
      </c>
      <c r="Z1548">
        <v>26652.89</v>
      </c>
    </row>
    <row r="1549" spans="2:26" x14ac:dyDescent="0.25">
      <c r="B1549" s="3">
        <v>44636</v>
      </c>
      <c r="C1549">
        <v>408.29</v>
      </c>
      <c r="D1549">
        <v>4.8806000000000003</v>
      </c>
      <c r="E1549">
        <v>96.37</v>
      </c>
      <c r="F1549">
        <v>96.198999999999998</v>
      </c>
      <c r="G1549">
        <v>98.617999999999995</v>
      </c>
      <c r="H1549">
        <v>1235.7</v>
      </c>
      <c r="I1549">
        <v>1.1034999999999999</v>
      </c>
      <c r="J1549">
        <v>6.3525999999999998</v>
      </c>
      <c r="K1549">
        <v>243.31309999999999</v>
      </c>
      <c r="L1549">
        <v>40920</v>
      </c>
      <c r="M1549">
        <v>67.31</v>
      </c>
      <c r="N1549">
        <v>1927.29</v>
      </c>
      <c r="O1549">
        <v>4.7480000000000002</v>
      </c>
      <c r="P1549">
        <v>33.634999999999998</v>
      </c>
      <c r="Q1549">
        <v>3.86</v>
      </c>
      <c r="R1549">
        <v>1.36</v>
      </c>
      <c r="S1549">
        <v>1.73</v>
      </c>
      <c r="T1549">
        <v>1.22</v>
      </c>
      <c r="U1549">
        <v>2591</v>
      </c>
      <c r="V1549">
        <v>4357.8599999999997</v>
      </c>
      <c r="W1549">
        <v>13436.55</v>
      </c>
      <c r="X1549">
        <v>6889.45</v>
      </c>
      <c r="Y1549">
        <v>2659.23</v>
      </c>
      <c r="Z1549">
        <v>25762.01</v>
      </c>
    </row>
    <row r="1550" spans="2:26" x14ac:dyDescent="0.25">
      <c r="B1550" s="3">
        <v>44635</v>
      </c>
      <c r="C1550">
        <v>421.42</v>
      </c>
      <c r="D1550">
        <v>5.0971000000000002</v>
      </c>
      <c r="E1550">
        <v>95.88</v>
      </c>
      <c r="F1550">
        <v>96.12</v>
      </c>
      <c r="G1550">
        <v>99.096999999999994</v>
      </c>
      <c r="H1550">
        <v>1242.8</v>
      </c>
      <c r="I1550">
        <v>1.0955999999999999</v>
      </c>
      <c r="J1550">
        <v>6.3705999999999996</v>
      </c>
      <c r="K1550">
        <v>240.78559999999999</v>
      </c>
      <c r="L1550">
        <v>39760</v>
      </c>
      <c r="M1550">
        <v>68.680000000000007</v>
      </c>
      <c r="N1550">
        <v>1917.94</v>
      </c>
      <c r="O1550">
        <v>4.5679999999999996</v>
      </c>
      <c r="P1550">
        <v>37.445</v>
      </c>
      <c r="Q1550">
        <v>4.1100000000000003</v>
      </c>
      <c r="R1550">
        <v>1.43</v>
      </c>
      <c r="S1550">
        <v>1.82</v>
      </c>
      <c r="T1550">
        <v>1.23</v>
      </c>
      <c r="U1550">
        <v>2689</v>
      </c>
      <c r="V1550">
        <v>4262.45</v>
      </c>
      <c r="W1550">
        <v>12948.62</v>
      </c>
      <c r="X1550">
        <v>6123.94</v>
      </c>
      <c r="Y1550">
        <v>2621.53</v>
      </c>
      <c r="Z1550">
        <v>25346.48</v>
      </c>
    </row>
    <row r="1551" spans="2:26" x14ac:dyDescent="0.25">
      <c r="B1551" s="3">
        <v>44634</v>
      </c>
      <c r="C1551">
        <v>421.64</v>
      </c>
      <c r="D1551">
        <v>5.0457000000000001</v>
      </c>
      <c r="E1551">
        <v>96.34</v>
      </c>
      <c r="F1551">
        <v>96.201999999999998</v>
      </c>
      <c r="G1551">
        <v>98.998999999999995</v>
      </c>
      <c r="H1551">
        <v>1241.8499999999999</v>
      </c>
      <c r="I1551">
        <v>1.0940000000000001</v>
      </c>
      <c r="J1551">
        <v>6.3657000000000004</v>
      </c>
      <c r="K1551">
        <v>242.64250000000001</v>
      </c>
      <c r="L1551">
        <v>38830</v>
      </c>
      <c r="M1551">
        <v>67.290000000000006</v>
      </c>
      <c r="N1551">
        <v>1950.88</v>
      </c>
      <c r="O1551">
        <v>4.6580000000000004</v>
      </c>
      <c r="P1551">
        <v>37.25</v>
      </c>
      <c r="Q1551">
        <v>4.08</v>
      </c>
      <c r="R1551">
        <v>1.45</v>
      </c>
      <c r="S1551">
        <v>1.85</v>
      </c>
      <c r="T1551">
        <v>1.21</v>
      </c>
      <c r="U1551">
        <v>2727</v>
      </c>
      <c r="V1551">
        <v>4173.1099999999997</v>
      </c>
      <c r="W1551">
        <v>12581.22</v>
      </c>
      <c r="X1551">
        <v>6555.55</v>
      </c>
      <c r="Y1551">
        <v>2645.65</v>
      </c>
      <c r="Z1551">
        <v>25307.85</v>
      </c>
    </row>
    <row r="1552" spans="2:26" x14ac:dyDescent="0.25">
      <c r="B1552" s="3">
        <v>44633</v>
      </c>
      <c r="C1552">
        <v>429.04</v>
      </c>
      <c r="D1552">
        <v>4.9866999999999999</v>
      </c>
      <c r="E1552">
        <v>96.65</v>
      </c>
      <c r="F1552">
        <v>96.278000000000006</v>
      </c>
      <c r="G1552">
        <v>99.123999999999995</v>
      </c>
      <c r="H1552">
        <v>1231.7</v>
      </c>
      <c r="I1552">
        <v>1.0911999999999999</v>
      </c>
      <c r="J1552">
        <v>6.3392999999999997</v>
      </c>
      <c r="K1552">
        <v>242.76560000000001</v>
      </c>
      <c r="L1552">
        <v>38325</v>
      </c>
      <c r="M1552">
        <v>68.67</v>
      </c>
      <c r="N1552">
        <v>1988.46</v>
      </c>
      <c r="O1552">
        <v>4.7249999999999996</v>
      </c>
      <c r="P1552">
        <v>37.145000000000003</v>
      </c>
      <c r="Q1552">
        <v>3.94</v>
      </c>
      <c r="R1552">
        <v>1.43</v>
      </c>
      <c r="S1552">
        <v>1.83</v>
      </c>
      <c r="T1552">
        <v>1.22</v>
      </c>
      <c r="U1552">
        <v>2718</v>
      </c>
      <c r="V1552">
        <v>4204.3100000000004</v>
      </c>
      <c r="W1552">
        <v>12843.81</v>
      </c>
      <c r="X1552">
        <v>7060.6</v>
      </c>
      <c r="Y1552">
        <v>2661.28</v>
      </c>
      <c r="Z1552">
        <v>25162.78</v>
      </c>
    </row>
    <row r="1553" spans="2:26" x14ac:dyDescent="0.25">
      <c r="B1553" s="3">
        <v>44632</v>
      </c>
      <c r="C1553">
        <v>429.04</v>
      </c>
      <c r="D1553">
        <v>4.9866999999999999</v>
      </c>
      <c r="E1553">
        <v>96.65</v>
      </c>
      <c r="F1553">
        <v>96.278000000000006</v>
      </c>
      <c r="G1553">
        <v>99.123999999999995</v>
      </c>
      <c r="H1553">
        <v>1231.7</v>
      </c>
      <c r="I1553">
        <v>1.0911999999999999</v>
      </c>
      <c r="J1553">
        <v>6.3392999999999997</v>
      </c>
      <c r="K1553">
        <v>242.76560000000001</v>
      </c>
      <c r="L1553">
        <v>38325</v>
      </c>
      <c r="M1553">
        <v>68.67</v>
      </c>
      <c r="N1553">
        <v>1988.46</v>
      </c>
      <c r="O1553">
        <v>4.7249999999999996</v>
      </c>
      <c r="P1553">
        <v>37.145000000000003</v>
      </c>
      <c r="Q1553">
        <v>3.94</v>
      </c>
      <c r="R1553">
        <v>1.43</v>
      </c>
      <c r="S1553">
        <v>1.83</v>
      </c>
      <c r="T1553">
        <v>1.22</v>
      </c>
      <c r="U1553">
        <v>2718</v>
      </c>
      <c r="V1553">
        <v>4204.3100000000004</v>
      </c>
      <c r="W1553">
        <v>12843.81</v>
      </c>
      <c r="X1553">
        <v>7060.6</v>
      </c>
      <c r="Y1553">
        <v>2661.28</v>
      </c>
      <c r="Z1553">
        <v>25162.78</v>
      </c>
    </row>
    <row r="1554" spans="2:26" x14ac:dyDescent="0.25">
      <c r="B1554" s="3">
        <v>44631</v>
      </c>
      <c r="C1554">
        <v>429.04</v>
      </c>
      <c r="D1554">
        <v>4.9866999999999999</v>
      </c>
      <c r="E1554">
        <v>96.64</v>
      </c>
      <c r="F1554">
        <v>96.278000000000006</v>
      </c>
      <c r="G1554">
        <v>99.123999999999995</v>
      </c>
      <c r="H1554">
        <v>1231.7</v>
      </c>
      <c r="I1554">
        <v>1.0911999999999999</v>
      </c>
      <c r="J1554">
        <v>6.3392999999999997</v>
      </c>
      <c r="K1554">
        <v>242.76560000000001</v>
      </c>
      <c r="L1554">
        <v>38325</v>
      </c>
      <c r="M1554">
        <v>68.67</v>
      </c>
      <c r="N1554">
        <v>1988.46</v>
      </c>
      <c r="O1554">
        <v>4.7249999999999996</v>
      </c>
      <c r="P1554">
        <v>37.145000000000003</v>
      </c>
      <c r="Q1554">
        <v>3.94</v>
      </c>
      <c r="R1554">
        <v>1.43</v>
      </c>
      <c r="S1554">
        <v>1.83</v>
      </c>
      <c r="T1554">
        <v>1.22</v>
      </c>
      <c r="U1554">
        <v>2718</v>
      </c>
      <c r="V1554">
        <v>4204.3100000000004</v>
      </c>
      <c r="W1554">
        <v>12843.81</v>
      </c>
      <c r="X1554">
        <v>7060.6</v>
      </c>
      <c r="Y1554">
        <v>2661.28</v>
      </c>
      <c r="Z1554">
        <v>25162.78</v>
      </c>
    </row>
    <row r="1555" spans="2:26" x14ac:dyDescent="0.25">
      <c r="B1555" s="3">
        <v>44630</v>
      </c>
      <c r="C1555">
        <v>430.08</v>
      </c>
      <c r="D1555">
        <v>4.9720000000000004</v>
      </c>
      <c r="E1555">
        <v>96.77</v>
      </c>
      <c r="F1555">
        <v>96.353999999999999</v>
      </c>
      <c r="G1555">
        <v>98.507000000000005</v>
      </c>
      <c r="H1555">
        <v>1228.4000000000001</v>
      </c>
      <c r="I1555">
        <v>1.0986</v>
      </c>
      <c r="J1555">
        <v>6.3221999999999996</v>
      </c>
      <c r="K1555">
        <v>244.74289999999999</v>
      </c>
      <c r="L1555">
        <v>39630</v>
      </c>
      <c r="M1555">
        <v>66.900000000000006</v>
      </c>
      <c r="N1555">
        <v>1996.98</v>
      </c>
      <c r="O1555">
        <v>4.6310000000000002</v>
      </c>
      <c r="P1555">
        <v>38.325000000000003</v>
      </c>
      <c r="Q1555">
        <v>3.89</v>
      </c>
      <c r="R1555">
        <v>1.41</v>
      </c>
      <c r="S1555">
        <v>1.81</v>
      </c>
      <c r="T1555">
        <v>1.19</v>
      </c>
      <c r="U1555">
        <v>2704</v>
      </c>
      <c r="V1555">
        <v>4259.5200000000004</v>
      </c>
      <c r="W1555">
        <v>13129.96</v>
      </c>
      <c r="X1555">
        <v>7255.82</v>
      </c>
      <c r="Y1555">
        <v>2680.32</v>
      </c>
      <c r="Z1555">
        <v>25690.400000000001</v>
      </c>
    </row>
    <row r="1556" spans="2:26" x14ac:dyDescent="0.25">
      <c r="B1556" s="3">
        <v>44629</v>
      </c>
      <c r="C1556">
        <v>435.44</v>
      </c>
      <c r="D1556">
        <v>4.9840999999999998</v>
      </c>
      <c r="E1556">
        <v>96.98</v>
      </c>
      <c r="F1556">
        <v>96.427999999999997</v>
      </c>
      <c r="G1556">
        <v>97.968000000000004</v>
      </c>
      <c r="H1556">
        <v>1237.4000000000001</v>
      </c>
      <c r="I1556">
        <v>1.1075999999999999</v>
      </c>
      <c r="J1556">
        <v>6.3175999999999997</v>
      </c>
      <c r="K1556">
        <v>246.27889999999999</v>
      </c>
      <c r="L1556">
        <v>41920</v>
      </c>
      <c r="M1556">
        <v>66.650000000000006</v>
      </c>
      <c r="N1556">
        <v>1991.83</v>
      </c>
      <c r="O1556">
        <v>4.5259999999999998</v>
      </c>
      <c r="P1556">
        <v>38.965000000000003</v>
      </c>
      <c r="Q1556">
        <v>3.84</v>
      </c>
      <c r="R1556">
        <v>1.38</v>
      </c>
      <c r="S1556">
        <v>1.78</v>
      </c>
      <c r="T1556">
        <v>1.1499999999999999</v>
      </c>
      <c r="U1556">
        <v>2558</v>
      </c>
      <c r="V1556">
        <v>4277.88</v>
      </c>
      <c r="W1556">
        <v>13255.55</v>
      </c>
      <c r="X1556">
        <v>7189.58</v>
      </c>
      <c r="Y1556">
        <v>2622.4</v>
      </c>
      <c r="Z1556">
        <v>24717.53</v>
      </c>
    </row>
    <row r="1557" spans="2:26" x14ac:dyDescent="0.25">
      <c r="B1557" s="3">
        <v>44628</v>
      </c>
      <c r="C1557">
        <v>451.52</v>
      </c>
      <c r="D1557">
        <v>5.1082000000000001</v>
      </c>
      <c r="E1557">
        <v>97.08</v>
      </c>
      <c r="F1557">
        <v>96.528000000000006</v>
      </c>
      <c r="G1557">
        <v>99.061999999999998</v>
      </c>
      <c r="H1557">
        <v>1237.4000000000001</v>
      </c>
      <c r="I1557">
        <v>1.0899000000000001</v>
      </c>
      <c r="J1557">
        <v>6.3186999999999998</v>
      </c>
      <c r="K1557">
        <v>244.3561</v>
      </c>
      <c r="L1557">
        <v>38505</v>
      </c>
      <c r="M1557">
        <v>67.459999999999994</v>
      </c>
      <c r="N1557">
        <v>2050.7600000000002</v>
      </c>
      <c r="O1557">
        <v>4.5270000000000001</v>
      </c>
      <c r="P1557">
        <v>42.62</v>
      </c>
      <c r="Q1557">
        <v>3.92</v>
      </c>
      <c r="R1557">
        <v>1.42</v>
      </c>
      <c r="S1557">
        <v>1.83</v>
      </c>
      <c r="T1557">
        <v>1.1499999999999999</v>
      </c>
      <c r="U1557">
        <v>2352</v>
      </c>
      <c r="V1557">
        <v>4170.7</v>
      </c>
      <c r="W1557">
        <v>12795.55</v>
      </c>
      <c r="X1557">
        <v>7237.8</v>
      </c>
      <c r="Y1557">
        <v>2622.4</v>
      </c>
      <c r="Z1557">
        <v>24790.95</v>
      </c>
    </row>
    <row r="1558" spans="2:26" x14ac:dyDescent="0.25">
      <c r="B1558" s="3">
        <v>44627</v>
      </c>
      <c r="C1558">
        <v>449.56</v>
      </c>
      <c r="D1558">
        <v>5.3658999999999999</v>
      </c>
      <c r="E1558">
        <v>97.42</v>
      </c>
      <c r="F1558">
        <v>96.802000000000007</v>
      </c>
      <c r="G1558">
        <v>99.293000000000006</v>
      </c>
      <c r="H1558">
        <v>1227</v>
      </c>
      <c r="I1558">
        <v>1.0853999999999999</v>
      </c>
      <c r="J1558">
        <v>6.3208000000000002</v>
      </c>
      <c r="K1558">
        <v>240.6019</v>
      </c>
      <c r="L1558">
        <v>37540</v>
      </c>
      <c r="M1558">
        <v>70.349999999999994</v>
      </c>
      <c r="N1558">
        <v>1998.11</v>
      </c>
      <c r="O1558">
        <v>4.8330000000000002</v>
      </c>
      <c r="P1558">
        <v>51.765000000000001</v>
      </c>
      <c r="Q1558">
        <v>3.87</v>
      </c>
      <c r="R1558">
        <v>1.37</v>
      </c>
      <c r="S1558">
        <v>1.79</v>
      </c>
      <c r="T1558">
        <v>1.1299999999999999</v>
      </c>
      <c r="U1558">
        <v>2235</v>
      </c>
      <c r="V1558">
        <v>4201.09</v>
      </c>
      <c r="W1558">
        <v>12830.96</v>
      </c>
      <c r="X1558">
        <v>7412.59</v>
      </c>
      <c r="Y1558">
        <v>2651.31</v>
      </c>
      <c r="Z1558">
        <v>25221.41</v>
      </c>
    </row>
    <row r="1559" spans="2:26" x14ac:dyDescent="0.25">
      <c r="B1559" s="3">
        <v>44626</v>
      </c>
      <c r="C1559">
        <v>440.53</v>
      </c>
      <c r="D1559">
        <v>5.133</v>
      </c>
      <c r="E1559">
        <v>97.74</v>
      </c>
      <c r="F1559">
        <v>97.16</v>
      </c>
      <c r="G1559">
        <v>98.647999999999996</v>
      </c>
      <c r="H1559">
        <v>1214.1500000000001</v>
      </c>
      <c r="I1559">
        <v>1.0928</v>
      </c>
      <c r="J1559">
        <v>6.3196000000000003</v>
      </c>
      <c r="K1559">
        <v>239.6703</v>
      </c>
      <c r="L1559">
        <v>39545</v>
      </c>
      <c r="M1559">
        <v>71.27</v>
      </c>
      <c r="N1559">
        <v>1970.7</v>
      </c>
      <c r="O1559">
        <v>5.016</v>
      </c>
      <c r="P1559">
        <v>38.65</v>
      </c>
      <c r="Q1559">
        <v>3.76</v>
      </c>
      <c r="R1559">
        <v>1.3</v>
      </c>
      <c r="S1559">
        <v>1.72</v>
      </c>
      <c r="T1559">
        <v>1.1200000000000001</v>
      </c>
      <c r="U1559">
        <v>2148</v>
      </c>
      <c r="V1559">
        <v>4328.87</v>
      </c>
      <c r="W1559">
        <v>13313.44</v>
      </c>
      <c r="X1559">
        <v>7686.87</v>
      </c>
      <c r="Y1559">
        <v>2713.43</v>
      </c>
      <c r="Z1559">
        <v>25985.47</v>
      </c>
    </row>
    <row r="1560" spans="2:26" x14ac:dyDescent="0.25">
      <c r="B1560" s="3">
        <v>44625</v>
      </c>
      <c r="C1560">
        <v>440.53</v>
      </c>
      <c r="D1560">
        <v>5.133</v>
      </c>
      <c r="E1560">
        <v>97.74</v>
      </c>
      <c r="F1560">
        <v>97.16</v>
      </c>
      <c r="G1560">
        <v>98.647999999999996</v>
      </c>
      <c r="H1560">
        <v>1214.1500000000001</v>
      </c>
      <c r="I1560">
        <v>1.0928</v>
      </c>
      <c r="J1560">
        <v>6.3196000000000003</v>
      </c>
      <c r="K1560">
        <v>239.6703</v>
      </c>
      <c r="L1560">
        <v>39545</v>
      </c>
      <c r="M1560">
        <v>71.27</v>
      </c>
      <c r="N1560">
        <v>1970.7</v>
      </c>
      <c r="O1560">
        <v>5.016</v>
      </c>
      <c r="P1560">
        <v>38.65</v>
      </c>
      <c r="Q1560">
        <v>3.76</v>
      </c>
      <c r="R1560">
        <v>1.3</v>
      </c>
      <c r="S1560">
        <v>1.72</v>
      </c>
      <c r="T1560">
        <v>1.1200000000000001</v>
      </c>
      <c r="U1560">
        <v>2148</v>
      </c>
      <c r="V1560">
        <v>4328.87</v>
      </c>
      <c r="W1560">
        <v>13313.44</v>
      </c>
      <c r="X1560">
        <v>7686.87</v>
      </c>
      <c r="Y1560">
        <v>2713.43</v>
      </c>
      <c r="Z1560">
        <v>25985.47</v>
      </c>
    </row>
    <row r="1561" spans="2:26" x14ac:dyDescent="0.25">
      <c r="B1561" s="3">
        <v>44624</v>
      </c>
      <c r="C1561">
        <v>440.53</v>
      </c>
      <c r="D1561">
        <v>5.133</v>
      </c>
      <c r="E1561">
        <v>97.74</v>
      </c>
      <c r="F1561">
        <v>97.16</v>
      </c>
      <c r="G1561">
        <v>98.647999999999996</v>
      </c>
      <c r="H1561">
        <v>1214.1500000000001</v>
      </c>
      <c r="I1561">
        <v>1.0928</v>
      </c>
      <c r="J1561">
        <v>6.3196000000000003</v>
      </c>
      <c r="K1561">
        <v>239.6703</v>
      </c>
      <c r="L1561">
        <v>39545</v>
      </c>
      <c r="M1561">
        <v>71.27</v>
      </c>
      <c r="N1561">
        <v>1970.7</v>
      </c>
      <c r="O1561">
        <v>5.016</v>
      </c>
      <c r="P1561">
        <v>38.65</v>
      </c>
      <c r="Q1561">
        <v>3.76</v>
      </c>
      <c r="R1561">
        <v>1.3</v>
      </c>
      <c r="S1561">
        <v>1.72</v>
      </c>
      <c r="T1561">
        <v>1.1200000000000001</v>
      </c>
      <c r="U1561">
        <v>2148</v>
      </c>
      <c r="V1561">
        <v>4328.87</v>
      </c>
      <c r="W1561">
        <v>13313.44</v>
      </c>
      <c r="X1561">
        <v>7686.87</v>
      </c>
      <c r="Y1561">
        <v>2713.43</v>
      </c>
      <c r="Z1561">
        <v>25985.47</v>
      </c>
    </row>
    <row r="1562" spans="2:26" x14ac:dyDescent="0.25">
      <c r="B1562" s="3">
        <v>44623</v>
      </c>
      <c r="C1562">
        <v>415.12</v>
      </c>
      <c r="D1562">
        <v>4.9029999999999996</v>
      </c>
      <c r="E1562">
        <v>97.88</v>
      </c>
      <c r="F1562">
        <v>97.31</v>
      </c>
      <c r="G1562">
        <v>97.784999999999997</v>
      </c>
      <c r="H1562">
        <v>1204.6500000000001</v>
      </c>
      <c r="I1562">
        <v>1.1066</v>
      </c>
      <c r="J1562">
        <v>6.3202999999999996</v>
      </c>
      <c r="K1562">
        <v>239.63929999999999</v>
      </c>
      <c r="L1562">
        <v>42080</v>
      </c>
      <c r="M1562">
        <v>70.53</v>
      </c>
      <c r="N1562">
        <v>1935.95</v>
      </c>
      <c r="O1562">
        <v>4.7220000000000004</v>
      </c>
      <c r="P1562">
        <v>43.6</v>
      </c>
      <c r="Q1562">
        <v>3.58</v>
      </c>
      <c r="R1562">
        <v>1.25</v>
      </c>
      <c r="S1562">
        <v>1.67</v>
      </c>
      <c r="T1562">
        <v>1.1000000000000001</v>
      </c>
      <c r="U1562">
        <v>2104</v>
      </c>
      <c r="V1562">
        <v>4363.49</v>
      </c>
      <c r="W1562">
        <v>13537.94</v>
      </c>
      <c r="X1562">
        <v>7900.04</v>
      </c>
      <c r="Y1562">
        <v>2747.08</v>
      </c>
      <c r="Z1562">
        <v>26577.27</v>
      </c>
    </row>
    <row r="1563" spans="2:26" x14ac:dyDescent="0.25">
      <c r="B1563" s="3">
        <v>44622</v>
      </c>
      <c r="C1563">
        <v>412.27</v>
      </c>
      <c r="D1563">
        <v>4.6863999999999999</v>
      </c>
      <c r="E1563">
        <v>97.88</v>
      </c>
      <c r="F1563">
        <v>97.391000000000005</v>
      </c>
      <c r="G1563">
        <v>97.385000000000005</v>
      </c>
      <c r="H1563">
        <v>1206</v>
      </c>
      <c r="I1563">
        <v>1.1119000000000001</v>
      </c>
      <c r="J1563">
        <v>6.3211000000000004</v>
      </c>
      <c r="K1563">
        <v>236.37690000000001</v>
      </c>
      <c r="L1563">
        <v>43925</v>
      </c>
      <c r="M1563">
        <v>70.319999999999993</v>
      </c>
      <c r="N1563">
        <v>1928.72</v>
      </c>
      <c r="O1563">
        <v>4.7619999999999996</v>
      </c>
      <c r="P1563">
        <v>38.505000000000003</v>
      </c>
      <c r="Q1563">
        <v>3.55</v>
      </c>
      <c r="R1563">
        <v>1.24</v>
      </c>
      <c r="S1563">
        <v>1.67</v>
      </c>
      <c r="T1563">
        <v>1.07</v>
      </c>
      <c r="U1563">
        <v>2137</v>
      </c>
      <c r="V1563">
        <v>4386.54</v>
      </c>
      <c r="W1563">
        <v>13752.02</v>
      </c>
      <c r="X1563">
        <v>7908.18</v>
      </c>
      <c r="Y1563">
        <v>2703.52</v>
      </c>
      <c r="Z1563">
        <v>26393.03</v>
      </c>
    </row>
    <row r="1564" spans="2:26" x14ac:dyDescent="0.25">
      <c r="B1564" s="3">
        <v>44621</v>
      </c>
      <c r="C1564">
        <v>420.88</v>
      </c>
      <c r="D1564">
        <v>4.8041</v>
      </c>
      <c r="E1564">
        <v>97.88</v>
      </c>
      <c r="F1564">
        <v>97.438000000000002</v>
      </c>
      <c r="G1564">
        <v>97.409000000000006</v>
      </c>
      <c r="H1564">
        <v>1202.5</v>
      </c>
      <c r="I1564">
        <v>1.1125</v>
      </c>
      <c r="J1564">
        <v>6.3118999999999996</v>
      </c>
      <c r="K1564">
        <v>232.85589999999999</v>
      </c>
      <c r="L1564">
        <v>44240</v>
      </c>
      <c r="M1564">
        <v>67.680000000000007</v>
      </c>
      <c r="N1564">
        <v>1945.28</v>
      </c>
      <c r="O1564">
        <v>4.5730000000000004</v>
      </c>
      <c r="P1564">
        <v>31.5</v>
      </c>
      <c r="Q1564">
        <v>3.71</v>
      </c>
      <c r="R1564">
        <v>1.24</v>
      </c>
      <c r="S1564">
        <v>1.66</v>
      </c>
      <c r="T1564">
        <v>1.05</v>
      </c>
      <c r="U1564">
        <v>2069</v>
      </c>
      <c r="V1564">
        <v>4306.26</v>
      </c>
      <c r="W1564">
        <v>13532.46</v>
      </c>
      <c r="X1564">
        <v>8053.04</v>
      </c>
      <c r="Y1564">
        <v>2699.18</v>
      </c>
      <c r="Z1564">
        <v>26844.720000000001</v>
      </c>
    </row>
    <row r="1565" spans="2:26" x14ac:dyDescent="0.25">
      <c r="B1565" s="3">
        <v>44620</v>
      </c>
      <c r="C1565">
        <v>410.99</v>
      </c>
      <c r="D1565">
        <v>4.6882999999999999</v>
      </c>
      <c r="E1565">
        <v>97.88</v>
      </c>
      <c r="F1565">
        <v>97.438999999999993</v>
      </c>
      <c r="G1565">
        <v>96.706999999999994</v>
      </c>
      <c r="H1565">
        <v>1202.5</v>
      </c>
      <c r="I1565">
        <v>1.1218999999999999</v>
      </c>
      <c r="J1565">
        <v>6.3091999999999997</v>
      </c>
      <c r="K1565">
        <v>233.35669999999999</v>
      </c>
      <c r="L1565">
        <v>42000</v>
      </c>
      <c r="M1565">
        <v>66.14</v>
      </c>
      <c r="N1565">
        <v>1908.99</v>
      </c>
      <c r="O1565">
        <v>4.4020000000000001</v>
      </c>
      <c r="P1565">
        <v>27.95</v>
      </c>
      <c r="Q1565">
        <v>3.59</v>
      </c>
      <c r="R1565">
        <v>1.22</v>
      </c>
      <c r="S1565">
        <v>1.64</v>
      </c>
      <c r="T1565">
        <v>1.04</v>
      </c>
      <c r="U1565">
        <v>2040</v>
      </c>
      <c r="V1565">
        <v>4373.9399999999996</v>
      </c>
      <c r="W1565">
        <v>13751.4</v>
      </c>
      <c r="X1565">
        <v>8023.93</v>
      </c>
      <c r="Y1565">
        <v>2699.18</v>
      </c>
      <c r="Z1565">
        <v>26526.82</v>
      </c>
    </row>
    <row r="1566" spans="2:26" x14ac:dyDescent="0.25">
      <c r="B1566" s="3">
        <v>44619</v>
      </c>
      <c r="C1566">
        <v>379.07</v>
      </c>
      <c r="D1566">
        <v>4.5212000000000003</v>
      </c>
      <c r="E1566">
        <v>97.84</v>
      </c>
      <c r="F1566">
        <v>97.465999999999994</v>
      </c>
      <c r="G1566">
        <v>96.614999999999995</v>
      </c>
      <c r="H1566">
        <v>1201.75</v>
      </c>
      <c r="I1566">
        <v>1.1268</v>
      </c>
      <c r="J1566">
        <v>6.3174999999999999</v>
      </c>
      <c r="K1566">
        <v>233.1403</v>
      </c>
      <c r="L1566">
        <v>39202.089999999997</v>
      </c>
      <c r="M1566">
        <v>67.06</v>
      </c>
      <c r="N1566">
        <v>1889.34</v>
      </c>
      <c r="O1566">
        <v>4.47</v>
      </c>
      <c r="P1566">
        <v>27.51</v>
      </c>
      <c r="Q1566">
        <v>3.53</v>
      </c>
      <c r="R1566">
        <v>1.21</v>
      </c>
      <c r="S1566">
        <v>1.64</v>
      </c>
      <c r="T1566">
        <v>1.03</v>
      </c>
      <c r="U1566">
        <v>2076</v>
      </c>
      <c r="V1566">
        <v>4384.6499999999996</v>
      </c>
      <c r="W1566">
        <v>13694.62</v>
      </c>
      <c r="X1566">
        <v>7991.64</v>
      </c>
      <c r="Y1566">
        <v>2676.76</v>
      </c>
      <c r="Z1566">
        <v>26476.5</v>
      </c>
    </row>
    <row r="1567" spans="2:26" x14ac:dyDescent="0.25">
      <c r="B1567" s="3">
        <v>44618</v>
      </c>
      <c r="C1567">
        <v>379.07</v>
      </c>
      <c r="D1567">
        <v>4.5212000000000003</v>
      </c>
      <c r="E1567">
        <v>97.84</v>
      </c>
      <c r="F1567">
        <v>97.465999999999994</v>
      </c>
      <c r="G1567">
        <v>96.614999999999995</v>
      </c>
      <c r="H1567">
        <v>1201.75</v>
      </c>
      <c r="I1567">
        <v>1.1268</v>
      </c>
      <c r="J1567">
        <v>6.3174999999999999</v>
      </c>
      <c r="K1567">
        <v>233.1403</v>
      </c>
      <c r="L1567">
        <v>39202.089999999997</v>
      </c>
      <c r="M1567">
        <v>67.06</v>
      </c>
      <c r="N1567">
        <v>1889.34</v>
      </c>
      <c r="O1567">
        <v>4.47</v>
      </c>
      <c r="P1567">
        <v>27.51</v>
      </c>
      <c r="Q1567">
        <v>3.53</v>
      </c>
      <c r="R1567">
        <v>1.21</v>
      </c>
      <c r="S1567">
        <v>1.64</v>
      </c>
      <c r="T1567">
        <v>1.03</v>
      </c>
      <c r="U1567">
        <v>2076</v>
      </c>
      <c r="V1567">
        <v>4384.6499999999996</v>
      </c>
      <c r="W1567">
        <v>13694.62</v>
      </c>
      <c r="X1567">
        <v>7991.64</v>
      </c>
      <c r="Y1567">
        <v>2676.76</v>
      </c>
      <c r="Z1567">
        <v>26476.5</v>
      </c>
    </row>
    <row r="1568" spans="2:26" x14ac:dyDescent="0.25">
      <c r="B1568" s="3">
        <v>44617</v>
      </c>
      <c r="C1568">
        <v>379.07</v>
      </c>
      <c r="D1568">
        <v>4.5212000000000003</v>
      </c>
      <c r="E1568">
        <v>97.83</v>
      </c>
      <c r="F1568">
        <v>97.465999999999994</v>
      </c>
      <c r="G1568">
        <v>96.614999999999995</v>
      </c>
      <c r="H1568">
        <v>1201.75</v>
      </c>
      <c r="I1568">
        <v>1.1268</v>
      </c>
      <c r="J1568">
        <v>6.3174999999999999</v>
      </c>
      <c r="K1568">
        <v>233.1403</v>
      </c>
      <c r="L1568">
        <v>39202.089999999997</v>
      </c>
      <c r="M1568">
        <v>67.06</v>
      </c>
      <c r="N1568">
        <v>1889.34</v>
      </c>
      <c r="O1568">
        <v>4.47</v>
      </c>
      <c r="P1568">
        <v>27.51</v>
      </c>
      <c r="Q1568">
        <v>3.53</v>
      </c>
      <c r="R1568">
        <v>1.21</v>
      </c>
      <c r="S1568">
        <v>1.64</v>
      </c>
      <c r="T1568">
        <v>1.03</v>
      </c>
      <c r="U1568">
        <v>2076</v>
      </c>
      <c r="V1568">
        <v>4384.6499999999996</v>
      </c>
      <c r="W1568">
        <v>13694.62</v>
      </c>
      <c r="X1568">
        <v>7991.64</v>
      </c>
      <c r="Y1568">
        <v>2676.76</v>
      </c>
      <c r="Z1568">
        <v>26476.5</v>
      </c>
    </row>
    <row r="1569" spans="2:26" x14ac:dyDescent="0.25">
      <c r="B1569" s="3">
        <v>44616</v>
      </c>
      <c r="C1569">
        <v>396.35</v>
      </c>
      <c r="D1569">
        <v>4.6839000000000004</v>
      </c>
      <c r="E1569">
        <v>97.58</v>
      </c>
      <c r="F1569">
        <v>97.296999999999997</v>
      </c>
      <c r="G1569">
        <v>97.137</v>
      </c>
      <c r="H1569">
        <v>1202.5</v>
      </c>
      <c r="I1569">
        <v>1.1192</v>
      </c>
      <c r="J1569">
        <v>6.3292000000000002</v>
      </c>
      <c r="K1569">
        <v>235.1678</v>
      </c>
      <c r="L1569">
        <v>38360</v>
      </c>
      <c r="M1569">
        <v>68.510000000000005</v>
      </c>
      <c r="N1569">
        <v>1903.89</v>
      </c>
      <c r="O1569">
        <v>4.5679999999999996</v>
      </c>
      <c r="P1569">
        <v>37.01</v>
      </c>
      <c r="Q1569">
        <v>3.72</v>
      </c>
      <c r="R1569">
        <v>1.24</v>
      </c>
      <c r="S1569">
        <v>1.67</v>
      </c>
      <c r="T1569">
        <v>1.02</v>
      </c>
      <c r="U1569">
        <v>2187</v>
      </c>
      <c r="V1569">
        <v>4288.7</v>
      </c>
      <c r="W1569">
        <v>13473.58</v>
      </c>
      <c r="X1569">
        <v>8030.9</v>
      </c>
      <c r="Y1569">
        <v>2648.8</v>
      </c>
      <c r="Z1569">
        <v>25970.82</v>
      </c>
    </row>
    <row r="1570" spans="2:26" x14ac:dyDescent="0.25">
      <c r="B1570" s="3">
        <v>44615</v>
      </c>
      <c r="C1570">
        <v>367.16</v>
      </c>
      <c r="D1570">
        <v>4.4439000000000002</v>
      </c>
      <c r="E1570">
        <v>98.03</v>
      </c>
      <c r="F1570">
        <v>97.736000000000004</v>
      </c>
      <c r="G1570">
        <v>96.19</v>
      </c>
      <c r="H1570">
        <v>1193.55</v>
      </c>
      <c r="I1570">
        <v>1.1307</v>
      </c>
      <c r="J1570">
        <v>6.3144999999999998</v>
      </c>
      <c r="K1570">
        <v>238.39869999999999</v>
      </c>
      <c r="L1570">
        <v>37660</v>
      </c>
      <c r="M1570">
        <v>70.05</v>
      </c>
      <c r="N1570">
        <v>1909.01</v>
      </c>
      <c r="O1570">
        <v>4.6230000000000002</v>
      </c>
      <c r="P1570">
        <v>28.965</v>
      </c>
      <c r="Q1570">
        <v>3.59</v>
      </c>
      <c r="R1570">
        <v>1.21</v>
      </c>
      <c r="S1570">
        <v>1.66</v>
      </c>
      <c r="T1570">
        <v>1</v>
      </c>
      <c r="U1570">
        <v>2244</v>
      </c>
      <c r="V1570">
        <v>4225.5</v>
      </c>
      <c r="W1570">
        <v>13037.49</v>
      </c>
      <c r="X1570">
        <v>8317.2199999999993</v>
      </c>
      <c r="Y1570">
        <v>2719.53</v>
      </c>
      <c r="Z1570">
        <v>26449.61</v>
      </c>
    </row>
    <row r="1571" spans="2:26" x14ac:dyDescent="0.25">
      <c r="B1571" s="3">
        <v>44614</v>
      </c>
      <c r="C1571">
        <v>360.42</v>
      </c>
      <c r="D1571">
        <v>4.4292999999999996</v>
      </c>
      <c r="E1571">
        <v>98.05</v>
      </c>
      <c r="F1571">
        <v>97.650999999999996</v>
      </c>
      <c r="G1571">
        <v>96.025000000000006</v>
      </c>
      <c r="H1571">
        <v>1192.5999999999999</v>
      </c>
      <c r="I1571">
        <v>1.1325000000000001</v>
      </c>
      <c r="J1571">
        <v>6.3263999999999996</v>
      </c>
      <c r="K1571">
        <v>235.66820000000001</v>
      </c>
      <c r="L1571">
        <v>37915</v>
      </c>
      <c r="M1571">
        <v>69.12</v>
      </c>
      <c r="N1571">
        <v>1898.64</v>
      </c>
      <c r="O1571">
        <v>4.4980000000000002</v>
      </c>
      <c r="P1571">
        <v>25.96</v>
      </c>
      <c r="Q1571">
        <v>3.61</v>
      </c>
      <c r="R1571">
        <v>1.19</v>
      </c>
      <c r="S1571">
        <v>1.64</v>
      </c>
      <c r="T1571">
        <v>0.99</v>
      </c>
      <c r="U1571">
        <v>2148</v>
      </c>
      <c r="V1571">
        <v>4304.76</v>
      </c>
      <c r="W1571">
        <v>13381.52</v>
      </c>
      <c r="X1571">
        <v>8270.69</v>
      </c>
      <c r="Y1571">
        <v>2706.79</v>
      </c>
      <c r="Z1571">
        <v>26449.61</v>
      </c>
    </row>
    <row r="1572" spans="2:26" x14ac:dyDescent="0.25">
      <c r="B1572" s="3">
        <v>44613</v>
      </c>
      <c r="C1572">
        <v>355.13</v>
      </c>
      <c r="D1572">
        <v>4.4138999999999999</v>
      </c>
      <c r="E1572">
        <v>98.13</v>
      </c>
      <c r="F1572">
        <v>97.875</v>
      </c>
      <c r="G1572">
        <v>96.078000000000003</v>
      </c>
      <c r="H1572">
        <v>1191.95</v>
      </c>
      <c r="I1572">
        <v>1.1311</v>
      </c>
      <c r="J1572">
        <v>6.3352000000000004</v>
      </c>
      <c r="K1572">
        <v>233.3878</v>
      </c>
      <c r="L1572">
        <v>39945</v>
      </c>
      <c r="M1572">
        <v>68.010000000000005</v>
      </c>
      <c r="N1572">
        <v>1906.29</v>
      </c>
      <c r="O1572">
        <v>4.431</v>
      </c>
      <c r="P1572">
        <v>23.805</v>
      </c>
      <c r="Q1572">
        <v>3.65</v>
      </c>
      <c r="R1572">
        <v>1.18</v>
      </c>
      <c r="S1572">
        <v>1.63</v>
      </c>
      <c r="T1572">
        <v>0.99</v>
      </c>
      <c r="U1572">
        <v>2045</v>
      </c>
      <c r="V1572">
        <v>4348.87</v>
      </c>
      <c r="W1572">
        <v>13548.07</v>
      </c>
      <c r="X1572">
        <v>8455.99</v>
      </c>
      <c r="Y1572">
        <v>2743.8</v>
      </c>
      <c r="Z1572">
        <v>26910.87</v>
      </c>
    </row>
    <row r="1573" spans="2:26" x14ac:dyDescent="0.25">
      <c r="B1573" s="3">
        <v>44612</v>
      </c>
      <c r="C1573">
        <v>355.13</v>
      </c>
      <c r="D1573">
        <v>4.4054000000000002</v>
      </c>
      <c r="E1573">
        <v>98.13</v>
      </c>
      <c r="F1573">
        <v>97.945999999999998</v>
      </c>
      <c r="G1573">
        <v>96.043000000000006</v>
      </c>
      <c r="H1573">
        <v>1195.75</v>
      </c>
      <c r="I1573">
        <v>1.1322000000000001</v>
      </c>
      <c r="J1573">
        <v>6.3255999999999997</v>
      </c>
      <c r="K1573">
        <v>232.69919999999999</v>
      </c>
      <c r="L1573">
        <v>39945</v>
      </c>
      <c r="M1573">
        <v>68.010000000000005</v>
      </c>
      <c r="N1573">
        <v>1898.43</v>
      </c>
      <c r="O1573">
        <v>4.431</v>
      </c>
      <c r="P1573">
        <v>23.805</v>
      </c>
      <c r="Q1573">
        <v>3.65</v>
      </c>
      <c r="R1573">
        <v>1.18</v>
      </c>
      <c r="S1573">
        <v>1.63</v>
      </c>
      <c r="T1573">
        <v>0.99</v>
      </c>
      <c r="U1573">
        <v>1964</v>
      </c>
      <c r="V1573">
        <v>4348.87</v>
      </c>
      <c r="W1573">
        <v>13548.07</v>
      </c>
      <c r="X1573">
        <v>8537.9699999999993</v>
      </c>
      <c r="Y1573">
        <v>2744.52</v>
      </c>
      <c r="Z1573">
        <v>27122.07</v>
      </c>
    </row>
    <row r="1574" spans="2:26" x14ac:dyDescent="0.25">
      <c r="B1574" s="3">
        <v>44611</v>
      </c>
      <c r="C1574">
        <v>355.13</v>
      </c>
      <c r="D1574">
        <v>4.4054000000000002</v>
      </c>
      <c r="E1574">
        <v>98.13</v>
      </c>
      <c r="F1574">
        <v>97.945999999999998</v>
      </c>
      <c r="G1574">
        <v>96.043000000000006</v>
      </c>
      <c r="H1574">
        <v>1195.75</v>
      </c>
      <c r="I1574">
        <v>1.1322000000000001</v>
      </c>
      <c r="J1574">
        <v>6.3255999999999997</v>
      </c>
      <c r="K1574">
        <v>232.69919999999999</v>
      </c>
      <c r="L1574">
        <v>39945</v>
      </c>
      <c r="M1574">
        <v>68.010000000000005</v>
      </c>
      <c r="N1574">
        <v>1898.43</v>
      </c>
      <c r="O1574">
        <v>4.431</v>
      </c>
      <c r="P1574">
        <v>23.805</v>
      </c>
      <c r="Q1574">
        <v>3.65</v>
      </c>
      <c r="R1574">
        <v>1.18</v>
      </c>
      <c r="S1574">
        <v>1.63</v>
      </c>
      <c r="T1574">
        <v>0.99</v>
      </c>
      <c r="U1574">
        <v>1964</v>
      </c>
      <c r="V1574">
        <v>4348.87</v>
      </c>
      <c r="W1574">
        <v>13548.07</v>
      </c>
      <c r="X1574">
        <v>8537.9699999999993</v>
      </c>
      <c r="Y1574">
        <v>2744.52</v>
      </c>
      <c r="Z1574">
        <v>27122.07</v>
      </c>
    </row>
    <row r="1575" spans="2:26" x14ac:dyDescent="0.25">
      <c r="B1575" s="3">
        <v>44610</v>
      </c>
      <c r="C1575">
        <v>355.13</v>
      </c>
      <c r="D1575">
        <v>4.4054000000000002</v>
      </c>
      <c r="E1575">
        <v>98.13</v>
      </c>
      <c r="F1575">
        <v>97.945999999999998</v>
      </c>
      <c r="G1575">
        <v>96.043000000000006</v>
      </c>
      <c r="H1575">
        <v>1195.75</v>
      </c>
      <c r="I1575">
        <v>1.1322000000000001</v>
      </c>
      <c r="J1575">
        <v>6.3255999999999997</v>
      </c>
      <c r="K1575">
        <v>232.69919999999999</v>
      </c>
      <c r="L1575">
        <v>39945</v>
      </c>
      <c r="M1575">
        <v>68.010000000000005</v>
      </c>
      <c r="N1575">
        <v>1898.43</v>
      </c>
      <c r="O1575">
        <v>4.431</v>
      </c>
      <c r="P1575">
        <v>23.805</v>
      </c>
      <c r="Q1575">
        <v>3.65</v>
      </c>
      <c r="R1575">
        <v>1.18</v>
      </c>
      <c r="S1575">
        <v>1.63</v>
      </c>
      <c r="T1575">
        <v>0.99</v>
      </c>
      <c r="U1575">
        <v>1964</v>
      </c>
      <c r="V1575">
        <v>4348.87</v>
      </c>
      <c r="W1575">
        <v>13548.07</v>
      </c>
      <c r="X1575">
        <v>8537.9699999999993</v>
      </c>
      <c r="Y1575">
        <v>2744.52</v>
      </c>
      <c r="Z1575">
        <v>27122.07</v>
      </c>
    </row>
    <row r="1576" spans="2:26" x14ac:dyDescent="0.25">
      <c r="B1576" s="3">
        <v>44609</v>
      </c>
      <c r="C1576">
        <v>350.54</v>
      </c>
      <c r="D1576">
        <v>4.3726000000000003</v>
      </c>
      <c r="E1576">
        <v>98.18</v>
      </c>
      <c r="F1576">
        <v>98.019000000000005</v>
      </c>
      <c r="G1576">
        <v>95.8</v>
      </c>
      <c r="H1576">
        <v>1197.2</v>
      </c>
      <c r="I1576">
        <v>1.1361000000000001</v>
      </c>
      <c r="J1576">
        <v>6.3384</v>
      </c>
      <c r="K1576">
        <v>231.5702</v>
      </c>
      <c r="L1576">
        <v>40900</v>
      </c>
      <c r="M1576">
        <v>67.709999999999994</v>
      </c>
      <c r="N1576">
        <v>1898.43</v>
      </c>
      <c r="O1576">
        <v>4.4859999999999998</v>
      </c>
      <c r="P1576">
        <v>24.51</v>
      </c>
      <c r="Q1576">
        <v>3.63</v>
      </c>
      <c r="R1576">
        <v>1.1499999999999999</v>
      </c>
      <c r="S1576">
        <v>1.6</v>
      </c>
      <c r="T1576">
        <v>0.99</v>
      </c>
      <c r="U1576">
        <v>1886</v>
      </c>
      <c r="V1576">
        <v>4380.26</v>
      </c>
      <c r="W1576">
        <v>13716.72</v>
      </c>
      <c r="X1576">
        <v>8711.4</v>
      </c>
      <c r="Y1576">
        <v>2744.09</v>
      </c>
      <c r="Z1576">
        <v>27232.87</v>
      </c>
    </row>
    <row r="1577" spans="2:26" x14ac:dyDescent="0.25">
      <c r="B1577" s="3">
        <v>44608</v>
      </c>
      <c r="C1577">
        <v>342.86</v>
      </c>
      <c r="D1577">
        <v>4.2835999999999999</v>
      </c>
      <c r="E1577">
        <v>98.32</v>
      </c>
      <c r="F1577">
        <v>98.161000000000001</v>
      </c>
      <c r="G1577">
        <v>95.700999999999993</v>
      </c>
      <c r="H1577">
        <v>1197.6500000000001</v>
      </c>
      <c r="I1577">
        <v>1.1373</v>
      </c>
      <c r="J1577">
        <v>6.3372000000000002</v>
      </c>
      <c r="K1577">
        <v>233.4881</v>
      </c>
      <c r="L1577">
        <v>44175</v>
      </c>
      <c r="M1577">
        <v>67.62</v>
      </c>
      <c r="N1577">
        <v>1869.8</v>
      </c>
      <c r="O1577">
        <v>4.7169999999999996</v>
      </c>
      <c r="P1577">
        <v>23.074999999999999</v>
      </c>
      <c r="Q1577">
        <v>3.54</v>
      </c>
      <c r="R1577">
        <v>1.1200000000000001</v>
      </c>
      <c r="S1577">
        <v>1.56</v>
      </c>
      <c r="T1577">
        <v>0.97</v>
      </c>
      <c r="U1577">
        <v>1896</v>
      </c>
      <c r="V1577">
        <v>4475.01</v>
      </c>
      <c r="W1577">
        <v>14124.09</v>
      </c>
      <c r="X1577">
        <v>8678.94</v>
      </c>
      <c r="Y1577">
        <v>2729.68</v>
      </c>
      <c r="Z1577">
        <v>27460.400000000001</v>
      </c>
    </row>
    <row r="1578" spans="2:26" x14ac:dyDescent="0.25">
      <c r="B1578" s="3">
        <v>44607</v>
      </c>
      <c r="C1578">
        <v>341.78</v>
      </c>
      <c r="D1578">
        <v>4.2693000000000003</v>
      </c>
      <c r="E1578">
        <v>98.37</v>
      </c>
      <c r="F1578">
        <v>98.239000000000004</v>
      </c>
      <c r="G1578">
        <v>95.989000000000004</v>
      </c>
      <c r="H1578">
        <v>1199.95</v>
      </c>
      <c r="I1578">
        <v>1.1358999999999999</v>
      </c>
      <c r="J1578">
        <v>6.3392999999999997</v>
      </c>
      <c r="K1578">
        <v>232.0866</v>
      </c>
      <c r="L1578">
        <v>44215</v>
      </c>
      <c r="M1578">
        <v>67.12</v>
      </c>
      <c r="N1578">
        <v>1853.61</v>
      </c>
      <c r="O1578">
        <v>4.306</v>
      </c>
      <c r="P1578">
        <v>24.815000000000001</v>
      </c>
      <c r="Q1578">
        <v>3.52</v>
      </c>
      <c r="R1578">
        <v>1.08</v>
      </c>
      <c r="S1578">
        <v>1.52</v>
      </c>
      <c r="T1578">
        <v>0.95</v>
      </c>
      <c r="U1578">
        <v>1968</v>
      </c>
      <c r="V1578">
        <v>4471.07</v>
      </c>
      <c r="W1578">
        <v>14139.76</v>
      </c>
      <c r="X1578">
        <v>8528.27</v>
      </c>
      <c r="Y1578">
        <v>2676.54</v>
      </c>
      <c r="Z1578">
        <v>26865.19</v>
      </c>
    </row>
    <row r="1579" spans="2:26" x14ac:dyDescent="0.25">
      <c r="B1579" s="3">
        <v>44606</v>
      </c>
      <c r="C1579">
        <v>348.77</v>
      </c>
      <c r="D1579">
        <v>4.3227000000000002</v>
      </c>
      <c r="E1579">
        <v>98.32</v>
      </c>
      <c r="F1579">
        <v>98.268000000000001</v>
      </c>
      <c r="G1579">
        <v>96.373999999999995</v>
      </c>
      <c r="H1579">
        <v>1193.75</v>
      </c>
      <c r="I1579">
        <v>1.1307</v>
      </c>
      <c r="J1579">
        <v>6.3573000000000004</v>
      </c>
      <c r="K1579">
        <v>229.0855</v>
      </c>
      <c r="L1579">
        <v>42205</v>
      </c>
      <c r="M1579">
        <v>68.650000000000006</v>
      </c>
      <c r="N1579">
        <v>1871.18</v>
      </c>
      <c r="O1579">
        <v>4.1950000000000003</v>
      </c>
      <c r="P1579">
        <v>24.885000000000002</v>
      </c>
      <c r="Q1579">
        <v>3.57</v>
      </c>
      <c r="R1579">
        <v>1.0900000000000001</v>
      </c>
      <c r="S1579">
        <v>1.53</v>
      </c>
      <c r="T1579">
        <v>0.95</v>
      </c>
      <c r="U1579">
        <v>1984</v>
      </c>
      <c r="V1579">
        <v>4401.67</v>
      </c>
      <c r="W1579">
        <v>13790.92</v>
      </c>
      <c r="X1579">
        <v>8618.48</v>
      </c>
      <c r="Y1579">
        <v>2704.48</v>
      </c>
      <c r="Z1579">
        <v>27079.59</v>
      </c>
    </row>
    <row r="1580" spans="2:26" x14ac:dyDescent="0.25">
      <c r="B1580" s="3">
        <v>44605</v>
      </c>
      <c r="C1580">
        <v>349.36</v>
      </c>
      <c r="D1580">
        <v>4.3305999999999996</v>
      </c>
      <c r="E1580">
        <v>98.56</v>
      </c>
      <c r="F1580">
        <v>98.451999999999998</v>
      </c>
      <c r="G1580">
        <v>96.081999999999994</v>
      </c>
      <c r="H1580">
        <v>1198.5</v>
      </c>
      <c r="I1580">
        <v>1.135</v>
      </c>
      <c r="J1580">
        <v>6.3545999999999996</v>
      </c>
      <c r="K1580">
        <v>228.39</v>
      </c>
      <c r="L1580">
        <v>42390</v>
      </c>
      <c r="M1580">
        <v>68.52</v>
      </c>
      <c r="N1580">
        <v>1858.76</v>
      </c>
      <c r="O1580">
        <v>3.9409999999999998</v>
      </c>
      <c r="P1580">
        <v>24.57</v>
      </c>
      <c r="Q1580">
        <v>3.67</v>
      </c>
      <c r="R1580">
        <v>1.08</v>
      </c>
      <c r="S1580">
        <v>1.51</v>
      </c>
      <c r="T1580">
        <v>0.98</v>
      </c>
      <c r="U1580">
        <v>1977</v>
      </c>
      <c r="V1580">
        <v>4418.6400000000003</v>
      </c>
      <c r="W1580">
        <v>13791.15</v>
      </c>
      <c r="X1580">
        <v>8784.39</v>
      </c>
      <c r="Y1580">
        <v>2747.71</v>
      </c>
      <c r="Z1580">
        <v>27696.080000000002</v>
      </c>
    </row>
    <row r="1581" spans="2:26" x14ac:dyDescent="0.25">
      <c r="B1581" s="3">
        <v>44604</v>
      </c>
      <c r="C1581">
        <v>349.36</v>
      </c>
      <c r="D1581">
        <v>4.3305999999999996</v>
      </c>
      <c r="E1581">
        <v>98.56</v>
      </c>
      <c r="F1581">
        <v>98.451999999999998</v>
      </c>
      <c r="G1581">
        <v>96.081999999999994</v>
      </c>
      <c r="H1581">
        <v>1198.5</v>
      </c>
      <c r="I1581">
        <v>1.135</v>
      </c>
      <c r="J1581">
        <v>6.3545999999999996</v>
      </c>
      <c r="K1581">
        <v>228.39</v>
      </c>
      <c r="L1581">
        <v>42390</v>
      </c>
      <c r="M1581">
        <v>68.52</v>
      </c>
      <c r="N1581">
        <v>1858.76</v>
      </c>
      <c r="O1581">
        <v>3.9409999999999998</v>
      </c>
      <c r="P1581">
        <v>24.57</v>
      </c>
      <c r="Q1581">
        <v>3.67</v>
      </c>
      <c r="R1581">
        <v>1.08</v>
      </c>
      <c r="S1581">
        <v>1.51</v>
      </c>
      <c r="T1581">
        <v>0.98</v>
      </c>
      <c r="U1581">
        <v>1977</v>
      </c>
      <c r="V1581">
        <v>4418.6400000000003</v>
      </c>
      <c r="W1581">
        <v>13791.15</v>
      </c>
      <c r="X1581">
        <v>8784.39</v>
      </c>
      <c r="Y1581">
        <v>2747.71</v>
      </c>
      <c r="Z1581">
        <v>27696.080000000002</v>
      </c>
    </row>
    <row r="1582" spans="2:26" x14ac:dyDescent="0.25">
      <c r="B1582" s="3">
        <v>44603</v>
      </c>
      <c r="C1582">
        <v>349.36</v>
      </c>
      <c r="D1582">
        <v>4.3305999999999996</v>
      </c>
      <c r="E1582">
        <v>98.55</v>
      </c>
      <c r="F1582">
        <v>98.451999999999998</v>
      </c>
      <c r="G1582">
        <v>96.081999999999994</v>
      </c>
      <c r="H1582">
        <v>1198.5</v>
      </c>
      <c r="I1582">
        <v>1.135</v>
      </c>
      <c r="J1582">
        <v>6.3545999999999996</v>
      </c>
      <c r="K1582">
        <v>228.39</v>
      </c>
      <c r="L1582">
        <v>42390</v>
      </c>
      <c r="M1582">
        <v>68.52</v>
      </c>
      <c r="N1582">
        <v>1858.76</v>
      </c>
      <c r="O1582">
        <v>3.9409999999999998</v>
      </c>
      <c r="P1582">
        <v>24.57</v>
      </c>
      <c r="Q1582">
        <v>3.67</v>
      </c>
      <c r="R1582">
        <v>1.08</v>
      </c>
      <c r="S1582">
        <v>1.51</v>
      </c>
      <c r="T1582">
        <v>0.98</v>
      </c>
      <c r="U1582">
        <v>1977</v>
      </c>
      <c r="V1582">
        <v>4418.6400000000003</v>
      </c>
      <c r="W1582">
        <v>13791.15</v>
      </c>
      <c r="X1582">
        <v>8784.39</v>
      </c>
      <c r="Y1582">
        <v>2747.71</v>
      </c>
      <c r="Z1582">
        <v>27696.080000000002</v>
      </c>
    </row>
    <row r="1583" spans="2:26" x14ac:dyDescent="0.25">
      <c r="B1583" s="3">
        <v>44602</v>
      </c>
      <c r="C1583">
        <v>332.65</v>
      </c>
      <c r="D1583">
        <v>4.1033999999999997</v>
      </c>
      <c r="E1583">
        <v>98.65</v>
      </c>
      <c r="F1583">
        <v>98.542000000000002</v>
      </c>
      <c r="G1583">
        <v>95.552999999999997</v>
      </c>
      <c r="H1583">
        <v>1196.5999999999999</v>
      </c>
      <c r="I1583">
        <v>1.1428</v>
      </c>
      <c r="J1583">
        <v>6.3540999999999999</v>
      </c>
      <c r="K1583">
        <v>227.90880000000001</v>
      </c>
      <c r="L1583">
        <v>44180</v>
      </c>
      <c r="M1583">
        <v>67.989999999999995</v>
      </c>
      <c r="N1583">
        <v>1826.85</v>
      </c>
      <c r="O1583">
        <v>3.9590000000000001</v>
      </c>
      <c r="P1583">
        <v>24.795000000000002</v>
      </c>
      <c r="Q1583">
        <v>3.35</v>
      </c>
      <c r="R1583">
        <v>1.06</v>
      </c>
      <c r="S1583">
        <v>1.48</v>
      </c>
      <c r="T1583">
        <v>0.97</v>
      </c>
      <c r="U1583">
        <v>1940</v>
      </c>
      <c r="V1583">
        <v>4504.08</v>
      </c>
      <c r="W1583">
        <v>14185.64</v>
      </c>
      <c r="X1583">
        <v>8789.92</v>
      </c>
      <c r="Y1583">
        <v>2771.93</v>
      </c>
      <c r="Z1583">
        <v>27696.080000000002</v>
      </c>
    </row>
    <row r="1584" spans="2:26" x14ac:dyDescent="0.25">
      <c r="B1584" s="3">
        <v>44601</v>
      </c>
      <c r="C1584">
        <v>338.31</v>
      </c>
      <c r="D1584">
        <v>4.1291000000000002</v>
      </c>
      <c r="E1584">
        <v>98.69</v>
      </c>
      <c r="F1584">
        <v>98.572000000000003</v>
      </c>
      <c r="G1584">
        <v>95.494</v>
      </c>
      <c r="H1584">
        <v>1196.3</v>
      </c>
      <c r="I1584">
        <v>1.1425000000000001</v>
      </c>
      <c r="J1584">
        <v>6.3627000000000002</v>
      </c>
      <c r="K1584">
        <v>228.5633</v>
      </c>
      <c r="L1584">
        <v>44855</v>
      </c>
      <c r="M1584">
        <v>67.41</v>
      </c>
      <c r="N1584">
        <v>1833.36</v>
      </c>
      <c r="O1584">
        <v>4.0090000000000003</v>
      </c>
      <c r="P1584">
        <v>24.715</v>
      </c>
      <c r="Q1584">
        <v>3.34</v>
      </c>
      <c r="R1584">
        <v>1.05</v>
      </c>
      <c r="S1584">
        <v>1.47</v>
      </c>
      <c r="T1584">
        <v>0.97</v>
      </c>
      <c r="U1584">
        <v>1711</v>
      </c>
      <c r="V1584">
        <v>4587.18</v>
      </c>
      <c r="W1584">
        <v>14490.37</v>
      </c>
      <c r="X1584">
        <v>8723.33</v>
      </c>
      <c r="Y1584">
        <v>2768.85</v>
      </c>
      <c r="Z1584">
        <v>27579.87</v>
      </c>
    </row>
    <row r="1585" spans="2:26" x14ac:dyDescent="0.25">
      <c r="B1585" s="3">
        <v>44600</v>
      </c>
      <c r="C1585">
        <v>342.79</v>
      </c>
      <c r="D1585">
        <v>4.2084999999999999</v>
      </c>
      <c r="E1585">
        <v>98.71</v>
      </c>
      <c r="F1585">
        <v>98.497</v>
      </c>
      <c r="G1585">
        <v>95.643000000000001</v>
      </c>
      <c r="H1585">
        <v>1198.1500000000001</v>
      </c>
      <c r="I1585">
        <v>1.1415</v>
      </c>
      <c r="J1585">
        <v>6.3665000000000003</v>
      </c>
      <c r="K1585">
        <v>227.7664</v>
      </c>
      <c r="L1585">
        <v>44340</v>
      </c>
      <c r="M1585">
        <v>65.97</v>
      </c>
      <c r="N1585">
        <v>1825.92</v>
      </c>
      <c r="O1585">
        <v>4.2480000000000002</v>
      </c>
      <c r="P1585">
        <v>25.305</v>
      </c>
      <c r="Q1585">
        <v>3.43</v>
      </c>
      <c r="R1585">
        <v>1.07</v>
      </c>
      <c r="S1585">
        <v>1.48</v>
      </c>
      <c r="T1585">
        <v>0.97</v>
      </c>
      <c r="U1585">
        <v>1503</v>
      </c>
      <c r="V1585">
        <v>4521.54</v>
      </c>
      <c r="W1585">
        <v>14194.46</v>
      </c>
      <c r="X1585">
        <v>8513.2999999999993</v>
      </c>
      <c r="Y1585">
        <v>2746.47</v>
      </c>
      <c r="Z1585">
        <v>27284.52</v>
      </c>
    </row>
    <row r="1586" spans="2:26" x14ac:dyDescent="0.25">
      <c r="B1586" s="3">
        <v>44599</v>
      </c>
      <c r="C1586">
        <v>342.55</v>
      </c>
      <c r="D1586">
        <v>4.2370000000000001</v>
      </c>
      <c r="E1586">
        <v>98.73</v>
      </c>
      <c r="F1586">
        <v>98.498999999999995</v>
      </c>
      <c r="G1586">
        <v>95.399000000000001</v>
      </c>
      <c r="H1586">
        <v>1200.4000000000001</v>
      </c>
      <c r="I1586">
        <v>1.1442000000000001</v>
      </c>
      <c r="J1586">
        <v>6.3623000000000003</v>
      </c>
      <c r="K1586">
        <v>228.41380000000001</v>
      </c>
      <c r="L1586">
        <v>44235</v>
      </c>
      <c r="M1586">
        <v>66.3</v>
      </c>
      <c r="N1586">
        <v>1820.47</v>
      </c>
      <c r="O1586">
        <v>4.2320000000000002</v>
      </c>
      <c r="P1586">
        <v>25.1</v>
      </c>
      <c r="Q1586">
        <v>3.45</v>
      </c>
      <c r="R1586">
        <v>1.07</v>
      </c>
      <c r="S1586">
        <v>1.49</v>
      </c>
      <c r="T1586">
        <v>0.97</v>
      </c>
      <c r="U1586">
        <v>1422</v>
      </c>
      <c r="V1586">
        <v>4483.87</v>
      </c>
      <c r="W1586">
        <v>14015.67</v>
      </c>
      <c r="X1586">
        <v>8589.5300000000007</v>
      </c>
      <c r="Y1586">
        <v>2745.06</v>
      </c>
      <c r="Z1586">
        <v>27248.87</v>
      </c>
    </row>
    <row r="1587" spans="2:26" x14ac:dyDescent="0.25">
      <c r="B1587" s="3">
        <v>44598</v>
      </c>
      <c r="C1587">
        <v>338.17</v>
      </c>
      <c r="D1587">
        <v>4.1694000000000004</v>
      </c>
      <c r="E1587">
        <v>98.73</v>
      </c>
      <c r="F1587">
        <v>98.754000000000005</v>
      </c>
      <c r="G1587">
        <v>95.484999999999999</v>
      </c>
      <c r="H1587">
        <v>1197.05</v>
      </c>
      <c r="I1587">
        <v>1.1449</v>
      </c>
      <c r="J1587">
        <v>6.3612000000000002</v>
      </c>
      <c r="K1587">
        <v>224.75069999999999</v>
      </c>
      <c r="L1587">
        <v>40640</v>
      </c>
      <c r="M1587">
        <v>65.88</v>
      </c>
      <c r="N1587">
        <v>1808.28</v>
      </c>
      <c r="O1587">
        <v>4.5720000000000001</v>
      </c>
      <c r="P1587">
        <v>25.35</v>
      </c>
      <c r="Q1587">
        <v>3.42</v>
      </c>
      <c r="R1587">
        <v>1.08</v>
      </c>
      <c r="S1587">
        <v>1.49</v>
      </c>
      <c r="T1587">
        <v>0.99</v>
      </c>
      <c r="U1587">
        <v>1423</v>
      </c>
      <c r="V1587">
        <v>4500.53</v>
      </c>
      <c r="W1587">
        <v>14098.01</v>
      </c>
      <c r="X1587">
        <v>8584.3700000000008</v>
      </c>
      <c r="Y1587">
        <v>2750.26</v>
      </c>
      <c r="Z1587">
        <v>27439.99</v>
      </c>
    </row>
    <row r="1588" spans="2:26" x14ac:dyDescent="0.25">
      <c r="B1588" s="3">
        <v>44597</v>
      </c>
      <c r="C1588">
        <v>338.17</v>
      </c>
      <c r="D1588">
        <v>4.1694000000000004</v>
      </c>
      <c r="E1588">
        <v>98.73</v>
      </c>
      <c r="F1588">
        <v>98.754000000000005</v>
      </c>
      <c r="G1588">
        <v>95.484999999999999</v>
      </c>
      <c r="H1588">
        <v>1197.05</v>
      </c>
      <c r="I1588">
        <v>1.1449</v>
      </c>
      <c r="J1588">
        <v>6.3612000000000002</v>
      </c>
      <c r="K1588">
        <v>224.75069999999999</v>
      </c>
      <c r="L1588">
        <v>40640</v>
      </c>
      <c r="M1588">
        <v>65.88</v>
      </c>
      <c r="N1588">
        <v>1808.28</v>
      </c>
      <c r="O1588">
        <v>4.5720000000000001</v>
      </c>
      <c r="P1588">
        <v>25.35</v>
      </c>
      <c r="Q1588">
        <v>3.42</v>
      </c>
      <c r="R1588">
        <v>1.08</v>
      </c>
      <c r="S1588">
        <v>1.49</v>
      </c>
      <c r="T1588">
        <v>0.99</v>
      </c>
      <c r="U1588">
        <v>1423</v>
      </c>
      <c r="V1588">
        <v>4500.53</v>
      </c>
      <c r="W1588">
        <v>14098.01</v>
      </c>
      <c r="X1588">
        <v>8584.3700000000008</v>
      </c>
      <c r="Y1588">
        <v>2750.26</v>
      </c>
      <c r="Z1588">
        <v>27439.99</v>
      </c>
    </row>
    <row r="1589" spans="2:26" x14ac:dyDescent="0.25">
      <c r="B1589" s="3">
        <v>44596</v>
      </c>
      <c r="C1589">
        <v>338.17</v>
      </c>
      <c r="D1589">
        <v>4.1694000000000004</v>
      </c>
      <c r="E1589">
        <v>98.72</v>
      </c>
      <c r="F1589">
        <v>98.754000000000005</v>
      </c>
      <c r="G1589">
        <v>95.484999999999999</v>
      </c>
      <c r="H1589">
        <v>1197.05</v>
      </c>
      <c r="I1589">
        <v>1.1449</v>
      </c>
      <c r="J1589">
        <v>6.3612000000000002</v>
      </c>
      <c r="K1589">
        <v>224.75069999999999</v>
      </c>
      <c r="L1589">
        <v>40640</v>
      </c>
      <c r="M1589">
        <v>65.88</v>
      </c>
      <c r="N1589">
        <v>1808.28</v>
      </c>
      <c r="O1589">
        <v>4.5720000000000001</v>
      </c>
      <c r="P1589">
        <v>25.35</v>
      </c>
      <c r="Q1589">
        <v>3.42</v>
      </c>
      <c r="R1589">
        <v>1.08</v>
      </c>
      <c r="S1589">
        <v>1.49</v>
      </c>
      <c r="T1589">
        <v>0.99</v>
      </c>
      <c r="U1589">
        <v>1423</v>
      </c>
      <c r="V1589">
        <v>4500.53</v>
      </c>
      <c r="W1589">
        <v>14098.01</v>
      </c>
      <c r="X1589">
        <v>8584.3700000000008</v>
      </c>
      <c r="Y1589">
        <v>2750.26</v>
      </c>
      <c r="Z1589">
        <v>27439.99</v>
      </c>
    </row>
    <row r="1590" spans="2:26" x14ac:dyDescent="0.25">
      <c r="B1590" s="3">
        <v>44595</v>
      </c>
      <c r="C1590">
        <v>338.66</v>
      </c>
      <c r="D1590">
        <v>4.0853000000000002</v>
      </c>
      <c r="E1590">
        <v>98.76</v>
      </c>
      <c r="F1590">
        <v>98.81</v>
      </c>
      <c r="G1590">
        <v>95.379000000000005</v>
      </c>
      <c r="H1590">
        <v>1206.5</v>
      </c>
      <c r="I1590">
        <v>1.1439999999999999</v>
      </c>
      <c r="J1590">
        <v>6.3612000000000002</v>
      </c>
      <c r="K1590">
        <v>228.16059999999999</v>
      </c>
      <c r="L1590">
        <v>36265</v>
      </c>
      <c r="M1590">
        <v>65.56</v>
      </c>
      <c r="N1590">
        <v>1804.85</v>
      </c>
      <c r="O1590">
        <v>4.8879999999999999</v>
      </c>
      <c r="P1590">
        <v>24.34</v>
      </c>
      <c r="Q1590">
        <v>3.33</v>
      </c>
      <c r="R1590">
        <v>1.06</v>
      </c>
      <c r="S1590">
        <v>1.47</v>
      </c>
      <c r="T1590">
        <v>0.98</v>
      </c>
      <c r="U1590">
        <v>1425</v>
      </c>
      <c r="V1590">
        <v>4477.4399999999996</v>
      </c>
      <c r="W1590">
        <v>13878.82</v>
      </c>
      <c r="X1590">
        <v>8349.9500000000007</v>
      </c>
      <c r="Y1590">
        <v>2707.82</v>
      </c>
      <c r="Z1590">
        <v>27241.31</v>
      </c>
    </row>
    <row r="1591" spans="2:26" x14ac:dyDescent="0.25">
      <c r="B1591" s="3">
        <v>44594</v>
      </c>
      <c r="C1591">
        <v>340.26</v>
      </c>
      <c r="D1591">
        <v>4.0563000000000002</v>
      </c>
      <c r="E1591">
        <v>98.75</v>
      </c>
      <c r="F1591">
        <v>98.795000000000002</v>
      </c>
      <c r="G1591">
        <v>95.936000000000007</v>
      </c>
      <c r="H1591">
        <v>1205.9000000000001</v>
      </c>
      <c r="I1591">
        <v>1.1305000000000001</v>
      </c>
      <c r="J1591">
        <v>6.3612000000000002</v>
      </c>
      <c r="K1591">
        <v>228.6362</v>
      </c>
      <c r="L1591">
        <v>37535</v>
      </c>
      <c r="M1591">
        <v>64.77</v>
      </c>
      <c r="N1591">
        <v>1806.8</v>
      </c>
      <c r="O1591">
        <v>5.5010000000000003</v>
      </c>
      <c r="P1591">
        <v>24.2</v>
      </c>
      <c r="Q1591">
        <v>3.26</v>
      </c>
      <c r="R1591">
        <v>1.05</v>
      </c>
      <c r="S1591">
        <v>1.45</v>
      </c>
      <c r="T1591">
        <v>0.99</v>
      </c>
      <c r="U1591">
        <v>1419</v>
      </c>
      <c r="V1591">
        <v>4589.38</v>
      </c>
      <c r="W1591">
        <v>14417.55</v>
      </c>
      <c r="X1591">
        <v>8349.9500000000007</v>
      </c>
      <c r="Y1591">
        <v>2663.34</v>
      </c>
      <c r="Z1591">
        <v>27533.599999999999</v>
      </c>
    </row>
    <row r="1592" spans="2:26" x14ac:dyDescent="0.25">
      <c r="B1592" s="3">
        <v>44593</v>
      </c>
      <c r="C1592">
        <v>342.65</v>
      </c>
      <c r="D1592">
        <v>4.1093999999999999</v>
      </c>
      <c r="E1592">
        <v>98.7</v>
      </c>
      <c r="F1592">
        <v>98.786000000000001</v>
      </c>
      <c r="G1592">
        <v>96.385000000000005</v>
      </c>
      <c r="H1592">
        <v>1205.9000000000001</v>
      </c>
      <c r="I1592">
        <v>1.1272</v>
      </c>
      <c r="J1592">
        <v>6.3612000000000002</v>
      </c>
      <c r="K1592">
        <v>228.69220000000001</v>
      </c>
      <c r="L1592">
        <v>38585</v>
      </c>
      <c r="M1592">
        <v>64.61</v>
      </c>
      <c r="N1592">
        <v>1801.19</v>
      </c>
      <c r="O1592">
        <v>4.7510000000000003</v>
      </c>
      <c r="P1592">
        <v>23.704999999999998</v>
      </c>
      <c r="Q1592">
        <v>3.32</v>
      </c>
      <c r="R1592">
        <v>1.05</v>
      </c>
      <c r="S1592">
        <v>1.45</v>
      </c>
      <c r="T1592">
        <v>1.01</v>
      </c>
      <c r="U1592">
        <v>1440</v>
      </c>
      <c r="V1592">
        <v>4546.54</v>
      </c>
      <c r="W1592">
        <v>14346</v>
      </c>
      <c r="X1592">
        <v>8349.9500000000007</v>
      </c>
      <c r="Y1592">
        <v>2663.34</v>
      </c>
      <c r="Z1592">
        <v>27078.48</v>
      </c>
    </row>
    <row r="1593" spans="2:26" x14ac:dyDescent="0.25">
      <c r="B1593" s="3">
        <v>44592</v>
      </c>
      <c r="C1593">
        <v>344.25</v>
      </c>
      <c r="D1593">
        <v>4.2206999999999999</v>
      </c>
      <c r="E1593">
        <v>98.69</v>
      </c>
      <c r="F1593">
        <v>98.813000000000002</v>
      </c>
      <c r="G1593">
        <v>96.54</v>
      </c>
      <c r="H1593">
        <v>1205.9000000000001</v>
      </c>
      <c r="I1593">
        <v>1.1234999999999999</v>
      </c>
      <c r="J1593">
        <v>6.3612000000000002</v>
      </c>
      <c r="K1593">
        <v>227.67</v>
      </c>
      <c r="L1593">
        <v>38485</v>
      </c>
      <c r="M1593">
        <v>64.44</v>
      </c>
      <c r="N1593">
        <v>1797.17</v>
      </c>
      <c r="O1593">
        <v>4.8739999999999997</v>
      </c>
      <c r="P1593">
        <v>24.71</v>
      </c>
      <c r="Q1593">
        <v>3.42</v>
      </c>
      <c r="R1593">
        <v>1.06</v>
      </c>
      <c r="S1593">
        <v>1.46</v>
      </c>
      <c r="T1593">
        <v>0.98</v>
      </c>
      <c r="U1593">
        <v>1418</v>
      </c>
      <c r="V1593">
        <v>4515.55</v>
      </c>
      <c r="W1593">
        <v>14239.88</v>
      </c>
      <c r="X1593">
        <v>8349.9500000000007</v>
      </c>
      <c r="Y1593">
        <v>2663.34</v>
      </c>
      <c r="Z1593">
        <v>27001.98</v>
      </c>
    </row>
    <row r="1594" spans="2:26" x14ac:dyDescent="0.25">
      <c r="B1594" s="3">
        <v>44591</v>
      </c>
      <c r="C1594">
        <v>348.5</v>
      </c>
      <c r="D1594">
        <v>4.2405999999999997</v>
      </c>
      <c r="E1594">
        <v>98.74</v>
      </c>
      <c r="F1594">
        <v>98.870999999999995</v>
      </c>
      <c r="G1594">
        <v>97.27</v>
      </c>
      <c r="H1594">
        <v>1205.9000000000001</v>
      </c>
      <c r="I1594">
        <v>1.1151</v>
      </c>
      <c r="J1594">
        <v>6.3612000000000002</v>
      </c>
      <c r="K1594">
        <v>223.9709</v>
      </c>
      <c r="L1594">
        <v>37075.89</v>
      </c>
      <c r="M1594">
        <v>63.94</v>
      </c>
      <c r="N1594">
        <v>1791.53</v>
      </c>
      <c r="O1594">
        <v>4.6390000000000002</v>
      </c>
      <c r="P1594">
        <v>26.81</v>
      </c>
      <c r="Q1594">
        <v>3.45</v>
      </c>
      <c r="R1594">
        <v>1.06</v>
      </c>
      <c r="S1594">
        <v>1.46</v>
      </c>
      <c r="T1594">
        <v>0.97</v>
      </c>
      <c r="U1594">
        <v>1381</v>
      </c>
      <c r="V1594">
        <v>4431.8500000000004</v>
      </c>
      <c r="W1594">
        <v>13770.57</v>
      </c>
      <c r="X1594">
        <v>8210.2900000000009</v>
      </c>
      <c r="Y1594">
        <v>2663.34</v>
      </c>
      <c r="Z1594">
        <v>26717.34</v>
      </c>
    </row>
    <row r="1595" spans="2:26" x14ac:dyDescent="0.25">
      <c r="B1595" s="3">
        <v>44590</v>
      </c>
      <c r="C1595">
        <v>348.5</v>
      </c>
      <c r="D1595">
        <v>4.2405999999999997</v>
      </c>
      <c r="E1595">
        <v>98.74</v>
      </c>
      <c r="F1595">
        <v>98.870999999999995</v>
      </c>
      <c r="G1595">
        <v>97.27</v>
      </c>
      <c r="H1595">
        <v>1205.9000000000001</v>
      </c>
      <c r="I1595">
        <v>1.1151</v>
      </c>
      <c r="J1595">
        <v>6.3612000000000002</v>
      </c>
      <c r="K1595">
        <v>223.9709</v>
      </c>
      <c r="L1595">
        <v>37075.89</v>
      </c>
      <c r="M1595">
        <v>63.94</v>
      </c>
      <c r="N1595">
        <v>1791.53</v>
      </c>
      <c r="O1595">
        <v>4.6390000000000002</v>
      </c>
      <c r="P1595">
        <v>26.81</v>
      </c>
      <c r="Q1595">
        <v>3.45</v>
      </c>
      <c r="R1595">
        <v>1.06</v>
      </c>
      <c r="S1595">
        <v>1.46</v>
      </c>
      <c r="T1595">
        <v>0.97</v>
      </c>
      <c r="U1595">
        <v>1381</v>
      </c>
      <c r="V1595">
        <v>4431.8500000000004</v>
      </c>
      <c r="W1595">
        <v>13770.57</v>
      </c>
      <c r="X1595">
        <v>8210.2900000000009</v>
      </c>
      <c r="Y1595">
        <v>2663.34</v>
      </c>
      <c r="Z1595">
        <v>26717.34</v>
      </c>
    </row>
    <row r="1596" spans="2:26" x14ac:dyDescent="0.25">
      <c r="B1596" s="3">
        <v>44589</v>
      </c>
      <c r="C1596">
        <v>348.5</v>
      </c>
      <c r="D1596">
        <v>4.2405999999999997</v>
      </c>
      <c r="E1596">
        <v>98.74</v>
      </c>
      <c r="F1596">
        <v>98.870999999999995</v>
      </c>
      <c r="G1596">
        <v>97.27</v>
      </c>
      <c r="H1596">
        <v>1205.9000000000001</v>
      </c>
      <c r="I1596">
        <v>1.1151</v>
      </c>
      <c r="J1596">
        <v>6.3612000000000002</v>
      </c>
      <c r="K1596">
        <v>223.9709</v>
      </c>
      <c r="L1596">
        <v>37075.89</v>
      </c>
      <c r="M1596">
        <v>63.94</v>
      </c>
      <c r="N1596">
        <v>1791.53</v>
      </c>
      <c r="O1596">
        <v>4.6390000000000002</v>
      </c>
      <c r="P1596">
        <v>26.81</v>
      </c>
      <c r="Q1596">
        <v>3.45</v>
      </c>
      <c r="R1596">
        <v>1.06</v>
      </c>
      <c r="S1596">
        <v>1.46</v>
      </c>
      <c r="T1596">
        <v>0.97</v>
      </c>
      <c r="U1596">
        <v>1381</v>
      </c>
      <c r="V1596">
        <v>4431.8500000000004</v>
      </c>
      <c r="W1596">
        <v>13770.57</v>
      </c>
      <c r="X1596">
        <v>8210.2900000000009</v>
      </c>
      <c r="Y1596">
        <v>2663.34</v>
      </c>
      <c r="Z1596">
        <v>26717.34</v>
      </c>
    </row>
    <row r="1597" spans="2:26" x14ac:dyDescent="0.25">
      <c r="B1597" s="3">
        <v>44588</v>
      </c>
      <c r="C1597">
        <v>344.48</v>
      </c>
      <c r="D1597">
        <v>4.1387</v>
      </c>
      <c r="E1597">
        <v>98.87</v>
      </c>
      <c r="F1597">
        <v>98.891000000000005</v>
      </c>
      <c r="G1597">
        <v>97.254999999999995</v>
      </c>
      <c r="H1597">
        <v>1202.5</v>
      </c>
      <c r="I1597">
        <v>1.1145</v>
      </c>
      <c r="J1597">
        <v>6.3681999999999999</v>
      </c>
      <c r="K1597">
        <v>222.12899999999999</v>
      </c>
      <c r="L1597">
        <v>35565</v>
      </c>
      <c r="M1597">
        <v>64.209999999999994</v>
      </c>
      <c r="N1597">
        <v>1797.43</v>
      </c>
      <c r="O1597">
        <v>6.2649999999999997</v>
      </c>
      <c r="P1597">
        <v>25.274999999999999</v>
      </c>
      <c r="Q1597">
        <v>3.32</v>
      </c>
      <c r="R1597">
        <v>1.04</v>
      </c>
      <c r="S1597">
        <v>1.44</v>
      </c>
      <c r="T1597">
        <v>0.96</v>
      </c>
      <c r="U1597">
        <v>1302</v>
      </c>
      <c r="V1597">
        <v>4326.51</v>
      </c>
      <c r="W1597">
        <v>13352.78</v>
      </c>
      <c r="X1597">
        <v>8291.2999999999993</v>
      </c>
      <c r="Y1597">
        <v>2614.4899999999998</v>
      </c>
      <c r="Z1597">
        <v>26170.3</v>
      </c>
    </row>
    <row r="1598" spans="2:26" x14ac:dyDescent="0.25">
      <c r="B1598" s="3">
        <v>44587</v>
      </c>
      <c r="C1598">
        <v>341.94</v>
      </c>
      <c r="D1598">
        <v>4.0354000000000001</v>
      </c>
      <c r="E1598">
        <v>98.92</v>
      </c>
      <c r="F1598">
        <v>98.912999999999997</v>
      </c>
      <c r="G1598">
        <v>96.477999999999994</v>
      </c>
      <c r="H1598">
        <v>1197.75</v>
      </c>
      <c r="I1598">
        <v>1.1240000000000001</v>
      </c>
      <c r="J1598">
        <v>6.3209</v>
      </c>
      <c r="K1598">
        <v>220.09469999999999</v>
      </c>
      <c r="L1598">
        <v>37060</v>
      </c>
      <c r="M1598">
        <v>64.569999999999993</v>
      </c>
      <c r="N1598">
        <v>1819.59</v>
      </c>
      <c r="O1598">
        <v>4.2770000000000001</v>
      </c>
      <c r="P1598">
        <v>25.824999999999999</v>
      </c>
      <c r="Q1598">
        <v>3.15</v>
      </c>
      <c r="R1598">
        <v>1</v>
      </c>
      <c r="S1598">
        <v>1.41</v>
      </c>
      <c r="T1598">
        <v>0.91</v>
      </c>
      <c r="U1598">
        <v>1296</v>
      </c>
      <c r="V1598">
        <v>4349.93</v>
      </c>
      <c r="W1598">
        <v>13542.12</v>
      </c>
      <c r="X1598">
        <v>8512.2900000000009</v>
      </c>
      <c r="Y1598">
        <v>2709.24</v>
      </c>
      <c r="Z1598">
        <v>27011.33</v>
      </c>
    </row>
    <row r="1599" spans="2:26" x14ac:dyDescent="0.25">
      <c r="B1599" s="3">
        <v>44586</v>
      </c>
      <c r="C1599">
        <v>349.17</v>
      </c>
      <c r="D1599">
        <v>4.1252000000000004</v>
      </c>
      <c r="E1599">
        <v>98.93</v>
      </c>
      <c r="F1599">
        <v>98.912000000000006</v>
      </c>
      <c r="G1599">
        <v>95.947999999999993</v>
      </c>
      <c r="H1599">
        <v>1198.55</v>
      </c>
      <c r="I1599">
        <v>1.1301000000000001</v>
      </c>
      <c r="J1599">
        <v>6.3261000000000003</v>
      </c>
      <c r="K1599">
        <v>220.3066</v>
      </c>
      <c r="L1599">
        <v>36855</v>
      </c>
      <c r="M1599">
        <v>64.239999999999995</v>
      </c>
      <c r="N1599">
        <v>1848.02</v>
      </c>
      <c r="O1599">
        <v>4.0529999999999999</v>
      </c>
      <c r="P1599">
        <v>26.004999999999999</v>
      </c>
      <c r="Q1599">
        <v>3.24</v>
      </c>
      <c r="R1599">
        <v>1.01</v>
      </c>
      <c r="S1599">
        <v>1.41</v>
      </c>
      <c r="T1599">
        <v>0.91</v>
      </c>
      <c r="U1599">
        <v>1343</v>
      </c>
      <c r="V1599">
        <v>4356.45</v>
      </c>
      <c r="W1599">
        <v>13539.29</v>
      </c>
      <c r="X1599">
        <v>8503.35</v>
      </c>
      <c r="Y1599">
        <v>2720.39</v>
      </c>
      <c r="Z1599">
        <v>27131.34</v>
      </c>
    </row>
    <row r="1600" spans="2:26" x14ac:dyDescent="0.25">
      <c r="B1600" s="3">
        <v>44585</v>
      </c>
      <c r="C1600">
        <v>350.66</v>
      </c>
      <c r="D1600">
        <v>4.1098999999999997</v>
      </c>
      <c r="E1600">
        <v>99.01</v>
      </c>
      <c r="F1600">
        <v>98.968999999999994</v>
      </c>
      <c r="G1600">
        <v>95.918000000000006</v>
      </c>
      <c r="H1600">
        <v>1196.0999999999999</v>
      </c>
      <c r="I1600">
        <v>1.1326000000000001</v>
      </c>
      <c r="J1600">
        <v>6.3307000000000002</v>
      </c>
      <c r="K1600">
        <v>217.83150000000001</v>
      </c>
      <c r="L1600">
        <v>37220</v>
      </c>
      <c r="M1600">
        <v>63.29</v>
      </c>
      <c r="N1600">
        <v>1843.06</v>
      </c>
      <c r="O1600">
        <v>4.0270000000000001</v>
      </c>
      <c r="P1600">
        <v>25.19</v>
      </c>
      <c r="Q1600">
        <v>3.21</v>
      </c>
      <c r="R1600">
        <v>1.02</v>
      </c>
      <c r="S1600">
        <v>1.41</v>
      </c>
      <c r="T1600">
        <v>0.92</v>
      </c>
      <c r="U1600">
        <v>1391</v>
      </c>
      <c r="V1600">
        <v>4410.13</v>
      </c>
      <c r="W1600">
        <v>13855.13</v>
      </c>
      <c r="X1600">
        <v>8658.11</v>
      </c>
      <c r="Y1600">
        <v>2792</v>
      </c>
      <c r="Z1600">
        <v>27588.37</v>
      </c>
    </row>
    <row r="1601" spans="2:26" x14ac:dyDescent="0.25">
      <c r="B1601" s="3">
        <v>44584</v>
      </c>
      <c r="C1601">
        <v>345.85</v>
      </c>
      <c r="D1601">
        <v>4.0138999999999996</v>
      </c>
      <c r="E1601">
        <v>99.09</v>
      </c>
      <c r="F1601">
        <v>98.995000000000005</v>
      </c>
      <c r="G1601">
        <v>95.641999999999996</v>
      </c>
      <c r="H1601">
        <v>1194.05</v>
      </c>
      <c r="I1601">
        <v>1.1344000000000001</v>
      </c>
      <c r="J1601">
        <v>6.3387000000000002</v>
      </c>
      <c r="K1601">
        <v>219.0206</v>
      </c>
      <c r="L1601">
        <v>38180</v>
      </c>
      <c r="M1601">
        <v>63.47</v>
      </c>
      <c r="N1601">
        <v>1835.38</v>
      </c>
      <c r="O1601">
        <v>3.9990000000000001</v>
      </c>
      <c r="P1601">
        <v>22.09</v>
      </c>
      <c r="Q1601">
        <v>3.12</v>
      </c>
      <c r="R1601">
        <v>1</v>
      </c>
      <c r="S1601">
        <v>1.38</v>
      </c>
      <c r="T1601">
        <v>0.89</v>
      </c>
      <c r="U1601">
        <v>1415</v>
      </c>
      <c r="V1601">
        <v>4397.9399999999996</v>
      </c>
      <c r="W1601">
        <v>13768.92</v>
      </c>
      <c r="X1601">
        <v>8787.2999999999993</v>
      </c>
      <c r="Y1601">
        <v>2834.29</v>
      </c>
      <c r="Z1601">
        <v>27522.26</v>
      </c>
    </row>
    <row r="1602" spans="2:26" x14ac:dyDescent="0.25">
      <c r="B1602" s="3">
        <v>44583</v>
      </c>
      <c r="C1602">
        <v>345.85</v>
      </c>
      <c r="D1602">
        <v>4.0138999999999996</v>
      </c>
      <c r="E1602">
        <v>99.09</v>
      </c>
      <c r="F1602">
        <v>98.995000000000005</v>
      </c>
      <c r="G1602">
        <v>95.641999999999996</v>
      </c>
      <c r="H1602">
        <v>1194.05</v>
      </c>
      <c r="I1602">
        <v>1.1344000000000001</v>
      </c>
      <c r="J1602">
        <v>6.3387000000000002</v>
      </c>
      <c r="K1602">
        <v>219.0206</v>
      </c>
      <c r="L1602">
        <v>38180</v>
      </c>
      <c r="M1602">
        <v>63.47</v>
      </c>
      <c r="N1602">
        <v>1835.38</v>
      </c>
      <c r="O1602">
        <v>3.9990000000000001</v>
      </c>
      <c r="P1602">
        <v>22.09</v>
      </c>
      <c r="Q1602">
        <v>3.12</v>
      </c>
      <c r="R1602">
        <v>1</v>
      </c>
      <c r="S1602">
        <v>1.38</v>
      </c>
      <c r="T1602">
        <v>0.89</v>
      </c>
      <c r="U1602">
        <v>1415</v>
      </c>
      <c r="V1602">
        <v>4397.9399999999996</v>
      </c>
      <c r="W1602">
        <v>13768.92</v>
      </c>
      <c r="X1602">
        <v>8787.2999999999993</v>
      </c>
      <c r="Y1602">
        <v>2834.29</v>
      </c>
      <c r="Z1602">
        <v>27522.26</v>
      </c>
    </row>
    <row r="1603" spans="2:26" x14ac:dyDescent="0.25">
      <c r="B1603" s="3">
        <v>44582</v>
      </c>
      <c r="C1603">
        <v>345.85</v>
      </c>
      <c r="D1603">
        <v>4.0138999999999996</v>
      </c>
      <c r="E1603">
        <v>99.08</v>
      </c>
      <c r="F1603">
        <v>98.995000000000005</v>
      </c>
      <c r="G1603">
        <v>95.641999999999996</v>
      </c>
      <c r="H1603">
        <v>1194.05</v>
      </c>
      <c r="I1603">
        <v>1.1344000000000001</v>
      </c>
      <c r="J1603">
        <v>6.3387000000000002</v>
      </c>
      <c r="K1603">
        <v>219.0206</v>
      </c>
      <c r="L1603">
        <v>38180</v>
      </c>
      <c r="M1603">
        <v>63.47</v>
      </c>
      <c r="N1603">
        <v>1835.38</v>
      </c>
      <c r="O1603">
        <v>3.9990000000000001</v>
      </c>
      <c r="P1603">
        <v>22.09</v>
      </c>
      <c r="Q1603">
        <v>3.12</v>
      </c>
      <c r="R1603">
        <v>1</v>
      </c>
      <c r="S1603">
        <v>1.38</v>
      </c>
      <c r="T1603">
        <v>0.89</v>
      </c>
      <c r="U1603">
        <v>1415</v>
      </c>
      <c r="V1603">
        <v>4397.9399999999996</v>
      </c>
      <c r="W1603">
        <v>13768.92</v>
      </c>
      <c r="X1603">
        <v>8787.2999999999993</v>
      </c>
      <c r="Y1603">
        <v>2834.29</v>
      </c>
      <c r="Z1603">
        <v>27522.26</v>
      </c>
    </row>
    <row r="1604" spans="2:26" x14ac:dyDescent="0.25">
      <c r="B1604" s="3">
        <v>44581</v>
      </c>
      <c r="C1604">
        <v>342.56</v>
      </c>
      <c r="D1604">
        <v>3.9232</v>
      </c>
      <c r="E1604">
        <v>99.08</v>
      </c>
      <c r="F1604">
        <v>99.009</v>
      </c>
      <c r="G1604">
        <v>95.734999999999999</v>
      </c>
      <c r="H1604">
        <v>1192.1500000000001</v>
      </c>
      <c r="I1604">
        <v>1.1312</v>
      </c>
      <c r="J1604">
        <v>6.3411</v>
      </c>
      <c r="K1604">
        <v>219.2876</v>
      </c>
      <c r="L1604">
        <v>42675</v>
      </c>
      <c r="M1604">
        <v>62.89</v>
      </c>
      <c r="N1604">
        <v>1839.29</v>
      </c>
      <c r="O1604">
        <v>3.802</v>
      </c>
      <c r="P1604">
        <v>20.524999999999999</v>
      </c>
      <c r="Q1604">
        <v>2.98</v>
      </c>
      <c r="R1604">
        <v>0.98</v>
      </c>
      <c r="S1604">
        <v>1.36</v>
      </c>
      <c r="T1604">
        <v>0.89</v>
      </c>
      <c r="U1604">
        <v>1474</v>
      </c>
      <c r="V1604">
        <v>4482.7299999999996</v>
      </c>
      <c r="W1604">
        <v>14154.02</v>
      </c>
      <c r="X1604">
        <v>8761.56</v>
      </c>
      <c r="Y1604">
        <v>2862.68</v>
      </c>
      <c r="Z1604">
        <v>27772.93</v>
      </c>
    </row>
    <row r="1605" spans="2:26" x14ac:dyDescent="0.25">
      <c r="B1605" s="3">
        <v>44580</v>
      </c>
      <c r="C1605">
        <v>346.68</v>
      </c>
      <c r="D1605">
        <v>3.9312999999999998</v>
      </c>
      <c r="E1605">
        <v>99.07</v>
      </c>
      <c r="F1605">
        <v>99</v>
      </c>
      <c r="G1605">
        <v>95.51</v>
      </c>
      <c r="H1605">
        <v>1191.4000000000001</v>
      </c>
      <c r="I1605">
        <v>1.1343000000000001</v>
      </c>
      <c r="J1605">
        <v>6.3451000000000004</v>
      </c>
      <c r="K1605">
        <v>218.79429999999999</v>
      </c>
      <c r="L1605">
        <v>41575</v>
      </c>
      <c r="M1605">
        <v>61.89</v>
      </c>
      <c r="N1605">
        <v>1840.54</v>
      </c>
      <c r="O1605">
        <v>4.0309999999999997</v>
      </c>
      <c r="P1605">
        <v>21.14</v>
      </c>
      <c r="Q1605">
        <v>2.95</v>
      </c>
      <c r="R1605">
        <v>0.97</v>
      </c>
      <c r="S1605">
        <v>1.35</v>
      </c>
      <c r="T1605">
        <v>0.88</v>
      </c>
      <c r="U1605">
        <v>1570</v>
      </c>
      <c r="V1605">
        <v>4532.76</v>
      </c>
      <c r="W1605">
        <v>14340.25</v>
      </c>
      <c r="X1605">
        <v>8441.69</v>
      </c>
      <c r="Y1605">
        <v>2842.28</v>
      </c>
      <c r="Z1605">
        <v>27467.23</v>
      </c>
    </row>
    <row r="1606" spans="2:26" x14ac:dyDescent="0.25">
      <c r="B1606" s="3">
        <v>44579</v>
      </c>
      <c r="C1606">
        <v>346.68</v>
      </c>
      <c r="D1606">
        <v>3.9293</v>
      </c>
      <c r="E1606">
        <v>99.04</v>
      </c>
      <c r="F1606">
        <v>99.022999999999996</v>
      </c>
      <c r="G1606">
        <v>95.731999999999999</v>
      </c>
      <c r="H1606">
        <v>1190.1500000000001</v>
      </c>
      <c r="I1606">
        <v>1.1325000000000001</v>
      </c>
      <c r="J1606">
        <v>6.3529999999999998</v>
      </c>
      <c r="K1606">
        <v>213.72819999999999</v>
      </c>
      <c r="L1606">
        <v>41665</v>
      </c>
      <c r="M1606">
        <v>61.72</v>
      </c>
      <c r="N1606">
        <v>1813.74</v>
      </c>
      <c r="O1606">
        <v>4.2830000000000004</v>
      </c>
      <c r="P1606">
        <v>22.934999999999999</v>
      </c>
      <c r="Q1606">
        <v>2.95</v>
      </c>
      <c r="R1606">
        <v>0.96</v>
      </c>
      <c r="S1606">
        <v>1.34</v>
      </c>
      <c r="T1606">
        <v>0.88</v>
      </c>
      <c r="U1606">
        <v>1644</v>
      </c>
      <c r="V1606">
        <v>4577.1099999999997</v>
      </c>
      <c r="W1606">
        <v>14506.9</v>
      </c>
      <c r="X1606">
        <v>8449</v>
      </c>
      <c r="Y1606">
        <v>2864.24</v>
      </c>
      <c r="Z1606">
        <v>28257.25</v>
      </c>
    </row>
    <row r="1607" spans="2:26" x14ac:dyDescent="0.25">
      <c r="B1607" s="3">
        <v>44578</v>
      </c>
      <c r="C1607">
        <v>342.29</v>
      </c>
      <c r="D1607">
        <v>3.8883000000000001</v>
      </c>
      <c r="E1607">
        <v>99.02</v>
      </c>
      <c r="F1607">
        <v>99.02</v>
      </c>
      <c r="G1607">
        <v>95.257999999999996</v>
      </c>
      <c r="H1607">
        <v>1192.5999999999999</v>
      </c>
      <c r="I1607">
        <v>1.1408</v>
      </c>
      <c r="J1607">
        <v>6.3483999999999998</v>
      </c>
      <c r="K1607">
        <v>215.94239999999999</v>
      </c>
      <c r="L1607">
        <v>43120</v>
      </c>
      <c r="M1607">
        <v>61.03</v>
      </c>
      <c r="N1607">
        <v>1819.23</v>
      </c>
      <c r="O1607">
        <v>4.2619999999999996</v>
      </c>
      <c r="P1607">
        <v>32.844999999999999</v>
      </c>
      <c r="Q1607">
        <v>2.93</v>
      </c>
      <c r="R1607">
        <v>0.96</v>
      </c>
      <c r="S1607">
        <v>1.33</v>
      </c>
      <c r="T1607">
        <v>0.89</v>
      </c>
      <c r="U1607">
        <v>1731</v>
      </c>
      <c r="V1607">
        <v>4662.8500000000004</v>
      </c>
      <c r="W1607">
        <v>14893.75</v>
      </c>
      <c r="X1607">
        <v>8463.8799999999992</v>
      </c>
      <c r="Y1607">
        <v>2890.1</v>
      </c>
      <c r="Z1607">
        <v>28333.52</v>
      </c>
    </row>
    <row r="1608" spans="2:26" x14ac:dyDescent="0.25">
      <c r="B1608" s="3">
        <v>44577</v>
      </c>
      <c r="C1608">
        <v>342.29</v>
      </c>
      <c r="D1608">
        <v>3.8856999999999999</v>
      </c>
      <c r="E1608">
        <v>99.02</v>
      </c>
      <c r="F1608">
        <v>99.012</v>
      </c>
      <c r="G1608">
        <v>95.165000000000006</v>
      </c>
      <c r="H1608">
        <v>1187.3</v>
      </c>
      <c r="I1608">
        <v>1.1411</v>
      </c>
      <c r="J1608">
        <v>6.3526999999999996</v>
      </c>
      <c r="K1608">
        <v>214.8158</v>
      </c>
      <c r="L1608">
        <v>43120</v>
      </c>
      <c r="M1608">
        <v>61.03</v>
      </c>
      <c r="N1608">
        <v>1817.94</v>
      </c>
      <c r="O1608">
        <v>4.2619999999999996</v>
      </c>
      <c r="P1608">
        <v>32.844999999999999</v>
      </c>
      <c r="Q1608">
        <v>2.93</v>
      </c>
      <c r="R1608">
        <v>0.96</v>
      </c>
      <c r="S1608">
        <v>1.33</v>
      </c>
      <c r="T1608">
        <v>0.89</v>
      </c>
      <c r="U1608">
        <v>1764</v>
      </c>
      <c r="V1608">
        <v>4662.8500000000004</v>
      </c>
      <c r="W1608">
        <v>14893.75</v>
      </c>
      <c r="X1608">
        <v>8554.7900000000009</v>
      </c>
      <c r="Y1608">
        <v>2921.92</v>
      </c>
      <c r="Z1608">
        <v>28124.28</v>
      </c>
    </row>
    <row r="1609" spans="2:26" x14ac:dyDescent="0.25">
      <c r="B1609" s="3">
        <v>44576</v>
      </c>
      <c r="C1609">
        <v>342.29</v>
      </c>
      <c r="D1609">
        <v>3.8856999999999999</v>
      </c>
      <c r="E1609">
        <v>99.02</v>
      </c>
      <c r="F1609">
        <v>99.012</v>
      </c>
      <c r="G1609">
        <v>95.165000000000006</v>
      </c>
      <c r="H1609">
        <v>1187.3</v>
      </c>
      <c r="I1609">
        <v>1.1411</v>
      </c>
      <c r="J1609">
        <v>6.3526999999999996</v>
      </c>
      <c r="K1609">
        <v>214.8158</v>
      </c>
      <c r="L1609">
        <v>43120</v>
      </c>
      <c r="M1609">
        <v>61.03</v>
      </c>
      <c r="N1609">
        <v>1817.94</v>
      </c>
      <c r="O1609">
        <v>4.2619999999999996</v>
      </c>
      <c r="P1609">
        <v>32.844999999999999</v>
      </c>
      <c r="Q1609">
        <v>2.93</v>
      </c>
      <c r="R1609">
        <v>0.96</v>
      </c>
      <c r="S1609">
        <v>1.33</v>
      </c>
      <c r="T1609">
        <v>0.89</v>
      </c>
      <c r="U1609">
        <v>1764</v>
      </c>
      <c r="V1609">
        <v>4662.8500000000004</v>
      </c>
      <c r="W1609">
        <v>14893.75</v>
      </c>
      <c r="X1609">
        <v>8554.7900000000009</v>
      </c>
      <c r="Y1609">
        <v>2921.92</v>
      </c>
      <c r="Z1609">
        <v>28124.28</v>
      </c>
    </row>
    <row r="1610" spans="2:26" x14ac:dyDescent="0.25">
      <c r="B1610" s="3">
        <v>44575</v>
      </c>
      <c r="C1610">
        <v>342.29</v>
      </c>
      <c r="D1610">
        <v>3.8856999999999999</v>
      </c>
      <c r="E1610">
        <v>99.02</v>
      </c>
      <c r="F1610">
        <v>99.012</v>
      </c>
      <c r="G1610">
        <v>95.165000000000006</v>
      </c>
      <c r="H1610">
        <v>1187.3</v>
      </c>
      <c r="I1610">
        <v>1.1411</v>
      </c>
      <c r="J1610">
        <v>6.3526999999999996</v>
      </c>
      <c r="K1610">
        <v>214.8158</v>
      </c>
      <c r="L1610">
        <v>43120</v>
      </c>
      <c r="M1610">
        <v>61.03</v>
      </c>
      <c r="N1610">
        <v>1817.94</v>
      </c>
      <c r="O1610">
        <v>4.2619999999999996</v>
      </c>
      <c r="P1610">
        <v>32.844999999999999</v>
      </c>
      <c r="Q1610">
        <v>2.93</v>
      </c>
      <c r="R1610">
        <v>0.96</v>
      </c>
      <c r="S1610">
        <v>1.33</v>
      </c>
      <c r="T1610">
        <v>0.89</v>
      </c>
      <c r="U1610">
        <v>1764</v>
      </c>
      <c r="V1610">
        <v>4662.8500000000004</v>
      </c>
      <c r="W1610">
        <v>14893.75</v>
      </c>
      <c r="X1610">
        <v>8554.7900000000009</v>
      </c>
      <c r="Y1610">
        <v>2921.92</v>
      </c>
      <c r="Z1610">
        <v>28124.28</v>
      </c>
    </row>
    <row r="1611" spans="2:26" x14ac:dyDescent="0.25">
      <c r="B1611" s="3">
        <v>44574</v>
      </c>
      <c r="C1611">
        <v>342.56</v>
      </c>
      <c r="D1611">
        <v>3.8774000000000002</v>
      </c>
      <c r="E1611">
        <v>99</v>
      </c>
      <c r="F1611">
        <v>99.001000000000005</v>
      </c>
      <c r="G1611">
        <v>94.79</v>
      </c>
      <c r="H1611">
        <v>1187.8499999999999</v>
      </c>
      <c r="I1611">
        <v>1.1455</v>
      </c>
      <c r="J1611">
        <v>6.3597999999999999</v>
      </c>
      <c r="K1611">
        <v>214.78039999999999</v>
      </c>
      <c r="L1611">
        <v>42675</v>
      </c>
      <c r="M1611">
        <v>60.68</v>
      </c>
      <c r="N1611">
        <v>1822.54</v>
      </c>
      <c r="O1611">
        <v>4.2699999999999996</v>
      </c>
      <c r="P1611">
        <v>32.604999999999997</v>
      </c>
      <c r="Q1611">
        <v>2.93</v>
      </c>
      <c r="R1611">
        <v>0.96</v>
      </c>
      <c r="S1611">
        <v>1.34</v>
      </c>
      <c r="T1611">
        <v>0.9</v>
      </c>
      <c r="U1611">
        <v>1873</v>
      </c>
      <c r="V1611">
        <v>4659.03</v>
      </c>
      <c r="W1611">
        <v>14806.81</v>
      </c>
      <c r="X1611">
        <v>8602.3799999999992</v>
      </c>
      <c r="Y1611">
        <v>2962.09</v>
      </c>
      <c r="Z1611">
        <v>28489.13</v>
      </c>
    </row>
    <row r="1612" spans="2:26" x14ac:dyDescent="0.25">
      <c r="B1612" s="3">
        <v>44573</v>
      </c>
      <c r="C1612">
        <v>336.78</v>
      </c>
      <c r="D1612">
        <v>3.8197000000000001</v>
      </c>
      <c r="E1612">
        <v>98.95</v>
      </c>
      <c r="F1612">
        <v>98.971999999999994</v>
      </c>
      <c r="G1612">
        <v>94.915000000000006</v>
      </c>
      <c r="H1612">
        <v>1190.55</v>
      </c>
      <c r="I1612">
        <v>1.1442000000000001</v>
      </c>
      <c r="J1612">
        <v>6.3583999999999996</v>
      </c>
      <c r="K1612">
        <v>215.64019999999999</v>
      </c>
      <c r="L1612">
        <v>43825</v>
      </c>
      <c r="M1612">
        <v>60.44</v>
      </c>
      <c r="N1612">
        <v>1826.15</v>
      </c>
      <c r="O1612">
        <v>4.8570000000000002</v>
      </c>
      <c r="P1612">
        <v>33</v>
      </c>
      <c r="Q1612">
        <v>2.86</v>
      </c>
      <c r="R1612">
        <v>0.94</v>
      </c>
      <c r="S1612">
        <v>1.32</v>
      </c>
      <c r="T1612">
        <v>0.9</v>
      </c>
      <c r="U1612">
        <v>2027</v>
      </c>
      <c r="V1612">
        <v>4726.3500000000004</v>
      </c>
      <c r="W1612">
        <v>15188.39</v>
      </c>
      <c r="X1612">
        <v>8612.85</v>
      </c>
      <c r="Y1612">
        <v>2972.48</v>
      </c>
      <c r="Z1612">
        <v>28765.66</v>
      </c>
    </row>
    <row r="1613" spans="2:26" x14ac:dyDescent="0.25">
      <c r="B1613" s="3">
        <v>44572</v>
      </c>
      <c r="C1613">
        <v>338.02</v>
      </c>
      <c r="D1613">
        <v>3.8517999999999999</v>
      </c>
      <c r="E1613">
        <v>98.89</v>
      </c>
      <c r="F1613">
        <v>98.947999999999993</v>
      </c>
      <c r="G1613">
        <v>95.623999999999995</v>
      </c>
      <c r="H1613">
        <v>1194.8499999999999</v>
      </c>
      <c r="I1613">
        <v>1.1367</v>
      </c>
      <c r="J1613">
        <v>6.3739999999999997</v>
      </c>
      <c r="K1613">
        <v>214.38249999999999</v>
      </c>
      <c r="L1613">
        <v>42805</v>
      </c>
      <c r="M1613">
        <v>60.59</v>
      </c>
      <c r="N1613">
        <v>1821.6</v>
      </c>
      <c r="O1613">
        <v>4.2489999999999997</v>
      </c>
      <c r="P1613">
        <v>32.914999999999999</v>
      </c>
      <c r="Q1613">
        <v>2.93</v>
      </c>
      <c r="R1613">
        <v>0.94</v>
      </c>
      <c r="S1613">
        <v>1.32</v>
      </c>
      <c r="T1613">
        <v>0.89</v>
      </c>
      <c r="U1613">
        <v>2151</v>
      </c>
      <c r="V1613">
        <v>4713.07</v>
      </c>
      <c r="W1613">
        <v>15153.45</v>
      </c>
      <c r="X1613">
        <v>8369.01</v>
      </c>
      <c r="Y1613">
        <v>2927.38</v>
      </c>
      <c r="Z1613">
        <v>28222.48</v>
      </c>
    </row>
    <row r="1614" spans="2:26" x14ac:dyDescent="0.25">
      <c r="B1614" s="3">
        <v>44571</v>
      </c>
      <c r="C1614">
        <v>336.92</v>
      </c>
      <c r="D1614">
        <v>3.8963000000000001</v>
      </c>
      <c r="E1614">
        <v>98.87</v>
      </c>
      <c r="F1614">
        <v>98.942999999999998</v>
      </c>
      <c r="G1614">
        <v>95.991</v>
      </c>
      <c r="H1614">
        <v>1199</v>
      </c>
      <c r="I1614">
        <v>1.1326000000000001</v>
      </c>
      <c r="J1614">
        <v>6.3761999999999999</v>
      </c>
      <c r="K1614">
        <v>211.4684</v>
      </c>
      <c r="L1614">
        <v>41745</v>
      </c>
      <c r="M1614">
        <v>59.63</v>
      </c>
      <c r="N1614">
        <v>1801.68</v>
      </c>
      <c r="O1614">
        <v>4.0789999999999997</v>
      </c>
      <c r="P1614">
        <v>33.265000000000001</v>
      </c>
      <c r="Q1614">
        <v>3.02</v>
      </c>
      <c r="R1614">
        <v>0.94</v>
      </c>
      <c r="S1614">
        <v>1.32</v>
      </c>
      <c r="T1614">
        <v>0.91</v>
      </c>
      <c r="U1614">
        <v>2277</v>
      </c>
      <c r="V1614">
        <v>4670.29</v>
      </c>
      <c r="W1614">
        <v>14942.83</v>
      </c>
      <c r="X1614">
        <v>8365.3700000000008</v>
      </c>
      <c r="Y1614">
        <v>2926.72</v>
      </c>
      <c r="Z1614">
        <v>28478.560000000001</v>
      </c>
    </row>
    <row r="1615" spans="2:26" x14ac:dyDescent="0.25">
      <c r="B1615" s="3">
        <v>44570</v>
      </c>
      <c r="C1615">
        <v>331.04</v>
      </c>
      <c r="D1615">
        <v>3.8506</v>
      </c>
      <c r="E1615">
        <v>98.86</v>
      </c>
      <c r="F1615">
        <v>98.909000000000006</v>
      </c>
      <c r="G1615">
        <v>95.718999999999994</v>
      </c>
      <c r="H1615">
        <v>1201.55</v>
      </c>
      <c r="I1615">
        <v>1.1359999999999999</v>
      </c>
      <c r="J1615">
        <v>6.3777999999999997</v>
      </c>
      <c r="K1615">
        <v>213.24600000000001</v>
      </c>
      <c r="L1615">
        <v>41870</v>
      </c>
      <c r="M1615">
        <v>59.92</v>
      </c>
      <c r="N1615">
        <v>1796.55</v>
      </c>
      <c r="O1615">
        <v>3.9159999999999999</v>
      </c>
      <c r="P1615">
        <v>33.950000000000003</v>
      </c>
      <c r="Q1615">
        <v>2.98</v>
      </c>
      <c r="R1615">
        <v>0.92</v>
      </c>
      <c r="S1615">
        <v>1.29</v>
      </c>
      <c r="T1615">
        <v>0.92</v>
      </c>
      <c r="U1615">
        <v>2289</v>
      </c>
      <c r="V1615">
        <v>4677.03</v>
      </c>
      <c r="W1615">
        <v>14935.9</v>
      </c>
      <c r="X1615">
        <v>8231.2800000000007</v>
      </c>
      <c r="Y1615">
        <v>2954.89</v>
      </c>
      <c r="Z1615">
        <v>28478.560000000001</v>
      </c>
    </row>
    <row r="1616" spans="2:26" x14ac:dyDescent="0.25">
      <c r="B1616" s="3">
        <v>44569</v>
      </c>
      <c r="C1616">
        <v>331.04</v>
      </c>
      <c r="D1616">
        <v>3.8506</v>
      </c>
      <c r="E1616">
        <v>98.86</v>
      </c>
      <c r="F1616">
        <v>98.909000000000006</v>
      </c>
      <c r="G1616">
        <v>95.718999999999994</v>
      </c>
      <c r="H1616">
        <v>1201.55</v>
      </c>
      <c r="I1616">
        <v>1.1359999999999999</v>
      </c>
      <c r="J1616">
        <v>6.3777999999999997</v>
      </c>
      <c r="K1616">
        <v>213.24600000000001</v>
      </c>
      <c r="L1616">
        <v>41870</v>
      </c>
      <c r="M1616">
        <v>59.92</v>
      </c>
      <c r="N1616">
        <v>1796.55</v>
      </c>
      <c r="O1616">
        <v>3.9159999999999999</v>
      </c>
      <c r="P1616">
        <v>33.950000000000003</v>
      </c>
      <c r="Q1616">
        <v>2.98</v>
      </c>
      <c r="R1616">
        <v>0.92</v>
      </c>
      <c r="S1616">
        <v>1.29</v>
      </c>
      <c r="T1616">
        <v>0.92</v>
      </c>
      <c r="U1616">
        <v>2289</v>
      </c>
      <c r="V1616">
        <v>4677.03</v>
      </c>
      <c r="W1616">
        <v>14935.9</v>
      </c>
      <c r="X1616">
        <v>8231.2800000000007</v>
      </c>
      <c r="Y1616">
        <v>2954.89</v>
      </c>
      <c r="Z1616">
        <v>28478.560000000001</v>
      </c>
    </row>
    <row r="1617" spans="2:26" x14ac:dyDescent="0.25">
      <c r="B1617" s="3">
        <v>44568</v>
      </c>
      <c r="C1617">
        <v>331.04</v>
      </c>
      <c r="D1617">
        <v>3.8506</v>
      </c>
      <c r="E1617">
        <v>98.85</v>
      </c>
      <c r="F1617">
        <v>98.909000000000006</v>
      </c>
      <c r="G1617">
        <v>95.718999999999994</v>
      </c>
      <c r="H1617">
        <v>1201.55</v>
      </c>
      <c r="I1617">
        <v>1.1359999999999999</v>
      </c>
      <c r="J1617">
        <v>6.3777999999999997</v>
      </c>
      <c r="K1617">
        <v>213.24600000000001</v>
      </c>
      <c r="L1617">
        <v>41870</v>
      </c>
      <c r="M1617">
        <v>59.92</v>
      </c>
      <c r="N1617">
        <v>1796.55</v>
      </c>
      <c r="O1617">
        <v>3.9159999999999999</v>
      </c>
      <c r="P1617">
        <v>33.950000000000003</v>
      </c>
      <c r="Q1617">
        <v>2.98</v>
      </c>
      <c r="R1617">
        <v>0.92</v>
      </c>
      <c r="S1617">
        <v>1.29</v>
      </c>
      <c r="T1617">
        <v>0.92</v>
      </c>
      <c r="U1617">
        <v>2289</v>
      </c>
      <c r="V1617">
        <v>4677.03</v>
      </c>
      <c r="W1617">
        <v>14935.9</v>
      </c>
      <c r="X1617">
        <v>8231.2800000000007</v>
      </c>
      <c r="Y1617">
        <v>2954.89</v>
      </c>
      <c r="Z1617">
        <v>28478.560000000001</v>
      </c>
    </row>
    <row r="1618" spans="2:26" x14ac:dyDescent="0.25">
      <c r="B1618" s="3">
        <v>44567</v>
      </c>
      <c r="C1618">
        <v>331.69</v>
      </c>
      <c r="D1618">
        <v>3.8237999999999999</v>
      </c>
      <c r="E1618">
        <v>98.82</v>
      </c>
      <c r="F1618">
        <v>98.888999999999996</v>
      </c>
      <c r="G1618">
        <v>96.32</v>
      </c>
      <c r="H1618">
        <v>1200.55</v>
      </c>
      <c r="I1618">
        <v>1.1296999999999999</v>
      </c>
      <c r="J1618">
        <v>6.383</v>
      </c>
      <c r="K1618">
        <v>211.22399999999999</v>
      </c>
      <c r="L1618">
        <v>43215</v>
      </c>
      <c r="M1618">
        <v>60.11</v>
      </c>
      <c r="N1618">
        <v>1791.16</v>
      </c>
      <c r="O1618">
        <v>3.8119999999999998</v>
      </c>
      <c r="P1618">
        <v>34.07</v>
      </c>
      <c r="Q1618">
        <v>2.93</v>
      </c>
      <c r="R1618">
        <v>0.92</v>
      </c>
      <c r="S1618">
        <v>1.29</v>
      </c>
      <c r="T1618">
        <v>0.91</v>
      </c>
      <c r="U1618">
        <v>2296</v>
      </c>
      <c r="V1618">
        <v>4696.05</v>
      </c>
      <c r="W1618">
        <v>15080.87</v>
      </c>
      <c r="X1618">
        <v>8068.93</v>
      </c>
      <c r="Y1618">
        <v>2920.53</v>
      </c>
      <c r="Z1618">
        <v>28487.87</v>
      </c>
    </row>
    <row r="1619" spans="2:26" x14ac:dyDescent="0.25">
      <c r="B1619" s="3">
        <v>44566</v>
      </c>
      <c r="C1619">
        <v>323.08</v>
      </c>
      <c r="D1619">
        <v>3.7591999999999999</v>
      </c>
      <c r="E1619">
        <v>98.81</v>
      </c>
      <c r="F1619">
        <v>98.852000000000004</v>
      </c>
      <c r="G1619">
        <v>96.171000000000006</v>
      </c>
      <c r="H1619">
        <v>1196.95</v>
      </c>
      <c r="I1619">
        <v>1.1314</v>
      </c>
      <c r="J1619">
        <v>6.3639000000000001</v>
      </c>
      <c r="K1619">
        <v>209.38200000000001</v>
      </c>
      <c r="L1619">
        <v>43830</v>
      </c>
      <c r="M1619">
        <v>59.89</v>
      </c>
      <c r="N1619">
        <v>1810.44</v>
      </c>
      <c r="O1619">
        <v>3.8820000000000001</v>
      </c>
      <c r="P1619">
        <v>34.19</v>
      </c>
      <c r="Q1619">
        <v>2.86</v>
      </c>
      <c r="R1619">
        <v>0.91</v>
      </c>
      <c r="S1619">
        <v>1.29</v>
      </c>
      <c r="T1619">
        <v>0.92</v>
      </c>
      <c r="U1619">
        <v>2289</v>
      </c>
      <c r="V1619">
        <v>4700.58</v>
      </c>
      <c r="W1619">
        <v>15100.17</v>
      </c>
      <c r="X1619">
        <v>8015.7</v>
      </c>
      <c r="Y1619">
        <v>2953.97</v>
      </c>
      <c r="Z1619">
        <v>29332.16</v>
      </c>
    </row>
    <row r="1620" spans="2:26" x14ac:dyDescent="0.25">
      <c r="B1620" s="3">
        <v>44565</v>
      </c>
      <c r="C1620">
        <v>323.27999999999997</v>
      </c>
      <c r="D1620">
        <v>3.7622</v>
      </c>
      <c r="E1620">
        <v>98.75</v>
      </c>
      <c r="F1620">
        <v>98.801000000000002</v>
      </c>
      <c r="G1620">
        <v>96.262</v>
      </c>
      <c r="H1620">
        <v>1194.05</v>
      </c>
      <c r="I1620">
        <v>1.1287</v>
      </c>
      <c r="J1620">
        <v>6.3726000000000003</v>
      </c>
      <c r="K1620">
        <v>210.05959999999999</v>
      </c>
      <c r="L1620">
        <v>46305</v>
      </c>
      <c r="M1620">
        <v>60.24</v>
      </c>
      <c r="N1620">
        <v>1814.6</v>
      </c>
      <c r="O1620">
        <v>3.7170000000000001</v>
      </c>
      <c r="P1620">
        <v>32.744999999999997</v>
      </c>
      <c r="Q1620">
        <v>2.85</v>
      </c>
      <c r="R1620">
        <v>0.92</v>
      </c>
      <c r="S1620">
        <v>1.29</v>
      </c>
      <c r="T1620">
        <v>0.93</v>
      </c>
      <c r="U1620">
        <v>2285</v>
      </c>
      <c r="V1620">
        <v>4793.54</v>
      </c>
      <c r="W1620">
        <v>15622.72</v>
      </c>
      <c r="X1620">
        <v>8180.16</v>
      </c>
      <c r="Y1620">
        <v>2989.24</v>
      </c>
      <c r="Z1620">
        <v>29301.79</v>
      </c>
    </row>
    <row r="1621" spans="2:26" x14ac:dyDescent="0.25">
      <c r="B1621" s="3">
        <v>44564</v>
      </c>
      <c r="C1621">
        <v>321.54000000000002</v>
      </c>
      <c r="D1621">
        <v>3.7315</v>
      </c>
      <c r="E1621">
        <v>98.7</v>
      </c>
      <c r="F1621">
        <v>98.771000000000001</v>
      </c>
      <c r="G1621">
        <v>96.212999999999994</v>
      </c>
      <c r="H1621">
        <v>1191.8499999999999</v>
      </c>
      <c r="I1621">
        <v>1.1296999999999999</v>
      </c>
      <c r="J1621">
        <v>6.3560999999999996</v>
      </c>
      <c r="K1621">
        <v>209.9966</v>
      </c>
      <c r="L1621">
        <v>45865</v>
      </c>
      <c r="M1621">
        <v>59.57</v>
      </c>
      <c r="N1621">
        <v>1801.45</v>
      </c>
      <c r="O1621">
        <v>3.8149999999999999</v>
      </c>
      <c r="P1621">
        <v>30.504999999999999</v>
      </c>
      <c r="Q1621">
        <v>2.78</v>
      </c>
      <c r="R1621">
        <v>0.93</v>
      </c>
      <c r="S1621">
        <v>1.31</v>
      </c>
      <c r="T1621">
        <v>0.92</v>
      </c>
      <c r="U1621">
        <v>2217</v>
      </c>
      <c r="V1621">
        <v>4796.5600000000004</v>
      </c>
      <c r="W1621">
        <v>15832.8</v>
      </c>
      <c r="X1621">
        <v>8188.76</v>
      </c>
      <c r="Y1621">
        <v>2988.77</v>
      </c>
      <c r="Z1621">
        <v>28791.71</v>
      </c>
    </row>
    <row r="1622" spans="2:26" x14ac:dyDescent="0.25">
      <c r="B1622" s="3">
        <v>44563</v>
      </c>
      <c r="C1622">
        <v>330.27</v>
      </c>
      <c r="D1622">
        <v>3.8071000000000002</v>
      </c>
      <c r="E1622">
        <v>98.64</v>
      </c>
      <c r="F1622">
        <v>98.771000000000001</v>
      </c>
      <c r="G1622">
        <v>95.67</v>
      </c>
      <c r="H1622">
        <v>1188.9000000000001</v>
      </c>
      <c r="I1622">
        <v>1.137</v>
      </c>
      <c r="J1622">
        <v>6.3560999999999996</v>
      </c>
      <c r="K1622">
        <v>213.5685</v>
      </c>
      <c r="L1622">
        <v>47977.03</v>
      </c>
      <c r="M1622">
        <v>58.51</v>
      </c>
      <c r="N1622">
        <v>1829.2</v>
      </c>
      <c r="O1622">
        <v>3.73</v>
      </c>
      <c r="P1622">
        <v>30.495000000000001</v>
      </c>
      <c r="Q1622">
        <v>2.83</v>
      </c>
      <c r="R1622">
        <v>0.92</v>
      </c>
      <c r="S1622">
        <v>1.3</v>
      </c>
      <c r="T1622">
        <v>0.94</v>
      </c>
      <c r="U1622">
        <v>2217</v>
      </c>
      <c r="V1622">
        <v>4766.18</v>
      </c>
      <c r="W1622">
        <v>15644.97</v>
      </c>
      <c r="X1622">
        <v>8236.35</v>
      </c>
      <c r="Y1622">
        <v>2977.65</v>
      </c>
      <c r="Z1622">
        <v>28791.71</v>
      </c>
    </row>
    <row r="1623" spans="2:26" x14ac:dyDescent="0.25">
      <c r="B1623" s="3">
        <v>44562</v>
      </c>
      <c r="C1623">
        <v>330.27</v>
      </c>
      <c r="D1623">
        <v>3.8071000000000002</v>
      </c>
      <c r="E1623">
        <v>98.64</v>
      </c>
      <c r="F1623">
        <v>98.771000000000001</v>
      </c>
      <c r="G1623">
        <v>95.67</v>
      </c>
      <c r="H1623">
        <v>1188.9000000000001</v>
      </c>
      <c r="I1623">
        <v>1.137</v>
      </c>
      <c r="J1623">
        <v>6.3560999999999996</v>
      </c>
      <c r="K1623">
        <v>213.5685</v>
      </c>
      <c r="L1623">
        <v>47977.03</v>
      </c>
      <c r="M1623">
        <v>58.51</v>
      </c>
      <c r="N1623">
        <v>1829.2</v>
      </c>
      <c r="O1623">
        <v>3.73</v>
      </c>
      <c r="P1623">
        <v>30.495000000000001</v>
      </c>
      <c r="Q1623">
        <v>2.83</v>
      </c>
      <c r="R1623">
        <v>0.92</v>
      </c>
      <c r="S1623">
        <v>1.3</v>
      </c>
      <c r="T1623">
        <v>0.94</v>
      </c>
      <c r="U1623">
        <v>2217</v>
      </c>
      <c r="V1623">
        <v>4766.18</v>
      </c>
      <c r="W1623">
        <v>15644.97</v>
      </c>
      <c r="X1623">
        <v>8236.35</v>
      </c>
      <c r="Y1623">
        <v>2977.65</v>
      </c>
      <c r="Z1623">
        <v>28791.71</v>
      </c>
    </row>
    <row r="1624" spans="2:26" x14ac:dyDescent="0.25">
      <c r="B1624" s="3">
        <v>44561</v>
      </c>
      <c r="C1624">
        <v>330.27</v>
      </c>
      <c r="D1624">
        <v>3.8071000000000002</v>
      </c>
      <c r="E1624">
        <v>98.64</v>
      </c>
      <c r="F1624">
        <v>98.771000000000001</v>
      </c>
      <c r="G1624">
        <v>95.67</v>
      </c>
      <c r="H1624">
        <v>1188.9000000000001</v>
      </c>
      <c r="I1624">
        <v>1.137</v>
      </c>
      <c r="J1624">
        <v>6.3560999999999996</v>
      </c>
      <c r="K1624">
        <v>213.5685</v>
      </c>
      <c r="L1624">
        <v>47977.03</v>
      </c>
      <c r="M1624">
        <v>58.51</v>
      </c>
      <c r="N1624">
        <v>1829.2</v>
      </c>
      <c r="O1624">
        <v>3.73</v>
      </c>
      <c r="P1624">
        <v>30.495000000000001</v>
      </c>
      <c r="Q1624">
        <v>2.83</v>
      </c>
      <c r="R1624">
        <v>0.92</v>
      </c>
      <c r="S1624">
        <v>1.3</v>
      </c>
      <c r="T1624">
        <v>0.94</v>
      </c>
      <c r="U1624">
        <v>2217</v>
      </c>
      <c r="V1624">
        <v>4766.18</v>
      </c>
      <c r="W1624">
        <v>15644.97</v>
      </c>
      <c r="X1624">
        <v>8236.35</v>
      </c>
      <c r="Y1624">
        <v>2977.65</v>
      </c>
      <c r="Z1624">
        <v>28791.71</v>
      </c>
    </row>
    <row r="1625" spans="2:26" x14ac:dyDescent="0.25">
      <c r="B1625" s="3">
        <v>44560</v>
      </c>
      <c r="C1625">
        <v>330.53</v>
      </c>
      <c r="D1625">
        <v>3.7955000000000001</v>
      </c>
      <c r="E1625">
        <v>98.63</v>
      </c>
      <c r="F1625">
        <v>98.772000000000006</v>
      </c>
      <c r="G1625">
        <v>95.968000000000004</v>
      </c>
      <c r="H1625">
        <v>1188.9000000000001</v>
      </c>
      <c r="I1625">
        <v>1.1325000000000001</v>
      </c>
      <c r="J1625">
        <v>6.3731</v>
      </c>
      <c r="K1625">
        <v>213.47880000000001</v>
      </c>
      <c r="L1625">
        <v>47170</v>
      </c>
      <c r="M1625">
        <v>59.83</v>
      </c>
      <c r="N1625">
        <v>1814.67</v>
      </c>
      <c r="O1625">
        <v>3.5609999999999999</v>
      </c>
      <c r="P1625">
        <v>34.21</v>
      </c>
      <c r="Q1625">
        <v>2.81</v>
      </c>
      <c r="R1625">
        <v>0.93</v>
      </c>
      <c r="S1625">
        <v>1.3</v>
      </c>
      <c r="T1625">
        <v>0.94</v>
      </c>
      <c r="U1625">
        <v>2217</v>
      </c>
      <c r="V1625">
        <v>4778.7299999999996</v>
      </c>
      <c r="W1625">
        <v>15741.56</v>
      </c>
      <c r="X1625">
        <v>8096.44</v>
      </c>
      <c r="Y1625">
        <v>2977.65</v>
      </c>
      <c r="Z1625">
        <v>28791.71</v>
      </c>
    </row>
    <row r="1626" spans="2:26" x14ac:dyDescent="0.25">
      <c r="B1626" s="3">
        <v>44559</v>
      </c>
      <c r="C1626">
        <v>327.11</v>
      </c>
      <c r="D1626">
        <v>3.7621000000000002</v>
      </c>
      <c r="E1626">
        <v>98.62</v>
      </c>
      <c r="F1626">
        <v>98.768000000000001</v>
      </c>
      <c r="G1626">
        <v>95.929000000000002</v>
      </c>
      <c r="H1626">
        <v>1186.4000000000001</v>
      </c>
      <c r="I1626">
        <v>1.1349</v>
      </c>
      <c r="J1626">
        <v>6.3677999999999999</v>
      </c>
      <c r="K1626">
        <v>208.42080000000001</v>
      </c>
      <c r="L1626">
        <v>47370</v>
      </c>
      <c r="M1626">
        <v>59.89</v>
      </c>
      <c r="N1626">
        <v>1804.71</v>
      </c>
      <c r="O1626">
        <v>4.024</v>
      </c>
      <c r="P1626">
        <v>34.03</v>
      </c>
      <c r="Q1626">
        <v>2.76</v>
      </c>
      <c r="R1626">
        <v>0.93</v>
      </c>
      <c r="S1626">
        <v>1.3</v>
      </c>
      <c r="T1626">
        <v>0.94</v>
      </c>
      <c r="U1626">
        <v>2217</v>
      </c>
      <c r="V1626">
        <v>4793.0600000000004</v>
      </c>
      <c r="W1626">
        <v>15766.22</v>
      </c>
      <c r="X1626">
        <v>8098.76</v>
      </c>
      <c r="Y1626">
        <v>2993.29</v>
      </c>
      <c r="Z1626">
        <v>28906.880000000001</v>
      </c>
    </row>
    <row r="1627" spans="2:26" x14ac:dyDescent="0.25">
      <c r="B1627" s="3">
        <v>44558</v>
      </c>
      <c r="C1627">
        <v>332.92</v>
      </c>
      <c r="D1627">
        <v>3.7738999999999998</v>
      </c>
      <c r="E1627">
        <v>98.6</v>
      </c>
      <c r="F1627">
        <v>98.766000000000005</v>
      </c>
      <c r="G1627">
        <v>96.201999999999998</v>
      </c>
      <c r="H1627">
        <v>1188.0999999999999</v>
      </c>
      <c r="I1627">
        <v>1.131</v>
      </c>
      <c r="J1627">
        <v>6.3685999999999998</v>
      </c>
      <c r="K1627">
        <v>211.15520000000001</v>
      </c>
      <c r="L1627">
        <v>47755</v>
      </c>
      <c r="M1627">
        <v>59.36</v>
      </c>
      <c r="N1627">
        <v>1806.18</v>
      </c>
      <c r="O1627">
        <v>4.0549999999999997</v>
      </c>
      <c r="P1627">
        <v>39.914999999999999</v>
      </c>
      <c r="Q1627">
        <v>2.75</v>
      </c>
      <c r="R1627">
        <v>0.93</v>
      </c>
      <c r="S1627">
        <v>1.32</v>
      </c>
      <c r="T1627">
        <v>0.95</v>
      </c>
      <c r="U1627">
        <v>2217</v>
      </c>
      <c r="V1627">
        <v>4786.3500000000004</v>
      </c>
      <c r="W1627">
        <v>15781.72</v>
      </c>
      <c r="X1627">
        <v>8194.4500000000007</v>
      </c>
      <c r="Y1627">
        <v>3020.24</v>
      </c>
      <c r="Z1627">
        <v>29069.16</v>
      </c>
    </row>
    <row r="1628" spans="2:26" x14ac:dyDescent="0.25">
      <c r="B1628" s="3">
        <v>44557</v>
      </c>
      <c r="C1628">
        <v>334.37</v>
      </c>
      <c r="D1628">
        <v>3.7578999999999998</v>
      </c>
      <c r="E1628">
        <v>98.59</v>
      </c>
      <c r="F1628">
        <v>98.766000000000005</v>
      </c>
      <c r="G1628">
        <v>96.093000000000004</v>
      </c>
      <c r="H1628">
        <v>1186.8</v>
      </c>
      <c r="I1628">
        <v>1.1328</v>
      </c>
      <c r="J1628">
        <v>6.3710000000000004</v>
      </c>
      <c r="K1628">
        <v>210.74780000000001</v>
      </c>
      <c r="L1628">
        <v>51275</v>
      </c>
      <c r="M1628">
        <v>59.65</v>
      </c>
      <c r="N1628">
        <v>1812.13</v>
      </c>
      <c r="O1628">
        <v>4.0599999999999996</v>
      </c>
      <c r="P1628">
        <v>40.98</v>
      </c>
      <c r="Q1628">
        <v>2.71</v>
      </c>
      <c r="R1628">
        <v>0.94</v>
      </c>
      <c r="S1628">
        <v>1.32</v>
      </c>
      <c r="T1628">
        <v>0.95</v>
      </c>
      <c r="U1628">
        <v>2217</v>
      </c>
      <c r="V1628">
        <v>4791.1899999999996</v>
      </c>
      <c r="W1628">
        <v>15871.26</v>
      </c>
      <c r="X1628">
        <v>8201.9500000000007</v>
      </c>
      <c r="Y1628">
        <v>2999.55</v>
      </c>
      <c r="Z1628">
        <v>28676.46</v>
      </c>
    </row>
    <row r="1629" spans="2:26" x14ac:dyDescent="0.25">
      <c r="B1629" s="3">
        <v>44556</v>
      </c>
      <c r="C1629">
        <v>333.55</v>
      </c>
      <c r="D1629">
        <v>3.8226</v>
      </c>
      <c r="E1629">
        <v>98.58</v>
      </c>
      <c r="F1629">
        <v>98.766000000000005</v>
      </c>
      <c r="G1629">
        <v>96.019000000000005</v>
      </c>
      <c r="H1629">
        <v>1186.5</v>
      </c>
      <c r="I1629">
        <v>1.1318999999999999</v>
      </c>
      <c r="J1629">
        <v>6.3677000000000001</v>
      </c>
      <c r="K1629">
        <v>209.07660000000001</v>
      </c>
      <c r="L1629">
        <v>51060</v>
      </c>
      <c r="M1629">
        <v>58.65</v>
      </c>
      <c r="N1629">
        <v>1810.26</v>
      </c>
      <c r="O1629">
        <v>3.7309999999999999</v>
      </c>
      <c r="P1629">
        <v>38.840000000000003</v>
      </c>
      <c r="Q1629">
        <v>2.83</v>
      </c>
      <c r="R1629">
        <v>0.96</v>
      </c>
      <c r="S1629">
        <v>1.33</v>
      </c>
      <c r="T1629">
        <v>0.96</v>
      </c>
      <c r="U1629">
        <v>2217</v>
      </c>
      <c r="V1629">
        <v>4725.79</v>
      </c>
      <c r="W1629">
        <v>15653.37</v>
      </c>
      <c r="X1629">
        <v>8201.9500000000007</v>
      </c>
      <c r="Y1629">
        <v>3012.43</v>
      </c>
      <c r="Z1629">
        <v>28782.59</v>
      </c>
    </row>
    <row r="1630" spans="2:26" x14ac:dyDescent="0.25">
      <c r="B1630" s="3">
        <v>44555</v>
      </c>
      <c r="C1630">
        <v>333.55</v>
      </c>
      <c r="D1630">
        <v>3.8226</v>
      </c>
      <c r="E1630">
        <v>98.58</v>
      </c>
      <c r="F1630">
        <v>98.766000000000005</v>
      </c>
      <c r="G1630">
        <v>96.019000000000005</v>
      </c>
      <c r="H1630">
        <v>1186.5</v>
      </c>
      <c r="I1630">
        <v>1.1318999999999999</v>
      </c>
      <c r="J1630">
        <v>6.3677000000000001</v>
      </c>
      <c r="K1630">
        <v>209.07660000000001</v>
      </c>
      <c r="L1630">
        <v>51060</v>
      </c>
      <c r="M1630">
        <v>58.65</v>
      </c>
      <c r="N1630">
        <v>1810.26</v>
      </c>
      <c r="O1630">
        <v>3.7309999999999999</v>
      </c>
      <c r="P1630">
        <v>38.840000000000003</v>
      </c>
      <c r="Q1630">
        <v>2.83</v>
      </c>
      <c r="R1630">
        <v>0.96</v>
      </c>
      <c r="S1630">
        <v>1.33</v>
      </c>
      <c r="T1630">
        <v>0.96</v>
      </c>
      <c r="U1630">
        <v>2217</v>
      </c>
      <c r="V1630">
        <v>4725.79</v>
      </c>
      <c r="W1630">
        <v>15653.37</v>
      </c>
      <c r="X1630">
        <v>8201.9500000000007</v>
      </c>
      <c r="Y1630">
        <v>3012.43</v>
      </c>
      <c r="Z1630">
        <v>28782.59</v>
      </c>
    </row>
    <row r="1631" spans="2:26" x14ac:dyDescent="0.25">
      <c r="B1631" s="3">
        <v>44554</v>
      </c>
      <c r="C1631">
        <v>333.55</v>
      </c>
      <c r="D1631">
        <v>3.8226</v>
      </c>
      <c r="E1631">
        <v>98.38</v>
      </c>
      <c r="F1631">
        <v>98.766000000000005</v>
      </c>
      <c r="G1631">
        <v>96.019000000000005</v>
      </c>
      <c r="H1631">
        <v>1186.5</v>
      </c>
      <c r="I1631">
        <v>1.1318999999999999</v>
      </c>
      <c r="J1631">
        <v>6.3677000000000001</v>
      </c>
      <c r="K1631">
        <v>209.07660000000001</v>
      </c>
      <c r="L1631">
        <v>51060</v>
      </c>
      <c r="M1631">
        <v>58.65</v>
      </c>
      <c r="N1631">
        <v>1810.26</v>
      </c>
      <c r="O1631">
        <v>3.7309999999999999</v>
      </c>
      <c r="P1631">
        <v>38.840000000000003</v>
      </c>
      <c r="Q1631">
        <v>2.83</v>
      </c>
      <c r="R1631">
        <v>0.96</v>
      </c>
      <c r="S1631">
        <v>1.33</v>
      </c>
      <c r="T1631">
        <v>0.96</v>
      </c>
      <c r="U1631">
        <v>2217</v>
      </c>
      <c r="V1631">
        <v>4725.79</v>
      </c>
      <c r="W1631">
        <v>15653.37</v>
      </c>
      <c r="X1631">
        <v>8201.9500000000007</v>
      </c>
      <c r="Y1631">
        <v>3012.43</v>
      </c>
      <c r="Z1631">
        <v>28782.59</v>
      </c>
    </row>
    <row r="1632" spans="2:26" x14ac:dyDescent="0.25">
      <c r="B1632" s="3">
        <v>44553</v>
      </c>
      <c r="C1632">
        <v>333.55</v>
      </c>
      <c r="D1632">
        <v>3.8222</v>
      </c>
      <c r="E1632">
        <v>98.39</v>
      </c>
      <c r="F1632">
        <v>98.763000000000005</v>
      </c>
      <c r="G1632">
        <v>96.019000000000005</v>
      </c>
      <c r="H1632">
        <v>1187.75</v>
      </c>
      <c r="I1632">
        <v>1.1327</v>
      </c>
      <c r="J1632">
        <v>6.3701999999999996</v>
      </c>
      <c r="K1632">
        <v>209.23820000000001</v>
      </c>
      <c r="L1632">
        <v>51060</v>
      </c>
      <c r="M1632">
        <v>58.65</v>
      </c>
      <c r="N1632">
        <v>1808.81</v>
      </c>
      <c r="O1632">
        <v>3.7309999999999999</v>
      </c>
      <c r="P1632">
        <v>38.840000000000003</v>
      </c>
      <c r="Q1632">
        <v>2.83</v>
      </c>
      <c r="R1632">
        <v>0.96</v>
      </c>
      <c r="S1632">
        <v>1.33</v>
      </c>
      <c r="T1632">
        <v>0.96</v>
      </c>
      <c r="U1632">
        <v>2219</v>
      </c>
      <c r="V1632">
        <v>4725.79</v>
      </c>
      <c r="W1632">
        <v>15653.37</v>
      </c>
      <c r="X1632">
        <v>8204.31</v>
      </c>
      <c r="Y1632">
        <v>2998.17</v>
      </c>
      <c r="Z1632">
        <v>28798.37</v>
      </c>
    </row>
    <row r="1633" spans="2:26" x14ac:dyDescent="0.25">
      <c r="B1633" s="3">
        <v>44552</v>
      </c>
      <c r="C1633">
        <v>338.68</v>
      </c>
      <c r="D1633">
        <v>3.9026000000000001</v>
      </c>
      <c r="E1633">
        <v>98.38</v>
      </c>
      <c r="F1633">
        <v>98.760999999999996</v>
      </c>
      <c r="G1633">
        <v>96.075999999999993</v>
      </c>
      <c r="H1633">
        <v>1192.25</v>
      </c>
      <c r="I1633">
        <v>1.1326000000000001</v>
      </c>
      <c r="J1633">
        <v>6.3699000000000003</v>
      </c>
      <c r="K1633">
        <v>210.6036</v>
      </c>
      <c r="L1633">
        <v>49045</v>
      </c>
      <c r="M1633">
        <v>58.16</v>
      </c>
      <c r="N1633">
        <v>1803.67</v>
      </c>
      <c r="O1633">
        <v>3.976</v>
      </c>
      <c r="P1633">
        <v>46.015000000000001</v>
      </c>
      <c r="Q1633">
        <v>2.92</v>
      </c>
      <c r="R1633">
        <v>0.97</v>
      </c>
      <c r="S1633">
        <v>1.35</v>
      </c>
      <c r="T1633">
        <v>0.95</v>
      </c>
      <c r="U1633">
        <v>2229</v>
      </c>
      <c r="V1633">
        <v>4696.5600000000004</v>
      </c>
      <c r="W1633">
        <v>15521.89</v>
      </c>
      <c r="X1633">
        <v>8195.23</v>
      </c>
      <c r="Y1633">
        <v>2984.48</v>
      </c>
      <c r="Z1633">
        <v>28562.21</v>
      </c>
    </row>
    <row r="1634" spans="2:26" x14ac:dyDescent="0.25">
      <c r="B1634" s="3">
        <v>44551</v>
      </c>
      <c r="C1634">
        <v>337.08</v>
      </c>
      <c r="D1634">
        <v>3.9388999999999998</v>
      </c>
      <c r="E1634">
        <v>98.36</v>
      </c>
      <c r="F1634">
        <v>98.760999999999996</v>
      </c>
      <c r="G1634">
        <v>96.491</v>
      </c>
      <c r="H1634">
        <v>1192.55</v>
      </c>
      <c r="I1634">
        <v>1.1285000000000001</v>
      </c>
      <c r="J1634">
        <v>6.3720999999999997</v>
      </c>
      <c r="K1634">
        <v>207.60079999999999</v>
      </c>
      <c r="L1634">
        <v>48685</v>
      </c>
      <c r="M1634">
        <v>58.68</v>
      </c>
      <c r="N1634">
        <v>1789.27</v>
      </c>
      <c r="O1634">
        <v>3.8690000000000002</v>
      </c>
      <c r="P1634">
        <v>49.344999999999999</v>
      </c>
      <c r="Q1634">
        <v>2.99</v>
      </c>
      <c r="R1634">
        <v>0.98</v>
      </c>
      <c r="S1634">
        <v>1.36</v>
      </c>
      <c r="T1634">
        <v>0.95</v>
      </c>
      <c r="U1634">
        <v>2294</v>
      </c>
      <c r="V1634">
        <v>4649.2299999999996</v>
      </c>
      <c r="W1634">
        <v>15341.09</v>
      </c>
      <c r="X1634">
        <v>8141.47</v>
      </c>
      <c r="Y1634">
        <v>2975.03</v>
      </c>
      <c r="Z1634">
        <v>28517.59</v>
      </c>
    </row>
    <row r="1635" spans="2:26" x14ac:dyDescent="0.25">
      <c r="B1635" s="3">
        <v>44550</v>
      </c>
      <c r="C1635">
        <v>341.38</v>
      </c>
      <c r="D1635">
        <v>4.2172999999999998</v>
      </c>
      <c r="E1635">
        <v>98.32</v>
      </c>
      <c r="F1635">
        <v>98.753</v>
      </c>
      <c r="G1635">
        <v>96.551000000000002</v>
      </c>
      <c r="H1635">
        <v>1191</v>
      </c>
      <c r="I1635">
        <v>1.1278999999999999</v>
      </c>
      <c r="J1635">
        <v>6.3757000000000001</v>
      </c>
      <c r="K1635">
        <v>207.58179999999999</v>
      </c>
      <c r="L1635">
        <v>47060</v>
      </c>
      <c r="M1635">
        <v>57.57</v>
      </c>
      <c r="N1635">
        <v>1790.93</v>
      </c>
      <c r="O1635">
        <v>3.8340000000000001</v>
      </c>
      <c r="P1635">
        <v>45.024999999999999</v>
      </c>
      <c r="Q1635">
        <v>3.1</v>
      </c>
      <c r="R1635">
        <v>1</v>
      </c>
      <c r="S1635">
        <v>1.38</v>
      </c>
      <c r="T1635">
        <v>0.95</v>
      </c>
      <c r="U1635">
        <v>2371</v>
      </c>
      <c r="V1635">
        <v>4568.0200000000004</v>
      </c>
      <c r="W1635">
        <v>14980.94</v>
      </c>
      <c r="X1635">
        <v>8042.74</v>
      </c>
      <c r="Y1635">
        <v>2963</v>
      </c>
      <c r="Z1635">
        <v>27937.81</v>
      </c>
    </row>
    <row r="1636" spans="2:26" x14ac:dyDescent="0.25">
      <c r="B1636" s="3">
        <v>44549</v>
      </c>
      <c r="C1636">
        <v>338.18</v>
      </c>
      <c r="D1636">
        <v>4.1605999999999996</v>
      </c>
      <c r="E1636">
        <v>98.38</v>
      </c>
      <c r="F1636">
        <v>98.766999999999996</v>
      </c>
      <c r="G1636">
        <v>96.564999999999998</v>
      </c>
      <c r="H1636">
        <v>1181</v>
      </c>
      <c r="I1636">
        <v>1.1240000000000001</v>
      </c>
      <c r="J1636">
        <v>6.3754</v>
      </c>
      <c r="K1636">
        <v>207.6797</v>
      </c>
      <c r="L1636">
        <v>46250</v>
      </c>
      <c r="M1636">
        <v>58.21</v>
      </c>
      <c r="N1636">
        <v>1798.11</v>
      </c>
      <c r="O1636">
        <v>3.69</v>
      </c>
      <c r="P1636">
        <v>42.45</v>
      </c>
      <c r="Q1636">
        <v>3.08</v>
      </c>
      <c r="R1636">
        <v>0.98</v>
      </c>
      <c r="S1636">
        <v>1.36</v>
      </c>
      <c r="T1636">
        <v>0.94</v>
      </c>
      <c r="U1636">
        <v>2379</v>
      </c>
      <c r="V1636">
        <v>4620.6400000000003</v>
      </c>
      <c r="W1636">
        <v>15169.68</v>
      </c>
      <c r="X1636">
        <v>8218</v>
      </c>
      <c r="Y1636">
        <v>3017.73</v>
      </c>
      <c r="Z1636">
        <v>28545.68</v>
      </c>
    </row>
    <row r="1637" spans="2:26" x14ac:dyDescent="0.25">
      <c r="B1637" s="3">
        <v>44548</v>
      </c>
      <c r="C1637">
        <v>338.18</v>
      </c>
      <c r="D1637">
        <v>4.1605999999999996</v>
      </c>
      <c r="E1637">
        <v>98.38</v>
      </c>
      <c r="F1637">
        <v>98.766999999999996</v>
      </c>
      <c r="G1637">
        <v>96.564999999999998</v>
      </c>
      <c r="H1637">
        <v>1181</v>
      </c>
      <c r="I1637">
        <v>1.1240000000000001</v>
      </c>
      <c r="J1637">
        <v>6.3754</v>
      </c>
      <c r="K1637">
        <v>207.6797</v>
      </c>
      <c r="L1637">
        <v>46250</v>
      </c>
      <c r="M1637">
        <v>58.21</v>
      </c>
      <c r="N1637">
        <v>1798.11</v>
      </c>
      <c r="O1637">
        <v>3.69</v>
      </c>
      <c r="P1637">
        <v>42.45</v>
      </c>
      <c r="Q1637">
        <v>3.08</v>
      </c>
      <c r="R1637">
        <v>0.98</v>
      </c>
      <c r="S1637">
        <v>1.36</v>
      </c>
      <c r="T1637">
        <v>0.94</v>
      </c>
      <c r="U1637">
        <v>2379</v>
      </c>
      <c r="V1637">
        <v>4620.6400000000003</v>
      </c>
      <c r="W1637">
        <v>15169.68</v>
      </c>
      <c r="X1637">
        <v>8218</v>
      </c>
      <c r="Y1637">
        <v>3017.73</v>
      </c>
      <c r="Z1637">
        <v>28545.68</v>
      </c>
    </row>
    <row r="1638" spans="2:26" x14ac:dyDescent="0.25">
      <c r="B1638" s="3">
        <v>44547</v>
      </c>
      <c r="C1638">
        <v>338.18</v>
      </c>
      <c r="D1638">
        <v>4.1605999999999996</v>
      </c>
      <c r="E1638">
        <v>98.38</v>
      </c>
      <c r="F1638">
        <v>98.766999999999996</v>
      </c>
      <c r="G1638">
        <v>96.564999999999998</v>
      </c>
      <c r="H1638">
        <v>1181</v>
      </c>
      <c r="I1638">
        <v>1.1240000000000001</v>
      </c>
      <c r="J1638">
        <v>6.3754</v>
      </c>
      <c r="K1638">
        <v>207.6797</v>
      </c>
      <c r="L1638">
        <v>46250</v>
      </c>
      <c r="M1638">
        <v>58.21</v>
      </c>
      <c r="N1638">
        <v>1798.11</v>
      </c>
      <c r="O1638">
        <v>3.69</v>
      </c>
      <c r="P1638">
        <v>42.45</v>
      </c>
      <c r="Q1638">
        <v>3.08</v>
      </c>
      <c r="R1638">
        <v>0.98</v>
      </c>
      <c r="S1638">
        <v>1.36</v>
      </c>
      <c r="T1638">
        <v>0.94</v>
      </c>
      <c r="U1638">
        <v>2379</v>
      </c>
      <c r="V1638">
        <v>4620.6400000000003</v>
      </c>
      <c r="W1638">
        <v>15169.68</v>
      </c>
      <c r="X1638">
        <v>8218</v>
      </c>
      <c r="Y1638">
        <v>3017.73</v>
      </c>
      <c r="Z1638">
        <v>28545.68</v>
      </c>
    </row>
    <row r="1639" spans="2:26" x14ac:dyDescent="0.25">
      <c r="B1639" s="3">
        <v>44546</v>
      </c>
      <c r="C1639">
        <v>335.25</v>
      </c>
      <c r="D1639">
        <v>4.1045999999999996</v>
      </c>
      <c r="E1639">
        <v>98.39</v>
      </c>
      <c r="F1639">
        <v>98.766999999999996</v>
      </c>
      <c r="G1639">
        <v>96.042000000000002</v>
      </c>
      <c r="H1639">
        <v>1183.95</v>
      </c>
      <c r="I1639">
        <v>1.133</v>
      </c>
      <c r="J1639">
        <v>6.3682999999999996</v>
      </c>
      <c r="K1639">
        <v>208.15190000000001</v>
      </c>
      <c r="L1639">
        <v>48010</v>
      </c>
      <c r="M1639">
        <v>59.46</v>
      </c>
      <c r="N1639">
        <v>1799.35</v>
      </c>
      <c r="O1639">
        <v>3.766</v>
      </c>
      <c r="P1639">
        <v>43.445</v>
      </c>
      <c r="Q1639">
        <v>3.05</v>
      </c>
      <c r="R1639">
        <v>0.98</v>
      </c>
      <c r="S1639">
        <v>1.35</v>
      </c>
      <c r="T1639">
        <v>0.94</v>
      </c>
      <c r="U1639">
        <v>2498</v>
      </c>
      <c r="V1639">
        <v>4668.67</v>
      </c>
      <c r="W1639">
        <v>15180.43</v>
      </c>
      <c r="X1639">
        <v>8349.65</v>
      </c>
      <c r="Y1639">
        <v>3006.41</v>
      </c>
      <c r="Z1639">
        <v>29066.32</v>
      </c>
    </row>
    <row r="1640" spans="2:26" x14ac:dyDescent="0.25">
      <c r="B1640" s="3">
        <v>44545</v>
      </c>
      <c r="C1640">
        <v>331.9</v>
      </c>
      <c r="D1640">
        <v>4.1070000000000002</v>
      </c>
      <c r="E1640">
        <v>98.38</v>
      </c>
      <c r="F1640">
        <v>98.759</v>
      </c>
      <c r="G1640">
        <v>96.510999999999996</v>
      </c>
      <c r="H1640">
        <v>1185.95</v>
      </c>
      <c r="I1640">
        <v>1.1289</v>
      </c>
      <c r="J1640">
        <v>6.3674999999999997</v>
      </c>
      <c r="K1640">
        <v>208.5635</v>
      </c>
      <c r="L1640">
        <v>49350</v>
      </c>
      <c r="M1640">
        <v>60.05</v>
      </c>
      <c r="N1640">
        <v>1776.92</v>
      </c>
      <c r="O1640">
        <v>3.802</v>
      </c>
      <c r="P1640">
        <v>35.869999999999997</v>
      </c>
      <c r="Q1640">
        <v>3.06</v>
      </c>
      <c r="R1640">
        <v>0.98</v>
      </c>
      <c r="S1640">
        <v>1.36</v>
      </c>
      <c r="T1640">
        <v>0.92</v>
      </c>
      <c r="U1640">
        <v>2665</v>
      </c>
      <c r="V1640">
        <v>4709.8500000000004</v>
      </c>
      <c r="W1640">
        <v>15565.58</v>
      </c>
      <c r="X1640">
        <v>8342.91</v>
      </c>
      <c r="Y1640">
        <v>2989.39</v>
      </c>
      <c r="Z1640">
        <v>28459.72</v>
      </c>
    </row>
    <row r="1641" spans="2:26" x14ac:dyDescent="0.25">
      <c r="B1641" s="3">
        <v>44544</v>
      </c>
      <c r="C1641">
        <v>333.52</v>
      </c>
      <c r="D1641">
        <v>4.1119000000000003</v>
      </c>
      <c r="E1641">
        <v>98.41</v>
      </c>
      <c r="F1641">
        <v>98.753</v>
      </c>
      <c r="G1641">
        <v>96.570999999999998</v>
      </c>
      <c r="H1641">
        <v>1182.5999999999999</v>
      </c>
      <c r="I1641">
        <v>1.1258999999999999</v>
      </c>
      <c r="J1641">
        <v>6.3672000000000004</v>
      </c>
      <c r="K1641">
        <v>207.86500000000001</v>
      </c>
      <c r="L1641">
        <v>47870</v>
      </c>
      <c r="M1641">
        <v>60.75</v>
      </c>
      <c r="N1641">
        <v>1770.85</v>
      </c>
      <c r="O1641">
        <v>3.7469999999999999</v>
      </c>
      <c r="P1641">
        <v>35.765000000000001</v>
      </c>
      <c r="Q1641">
        <v>3.09</v>
      </c>
      <c r="R1641">
        <v>0.98</v>
      </c>
      <c r="S1641">
        <v>1.36</v>
      </c>
      <c r="T1641">
        <v>0.93</v>
      </c>
      <c r="U1641">
        <v>2932</v>
      </c>
      <c r="V1641">
        <v>4634.09</v>
      </c>
      <c r="W1641">
        <v>15237.64</v>
      </c>
      <c r="X1641">
        <v>8418.61</v>
      </c>
      <c r="Y1641">
        <v>2987.95</v>
      </c>
      <c r="Z1641">
        <v>28432.639999999999</v>
      </c>
    </row>
    <row r="1642" spans="2:26" x14ac:dyDescent="0.25">
      <c r="B1642" s="3">
        <v>44543</v>
      </c>
      <c r="C1642">
        <v>334.42</v>
      </c>
      <c r="D1642">
        <v>4.0827999999999998</v>
      </c>
      <c r="E1642">
        <v>98.42</v>
      </c>
      <c r="F1642">
        <v>98.745999999999995</v>
      </c>
      <c r="G1642">
        <v>96.316999999999993</v>
      </c>
      <c r="H1642">
        <v>1180.25</v>
      </c>
      <c r="I1642">
        <v>1.1284000000000001</v>
      </c>
      <c r="J1642">
        <v>6.367</v>
      </c>
      <c r="K1642">
        <v>208.03270000000001</v>
      </c>
      <c r="L1642">
        <v>46595</v>
      </c>
      <c r="M1642">
        <v>60.78</v>
      </c>
      <c r="N1642">
        <v>1786.67</v>
      </c>
      <c r="O1642">
        <v>3.794</v>
      </c>
      <c r="P1642">
        <v>35.729999999999997</v>
      </c>
      <c r="Q1642">
        <v>3.04</v>
      </c>
      <c r="R1642">
        <v>0.97</v>
      </c>
      <c r="S1642">
        <v>1.34</v>
      </c>
      <c r="T1642">
        <v>0.93</v>
      </c>
      <c r="U1642">
        <v>3216</v>
      </c>
      <c r="V1642">
        <v>4668.97</v>
      </c>
      <c r="W1642">
        <v>15413.28</v>
      </c>
      <c r="X1642">
        <v>8551.14</v>
      </c>
      <c r="Y1642">
        <v>3001.66</v>
      </c>
      <c r="Z1642">
        <v>28640.49</v>
      </c>
    </row>
    <row r="1643" spans="2:26" x14ac:dyDescent="0.25">
      <c r="B1643" s="3">
        <v>44542</v>
      </c>
      <c r="C1643">
        <v>329.26</v>
      </c>
      <c r="D1643">
        <v>4.0476000000000001</v>
      </c>
      <c r="E1643">
        <v>98.41</v>
      </c>
      <c r="F1643">
        <v>98.73</v>
      </c>
      <c r="G1643">
        <v>96.096999999999994</v>
      </c>
      <c r="H1643">
        <v>1181.3499999999999</v>
      </c>
      <c r="I1643">
        <v>1.1313</v>
      </c>
      <c r="J1643">
        <v>6.37</v>
      </c>
      <c r="K1643">
        <v>210.58</v>
      </c>
      <c r="L1643">
        <v>48490</v>
      </c>
      <c r="M1643">
        <v>60.74</v>
      </c>
      <c r="N1643">
        <v>1782.84</v>
      </c>
      <c r="O1643">
        <v>3.9249999999999998</v>
      </c>
      <c r="P1643">
        <v>35.215000000000003</v>
      </c>
      <c r="Q1643">
        <v>3.02</v>
      </c>
      <c r="R1643">
        <v>0.96</v>
      </c>
      <c r="S1643">
        <v>1.33</v>
      </c>
      <c r="T1643">
        <v>0.92</v>
      </c>
      <c r="U1643">
        <v>3272</v>
      </c>
      <c r="V1643">
        <v>4712.0200000000004</v>
      </c>
      <c r="W1643">
        <v>15630.6</v>
      </c>
      <c r="X1643">
        <v>8578.33</v>
      </c>
      <c r="Y1643">
        <v>3010.23</v>
      </c>
      <c r="Z1643">
        <v>28437.77</v>
      </c>
    </row>
    <row r="1644" spans="2:26" x14ac:dyDescent="0.25">
      <c r="B1644" s="3">
        <v>44541</v>
      </c>
      <c r="C1644">
        <v>329.26</v>
      </c>
      <c r="D1644">
        <v>4.0476000000000001</v>
      </c>
      <c r="E1644">
        <v>98.41</v>
      </c>
      <c r="F1644">
        <v>98.73</v>
      </c>
      <c r="G1644">
        <v>96.096999999999994</v>
      </c>
      <c r="H1644">
        <v>1181.3499999999999</v>
      </c>
      <c r="I1644">
        <v>1.1313</v>
      </c>
      <c r="J1644">
        <v>6.37</v>
      </c>
      <c r="K1644">
        <v>210.58</v>
      </c>
      <c r="L1644">
        <v>48490</v>
      </c>
      <c r="M1644">
        <v>60.74</v>
      </c>
      <c r="N1644">
        <v>1782.84</v>
      </c>
      <c r="O1644">
        <v>3.9249999999999998</v>
      </c>
      <c r="P1644">
        <v>35.215000000000003</v>
      </c>
      <c r="Q1644">
        <v>3.02</v>
      </c>
      <c r="R1644">
        <v>0.96</v>
      </c>
      <c r="S1644">
        <v>1.33</v>
      </c>
      <c r="T1644">
        <v>0.92</v>
      </c>
      <c r="U1644">
        <v>3272</v>
      </c>
      <c r="V1644">
        <v>4712.0200000000004</v>
      </c>
      <c r="W1644">
        <v>15630.6</v>
      </c>
      <c r="X1644">
        <v>8578.33</v>
      </c>
      <c r="Y1644">
        <v>3010.23</v>
      </c>
      <c r="Z1644">
        <v>28437.77</v>
      </c>
    </row>
    <row r="1645" spans="2:26" x14ac:dyDescent="0.25">
      <c r="B1645" s="3">
        <v>44540</v>
      </c>
      <c r="C1645">
        <v>329.26</v>
      </c>
      <c r="D1645">
        <v>4.0476000000000001</v>
      </c>
      <c r="E1645">
        <v>98.39</v>
      </c>
      <c r="F1645">
        <v>98.73</v>
      </c>
      <c r="G1645">
        <v>96.096999999999994</v>
      </c>
      <c r="H1645">
        <v>1181.3499999999999</v>
      </c>
      <c r="I1645">
        <v>1.1313</v>
      </c>
      <c r="J1645">
        <v>6.37</v>
      </c>
      <c r="K1645">
        <v>210.58</v>
      </c>
      <c r="L1645">
        <v>48490</v>
      </c>
      <c r="M1645">
        <v>60.74</v>
      </c>
      <c r="N1645">
        <v>1782.84</v>
      </c>
      <c r="O1645">
        <v>3.9249999999999998</v>
      </c>
      <c r="P1645">
        <v>35.215000000000003</v>
      </c>
      <c r="Q1645">
        <v>3.02</v>
      </c>
      <c r="R1645">
        <v>0.96</v>
      </c>
      <c r="S1645">
        <v>1.33</v>
      </c>
      <c r="T1645">
        <v>0.92</v>
      </c>
      <c r="U1645">
        <v>3272</v>
      </c>
      <c r="V1645">
        <v>4712.0200000000004</v>
      </c>
      <c r="W1645">
        <v>15630.6</v>
      </c>
      <c r="X1645">
        <v>8578.33</v>
      </c>
      <c r="Y1645">
        <v>3010.23</v>
      </c>
      <c r="Z1645">
        <v>28437.77</v>
      </c>
    </row>
    <row r="1646" spans="2:26" x14ac:dyDescent="0.25">
      <c r="B1646" s="3">
        <v>44539</v>
      </c>
      <c r="C1646">
        <v>326.86</v>
      </c>
      <c r="D1646">
        <v>4.0326000000000004</v>
      </c>
      <c r="E1646">
        <v>98.39</v>
      </c>
      <c r="F1646">
        <v>98.733000000000004</v>
      </c>
      <c r="G1646">
        <v>96.271000000000001</v>
      </c>
      <c r="H1646">
        <v>1174.2</v>
      </c>
      <c r="I1646">
        <v>1.1293</v>
      </c>
      <c r="J1646">
        <v>6.3776000000000002</v>
      </c>
      <c r="K1646">
        <v>210.393</v>
      </c>
      <c r="L1646">
        <v>47675</v>
      </c>
      <c r="M1646">
        <v>60.95</v>
      </c>
      <c r="N1646">
        <v>1775.33</v>
      </c>
      <c r="O1646">
        <v>3.8140000000000001</v>
      </c>
      <c r="P1646">
        <v>35.185000000000002</v>
      </c>
      <c r="Q1646">
        <v>2.99</v>
      </c>
      <c r="R1646">
        <v>0.96</v>
      </c>
      <c r="S1646">
        <v>1.32</v>
      </c>
      <c r="T1646">
        <v>0.92</v>
      </c>
      <c r="U1646">
        <v>3343</v>
      </c>
      <c r="V1646">
        <v>4667.45</v>
      </c>
      <c r="W1646">
        <v>15517.37</v>
      </c>
      <c r="X1646">
        <v>8657.77</v>
      </c>
      <c r="Y1646">
        <v>3029.57</v>
      </c>
      <c r="Z1646">
        <v>28725.47</v>
      </c>
    </row>
    <row r="1647" spans="2:26" x14ac:dyDescent="0.25">
      <c r="B1647" s="3">
        <v>44538</v>
      </c>
      <c r="C1647">
        <v>326.33</v>
      </c>
      <c r="D1647">
        <v>4.0006000000000004</v>
      </c>
      <c r="E1647">
        <v>98.39</v>
      </c>
      <c r="F1647">
        <v>98.728999999999999</v>
      </c>
      <c r="G1647">
        <v>95.894000000000005</v>
      </c>
      <c r="H1647">
        <v>1175.9000000000001</v>
      </c>
      <c r="I1647">
        <v>1.1343000000000001</v>
      </c>
      <c r="J1647">
        <v>6.3441999999999998</v>
      </c>
      <c r="K1647">
        <v>212.60730000000001</v>
      </c>
      <c r="L1647">
        <v>50925</v>
      </c>
      <c r="M1647">
        <v>61.73</v>
      </c>
      <c r="N1647">
        <v>1782.99</v>
      </c>
      <c r="O1647">
        <v>3.8149999999999999</v>
      </c>
      <c r="P1647">
        <v>35.15</v>
      </c>
      <c r="Q1647">
        <v>2.94</v>
      </c>
      <c r="R1647">
        <v>0.95</v>
      </c>
      <c r="S1647">
        <v>1.31</v>
      </c>
      <c r="T1647">
        <v>0.9</v>
      </c>
      <c r="U1647">
        <v>3423</v>
      </c>
      <c r="V1647">
        <v>4701.21</v>
      </c>
      <c r="W1647">
        <v>15786.99</v>
      </c>
      <c r="X1647">
        <v>8522.9</v>
      </c>
      <c r="Y1647">
        <v>3001.8</v>
      </c>
      <c r="Z1647">
        <v>28860.62</v>
      </c>
    </row>
    <row r="1648" spans="2:26" x14ac:dyDescent="0.25">
      <c r="B1648" s="3">
        <v>44537</v>
      </c>
      <c r="C1648">
        <v>331.05</v>
      </c>
      <c r="D1648">
        <v>4.0137999999999998</v>
      </c>
      <c r="E1648">
        <v>98.34</v>
      </c>
      <c r="F1648">
        <v>98.707999999999998</v>
      </c>
      <c r="G1648">
        <v>96.369</v>
      </c>
      <c r="H1648">
        <v>1179.7</v>
      </c>
      <c r="I1648">
        <v>1.1267</v>
      </c>
      <c r="J1648">
        <v>6.3662999999999998</v>
      </c>
      <c r="K1648">
        <v>210.22620000000001</v>
      </c>
      <c r="L1648">
        <v>50600</v>
      </c>
      <c r="M1648">
        <v>61.48</v>
      </c>
      <c r="N1648">
        <v>1784.13</v>
      </c>
      <c r="O1648">
        <v>3.7080000000000002</v>
      </c>
      <c r="P1648">
        <v>35.064999999999998</v>
      </c>
      <c r="Q1648">
        <v>2.9</v>
      </c>
      <c r="R1648">
        <v>0.95</v>
      </c>
      <c r="S1648">
        <v>1.31</v>
      </c>
      <c r="T1648">
        <v>0.91</v>
      </c>
      <c r="U1648">
        <v>3352</v>
      </c>
      <c r="V1648">
        <v>4686.75</v>
      </c>
      <c r="W1648">
        <v>15686.92</v>
      </c>
      <c r="X1648">
        <v>8527.1200000000008</v>
      </c>
      <c r="Y1648">
        <v>2991.72</v>
      </c>
      <c r="Z1648">
        <v>28455.599999999999</v>
      </c>
    </row>
    <row r="1649" spans="2:26" x14ac:dyDescent="0.25">
      <c r="B1649" s="3">
        <v>44536</v>
      </c>
      <c r="C1649">
        <v>339.39</v>
      </c>
      <c r="D1649">
        <v>4.1814999999999998</v>
      </c>
      <c r="E1649">
        <v>98.23</v>
      </c>
      <c r="F1649">
        <v>98.695999999999998</v>
      </c>
      <c r="G1649">
        <v>96.328000000000003</v>
      </c>
      <c r="H1649">
        <v>1182.5999999999999</v>
      </c>
      <c r="I1649">
        <v>1.1285000000000001</v>
      </c>
      <c r="J1649">
        <v>6.3762999999999996</v>
      </c>
      <c r="K1649">
        <v>207.9881</v>
      </c>
      <c r="L1649">
        <v>48960</v>
      </c>
      <c r="M1649">
        <v>59.8</v>
      </c>
      <c r="N1649">
        <v>1778.67</v>
      </c>
      <c r="O1649">
        <v>3.657</v>
      </c>
      <c r="P1649">
        <v>34.395000000000003</v>
      </c>
      <c r="Q1649">
        <v>3.1</v>
      </c>
      <c r="R1649">
        <v>0.97</v>
      </c>
      <c r="S1649">
        <v>1.33</v>
      </c>
      <c r="T1649">
        <v>0.9</v>
      </c>
      <c r="U1649">
        <v>3235</v>
      </c>
      <c r="V1649">
        <v>4591.67</v>
      </c>
      <c r="W1649">
        <v>15225.15</v>
      </c>
      <c r="X1649">
        <v>8274.77</v>
      </c>
      <c r="Y1649">
        <v>2973.25</v>
      </c>
      <c r="Z1649">
        <v>27927.37</v>
      </c>
    </row>
    <row r="1650" spans="2:26" x14ac:dyDescent="0.25">
      <c r="B1650" s="3">
        <v>44535</v>
      </c>
      <c r="C1650">
        <v>348.94</v>
      </c>
      <c r="D1650">
        <v>4.2914000000000003</v>
      </c>
      <c r="E1650">
        <v>98.19</v>
      </c>
      <c r="F1650">
        <v>98.673000000000002</v>
      </c>
      <c r="G1650">
        <v>96.117000000000004</v>
      </c>
      <c r="H1650">
        <v>1179.9000000000001</v>
      </c>
      <c r="I1650">
        <v>1.1315</v>
      </c>
      <c r="J1650">
        <v>6.3765000000000001</v>
      </c>
      <c r="K1650">
        <v>208.73609999999999</v>
      </c>
      <c r="L1650">
        <v>53545</v>
      </c>
      <c r="M1650">
        <v>58.71</v>
      </c>
      <c r="N1650">
        <v>1783.29</v>
      </c>
      <c r="O1650">
        <v>4.1319999999999997</v>
      </c>
      <c r="P1650">
        <v>34.19</v>
      </c>
      <c r="Q1650">
        <v>3.26</v>
      </c>
      <c r="R1650">
        <v>1</v>
      </c>
      <c r="S1650">
        <v>1.36</v>
      </c>
      <c r="T1650">
        <v>0.92</v>
      </c>
      <c r="U1650">
        <v>3171</v>
      </c>
      <c r="V1650">
        <v>4538.43</v>
      </c>
      <c r="W1650">
        <v>15085.47</v>
      </c>
      <c r="X1650">
        <v>8455.4500000000007</v>
      </c>
      <c r="Y1650">
        <v>2968.33</v>
      </c>
      <c r="Z1650">
        <v>28029.57</v>
      </c>
    </row>
    <row r="1651" spans="2:26" x14ac:dyDescent="0.25">
      <c r="B1651" s="3">
        <v>44534</v>
      </c>
      <c r="C1651">
        <v>348.94</v>
      </c>
      <c r="D1651">
        <v>4.2914000000000003</v>
      </c>
      <c r="E1651">
        <v>98.19</v>
      </c>
      <c r="F1651">
        <v>98.673000000000002</v>
      </c>
      <c r="G1651">
        <v>96.117000000000004</v>
      </c>
      <c r="H1651">
        <v>1179.9000000000001</v>
      </c>
      <c r="I1651">
        <v>1.1315</v>
      </c>
      <c r="J1651">
        <v>6.3765000000000001</v>
      </c>
      <c r="K1651">
        <v>208.73609999999999</v>
      </c>
      <c r="L1651">
        <v>53545</v>
      </c>
      <c r="M1651">
        <v>58.71</v>
      </c>
      <c r="N1651">
        <v>1783.29</v>
      </c>
      <c r="O1651">
        <v>4.1319999999999997</v>
      </c>
      <c r="P1651">
        <v>34.19</v>
      </c>
      <c r="Q1651">
        <v>3.26</v>
      </c>
      <c r="R1651">
        <v>1</v>
      </c>
      <c r="S1651">
        <v>1.36</v>
      </c>
      <c r="T1651">
        <v>0.92</v>
      </c>
      <c r="U1651">
        <v>3171</v>
      </c>
      <c r="V1651">
        <v>4538.43</v>
      </c>
      <c r="W1651">
        <v>15085.47</v>
      </c>
      <c r="X1651">
        <v>8455.4500000000007</v>
      </c>
      <c r="Y1651">
        <v>2968.33</v>
      </c>
      <c r="Z1651">
        <v>28029.57</v>
      </c>
    </row>
    <row r="1652" spans="2:26" x14ac:dyDescent="0.25">
      <c r="B1652" s="3">
        <v>44533</v>
      </c>
      <c r="C1652">
        <v>348.94</v>
      </c>
      <c r="D1652">
        <v>4.2914000000000003</v>
      </c>
      <c r="E1652">
        <v>98.19</v>
      </c>
      <c r="F1652">
        <v>98.673000000000002</v>
      </c>
      <c r="G1652">
        <v>96.117000000000004</v>
      </c>
      <c r="H1652">
        <v>1179.9000000000001</v>
      </c>
      <c r="I1652">
        <v>1.1315</v>
      </c>
      <c r="J1652">
        <v>6.3765000000000001</v>
      </c>
      <c r="K1652">
        <v>208.73609999999999</v>
      </c>
      <c r="L1652">
        <v>53545</v>
      </c>
      <c r="M1652">
        <v>58.71</v>
      </c>
      <c r="N1652">
        <v>1783.29</v>
      </c>
      <c r="O1652">
        <v>4.1319999999999997</v>
      </c>
      <c r="P1652">
        <v>34.19</v>
      </c>
      <c r="Q1652">
        <v>3.26</v>
      </c>
      <c r="R1652">
        <v>1</v>
      </c>
      <c r="S1652">
        <v>1.36</v>
      </c>
      <c r="T1652">
        <v>0.92</v>
      </c>
      <c r="U1652">
        <v>3171</v>
      </c>
      <c r="V1652">
        <v>4538.43</v>
      </c>
      <c r="W1652">
        <v>15085.47</v>
      </c>
      <c r="X1652">
        <v>8455.4500000000007</v>
      </c>
      <c r="Y1652">
        <v>2968.33</v>
      </c>
      <c r="Z1652">
        <v>28029.57</v>
      </c>
    </row>
    <row r="1653" spans="2:26" x14ac:dyDescent="0.25">
      <c r="B1653" s="3">
        <v>44532</v>
      </c>
      <c r="C1653">
        <v>343.61</v>
      </c>
      <c r="D1653">
        <v>4.2754000000000003</v>
      </c>
      <c r="E1653">
        <v>98.14</v>
      </c>
      <c r="F1653">
        <v>98.661000000000001</v>
      </c>
      <c r="G1653">
        <v>96.156000000000006</v>
      </c>
      <c r="H1653">
        <v>1176.5</v>
      </c>
      <c r="I1653">
        <v>1.1301000000000001</v>
      </c>
      <c r="J1653">
        <v>6.3771000000000004</v>
      </c>
      <c r="K1653">
        <v>208.46729999999999</v>
      </c>
      <c r="L1653">
        <v>57175</v>
      </c>
      <c r="M1653">
        <v>57.35</v>
      </c>
      <c r="N1653">
        <v>1768.74</v>
      </c>
      <c r="O1653">
        <v>4.056</v>
      </c>
      <c r="P1653">
        <v>35.32</v>
      </c>
      <c r="Q1653">
        <v>3.25</v>
      </c>
      <c r="R1653">
        <v>1.01</v>
      </c>
      <c r="S1653">
        <v>1.38</v>
      </c>
      <c r="T1653">
        <v>0.91</v>
      </c>
      <c r="U1653">
        <v>3115</v>
      </c>
      <c r="V1653">
        <v>4577.1000000000004</v>
      </c>
      <c r="W1653">
        <v>15381.32</v>
      </c>
      <c r="X1653">
        <v>8506.36</v>
      </c>
      <c r="Y1653">
        <v>2945.27</v>
      </c>
      <c r="Z1653">
        <v>27753.37</v>
      </c>
    </row>
    <row r="1654" spans="2:26" x14ac:dyDescent="0.25">
      <c r="B1654" s="3">
        <v>44531</v>
      </c>
      <c r="C1654">
        <v>349.06</v>
      </c>
      <c r="D1654">
        <v>4.3305999999999996</v>
      </c>
      <c r="E1654">
        <v>98.16</v>
      </c>
      <c r="F1654">
        <v>98.667000000000002</v>
      </c>
      <c r="G1654">
        <v>96.028000000000006</v>
      </c>
      <c r="H1654">
        <v>1179.0999999999999</v>
      </c>
      <c r="I1654">
        <v>1.1319999999999999</v>
      </c>
      <c r="J1654">
        <v>6.3681000000000001</v>
      </c>
      <c r="K1654">
        <v>207.59030000000001</v>
      </c>
      <c r="L1654">
        <v>56990</v>
      </c>
      <c r="M1654">
        <v>57.09</v>
      </c>
      <c r="N1654">
        <v>1781.73</v>
      </c>
      <c r="O1654">
        <v>4.258</v>
      </c>
      <c r="P1654">
        <v>35.884999999999998</v>
      </c>
      <c r="Q1654">
        <v>3.33</v>
      </c>
      <c r="R1654">
        <v>1.01</v>
      </c>
      <c r="S1654">
        <v>1.38</v>
      </c>
      <c r="T1654">
        <v>0.92</v>
      </c>
      <c r="U1654">
        <v>3047</v>
      </c>
      <c r="V1654">
        <v>4513.04</v>
      </c>
      <c r="W1654">
        <v>15254.05</v>
      </c>
      <c r="X1654">
        <v>8426.24</v>
      </c>
      <c r="Y1654">
        <v>2899.72</v>
      </c>
      <c r="Z1654">
        <v>27935.62</v>
      </c>
    </row>
    <row r="1655" spans="2:26" x14ac:dyDescent="0.25">
      <c r="B1655" s="3">
        <v>44530</v>
      </c>
      <c r="C1655">
        <v>353.05</v>
      </c>
      <c r="D1655">
        <v>4.3719000000000001</v>
      </c>
      <c r="E1655">
        <v>98.14</v>
      </c>
      <c r="F1655">
        <v>98.668999999999997</v>
      </c>
      <c r="G1655">
        <v>95.994</v>
      </c>
      <c r="H1655">
        <v>1188.05</v>
      </c>
      <c r="I1655">
        <v>1.1337999999999999</v>
      </c>
      <c r="J1655">
        <v>6.3643999999999998</v>
      </c>
      <c r="K1655">
        <v>211.25980000000001</v>
      </c>
      <c r="L1655">
        <v>57780</v>
      </c>
      <c r="M1655">
        <v>56.67</v>
      </c>
      <c r="N1655">
        <v>1774.52</v>
      </c>
      <c r="O1655">
        <v>4.5670000000000002</v>
      </c>
      <c r="P1655">
        <v>35.945</v>
      </c>
      <c r="Q1655">
        <v>3.37</v>
      </c>
      <c r="R1655">
        <v>0.99</v>
      </c>
      <c r="S1655">
        <v>1.35</v>
      </c>
      <c r="T1655">
        <v>0.9</v>
      </c>
      <c r="U1655">
        <v>3018</v>
      </c>
      <c r="V1655">
        <v>4567</v>
      </c>
      <c r="W1655">
        <v>15537.69</v>
      </c>
      <c r="X1655">
        <v>8368.49</v>
      </c>
      <c r="Y1655">
        <v>2839.01</v>
      </c>
      <c r="Z1655">
        <v>27821.759999999998</v>
      </c>
    </row>
    <row r="1656" spans="2:26" x14ac:dyDescent="0.25">
      <c r="B1656" s="3">
        <v>44529</v>
      </c>
      <c r="C1656">
        <v>350.08</v>
      </c>
      <c r="D1656">
        <v>4.3205</v>
      </c>
      <c r="E1656">
        <v>98.27</v>
      </c>
      <c r="F1656">
        <v>98.676000000000002</v>
      </c>
      <c r="G1656">
        <v>96.340999999999994</v>
      </c>
      <c r="H1656">
        <v>1193</v>
      </c>
      <c r="I1656">
        <v>1.1291</v>
      </c>
      <c r="J1656">
        <v>6.3882000000000003</v>
      </c>
      <c r="K1656">
        <v>212.71469999999999</v>
      </c>
      <c r="L1656">
        <v>58470</v>
      </c>
      <c r="M1656">
        <v>59.36</v>
      </c>
      <c r="N1656">
        <v>1784.6</v>
      </c>
      <c r="O1656">
        <v>4.8540000000000001</v>
      </c>
      <c r="P1656">
        <v>36.25</v>
      </c>
      <c r="Q1656">
        <v>3.3</v>
      </c>
      <c r="R1656">
        <v>0.99</v>
      </c>
      <c r="S1656">
        <v>1.34</v>
      </c>
      <c r="T1656">
        <v>0.88</v>
      </c>
      <c r="U1656">
        <v>2881</v>
      </c>
      <c r="V1656">
        <v>4655.2700000000004</v>
      </c>
      <c r="W1656">
        <v>15782.83</v>
      </c>
      <c r="X1656">
        <v>8498.26</v>
      </c>
      <c r="Y1656">
        <v>2909.32</v>
      </c>
      <c r="Z1656">
        <v>28283.919999999998</v>
      </c>
    </row>
    <row r="1657" spans="2:26" x14ac:dyDescent="0.25">
      <c r="B1657" s="3">
        <v>44528</v>
      </c>
      <c r="C1657">
        <v>353.79</v>
      </c>
      <c r="D1657">
        <v>4.3647</v>
      </c>
      <c r="E1657">
        <v>98.41</v>
      </c>
      <c r="F1657">
        <v>98.724000000000004</v>
      </c>
      <c r="G1657">
        <v>96.088999999999999</v>
      </c>
      <c r="H1657">
        <v>1193.3</v>
      </c>
      <c r="I1657">
        <v>1.1316999999999999</v>
      </c>
      <c r="J1657">
        <v>6.3933</v>
      </c>
      <c r="K1657">
        <v>213.02459999999999</v>
      </c>
      <c r="L1657">
        <v>54465.65</v>
      </c>
      <c r="M1657">
        <v>58.38</v>
      </c>
      <c r="N1657">
        <v>1802.59</v>
      </c>
      <c r="O1657">
        <v>5.4470000000000001</v>
      </c>
      <c r="P1657">
        <v>34.89</v>
      </c>
      <c r="Q1657">
        <v>3.41</v>
      </c>
      <c r="R1657">
        <v>0.98</v>
      </c>
      <c r="S1657">
        <v>1.34</v>
      </c>
      <c r="T1657">
        <v>0.88</v>
      </c>
      <c r="U1657">
        <v>2767</v>
      </c>
      <c r="V1657">
        <v>4594.62</v>
      </c>
      <c r="W1657">
        <v>15491.66</v>
      </c>
      <c r="X1657">
        <v>8576.07</v>
      </c>
      <c r="Y1657">
        <v>2936.44</v>
      </c>
      <c r="Z1657">
        <v>28751.62</v>
      </c>
    </row>
    <row r="1658" spans="2:26" x14ac:dyDescent="0.25">
      <c r="B1658" s="3">
        <v>44527</v>
      </c>
      <c r="C1658">
        <v>353.79</v>
      </c>
      <c r="D1658">
        <v>4.3647</v>
      </c>
      <c r="E1658">
        <v>98.41</v>
      </c>
      <c r="F1658">
        <v>98.724000000000004</v>
      </c>
      <c r="G1658">
        <v>96.088999999999999</v>
      </c>
      <c r="H1658">
        <v>1193.3</v>
      </c>
      <c r="I1658">
        <v>1.1316999999999999</v>
      </c>
      <c r="J1658">
        <v>6.3933</v>
      </c>
      <c r="K1658">
        <v>213.02459999999999</v>
      </c>
      <c r="L1658">
        <v>54465.65</v>
      </c>
      <c r="M1658">
        <v>58.38</v>
      </c>
      <c r="N1658">
        <v>1802.59</v>
      </c>
      <c r="O1658">
        <v>5.4470000000000001</v>
      </c>
      <c r="P1658">
        <v>34.89</v>
      </c>
      <c r="Q1658">
        <v>3.41</v>
      </c>
      <c r="R1658">
        <v>0.98</v>
      </c>
      <c r="S1658">
        <v>1.34</v>
      </c>
      <c r="T1658">
        <v>0.88</v>
      </c>
      <c r="U1658">
        <v>2767</v>
      </c>
      <c r="V1658">
        <v>4594.62</v>
      </c>
      <c r="W1658">
        <v>15491.66</v>
      </c>
      <c r="X1658">
        <v>8576.07</v>
      </c>
      <c r="Y1658">
        <v>2936.44</v>
      </c>
      <c r="Z1658">
        <v>28751.62</v>
      </c>
    </row>
    <row r="1659" spans="2:26" x14ac:dyDescent="0.25">
      <c r="B1659" s="3">
        <v>44526</v>
      </c>
      <c r="C1659">
        <v>353.79</v>
      </c>
      <c r="D1659">
        <v>4.3647</v>
      </c>
      <c r="E1659">
        <v>98.36</v>
      </c>
      <c r="F1659">
        <v>98.724000000000004</v>
      </c>
      <c r="G1659">
        <v>96.088999999999999</v>
      </c>
      <c r="H1659">
        <v>1193.3</v>
      </c>
      <c r="I1659">
        <v>1.1316999999999999</v>
      </c>
      <c r="J1659">
        <v>6.3933</v>
      </c>
      <c r="K1659">
        <v>213.02459999999999</v>
      </c>
      <c r="L1659">
        <v>54465.65</v>
      </c>
      <c r="M1659">
        <v>58.38</v>
      </c>
      <c r="N1659">
        <v>1802.59</v>
      </c>
      <c r="O1659">
        <v>5.4470000000000001</v>
      </c>
      <c r="P1659">
        <v>34.89</v>
      </c>
      <c r="Q1659">
        <v>3.41</v>
      </c>
      <c r="R1659">
        <v>0.98</v>
      </c>
      <c r="S1659">
        <v>1.34</v>
      </c>
      <c r="T1659">
        <v>0.88</v>
      </c>
      <c r="U1659">
        <v>2767</v>
      </c>
      <c r="V1659">
        <v>4594.62</v>
      </c>
      <c r="W1659">
        <v>15491.66</v>
      </c>
      <c r="X1659">
        <v>8576.07</v>
      </c>
      <c r="Y1659">
        <v>2936.44</v>
      </c>
      <c r="Z1659">
        <v>28751.62</v>
      </c>
    </row>
    <row r="1660" spans="2:26" x14ac:dyDescent="0.25">
      <c r="B1660" s="3">
        <v>44525</v>
      </c>
      <c r="C1660">
        <v>332.57</v>
      </c>
      <c r="D1660">
        <v>4.0831999999999997</v>
      </c>
      <c r="E1660">
        <v>98.47</v>
      </c>
      <c r="F1660">
        <v>98.872</v>
      </c>
      <c r="G1660">
        <v>96.774000000000001</v>
      </c>
      <c r="H1660">
        <v>1189.9000000000001</v>
      </c>
      <c r="I1660">
        <v>1.1209</v>
      </c>
      <c r="J1660">
        <v>6.3861999999999997</v>
      </c>
      <c r="K1660">
        <v>213.9298</v>
      </c>
      <c r="L1660">
        <v>57415</v>
      </c>
      <c r="M1660">
        <v>60.66</v>
      </c>
      <c r="N1660">
        <v>1788.85</v>
      </c>
      <c r="O1660">
        <v>5.0679999999999996</v>
      </c>
      <c r="P1660">
        <v>36.204999999999998</v>
      </c>
      <c r="Q1660">
        <v>3.11</v>
      </c>
      <c r="R1660">
        <v>0.94</v>
      </c>
      <c r="S1660">
        <v>1.3</v>
      </c>
      <c r="T1660">
        <v>0.87</v>
      </c>
      <c r="U1660">
        <v>2678</v>
      </c>
      <c r="V1660">
        <v>4701.46</v>
      </c>
      <c r="W1660">
        <v>15845.23</v>
      </c>
      <c r="X1660">
        <v>8809.7199999999993</v>
      </c>
      <c r="Y1660">
        <v>2980.27</v>
      </c>
      <c r="Z1660">
        <v>29499.279999999999</v>
      </c>
    </row>
    <row r="1661" spans="2:26" x14ac:dyDescent="0.25">
      <c r="B1661" s="3">
        <v>44524</v>
      </c>
      <c r="C1661">
        <v>332.57</v>
      </c>
      <c r="D1661">
        <v>4.0784000000000002</v>
      </c>
      <c r="E1661">
        <v>98.47</v>
      </c>
      <c r="F1661">
        <v>98.878</v>
      </c>
      <c r="G1661">
        <v>96.875</v>
      </c>
      <c r="H1661">
        <v>1186.25</v>
      </c>
      <c r="I1661">
        <v>1.1198999999999999</v>
      </c>
      <c r="J1661">
        <v>6.3924000000000003</v>
      </c>
      <c r="K1661">
        <v>212.00700000000001</v>
      </c>
      <c r="L1661">
        <v>57415</v>
      </c>
      <c r="M1661">
        <v>60.66</v>
      </c>
      <c r="N1661">
        <v>1788.61</v>
      </c>
      <c r="O1661">
        <v>5.0679999999999996</v>
      </c>
      <c r="P1661">
        <v>36.204999999999998</v>
      </c>
      <c r="Q1661">
        <v>3.11</v>
      </c>
      <c r="R1661">
        <v>0.94</v>
      </c>
      <c r="S1661">
        <v>1.3</v>
      </c>
      <c r="T1661">
        <v>0.87</v>
      </c>
      <c r="U1661">
        <v>2654</v>
      </c>
      <c r="V1661">
        <v>4701.46</v>
      </c>
      <c r="W1661">
        <v>15845.23</v>
      </c>
      <c r="X1661">
        <v>8794.82</v>
      </c>
      <c r="Y1661">
        <v>2994.29</v>
      </c>
      <c r="Z1661">
        <v>29302.66</v>
      </c>
    </row>
    <row r="1662" spans="2:26" x14ac:dyDescent="0.25">
      <c r="B1662" s="3">
        <v>44523</v>
      </c>
      <c r="C1662">
        <v>328.44</v>
      </c>
      <c r="D1662">
        <v>4.0361000000000002</v>
      </c>
      <c r="E1662">
        <v>98.49</v>
      </c>
      <c r="F1662">
        <v>98.882999999999996</v>
      </c>
      <c r="G1662">
        <v>96.491</v>
      </c>
      <c r="H1662">
        <v>1189.6500000000001</v>
      </c>
      <c r="I1662">
        <v>1.1248</v>
      </c>
      <c r="J1662">
        <v>6.3920000000000003</v>
      </c>
      <c r="K1662">
        <v>212.8092</v>
      </c>
      <c r="L1662">
        <v>57855</v>
      </c>
      <c r="M1662">
        <v>60.5</v>
      </c>
      <c r="N1662">
        <v>1789.16</v>
      </c>
      <c r="O1662">
        <v>4.9669999999999996</v>
      </c>
      <c r="P1662">
        <v>36.075000000000003</v>
      </c>
      <c r="Q1662">
        <v>3.07</v>
      </c>
      <c r="R1662">
        <v>0.93</v>
      </c>
      <c r="S1662">
        <v>1.29</v>
      </c>
      <c r="T1662">
        <v>0.87</v>
      </c>
      <c r="U1662">
        <v>2715</v>
      </c>
      <c r="V1662">
        <v>4690.7</v>
      </c>
      <c r="W1662">
        <v>15775.14</v>
      </c>
      <c r="X1662">
        <v>8827.67</v>
      </c>
      <c r="Y1662">
        <v>2997.33</v>
      </c>
      <c r="Z1662">
        <v>29774.11</v>
      </c>
    </row>
    <row r="1663" spans="2:26" x14ac:dyDescent="0.25">
      <c r="B1663" s="3">
        <v>44522</v>
      </c>
      <c r="C1663">
        <v>322.27999999999997</v>
      </c>
      <c r="D1663">
        <v>3.9295</v>
      </c>
      <c r="E1663">
        <v>98.54</v>
      </c>
      <c r="F1663">
        <v>98.891000000000005</v>
      </c>
      <c r="G1663">
        <v>96.548000000000002</v>
      </c>
      <c r="H1663">
        <v>1185.1500000000001</v>
      </c>
      <c r="I1663">
        <v>1.1236999999999999</v>
      </c>
      <c r="J1663">
        <v>6.3851000000000004</v>
      </c>
      <c r="K1663">
        <v>211.76349999999999</v>
      </c>
      <c r="L1663">
        <v>55815</v>
      </c>
      <c r="M1663">
        <v>59.82</v>
      </c>
      <c r="N1663">
        <v>1804.65</v>
      </c>
      <c r="O1663">
        <v>4.7889999999999997</v>
      </c>
      <c r="P1663">
        <v>33.97</v>
      </c>
      <c r="Q1663">
        <v>2.95</v>
      </c>
      <c r="R1663">
        <v>0.91</v>
      </c>
      <c r="S1663">
        <v>1.28</v>
      </c>
      <c r="T1663">
        <v>0.88</v>
      </c>
      <c r="U1663">
        <v>2645</v>
      </c>
      <c r="V1663">
        <v>4682.9399999999996</v>
      </c>
      <c r="W1663">
        <v>15854.76</v>
      </c>
      <c r="X1663">
        <v>8929.7800000000007</v>
      </c>
      <c r="Y1663">
        <v>3013.25</v>
      </c>
      <c r="Z1663">
        <v>29774.11</v>
      </c>
    </row>
    <row r="1664" spans="2:26" x14ac:dyDescent="0.25">
      <c r="B1664" s="3">
        <v>44521</v>
      </c>
      <c r="C1664">
        <v>325.72000000000003</v>
      </c>
      <c r="D1664">
        <v>3.9664999999999999</v>
      </c>
      <c r="E1664">
        <v>98.59</v>
      </c>
      <c r="F1664">
        <v>98.887</v>
      </c>
      <c r="G1664">
        <v>96.031000000000006</v>
      </c>
      <c r="H1664">
        <v>1185.3</v>
      </c>
      <c r="I1664">
        <v>1.129</v>
      </c>
      <c r="J1664">
        <v>6.3871000000000002</v>
      </c>
      <c r="K1664">
        <v>211.2439</v>
      </c>
      <c r="L1664">
        <v>57900</v>
      </c>
      <c r="M1664">
        <v>59.59</v>
      </c>
      <c r="N1664">
        <v>1845.73</v>
      </c>
      <c r="O1664">
        <v>5.0650000000000004</v>
      </c>
      <c r="P1664">
        <v>34.255000000000003</v>
      </c>
      <c r="Q1664">
        <v>3.01</v>
      </c>
      <c r="R1664">
        <v>0.92</v>
      </c>
      <c r="S1664">
        <v>1.28</v>
      </c>
      <c r="T1664">
        <v>0.88</v>
      </c>
      <c r="U1664">
        <v>2552</v>
      </c>
      <c r="V1664">
        <v>4697.96</v>
      </c>
      <c r="W1664">
        <v>16057.44</v>
      </c>
      <c r="X1664">
        <v>8970.67</v>
      </c>
      <c r="Y1664">
        <v>2971.02</v>
      </c>
      <c r="Z1664">
        <v>29745.87</v>
      </c>
    </row>
    <row r="1665" spans="2:26" x14ac:dyDescent="0.25">
      <c r="B1665" s="3">
        <v>44520</v>
      </c>
      <c r="C1665">
        <v>325.72000000000003</v>
      </c>
      <c r="D1665">
        <v>3.9664999999999999</v>
      </c>
      <c r="E1665">
        <v>98.59</v>
      </c>
      <c r="F1665">
        <v>98.887</v>
      </c>
      <c r="G1665">
        <v>96.031000000000006</v>
      </c>
      <c r="H1665">
        <v>1185.3</v>
      </c>
      <c r="I1665">
        <v>1.129</v>
      </c>
      <c r="J1665">
        <v>6.3871000000000002</v>
      </c>
      <c r="K1665">
        <v>211.2439</v>
      </c>
      <c r="L1665">
        <v>57900</v>
      </c>
      <c r="M1665">
        <v>59.59</v>
      </c>
      <c r="N1665">
        <v>1845.73</v>
      </c>
      <c r="O1665">
        <v>5.0650000000000004</v>
      </c>
      <c r="P1665">
        <v>34.255000000000003</v>
      </c>
      <c r="Q1665">
        <v>3.01</v>
      </c>
      <c r="R1665">
        <v>0.92</v>
      </c>
      <c r="S1665">
        <v>1.28</v>
      </c>
      <c r="T1665">
        <v>0.88</v>
      </c>
      <c r="U1665">
        <v>2552</v>
      </c>
      <c r="V1665">
        <v>4697.96</v>
      </c>
      <c r="W1665">
        <v>16057.44</v>
      </c>
      <c r="X1665">
        <v>8970.67</v>
      </c>
      <c r="Y1665">
        <v>2971.02</v>
      </c>
      <c r="Z1665">
        <v>29745.87</v>
      </c>
    </row>
    <row r="1666" spans="2:26" x14ac:dyDescent="0.25">
      <c r="B1666" s="3">
        <v>44519</v>
      </c>
      <c r="C1666">
        <v>325.72000000000003</v>
      </c>
      <c r="D1666">
        <v>3.9664999999999999</v>
      </c>
      <c r="E1666">
        <v>98.58</v>
      </c>
      <c r="F1666">
        <v>98.887</v>
      </c>
      <c r="G1666">
        <v>96.031000000000006</v>
      </c>
      <c r="H1666">
        <v>1185.3</v>
      </c>
      <c r="I1666">
        <v>1.129</v>
      </c>
      <c r="J1666">
        <v>6.3871000000000002</v>
      </c>
      <c r="K1666">
        <v>211.2439</v>
      </c>
      <c r="L1666">
        <v>57900</v>
      </c>
      <c r="M1666">
        <v>59.59</v>
      </c>
      <c r="N1666">
        <v>1845.73</v>
      </c>
      <c r="O1666">
        <v>5.0650000000000004</v>
      </c>
      <c r="P1666">
        <v>34.255000000000003</v>
      </c>
      <c r="Q1666">
        <v>3.01</v>
      </c>
      <c r="R1666">
        <v>0.92</v>
      </c>
      <c r="S1666">
        <v>1.28</v>
      </c>
      <c r="T1666">
        <v>0.88</v>
      </c>
      <c r="U1666">
        <v>2552</v>
      </c>
      <c r="V1666">
        <v>4697.96</v>
      </c>
      <c r="W1666">
        <v>16057.44</v>
      </c>
      <c r="X1666">
        <v>8970.67</v>
      </c>
      <c r="Y1666">
        <v>2971.02</v>
      </c>
      <c r="Z1666">
        <v>29745.87</v>
      </c>
    </row>
    <row r="1667" spans="2:26" x14ac:dyDescent="0.25">
      <c r="B1667" s="3">
        <v>44518</v>
      </c>
      <c r="C1667">
        <v>323.14</v>
      </c>
      <c r="D1667">
        <v>3.9371999999999998</v>
      </c>
      <c r="E1667">
        <v>98.62</v>
      </c>
      <c r="F1667">
        <v>98.897999999999996</v>
      </c>
      <c r="G1667">
        <v>95.543999999999997</v>
      </c>
      <c r="H1667">
        <v>1180.4000000000001</v>
      </c>
      <c r="I1667">
        <v>1.1371</v>
      </c>
      <c r="J1667">
        <v>6.3860999999999999</v>
      </c>
      <c r="K1667">
        <v>212.0213</v>
      </c>
      <c r="L1667">
        <v>58015</v>
      </c>
      <c r="M1667">
        <v>60.81</v>
      </c>
      <c r="N1667">
        <v>1858.94</v>
      </c>
      <c r="O1667">
        <v>4.9020000000000001</v>
      </c>
      <c r="P1667">
        <v>37.564999999999998</v>
      </c>
      <c r="Q1667">
        <v>2.98</v>
      </c>
      <c r="R1667">
        <v>0.91</v>
      </c>
      <c r="S1667">
        <v>1.27</v>
      </c>
      <c r="T1667">
        <v>0.88</v>
      </c>
      <c r="U1667">
        <v>2454</v>
      </c>
      <c r="V1667">
        <v>4704.54</v>
      </c>
      <c r="W1667">
        <v>15993.71</v>
      </c>
      <c r="X1667">
        <v>9036.0400000000009</v>
      </c>
      <c r="Y1667">
        <v>2947.38</v>
      </c>
      <c r="Z1667">
        <v>29598.66</v>
      </c>
    </row>
    <row r="1668" spans="2:26" x14ac:dyDescent="0.25">
      <c r="B1668" s="3">
        <v>44517</v>
      </c>
      <c r="C1668">
        <v>321.31</v>
      </c>
      <c r="D1668">
        <v>3.9159999999999999</v>
      </c>
      <c r="E1668">
        <v>98.65</v>
      </c>
      <c r="F1668">
        <v>98.89</v>
      </c>
      <c r="G1668">
        <v>95.828000000000003</v>
      </c>
      <c r="H1668">
        <v>1182.5</v>
      </c>
      <c r="I1668">
        <v>1.1318999999999999</v>
      </c>
      <c r="J1668">
        <v>6.3780000000000001</v>
      </c>
      <c r="K1668">
        <v>214.1172</v>
      </c>
      <c r="L1668">
        <v>60485</v>
      </c>
      <c r="M1668">
        <v>60.88</v>
      </c>
      <c r="N1668">
        <v>1867.48</v>
      </c>
      <c r="O1668">
        <v>4.8159999999999998</v>
      </c>
      <c r="P1668">
        <v>37.284999999999997</v>
      </c>
      <c r="Q1668">
        <v>2.96</v>
      </c>
      <c r="R1668">
        <v>0.91</v>
      </c>
      <c r="S1668">
        <v>1.27</v>
      </c>
      <c r="T1668">
        <v>0.88</v>
      </c>
      <c r="U1668">
        <v>2430</v>
      </c>
      <c r="V1668">
        <v>4688.67</v>
      </c>
      <c r="W1668">
        <v>15921.57</v>
      </c>
      <c r="X1668">
        <v>9193.2099999999991</v>
      </c>
      <c r="Y1668">
        <v>2962.42</v>
      </c>
      <c r="Z1668">
        <v>29688.33</v>
      </c>
    </row>
    <row r="1669" spans="2:26" x14ac:dyDescent="0.25">
      <c r="B1669" s="3">
        <v>44516</v>
      </c>
      <c r="C1669">
        <v>317.85000000000002</v>
      </c>
      <c r="D1669">
        <v>3.8691</v>
      </c>
      <c r="E1669">
        <v>98.65</v>
      </c>
      <c r="F1669">
        <v>98.876000000000005</v>
      </c>
      <c r="G1669">
        <v>95.915000000000006</v>
      </c>
      <c r="H1669">
        <v>1180</v>
      </c>
      <c r="I1669">
        <v>1.1319999999999999</v>
      </c>
      <c r="J1669">
        <v>6.3928000000000003</v>
      </c>
      <c r="K1669">
        <v>214.63730000000001</v>
      </c>
      <c r="L1669">
        <v>59730</v>
      </c>
      <c r="M1669">
        <v>60.92</v>
      </c>
      <c r="N1669">
        <v>1850.63</v>
      </c>
      <c r="O1669">
        <v>5.1769999999999996</v>
      </c>
      <c r="P1669">
        <v>37.844999999999999</v>
      </c>
      <c r="Q1669">
        <v>2.91</v>
      </c>
      <c r="R1669">
        <v>0.9</v>
      </c>
      <c r="S1669">
        <v>1.26</v>
      </c>
      <c r="T1669">
        <v>0.88</v>
      </c>
      <c r="U1669">
        <v>2591</v>
      </c>
      <c r="V1669">
        <v>4700.8999999999996</v>
      </c>
      <c r="W1669">
        <v>15973.86</v>
      </c>
      <c r="X1669">
        <v>9225.81</v>
      </c>
      <c r="Y1669">
        <v>2997.21</v>
      </c>
      <c r="Z1669">
        <v>29808.12</v>
      </c>
    </row>
    <row r="1670" spans="2:26" x14ac:dyDescent="0.25">
      <c r="B1670" s="3">
        <v>44515</v>
      </c>
      <c r="C1670">
        <v>315.75</v>
      </c>
      <c r="D1670">
        <v>3.8252000000000002</v>
      </c>
      <c r="E1670">
        <v>98.66</v>
      </c>
      <c r="F1670">
        <v>98.876000000000005</v>
      </c>
      <c r="G1670">
        <v>95.406999999999996</v>
      </c>
      <c r="H1670">
        <v>1178.4000000000001</v>
      </c>
      <c r="I1670">
        <v>1.1368</v>
      </c>
      <c r="J1670">
        <v>6.3830999999999998</v>
      </c>
      <c r="K1670">
        <v>215.9188</v>
      </c>
      <c r="L1670">
        <v>63910</v>
      </c>
      <c r="M1670">
        <v>60.72</v>
      </c>
      <c r="N1670">
        <v>1862.84</v>
      </c>
      <c r="O1670">
        <v>5.0170000000000003</v>
      </c>
      <c r="P1670">
        <v>31.611999999999998</v>
      </c>
      <c r="Q1670">
        <v>2.85</v>
      </c>
      <c r="R1670">
        <v>0.89</v>
      </c>
      <c r="S1670">
        <v>1.25</v>
      </c>
      <c r="T1670">
        <v>0.88</v>
      </c>
      <c r="U1670">
        <v>2759</v>
      </c>
      <c r="V1670">
        <v>4682.8</v>
      </c>
      <c r="W1670">
        <v>15853.85</v>
      </c>
      <c r="X1670">
        <v>9085.6</v>
      </c>
      <c r="Y1670">
        <v>2999.52</v>
      </c>
      <c r="Z1670">
        <v>29776.799999999999</v>
      </c>
    </row>
    <row r="1671" spans="2:26" x14ac:dyDescent="0.25">
      <c r="B1671" s="3">
        <v>44514</v>
      </c>
      <c r="C1671">
        <v>318.66000000000003</v>
      </c>
      <c r="D1671">
        <v>3.831</v>
      </c>
      <c r="E1671">
        <v>98.67</v>
      </c>
      <c r="F1671">
        <v>98.858999999999995</v>
      </c>
      <c r="G1671">
        <v>95.128</v>
      </c>
      <c r="H1671">
        <v>1179.5999999999999</v>
      </c>
      <c r="I1671">
        <v>1.1445000000000001</v>
      </c>
      <c r="J1671">
        <v>6.3796999999999997</v>
      </c>
      <c r="K1671">
        <v>216.16970000000001</v>
      </c>
      <c r="L1671">
        <v>64235</v>
      </c>
      <c r="M1671">
        <v>60.32</v>
      </c>
      <c r="N1671">
        <v>1864.9</v>
      </c>
      <c r="O1671">
        <v>4.7910000000000004</v>
      </c>
      <c r="P1671">
        <v>31.565000000000001</v>
      </c>
      <c r="Q1671">
        <v>2.84</v>
      </c>
      <c r="R1671">
        <v>0.88</v>
      </c>
      <c r="S1671">
        <v>1.24</v>
      </c>
      <c r="T1671">
        <v>0.87</v>
      </c>
      <c r="U1671">
        <v>2807</v>
      </c>
      <c r="V1671">
        <v>4682.8500000000004</v>
      </c>
      <c r="W1671">
        <v>15860.96</v>
      </c>
      <c r="X1671">
        <v>9114.3700000000008</v>
      </c>
      <c r="Y1671">
        <v>2968.8</v>
      </c>
      <c r="Z1671">
        <v>29609.97</v>
      </c>
    </row>
    <row r="1672" spans="2:26" x14ac:dyDescent="0.25">
      <c r="B1672" s="3">
        <v>44513</v>
      </c>
      <c r="C1672">
        <v>318.66000000000003</v>
      </c>
      <c r="D1672">
        <v>3.831</v>
      </c>
      <c r="E1672">
        <v>98.67</v>
      </c>
      <c r="F1672">
        <v>98.858999999999995</v>
      </c>
      <c r="G1672">
        <v>95.128</v>
      </c>
      <c r="H1672">
        <v>1179.5999999999999</v>
      </c>
      <c r="I1672">
        <v>1.1445000000000001</v>
      </c>
      <c r="J1672">
        <v>6.3796999999999997</v>
      </c>
      <c r="K1672">
        <v>216.16970000000001</v>
      </c>
      <c r="L1672">
        <v>64235</v>
      </c>
      <c r="M1672">
        <v>60.32</v>
      </c>
      <c r="N1672">
        <v>1864.9</v>
      </c>
      <c r="O1672">
        <v>4.7910000000000004</v>
      </c>
      <c r="P1672">
        <v>31.565000000000001</v>
      </c>
      <c r="Q1672">
        <v>2.84</v>
      </c>
      <c r="R1672">
        <v>0.88</v>
      </c>
      <c r="S1672">
        <v>1.24</v>
      </c>
      <c r="T1672">
        <v>0.87</v>
      </c>
      <c r="U1672">
        <v>2807</v>
      </c>
      <c r="V1672">
        <v>4682.8500000000004</v>
      </c>
      <c r="W1672">
        <v>15860.96</v>
      </c>
      <c r="X1672">
        <v>9114.3700000000008</v>
      </c>
      <c r="Y1672">
        <v>2968.8</v>
      </c>
      <c r="Z1672">
        <v>29609.97</v>
      </c>
    </row>
    <row r="1673" spans="2:26" x14ac:dyDescent="0.25">
      <c r="B1673" s="3">
        <v>44512</v>
      </c>
      <c r="C1673">
        <v>318.66000000000003</v>
      </c>
      <c r="D1673">
        <v>3.831</v>
      </c>
      <c r="E1673">
        <v>98.66</v>
      </c>
      <c r="F1673">
        <v>98.858999999999995</v>
      </c>
      <c r="G1673">
        <v>95.128</v>
      </c>
      <c r="H1673">
        <v>1179.5999999999999</v>
      </c>
      <c r="I1673">
        <v>1.1445000000000001</v>
      </c>
      <c r="J1673">
        <v>6.3796999999999997</v>
      </c>
      <c r="K1673">
        <v>216.16970000000001</v>
      </c>
      <c r="L1673">
        <v>64235</v>
      </c>
      <c r="M1673">
        <v>60.32</v>
      </c>
      <c r="N1673">
        <v>1864.9</v>
      </c>
      <c r="O1673">
        <v>4.7910000000000004</v>
      </c>
      <c r="P1673">
        <v>31.565000000000001</v>
      </c>
      <c r="Q1673">
        <v>2.84</v>
      </c>
      <c r="R1673">
        <v>0.88</v>
      </c>
      <c r="S1673">
        <v>1.24</v>
      </c>
      <c r="T1673">
        <v>0.87</v>
      </c>
      <c r="U1673">
        <v>2807</v>
      </c>
      <c r="V1673">
        <v>4682.8500000000004</v>
      </c>
      <c r="W1673">
        <v>15860.96</v>
      </c>
      <c r="X1673">
        <v>9114.3700000000008</v>
      </c>
      <c r="Y1673">
        <v>2968.8</v>
      </c>
      <c r="Z1673">
        <v>29609.97</v>
      </c>
    </row>
    <row r="1674" spans="2:26" x14ac:dyDescent="0.25">
      <c r="B1674" s="3">
        <v>44511</v>
      </c>
      <c r="C1674">
        <v>316.60000000000002</v>
      </c>
      <c r="D1674">
        <v>3.8239999999999998</v>
      </c>
      <c r="E1674">
        <v>98.66</v>
      </c>
      <c r="F1674">
        <v>98.847999999999999</v>
      </c>
      <c r="G1674">
        <v>95.177999999999997</v>
      </c>
      <c r="H1674">
        <v>1180.8499999999999</v>
      </c>
      <c r="I1674">
        <v>1.1451</v>
      </c>
      <c r="J1674">
        <v>6.3914</v>
      </c>
      <c r="K1674">
        <v>218.53440000000001</v>
      </c>
      <c r="L1674">
        <v>65055</v>
      </c>
      <c r="M1674">
        <v>60.89</v>
      </c>
      <c r="N1674">
        <v>1862.11</v>
      </c>
      <c r="O1674">
        <v>5.149</v>
      </c>
      <c r="P1674">
        <v>31.414999999999999</v>
      </c>
      <c r="Q1674">
        <v>2.8</v>
      </c>
      <c r="R1674">
        <v>0.87</v>
      </c>
      <c r="S1674">
        <v>1.23</v>
      </c>
      <c r="T1674">
        <v>0.88</v>
      </c>
      <c r="U1674">
        <v>2844</v>
      </c>
      <c r="V1674">
        <v>4649.2700000000004</v>
      </c>
      <c r="W1674">
        <v>15704.28</v>
      </c>
      <c r="X1674">
        <v>9048.39</v>
      </c>
      <c r="Y1674">
        <v>2924.92</v>
      </c>
      <c r="Z1674">
        <v>29277.86</v>
      </c>
    </row>
    <row r="1675" spans="2:26" x14ac:dyDescent="0.25">
      <c r="B1675" s="3">
        <v>44510</v>
      </c>
      <c r="C1675">
        <v>316.60000000000002</v>
      </c>
      <c r="D1675">
        <v>3.8203999999999998</v>
      </c>
      <c r="E1675">
        <v>98.66</v>
      </c>
      <c r="F1675">
        <v>98.822000000000003</v>
      </c>
      <c r="G1675">
        <v>94.85</v>
      </c>
      <c r="H1675">
        <v>1180.8</v>
      </c>
      <c r="I1675">
        <v>1.1478999999999999</v>
      </c>
      <c r="J1675">
        <v>6.3887999999999998</v>
      </c>
      <c r="K1675">
        <v>215.244</v>
      </c>
      <c r="L1675">
        <v>66075</v>
      </c>
      <c r="M1675">
        <v>60.57</v>
      </c>
      <c r="N1675">
        <v>1849.6</v>
      </c>
      <c r="O1675">
        <v>4.88</v>
      </c>
      <c r="P1675">
        <v>31.14</v>
      </c>
      <c r="Q1675">
        <v>2.8</v>
      </c>
      <c r="R1675">
        <v>0.87</v>
      </c>
      <c r="S1675">
        <v>1.23</v>
      </c>
      <c r="T1675">
        <v>0.88</v>
      </c>
      <c r="U1675">
        <v>2861</v>
      </c>
      <c r="V1675">
        <v>4646.71</v>
      </c>
      <c r="W1675">
        <v>15622.71</v>
      </c>
      <c r="X1675">
        <v>8910.98</v>
      </c>
      <c r="Y1675">
        <v>2930.17</v>
      </c>
      <c r="Z1675">
        <v>29106.78</v>
      </c>
    </row>
    <row r="1676" spans="2:26" x14ac:dyDescent="0.25">
      <c r="B1676" s="3">
        <v>44509</v>
      </c>
      <c r="C1676">
        <v>321.75</v>
      </c>
      <c r="D1676">
        <v>3.8552</v>
      </c>
      <c r="E1676">
        <v>98.65</v>
      </c>
      <c r="F1676">
        <v>98.802999999999997</v>
      </c>
      <c r="G1676">
        <v>93.954999999999998</v>
      </c>
      <c r="H1676">
        <v>1177.1500000000001</v>
      </c>
      <c r="I1676">
        <v>1.1593</v>
      </c>
      <c r="J1676">
        <v>6.3928000000000003</v>
      </c>
      <c r="K1676">
        <v>214.56809999999999</v>
      </c>
      <c r="L1676">
        <v>67625</v>
      </c>
      <c r="M1676">
        <v>61.43</v>
      </c>
      <c r="N1676">
        <v>1831.92</v>
      </c>
      <c r="O1676">
        <v>4.9790000000000001</v>
      </c>
      <c r="P1676">
        <v>31.76</v>
      </c>
      <c r="Q1676">
        <v>2.82</v>
      </c>
      <c r="R1676">
        <v>0.87</v>
      </c>
      <c r="S1676">
        <v>1.23</v>
      </c>
      <c r="T1676">
        <v>0.88</v>
      </c>
      <c r="U1676">
        <v>2805</v>
      </c>
      <c r="V1676">
        <v>4685.25</v>
      </c>
      <c r="W1676">
        <v>15886.54</v>
      </c>
      <c r="X1676">
        <v>8806.02</v>
      </c>
      <c r="Y1676">
        <v>2962.46</v>
      </c>
      <c r="Z1676">
        <v>29285.46</v>
      </c>
    </row>
    <row r="1677" spans="2:26" x14ac:dyDescent="0.25">
      <c r="B1677" s="3">
        <v>44508</v>
      </c>
      <c r="C1677">
        <v>317.72000000000003</v>
      </c>
      <c r="D1677">
        <v>3.7976999999999999</v>
      </c>
      <c r="E1677">
        <v>98.63</v>
      </c>
      <c r="F1677">
        <v>98.790999999999997</v>
      </c>
      <c r="G1677">
        <v>94.049000000000007</v>
      </c>
      <c r="H1677">
        <v>1183.2</v>
      </c>
      <c r="I1677">
        <v>1.1587000000000001</v>
      </c>
      <c r="J1677">
        <v>6.3926999999999996</v>
      </c>
      <c r="K1677">
        <v>213.47290000000001</v>
      </c>
      <c r="L1677">
        <v>66485</v>
      </c>
      <c r="M1677">
        <v>61.3</v>
      </c>
      <c r="N1677">
        <v>1824.18</v>
      </c>
      <c r="O1677">
        <v>5.4269999999999996</v>
      </c>
      <c r="P1677">
        <v>32.145000000000003</v>
      </c>
      <c r="Q1677">
        <v>2.76</v>
      </c>
      <c r="R1677">
        <v>0.86</v>
      </c>
      <c r="S1677">
        <v>1.21</v>
      </c>
      <c r="T1677">
        <v>0.87</v>
      </c>
      <c r="U1677">
        <v>2718</v>
      </c>
      <c r="V1677">
        <v>4701.7</v>
      </c>
      <c r="W1677">
        <v>15982.36</v>
      </c>
      <c r="X1677">
        <v>8793.73</v>
      </c>
      <c r="Y1677">
        <v>2960.2</v>
      </c>
      <c r="Z1677">
        <v>29507.05</v>
      </c>
    </row>
    <row r="1678" spans="2:26" x14ac:dyDescent="0.25">
      <c r="B1678" s="3">
        <v>44507</v>
      </c>
      <c r="C1678">
        <v>329.07</v>
      </c>
      <c r="D1678">
        <v>3.8591000000000002</v>
      </c>
      <c r="E1678">
        <v>98.61</v>
      </c>
      <c r="F1678">
        <v>98.766999999999996</v>
      </c>
      <c r="G1678">
        <v>94.32</v>
      </c>
      <c r="H1678">
        <v>1185.05</v>
      </c>
      <c r="I1678">
        <v>1.1567000000000001</v>
      </c>
      <c r="J1678">
        <v>6.3987999999999996</v>
      </c>
      <c r="K1678">
        <v>213.86660000000001</v>
      </c>
      <c r="L1678">
        <v>61380</v>
      </c>
      <c r="M1678">
        <v>60.86</v>
      </c>
      <c r="N1678">
        <v>1818.36</v>
      </c>
      <c r="O1678">
        <v>5.516</v>
      </c>
      <c r="P1678">
        <v>31.62</v>
      </c>
      <c r="Q1678">
        <v>2.84</v>
      </c>
      <c r="R1678">
        <v>0.86</v>
      </c>
      <c r="S1678">
        <v>1.22</v>
      </c>
      <c r="T1678">
        <v>0.87</v>
      </c>
      <c r="U1678">
        <v>2715</v>
      </c>
      <c r="V1678">
        <v>4697.53</v>
      </c>
      <c r="W1678">
        <v>15971.59</v>
      </c>
      <c r="X1678">
        <v>8820.83</v>
      </c>
      <c r="Y1678">
        <v>2969.27</v>
      </c>
      <c r="Z1678">
        <v>29611.57</v>
      </c>
    </row>
    <row r="1679" spans="2:26" x14ac:dyDescent="0.25">
      <c r="B1679" s="3">
        <v>44506</v>
      </c>
      <c r="C1679">
        <v>329.07</v>
      </c>
      <c r="D1679">
        <v>3.8591000000000002</v>
      </c>
      <c r="E1679">
        <v>98.61</v>
      </c>
      <c r="F1679">
        <v>98.766999999999996</v>
      </c>
      <c r="G1679">
        <v>94.32</v>
      </c>
      <c r="H1679">
        <v>1185.05</v>
      </c>
      <c r="I1679">
        <v>1.1567000000000001</v>
      </c>
      <c r="J1679">
        <v>6.3987999999999996</v>
      </c>
      <c r="K1679">
        <v>213.86660000000001</v>
      </c>
      <c r="L1679">
        <v>61380</v>
      </c>
      <c r="M1679">
        <v>60.86</v>
      </c>
      <c r="N1679">
        <v>1818.36</v>
      </c>
      <c r="O1679">
        <v>5.516</v>
      </c>
      <c r="P1679">
        <v>31.62</v>
      </c>
      <c r="Q1679">
        <v>2.84</v>
      </c>
      <c r="R1679">
        <v>0.86</v>
      </c>
      <c r="S1679">
        <v>1.22</v>
      </c>
      <c r="T1679">
        <v>0.87</v>
      </c>
      <c r="U1679">
        <v>2715</v>
      </c>
      <c r="V1679">
        <v>4697.53</v>
      </c>
      <c r="W1679">
        <v>15971.59</v>
      </c>
      <c r="X1679">
        <v>8820.83</v>
      </c>
      <c r="Y1679">
        <v>2969.27</v>
      </c>
      <c r="Z1679">
        <v>29611.57</v>
      </c>
    </row>
    <row r="1680" spans="2:26" x14ac:dyDescent="0.25">
      <c r="B1680" s="3">
        <v>44505</v>
      </c>
      <c r="C1680">
        <v>329.07</v>
      </c>
      <c r="D1680">
        <v>3.8591000000000002</v>
      </c>
      <c r="E1680">
        <v>98.59</v>
      </c>
      <c r="F1680">
        <v>98.766999999999996</v>
      </c>
      <c r="G1680">
        <v>94.32</v>
      </c>
      <c r="H1680">
        <v>1185.05</v>
      </c>
      <c r="I1680">
        <v>1.1567000000000001</v>
      </c>
      <c r="J1680">
        <v>6.3987999999999996</v>
      </c>
      <c r="K1680">
        <v>213.86660000000001</v>
      </c>
      <c r="L1680">
        <v>61380</v>
      </c>
      <c r="M1680">
        <v>60.86</v>
      </c>
      <c r="N1680">
        <v>1818.36</v>
      </c>
      <c r="O1680">
        <v>5.516</v>
      </c>
      <c r="P1680">
        <v>31.62</v>
      </c>
      <c r="Q1680">
        <v>2.84</v>
      </c>
      <c r="R1680">
        <v>0.86</v>
      </c>
      <c r="S1680">
        <v>1.22</v>
      </c>
      <c r="T1680">
        <v>0.87</v>
      </c>
      <c r="U1680">
        <v>2715</v>
      </c>
      <c r="V1680">
        <v>4697.53</v>
      </c>
      <c r="W1680">
        <v>15971.59</v>
      </c>
      <c r="X1680">
        <v>8820.83</v>
      </c>
      <c r="Y1680">
        <v>2969.27</v>
      </c>
      <c r="Z1680">
        <v>29611.57</v>
      </c>
    </row>
    <row r="1681" spans="2:26" x14ac:dyDescent="0.25">
      <c r="B1681" s="3">
        <v>44504</v>
      </c>
      <c r="C1681">
        <v>327.49</v>
      </c>
      <c r="D1681">
        <v>3.9013</v>
      </c>
      <c r="E1681">
        <v>98.56</v>
      </c>
      <c r="F1681">
        <v>98.763999999999996</v>
      </c>
      <c r="G1681">
        <v>94.346999999999994</v>
      </c>
      <c r="H1681">
        <v>1182.6500000000001</v>
      </c>
      <c r="I1681">
        <v>1.1554</v>
      </c>
      <c r="J1681">
        <v>6.3971999999999998</v>
      </c>
      <c r="K1681">
        <v>211.072</v>
      </c>
      <c r="L1681">
        <v>61360</v>
      </c>
      <c r="M1681">
        <v>59.74</v>
      </c>
      <c r="N1681">
        <v>1792.04</v>
      </c>
      <c r="O1681">
        <v>5.7160000000000002</v>
      </c>
      <c r="P1681">
        <v>32.005000000000003</v>
      </c>
      <c r="Q1681">
        <v>2.92</v>
      </c>
      <c r="R1681">
        <v>0.86</v>
      </c>
      <c r="S1681">
        <v>1.21</v>
      </c>
      <c r="T1681">
        <v>0.87</v>
      </c>
      <c r="U1681">
        <v>2769</v>
      </c>
      <c r="V1681">
        <v>4680.0600000000004</v>
      </c>
      <c r="W1681">
        <v>15940.31</v>
      </c>
      <c r="X1681">
        <v>8953.1200000000008</v>
      </c>
      <c r="Y1681">
        <v>2983.22</v>
      </c>
      <c r="Z1681">
        <v>29794.37</v>
      </c>
    </row>
    <row r="1682" spans="2:26" x14ac:dyDescent="0.25">
      <c r="B1682" s="3">
        <v>44503</v>
      </c>
      <c r="C1682">
        <v>324.82</v>
      </c>
      <c r="D1682">
        <v>3.8778999999999999</v>
      </c>
      <c r="E1682">
        <v>98.55</v>
      </c>
      <c r="F1682">
        <v>98.751000000000005</v>
      </c>
      <c r="G1682">
        <v>93.864000000000004</v>
      </c>
      <c r="H1682">
        <v>1181.5999999999999</v>
      </c>
      <c r="I1682">
        <v>1.1612</v>
      </c>
      <c r="J1682">
        <v>6.4066000000000001</v>
      </c>
      <c r="K1682">
        <v>212.73070000000001</v>
      </c>
      <c r="L1682">
        <v>63065</v>
      </c>
      <c r="M1682">
        <v>58.12</v>
      </c>
      <c r="N1682">
        <v>1769.84</v>
      </c>
      <c r="O1682">
        <v>5.67</v>
      </c>
      <c r="P1682">
        <v>32.755000000000003</v>
      </c>
      <c r="Q1682">
        <v>2.91</v>
      </c>
      <c r="R1682">
        <v>0.85</v>
      </c>
      <c r="S1682">
        <v>1.2</v>
      </c>
      <c r="T1682">
        <v>0.85</v>
      </c>
      <c r="U1682">
        <v>2892</v>
      </c>
      <c r="V1682">
        <v>4660.57</v>
      </c>
      <c r="W1682">
        <v>15811.58</v>
      </c>
      <c r="X1682">
        <v>8856.99</v>
      </c>
      <c r="Y1682">
        <v>2975.71</v>
      </c>
      <c r="Z1682">
        <v>29520.9</v>
      </c>
    </row>
    <row r="1683" spans="2:26" x14ac:dyDescent="0.25">
      <c r="B1683" s="3">
        <v>44502</v>
      </c>
      <c r="C1683">
        <v>329.8</v>
      </c>
      <c r="D1683">
        <v>3.9058999999999999</v>
      </c>
      <c r="E1683">
        <v>98.55</v>
      </c>
      <c r="F1683">
        <v>98.75</v>
      </c>
      <c r="G1683">
        <v>94.09</v>
      </c>
      <c r="H1683">
        <v>1174.4000000000001</v>
      </c>
      <c r="I1683">
        <v>1.1578999999999999</v>
      </c>
      <c r="J1683">
        <v>6.4</v>
      </c>
      <c r="K1683">
        <v>206.61670000000001</v>
      </c>
      <c r="L1683">
        <v>64015</v>
      </c>
      <c r="M1683">
        <v>57.96</v>
      </c>
      <c r="N1683">
        <v>1787.76</v>
      </c>
      <c r="O1683">
        <v>5.5419999999999998</v>
      </c>
      <c r="P1683">
        <v>30.805</v>
      </c>
      <c r="Q1683">
        <v>2.94</v>
      </c>
      <c r="R1683">
        <v>0.87</v>
      </c>
      <c r="S1683">
        <v>1.23</v>
      </c>
      <c r="T1683">
        <v>0.86</v>
      </c>
      <c r="U1683">
        <v>3187</v>
      </c>
      <c r="V1683">
        <v>4630.6499999999996</v>
      </c>
      <c r="W1683">
        <v>15649.6</v>
      </c>
      <c r="X1683">
        <v>8863.83</v>
      </c>
      <c r="Y1683">
        <v>3013.49</v>
      </c>
      <c r="Z1683">
        <v>29520.9</v>
      </c>
    </row>
    <row r="1684" spans="2:26" x14ac:dyDescent="0.25">
      <c r="B1684" s="3">
        <v>44501</v>
      </c>
      <c r="C1684">
        <v>326.41000000000003</v>
      </c>
      <c r="D1684">
        <v>3.8368000000000002</v>
      </c>
      <c r="E1684">
        <v>98.55</v>
      </c>
      <c r="F1684">
        <v>98.736999999999995</v>
      </c>
      <c r="G1684">
        <v>93.879000000000005</v>
      </c>
      <c r="H1684">
        <v>1176.55</v>
      </c>
      <c r="I1684">
        <v>1.1606000000000001</v>
      </c>
      <c r="J1684">
        <v>6.3977000000000004</v>
      </c>
      <c r="K1684">
        <v>207.07390000000001</v>
      </c>
      <c r="L1684">
        <v>61615</v>
      </c>
      <c r="M1684">
        <v>57.91</v>
      </c>
      <c r="N1684">
        <v>1793.28</v>
      </c>
      <c r="O1684">
        <v>5.1859999999999999</v>
      </c>
      <c r="P1684">
        <v>29.204999999999998</v>
      </c>
      <c r="Q1684">
        <v>2.86</v>
      </c>
      <c r="R1684">
        <v>0.88</v>
      </c>
      <c r="S1684">
        <v>1.24</v>
      </c>
      <c r="T1684">
        <v>0.86</v>
      </c>
      <c r="U1684">
        <v>3428</v>
      </c>
      <c r="V1684">
        <v>4613.67</v>
      </c>
      <c r="W1684">
        <v>15595.92</v>
      </c>
      <c r="X1684">
        <v>8899.32</v>
      </c>
      <c r="Y1684">
        <v>2978.94</v>
      </c>
      <c r="Z1684">
        <v>29647.08</v>
      </c>
    </row>
    <row r="1685" spans="2:26" x14ac:dyDescent="0.25">
      <c r="B1685" s="3">
        <v>44500</v>
      </c>
      <c r="C1685">
        <v>326.83999999999997</v>
      </c>
      <c r="D1685">
        <v>3.8304999999999998</v>
      </c>
      <c r="E1685">
        <v>98.55</v>
      </c>
      <c r="F1685">
        <v>98.744</v>
      </c>
      <c r="G1685">
        <v>94.123000000000005</v>
      </c>
      <c r="H1685">
        <v>1168.5</v>
      </c>
      <c r="I1685">
        <v>1.1557999999999999</v>
      </c>
      <c r="J1685">
        <v>6.4055999999999997</v>
      </c>
      <c r="K1685">
        <v>207.53880000000001</v>
      </c>
      <c r="L1685">
        <v>61149.26</v>
      </c>
      <c r="M1685">
        <v>57.51</v>
      </c>
      <c r="N1685">
        <v>1783.38</v>
      </c>
      <c r="O1685">
        <v>5.4260000000000002</v>
      </c>
      <c r="P1685">
        <v>30</v>
      </c>
      <c r="Q1685">
        <v>2.87</v>
      </c>
      <c r="R1685">
        <v>0.87</v>
      </c>
      <c r="S1685">
        <v>1.23</v>
      </c>
      <c r="T1685">
        <v>0.87</v>
      </c>
      <c r="U1685">
        <v>3519</v>
      </c>
      <c r="V1685">
        <v>4605.38</v>
      </c>
      <c r="W1685">
        <v>15498.39</v>
      </c>
      <c r="X1685">
        <v>8961.73</v>
      </c>
      <c r="Y1685">
        <v>2970.68</v>
      </c>
      <c r="Z1685">
        <v>28892.69</v>
      </c>
    </row>
    <row r="1686" spans="2:26" x14ac:dyDescent="0.25">
      <c r="B1686" s="3">
        <v>44499</v>
      </c>
      <c r="C1686">
        <v>326.83999999999997</v>
      </c>
      <c r="D1686">
        <v>3.8304999999999998</v>
      </c>
      <c r="E1686">
        <v>98.55</v>
      </c>
      <c r="F1686">
        <v>98.744</v>
      </c>
      <c r="G1686">
        <v>94.123000000000005</v>
      </c>
      <c r="H1686">
        <v>1168.5</v>
      </c>
      <c r="I1686">
        <v>1.1557999999999999</v>
      </c>
      <c r="J1686">
        <v>6.4055999999999997</v>
      </c>
      <c r="K1686">
        <v>207.53880000000001</v>
      </c>
      <c r="L1686">
        <v>61149.26</v>
      </c>
      <c r="M1686">
        <v>57.51</v>
      </c>
      <c r="N1686">
        <v>1783.38</v>
      </c>
      <c r="O1686">
        <v>5.4260000000000002</v>
      </c>
      <c r="P1686">
        <v>30</v>
      </c>
      <c r="Q1686">
        <v>2.87</v>
      </c>
      <c r="R1686">
        <v>0.87</v>
      </c>
      <c r="S1686">
        <v>1.23</v>
      </c>
      <c r="T1686">
        <v>0.87</v>
      </c>
      <c r="U1686">
        <v>3519</v>
      </c>
      <c r="V1686">
        <v>4605.38</v>
      </c>
      <c r="W1686">
        <v>15498.39</v>
      </c>
      <c r="X1686">
        <v>8961.73</v>
      </c>
      <c r="Y1686">
        <v>2970.68</v>
      </c>
      <c r="Z1686">
        <v>28892.69</v>
      </c>
    </row>
    <row r="1687" spans="2:26" x14ac:dyDescent="0.25">
      <c r="B1687" s="3">
        <v>44498</v>
      </c>
      <c r="C1687">
        <v>326.83999999999997</v>
      </c>
      <c r="D1687">
        <v>3.8304999999999998</v>
      </c>
      <c r="E1687">
        <v>98.54</v>
      </c>
      <c r="F1687">
        <v>98.744</v>
      </c>
      <c r="G1687">
        <v>94.123000000000005</v>
      </c>
      <c r="H1687">
        <v>1168.5</v>
      </c>
      <c r="I1687">
        <v>1.1557999999999999</v>
      </c>
      <c r="J1687">
        <v>6.4055999999999997</v>
      </c>
      <c r="K1687">
        <v>207.53880000000001</v>
      </c>
      <c r="L1687">
        <v>61149.26</v>
      </c>
      <c r="M1687">
        <v>57.51</v>
      </c>
      <c r="N1687">
        <v>1783.38</v>
      </c>
      <c r="O1687">
        <v>5.4260000000000002</v>
      </c>
      <c r="P1687">
        <v>30</v>
      </c>
      <c r="Q1687">
        <v>2.87</v>
      </c>
      <c r="R1687">
        <v>0.87</v>
      </c>
      <c r="S1687">
        <v>1.23</v>
      </c>
      <c r="T1687">
        <v>0.87</v>
      </c>
      <c r="U1687">
        <v>3519</v>
      </c>
      <c r="V1687">
        <v>4605.38</v>
      </c>
      <c r="W1687">
        <v>15498.39</v>
      </c>
      <c r="X1687">
        <v>8961.73</v>
      </c>
      <c r="Y1687">
        <v>2970.68</v>
      </c>
      <c r="Z1687">
        <v>28892.69</v>
      </c>
    </row>
    <row r="1688" spans="2:26" x14ac:dyDescent="0.25">
      <c r="B1688" s="3">
        <v>44497</v>
      </c>
      <c r="C1688">
        <v>324.68</v>
      </c>
      <c r="D1688">
        <v>3.8146</v>
      </c>
      <c r="E1688">
        <v>98.55</v>
      </c>
      <c r="F1688">
        <v>98.757999999999996</v>
      </c>
      <c r="G1688">
        <v>93.344999999999999</v>
      </c>
      <c r="H1688">
        <v>1169.6500000000001</v>
      </c>
      <c r="I1688">
        <v>1.1680999999999999</v>
      </c>
      <c r="J1688">
        <v>6.3917999999999999</v>
      </c>
      <c r="K1688">
        <v>207.14</v>
      </c>
      <c r="L1688">
        <v>61335</v>
      </c>
      <c r="M1688">
        <v>58.76</v>
      </c>
      <c r="N1688">
        <v>1798.91</v>
      </c>
      <c r="O1688">
        <v>5.782</v>
      </c>
      <c r="P1688">
        <v>32.01</v>
      </c>
      <c r="Q1688">
        <v>2.86</v>
      </c>
      <c r="R1688">
        <v>0.85</v>
      </c>
      <c r="S1688">
        <v>1.22</v>
      </c>
      <c r="T1688">
        <v>0.86</v>
      </c>
      <c r="U1688">
        <v>3630</v>
      </c>
      <c r="V1688">
        <v>4596.42</v>
      </c>
      <c r="W1688">
        <v>15448.12</v>
      </c>
      <c r="X1688">
        <v>9052.7000000000007</v>
      </c>
      <c r="Y1688">
        <v>3009.55</v>
      </c>
      <c r="Z1688">
        <v>28820.09</v>
      </c>
    </row>
    <row r="1689" spans="2:26" x14ac:dyDescent="0.25">
      <c r="B1689" s="3">
        <v>44496</v>
      </c>
      <c r="C1689">
        <v>327.67</v>
      </c>
      <c r="D1689">
        <v>3.8422999999999998</v>
      </c>
      <c r="E1689">
        <v>98.56</v>
      </c>
      <c r="F1689">
        <v>98.757000000000005</v>
      </c>
      <c r="G1689">
        <v>93.802000000000007</v>
      </c>
      <c r="H1689">
        <v>1170.45</v>
      </c>
      <c r="I1689">
        <v>1.1603000000000001</v>
      </c>
      <c r="J1689">
        <v>6.3924000000000003</v>
      </c>
      <c r="K1689">
        <v>211.18799999999999</v>
      </c>
      <c r="L1689">
        <v>59065</v>
      </c>
      <c r="M1689">
        <v>59.08</v>
      </c>
      <c r="N1689">
        <v>1796.81</v>
      </c>
      <c r="O1689">
        <v>6.202</v>
      </c>
      <c r="P1689">
        <v>33.905000000000001</v>
      </c>
      <c r="Q1689">
        <v>2.89</v>
      </c>
      <c r="R1689">
        <v>0.85</v>
      </c>
      <c r="S1689">
        <v>1.22</v>
      </c>
      <c r="T1689">
        <v>0.85</v>
      </c>
      <c r="U1689">
        <v>3808</v>
      </c>
      <c r="V1689">
        <v>4551.68</v>
      </c>
      <c r="W1689">
        <v>15235.84</v>
      </c>
      <c r="X1689">
        <v>9093.7999999999993</v>
      </c>
      <c r="Y1689">
        <v>3025.49</v>
      </c>
      <c r="Z1689">
        <v>29098.240000000002</v>
      </c>
    </row>
    <row r="1690" spans="2:26" x14ac:dyDescent="0.25">
      <c r="B1690" s="3">
        <v>44495</v>
      </c>
      <c r="C1690">
        <v>325.16000000000003</v>
      </c>
      <c r="D1690">
        <v>3.8395999999999999</v>
      </c>
      <c r="E1690">
        <v>98.57</v>
      </c>
      <c r="F1690">
        <v>98.745999999999995</v>
      </c>
      <c r="G1690">
        <v>93.948999999999998</v>
      </c>
      <c r="H1690">
        <v>1167.4000000000001</v>
      </c>
      <c r="I1690">
        <v>1.1596</v>
      </c>
      <c r="J1690">
        <v>6.3833000000000002</v>
      </c>
      <c r="K1690">
        <v>209.6183</v>
      </c>
      <c r="L1690">
        <v>61975</v>
      </c>
      <c r="M1690">
        <v>59.66</v>
      </c>
      <c r="N1690">
        <v>1792.91</v>
      </c>
      <c r="O1690">
        <v>5.8819999999999997</v>
      </c>
      <c r="P1690">
        <v>34.204999999999998</v>
      </c>
      <c r="Q1690">
        <v>2.87</v>
      </c>
      <c r="R1690">
        <v>0.85</v>
      </c>
      <c r="S1690">
        <v>1.21</v>
      </c>
      <c r="T1690">
        <v>0.85</v>
      </c>
      <c r="U1690">
        <v>4056</v>
      </c>
      <c r="V1690">
        <v>4574.79</v>
      </c>
      <c r="W1690">
        <v>15235.71</v>
      </c>
      <c r="X1690">
        <v>9259.43</v>
      </c>
      <c r="Y1690">
        <v>3049.08</v>
      </c>
      <c r="Z1690">
        <v>29106.01</v>
      </c>
    </row>
    <row r="1691" spans="2:26" x14ac:dyDescent="0.25">
      <c r="B1691" s="3">
        <v>44494</v>
      </c>
      <c r="C1691">
        <v>325.01</v>
      </c>
      <c r="D1691">
        <v>3.8359000000000001</v>
      </c>
      <c r="E1691">
        <v>98.59</v>
      </c>
      <c r="F1691">
        <v>98.739000000000004</v>
      </c>
      <c r="G1691">
        <v>93.813000000000002</v>
      </c>
      <c r="H1691">
        <v>1168.4000000000001</v>
      </c>
      <c r="I1691">
        <v>1.1608000000000001</v>
      </c>
      <c r="J1691">
        <v>6.3857999999999997</v>
      </c>
      <c r="K1691">
        <v>210.0394</v>
      </c>
      <c r="L1691">
        <v>62725</v>
      </c>
      <c r="M1691">
        <v>59.42</v>
      </c>
      <c r="N1691">
        <v>1807.73</v>
      </c>
      <c r="O1691">
        <v>5.8979999999999997</v>
      </c>
      <c r="P1691">
        <v>33.575000000000003</v>
      </c>
      <c r="Q1691">
        <v>2.85</v>
      </c>
      <c r="R1691">
        <v>0.86</v>
      </c>
      <c r="S1691">
        <v>1.22</v>
      </c>
      <c r="T1691">
        <v>0.85</v>
      </c>
      <c r="U1691">
        <v>4257</v>
      </c>
      <c r="V1691">
        <v>4566.4799999999996</v>
      </c>
      <c r="W1691">
        <v>15226.71</v>
      </c>
      <c r="X1691">
        <v>9322.08</v>
      </c>
      <c r="Y1691">
        <v>3020.54</v>
      </c>
      <c r="Z1691">
        <v>28600.41</v>
      </c>
    </row>
    <row r="1692" spans="2:26" x14ac:dyDescent="0.25">
      <c r="B1692" s="3">
        <v>44493</v>
      </c>
      <c r="C1692">
        <v>324.45</v>
      </c>
      <c r="D1692">
        <v>3.819</v>
      </c>
      <c r="E1692">
        <v>98.61</v>
      </c>
      <c r="F1692">
        <v>98.718000000000004</v>
      </c>
      <c r="G1692">
        <v>93.641999999999996</v>
      </c>
      <c r="H1692">
        <v>1177.05</v>
      </c>
      <c r="I1692">
        <v>1.1642999999999999</v>
      </c>
      <c r="J1692">
        <v>6.3849999999999998</v>
      </c>
      <c r="K1692">
        <v>208.3109</v>
      </c>
      <c r="L1692">
        <v>61080</v>
      </c>
      <c r="M1692">
        <v>58.43</v>
      </c>
      <c r="N1692">
        <v>1792.65</v>
      </c>
      <c r="O1692">
        <v>5.28</v>
      </c>
      <c r="P1692">
        <v>33.255000000000003</v>
      </c>
      <c r="Q1692">
        <v>2.85</v>
      </c>
      <c r="R1692">
        <v>0.86</v>
      </c>
      <c r="S1692">
        <v>1.22</v>
      </c>
      <c r="T1692">
        <v>0.87</v>
      </c>
      <c r="U1692">
        <v>4410</v>
      </c>
      <c r="V1692">
        <v>4544.8999999999996</v>
      </c>
      <c r="W1692">
        <v>15090.2</v>
      </c>
      <c r="X1692">
        <v>9356.85</v>
      </c>
      <c r="Y1692">
        <v>3006.16</v>
      </c>
      <c r="Z1692">
        <v>28804.85</v>
      </c>
    </row>
    <row r="1693" spans="2:26" x14ac:dyDescent="0.25">
      <c r="B1693" s="3">
        <v>44492</v>
      </c>
      <c r="C1693">
        <v>324.45</v>
      </c>
      <c r="D1693">
        <v>3.819</v>
      </c>
      <c r="E1693">
        <v>98.61</v>
      </c>
      <c r="F1693">
        <v>98.718000000000004</v>
      </c>
      <c r="G1693">
        <v>93.641999999999996</v>
      </c>
      <c r="H1693">
        <v>1177.05</v>
      </c>
      <c r="I1693">
        <v>1.1642999999999999</v>
      </c>
      <c r="J1693">
        <v>6.3849999999999998</v>
      </c>
      <c r="K1693">
        <v>208.3109</v>
      </c>
      <c r="L1693">
        <v>61080</v>
      </c>
      <c r="M1693">
        <v>58.43</v>
      </c>
      <c r="N1693">
        <v>1792.65</v>
      </c>
      <c r="O1693">
        <v>5.28</v>
      </c>
      <c r="P1693">
        <v>33.255000000000003</v>
      </c>
      <c r="Q1693">
        <v>2.85</v>
      </c>
      <c r="R1693">
        <v>0.86</v>
      </c>
      <c r="S1693">
        <v>1.22</v>
      </c>
      <c r="T1693">
        <v>0.87</v>
      </c>
      <c r="U1693">
        <v>4410</v>
      </c>
      <c r="V1693">
        <v>4544.8999999999996</v>
      </c>
      <c r="W1693">
        <v>15090.2</v>
      </c>
      <c r="X1693">
        <v>9356.85</v>
      </c>
      <c r="Y1693">
        <v>3006.16</v>
      </c>
      <c r="Z1693">
        <v>28804.85</v>
      </c>
    </row>
    <row r="1694" spans="2:26" x14ac:dyDescent="0.25">
      <c r="B1694" s="3">
        <v>44491</v>
      </c>
      <c r="C1694">
        <v>324.45</v>
      </c>
      <c r="D1694">
        <v>3.819</v>
      </c>
      <c r="E1694">
        <v>98.61</v>
      </c>
      <c r="F1694">
        <v>98.718000000000004</v>
      </c>
      <c r="G1694">
        <v>93.641999999999996</v>
      </c>
      <c r="H1694">
        <v>1177.05</v>
      </c>
      <c r="I1694">
        <v>1.1642999999999999</v>
      </c>
      <c r="J1694">
        <v>6.3849999999999998</v>
      </c>
      <c r="K1694">
        <v>208.3109</v>
      </c>
      <c r="L1694">
        <v>61080</v>
      </c>
      <c r="M1694">
        <v>58.43</v>
      </c>
      <c r="N1694">
        <v>1792.65</v>
      </c>
      <c r="O1694">
        <v>5.28</v>
      </c>
      <c r="P1694">
        <v>33.255000000000003</v>
      </c>
      <c r="Q1694">
        <v>2.85</v>
      </c>
      <c r="R1694">
        <v>0.86</v>
      </c>
      <c r="S1694">
        <v>1.22</v>
      </c>
      <c r="T1694">
        <v>0.87</v>
      </c>
      <c r="U1694">
        <v>4410</v>
      </c>
      <c r="V1694">
        <v>4544.8999999999996</v>
      </c>
      <c r="W1694">
        <v>15090.2</v>
      </c>
      <c r="X1694">
        <v>9356.85</v>
      </c>
      <c r="Y1694">
        <v>3006.16</v>
      </c>
      <c r="Z1694">
        <v>28804.85</v>
      </c>
    </row>
    <row r="1695" spans="2:26" x14ac:dyDescent="0.25">
      <c r="B1695" s="3">
        <v>44490</v>
      </c>
      <c r="C1695">
        <v>322.95999999999998</v>
      </c>
      <c r="D1695">
        <v>3.7814999999999999</v>
      </c>
      <c r="E1695">
        <v>98.61</v>
      </c>
      <c r="F1695">
        <v>98.736999999999995</v>
      </c>
      <c r="G1695">
        <v>93.77</v>
      </c>
      <c r="H1695">
        <v>1177.1500000000001</v>
      </c>
      <c r="I1695">
        <v>1.1623000000000001</v>
      </c>
      <c r="J1695">
        <v>6.3932000000000002</v>
      </c>
      <c r="K1695">
        <v>207.92599999999999</v>
      </c>
      <c r="L1695">
        <v>62910</v>
      </c>
      <c r="M1695">
        <v>57.95</v>
      </c>
      <c r="N1695">
        <v>1782.9</v>
      </c>
      <c r="O1695">
        <v>5.1150000000000002</v>
      </c>
      <c r="P1695">
        <v>33.454999999999998</v>
      </c>
      <c r="Q1695">
        <v>2.81</v>
      </c>
      <c r="R1695">
        <v>0.85</v>
      </c>
      <c r="S1695">
        <v>1.22</v>
      </c>
      <c r="T1695">
        <v>0.86</v>
      </c>
      <c r="U1695">
        <v>4653</v>
      </c>
      <c r="V1695">
        <v>4549.78</v>
      </c>
      <c r="W1695">
        <v>15215.7</v>
      </c>
      <c r="X1695">
        <v>9273.57</v>
      </c>
      <c r="Y1695">
        <v>3007.33</v>
      </c>
      <c r="Z1695">
        <v>28708.58</v>
      </c>
    </row>
    <row r="1696" spans="2:26" x14ac:dyDescent="0.25">
      <c r="B1696" s="3">
        <v>44489</v>
      </c>
      <c r="C1696">
        <v>323.45999999999998</v>
      </c>
      <c r="D1696">
        <v>3.7940999999999998</v>
      </c>
      <c r="E1696">
        <v>98.61</v>
      </c>
      <c r="F1696">
        <v>98.741</v>
      </c>
      <c r="G1696">
        <v>93.558000000000007</v>
      </c>
      <c r="H1696">
        <v>1174.5999999999999</v>
      </c>
      <c r="I1696">
        <v>1.1651</v>
      </c>
      <c r="J1696">
        <v>6.3929999999999998</v>
      </c>
      <c r="K1696">
        <v>209.78319999999999</v>
      </c>
      <c r="L1696">
        <v>66665</v>
      </c>
      <c r="M1696">
        <v>58.05</v>
      </c>
      <c r="N1696">
        <v>1782.08</v>
      </c>
      <c r="O1696">
        <v>5.17</v>
      </c>
      <c r="P1696">
        <v>35.555</v>
      </c>
      <c r="Q1696">
        <v>2.85</v>
      </c>
      <c r="R1696">
        <v>0.85</v>
      </c>
      <c r="S1696">
        <v>1.21</v>
      </c>
      <c r="T1696">
        <v>0.86</v>
      </c>
      <c r="U1696">
        <v>4751</v>
      </c>
      <c r="V1696">
        <v>4536.1899999999996</v>
      </c>
      <c r="W1696">
        <v>15121.68</v>
      </c>
      <c r="X1696">
        <v>9276.69</v>
      </c>
      <c r="Y1696">
        <v>3013.13</v>
      </c>
      <c r="Z1696">
        <v>29255.55</v>
      </c>
    </row>
    <row r="1697" spans="2:26" x14ac:dyDescent="0.25">
      <c r="B1697" s="3">
        <v>44488</v>
      </c>
      <c r="C1697">
        <v>322.75</v>
      </c>
      <c r="D1697">
        <v>3.7913000000000001</v>
      </c>
      <c r="E1697">
        <v>98.62</v>
      </c>
      <c r="F1697">
        <v>98.748999999999995</v>
      </c>
      <c r="G1697">
        <v>93.733999999999995</v>
      </c>
      <c r="H1697">
        <v>1179.1500000000001</v>
      </c>
      <c r="I1697">
        <v>1.1633</v>
      </c>
      <c r="J1697">
        <v>6.3826000000000001</v>
      </c>
      <c r="K1697">
        <v>211.13249999999999</v>
      </c>
      <c r="L1697">
        <v>64660</v>
      </c>
      <c r="M1697">
        <v>57.05</v>
      </c>
      <c r="N1697">
        <v>1769.29</v>
      </c>
      <c r="O1697">
        <v>5.0880000000000001</v>
      </c>
      <c r="P1697">
        <v>34.89</v>
      </c>
      <c r="Q1697">
        <v>2.85</v>
      </c>
      <c r="R1697">
        <v>0.85</v>
      </c>
      <c r="S1697">
        <v>1.21</v>
      </c>
      <c r="T1697">
        <v>0.85</v>
      </c>
      <c r="U1697">
        <v>4714</v>
      </c>
      <c r="V1697">
        <v>4519.63</v>
      </c>
      <c r="W1697">
        <v>15129.09</v>
      </c>
      <c r="X1697">
        <v>9136.07</v>
      </c>
      <c r="Y1697">
        <v>3029.04</v>
      </c>
      <c r="Z1697">
        <v>29215.52</v>
      </c>
    </row>
    <row r="1698" spans="2:26" x14ac:dyDescent="0.25">
      <c r="B1698" s="3">
        <v>44487</v>
      </c>
      <c r="C1698">
        <v>328.24</v>
      </c>
      <c r="D1698">
        <v>3.7982</v>
      </c>
      <c r="E1698">
        <v>98.62</v>
      </c>
      <c r="F1698">
        <v>98.751000000000005</v>
      </c>
      <c r="G1698">
        <v>93.953000000000003</v>
      </c>
      <c r="H1698">
        <v>1187.45</v>
      </c>
      <c r="I1698">
        <v>1.161</v>
      </c>
      <c r="J1698">
        <v>6.4298000000000002</v>
      </c>
      <c r="K1698">
        <v>215.41059999999999</v>
      </c>
      <c r="L1698">
        <v>61650</v>
      </c>
      <c r="M1698">
        <v>57.39</v>
      </c>
      <c r="N1698">
        <v>1764.86</v>
      </c>
      <c r="O1698">
        <v>4.9889999999999999</v>
      </c>
      <c r="P1698">
        <v>34.340000000000003</v>
      </c>
      <c r="Q1698">
        <v>2.84</v>
      </c>
      <c r="R1698">
        <v>0.85</v>
      </c>
      <c r="S1698">
        <v>1.21</v>
      </c>
      <c r="T1698">
        <v>0.84</v>
      </c>
      <c r="U1698">
        <v>4732</v>
      </c>
      <c r="V1698">
        <v>4486.46</v>
      </c>
      <c r="W1698">
        <v>15021.81</v>
      </c>
      <c r="X1698">
        <v>8971.4</v>
      </c>
      <c r="Y1698">
        <v>3006.68</v>
      </c>
      <c r="Z1698">
        <v>29025.46</v>
      </c>
    </row>
    <row r="1699" spans="2:26" x14ac:dyDescent="0.25">
      <c r="B1699" s="3">
        <v>44486</v>
      </c>
      <c r="C1699">
        <v>325.05</v>
      </c>
      <c r="D1699">
        <v>3.8481000000000001</v>
      </c>
      <c r="E1699">
        <v>98.63</v>
      </c>
      <c r="F1699">
        <v>98.742999999999995</v>
      </c>
      <c r="G1699">
        <v>93.936999999999998</v>
      </c>
      <c r="H1699">
        <v>1182.4000000000001</v>
      </c>
      <c r="I1699">
        <v>1.1600999999999999</v>
      </c>
      <c r="J1699">
        <v>6.4356</v>
      </c>
      <c r="K1699">
        <v>216.58160000000001</v>
      </c>
      <c r="L1699">
        <v>62075</v>
      </c>
      <c r="M1699">
        <v>57.42</v>
      </c>
      <c r="N1699">
        <v>1767.62</v>
      </c>
      <c r="O1699">
        <v>5.41</v>
      </c>
      <c r="P1699">
        <v>33.253999999999998</v>
      </c>
      <c r="Q1699">
        <v>2.89</v>
      </c>
      <c r="R1699">
        <v>0.85</v>
      </c>
      <c r="S1699">
        <v>1.22</v>
      </c>
      <c r="T1699">
        <v>0.86</v>
      </c>
      <c r="U1699">
        <v>4854</v>
      </c>
      <c r="V1699">
        <v>4471.37</v>
      </c>
      <c r="W1699">
        <v>14897.34</v>
      </c>
      <c r="X1699">
        <v>8966.17</v>
      </c>
      <c r="Y1699">
        <v>3015.06</v>
      </c>
      <c r="Z1699">
        <v>29068.63</v>
      </c>
    </row>
    <row r="1700" spans="2:26" x14ac:dyDescent="0.25">
      <c r="B1700" s="3">
        <v>44485</v>
      </c>
      <c r="C1700">
        <v>325.05</v>
      </c>
      <c r="D1700">
        <v>3.8481000000000001</v>
      </c>
      <c r="E1700">
        <v>98.63</v>
      </c>
      <c r="F1700">
        <v>98.742999999999995</v>
      </c>
      <c r="G1700">
        <v>93.936999999999998</v>
      </c>
      <c r="H1700">
        <v>1182.4000000000001</v>
      </c>
      <c r="I1700">
        <v>1.1600999999999999</v>
      </c>
      <c r="J1700">
        <v>6.4356</v>
      </c>
      <c r="K1700">
        <v>216.58160000000001</v>
      </c>
      <c r="L1700">
        <v>62075</v>
      </c>
      <c r="M1700">
        <v>57.42</v>
      </c>
      <c r="N1700">
        <v>1767.62</v>
      </c>
      <c r="O1700">
        <v>5.41</v>
      </c>
      <c r="P1700">
        <v>33.253999999999998</v>
      </c>
      <c r="Q1700">
        <v>2.89</v>
      </c>
      <c r="R1700">
        <v>0.85</v>
      </c>
      <c r="S1700">
        <v>1.22</v>
      </c>
      <c r="T1700">
        <v>0.86</v>
      </c>
      <c r="U1700">
        <v>4854</v>
      </c>
      <c r="V1700">
        <v>4471.37</v>
      </c>
      <c r="W1700">
        <v>14897.34</v>
      </c>
      <c r="X1700">
        <v>8966.17</v>
      </c>
      <c r="Y1700">
        <v>3015.06</v>
      </c>
      <c r="Z1700">
        <v>29068.63</v>
      </c>
    </row>
    <row r="1701" spans="2:26" x14ac:dyDescent="0.25">
      <c r="B1701" s="3">
        <v>44484</v>
      </c>
      <c r="C1701">
        <v>325.05</v>
      </c>
      <c r="D1701">
        <v>3.8481000000000001</v>
      </c>
      <c r="E1701">
        <v>98.62</v>
      </c>
      <c r="F1701">
        <v>98.742999999999995</v>
      </c>
      <c r="G1701">
        <v>93.936999999999998</v>
      </c>
      <c r="H1701">
        <v>1182.4000000000001</v>
      </c>
      <c r="I1701">
        <v>1.1600999999999999</v>
      </c>
      <c r="J1701">
        <v>6.4356</v>
      </c>
      <c r="K1701">
        <v>216.58160000000001</v>
      </c>
      <c r="L1701">
        <v>62075</v>
      </c>
      <c r="M1701">
        <v>57.42</v>
      </c>
      <c r="N1701">
        <v>1767.62</v>
      </c>
      <c r="O1701">
        <v>5.41</v>
      </c>
      <c r="P1701">
        <v>33.253999999999998</v>
      </c>
      <c r="Q1701">
        <v>2.89</v>
      </c>
      <c r="R1701">
        <v>0.85</v>
      </c>
      <c r="S1701">
        <v>1.22</v>
      </c>
      <c r="T1701">
        <v>0.86</v>
      </c>
      <c r="U1701">
        <v>4854</v>
      </c>
      <c r="V1701">
        <v>4471.37</v>
      </c>
      <c r="W1701">
        <v>14897.34</v>
      </c>
      <c r="X1701">
        <v>8966.17</v>
      </c>
      <c r="Y1701">
        <v>3015.06</v>
      </c>
      <c r="Z1701">
        <v>29068.63</v>
      </c>
    </row>
    <row r="1702" spans="2:26" x14ac:dyDescent="0.25">
      <c r="B1702" s="3">
        <v>44483</v>
      </c>
      <c r="C1702">
        <v>330.46</v>
      </c>
      <c r="D1702">
        <v>3.9075000000000002</v>
      </c>
      <c r="E1702">
        <v>98.63</v>
      </c>
      <c r="F1702">
        <v>98.727999999999994</v>
      </c>
      <c r="G1702">
        <v>93.956000000000003</v>
      </c>
      <c r="H1702">
        <v>1186.9000000000001</v>
      </c>
      <c r="I1702">
        <v>1.1597</v>
      </c>
      <c r="J1702">
        <v>6.4397000000000002</v>
      </c>
      <c r="K1702">
        <v>215.3366</v>
      </c>
      <c r="L1702">
        <v>58195</v>
      </c>
      <c r="M1702">
        <v>57.88</v>
      </c>
      <c r="N1702">
        <v>1795.87</v>
      </c>
      <c r="O1702">
        <v>5.6870000000000003</v>
      </c>
      <c r="P1702">
        <v>33.305</v>
      </c>
      <c r="Q1702">
        <v>2.95</v>
      </c>
      <c r="R1702">
        <v>0.86</v>
      </c>
      <c r="S1702">
        <v>1.23</v>
      </c>
      <c r="T1702">
        <v>0.86</v>
      </c>
      <c r="U1702">
        <v>5062</v>
      </c>
      <c r="V1702">
        <v>4438.26</v>
      </c>
      <c r="W1702">
        <v>14823.43</v>
      </c>
      <c r="X1702">
        <v>8849.17</v>
      </c>
      <c r="Y1702">
        <v>2988.64</v>
      </c>
      <c r="Z1702">
        <v>28550.93</v>
      </c>
    </row>
    <row r="1703" spans="2:26" x14ac:dyDescent="0.25">
      <c r="B1703" s="3">
        <v>44482</v>
      </c>
      <c r="C1703">
        <v>331.29</v>
      </c>
      <c r="D1703">
        <v>3.9523000000000001</v>
      </c>
      <c r="E1703">
        <v>98.63</v>
      </c>
      <c r="F1703">
        <v>98.706000000000003</v>
      </c>
      <c r="G1703">
        <v>94.08</v>
      </c>
      <c r="H1703">
        <v>1193.95</v>
      </c>
      <c r="I1703">
        <v>1.1594</v>
      </c>
      <c r="J1703">
        <v>6.4283999999999999</v>
      </c>
      <c r="K1703">
        <v>216.2201</v>
      </c>
      <c r="L1703">
        <v>57750</v>
      </c>
      <c r="M1703">
        <v>57.72</v>
      </c>
      <c r="N1703">
        <v>1792.97</v>
      </c>
      <c r="O1703">
        <v>5.59</v>
      </c>
      <c r="P1703">
        <v>33.11</v>
      </c>
      <c r="Q1703">
        <v>3.01</v>
      </c>
      <c r="R1703">
        <v>0.86</v>
      </c>
      <c r="S1703">
        <v>1.24</v>
      </c>
      <c r="T1703">
        <v>0.85</v>
      </c>
      <c r="U1703">
        <v>5206</v>
      </c>
      <c r="V1703">
        <v>4363.8</v>
      </c>
      <c r="W1703">
        <v>14571.63</v>
      </c>
      <c r="X1703">
        <v>8849.17</v>
      </c>
      <c r="Y1703">
        <v>2944.41</v>
      </c>
      <c r="Z1703">
        <v>28140.28</v>
      </c>
    </row>
    <row r="1704" spans="2:26" x14ac:dyDescent="0.25">
      <c r="B1704" s="3">
        <v>44481</v>
      </c>
      <c r="C1704">
        <v>332.29</v>
      </c>
      <c r="D1704">
        <v>3.9540999999999999</v>
      </c>
      <c r="E1704">
        <v>98.64</v>
      </c>
      <c r="F1704">
        <v>98.724999999999994</v>
      </c>
      <c r="G1704">
        <v>94.516000000000005</v>
      </c>
      <c r="H1704">
        <v>1198.6500000000001</v>
      </c>
      <c r="I1704">
        <v>1.153</v>
      </c>
      <c r="J1704">
        <v>6.4489000000000001</v>
      </c>
      <c r="K1704">
        <v>216.46129999999999</v>
      </c>
      <c r="L1704">
        <v>55815</v>
      </c>
      <c r="M1704">
        <v>57.36</v>
      </c>
      <c r="N1704">
        <v>1760.18</v>
      </c>
      <c r="O1704">
        <v>5.5049999999999999</v>
      </c>
      <c r="P1704">
        <v>32.9</v>
      </c>
      <c r="Q1704">
        <v>3</v>
      </c>
      <c r="R1704">
        <v>0.87</v>
      </c>
      <c r="S1704">
        <v>1.25</v>
      </c>
      <c r="T1704">
        <v>0.86</v>
      </c>
      <c r="U1704">
        <v>5378</v>
      </c>
      <c r="V1704">
        <v>4350.6499999999996</v>
      </c>
      <c r="W1704">
        <v>14465.92</v>
      </c>
      <c r="X1704">
        <v>8849.17</v>
      </c>
      <c r="Y1704">
        <v>2916.38</v>
      </c>
      <c r="Z1704">
        <v>28230.61</v>
      </c>
    </row>
    <row r="1705" spans="2:26" x14ac:dyDescent="0.25">
      <c r="B1705" s="3">
        <v>44480</v>
      </c>
      <c r="C1705">
        <v>326.43</v>
      </c>
      <c r="D1705">
        <v>3.8820000000000001</v>
      </c>
      <c r="E1705">
        <v>98.66</v>
      </c>
      <c r="F1705">
        <v>98.793999999999997</v>
      </c>
      <c r="G1705">
        <v>94.316000000000003</v>
      </c>
      <c r="H1705">
        <v>1194.8</v>
      </c>
      <c r="I1705">
        <v>1.1552</v>
      </c>
      <c r="J1705">
        <v>6.4505999999999997</v>
      </c>
      <c r="K1705">
        <v>215.77770000000001</v>
      </c>
      <c r="L1705">
        <v>57990</v>
      </c>
      <c r="M1705">
        <v>56.73</v>
      </c>
      <c r="N1705">
        <v>1754.15</v>
      </c>
      <c r="O1705">
        <v>5.3449999999999998</v>
      </c>
      <c r="P1705">
        <v>33.08</v>
      </c>
      <c r="Q1705">
        <v>2.95</v>
      </c>
      <c r="R1705">
        <v>0.86</v>
      </c>
      <c r="S1705">
        <v>1.24</v>
      </c>
      <c r="T1705">
        <v>0.87</v>
      </c>
      <c r="U1705">
        <v>5488</v>
      </c>
      <c r="V1705">
        <v>4361.1899999999996</v>
      </c>
      <c r="W1705">
        <v>14486.2</v>
      </c>
      <c r="X1705">
        <v>8999.26</v>
      </c>
      <c r="Y1705">
        <v>2956.3</v>
      </c>
      <c r="Z1705">
        <v>28498.2</v>
      </c>
    </row>
    <row r="1706" spans="2:26" x14ac:dyDescent="0.25">
      <c r="B1706" s="3">
        <v>44479</v>
      </c>
      <c r="C1706">
        <v>326.43</v>
      </c>
      <c r="D1706">
        <v>3.8708</v>
      </c>
      <c r="E1706">
        <v>98.66</v>
      </c>
      <c r="F1706">
        <v>98.838999999999999</v>
      </c>
      <c r="G1706">
        <v>94.066999999999993</v>
      </c>
      <c r="H1706">
        <v>1194.8</v>
      </c>
      <c r="I1706">
        <v>1.1569</v>
      </c>
      <c r="J1706">
        <v>6.4436999999999998</v>
      </c>
      <c r="K1706">
        <v>216.97640000000001</v>
      </c>
      <c r="L1706">
        <v>55180</v>
      </c>
      <c r="M1706">
        <v>55.82</v>
      </c>
      <c r="N1706">
        <v>1757.13</v>
      </c>
      <c r="O1706">
        <v>5.5650000000000004</v>
      </c>
      <c r="P1706">
        <v>32.06</v>
      </c>
      <c r="Q1706">
        <v>2.95</v>
      </c>
      <c r="R1706">
        <v>0.86</v>
      </c>
      <c r="S1706">
        <v>1.24</v>
      </c>
      <c r="T1706">
        <v>0.87</v>
      </c>
      <c r="U1706">
        <v>5526</v>
      </c>
      <c r="V1706">
        <v>4391.34</v>
      </c>
      <c r="W1706">
        <v>14579.54</v>
      </c>
      <c r="X1706">
        <v>8775.65</v>
      </c>
      <c r="Y1706">
        <v>2956.3</v>
      </c>
      <c r="Z1706">
        <v>28048.94</v>
      </c>
    </row>
    <row r="1707" spans="2:26" x14ac:dyDescent="0.25">
      <c r="B1707" s="3">
        <v>44478</v>
      </c>
      <c r="C1707">
        <v>326.43</v>
      </c>
      <c r="D1707">
        <v>3.8708</v>
      </c>
      <c r="E1707">
        <v>98.66</v>
      </c>
      <c r="F1707">
        <v>98.838999999999999</v>
      </c>
      <c r="G1707">
        <v>94.066999999999993</v>
      </c>
      <c r="H1707">
        <v>1194.8</v>
      </c>
      <c r="I1707">
        <v>1.1569</v>
      </c>
      <c r="J1707">
        <v>6.4436999999999998</v>
      </c>
      <c r="K1707">
        <v>216.97640000000001</v>
      </c>
      <c r="L1707">
        <v>55180</v>
      </c>
      <c r="M1707">
        <v>55.82</v>
      </c>
      <c r="N1707">
        <v>1757.13</v>
      </c>
      <c r="O1707">
        <v>5.5650000000000004</v>
      </c>
      <c r="P1707">
        <v>32.06</v>
      </c>
      <c r="Q1707">
        <v>2.95</v>
      </c>
      <c r="R1707">
        <v>0.86</v>
      </c>
      <c r="S1707">
        <v>1.24</v>
      </c>
      <c r="T1707">
        <v>0.87</v>
      </c>
      <c r="U1707">
        <v>5526</v>
      </c>
      <c r="V1707">
        <v>4391.34</v>
      </c>
      <c r="W1707">
        <v>14579.54</v>
      </c>
      <c r="X1707">
        <v>8775.65</v>
      </c>
      <c r="Y1707">
        <v>2956.3</v>
      </c>
      <c r="Z1707">
        <v>28048.94</v>
      </c>
    </row>
    <row r="1708" spans="2:26" x14ac:dyDescent="0.25">
      <c r="B1708" s="3">
        <v>44477</v>
      </c>
      <c r="C1708">
        <v>326.43</v>
      </c>
      <c r="D1708">
        <v>3.8708</v>
      </c>
      <c r="E1708">
        <v>98.65</v>
      </c>
      <c r="F1708">
        <v>98.838999999999999</v>
      </c>
      <c r="G1708">
        <v>94.066999999999993</v>
      </c>
      <c r="H1708">
        <v>1194.8</v>
      </c>
      <c r="I1708">
        <v>1.1569</v>
      </c>
      <c r="J1708">
        <v>6.4436999999999998</v>
      </c>
      <c r="K1708">
        <v>216.97640000000001</v>
      </c>
      <c r="L1708">
        <v>55180</v>
      </c>
      <c r="M1708">
        <v>55.82</v>
      </c>
      <c r="N1708">
        <v>1757.13</v>
      </c>
      <c r="O1708">
        <v>5.5650000000000004</v>
      </c>
      <c r="P1708">
        <v>32.06</v>
      </c>
      <c r="Q1708">
        <v>2.95</v>
      </c>
      <c r="R1708">
        <v>0.86</v>
      </c>
      <c r="S1708">
        <v>1.24</v>
      </c>
      <c r="T1708">
        <v>0.87</v>
      </c>
      <c r="U1708">
        <v>5526</v>
      </c>
      <c r="V1708">
        <v>4391.34</v>
      </c>
      <c r="W1708">
        <v>14579.54</v>
      </c>
      <c r="X1708">
        <v>8775.65</v>
      </c>
      <c r="Y1708">
        <v>2956.3</v>
      </c>
      <c r="Z1708">
        <v>28048.94</v>
      </c>
    </row>
    <row r="1709" spans="2:26" x14ac:dyDescent="0.25">
      <c r="B1709" s="3">
        <v>44476</v>
      </c>
      <c r="C1709">
        <v>325.87</v>
      </c>
      <c r="D1709">
        <v>3.8595999999999999</v>
      </c>
      <c r="E1709">
        <v>98.65</v>
      </c>
      <c r="F1709">
        <v>98.853999999999999</v>
      </c>
      <c r="G1709">
        <v>94.216999999999999</v>
      </c>
      <c r="H1709">
        <v>1190.8</v>
      </c>
      <c r="I1709">
        <v>1.1552</v>
      </c>
      <c r="J1709">
        <v>6.4447999999999999</v>
      </c>
      <c r="K1709">
        <v>215.75020000000001</v>
      </c>
      <c r="L1709">
        <v>54470</v>
      </c>
      <c r="M1709">
        <v>55.29</v>
      </c>
      <c r="N1709">
        <v>1755.78</v>
      </c>
      <c r="O1709">
        <v>5.6769999999999996</v>
      </c>
      <c r="P1709">
        <v>33.08</v>
      </c>
      <c r="Q1709">
        <v>2.93</v>
      </c>
      <c r="R1709">
        <v>0.85</v>
      </c>
      <c r="S1709">
        <v>1.23</v>
      </c>
      <c r="T1709">
        <v>0.87</v>
      </c>
      <c r="U1709">
        <v>5650</v>
      </c>
      <c r="V1709">
        <v>4399.76</v>
      </c>
      <c r="W1709">
        <v>14654.02</v>
      </c>
      <c r="X1709">
        <v>8713.0499999999993</v>
      </c>
      <c r="Y1709">
        <v>2959.46</v>
      </c>
      <c r="Z1709">
        <v>27678.21</v>
      </c>
    </row>
    <row r="1710" spans="2:26" x14ac:dyDescent="0.25">
      <c r="B1710" s="3">
        <v>44475</v>
      </c>
      <c r="C1710">
        <v>333</v>
      </c>
      <c r="D1710">
        <v>3.8959999999999999</v>
      </c>
      <c r="E1710">
        <v>98.62</v>
      </c>
      <c r="F1710">
        <v>98.855000000000004</v>
      </c>
      <c r="G1710">
        <v>94.266000000000005</v>
      </c>
      <c r="H1710">
        <v>1192.6500000000001</v>
      </c>
      <c r="I1710">
        <v>1.1556</v>
      </c>
      <c r="J1710">
        <v>6.4447999999999999</v>
      </c>
      <c r="K1710">
        <v>217.0539</v>
      </c>
      <c r="L1710">
        <v>55700</v>
      </c>
      <c r="M1710">
        <v>54.87</v>
      </c>
      <c r="N1710">
        <v>1762.74</v>
      </c>
      <c r="O1710">
        <v>5.6749999999999998</v>
      </c>
      <c r="P1710">
        <v>34.049999999999997</v>
      </c>
      <c r="Q1710">
        <v>3</v>
      </c>
      <c r="R1710">
        <v>0.86</v>
      </c>
      <c r="S1710">
        <v>1.23</v>
      </c>
      <c r="T1710">
        <v>0.87</v>
      </c>
      <c r="U1710">
        <v>5647</v>
      </c>
      <c r="V1710">
        <v>4363.55</v>
      </c>
      <c r="W1710">
        <v>14501.91</v>
      </c>
      <c r="X1710">
        <v>8412.7199999999993</v>
      </c>
      <c r="Y1710">
        <v>2908.31</v>
      </c>
      <c r="Z1710">
        <v>27528.87</v>
      </c>
    </row>
    <row r="1711" spans="2:26" x14ac:dyDescent="0.25">
      <c r="B1711" s="3">
        <v>44474</v>
      </c>
      <c r="C1711">
        <v>328.44</v>
      </c>
      <c r="D1711">
        <v>3.8452000000000002</v>
      </c>
      <c r="E1711">
        <v>98.64</v>
      </c>
      <c r="F1711">
        <v>98.91</v>
      </c>
      <c r="G1711">
        <v>93.974999999999994</v>
      </c>
      <c r="H1711">
        <v>1188.9000000000001</v>
      </c>
      <c r="I1711">
        <v>1.1597999999999999</v>
      </c>
      <c r="J1711">
        <v>6.4447999999999999</v>
      </c>
      <c r="K1711">
        <v>217.06020000000001</v>
      </c>
      <c r="L1711">
        <v>51630</v>
      </c>
      <c r="M1711">
        <v>56.19</v>
      </c>
      <c r="N1711">
        <v>1760.18</v>
      </c>
      <c r="O1711">
        <v>6.3120000000000003</v>
      </c>
      <c r="P1711">
        <v>35.064999999999998</v>
      </c>
      <c r="Q1711">
        <v>2.93</v>
      </c>
      <c r="R1711">
        <v>0.84</v>
      </c>
      <c r="S1711">
        <v>1.22</v>
      </c>
      <c r="T1711">
        <v>0.86</v>
      </c>
      <c r="U1711">
        <v>5409</v>
      </c>
      <c r="V1711">
        <v>4345.72</v>
      </c>
      <c r="W1711">
        <v>14433.83</v>
      </c>
      <c r="X1711">
        <v>8515.5499999999993</v>
      </c>
      <c r="Y1711">
        <v>2962.17</v>
      </c>
      <c r="Z1711">
        <v>27822.12</v>
      </c>
    </row>
    <row r="1712" spans="2:26" x14ac:dyDescent="0.25">
      <c r="B1712" s="3">
        <v>44473</v>
      </c>
      <c r="C1712">
        <v>330.18</v>
      </c>
      <c r="D1712">
        <v>3.8182999999999998</v>
      </c>
      <c r="E1712">
        <v>98.62</v>
      </c>
      <c r="F1712">
        <v>98.917000000000002</v>
      </c>
      <c r="G1712">
        <v>93.775999999999996</v>
      </c>
      <c r="H1712">
        <v>1188.1500000000001</v>
      </c>
      <c r="I1712">
        <v>1.1620999999999999</v>
      </c>
      <c r="J1712">
        <v>6.4447999999999999</v>
      </c>
      <c r="K1712">
        <v>216.6814</v>
      </c>
      <c r="L1712">
        <v>49855</v>
      </c>
      <c r="M1712">
        <v>55.95</v>
      </c>
      <c r="N1712">
        <v>1769.57</v>
      </c>
      <c r="O1712">
        <v>5.766</v>
      </c>
      <c r="P1712">
        <v>31.56</v>
      </c>
      <c r="Q1712">
        <v>2.93</v>
      </c>
      <c r="R1712">
        <v>0.85</v>
      </c>
      <c r="S1712">
        <v>1.23</v>
      </c>
      <c r="T1712">
        <v>0.87</v>
      </c>
      <c r="U1712">
        <v>5267</v>
      </c>
      <c r="V1712">
        <v>4300.46</v>
      </c>
      <c r="W1712">
        <v>14255.48</v>
      </c>
      <c r="X1712">
        <v>8521.19</v>
      </c>
      <c r="Y1712">
        <v>3019.18</v>
      </c>
      <c r="Z1712">
        <v>28444.89</v>
      </c>
    </row>
    <row r="1713" spans="2:26" x14ac:dyDescent="0.25">
      <c r="B1713" s="3">
        <v>44472</v>
      </c>
      <c r="C1713">
        <v>329.88</v>
      </c>
      <c r="D1713">
        <v>3.8071000000000002</v>
      </c>
      <c r="E1713">
        <v>98.62</v>
      </c>
      <c r="F1713">
        <v>98.905000000000001</v>
      </c>
      <c r="G1713">
        <v>94.034999999999997</v>
      </c>
      <c r="H1713">
        <v>1188.1500000000001</v>
      </c>
      <c r="I1713">
        <v>1.1596</v>
      </c>
      <c r="J1713">
        <v>6.4447999999999999</v>
      </c>
      <c r="K1713">
        <v>221.24889999999999</v>
      </c>
      <c r="L1713">
        <v>48390</v>
      </c>
      <c r="M1713">
        <v>55.59</v>
      </c>
      <c r="N1713">
        <v>1760.98</v>
      </c>
      <c r="O1713">
        <v>5.6189999999999998</v>
      </c>
      <c r="P1713">
        <v>31.07</v>
      </c>
      <c r="Q1713">
        <v>2.93</v>
      </c>
      <c r="R1713">
        <v>0.84</v>
      </c>
      <c r="S1713">
        <v>1.22</v>
      </c>
      <c r="T1713">
        <v>0.88</v>
      </c>
      <c r="U1713">
        <v>5202</v>
      </c>
      <c r="V1713">
        <v>4357.04</v>
      </c>
      <c r="W1713">
        <v>14566.7</v>
      </c>
      <c r="X1713">
        <v>8726.3799999999992</v>
      </c>
      <c r="Y1713">
        <v>3019.18</v>
      </c>
      <c r="Z1713">
        <v>28771.07</v>
      </c>
    </row>
    <row r="1714" spans="2:26" x14ac:dyDescent="0.25">
      <c r="B1714" s="3">
        <v>44471</v>
      </c>
      <c r="C1714">
        <v>329.88</v>
      </c>
      <c r="D1714">
        <v>3.8071000000000002</v>
      </c>
      <c r="E1714">
        <v>98.62</v>
      </c>
      <c r="F1714">
        <v>98.905000000000001</v>
      </c>
      <c r="G1714">
        <v>94.034999999999997</v>
      </c>
      <c r="H1714">
        <v>1188.1500000000001</v>
      </c>
      <c r="I1714">
        <v>1.1596</v>
      </c>
      <c r="J1714">
        <v>6.4447999999999999</v>
      </c>
      <c r="K1714">
        <v>221.24889999999999</v>
      </c>
      <c r="L1714">
        <v>48390</v>
      </c>
      <c r="M1714">
        <v>55.59</v>
      </c>
      <c r="N1714">
        <v>1760.98</v>
      </c>
      <c r="O1714">
        <v>5.6189999999999998</v>
      </c>
      <c r="P1714">
        <v>31.07</v>
      </c>
      <c r="Q1714">
        <v>2.93</v>
      </c>
      <c r="R1714">
        <v>0.84</v>
      </c>
      <c r="S1714">
        <v>1.22</v>
      </c>
      <c r="T1714">
        <v>0.88</v>
      </c>
      <c r="U1714">
        <v>5202</v>
      </c>
      <c r="V1714">
        <v>4357.04</v>
      </c>
      <c r="W1714">
        <v>14566.7</v>
      </c>
      <c r="X1714">
        <v>8726.3799999999992</v>
      </c>
      <c r="Y1714">
        <v>3019.18</v>
      </c>
      <c r="Z1714">
        <v>28771.07</v>
      </c>
    </row>
    <row r="1715" spans="2:26" x14ac:dyDescent="0.25">
      <c r="B1715" s="3">
        <v>44470</v>
      </c>
      <c r="C1715">
        <v>329.88</v>
      </c>
      <c r="D1715">
        <v>3.8071000000000002</v>
      </c>
      <c r="E1715">
        <v>98.61</v>
      </c>
      <c r="F1715">
        <v>98.905000000000001</v>
      </c>
      <c r="G1715">
        <v>94.034999999999997</v>
      </c>
      <c r="H1715">
        <v>1188.1500000000001</v>
      </c>
      <c r="I1715">
        <v>1.1596</v>
      </c>
      <c r="J1715">
        <v>6.4447999999999999</v>
      </c>
      <c r="K1715">
        <v>221.24889999999999</v>
      </c>
      <c r="L1715">
        <v>48390</v>
      </c>
      <c r="M1715">
        <v>55.59</v>
      </c>
      <c r="N1715">
        <v>1760.98</v>
      </c>
      <c r="O1715">
        <v>5.6189999999999998</v>
      </c>
      <c r="P1715">
        <v>31.07</v>
      </c>
      <c r="Q1715">
        <v>2.93</v>
      </c>
      <c r="R1715">
        <v>0.84</v>
      </c>
      <c r="S1715">
        <v>1.22</v>
      </c>
      <c r="T1715">
        <v>0.88</v>
      </c>
      <c r="U1715">
        <v>5202</v>
      </c>
      <c r="V1715">
        <v>4357.04</v>
      </c>
      <c r="W1715">
        <v>14566.7</v>
      </c>
      <c r="X1715">
        <v>8726.3799999999992</v>
      </c>
      <c r="Y1715">
        <v>3019.18</v>
      </c>
      <c r="Z1715">
        <v>28771.07</v>
      </c>
    </row>
    <row r="1716" spans="2:26" x14ac:dyDescent="0.25">
      <c r="B1716" s="3">
        <v>44469</v>
      </c>
      <c r="C1716">
        <v>324.37</v>
      </c>
      <c r="D1716">
        <v>3.8178000000000001</v>
      </c>
      <c r="E1716">
        <v>98.62</v>
      </c>
      <c r="F1716">
        <v>98.897999999999996</v>
      </c>
      <c r="G1716">
        <v>94.23</v>
      </c>
      <c r="H1716">
        <v>1183.9000000000001</v>
      </c>
      <c r="I1716">
        <v>1.1579999999999999</v>
      </c>
      <c r="J1716">
        <v>6.4447999999999999</v>
      </c>
      <c r="K1716">
        <v>217.5292</v>
      </c>
      <c r="L1716">
        <v>43615</v>
      </c>
      <c r="M1716">
        <v>54.72</v>
      </c>
      <c r="N1716">
        <v>1756.95</v>
      </c>
      <c r="O1716">
        <v>5.867</v>
      </c>
      <c r="P1716">
        <v>31.094999999999999</v>
      </c>
      <c r="Q1716">
        <v>2.89</v>
      </c>
      <c r="R1716">
        <v>0.84</v>
      </c>
      <c r="S1716">
        <v>1.22</v>
      </c>
      <c r="T1716">
        <v>0.87</v>
      </c>
      <c r="U1716">
        <v>5167</v>
      </c>
      <c r="V1716">
        <v>4307.54</v>
      </c>
      <c r="W1716">
        <v>14448.58</v>
      </c>
      <c r="X1716">
        <v>8726.3799999999992</v>
      </c>
      <c r="Y1716">
        <v>3068.82</v>
      </c>
      <c r="Z1716">
        <v>29452.66</v>
      </c>
    </row>
    <row r="1717" spans="2:26" x14ac:dyDescent="0.25">
      <c r="B1717" s="3">
        <v>44468</v>
      </c>
      <c r="C1717">
        <v>321.49</v>
      </c>
      <c r="D1717">
        <v>3.7645</v>
      </c>
      <c r="E1717">
        <v>98.61</v>
      </c>
      <c r="F1717">
        <v>98.888999999999996</v>
      </c>
      <c r="G1717">
        <v>94.337999999999994</v>
      </c>
      <c r="H1717">
        <v>1181.9000000000001</v>
      </c>
      <c r="I1717">
        <v>1.1597999999999999</v>
      </c>
      <c r="J1717">
        <v>6.4707999999999997</v>
      </c>
      <c r="K1717">
        <v>218.26570000000001</v>
      </c>
      <c r="L1717">
        <v>41155</v>
      </c>
      <c r="M1717">
        <v>55.27</v>
      </c>
      <c r="N1717">
        <v>1726.37</v>
      </c>
      <c r="O1717">
        <v>5.4770000000000003</v>
      </c>
      <c r="P1717">
        <v>30.004999999999999</v>
      </c>
      <c r="Q1717">
        <v>2.81</v>
      </c>
      <c r="R1717">
        <v>0.83</v>
      </c>
      <c r="S1717">
        <v>1.2</v>
      </c>
      <c r="T1717">
        <v>0.88</v>
      </c>
      <c r="U1717">
        <v>5197</v>
      </c>
      <c r="V1717">
        <v>4359.46</v>
      </c>
      <c r="W1717">
        <v>14512.44</v>
      </c>
      <c r="X1717">
        <v>8760.44</v>
      </c>
      <c r="Y1717">
        <v>3060.27</v>
      </c>
      <c r="Z1717">
        <v>29544.29</v>
      </c>
    </row>
    <row r="1718" spans="2:26" x14ac:dyDescent="0.25">
      <c r="B1718" s="3">
        <v>44467</v>
      </c>
      <c r="C1718">
        <v>323.02999999999997</v>
      </c>
      <c r="D1718">
        <v>3.7846000000000002</v>
      </c>
      <c r="E1718">
        <v>98.58</v>
      </c>
      <c r="F1718">
        <v>98.878</v>
      </c>
      <c r="G1718">
        <v>93.766000000000005</v>
      </c>
      <c r="H1718">
        <v>1184.4000000000001</v>
      </c>
      <c r="I1718">
        <v>1.1682999999999999</v>
      </c>
      <c r="J1718">
        <v>6.4603000000000002</v>
      </c>
      <c r="K1718">
        <v>218.15549999999999</v>
      </c>
      <c r="L1718">
        <v>41600</v>
      </c>
      <c r="M1718">
        <v>54.89</v>
      </c>
      <c r="N1718">
        <v>1734.01</v>
      </c>
      <c r="O1718">
        <v>5.8410000000000002</v>
      </c>
      <c r="P1718">
        <v>29.35</v>
      </c>
      <c r="Q1718">
        <v>2.85</v>
      </c>
      <c r="R1718">
        <v>0.83</v>
      </c>
      <c r="S1718">
        <v>1.2</v>
      </c>
      <c r="T1718">
        <v>0.86</v>
      </c>
      <c r="U1718">
        <v>4962</v>
      </c>
      <c r="V1718">
        <v>4352.63</v>
      </c>
      <c r="W1718">
        <v>14546.68</v>
      </c>
      <c r="X1718">
        <v>8720.2999999999993</v>
      </c>
      <c r="Y1718">
        <v>3097.92</v>
      </c>
      <c r="Z1718">
        <v>30183.96</v>
      </c>
    </row>
    <row r="1719" spans="2:26" x14ac:dyDescent="0.25">
      <c r="B1719" s="3">
        <v>44466</v>
      </c>
      <c r="C1719">
        <v>322.33</v>
      </c>
      <c r="D1719">
        <v>3.7061999999999999</v>
      </c>
      <c r="E1719">
        <v>98.58</v>
      </c>
      <c r="F1719">
        <v>98.899000000000001</v>
      </c>
      <c r="G1719">
        <v>93.382999999999996</v>
      </c>
      <c r="H1719">
        <v>1176.8499999999999</v>
      </c>
      <c r="I1719">
        <v>1.1695</v>
      </c>
      <c r="J1719">
        <v>6.4569999999999999</v>
      </c>
      <c r="K1719">
        <v>218.20179999999999</v>
      </c>
      <c r="L1719">
        <v>43150</v>
      </c>
      <c r="M1719">
        <v>54.79</v>
      </c>
      <c r="N1719">
        <v>1750.16</v>
      </c>
      <c r="O1719">
        <v>5.7060000000000004</v>
      </c>
      <c r="P1719">
        <v>29.195</v>
      </c>
      <c r="Q1719">
        <v>2.76</v>
      </c>
      <c r="R1719">
        <v>0.82</v>
      </c>
      <c r="S1719">
        <v>1.18</v>
      </c>
      <c r="T1719">
        <v>0.87</v>
      </c>
      <c r="U1719">
        <v>4717</v>
      </c>
      <c r="V1719">
        <v>4443.1099999999997</v>
      </c>
      <c r="W1719">
        <v>14969.97</v>
      </c>
      <c r="X1719">
        <v>8583.82</v>
      </c>
      <c r="Y1719">
        <v>3133.64</v>
      </c>
      <c r="Z1719">
        <v>30240.06</v>
      </c>
    </row>
    <row r="1720" spans="2:26" x14ac:dyDescent="0.25">
      <c r="B1720" s="3">
        <v>44465</v>
      </c>
      <c r="C1720">
        <v>319.92</v>
      </c>
      <c r="D1720">
        <v>3.6892999999999998</v>
      </c>
      <c r="E1720">
        <v>98.57</v>
      </c>
      <c r="F1720">
        <v>98.873999999999995</v>
      </c>
      <c r="G1720">
        <v>93.326999999999998</v>
      </c>
      <c r="H1720">
        <v>1176.7</v>
      </c>
      <c r="I1720">
        <v>1.1719999999999999</v>
      </c>
      <c r="J1720">
        <v>6.4661999999999997</v>
      </c>
      <c r="K1720">
        <v>220.55789999999999</v>
      </c>
      <c r="L1720">
        <v>42359.41</v>
      </c>
      <c r="M1720">
        <v>53.72</v>
      </c>
      <c r="N1720">
        <v>1750.42</v>
      </c>
      <c r="O1720">
        <v>5.14</v>
      </c>
      <c r="P1720">
        <v>27.495000000000001</v>
      </c>
      <c r="Q1720">
        <v>2.77</v>
      </c>
      <c r="R1720">
        <v>0.82</v>
      </c>
      <c r="S1720">
        <v>1.19</v>
      </c>
      <c r="T1720">
        <v>0.88</v>
      </c>
      <c r="U1720">
        <v>4644</v>
      </c>
      <c r="V1720">
        <v>4455.4799999999996</v>
      </c>
      <c r="W1720">
        <v>15047.7</v>
      </c>
      <c r="X1720">
        <v>8604.99</v>
      </c>
      <c r="Y1720">
        <v>3125.24</v>
      </c>
      <c r="Z1720">
        <v>30248.81</v>
      </c>
    </row>
    <row r="1721" spans="2:26" x14ac:dyDescent="0.25">
      <c r="B1721" s="3">
        <v>44464</v>
      </c>
      <c r="C1721">
        <v>319.92</v>
      </c>
      <c r="D1721">
        <v>3.6892999999999998</v>
      </c>
      <c r="E1721">
        <v>98.57</v>
      </c>
      <c r="F1721">
        <v>98.873999999999995</v>
      </c>
      <c r="G1721">
        <v>93.326999999999998</v>
      </c>
      <c r="H1721">
        <v>1176.7</v>
      </c>
      <c r="I1721">
        <v>1.1719999999999999</v>
      </c>
      <c r="J1721">
        <v>6.4661999999999997</v>
      </c>
      <c r="K1721">
        <v>220.55789999999999</v>
      </c>
      <c r="L1721">
        <v>42359.41</v>
      </c>
      <c r="M1721">
        <v>53.72</v>
      </c>
      <c r="N1721">
        <v>1750.42</v>
      </c>
      <c r="O1721">
        <v>5.14</v>
      </c>
      <c r="P1721">
        <v>27.495000000000001</v>
      </c>
      <c r="Q1721">
        <v>2.77</v>
      </c>
      <c r="R1721">
        <v>0.82</v>
      </c>
      <c r="S1721">
        <v>1.19</v>
      </c>
      <c r="T1721">
        <v>0.88</v>
      </c>
      <c r="U1721">
        <v>4644</v>
      </c>
      <c r="V1721">
        <v>4455.4799999999996</v>
      </c>
      <c r="W1721">
        <v>15047.7</v>
      </c>
      <c r="X1721">
        <v>8604.99</v>
      </c>
      <c r="Y1721">
        <v>3125.24</v>
      </c>
      <c r="Z1721">
        <v>30248.81</v>
      </c>
    </row>
    <row r="1722" spans="2:26" x14ac:dyDescent="0.25">
      <c r="B1722" s="3">
        <v>44463</v>
      </c>
      <c r="C1722">
        <v>319.92</v>
      </c>
      <c r="D1722">
        <v>3.6892999999999998</v>
      </c>
      <c r="E1722">
        <v>98.57</v>
      </c>
      <c r="F1722">
        <v>98.873999999999995</v>
      </c>
      <c r="G1722">
        <v>93.326999999999998</v>
      </c>
      <c r="H1722">
        <v>1176.7</v>
      </c>
      <c r="I1722">
        <v>1.1719999999999999</v>
      </c>
      <c r="J1722">
        <v>6.4661999999999997</v>
      </c>
      <c r="K1722">
        <v>220.55789999999999</v>
      </c>
      <c r="L1722">
        <v>42359.41</v>
      </c>
      <c r="M1722">
        <v>53.72</v>
      </c>
      <c r="N1722">
        <v>1750.42</v>
      </c>
      <c r="O1722">
        <v>5.14</v>
      </c>
      <c r="P1722">
        <v>27.495000000000001</v>
      </c>
      <c r="Q1722">
        <v>2.77</v>
      </c>
      <c r="R1722">
        <v>0.82</v>
      </c>
      <c r="S1722">
        <v>1.19</v>
      </c>
      <c r="T1722">
        <v>0.88</v>
      </c>
      <c r="U1722">
        <v>4644</v>
      </c>
      <c r="V1722">
        <v>4455.4799999999996</v>
      </c>
      <c r="W1722">
        <v>15047.7</v>
      </c>
      <c r="X1722">
        <v>8604.99</v>
      </c>
      <c r="Y1722">
        <v>3125.24</v>
      </c>
      <c r="Z1722">
        <v>30248.81</v>
      </c>
    </row>
    <row r="1723" spans="2:26" x14ac:dyDescent="0.25">
      <c r="B1723" s="3">
        <v>44462</v>
      </c>
      <c r="C1723">
        <v>317.33999999999997</v>
      </c>
      <c r="D1723">
        <v>3.6589999999999998</v>
      </c>
      <c r="E1723">
        <v>98.57</v>
      </c>
      <c r="F1723">
        <v>98.873999999999995</v>
      </c>
      <c r="G1723">
        <v>93.084999999999994</v>
      </c>
      <c r="H1723">
        <v>1175.7</v>
      </c>
      <c r="I1723">
        <v>1.1738999999999999</v>
      </c>
      <c r="J1723">
        <v>6.4588999999999999</v>
      </c>
      <c r="K1723">
        <v>221.816</v>
      </c>
      <c r="L1723">
        <v>44785</v>
      </c>
      <c r="M1723">
        <v>53.75</v>
      </c>
      <c r="N1723">
        <v>1742.76</v>
      </c>
      <c r="O1723">
        <v>4.976</v>
      </c>
      <c r="P1723">
        <v>26.8</v>
      </c>
      <c r="Q1723">
        <v>2.75</v>
      </c>
      <c r="R1723">
        <v>0.84</v>
      </c>
      <c r="S1723">
        <v>1.21</v>
      </c>
      <c r="T1723">
        <v>0.88</v>
      </c>
      <c r="U1723">
        <v>4651</v>
      </c>
      <c r="V1723">
        <v>4448.9799999999996</v>
      </c>
      <c r="W1723">
        <v>15052.24</v>
      </c>
      <c r="X1723">
        <v>8733.73</v>
      </c>
      <c r="Y1723">
        <v>3127.58</v>
      </c>
      <c r="Z1723">
        <v>29639.4</v>
      </c>
    </row>
    <row r="1724" spans="2:26" x14ac:dyDescent="0.25">
      <c r="B1724" s="3">
        <v>44461</v>
      </c>
      <c r="C1724">
        <v>321.83</v>
      </c>
      <c r="D1724">
        <v>3.7021000000000002</v>
      </c>
      <c r="E1724">
        <v>98.56</v>
      </c>
      <c r="F1724">
        <v>98.861000000000004</v>
      </c>
      <c r="G1724">
        <v>93.462000000000003</v>
      </c>
      <c r="H1724">
        <v>1175.3</v>
      </c>
      <c r="I1724">
        <v>1.1687000000000001</v>
      </c>
      <c r="J1724">
        <v>6.4622000000000002</v>
      </c>
      <c r="K1724">
        <v>223.8021</v>
      </c>
      <c r="L1724">
        <v>43385</v>
      </c>
      <c r="M1724">
        <v>53.32</v>
      </c>
      <c r="N1724">
        <v>1768.16</v>
      </c>
      <c r="O1724">
        <v>4.8049999999999997</v>
      </c>
      <c r="P1724">
        <v>26.975000000000001</v>
      </c>
      <c r="Q1724">
        <v>2.8</v>
      </c>
      <c r="R1724">
        <v>0.86</v>
      </c>
      <c r="S1724">
        <v>1.24</v>
      </c>
      <c r="T1724">
        <v>0.9</v>
      </c>
      <c r="U1724">
        <v>4560</v>
      </c>
      <c r="V1724">
        <v>4395.6400000000003</v>
      </c>
      <c r="W1724">
        <v>14896.85</v>
      </c>
      <c r="X1724">
        <v>8640.3700000000008</v>
      </c>
      <c r="Y1724">
        <v>3140.51</v>
      </c>
      <c r="Z1724">
        <v>29639.4</v>
      </c>
    </row>
    <row r="1725" spans="2:26" x14ac:dyDescent="0.25">
      <c r="B1725" s="3">
        <v>44460</v>
      </c>
      <c r="C1725">
        <v>320.63</v>
      </c>
      <c r="D1725">
        <v>3.7389999999999999</v>
      </c>
      <c r="E1725">
        <v>98.55</v>
      </c>
      <c r="F1725">
        <v>98.861000000000004</v>
      </c>
      <c r="G1725">
        <v>93.203999999999994</v>
      </c>
      <c r="H1725">
        <v>1175.3</v>
      </c>
      <c r="I1725">
        <v>1.1726000000000001</v>
      </c>
      <c r="J1725">
        <v>6.4661</v>
      </c>
      <c r="K1725">
        <v>224.55289999999999</v>
      </c>
      <c r="L1725">
        <v>42030</v>
      </c>
      <c r="M1725">
        <v>53.01</v>
      </c>
      <c r="N1725">
        <v>1774.51</v>
      </c>
      <c r="O1725">
        <v>4.8049999999999997</v>
      </c>
      <c r="P1725">
        <v>27.524999999999999</v>
      </c>
      <c r="Q1725">
        <v>2.87</v>
      </c>
      <c r="R1725">
        <v>0.86</v>
      </c>
      <c r="S1725">
        <v>1.24</v>
      </c>
      <c r="T1725">
        <v>0.89</v>
      </c>
      <c r="U1725">
        <v>4410</v>
      </c>
      <c r="V1725">
        <v>4354.1899999999996</v>
      </c>
      <c r="W1725">
        <v>14746.4</v>
      </c>
      <c r="X1725">
        <v>8640.3700000000008</v>
      </c>
      <c r="Y1725">
        <v>3140.51</v>
      </c>
      <c r="Z1725">
        <v>29839.71</v>
      </c>
    </row>
    <row r="1726" spans="2:26" x14ac:dyDescent="0.25">
      <c r="B1726" s="3">
        <v>44459</v>
      </c>
      <c r="C1726">
        <v>322.44</v>
      </c>
      <c r="D1726">
        <v>3.7538</v>
      </c>
      <c r="E1726">
        <v>98.5</v>
      </c>
      <c r="F1726">
        <v>98.855999999999995</v>
      </c>
      <c r="G1726">
        <v>93.275999999999996</v>
      </c>
      <c r="H1726">
        <v>1175.3</v>
      </c>
      <c r="I1726">
        <v>1.1726000000000001</v>
      </c>
      <c r="J1726">
        <v>6.4661</v>
      </c>
      <c r="K1726">
        <v>222.7885</v>
      </c>
      <c r="L1726">
        <v>43780</v>
      </c>
      <c r="M1726">
        <v>52.27</v>
      </c>
      <c r="N1726">
        <v>1764.16</v>
      </c>
      <c r="O1726">
        <v>4.9850000000000003</v>
      </c>
      <c r="P1726">
        <v>27.184999999999999</v>
      </c>
      <c r="Q1726">
        <v>2.9</v>
      </c>
      <c r="R1726">
        <v>0.87</v>
      </c>
      <c r="S1726">
        <v>1.24</v>
      </c>
      <c r="T1726">
        <v>0.89</v>
      </c>
      <c r="U1726">
        <v>4304</v>
      </c>
      <c r="V1726">
        <v>4357.7299999999996</v>
      </c>
      <c r="W1726">
        <v>14713.9</v>
      </c>
      <c r="X1726">
        <v>8638.5499999999993</v>
      </c>
      <c r="Y1726">
        <v>3140.51</v>
      </c>
      <c r="Z1726">
        <v>30500.05</v>
      </c>
    </row>
    <row r="1727" spans="2:26" x14ac:dyDescent="0.25">
      <c r="B1727" s="3">
        <v>44458</v>
      </c>
      <c r="C1727">
        <v>311.79000000000002</v>
      </c>
      <c r="D1727">
        <v>3.6122999999999998</v>
      </c>
      <c r="E1727">
        <v>98.58</v>
      </c>
      <c r="F1727">
        <v>98.917000000000002</v>
      </c>
      <c r="G1727">
        <v>93.194999999999993</v>
      </c>
      <c r="H1727">
        <v>1175.3</v>
      </c>
      <c r="I1727">
        <v>1.1725000000000001</v>
      </c>
      <c r="J1727">
        <v>6.4661</v>
      </c>
      <c r="K1727">
        <v>222.0959</v>
      </c>
      <c r="L1727">
        <v>47490</v>
      </c>
      <c r="M1727">
        <v>52.88</v>
      </c>
      <c r="N1727">
        <v>1754.34</v>
      </c>
      <c r="O1727">
        <v>5.1050000000000004</v>
      </c>
      <c r="P1727">
        <v>25</v>
      </c>
      <c r="Q1727">
        <v>2.74</v>
      </c>
      <c r="R1727">
        <v>0.85</v>
      </c>
      <c r="S1727">
        <v>1.23</v>
      </c>
      <c r="T1727">
        <v>0.89</v>
      </c>
      <c r="U1727">
        <v>4275</v>
      </c>
      <c r="V1727">
        <v>4432.99</v>
      </c>
      <c r="W1727">
        <v>15043.97</v>
      </c>
      <c r="X1727">
        <v>8940.4699999999993</v>
      </c>
      <c r="Y1727">
        <v>3140.51</v>
      </c>
      <c r="Z1727">
        <v>30500.05</v>
      </c>
    </row>
    <row r="1728" spans="2:26" x14ac:dyDescent="0.25">
      <c r="B1728" s="3">
        <v>44457</v>
      </c>
      <c r="C1728">
        <v>311.79000000000002</v>
      </c>
      <c r="D1728">
        <v>3.6122999999999998</v>
      </c>
      <c r="E1728">
        <v>98.58</v>
      </c>
      <c r="F1728">
        <v>98.917000000000002</v>
      </c>
      <c r="G1728">
        <v>93.194999999999993</v>
      </c>
      <c r="H1728">
        <v>1175.3</v>
      </c>
      <c r="I1728">
        <v>1.1725000000000001</v>
      </c>
      <c r="J1728">
        <v>6.4661</v>
      </c>
      <c r="K1728">
        <v>222.0959</v>
      </c>
      <c r="L1728">
        <v>47490</v>
      </c>
      <c r="M1728">
        <v>52.88</v>
      </c>
      <c r="N1728">
        <v>1754.34</v>
      </c>
      <c r="O1728">
        <v>5.1050000000000004</v>
      </c>
      <c r="P1728">
        <v>25</v>
      </c>
      <c r="Q1728">
        <v>2.74</v>
      </c>
      <c r="R1728">
        <v>0.85</v>
      </c>
      <c r="S1728">
        <v>1.23</v>
      </c>
      <c r="T1728">
        <v>0.89</v>
      </c>
      <c r="U1728">
        <v>4275</v>
      </c>
      <c r="V1728">
        <v>4432.99</v>
      </c>
      <c r="W1728">
        <v>15043.97</v>
      </c>
      <c r="X1728">
        <v>8940.4699999999993</v>
      </c>
      <c r="Y1728">
        <v>3140.51</v>
      </c>
      <c r="Z1728">
        <v>30500.05</v>
      </c>
    </row>
    <row r="1729" spans="2:26" x14ac:dyDescent="0.25">
      <c r="B1729" s="3">
        <v>44456</v>
      </c>
      <c r="C1729">
        <v>311.79000000000002</v>
      </c>
      <c r="D1729">
        <v>3.6122999999999998</v>
      </c>
      <c r="E1729">
        <v>98.57</v>
      </c>
      <c r="F1729">
        <v>98.917000000000002</v>
      </c>
      <c r="G1729">
        <v>93.194999999999993</v>
      </c>
      <c r="H1729">
        <v>1175.3</v>
      </c>
      <c r="I1729">
        <v>1.1725000000000001</v>
      </c>
      <c r="J1729">
        <v>6.4661</v>
      </c>
      <c r="K1729">
        <v>222.0959</v>
      </c>
      <c r="L1729">
        <v>47490</v>
      </c>
      <c r="M1729">
        <v>52.88</v>
      </c>
      <c r="N1729">
        <v>1754.34</v>
      </c>
      <c r="O1729">
        <v>5.1050000000000004</v>
      </c>
      <c r="P1729">
        <v>25</v>
      </c>
      <c r="Q1729">
        <v>2.74</v>
      </c>
      <c r="R1729">
        <v>0.85</v>
      </c>
      <c r="S1729">
        <v>1.23</v>
      </c>
      <c r="T1729">
        <v>0.89</v>
      </c>
      <c r="U1729">
        <v>4275</v>
      </c>
      <c r="V1729">
        <v>4432.99</v>
      </c>
      <c r="W1729">
        <v>15043.97</v>
      </c>
      <c r="X1729">
        <v>8940.4699999999993</v>
      </c>
      <c r="Y1729">
        <v>3140.51</v>
      </c>
      <c r="Z1729">
        <v>30500.05</v>
      </c>
    </row>
    <row r="1730" spans="2:26" x14ac:dyDescent="0.25">
      <c r="B1730" s="3">
        <v>44455</v>
      </c>
      <c r="C1730">
        <v>312.16000000000003</v>
      </c>
      <c r="D1730">
        <v>3.6093000000000002</v>
      </c>
      <c r="E1730">
        <v>98.56</v>
      </c>
      <c r="F1730">
        <v>98.906000000000006</v>
      </c>
      <c r="G1730">
        <v>92.932000000000002</v>
      </c>
      <c r="H1730">
        <v>1171.75</v>
      </c>
      <c r="I1730">
        <v>1.1767000000000001</v>
      </c>
      <c r="J1730">
        <v>6.4576000000000002</v>
      </c>
      <c r="K1730">
        <v>222.7099</v>
      </c>
      <c r="L1730">
        <v>47495</v>
      </c>
      <c r="M1730">
        <v>53.59</v>
      </c>
      <c r="N1730">
        <v>1753.77</v>
      </c>
      <c r="O1730">
        <v>5.335</v>
      </c>
      <c r="P1730">
        <v>23.42</v>
      </c>
      <c r="Q1730">
        <v>2.75</v>
      </c>
      <c r="R1730">
        <v>0.86</v>
      </c>
      <c r="S1730">
        <v>1.24</v>
      </c>
      <c r="T1730">
        <v>0.88</v>
      </c>
      <c r="U1730">
        <v>4215</v>
      </c>
      <c r="V1730">
        <v>4473.75</v>
      </c>
      <c r="W1730">
        <v>15181.92</v>
      </c>
      <c r="X1730">
        <v>8805.7999999999993</v>
      </c>
      <c r="Y1730">
        <v>3130.09</v>
      </c>
      <c r="Z1730">
        <v>30323.34</v>
      </c>
    </row>
    <row r="1731" spans="2:26" x14ac:dyDescent="0.25">
      <c r="B1731" s="3">
        <v>44454</v>
      </c>
      <c r="C1731">
        <v>312.26</v>
      </c>
      <c r="D1731">
        <v>3.6088</v>
      </c>
      <c r="E1731">
        <v>98.54</v>
      </c>
      <c r="F1731">
        <v>98.897999999999996</v>
      </c>
      <c r="G1731">
        <v>92.548000000000002</v>
      </c>
      <c r="H1731">
        <v>1170.45</v>
      </c>
      <c r="I1731">
        <v>1.1817</v>
      </c>
      <c r="J1731">
        <v>6.4325000000000001</v>
      </c>
      <c r="K1731">
        <v>223.9615</v>
      </c>
      <c r="L1731">
        <v>48190</v>
      </c>
      <c r="M1731">
        <v>53.64</v>
      </c>
      <c r="N1731">
        <v>1794.06</v>
      </c>
      <c r="O1731">
        <v>5.46</v>
      </c>
      <c r="P1731">
        <v>19.018999999999998</v>
      </c>
      <c r="Q1731">
        <v>2.77</v>
      </c>
      <c r="R1731">
        <v>0.86</v>
      </c>
      <c r="S1731">
        <v>1.24</v>
      </c>
      <c r="T1731">
        <v>0.9</v>
      </c>
      <c r="U1731">
        <v>4233</v>
      </c>
      <c r="V1731">
        <v>4480.7</v>
      </c>
      <c r="W1731">
        <v>15161.53</v>
      </c>
      <c r="X1731">
        <v>8936.5300000000007</v>
      </c>
      <c r="Y1731">
        <v>3153.4</v>
      </c>
      <c r="Z1731">
        <v>30511.71</v>
      </c>
    </row>
    <row r="1732" spans="2:26" x14ac:dyDescent="0.25">
      <c r="B1732" s="3">
        <v>44453</v>
      </c>
      <c r="C1732">
        <v>315.48</v>
      </c>
      <c r="D1732">
        <v>3.6253000000000002</v>
      </c>
      <c r="E1732">
        <v>98.53</v>
      </c>
      <c r="F1732">
        <v>98.887</v>
      </c>
      <c r="G1732">
        <v>92.623000000000005</v>
      </c>
      <c r="H1732">
        <v>1170.8</v>
      </c>
      <c r="I1732">
        <v>1.1802999999999999</v>
      </c>
      <c r="J1732">
        <v>6.4386000000000001</v>
      </c>
      <c r="K1732">
        <v>223.4641</v>
      </c>
      <c r="L1732">
        <v>46515</v>
      </c>
      <c r="M1732">
        <v>53.66</v>
      </c>
      <c r="N1732">
        <v>1804.51</v>
      </c>
      <c r="O1732">
        <v>5.26</v>
      </c>
      <c r="P1732">
        <v>18.934999999999999</v>
      </c>
      <c r="Q1732">
        <v>2.79</v>
      </c>
      <c r="R1732">
        <v>0.86</v>
      </c>
      <c r="S1732">
        <v>1.24</v>
      </c>
      <c r="T1732">
        <v>0.89</v>
      </c>
      <c r="U1732">
        <v>4221</v>
      </c>
      <c r="V1732">
        <v>4443.05</v>
      </c>
      <c r="W1732">
        <v>15037.76</v>
      </c>
      <c r="X1732">
        <v>9081.73</v>
      </c>
      <c r="Y1732">
        <v>3148.83</v>
      </c>
      <c r="Z1732">
        <v>30670.1</v>
      </c>
    </row>
    <row r="1733" spans="2:26" x14ac:dyDescent="0.25">
      <c r="B1733" s="3">
        <v>44452</v>
      </c>
      <c r="C1733">
        <v>312.14999999999998</v>
      </c>
      <c r="D1733">
        <v>3.5903999999999998</v>
      </c>
      <c r="E1733">
        <v>98.51</v>
      </c>
      <c r="F1733">
        <v>98.885000000000005</v>
      </c>
      <c r="G1733">
        <v>92.674999999999997</v>
      </c>
      <c r="H1733">
        <v>1175.95</v>
      </c>
      <c r="I1733">
        <v>1.1811</v>
      </c>
      <c r="J1733">
        <v>6.4518000000000004</v>
      </c>
      <c r="K1733">
        <v>225.43799999999999</v>
      </c>
      <c r="L1733">
        <v>44815</v>
      </c>
      <c r="M1733">
        <v>53.65</v>
      </c>
      <c r="N1733">
        <v>1793.75</v>
      </c>
      <c r="O1733">
        <v>5.2309999999999999</v>
      </c>
      <c r="P1733">
        <v>18.82</v>
      </c>
      <c r="Q1733">
        <v>2.76</v>
      </c>
      <c r="R1733">
        <v>0.86</v>
      </c>
      <c r="S1733">
        <v>1.23</v>
      </c>
      <c r="T1733">
        <v>0.89</v>
      </c>
      <c r="U1733">
        <v>4163</v>
      </c>
      <c r="V1733">
        <v>4468.7299999999996</v>
      </c>
      <c r="W1733">
        <v>15105.58</v>
      </c>
      <c r="X1733">
        <v>9238.99</v>
      </c>
      <c r="Y1733">
        <v>3127.86</v>
      </c>
      <c r="Z1733">
        <v>30447.37</v>
      </c>
    </row>
    <row r="1734" spans="2:26" x14ac:dyDescent="0.25">
      <c r="B1734" s="3">
        <v>44451</v>
      </c>
      <c r="C1734">
        <v>310.37</v>
      </c>
      <c r="D1734">
        <v>3.6048</v>
      </c>
      <c r="E1734">
        <v>98.46</v>
      </c>
      <c r="F1734">
        <v>98.888999999999996</v>
      </c>
      <c r="G1734">
        <v>92.581999999999994</v>
      </c>
      <c r="H1734">
        <v>1169.0999999999999</v>
      </c>
      <c r="I1734">
        <v>1.1814</v>
      </c>
      <c r="J1734">
        <v>6.4443000000000001</v>
      </c>
      <c r="K1734">
        <v>222.68520000000001</v>
      </c>
      <c r="L1734">
        <v>45675</v>
      </c>
      <c r="M1734">
        <v>53.67</v>
      </c>
      <c r="N1734">
        <v>1787.58</v>
      </c>
      <c r="O1734">
        <v>4.9379999999999997</v>
      </c>
      <c r="P1734">
        <v>18.649999999999999</v>
      </c>
      <c r="Q1734">
        <v>2.79</v>
      </c>
      <c r="R1734">
        <v>0.86</v>
      </c>
      <c r="S1734">
        <v>1.24</v>
      </c>
      <c r="T1734">
        <v>0.89</v>
      </c>
      <c r="U1734">
        <v>3864</v>
      </c>
      <c r="V1734">
        <v>4458.58</v>
      </c>
      <c r="W1734">
        <v>15115.49</v>
      </c>
      <c r="X1734">
        <v>9386.84</v>
      </c>
      <c r="Y1734">
        <v>3125.76</v>
      </c>
      <c r="Z1734">
        <v>30381.84</v>
      </c>
    </row>
    <row r="1735" spans="2:26" x14ac:dyDescent="0.25">
      <c r="B1735" s="3">
        <v>44450</v>
      </c>
      <c r="C1735">
        <v>310.37</v>
      </c>
      <c r="D1735">
        <v>3.6048</v>
      </c>
      <c r="E1735">
        <v>98.46</v>
      </c>
      <c r="F1735">
        <v>98.888999999999996</v>
      </c>
      <c r="G1735">
        <v>92.581999999999994</v>
      </c>
      <c r="H1735">
        <v>1169.0999999999999</v>
      </c>
      <c r="I1735">
        <v>1.1814</v>
      </c>
      <c r="J1735">
        <v>6.4443000000000001</v>
      </c>
      <c r="K1735">
        <v>222.68520000000001</v>
      </c>
      <c r="L1735">
        <v>45675</v>
      </c>
      <c r="M1735">
        <v>53.67</v>
      </c>
      <c r="N1735">
        <v>1787.58</v>
      </c>
      <c r="O1735">
        <v>4.9379999999999997</v>
      </c>
      <c r="P1735">
        <v>18.649999999999999</v>
      </c>
      <c r="Q1735">
        <v>2.79</v>
      </c>
      <c r="R1735">
        <v>0.86</v>
      </c>
      <c r="S1735">
        <v>1.24</v>
      </c>
      <c r="T1735">
        <v>0.89</v>
      </c>
      <c r="U1735">
        <v>3864</v>
      </c>
      <c r="V1735">
        <v>4458.58</v>
      </c>
      <c r="W1735">
        <v>15115.49</v>
      </c>
      <c r="X1735">
        <v>9386.84</v>
      </c>
      <c r="Y1735">
        <v>3125.76</v>
      </c>
      <c r="Z1735">
        <v>30381.84</v>
      </c>
    </row>
    <row r="1736" spans="2:26" x14ac:dyDescent="0.25">
      <c r="B1736" s="3">
        <v>44449</v>
      </c>
      <c r="C1736">
        <v>310.37</v>
      </c>
      <c r="D1736">
        <v>3.6048</v>
      </c>
      <c r="E1736">
        <v>98.41</v>
      </c>
      <c r="F1736">
        <v>98.888999999999996</v>
      </c>
      <c r="G1736">
        <v>92.581999999999994</v>
      </c>
      <c r="H1736">
        <v>1169.0999999999999</v>
      </c>
      <c r="I1736">
        <v>1.1814</v>
      </c>
      <c r="J1736">
        <v>6.4443000000000001</v>
      </c>
      <c r="K1736">
        <v>222.68520000000001</v>
      </c>
      <c r="L1736">
        <v>45675</v>
      </c>
      <c r="M1736">
        <v>53.67</v>
      </c>
      <c r="N1736">
        <v>1787.58</v>
      </c>
      <c r="O1736">
        <v>4.9379999999999997</v>
      </c>
      <c r="P1736">
        <v>18.649999999999999</v>
      </c>
      <c r="Q1736">
        <v>2.79</v>
      </c>
      <c r="R1736">
        <v>0.86</v>
      </c>
      <c r="S1736">
        <v>1.24</v>
      </c>
      <c r="T1736">
        <v>0.89</v>
      </c>
      <c r="U1736">
        <v>3864</v>
      </c>
      <c r="V1736">
        <v>4458.58</v>
      </c>
      <c r="W1736">
        <v>15115.49</v>
      </c>
      <c r="X1736">
        <v>9386.84</v>
      </c>
      <c r="Y1736">
        <v>3125.76</v>
      </c>
      <c r="Z1736">
        <v>30381.84</v>
      </c>
    </row>
    <row r="1737" spans="2:26" x14ac:dyDescent="0.25">
      <c r="B1737" s="3">
        <v>44448</v>
      </c>
      <c r="C1737">
        <v>313.56</v>
      </c>
      <c r="D1737">
        <v>3.6282999999999999</v>
      </c>
      <c r="E1737">
        <v>98.37</v>
      </c>
      <c r="F1737">
        <v>98.88</v>
      </c>
      <c r="G1737">
        <v>92.478999999999999</v>
      </c>
      <c r="H1737">
        <v>1169.3499999999999</v>
      </c>
      <c r="I1737">
        <v>1.1825000000000001</v>
      </c>
      <c r="J1737">
        <v>6.4554</v>
      </c>
      <c r="K1737">
        <v>224.71639999999999</v>
      </c>
      <c r="L1737">
        <v>46645</v>
      </c>
      <c r="M1737">
        <v>52.85</v>
      </c>
      <c r="N1737">
        <v>1794.58</v>
      </c>
      <c r="O1737">
        <v>5.0309999999999997</v>
      </c>
      <c r="P1737">
        <v>18.625</v>
      </c>
      <c r="Q1737">
        <v>2.81</v>
      </c>
      <c r="R1737">
        <v>0.87</v>
      </c>
      <c r="S1737">
        <v>1.25</v>
      </c>
      <c r="T1737">
        <v>0.9</v>
      </c>
      <c r="U1737">
        <v>3643</v>
      </c>
      <c r="V1737">
        <v>4493.28</v>
      </c>
      <c r="W1737">
        <v>15248.25</v>
      </c>
      <c r="X1737">
        <v>9183.58</v>
      </c>
      <c r="Y1737">
        <v>3114.7</v>
      </c>
      <c r="Z1737">
        <v>30008.19</v>
      </c>
    </row>
    <row r="1738" spans="2:26" x14ac:dyDescent="0.25">
      <c r="B1738" s="3">
        <v>44447</v>
      </c>
      <c r="C1738">
        <v>310.38</v>
      </c>
      <c r="D1738">
        <v>3.6219999999999999</v>
      </c>
      <c r="E1738">
        <v>98.35</v>
      </c>
      <c r="F1738">
        <v>98.876999999999995</v>
      </c>
      <c r="G1738">
        <v>92.653000000000006</v>
      </c>
      <c r="H1738">
        <v>1166.55</v>
      </c>
      <c r="I1738">
        <v>1.1816</v>
      </c>
      <c r="J1738">
        <v>6.4617000000000004</v>
      </c>
      <c r="K1738">
        <v>219.29730000000001</v>
      </c>
      <c r="L1738">
        <v>46520</v>
      </c>
      <c r="M1738">
        <v>53.11</v>
      </c>
      <c r="N1738">
        <v>1789.26</v>
      </c>
      <c r="O1738">
        <v>4.9139999999999997</v>
      </c>
      <c r="P1738">
        <v>18.649999999999999</v>
      </c>
      <c r="Q1738">
        <v>2.82</v>
      </c>
      <c r="R1738">
        <v>0.88</v>
      </c>
      <c r="S1738">
        <v>1.26</v>
      </c>
      <c r="T1738">
        <v>0.89</v>
      </c>
      <c r="U1738">
        <v>3618</v>
      </c>
      <c r="V1738">
        <v>4514.07</v>
      </c>
      <c r="W1738">
        <v>15286.64</v>
      </c>
      <c r="X1738">
        <v>9449.39</v>
      </c>
      <c r="Y1738">
        <v>3162.99</v>
      </c>
      <c r="Z1738">
        <v>30181.21</v>
      </c>
    </row>
    <row r="1739" spans="2:26" x14ac:dyDescent="0.25">
      <c r="B1739" s="3">
        <v>44446</v>
      </c>
      <c r="C1739">
        <v>307.26</v>
      </c>
      <c r="D1739">
        <v>3.5994999999999999</v>
      </c>
      <c r="E1739">
        <v>98.34</v>
      </c>
      <c r="F1739">
        <v>98.876000000000005</v>
      </c>
      <c r="G1739">
        <v>92.512</v>
      </c>
      <c r="H1739">
        <v>1157.75</v>
      </c>
      <c r="I1739">
        <v>1.1839999999999999</v>
      </c>
      <c r="J1739">
        <v>6.4667000000000003</v>
      </c>
      <c r="K1739">
        <v>223.93979999999999</v>
      </c>
      <c r="L1739">
        <v>46780</v>
      </c>
      <c r="M1739">
        <v>53.4</v>
      </c>
      <c r="N1739">
        <v>1794.36</v>
      </c>
      <c r="O1739">
        <v>4.5679999999999996</v>
      </c>
      <c r="P1739">
        <v>18.684999999999999</v>
      </c>
      <c r="Q1739">
        <v>2.79</v>
      </c>
      <c r="R1739">
        <v>0.88</v>
      </c>
      <c r="S1739">
        <v>1.26</v>
      </c>
      <c r="T1739">
        <v>0.89</v>
      </c>
      <c r="U1739">
        <v>3707</v>
      </c>
      <c r="V1739">
        <v>4520.03</v>
      </c>
      <c r="W1739">
        <v>15374.33</v>
      </c>
      <c r="X1739">
        <v>9468.2199999999993</v>
      </c>
      <c r="Y1739">
        <v>3187.42</v>
      </c>
      <c r="Z1739">
        <v>29916.14</v>
      </c>
    </row>
    <row r="1740" spans="2:26" x14ac:dyDescent="0.25">
      <c r="B1740" s="3">
        <v>44445</v>
      </c>
      <c r="C1740">
        <v>310.36</v>
      </c>
      <c r="D1740">
        <v>3.6093999999999999</v>
      </c>
      <c r="E1740">
        <v>98.31</v>
      </c>
      <c r="F1740">
        <v>98.876000000000005</v>
      </c>
      <c r="G1740">
        <v>92.034999999999997</v>
      </c>
      <c r="H1740">
        <v>1156.5</v>
      </c>
      <c r="I1740">
        <v>1.1870000000000001</v>
      </c>
      <c r="J1740">
        <v>6.4581999999999997</v>
      </c>
      <c r="K1740">
        <v>223.73849999999999</v>
      </c>
      <c r="L1740">
        <v>50710</v>
      </c>
      <c r="M1740">
        <v>53.09</v>
      </c>
      <c r="N1740">
        <v>1823.29</v>
      </c>
      <c r="O1740">
        <v>4.7119999999999997</v>
      </c>
      <c r="P1740">
        <v>18.46</v>
      </c>
      <c r="Q1740">
        <v>2.79</v>
      </c>
      <c r="R1740">
        <v>0.88</v>
      </c>
      <c r="S1740">
        <v>1.25</v>
      </c>
      <c r="T1740">
        <v>0.9</v>
      </c>
      <c r="U1740">
        <v>3822</v>
      </c>
      <c r="V1740">
        <v>4535.43</v>
      </c>
      <c r="W1740">
        <v>15363.52</v>
      </c>
      <c r="X1740">
        <v>9371.15</v>
      </c>
      <c r="Y1740">
        <v>3203.33</v>
      </c>
      <c r="Z1740">
        <v>29659.89</v>
      </c>
    </row>
    <row r="1741" spans="2:26" x14ac:dyDescent="0.25">
      <c r="B1741" s="3">
        <v>44444</v>
      </c>
      <c r="C1741">
        <v>310.36</v>
      </c>
      <c r="D1741">
        <v>3.6111</v>
      </c>
      <c r="E1741">
        <v>98.31</v>
      </c>
      <c r="F1741">
        <v>98.867999999999995</v>
      </c>
      <c r="G1741">
        <v>92.034999999999997</v>
      </c>
      <c r="H1741">
        <v>1157.05</v>
      </c>
      <c r="I1741">
        <v>1.1879999999999999</v>
      </c>
      <c r="J1741">
        <v>6.4551999999999996</v>
      </c>
      <c r="K1741">
        <v>222.7235</v>
      </c>
      <c r="L1741">
        <v>50710</v>
      </c>
      <c r="M1741">
        <v>53.09</v>
      </c>
      <c r="N1741">
        <v>1827.73</v>
      </c>
      <c r="O1741">
        <v>4.7119999999999997</v>
      </c>
      <c r="P1741">
        <v>18.46</v>
      </c>
      <c r="Q1741">
        <v>2.79</v>
      </c>
      <c r="R1741">
        <v>0.88</v>
      </c>
      <c r="S1741">
        <v>1.25</v>
      </c>
      <c r="T1741">
        <v>0.9</v>
      </c>
      <c r="U1741">
        <v>3944</v>
      </c>
      <c r="V1741">
        <v>4535.43</v>
      </c>
      <c r="W1741">
        <v>15363.52</v>
      </c>
      <c r="X1741">
        <v>9291.7099999999991</v>
      </c>
      <c r="Y1741">
        <v>3201.06</v>
      </c>
      <c r="Z1741">
        <v>29128.11</v>
      </c>
    </row>
    <row r="1742" spans="2:26" x14ac:dyDescent="0.25">
      <c r="B1742" s="3">
        <v>44443</v>
      </c>
      <c r="C1742">
        <v>310.36</v>
      </c>
      <c r="D1742">
        <v>3.6111</v>
      </c>
      <c r="E1742">
        <v>98.31</v>
      </c>
      <c r="F1742">
        <v>98.867999999999995</v>
      </c>
      <c r="G1742">
        <v>92.034999999999997</v>
      </c>
      <c r="H1742">
        <v>1157.05</v>
      </c>
      <c r="I1742">
        <v>1.1879999999999999</v>
      </c>
      <c r="J1742">
        <v>6.4551999999999996</v>
      </c>
      <c r="K1742">
        <v>222.7235</v>
      </c>
      <c r="L1742">
        <v>50710</v>
      </c>
      <c r="M1742">
        <v>53.09</v>
      </c>
      <c r="N1742">
        <v>1827.73</v>
      </c>
      <c r="O1742">
        <v>4.7119999999999997</v>
      </c>
      <c r="P1742">
        <v>18.46</v>
      </c>
      <c r="Q1742">
        <v>2.79</v>
      </c>
      <c r="R1742">
        <v>0.88</v>
      </c>
      <c r="S1742">
        <v>1.25</v>
      </c>
      <c r="T1742">
        <v>0.9</v>
      </c>
      <c r="U1742">
        <v>3944</v>
      </c>
      <c r="V1742">
        <v>4535.43</v>
      </c>
      <c r="W1742">
        <v>15363.52</v>
      </c>
      <c r="X1742">
        <v>9291.7099999999991</v>
      </c>
      <c r="Y1742">
        <v>3201.06</v>
      </c>
      <c r="Z1742">
        <v>29128.11</v>
      </c>
    </row>
    <row r="1743" spans="2:26" x14ac:dyDescent="0.25">
      <c r="B1743" s="3">
        <v>44442</v>
      </c>
      <c r="C1743">
        <v>310.36</v>
      </c>
      <c r="D1743">
        <v>3.6111</v>
      </c>
      <c r="E1743">
        <v>98.3</v>
      </c>
      <c r="F1743">
        <v>98.867999999999995</v>
      </c>
      <c r="G1743">
        <v>92.034999999999997</v>
      </c>
      <c r="H1743">
        <v>1157.05</v>
      </c>
      <c r="I1743">
        <v>1.1879999999999999</v>
      </c>
      <c r="J1743">
        <v>6.4551999999999996</v>
      </c>
      <c r="K1743">
        <v>222.7235</v>
      </c>
      <c r="L1743">
        <v>50710</v>
      </c>
      <c r="M1743">
        <v>53.09</v>
      </c>
      <c r="N1743">
        <v>1827.73</v>
      </c>
      <c r="O1743">
        <v>4.7119999999999997</v>
      </c>
      <c r="P1743">
        <v>18.46</v>
      </c>
      <c r="Q1743">
        <v>2.79</v>
      </c>
      <c r="R1743">
        <v>0.88</v>
      </c>
      <c r="S1743">
        <v>1.25</v>
      </c>
      <c r="T1743">
        <v>0.9</v>
      </c>
      <c r="U1743">
        <v>3944</v>
      </c>
      <c r="V1743">
        <v>4535.43</v>
      </c>
      <c r="W1743">
        <v>15363.52</v>
      </c>
      <c r="X1743">
        <v>9291.7099999999991</v>
      </c>
      <c r="Y1743">
        <v>3201.06</v>
      </c>
      <c r="Z1743">
        <v>29128.11</v>
      </c>
    </row>
    <row r="1744" spans="2:26" x14ac:dyDescent="0.25">
      <c r="B1744" s="3">
        <v>44441</v>
      </c>
      <c r="C1744">
        <v>312.75</v>
      </c>
      <c r="D1744">
        <v>3.6375000000000002</v>
      </c>
      <c r="E1744">
        <v>98.3</v>
      </c>
      <c r="F1744">
        <v>98.867000000000004</v>
      </c>
      <c r="G1744">
        <v>92.224999999999994</v>
      </c>
      <c r="H1744">
        <v>1161.45</v>
      </c>
      <c r="I1744">
        <v>1.1875</v>
      </c>
      <c r="J1744">
        <v>6.4565000000000001</v>
      </c>
      <c r="K1744">
        <v>223.82939999999999</v>
      </c>
      <c r="L1744">
        <v>49375</v>
      </c>
      <c r="M1744">
        <v>53.04</v>
      </c>
      <c r="N1744">
        <v>1809.66</v>
      </c>
      <c r="O1744">
        <v>4.641</v>
      </c>
      <c r="P1744">
        <v>18.46</v>
      </c>
      <c r="Q1744">
        <v>2.83</v>
      </c>
      <c r="R1744">
        <v>0.88</v>
      </c>
      <c r="S1744">
        <v>1.25</v>
      </c>
      <c r="T1744">
        <v>0.9</v>
      </c>
      <c r="U1744">
        <v>4001</v>
      </c>
      <c r="V1744">
        <v>4536.95</v>
      </c>
      <c r="W1744">
        <v>15331.18</v>
      </c>
      <c r="X1744">
        <v>9341.2999999999993</v>
      </c>
      <c r="Y1744">
        <v>3175.85</v>
      </c>
      <c r="Z1744">
        <v>28543.51</v>
      </c>
    </row>
    <row r="1745" spans="2:26" x14ac:dyDescent="0.25">
      <c r="B1745" s="3">
        <v>44440</v>
      </c>
      <c r="C1745">
        <v>312.89</v>
      </c>
      <c r="D1745">
        <v>3.6507999999999998</v>
      </c>
      <c r="E1745">
        <v>98.27</v>
      </c>
      <c r="F1745">
        <v>98.843000000000004</v>
      </c>
      <c r="G1745">
        <v>92.448999999999998</v>
      </c>
      <c r="H1745">
        <v>1157.3</v>
      </c>
      <c r="I1745">
        <v>1.1839</v>
      </c>
      <c r="J1745">
        <v>6.4599000000000002</v>
      </c>
      <c r="K1745">
        <v>223.04300000000001</v>
      </c>
      <c r="L1745">
        <v>48320</v>
      </c>
      <c r="M1745">
        <v>53.15</v>
      </c>
      <c r="N1745">
        <v>1813.9</v>
      </c>
      <c r="O1745">
        <v>4.6150000000000002</v>
      </c>
      <c r="P1745">
        <v>18.02</v>
      </c>
      <c r="Q1745">
        <v>2.87</v>
      </c>
      <c r="R1745">
        <v>0.88</v>
      </c>
      <c r="S1745">
        <v>1.26</v>
      </c>
      <c r="T1745">
        <v>0.9</v>
      </c>
      <c r="U1745">
        <v>4013</v>
      </c>
      <c r="V1745">
        <v>4524.09</v>
      </c>
      <c r="W1745">
        <v>15309.38</v>
      </c>
      <c r="X1745">
        <v>9271.32</v>
      </c>
      <c r="Y1745">
        <v>3207.02</v>
      </c>
      <c r="Z1745">
        <v>28451.02</v>
      </c>
    </row>
    <row r="1746" spans="2:26" x14ac:dyDescent="0.25">
      <c r="B1746" s="3">
        <v>44439</v>
      </c>
      <c r="C1746">
        <v>313.01</v>
      </c>
      <c r="D1746">
        <v>3.6543999999999999</v>
      </c>
      <c r="E1746">
        <v>98.25</v>
      </c>
      <c r="F1746">
        <v>98.825000000000003</v>
      </c>
      <c r="G1746">
        <v>92.626000000000005</v>
      </c>
      <c r="H1746">
        <v>1159.45</v>
      </c>
      <c r="I1746">
        <v>1.1809000000000001</v>
      </c>
      <c r="J1746">
        <v>6.4607000000000001</v>
      </c>
      <c r="K1746">
        <v>225.12479999999999</v>
      </c>
      <c r="L1746">
        <v>47390</v>
      </c>
      <c r="M1746">
        <v>52.95</v>
      </c>
      <c r="N1746">
        <v>1813.62</v>
      </c>
      <c r="O1746">
        <v>4.3769999999999998</v>
      </c>
      <c r="P1746">
        <v>18.22</v>
      </c>
      <c r="Q1746">
        <v>2.88</v>
      </c>
      <c r="R1746">
        <v>0.87</v>
      </c>
      <c r="S1746">
        <v>1.24</v>
      </c>
      <c r="T1746">
        <v>0.89</v>
      </c>
      <c r="U1746">
        <v>4132</v>
      </c>
      <c r="V1746">
        <v>4522.68</v>
      </c>
      <c r="W1746">
        <v>15259.24</v>
      </c>
      <c r="X1746">
        <v>9183.76</v>
      </c>
      <c r="Y1746">
        <v>3199.27</v>
      </c>
      <c r="Z1746">
        <v>28089.54</v>
      </c>
    </row>
    <row r="1747" spans="2:26" x14ac:dyDescent="0.25">
      <c r="B1747" s="3">
        <v>44438</v>
      </c>
      <c r="C1747">
        <v>316.43</v>
      </c>
      <c r="D1747">
        <v>3.6741000000000001</v>
      </c>
      <c r="E1747">
        <v>98.23</v>
      </c>
      <c r="F1747">
        <v>98.817999999999998</v>
      </c>
      <c r="G1747">
        <v>92.653000000000006</v>
      </c>
      <c r="H1747">
        <v>1166.75</v>
      </c>
      <c r="I1747">
        <v>1.1797</v>
      </c>
      <c r="J1747">
        <v>6.4667000000000003</v>
      </c>
      <c r="K1747">
        <v>224.91059999999999</v>
      </c>
      <c r="L1747">
        <v>48765</v>
      </c>
      <c r="M1747">
        <v>53.17</v>
      </c>
      <c r="N1747">
        <v>1810.34</v>
      </c>
      <c r="O1747">
        <v>4.3049999999999997</v>
      </c>
      <c r="P1747">
        <v>17.72</v>
      </c>
      <c r="Q1747">
        <v>2.88</v>
      </c>
      <c r="R1747">
        <v>0.88</v>
      </c>
      <c r="S1747">
        <v>1.26</v>
      </c>
      <c r="T1747">
        <v>0.9</v>
      </c>
      <c r="U1747">
        <v>4235</v>
      </c>
      <c r="V1747">
        <v>4528.79</v>
      </c>
      <c r="W1747">
        <v>15265.89</v>
      </c>
      <c r="X1747">
        <v>8995.82</v>
      </c>
      <c r="Y1747">
        <v>3144.19</v>
      </c>
      <c r="Z1747">
        <v>27789.29</v>
      </c>
    </row>
    <row r="1748" spans="2:26" x14ac:dyDescent="0.25">
      <c r="B1748" s="3">
        <v>44437</v>
      </c>
      <c r="C1748">
        <v>317.14</v>
      </c>
      <c r="D1748">
        <v>3.7067000000000001</v>
      </c>
      <c r="E1748">
        <v>98.2</v>
      </c>
      <c r="F1748">
        <v>98.816999999999993</v>
      </c>
      <c r="G1748">
        <v>92.686000000000007</v>
      </c>
      <c r="H1748">
        <v>1169.0999999999999</v>
      </c>
      <c r="I1748">
        <v>1.1795</v>
      </c>
      <c r="J1748">
        <v>6.4720000000000004</v>
      </c>
      <c r="K1748">
        <v>224.61580000000001</v>
      </c>
      <c r="L1748">
        <v>47952.02</v>
      </c>
      <c r="M1748">
        <v>53.68</v>
      </c>
      <c r="N1748">
        <v>1817.57</v>
      </c>
      <c r="O1748">
        <v>4.37</v>
      </c>
      <c r="P1748">
        <v>17.7</v>
      </c>
      <c r="Q1748">
        <v>2.94</v>
      </c>
      <c r="R1748">
        <v>0.88</v>
      </c>
      <c r="S1748">
        <v>1.26</v>
      </c>
      <c r="T1748">
        <v>0.89</v>
      </c>
      <c r="U1748">
        <v>4235</v>
      </c>
      <c r="V1748">
        <v>4509.37</v>
      </c>
      <c r="W1748">
        <v>15129.5</v>
      </c>
      <c r="X1748">
        <v>8957.81</v>
      </c>
      <c r="Y1748">
        <v>3133.9</v>
      </c>
      <c r="Z1748">
        <v>27641.14</v>
      </c>
    </row>
    <row r="1749" spans="2:26" x14ac:dyDescent="0.25">
      <c r="B1749" s="3">
        <v>44436</v>
      </c>
      <c r="C1749">
        <v>317.14</v>
      </c>
      <c r="D1749">
        <v>3.7067000000000001</v>
      </c>
      <c r="E1749">
        <v>98.2</v>
      </c>
      <c r="F1749">
        <v>98.816999999999993</v>
      </c>
      <c r="G1749">
        <v>92.686000000000007</v>
      </c>
      <c r="H1749">
        <v>1169.0999999999999</v>
      </c>
      <c r="I1749">
        <v>1.1795</v>
      </c>
      <c r="J1749">
        <v>6.4720000000000004</v>
      </c>
      <c r="K1749">
        <v>224.61580000000001</v>
      </c>
      <c r="L1749">
        <v>47952.02</v>
      </c>
      <c r="M1749">
        <v>53.68</v>
      </c>
      <c r="N1749">
        <v>1817.57</v>
      </c>
      <c r="O1749">
        <v>4.37</v>
      </c>
      <c r="P1749">
        <v>17.7</v>
      </c>
      <c r="Q1749">
        <v>2.94</v>
      </c>
      <c r="R1749">
        <v>0.88</v>
      </c>
      <c r="S1749">
        <v>1.26</v>
      </c>
      <c r="T1749">
        <v>0.89</v>
      </c>
      <c r="U1749">
        <v>4235</v>
      </c>
      <c r="V1749">
        <v>4509.37</v>
      </c>
      <c r="W1749">
        <v>15129.5</v>
      </c>
      <c r="X1749">
        <v>8957.81</v>
      </c>
      <c r="Y1749">
        <v>3133.9</v>
      </c>
      <c r="Z1749">
        <v>27641.14</v>
      </c>
    </row>
    <row r="1750" spans="2:26" x14ac:dyDescent="0.25">
      <c r="B1750" s="3">
        <v>44435</v>
      </c>
      <c r="C1750">
        <v>317.14</v>
      </c>
      <c r="D1750">
        <v>3.7067000000000001</v>
      </c>
      <c r="E1750">
        <v>98.19</v>
      </c>
      <c r="F1750">
        <v>98.816999999999993</v>
      </c>
      <c r="G1750">
        <v>92.686000000000007</v>
      </c>
      <c r="H1750">
        <v>1169.0999999999999</v>
      </c>
      <c r="I1750">
        <v>1.1795</v>
      </c>
      <c r="J1750">
        <v>6.4720000000000004</v>
      </c>
      <c r="K1750">
        <v>224.61580000000001</v>
      </c>
      <c r="L1750">
        <v>47952.02</v>
      </c>
      <c r="M1750">
        <v>53.68</v>
      </c>
      <c r="N1750">
        <v>1817.57</v>
      </c>
      <c r="O1750">
        <v>4.37</v>
      </c>
      <c r="P1750">
        <v>17.7</v>
      </c>
      <c r="Q1750">
        <v>2.94</v>
      </c>
      <c r="R1750">
        <v>0.88</v>
      </c>
      <c r="S1750">
        <v>1.26</v>
      </c>
      <c r="T1750">
        <v>0.89</v>
      </c>
      <c r="U1750">
        <v>4235</v>
      </c>
      <c r="V1750">
        <v>4509.37</v>
      </c>
      <c r="W1750">
        <v>15129.5</v>
      </c>
      <c r="X1750">
        <v>8957.81</v>
      </c>
      <c r="Y1750">
        <v>3133.9</v>
      </c>
      <c r="Z1750">
        <v>27641.14</v>
      </c>
    </row>
    <row r="1751" spans="2:26" x14ac:dyDescent="0.25">
      <c r="B1751" s="3">
        <v>44434</v>
      </c>
      <c r="C1751">
        <v>316.43</v>
      </c>
      <c r="D1751">
        <v>3.7130999999999998</v>
      </c>
      <c r="E1751">
        <v>98.17</v>
      </c>
      <c r="F1751">
        <v>98.814999999999998</v>
      </c>
      <c r="G1751">
        <v>93.061999999999998</v>
      </c>
      <c r="H1751">
        <v>1170.45</v>
      </c>
      <c r="I1751">
        <v>1.1752</v>
      </c>
      <c r="J1751">
        <v>6.4817999999999998</v>
      </c>
      <c r="K1751">
        <v>222.62430000000001</v>
      </c>
      <c r="L1751">
        <v>46940</v>
      </c>
      <c r="M1751">
        <v>53.14</v>
      </c>
      <c r="N1751">
        <v>1792.43</v>
      </c>
      <c r="O1751">
        <v>4.1840000000000002</v>
      </c>
      <c r="P1751">
        <v>17.245000000000001</v>
      </c>
      <c r="Q1751">
        <v>2.96</v>
      </c>
      <c r="R1751">
        <v>0.88</v>
      </c>
      <c r="S1751">
        <v>1.25</v>
      </c>
      <c r="T1751">
        <v>0.88</v>
      </c>
      <c r="U1751">
        <v>4195</v>
      </c>
      <c r="V1751">
        <v>4470</v>
      </c>
      <c r="W1751">
        <v>14945.81</v>
      </c>
      <c r="X1751">
        <v>8937.2900000000009</v>
      </c>
      <c r="Y1751">
        <v>3128.53</v>
      </c>
      <c r="Z1751">
        <v>27742.29</v>
      </c>
    </row>
    <row r="1752" spans="2:26" x14ac:dyDescent="0.25">
      <c r="B1752" s="3">
        <v>44433</v>
      </c>
      <c r="C1752">
        <v>314.29000000000002</v>
      </c>
      <c r="D1752">
        <v>3.7240000000000002</v>
      </c>
      <c r="E1752">
        <v>98.15</v>
      </c>
      <c r="F1752">
        <v>98.813999999999993</v>
      </c>
      <c r="G1752">
        <v>92.825000000000003</v>
      </c>
      <c r="H1752">
        <v>1167.55</v>
      </c>
      <c r="I1752">
        <v>1.1772</v>
      </c>
      <c r="J1752">
        <v>6.4756999999999998</v>
      </c>
      <c r="K1752">
        <v>223.80179999999999</v>
      </c>
      <c r="L1752">
        <v>48705</v>
      </c>
      <c r="M1752">
        <v>53.62</v>
      </c>
      <c r="N1752">
        <v>1791</v>
      </c>
      <c r="O1752">
        <v>3.8969999999999998</v>
      </c>
      <c r="P1752">
        <v>17.03</v>
      </c>
      <c r="Q1752">
        <v>2.97</v>
      </c>
      <c r="R1752">
        <v>0.88</v>
      </c>
      <c r="S1752">
        <v>1.26</v>
      </c>
      <c r="T1752">
        <v>0.89</v>
      </c>
      <c r="U1752">
        <v>4193</v>
      </c>
      <c r="V1752">
        <v>4496.1899999999996</v>
      </c>
      <c r="W1752">
        <v>15041.86</v>
      </c>
      <c r="X1752">
        <v>9076.0300000000007</v>
      </c>
      <c r="Y1752">
        <v>3146.81</v>
      </c>
      <c r="Z1752">
        <v>27724.799999999999</v>
      </c>
    </row>
    <row r="1753" spans="2:26" x14ac:dyDescent="0.25">
      <c r="B1753" s="3">
        <v>44432</v>
      </c>
      <c r="C1753">
        <v>318.87</v>
      </c>
      <c r="D1753">
        <v>3.7706</v>
      </c>
      <c r="E1753">
        <v>98.12</v>
      </c>
      <c r="F1753">
        <v>98.813999999999993</v>
      </c>
      <c r="G1753">
        <v>92.893000000000001</v>
      </c>
      <c r="H1753">
        <v>1166</v>
      </c>
      <c r="I1753">
        <v>1.1756</v>
      </c>
      <c r="J1753">
        <v>6.4714</v>
      </c>
      <c r="K1753">
        <v>222.06710000000001</v>
      </c>
      <c r="L1753">
        <v>48210</v>
      </c>
      <c r="M1753">
        <v>53.69</v>
      </c>
      <c r="N1753">
        <v>1802.9</v>
      </c>
      <c r="O1753">
        <v>3.8959999999999999</v>
      </c>
      <c r="P1753">
        <v>16.850000000000001</v>
      </c>
      <c r="Q1753">
        <v>3.02</v>
      </c>
      <c r="R1753">
        <v>0.89</v>
      </c>
      <c r="S1753">
        <v>1.28</v>
      </c>
      <c r="T1753">
        <v>0.89</v>
      </c>
      <c r="U1753">
        <v>4201</v>
      </c>
      <c r="V1753">
        <v>4486.2299999999996</v>
      </c>
      <c r="W1753">
        <v>15019.8</v>
      </c>
      <c r="X1753">
        <v>9098.68</v>
      </c>
      <c r="Y1753">
        <v>3138.3</v>
      </c>
      <c r="Z1753">
        <v>27732.1</v>
      </c>
    </row>
    <row r="1754" spans="2:26" x14ac:dyDescent="0.25">
      <c r="B1754" s="3">
        <v>44431</v>
      </c>
      <c r="C1754">
        <v>323.69</v>
      </c>
      <c r="D1754">
        <v>3.8134999999999999</v>
      </c>
      <c r="E1754">
        <v>98.1</v>
      </c>
      <c r="F1754">
        <v>98.811000000000007</v>
      </c>
      <c r="G1754">
        <v>92.957999999999998</v>
      </c>
      <c r="H1754">
        <v>1173.9000000000001</v>
      </c>
      <c r="I1754">
        <v>1.1745000000000001</v>
      </c>
      <c r="J1754">
        <v>6.4816000000000003</v>
      </c>
      <c r="K1754">
        <v>218.2406</v>
      </c>
      <c r="L1754">
        <v>49280</v>
      </c>
      <c r="M1754">
        <v>53.4</v>
      </c>
      <c r="N1754">
        <v>1805.43</v>
      </c>
      <c r="O1754">
        <v>3.9449999999999998</v>
      </c>
      <c r="P1754">
        <v>16.34</v>
      </c>
      <c r="Q1754">
        <v>3.07</v>
      </c>
      <c r="R1754">
        <v>0.9</v>
      </c>
      <c r="S1754">
        <v>1.28</v>
      </c>
      <c r="T1754">
        <v>0.89</v>
      </c>
      <c r="U1754">
        <v>4147</v>
      </c>
      <c r="V1754">
        <v>4479.53</v>
      </c>
      <c r="W1754">
        <v>14942.65</v>
      </c>
      <c r="X1754">
        <v>8815.56</v>
      </c>
      <c r="Y1754">
        <v>3090.21</v>
      </c>
      <c r="Z1754">
        <v>27494.240000000002</v>
      </c>
    </row>
    <row r="1755" spans="2:26" x14ac:dyDescent="0.25">
      <c r="B1755" s="3">
        <v>44430</v>
      </c>
      <c r="C1755">
        <v>324</v>
      </c>
      <c r="D1755">
        <v>3.8433999999999999</v>
      </c>
      <c r="E1755">
        <v>98.08</v>
      </c>
      <c r="F1755">
        <v>98.811999999999998</v>
      </c>
      <c r="G1755">
        <v>93.495999999999995</v>
      </c>
      <c r="H1755">
        <v>1179.6500000000001</v>
      </c>
      <c r="I1755">
        <v>1.1698</v>
      </c>
      <c r="J1755">
        <v>6.5015000000000001</v>
      </c>
      <c r="K1755">
        <v>219.2329</v>
      </c>
      <c r="L1755">
        <v>48730</v>
      </c>
      <c r="M1755">
        <v>51.86</v>
      </c>
      <c r="N1755">
        <v>1781.11</v>
      </c>
      <c r="O1755">
        <v>3.851</v>
      </c>
      <c r="P1755">
        <v>15.574999999999999</v>
      </c>
      <c r="Q1755">
        <v>3.12</v>
      </c>
      <c r="R1755">
        <v>0.91</v>
      </c>
      <c r="S1755">
        <v>1.29</v>
      </c>
      <c r="T1755">
        <v>0.9</v>
      </c>
      <c r="U1755">
        <v>4092</v>
      </c>
      <c r="V1755">
        <v>4441.67</v>
      </c>
      <c r="W1755">
        <v>14714.66</v>
      </c>
      <c r="X1755">
        <v>8742.44</v>
      </c>
      <c r="Y1755">
        <v>3060.51</v>
      </c>
      <c r="Z1755">
        <v>27013.25</v>
      </c>
    </row>
    <row r="1756" spans="2:26" x14ac:dyDescent="0.25">
      <c r="B1756" s="3">
        <v>44429</v>
      </c>
      <c r="C1756">
        <v>324</v>
      </c>
      <c r="D1756">
        <v>3.8433999999999999</v>
      </c>
      <c r="E1756">
        <v>98.08</v>
      </c>
      <c r="F1756">
        <v>98.811999999999998</v>
      </c>
      <c r="G1756">
        <v>93.495999999999995</v>
      </c>
      <c r="H1756">
        <v>1179.6500000000001</v>
      </c>
      <c r="I1756">
        <v>1.1698</v>
      </c>
      <c r="J1756">
        <v>6.5015000000000001</v>
      </c>
      <c r="K1756">
        <v>219.2329</v>
      </c>
      <c r="L1756">
        <v>48730</v>
      </c>
      <c r="M1756">
        <v>51.86</v>
      </c>
      <c r="N1756">
        <v>1781.11</v>
      </c>
      <c r="O1756">
        <v>3.851</v>
      </c>
      <c r="P1756">
        <v>15.574999999999999</v>
      </c>
      <c r="Q1756">
        <v>3.12</v>
      </c>
      <c r="R1756">
        <v>0.91</v>
      </c>
      <c r="S1756">
        <v>1.29</v>
      </c>
      <c r="T1756">
        <v>0.9</v>
      </c>
      <c r="U1756">
        <v>4092</v>
      </c>
      <c r="V1756">
        <v>4441.67</v>
      </c>
      <c r="W1756">
        <v>14714.66</v>
      </c>
      <c r="X1756">
        <v>8742.44</v>
      </c>
      <c r="Y1756">
        <v>3060.51</v>
      </c>
      <c r="Z1756">
        <v>27013.25</v>
      </c>
    </row>
    <row r="1757" spans="2:26" x14ac:dyDescent="0.25">
      <c r="B1757" s="3">
        <v>44428</v>
      </c>
      <c r="C1757">
        <v>324</v>
      </c>
      <c r="D1757">
        <v>3.8433999999999999</v>
      </c>
      <c r="E1757">
        <v>98.07</v>
      </c>
      <c r="F1757">
        <v>98.811999999999998</v>
      </c>
      <c r="G1757">
        <v>93.495999999999995</v>
      </c>
      <c r="H1757">
        <v>1179.6500000000001</v>
      </c>
      <c r="I1757">
        <v>1.1698</v>
      </c>
      <c r="J1757">
        <v>6.5015000000000001</v>
      </c>
      <c r="K1757">
        <v>219.2329</v>
      </c>
      <c r="L1757">
        <v>48730</v>
      </c>
      <c r="M1757">
        <v>51.86</v>
      </c>
      <c r="N1757">
        <v>1781.11</v>
      </c>
      <c r="O1757">
        <v>3.851</v>
      </c>
      <c r="P1757">
        <v>15.574999999999999</v>
      </c>
      <c r="Q1757">
        <v>3.12</v>
      </c>
      <c r="R1757">
        <v>0.91</v>
      </c>
      <c r="S1757">
        <v>1.29</v>
      </c>
      <c r="T1757">
        <v>0.9</v>
      </c>
      <c r="U1757">
        <v>4092</v>
      </c>
      <c r="V1757">
        <v>4441.67</v>
      </c>
      <c r="W1757">
        <v>14714.66</v>
      </c>
      <c r="X1757">
        <v>8742.44</v>
      </c>
      <c r="Y1757">
        <v>3060.51</v>
      </c>
      <c r="Z1757">
        <v>27013.25</v>
      </c>
    </row>
    <row r="1758" spans="2:26" x14ac:dyDescent="0.25">
      <c r="B1758" s="3">
        <v>44427</v>
      </c>
      <c r="C1758">
        <v>325.36</v>
      </c>
      <c r="D1758">
        <v>3.8553000000000002</v>
      </c>
      <c r="E1758">
        <v>98.06</v>
      </c>
      <c r="F1758">
        <v>98.822000000000003</v>
      </c>
      <c r="G1758">
        <v>93.567999999999998</v>
      </c>
      <c r="H1758">
        <v>1176.25</v>
      </c>
      <c r="I1758">
        <v>1.1675</v>
      </c>
      <c r="J1758">
        <v>6.4949000000000003</v>
      </c>
      <c r="K1758">
        <v>217.2353</v>
      </c>
      <c r="L1758">
        <v>46700</v>
      </c>
      <c r="M1758">
        <v>52.61</v>
      </c>
      <c r="N1758">
        <v>1780.38</v>
      </c>
      <c r="O1758">
        <v>3.83</v>
      </c>
      <c r="P1758">
        <v>15.18</v>
      </c>
      <c r="Q1758">
        <v>3.14</v>
      </c>
      <c r="R1758">
        <v>0.91</v>
      </c>
      <c r="S1758">
        <v>1.29</v>
      </c>
      <c r="T1758">
        <v>0.9</v>
      </c>
      <c r="U1758">
        <v>3976</v>
      </c>
      <c r="V1758">
        <v>4405.8</v>
      </c>
      <c r="W1758">
        <v>14541.79</v>
      </c>
      <c r="X1758">
        <v>8916.02</v>
      </c>
      <c r="Y1758">
        <v>3097.83</v>
      </c>
      <c r="Z1758">
        <v>27281.17</v>
      </c>
    </row>
    <row r="1759" spans="2:26" x14ac:dyDescent="0.25">
      <c r="B1759" s="3">
        <v>44426</v>
      </c>
      <c r="C1759">
        <v>322.99</v>
      </c>
      <c r="D1759">
        <v>3.8067000000000002</v>
      </c>
      <c r="E1759">
        <v>98.1</v>
      </c>
      <c r="F1759">
        <v>98.816999999999993</v>
      </c>
      <c r="G1759">
        <v>93.135999999999996</v>
      </c>
      <c r="H1759">
        <v>1168.3499999999999</v>
      </c>
      <c r="I1759">
        <v>1.1711</v>
      </c>
      <c r="J1759">
        <v>6.4847000000000001</v>
      </c>
      <c r="K1759">
        <v>216.82499999999999</v>
      </c>
      <c r="L1759">
        <v>44855</v>
      </c>
      <c r="M1759">
        <v>53.09</v>
      </c>
      <c r="N1759">
        <v>1787.82</v>
      </c>
      <c r="O1759">
        <v>3.8519999999999999</v>
      </c>
      <c r="P1759">
        <v>16.77</v>
      </c>
      <c r="Q1759">
        <v>3.09</v>
      </c>
      <c r="R1759">
        <v>0.9</v>
      </c>
      <c r="S1759">
        <v>1.28</v>
      </c>
      <c r="T1759">
        <v>0.9</v>
      </c>
      <c r="U1759">
        <v>3833</v>
      </c>
      <c r="V1759">
        <v>4400.2700000000004</v>
      </c>
      <c r="W1759">
        <v>14525.91</v>
      </c>
      <c r="X1759">
        <v>9150.36</v>
      </c>
      <c r="Y1759">
        <v>3158.93</v>
      </c>
      <c r="Z1759">
        <v>27585.91</v>
      </c>
    </row>
    <row r="1760" spans="2:26" x14ac:dyDescent="0.25">
      <c r="B1760" s="3">
        <v>44425</v>
      </c>
      <c r="C1760">
        <v>322.89</v>
      </c>
      <c r="D1760">
        <v>3.8054000000000001</v>
      </c>
      <c r="E1760">
        <v>98.09</v>
      </c>
      <c r="F1760">
        <v>98.811000000000007</v>
      </c>
      <c r="G1760">
        <v>93.13</v>
      </c>
      <c r="H1760">
        <v>1176.4000000000001</v>
      </c>
      <c r="I1760">
        <v>1.171</v>
      </c>
      <c r="J1760">
        <v>6.4863</v>
      </c>
      <c r="K1760">
        <v>222.2159</v>
      </c>
      <c r="L1760">
        <v>45520</v>
      </c>
      <c r="M1760">
        <v>53.16</v>
      </c>
      <c r="N1760">
        <v>1786.19</v>
      </c>
      <c r="O1760">
        <v>3.8370000000000002</v>
      </c>
      <c r="P1760">
        <v>17.48</v>
      </c>
      <c r="Q1760">
        <v>3.09</v>
      </c>
      <c r="R1760">
        <v>0.9</v>
      </c>
      <c r="S1760">
        <v>1.28</v>
      </c>
      <c r="T1760">
        <v>0.89</v>
      </c>
      <c r="U1760">
        <v>3657</v>
      </c>
      <c r="V1760">
        <v>4448.08</v>
      </c>
      <c r="W1760">
        <v>14656.18</v>
      </c>
      <c r="X1760">
        <v>9057.8799999999992</v>
      </c>
      <c r="Y1760">
        <v>3143.09</v>
      </c>
      <c r="Z1760">
        <v>27424.47</v>
      </c>
    </row>
    <row r="1761" spans="2:26" x14ac:dyDescent="0.25">
      <c r="B1761" s="3">
        <v>44424</v>
      </c>
      <c r="C1761">
        <v>323.49</v>
      </c>
      <c r="D1761">
        <v>3.7816000000000001</v>
      </c>
      <c r="E1761">
        <v>98.1</v>
      </c>
      <c r="F1761">
        <v>98.804000000000002</v>
      </c>
      <c r="G1761">
        <v>92.628</v>
      </c>
      <c r="H1761">
        <v>1168.95</v>
      </c>
      <c r="I1761">
        <v>1.1778</v>
      </c>
      <c r="J1761">
        <v>6.4747000000000003</v>
      </c>
      <c r="K1761">
        <v>221.40549999999999</v>
      </c>
      <c r="L1761">
        <v>46095</v>
      </c>
      <c r="M1761">
        <v>53.78</v>
      </c>
      <c r="N1761">
        <v>1787.45</v>
      </c>
      <c r="O1761">
        <v>3.9460000000000002</v>
      </c>
      <c r="P1761">
        <v>17.989999999999998</v>
      </c>
      <c r="Q1761">
        <v>3.05</v>
      </c>
      <c r="R1761">
        <v>0.89</v>
      </c>
      <c r="S1761">
        <v>1.26</v>
      </c>
      <c r="T1761">
        <v>0.89</v>
      </c>
      <c r="U1761">
        <v>3606</v>
      </c>
      <c r="V1761">
        <v>4479.71</v>
      </c>
      <c r="W1761">
        <v>14793.76</v>
      </c>
      <c r="X1761">
        <v>9265.24</v>
      </c>
      <c r="Y1761">
        <v>3171.29</v>
      </c>
      <c r="Z1761">
        <v>27523.19</v>
      </c>
    </row>
    <row r="1762" spans="2:26" x14ac:dyDescent="0.25">
      <c r="B1762" s="3">
        <v>44423</v>
      </c>
      <c r="C1762">
        <v>321.68</v>
      </c>
      <c r="D1762">
        <v>3.7930999999999999</v>
      </c>
      <c r="E1762">
        <v>98.09</v>
      </c>
      <c r="F1762">
        <v>98.778999999999996</v>
      </c>
      <c r="G1762">
        <v>92.518000000000001</v>
      </c>
      <c r="H1762">
        <v>1168.95</v>
      </c>
      <c r="I1762">
        <v>1.1797</v>
      </c>
      <c r="J1762">
        <v>6.4774000000000003</v>
      </c>
      <c r="K1762">
        <v>222.672</v>
      </c>
      <c r="L1762">
        <v>46505</v>
      </c>
      <c r="M1762">
        <v>53.91</v>
      </c>
      <c r="N1762">
        <v>1779.74</v>
      </c>
      <c r="O1762">
        <v>3.8610000000000002</v>
      </c>
      <c r="P1762">
        <v>15.654999999999999</v>
      </c>
      <c r="Q1762">
        <v>3.09</v>
      </c>
      <c r="R1762">
        <v>0.88</v>
      </c>
      <c r="S1762">
        <v>1.26</v>
      </c>
      <c r="T1762">
        <v>0.89</v>
      </c>
      <c r="U1762">
        <v>3566</v>
      </c>
      <c r="V1762">
        <v>4468</v>
      </c>
      <c r="W1762">
        <v>14822.9</v>
      </c>
      <c r="X1762">
        <v>9377.7900000000009</v>
      </c>
      <c r="Y1762">
        <v>3171.29</v>
      </c>
      <c r="Z1762">
        <v>27977.15</v>
      </c>
    </row>
    <row r="1763" spans="2:26" x14ac:dyDescent="0.25">
      <c r="B1763" s="3">
        <v>44422</v>
      </c>
      <c r="C1763">
        <v>321.68</v>
      </c>
      <c r="D1763">
        <v>3.7930999999999999</v>
      </c>
      <c r="E1763">
        <v>98.09</v>
      </c>
      <c r="F1763">
        <v>98.778999999999996</v>
      </c>
      <c r="G1763">
        <v>92.518000000000001</v>
      </c>
      <c r="H1763">
        <v>1168.95</v>
      </c>
      <c r="I1763">
        <v>1.1797</v>
      </c>
      <c r="J1763">
        <v>6.4774000000000003</v>
      </c>
      <c r="K1763">
        <v>222.672</v>
      </c>
      <c r="L1763">
        <v>46505</v>
      </c>
      <c r="M1763">
        <v>53.91</v>
      </c>
      <c r="N1763">
        <v>1779.74</v>
      </c>
      <c r="O1763">
        <v>3.8610000000000002</v>
      </c>
      <c r="P1763">
        <v>15.654999999999999</v>
      </c>
      <c r="Q1763">
        <v>3.09</v>
      </c>
      <c r="R1763">
        <v>0.88</v>
      </c>
      <c r="S1763">
        <v>1.26</v>
      </c>
      <c r="T1763">
        <v>0.89</v>
      </c>
      <c r="U1763">
        <v>3566</v>
      </c>
      <c r="V1763">
        <v>4468</v>
      </c>
      <c r="W1763">
        <v>14822.9</v>
      </c>
      <c r="X1763">
        <v>9377.7900000000009</v>
      </c>
      <c r="Y1763">
        <v>3171.29</v>
      </c>
      <c r="Z1763">
        <v>27977.15</v>
      </c>
    </row>
    <row r="1764" spans="2:26" x14ac:dyDescent="0.25">
      <c r="B1764" s="3">
        <v>44421</v>
      </c>
      <c r="C1764">
        <v>321.68</v>
      </c>
      <c r="D1764">
        <v>3.7930999999999999</v>
      </c>
      <c r="E1764">
        <v>98.01</v>
      </c>
      <c r="F1764">
        <v>98.778999999999996</v>
      </c>
      <c r="G1764">
        <v>92.518000000000001</v>
      </c>
      <c r="H1764">
        <v>1168.95</v>
      </c>
      <c r="I1764">
        <v>1.1797</v>
      </c>
      <c r="J1764">
        <v>6.4774000000000003</v>
      </c>
      <c r="K1764">
        <v>222.672</v>
      </c>
      <c r="L1764">
        <v>46505</v>
      </c>
      <c r="M1764">
        <v>53.91</v>
      </c>
      <c r="N1764">
        <v>1779.74</v>
      </c>
      <c r="O1764">
        <v>3.8610000000000002</v>
      </c>
      <c r="P1764">
        <v>15.654999999999999</v>
      </c>
      <c r="Q1764">
        <v>3.09</v>
      </c>
      <c r="R1764">
        <v>0.88</v>
      </c>
      <c r="S1764">
        <v>1.26</v>
      </c>
      <c r="T1764">
        <v>0.89</v>
      </c>
      <c r="U1764">
        <v>3566</v>
      </c>
      <c r="V1764">
        <v>4468</v>
      </c>
      <c r="W1764">
        <v>14822.9</v>
      </c>
      <c r="X1764">
        <v>9377.7900000000009</v>
      </c>
      <c r="Y1764">
        <v>3171.29</v>
      </c>
      <c r="Z1764">
        <v>27977.15</v>
      </c>
    </row>
    <row r="1765" spans="2:26" x14ac:dyDescent="0.25">
      <c r="B1765" s="3">
        <v>44420</v>
      </c>
      <c r="C1765">
        <v>317.13</v>
      </c>
      <c r="D1765">
        <v>3.7755000000000001</v>
      </c>
      <c r="E1765">
        <v>97.99</v>
      </c>
      <c r="F1765">
        <v>98.783000000000001</v>
      </c>
      <c r="G1765">
        <v>93.034999999999997</v>
      </c>
      <c r="H1765">
        <v>1161.2</v>
      </c>
      <c r="I1765">
        <v>1.173</v>
      </c>
      <c r="J1765">
        <v>6.4794999999999998</v>
      </c>
      <c r="K1765">
        <v>220.989</v>
      </c>
      <c r="L1765">
        <v>44360</v>
      </c>
      <c r="M1765">
        <v>54.09</v>
      </c>
      <c r="N1765">
        <v>1752.9</v>
      </c>
      <c r="O1765">
        <v>3.9329999999999998</v>
      </c>
      <c r="P1765">
        <v>15.664999999999999</v>
      </c>
      <c r="Q1765">
        <v>3.07</v>
      </c>
      <c r="R1765">
        <v>0.88</v>
      </c>
      <c r="S1765">
        <v>1.26</v>
      </c>
      <c r="T1765">
        <v>0.89</v>
      </c>
      <c r="U1765">
        <v>3503</v>
      </c>
      <c r="V1765">
        <v>4460.83</v>
      </c>
      <c r="W1765">
        <v>14816.26</v>
      </c>
      <c r="X1765">
        <v>9465.4599999999991</v>
      </c>
      <c r="Y1765">
        <v>3208.38</v>
      </c>
      <c r="Z1765">
        <v>28015.02</v>
      </c>
    </row>
    <row r="1766" spans="2:26" x14ac:dyDescent="0.25">
      <c r="B1766" s="3">
        <v>44419</v>
      </c>
      <c r="C1766">
        <v>319.77999999999997</v>
      </c>
      <c r="D1766">
        <v>3.7946</v>
      </c>
      <c r="E1766">
        <v>97.97</v>
      </c>
      <c r="F1766">
        <v>98.766999999999996</v>
      </c>
      <c r="G1766">
        <v>92.921999999999997</v>
      </c>
      <c r="H1766">
        <v>1156.3499999999999</v>
      </c>
      <c r="I1766">
        <v>1.1738999999999999</v>
      </c>
      <c r="J1766">
        <v>6.4794999999999998</v>
      </c>
      <c r="K1766">
        <v>221.56530000000001</v>
      </c>
      <c r="L1766">
        <v>46455</v>
      </c>
      <c r="M1766">
        <v>54.06</v>
      </c>
      <c r="N1766">
        <v>1751.7</v>
      </c>
      <c r="O1766">
        <v>4.0590000000000002</v>
      </c>
      <c r="P1766">
        <v>15.65</v>
      </c>
      <c r="Q1766">
        <v>3.09</v>
      </c>
      <c r="R1766">
        <v>0.89</v>
      </c>
      <c r="S1766">
        <v>1.27</v>
      </c>
      <c r="T1766">
        <v>0.88</v>
      </c>
      <c r="U1766">
        <v>3410</v>
      </c>
      <c r="V1766">
        <v>4447.7</v>
      </c>
      <c r="W1766">
        <v>14765.13</v>
      </c>
      <c r="X1766">
        <v>9548.1299999999992</v>
      </c>
      <c r="Y1766">
        <v>3220.62</v>
      </c>
      <c r="Z1766">
        <v>28070.51</v>
      </c>
    </row>
    <row r="1767" spans="2:26" x14ac:dyDescent="0.25">
      <c r="B1767" s="3">
        <v>44418</v>
      </c>
      <c r="C1767">
        <v>318.52</v>
      </c>
      <c r="D1767">
        <v>3.7736000000000001</v>
      </c>
      <c r="E1767">
        <v>97.97</v>
      </c>
      <c r="F1767">
        <v>98.759</v>
      </c>
      <c r="G1767">
        <v>93.055000000000007</v>
      </c>
      <c r="H1767">
        <v>1149.8</v>
      </c>
      <c r="I1767">
        <v>1.1719999999999999</v>
      </c>
      <c r="J1767">
        <v>6.4859</v>
      </c>
      <c r="K1767">
        <v>221.38630000000001</v>
      </c>
      <c r="L1767">
        <v>45495</v>
      </c>
      <c r="M1767">
        <v>53.67</v>
      </c>
      <c r="N1767">
        <v>1728.93</v>
      </c>
      <c r="O1767">
        <v>4.0890000000000004</v>
      </c>
      <c r="P1767">
        <v>15.8</v>
      </c>
      <c r="Q1767">
        <v>3.05</v>
      </c>
      <c r="R1767">
        <v>0.89</v>
      </c>
      <c r="S1767">
        <v>1.27</v>
      </c>
      <c r="T1767">
        <v>0.88</v>
      </c>
      <c r="U1767">
        <v>3375</v>
      </c>
      <c r="V1767">
        <v>4436.75</v>
      </c>
      <c r="W1767">
        <v>14788.09</v>
      </c>
      <c r="X1767">
        <v>9499.18</v>
      </c>
      <c r="Y1767">
        <v>3243.19</v>
      </c>
      <c r="Z1767">
        <v>27888.15</v>
      </c>
    </row>
    <row r="1768" spans="2:26" x14ac:dyDescent="0.25">
      <c r="B1768" s="3">
        <v>44417</v>
      </c>
      <c r="C1768">
        <v>319.32</v>
      </c>
      <c r="D1768">
        <v>3.7614999999999998</v>
      </c>
      <c r="E1768">
        <v>97.97</v>
      </c>
      <c r="F1768">
        <v>98.757999999999996</v>
      </c>
      <c r="G1768">
        <v>92.944999999999993</v>
      </c>
      <c r="H1768">
        <v>1144.45</v>
      </c>
      <c r="I1768">
        <v>1.1737</v>
      </c>
      <c r="J1768">
        <v>6.4863999999999997</v>
      </c>
      <c r="K1768">
        <v>218.4872</v>
      </c>
      <c r="L1768">
        <v>46045</v>
      </c>
      <c r="M1768">
        <v>53.17</v>
      </c>
      <c r="N1768">
        <v>1729.94</v>
      </c>
      <c r="O1768">
        <v>4.0599999999999996</v>
      </c>
      <c r="P1768">
        <v>15.76</v>
      </c>
      <c r="Q1768">
        <v>3.01</v>
      </c>
      <c r="R1768">
        <v>0.89</v>
      </c>
      <c r="S1768">
        <v>1.27</v>
      </c>
      <c r="T1768">
        <v>0.88</v>
      </c>
      <c r="U1768">
        <v>3371</v>
      </c>
      <c r="V1768">
        <v>4432.3500000000004</v>
      </c>
      <c r="W1768">
        <v>14860.18</v>
      </c>
      <c r="X1768">
        <v>9313.9699999999993</v>
      </c>
      <c r="Y1768">
        <v>3260.42</v>
      </c>
      <c r="Z1768">
        <v>27820.04</v>
      </c>
    </row>
    <row r="1769" spans="2:26" x14ac:dyDescent="0.25">
      <c r="B1769" s="3">
        <v>44416</v>
      </c>
      <c r="C1769">
        <v>319.39</v>
      </c>
      <c r="D1769">
        <v>3.7572999999999999</v>
      </c>
      <c r="E1769">
        <v>97.97</v>
      </c>
      <c r="F1769">
        <v>98.736000000000004</v>
      </c>
      <c r="G1769">
        <v>92.8</v>
      </c>
      <c r="H1769">
        <v>1142.1500000000001</v>
      </c>
      <c r="I1769">
        <v>1.1761999999999999</v>
      </c>
      <c r="J1769">
        <v>6.4831000000000003</v>
      </c>
      <c r="K1769">
        <v>218.1968</v>
      </c>
      <c r="L1769">
        <v>42970</v>
      </c>
      <c r="M1769">
        <v>53.4</v>
      </c>
      <c r="N1769">
        <v>1763.03</v>
      </c>
      <c r="O1769">
        <v>4.1399999999999997</v>
      </c>
      <c r="P1769">
        <v>15.7</v>
      </c>
      <c r="Q1769">
        <v>3.01</v>
      </c>
      <c r="R1769">
        <v>0.88</v>
      </c>
      <c r="S1769">
        <v>1.25</v>
      </c>
      <c r="T1769">
        <v>0.88</v>
      </c>
      <c r="U1769">
        <v>3371</v>
      </c>
      <c r="V1769">
        <v>4436.5200000000004</v>
      </c>
      <c r="W1769">
        <v>14835.76</v>
      </c>
      <c r="X1769">
        <v>9273.5499999999993</v>
      </c>
      <c r="Y1769">
        <v>3270.36</v>
      </c>
      <c r="Z1769">
        <v>27820.04</v>
      </c>
    </row>
    <row r="1770" spans="2:26" x14ac:dyDescent="0.25">
      <c r="B1770" s="3">
        <v>44415</v>
      </c>
      <c r="C1770">
        <v>319.39</v>
      </c>
      <c r="D1770">
        <v>3.7572999999999999</v>
      </c>
      <c r="E1770">
        <v>97.97</v>
      </c>
      <c r="F1770">
        <v>98.736000000000004</v>
      </c>
      <c r="G1770">
        <v>92.8</v>
      </c>
      <c r="H1770">
        <v>1142.1500000000001</v>
      </c>
      <c r="I1770">
        <v>1.1761999999999999</v>
      </c>
      <c r="J1770">
        <v>6.4831000000000003</v>
      </c>
      <c r="K1770">
        <v>218.1968</v>
      </c>
      <c r="L1770">
        <v>42970</v>
      </c>
      <c r="M1770">
        <v>53.4</v>
      </c>
      <c r="N1770">
        <v>1763.03</v>
      </c>
      <c r="O1770">
        <v>4.1399999999999997</v>
      </c>
      <c r="P1770">
        <v>15.7</v>
      </c>
      <c r="Q1770">
        <v>3.01</v>
      </c>
      <c r="R1770">
        <v>0.88</v>
      </c>
      <c r="S1770">
        <v>1.25</v>
      </c>
      <c r="T1770">
        <v>0.88</v>
      </c>
      <c r="U1770">
        <v>3371</v>
      </c>
      <c r="V1770">
        <v>4436.5200000000004</v>
      </c>
      <c r="W1770">
        <v>14835.76</v>
      </c>
      <c r="X1770">
        <v>9273.5499999999993</v>
      </c>
      <c r="Y1770">
        <v>3270.36</v>
      </c>
      <c r="Z1770">
        <v>27820.04</v>
      </c>
    </row>
    <row r="1771" spans="2:26" x14ac:dyDescent="0.25">
      <c r="B1771" s="3">
        <v>44414</v>
      </c>
      <c r="C1771">
        <v>319.39</v>
      </c>
      <c r="D1771">
        <v>3.7572999999999999</v>
      </c>
      <c r="E1771">
        <v>97.97</v>
      </c>
      <c r="F1771">
        <v>98.736000000000004</v>
      </c>
      <c r="G1771">
        <v>92.8</v>
      </c>
      <c r="H1771">
        <v>1142.1500000000001</v>
      </c>
      <c r="I1771">
        <v>1.1761999999999999</v>
      </c>
      <c r="J1771">
        <v>6.4831000000000003</v>
      </c>
      <c r="K1771">
        <v>218.1968</v>
      </c>
      <c r="L1771">
        <v>42970</v>
      </c>
      <c r="M1771">
        <v>53.4</v>
      </c>
      <c r="N1771">
        <v>1763.03</v>
      </c>
      <c r="O1771">
        <v>4.1399999999999997</v>
      </c>
      <c r="P1771">
        <v>15.7</v>
      </c>
      <c r="Q1771">
        <v>3.01</v>
      </c>
      <c r="R1771">
        <v>0.88</v>
      </c>
      <c r="S1771">
        <v>1.25</v>
      </c>
      <c r="T1771">
        <v>0.88</v>
      </c>
      <c r="U1771">
        <v>3371</v>
      </c>
      <c r="V1771">
        <v>4436.5200000000004</v>
      </c>
      <c r="W1771">
        <v>14835.76</v>
      </c>
      <c r="X1771">
        <v>9273.5499999999993</v>
      </c>
      <c r="Y1771">
        <v>3270.36</v>
      </c>
      <c r="Z1771">
        <v>27820.04</v>
      </c>
    </row>
    <row r="1772" spans="2:26" x14ac:dyDescent="0.25">
      <c r="B1772" s="3">
        <v>44413</v>
      </c>
      <c r="C1772">
        <v>322.93</v>
      </c>
      <c r="D1772">
        <v>3.7778</v>
      </c>
      <c r="E1772">
        <v>97.97</v>
      </c>
      <c r="F1772">
        <v>98.736000000000004</v>
      </c>
      <c r="G1772">
        <v>92.244</v>
      </c>
      <c r="H1772">
        <v>1143.75</v>
      </c>
      <c r="I1772">
        <v>1.1834</v>
      </c>
      <c r="J1772">
        <v>6.4615</v>
      </c>
      <c r="K1772">
        <v>217.88980000000001</v>
      </c>
      <c r="L1772">
        <v>40755</v>
      </c>
      <c r="M1772">
        <v>52.98</v>
      </c>
      <c r="N1772">
        <v>1804.41</v>
      </c>
      <c r="O1772">
        <v>4.1399999999999997</v>
      </c>
      <c r="P1772">
        <v>15.4</v>
      </c>
      <c r="Q1772">
        <v>3.04</v>
      </c>
      <c r="R1772">
        <v>0.88</v>
      </c>
      <c r="S1772">
        <v>1.25</v>
      </c>
      <c r="T1772">
        <v>0.88</v>
      </c>
      <c r="U1772">
        <v>3376</v>
      </c>
      <c r="V1772">
        <v>4429.1000000000004</v>
      </c>
      <c r="W1772">
        <v>14895.12</v>
      </c>
      <c r="X1772">
        <v>9296.43</v>
      </c>
      <c r="Y1772">
        <v>3276.13</v>
      </c>
      <c r="Z1772">
        <v>27728.12</v>
      </c>
    </row>
    <row r="1773" spans="2:26" x14ac:dyDescent="0.25">
      <c r="B1773" s="3">
        <v>44412</v>
      </c>
      <c r="C1773">
        <v>325.83999999999997</v>
      </c>
      <c r="D1773">
        <v>3.8248000000000002</v>
      </c>
      <c r="E1773">
        <v>97.98</v>
      </c>
      <c r="F1773">
        <v>98.71</v>
      </c>
      <c r="G1773">
        <v>92.27</v>
      </c>
      <c r="H1773">
        <v>1143.7</v>
      </c>
      <c r="I1773">
        <v>1.1837</v>
      </c>
      <c r="J1773">
        <v>6.4661999999999997</v>
      </c>
      <c r="K1773">
        <v>221.1506</v>
      </c>
      <c r="L1773">
        <v>39840</v>
      </c>
      <c r="M1773">
        <v>52.26</v>
      </c>
      <c r="N1773">
        <v>1811.74</v>
      </c>
      <c r="O1773">
        <v>4.1580000000000004</v>
      </c>
      <c r="P1773">
        <v>15.324999999999999</v>
      </c>
      <c r="Q1773">
        <v>3.09</v>
      </c>
      <c r="R1773">
        <v>0.88</v>
      </c>
      <c r="S1773">
        <v>1.26</v>
      </c>
      <c r="T1773">
        <v>0.89</v>
      </c>
      <c r="U1773">
        <v>3318</v>
      </c>
      <c r="V1773">
        <v>4402.66</v>
      </c>
      <c r="W1773">
        <v>14780.53</v>
      </c>
      <c r="X1773">
        <v>9419.25</v>
      </c>
      <c r="Y1773">
        <v>3280.38</v>
      </c>
      <c r="Z1773">
        <v>27584.080000000002</v>
      </c>
    </row>
    <row r="1774" spans="2:26" x14ac:dyDescent="0.25">
      <c r="B1774" s="3">
        <v>44411</v>
      </c>
      <c r="C1774">
        <v>326.43</v>
      </c>
      <c r="D1774">
        <v>3.8216999999999999</v>
      </c>
      <c r="E1774">
        <v>98</v>
      </c>
      <c r="F1774">
        <v>98.674999999999997</v>
      </c>
      <c r="G1774">
        <v>92.081000000000003</v>
      </c>
      <c r="H1774">
        <v>1148.5</v>
      </c>
      <c r="I1774">
        <v>1.1863999999999999</v>
      </c>
      <c r="J1774">
        <v>6.4702999999999999</v>
      </c>
      <c r="K1774">
        <v>220.89359999999999</v>
      </c>
      <c r="L1774">
        <v>37965</v>
      </c>
      <c r="M1774">
        <v>52.76</v>
      </c>
      <c r="N1774">
        <v>1810.44</v>
      </c>
      <c r="O1774">
        <v>4.0270000000000001</v>
      </c>
      <c r="P1774">
        <v>15.34</v>
      </c>
      <c r="Q1774">
        <v>3.06</v>
      </c>
      <c r="R1774">
        <v>0.88</v>
      </c>
      <c r="S1774">
        <v>1.25</v>
      </c>
      <c r="T1774">
        <v>0.88</v>
      </c>
      <c r="U1774">
        <v>3281</v>
      </c>
      <c r="V1774">
        <v>4423.1499999999996</v>
      </c>
      <c r="W1774">
        <v>14761.29</v>
      </c>
      <c r="X1774">
        <v>9320.3799999999992</v>
      </c>
      <c r="Y1774">
        <v>3237.14</v>
      </c>
      <c r="Z1774">
        <v>27641.83</v>
      </c>
    </row>
    <row r="1775" spans="2:26" x14ac:dyDescent="0.25">
      <c r="B1775" s="3">
        <v>44410</v>
      </c>
      <c r="C1775">
        <v>327.44</v>
      </c>
      <c r="D1775">
        <v>3.7957999999999998</v>
      </c>
      <c r="E1775">
        <v>98.02</v>
      </c>
      <c r="F1775">
        <v>98.646000000000001</v>
      </c>
      <c r="G1775">
        <v>92.048000000000002</v>
      </c>
      <c r="H1775">
        <v>1151</v>
      </c>
      <c r="I1775">
        <v>1.1870000000000001</v>
      </c>
      <c r="J1775">
        <v>6.4621000000000004</v>
      </c>
      <c r="K1775">
        <v>222.4564</v>
      </c>
      <c r="L1775">
        <v>39180</v>
      </c>
      <c r="M1775">
        <v>52.7</v>
      </c>
      <c r="N1775">
        <v>1813.47</v>
      </c>
      <c r="O1775">
        <v>3.9350000000000001</v>
      </c>
      <c r="P1775">
        <v>15.465</v>
      </c>
      <c r="Q1775">
        <v>2.98</v>
      </c>
      <c r="R1775">
        <v>0.87</v>
      </c>
      <c r="S1775">
        <v>1.25</v>
      </c>
      <c r="T1775">
        <v>0.9</v>
      </c>
      <c r="U1775">
        <v>3282</v>
      </c>
      <c r="V1775">
        <v>4387.16</v>
      </c>
      <c r="W1775">
        <v>14681.07</v>
      </c>
      <c r="X1775">
        <v>9336.6</v>
      </c>
      <c r="Y1775">
        <v>3223.04</v>
      </c>
      <c r="Z1775">
        <v>27781.02</v>
      </c>
    </row>
    <row r="1776" spans="2:26" x14ac:dyDescent="0.25">
      <c r="B1776" s="3">
        <v>44409</v>
      </c>
      <c r="C1776">
        <v>325.02</v>
      </c>
      <c r="D1776">
        <v>3.7707000000000002</v>
      </c>
      <c r="E1776">
        <v>98.04</v>
      </c>
      <c r="F1776">
        <v>98.62</v>
      </c>
      <c r="G1776">
        <v>92.174000000000007</v>
      </c>
      <c r="H1776">
        <v>1150.25</v>
      </c>
      <c r="I1776">
        <v>1.1870000000000001</v>
      </c>
      <c r="J1776">
        <v>6.4614000000000003</v>
      </c>
      <c r="K1776">
        <v>220.63329999999999</v>
      </c>
      <c r="L1776">
        <v>39020.92</v>
      </c>
      <c r="M1776">
        <v>53.58</v>
      </c>
      <c r="N1776">
        <v>1814.19</v>
      </c>
      <c r="O1776">
        <v>3.9140000000000001</v>
      </c>
      <c r="P1776">
        <v>14.755000000000001</v>
      </c>
      <c r="Q1776">
        <v>2.94</v>
      </c>
      <c r="R1776">
        <v>0.86</v>
      </c>
      <c r="S1776">
        <v>1.22</v>
      </c>
      <c r="T1776">
        <v>0.89</v>
      </c>
      <c r="U1776">
        <v>3292</v>
      </c>
      <c r="V1776">
        <v>4395.26</v>
      </c>
      <c r="W1776">
        <v>14672.68</v>
      </c>
      <c r="X1776">
        <v>9233.2199999999993</v>
      </c>
      <c r="Y1776">
        <v>3202.32</v>
      </c>
      <c r="Z1776">
        <v>27283.59</v>
      </c>
    </row>
    <row r="1777" spans="2:26" x14ac:dyDescent="0.25">
      <c r="B1777" s="3">
        <v>44408</v>
      </c>
      <c r="C1777">
        <v>325.02</v>
      </c>
      <c r="D1777">
        <v>3.7707000000000002</v>
      </c>
      <c r="E1777">
        <v>98.04</v>
      </c>
      <c r="F1777">
        <v>98.62</v>
      </c>
      <c r="G1777">
        <v>92.174000000000007</v>
      </c>
      <c r="H1777">
        <v>1150.25</v>
      </c>
      <c r="I1777">
        <v>1.1870000000000001</v>
      </c>
      <c r="J1777">
        <v>6.4614000000000003</v>
      </c>
      <c r="K1777">
        <v>220.63329999999999</v>
      </c>
      <c r="L1777">
        <v>39020.92</v>
      </c>
      <c r="M1777">
        <v>53.58</v>
      </c>
      <c r="N1777">
        <v>1814.19</v>
      </c>
      <c r="O1777">
        <v>3.9140000000000001</v>
      </c>
      <c r="P1777">
        <v>14.755000000000001</v>
      </c>
      <c r="Q1777">
        <v>2.94</v>
      </c>
      <c r="R1777">
        <v>0.86</v>
      </c>
      <c r="S1777">
        <v>1.22</v>
      </c>
      <c r="T1777">
        <v>0.89</v>
      </c>
      <c r="U1777">
        <v>3292</v>
      </c>
      <c r="V1777">
        <v>4395.26</v>
      </c>
      <c r="W1777">
        <v>14672.68</v>
      </c>
      <c r="X1777">
        <v>9233.2199999999993</v>
      </c>
      <c r="Y1777">
        <v>3202.32</v>
      </c>
      <c r="Z1777">
        <v>27283.59</v>
      </c>
    </row>
    <row r="1778" spans="2:26" x14ac:dyDescent="0.25">
      <c r="B1778" s="3">
        <v>44407</v>
      </c>
      <c r="C1778">
        <v>325.02</v>
      </c>
      <c r="D1778">
        <v>3.7707000000000002</v>
      </c>
      <c r="E1778">
        <v>98.03</v>
      </c>
      <c r="F1778">
        <v>98.62</v>
      </c>
      <c r="G1778">
        <v>92.174000000000007</v>
      </c>
      <c r="H1778">
        <v>1150.25</v>
      </c>
      <c r="I1778">
        <v>1.1870000000000001</v>
      </c>
      <c r="J1778">
        <v>6.4614000000000003</v>
      </c>
      <c r="K1778">
        <v>220.63329999999999</v>
      </c>
      <c r="L1778">
        <v>39020.92</v>
      </c>
      <c r="M1778">
        <v>53.58</v>
      </c>
      <c r="N1778">
        <v>1814.19</v>
      </c>
      <c r="O1778">
        <v>3.9140000000000001</v>
      </c>
      <c r="P1778">
        <v>14.755000000000001</v>
      </c>
      <c r="Q1778">
        <v>2.94</v>
      </c>
      <c r="R1778">
        <v>0.86</v>
      </c>
      <c r="S1778">
        <v>1.22</v>
      </c>
      <c r="T1778">
        <v>0.89</v>
      </c>
      <c r="U1778">
        <v>3292</v>
      </c>
      <c r="V1778">
        <v>4395.26</v>
      </c>
      <c r="W1778">
        <v>14672.68</v>
      </c>
      <c r="X1778">
        <v>9233.2199999999993</v>
      </c>
      <c r="Y1778">
        <v>3202.32</v>
      </c>
      <c r="Z1778">
        <v>27283.59</v>
      </c>
    </row>
    <row r="1779" spans="2:26" x14ac:dyDescent="0.25">
      <c r="B1779" s="3">
        <v>44406</v>
      </c>
      <c r="C1779">
        <v>327.72</v>
      </c>
      <c r="D1779">
        <v>3.7650999999999999</v>
      </c>
      <c r="E1779">
        <v>98.05</v>
      </c>
      <c r="F1779">
        <v>98.614999999999995</v>
      </c>
      <c r="G1779">
        <v>91.864000000000004</v>
      </c>
      <c r="H1779">
        <v>1146.45</v>
      </c>
      <c r="I1779">
        <v>1.1887000000000001</v>
      </c>
      <c r="J1779">
        <v>6.4564000000000004</v>
      </c>
      <c r="K1779">
        <v>225.58080000000001</v>
      </c>
      <c r="L1779">
        <v>39675</v>
      </c>
      <c r="M1779">
        <v>53.95</v>
      </c>
      <c r="N1779">
        <v>1828.17</v>
      </c>
      <c r="O1779">
        <v>4.0590000000000002</v>
      </c>
      <c r="P1779">
        <v>15.25</v>
      </c>
      <c r="Q1779">
        <v>2.98</v>
      </c>
      <c r="R1779">
        <v>0.85</v>
      </c>
      <c r="S1779">
        <v>1.21</v>
      </c>
      <c r="T1779">
        <v>0.88</v>
      </c>
      <c r="U1779">
        <v>3214</v>
      </c>
      <c r="V1779">
        <v>4419.1499999999996</v>
      </c>
      <c r="W1779">
        <v>14778.26</v>
      </c>
      <c r="X1779">
        <v>9415.69</v>
      </c>
      <c r="Y1779">
        <v>3242.65</v>
      </c>
      <c r="Z1779">
        <v>27782.42</v>
      </c>
    </row>
    <row r="1780" spans="2:26" x14ac:dyDescent="0.25">
      <c r="B1780" s="3">
        <v>44405</v>
      </c>
      <c r="C1780">
        <v>329.53</v>
      </c>
      <c r="D1780">
        <v>3.7557</v>
      </c>
      <c r="E1780">
        <v>98.08</v>
      </c>
      <c r="F1780">
        <v>98.602999999999994</v>
      </c>
      <c r="G1780">
        <v>92.322000000000003</v>
      </c>
      <c r="H1780">
        <v>1154.5</v>
      </c>
      <c r="I1780">
        <v>1.1845000000000001</v>
      </c>
      <c r="J1780">
        <v>6.4908999999999999</v>
      </c>
      <c r="K1780">
        <v>225.58940000000001</v>
      </c>
      <c r="L1780">
        <v>40370</v>
      </c>
      <c r="M1780">
        <v>53.33</v>
      </c>
      <c r="N1780">
        <v>1807.11</v>
      </c>
      <c r="O1780">
        <v>4.0439999999999996</v>
      </c>
      <c r="P1780">
        <v>15.085000000000001</v>
      </c>
      <c r="Q1780">
        <v>2.94</v>
      </c>
      <c r="R1780">
        <v>0.85</v>
      </c>
      <c r="S1780">
        <v>1.22</v>
      </c>
      <c r="T1780">
        <v>0.9</v>
      </c>
      <c r="U1780">
        <v>3154</v>
      </c>
      <c r="V1780">
        <v>4400.6400000000003</v>
      </c>
      <c r="W1780">
        <v>14762.58</v>
      </c>
      <c r="X1780">
        <v>9071.1</v>
      </c>
      <c r="Y1780">
        <v>3236.86</v>
      </c>
      <c r="Z1780">
        <v>27581.66</v>
      </c>
    </row>
    <row r="1781" spans="2:26" x14ac:dyDescent="0.25">
      <c r="B1781" s="3">
        <v>44404</v>
      </c>
      <c r="C1781">
        <v>330.56</v>
      </c>
      <c r="D1781">
        <v>3.7538999999999998</v>
      </c>
      <c r="E1781">
        <v>98.14</v>
      </c>
      <c r="F1781">
        <v>98.611000000000004</v>
      </c>
      <c r="G1781">
        <v>92.432000000000002</v>
      </c>
      <c r="H1781">
        <v>1150.2</v>
      </c>
      <c r="I1781">
        <v>1.1817</v>
      </c>
      <c r="J1781">
        <v>6.5111999999999997</v>
      </c>
      <c r="K1781">
        <v>222.37530000000001</v>
      </c>
      <c r="L1781">
        <v>37890</v>
      </c>
      <c r="M1781">
        <v>52.74</v>
      </c>
      <c r="N1781">
        <v>1799.09</v>
      </c>
      <c r="O1781">
        <v>3.9710000000000001</v>
      </c>
      <c r="P1781">
        <v>14.805</v>
      </c>
      <c r="Q1781">
        <v>2.96</v>
      </c>
      <c r="R1781">
        <v>0.86</v>
      </c>
      <c r="S1781">
        <v>1.23</v>
      </c>
      <c r="T1781">
        <v>0.89</v>
      </c>
      <c r="U1781">
        <v>3166</v>
      </c>
      <c r="V1781">
        <v>4401.46</v>
      </c>
      <c r="W1781">
        <v>14660.58</v>
      </c>
      <c r="X1781">
        <v>8879.58</v>
      </c>
      <c r="Y1781">
        <v>3232.53</v>
      </c>
      <c r="Z1781">
        <v>27970.22</v>
      </c>
    </row>
    <row r="1782" spans="2:26" x14ac:dyDescent="0.25">
      <c r="B1782" s="3">
        <v>44403</v>
      </c>
      <c r="C1782">
        <v>325.63</v>
      </c>
      <c r="D1782">
        <v>3.6827999999999999</v>
      </c>
      <c r="E1782">
        <v>98.18</v>
      </c>
      <c r="F1782">
        <v>98.63</v>
      </c>
      <c r="G1782">
        <v>92.649000000000001</v>
      </c>
      <c r="H1782">
        <v>1155.0999999999999</v>
      </c>
      <c r="I1782">
        <v>1.1802999999999999</v>
      </c>
      <c r="J1782">
        <v>6.4828999999999999</v>
      </c>
      <c r="K1782">
        <v>222.8503</v>
      </c>
      <c r="L1782">
        <v>39480</v>
      </c>
      <c r="M1782">
        <v>52.64</v>
      </c>
      <c r="N1782">
        <v>1797.63</v>
      </c>
      <c r="O1782">
        <v>4.1020000000000003</v>
      </c>
      <c r="P1782">
        <v>14.59</v>
      </c>
      <c r="Q1782">
        <v>2.89</v>
      </c>
      <c r="R1782">
        <v>0.86</v>
      </c>
      <c r="S1782">
        <v>1.23</v>
      </c>
      <c r="T1782">
        <v>0.9</v>
      </c>
      <c r="U1782">
        <v>3210</v>
      </c>
      <c r="V1782">
        <v>4422.3</v>
      </c>
      <c r="W1782">
        <v>14840.71</v>
      </c>
      <c r="X1782">
        <v>9355.24</v>
      </c>
      <c r="Y1782">
        <v>3224.95</v>
      </c>
      <c r="Z1782">
        <v>27833.29</v>
      </c>
    </row>
    <row r="1783" spans="2:26" x14ac:dyDescent="0.25">
      <c r="B1783" s="3">
        <v>44402</v>
      </c>
      <c r="C1783">
        <v>324.89999999999998</v>
      </c>
      <c r="D1783">
        <v>3.6791999999999998</v>
      </c>
      <c r="E1783">
        <v>98.22</v>
      </c>
      <c r="F1783">
        <v>98.587999999999994</v>
      </c>
      <c r="G1783">
        <v>92.912000000000006</v>
      </c>
      <c r="H1783">
        <v>1150.8</v>
      </c>
      <c r="I1783">
        <v>1.1771</v>
      </c>
      <c r="J1783">
        <v>6.4813000000000001</v>
      </c>
      <c r="K1783">
        <v>221.26779999999999</v>
      </c>
      <c r="L1783">
        <v>32270</v>
      </c>
      <c r="M1783">
        <v>53.26</v>
      </c>
      <c r="N1783">
        <v>1802.15</v>
      </c>
      <c r="O1783">
        <v>4.0599999999999996</v>
      </c>
      <c r="P1783">
        <v>14.18</v>
      </c>
      <c r="Q1783">
        <v>2.89</v>
      </c>
      <c r="R1783">
        <v>0.86</v>
      </c>
      <c r="S1783">
        <v>1.23</v>
      </c>
      <c r="T1783">
        <v>0.89</v>
      </c>
      <c r="U1783">
        <v>3199</v>
      </c>
      <c r="V1783">
        <v>4411.79</v>
      </c>
      <c r="W1783">
        <v>14836.99</v>
      </c>
      <c r="X1783">
        <v>9839.0499999999993</v>
      </c>
      <c r="Y1783">
        <v>3254.42</v>
      </c>
      <c r="Z1783">
        <v>27548</v>
      </c>
    </row>
    <row r="1784" spans="2:26" x14ac:dyDescent="0.25">
      <c r="B1784" s="3">
        <v>44401</v>
      </c>
      <c r="C1784">
        <v>324.89999999999998</v>
      </c>
      <c r="D1784">
        <v>3.6791999999999998</v>
      </c>
      <c r="E1784">
        <v>98.22</v>
      </c>
      <c r="F1784">
        <v>98.587999999999994</v>
      </c>
      <c r="G1784">
        <v>92.912000000000006</v>
      </c>
      <c r="H1784">
        <v>1150.8</v>
      </c>
      <c r="I1784">
        <v>1.1771</v>
      </c>
      <c r="J1784">
        <v>6.4813000000000001</v>
      </c>
      <c r="K1784">
        <v>221.26779999999999</v>
      </c>
      <c r="L1784">
        <v>32270</v>
      </c>
      <c r="M1784">
        <v>53.26</v>
      </c>
      <c r="N1784">
        <v>1802.15</v>
      </c>
      <c r="O1784">
        <v>4.0599999999999996</v>
      </c>
      <c r="P1784">
        <v>14.18</v>
      </c>
      <c r="Q1784">
        <v>2.89</v>
      </c>
      <c r="R1784">
        <v>0.86</v>
      </c>
      <c r="S1784">
        <v>1.23</v>
      </c>
      <c r="T1784">
        <v>0.89</v>
      </c>
      <c r="U1784">
        <v>3199</v>
      </c>
      <c r="V1784">
        <v>4411.79</v>
      </c>
      <c r="W1784">
        <v>14836.99</v>
      </c>
      <c r="X1784">
        <v>9839.0499999999993</v>
      </c>
      <c r="Y1784">
        <v>3254.42</v>
      </c>
      <c r="Z1784">
        <v>27548</v>
      </c>
    </row>
    <row r="1785" spans="2:26" x14ac:dyDescent="0.25">
      <c r="B1785" s="3">
        <v>44400</v>
      </c>
      <c r="C1785">
        <v>324.89999999999998</v>
      </c>
      <c r="D1785">
        <v>3.6791999999999998</v>
      </c>
      <c r="E1785">
        <v>98.2</v>
      </c>
      <c r="F1785">
        <v>98.587999999999994</v>
      </c>
      <c r="G1785">
        <v>92.912000000000006</v>
      </c>
      <c r="H1785">
        <v>1150.8</v>
      </c>
      <c r="I1785">
        <v>1.1771</v>
      </c>
      <c r="J1785">
        <v>6.4813000000000001</v>
      </c>
      <c r="K1785">
        <v>221.26779999999999</v>
      </c>
      <c r="L1785">
        <v>32270</v>
      </c>
      <c r="M1785">
        <v>53.26</v>
      </c>
      <c r="N1785">
        <v>1802.15</v>
      </c>
      <c r="O1785">
        <v>4.0599999999999996</v>
      </c>
      <c r="P1785">
        <v>14.18</v>
      </c>
      <c r="Q1785">
        <v>2.89</v>
      </c>
      <c r="R1785">
        <v>0.86</v>
      </c>
      <c r="S1785">
        <v>1.23</v>
      </c>
      <c r="T1785">
        <v>0.89</v>
      </c>
      <c r="U1785">
        <v>3199</v>
      </c>
      <c r="V1785">
        <v>4411.79</v>
      </c>
      <c r="W1785">
        <v>14836.99</v>
      </c>
      <c r="X1785">
        <v>9839.0499999999993</v>
      </c>
      <c r="Y1785">
        <v>3254.42</v>
      </c>
      <c r="Z1785">
        <v>27548</v>
      </c>
    </row>
    <row r="1786" spans="2:26" x14ac:dyDescent="0.25">
      <c r="B1786" s="3">
        <v>44399</v>
      </c>
      <c r="C1786">
        <v>326.97000000000003</v>
      </c>
      <c r="D1786">
        <v>3.7027999999999999</v>
      </c>
      <c r="E1786">
        <v>98.22</v>
      </c>
      <c r="F1786">
        <v>98.587999999999994</v>
      </c>
      <c r="G1786">
        <v>92.822000000000003</v>
      </c>
      <c r="H1786">
        <v>1150</v>
      </c>
      <c r="I1786">
        <v>1.1771</v>
      </c>
      <c r="J1786">
        <v>6.4706999999999999</v>
      </c>
      <c r="K1786">
        <v>221.08799999999999</v>
      </c>
      <c r="L1786">
        <v>32415</v>
      </c>
      <c r="M1786">
        <v>53.33</v>
      </c>
      <c r="N1786">
        <v>1806.92</v>
      </c>
      <c r="O1786">
        <v>4.0030000000000001</v>
      </c>
      <c r="P1786">
        <v>14.275</v>
      </c>
      <c r="Q1786">
        <v>2.92</v>
      </c>
      <c r="R1786">
        <v>0.87</v>
      </c>
      <c r="S1786">
        <v>1.23</v>
      </c>
      <c r="T1786">
        <v>0.89</v>
      </c>
      <c r="U1786">
        <v>3103</v>
      </c>
      <c r="V1786">
        <v>4367.4799999999996</v>
      </c>
      <c r="W1786">
        <v>14684.6</v>
      </c>
      <c r="X1786">
        <v>10006.57</v>
      </c>
      <c r="Y1786">
        <v>3250.21</v>
      </c>
      <c r="Z1786">
        <v>27548</v>
      </c>
    </row>
    <row r="1787" spans="2:26" x14ac:dyDescent="0.25">
      <c r="B1787" s="3">
        <v>44398</v>
      </c>
      <c r="C1787">
        <v>324.36</v>
      </c>
      <c r="D1787">
        <v>3.6898</v>
      </c>
      <c r="E1787">
        <v>98.21</v>
      </c>
      <c r="F1787">
        <v>98.567999999999998</v>
      </c>
      <c r="G1787">
        <v>92.754000000000005</v>
      </c>
      <c r="H1787">
        <v>1153.9000000000001</v>
      </c>
      <c r="I1787">
        <v>1.1794</v>
      </c>
      <c r="J1787">
        <v>6.468</v>
      </c>
      <c r="K1787">
        <v>222.3554</v>
      </c>
      <c r="L1787">
        <v>31620</v>
      </c>
      <c r="M1787">
        <v>53.3</v>
      </c>
      <c r="N1787">
        <v>1803.66</v>
      </c>
      <c r="O1787">
        <v>3.9590000000000001</v>
      </c>
      <c r="P1787">
        <v>14.31</v>
      </c>
      <c r="Q1787">
        <v>2.93</v>
      </c>
      <c r="R1787">
        <v>0.87</v>
      </c>
      <c r="S1787">
        <v>1.24</v>
      </c>
      <c r="T1787">
        <v>0.89</v>
      </c>
      <c r="U1787">
        <v>3058</v>
      </c>
      <c r="V1787">
        <v>4358.6899999999996</v>
      </c>
      <c r="W1787">
        <v>14631.95</v>
      </c>
      <c r="X1787">
        <v>9831.02</v>
      </c>
      <c r="Y1787">
        <v>3215.91</v>
      </c>
      <c r="Z1787">
        <v>27548</v>
      </c>
    </row>
    <row r="1788" spans="2:26" x14ac:dyDescent="0.25">
      <c r="B1788" s="3">
        <v>44397</v>
      </c>
      <c r="C1788">
        <v>328.51</v>
      </c>
      <c r="D1788">
        <v>3.7440000000000002</v>
      </c>
      <c r="E1788">
        <v>98.2</v>
      </c>
      <c r="F1788">
        <v>98.572999999999993</v>
      </c>
      <c r="G1788">
        <v>92.972999999999999</v>
      </c>
      <c r="H1788">
        <v>1150.4000000000001</v>
      </c>
      <c r="I1788">
        <v>1.1780999999999999</v>
      </c>
      <c r="J1788">
        <v>6.4850000000000003</v>
      </c>
      <c r="K1788">
        <v>220.12569999999999</v>
      </c>
      <c r="L1788">
        <v>29715</v>
      </c>
      <c r="M1788">
        <v>51.93</v>
      </c>
      <c r="N1788">
        <v>1810.36</v>
      </c>
      <c r="O1788">
        <v>3.8759999999999999</v>
      </c>
      <c r="P1788">
        <v>14.035</v>
      </c>
      <c r="Q1788">
        <v>3.01</v>
      </c>
      <c r="R1788">
        <v>0.89</v>
      </c>
      <c r="S1788">
        <v>1.27</v>
      </c>
      <c r="T1788">
        <v>0.9</v>
      </c>
      <c r="U1788">
        <v>3053</v>
      </c>
      <c r="V1788">
        <v>4323.0600000000004</v>
      </c>
      <c r="W1788">
        <v>14498.88</v>
      </c>
      <c r="X1788">
        <v>9864.57</v>
      </c>
      <c r="Y1788">
        <v>3232.7</v>
      </c>
      <c r="Z1788">
        <v>27388.16</v>
      </c>
    </row>
    <row r="1789" spans="2:26" x14ac:dyDescent="0.25">
      <c r="B1789" s="3">
        <v>44396</v>
      </c>
      <c r="C1789">
        <v>331.83</v>
      </c>
      <c r="D1789">
        <v>3.7402000000000002</v>
      </c>
      <c r="E1789">
        <v>98.23</v>
      </c>
      <c r="F1789">
        <v>98.588999999999999</v>
      </c>
      <c r="G1789">
        <v>92.891000000000005</v>
      </c>
      <c r="H1789">
        <v>1147.7</v>
      </c>
      <c r="I1789">
        <v>1.18</v>
      </c>
      <c r="J1789">
        <v>6.4904999999999999</v>
      </c>
      <c r="K1789">
        <v>218.68010000000001</v>
      </c>
      <c r="L1789">
        <v>30690</v>
      </c>
      <c r="M1789">
        <v>51.83</v>
      </c>
      <c r="N1789">
        <v>1812.64</v>
      </c>
      <c r="O1789">
        <v>3.7789999999999999</v>
      </c>
      <c r="P1789">
        <v>14.19</v>
      </c>
      <c r="Q1789">
        <v>3.04</v>
      </c>
      <c r="R1789">
        <v>0.89</v>
      </c>
      <c r="S1789">
        <v>1.27</v>
      </c>
      <c r="T1789">
        <v>0.89</v>
      </c>
      <c r="U1789">
        <v>3059</v>
      </c>
      <c r="V1789">
        <v>4258.49</v>
      </c>
      <c r="W1789">
        <v>14274.98</v>
      </c>
      <c r="X1789">
        <v>9958.56</v>
      </c>
      <c r="Y1789">
        <v>3244.04</v>
      </c>
      <c r="Z1789">
        <v>27652.74</v>
      </c>
    </row>
    <row r="1790" spans="2:26" x14ac:dyDescent="0.25">
      <c r="B1790" s="3">
        <v>44395</v>
      </c>
      <c r="C1790">
        <v>321.60000000000002</v>
      </c>
      <c r="D1790">
        <v>3.5747</v>
      </c>
      <c r="E1790">
        <v>98.34</v>
      </c>
      <c r="F1790">
        <v>98.6</v>
      </c>
      <c r="G1790">
        <v>92.686999999999998</v>
      </c>
      <c r="H1790">
        <v>1140.05</v>
      </c>
      <c r="I1790">
        <v>1.1806000000000001</v>
      </c>
      <c r="J1790">
        <v>6.4790999999999999</v>
      </c>
      <c r="K1790">
        <v>222.61750000000001</v>
      </c>
      <c r="L1790">
        <v>31925</v>
      </c>
      <c r="M1790">
        <v>54.31</v>
      </c>
      <c r="N1790">
        <v>1812.05</v>
      </c>
      <c r="O1790">
        <v>3.6739999999999999</v>
      </c>
      <c r="P1790">
        <v>13.96</v>
      </c>
      <c r="Q1790">
        <v>2.82</v>
      </c>
      <c r="R1790">
        <v>0.86</v>
      </c>
      <c r="S1790">
        <v>1.24</v>
      </c>
      <c r="T1790">
        <v>0.89</v>
      </c>
      <c r="U1790">
        <v>3039</v>
      </c>
      <c r="V1790">
        <v>4327.16</v>
      </c>
      <c r="W1790">
        <v>14427.24</v>
      </c>
      <c r="X1790">
        <v>10152.950000000001</v>
      </c>
      <c r="Y1790">
        <v>3276.91</v>
      </c>
      <c r="Z1790">
        <v>28003.08</v>
      </c>
    </row>
    <row r="1791" spans="2:26" x14ac:dyDescent="0.25">
      <c r="B1791" s="3">
        <v>44394</v>
      </c>
      <c r="C1791">
        <v>321.60000000000002</v>
      </c>
      <c r="D1791">
        <v>3.5747</v>
      </c>
      <c r="E1791">
        <v>98.34</v>
      </c>
      <c r="F1791">
        <v>98.6</v>
      </c>
      <c r="G1791">
        <v>92.686999999999998</v>
      </c>
      <c r="H1791">
        <v>1140.05</v>
      </c>
      <c r="I1791">
        <v>1.1806000000000001</v>
      </c>
      <c r="J1791">
        <v>6.4790999999999999</v>
      </c>
      <c r="K1791">
        <v>222.61750000000001</v>
      </c>
      <c r="L1791">
        <v>31925</v>
      </c>
      <c r="M1791">
        <v>54.31</v>
      </c>
      <c r="N1791">
        <v>1812.05</v>
      </c>
      <c r="O1791">
        <v>3.6739999999999999</v>
      </c>
      <c r="P1791">
        <v>13.96</v>
      </c>
      <c r="Q1791">
        <v>2.82</v>
      </c>
      <c r="R1791">
        <v>0.86</v>
      </c>
      <c r="S1791">
        <v>1.24</v>
      </c>
      <c r="T1791">
        <v>0.89</v>
      </c>
      <c r="U1791">
        <v>3039</v>
      </c>
      <c r="V1791">
        <v>4327.16</v>
      </c>
      <c r="W1791">
        <v>14427.24</v>
      </c>
      <c r="X1791">
        <v>10152.950000000001</v>
      </c>
      <c r="Y1791">
        <v>3276.91</v>
      </c>
      <c r="Z1791">
        <v>28003.08</v>
      </c>
    </row>
    <row r="1792" spans="2:26" x14ac:dyDescent="0.25">
      <c r="B1792" s="3">
        <v>44393</v>
      </c>
      <c r="C1792">
        <v>321.60000000000002</v>
      </c>
      <c r="D1792">
        <v>3.5747</v>
      </c>
      <c r="E1792">
        <v>98.32</v>
      </c>
      <c r="F1792">
        <v>98.6</v>
      </c>
      <c r="G1792">
        <v>92.686999999999998</v>
      </c>
      <c r="H1792">
        <v>1140.05</v>
      </c>
      <c r="I1792">
        <v>1.1806000000000001</v>
      </c>
      <c r="J1792">
        <v>6.4790999999999999</v>
      </c>
      <c r="K1792">
        <v>222.61750000000001</v>
      </c>
      <c r="L1792">
        <v>31925</v>
      </c>
      <c r="M1792">
        <v>54.31</v>
      </c>
      <c r="N1792">
        <v>1812.05</v>
      </c>
      <c r="O1792">
        <v>3.6739999999999999</v>
      </c>
      <c r="P1792">
        <v>13.96</v>
      </c>
      <c r="Q1792">
        <v>2.82</v>
      </c>
      <c r="R1792">
        <v>0.86</v>
      </c>
      <c r="S1792">
        <v>1.24</v>
      </c>
      <c r="T1792">
        <v>0.89</v>
      </c>
      <c r="U1792">
        <v>3039</v>
      </c>
      <c r="V1792">
        <v>4327.16</v>
      </c>
      <c r="W1792">
        <v>14427.24</v>
      </c>
      <c r="X1792">
        <v>10152.950000000001</v>
      </c>
      <c r="Y1792">
        <v>3276.91</v>
      </c>
      <c r="Z1792">
        <v>28003.08</v>
      </c>
    </row>
    <row r="1793" spans="2:26" x14ac:dyDescent="0.25">
      <c r="B1793" s="3">
        <v>44392</v>
      </c>
      <c r="C1793">
        <v>323.17</v>
      </c>
      <c r="D1793">
        <v>3.5756999999999999</v>
      </c>
      <c r="E1793">
        <v>98.34</v>
      </c>
      <c r="F1793">
        <v>98.600999999999999</v>
      </c>
      <c r="G1793">
        <v>92.623999999999995</v>
      </c>
      <c r="H1793">
        <v>1141.4000000000001</v>
      </c>
      <c r="I1793">
        <v>1.1812</v>
      </c>
      <c r="J1793">
        <v>6.4608999999999996</v>
      </c>
      <c r="K1793">
        <v>223.29949999999999</v>
      </c>
      <c r="L1793">
        <v>31410</v>
      </c>
      <c r="M1793">
        <v>53.4</v>
      </c>
      <c r="N1793">
        <v>1829.47</v>
      </c>
      <c r="O1793">
        <v>3.6139999999999999</v>
      </c>
      <c r="P1793">
        <v>12.973000000000001</v>
      </c>
      <c r="Q1793">
        <v>2.82</v>
      </c>
      <c r="R1793">
        <v>0.85</v>
      </c>
      <c r="S1793">
        <v>1.22</v>
      </c>
      <c r="T1793">
        <v>0.88</v>
      </c>
      <c r="U1793">
        <v>3073</v>
      </c>
      <c r="V1793">
        <v>4360.03</v>
      </c>
      <c r="W1793">
        <v>14543.13</v>
      </c>
      <c r="X1793">
        <v>10174.27</v>
      </c>
      <c r="Y1793">
        <v>3286.22</v>
      </c>
      <c r="Z1793">
        <v>28279.09</v>
      </c>
    </row>
    <row r="1794" spans="2:26" x14ac:dyDescent="0.25">
      <c r="B1794" s="3">
        <v>44391</v>
      </c>
      <c r="C1794">
        <v>320.58</v>
      </c>
      <c r="D1794">
        <v>3.5346000000000002</v>
      </c>
      <c r="E1794">
        <v>98.36</v>
      </c>
      <c r="F1794">
        <v>98.588999999999999</v>
      </c>
      <c r="G1794">
        <v>92.41</v>
      </c>
      <c r="H1794">
        <v>1148.55</v>
      </c>
      <c r="I1794">
        <v>1.1837</v>
      </c>
      <c r="J1794">
        <v>6.4691999999999998</v>
      </c>
      <c r="K1794">
        <v>226.4324</v>
      </c>
      <c r="L1794">
        <v>32740</v>
      </c>
      <c r="M1794">
        <v>53.5</v>
      </c>
      <c r="N1794">
        <v>1827.53</v>
      </c>
      <c r="O1794">
        <v>3.66</v>
      </c>
      <c r="P1794">
        <v>12.975</v>
      </c>
      <c r="Q1794">
        <v>2.75</v>
      </c>
      <c r="R1794">
        <v>0.84</v>
      </c>
      <c r="S1794">
        <v>1.21</v>
      </c>
      <c r="T1794">
        <v>0.89</v>
      </c>
      <c r="U1794">
        <v>3139</v>
      </c>
      <c r="V1794">
        <v>4374.3</v>
      </c>
      <c r="W1794">
        <v>14644.95</v>
      </c>
      <c r="X1794">
        <v>10065.07</v>
      </c>
      <c r="Y1794">
        <v>3264.81</v>
      </c>
      <c r="Z1794">
        <v>28608.49</v>
      </c>
    </row>
    <row r="1795" spans="2:26" x14ac:dyDescent="0.25">
      <c r="B1795" s="3">
        <v>44390</v>
      </c>
      <c r="C1795">
        <v>316.54000000000002</v>
      </c>
      <c r="D1795">
        <v>3.4786000000000001</v>
      </c>
      <c r="E1795">
        <v>98.36</v>
      </c>
      <c r="F1795">
        <v>98.587999999999994</v>
      </c>
      <c r="G1795">
        <v>92.751999999999995</v>
      </c>
      <c r="H1795">
        <v>1145.3499999999999</v>
      </c>
      <c r="I1795">
        <v>1.1776</v>
      </c>
      <c r="J1795">
        <v>6.4687999999999999</v>
      </c>
      <c r="K1795">
        <v>221.6627</v>
      </c>
      <c r="L1795">
        <v>32215</v>
      </c>
      <c r="M1795">
        <v>54.14</v>
      </c>
      <c r="N1795">
        <v>1807.76</v>
      </c>
      <c r="O1795">
        <v>3.6960000000000002</v>
      </c>
      <c r="P1795">
        <v>12.97</v>
      </c>
      <c r="Q1795">
        <v>2.67</v>
      </c>
      <c r="R1795">
        <v>0.84</v>
      </c>
      <c r="S1795">
        <v>1.21</v>
      </c>
      <c r="T1795">
        <v>0.88</v>
      </c>
      <c r="U1795">
        <v>3228</v>
      </c>
      <c r="V1795">
        <v>4369.21</v>
      </c>
      <c r="W1795">
        <v>14677.65</v>
      </c>
      <c r="X1795">
        <v>10113.32</v>
      </c>
      <c r="Y1795">
        <v>3271.38</v>
      </c>
      <c r="Z1795">
        <v>28718.240000000002</v>
      </c>
    </row>
    <row r="1796" spans="2:26" x14ac:dyDescent="0.25">
      <c r="B1796" s="3">
        <v>44389</v>
      </c>
      <c r="C1796">
        <v>319.14999999999998</v>
      </c>
      <c r="D1796">
        <v>3.4845999999999999</v>
      </c>
      <c r="E1796">
        <v>98.36</v>
      </c>
      <c r="F1796">
        <v>98.569000000000003</v>
      </c>
      <c r="G1796">
        <v>92.260999999999996</v>
      </c>
      <c r="H1796">
        <v>1146.95</v>
      </c>
      <c r="I1796">
        <v>1.1860999999999999</v>
      </c>
      <c r="J1796">
        <v>6.4759000000000002</v>
      </c>
      <c r="K1796">
        <v>221.89930000000001</v>
      </c>
      <c r="L1796">
        <v>32760</v>
      </c>
      <c r="M1796">
        <v>53.06</v>
      </c>
      <c r="N1796">
        <v>1806.28</v>
      </c>
      <c r="O1796">
        <v>3.7490000000000001</v>
      </c>
      <c r="P1796">
        <v>13.01</v>
      </c>
      <c r="Q1796">
        <v>2.66</v>
      </c>
      <c r="R1796">
        <v>0.84</v>
      </c>
      <c r="S1796">
        <v>1.21</v>
      </c>
      <c r="T1796">
        <v>0.88</v>
      </c>
      <c r="U1796">
        <v>3300</v>
      </c>
      <c r="V1796">
        <v>4384.63</v>
      </c>
      <c r="W1796">
        <v>14733.24</v>
      </c>
      <c r="X1796">
        <v>9945.73</v>
      </c>
      <c r="Y1796">
        <v>3246.47</v>
      </c>
      <c r="Z1796">
        <v>28569.02</v>
      </c>
    </row>
    <row r="1797" spans="2:26" x14ac:dyDescent="0.25">
      <c r="B1797" s="3">
        <v>44388</v>
      </c>
      <c r="C1797">
        <v>319.95999999999998</v>
      </c>
      <c r="D1797">
        <v>3.4931999999999999</v>
      </c>
      <c r="E1797">
        <v>98.35</v>
      </c>
      <c r="F1797">
        <v>98.537999999999997</v>
      </c>
      <c r="G1797">
        <v>92.13</v>
      </c>
      <c r="H1797">
        <v>1148.9000000000001</v>
      </c>
      <c r="I1797">
        <v>1.1876</v>
      </c>
      <c r="J1797">
        <v>6.4790000000000001</v>
      </c>
      <c r="K1797">
        <v>218.42599999999999</v>
      </c>
      <c r="L1797">
        <v>33455</v>
      </c>
      <c r="M1797">
        <v>52.85</v>
      </c>
      <c r="N1797">
        <v>1808.32</v>
      </c>
      <c r="O1797">
        <v>3.6739999999999999</v>
      </c>
      <c r="P1797">
        <v>13</v>
      </c>
      <c r="Q1797">
        <v>2.69</v>
      </c>
      <c r="R1797">
        <v>0.85</v>
      </c>
      <c r="S1797">
        <v>1.22</v>
      </c>
      <c r="T1797">
        <v>0.88</v>
      </c>
      <c r="U1797">
        <v>3300</v>
      </c>
      <c r="V1797">
        <v>4369.55</v>
      </c>
      <c r="W1797">
        <v>14701.92</v>
      </c>
      <c r="X1797">
        <v>9885.42</v>
      </c>
      <c r="Y1797">
        <v>3217.95</v>
      </c>
      <c r="Z1797">
        <v>27940.42</v>
      </c>
    </row>
    <row r="1798" spans="2:26" x14ac:dyDescent="0.25">
      <c r="B1798" s="3">
        <v>44387</v>
      </c>
      <c r="C1798">
        <v>319.95999999999998</v>
      </c>
      <c r="D1798">
        <v>3.4931999999999999</v>
      </c>
      <c r="E1798">
        <v>98.35</v>
      </c>
      <c r="F1798">
        <v>98.537999999999997</v>
      </c>
      <c r="G1798">
        <v>92.13</v>
      </c>
      <c r="H1798">
        <v>1148.9000000000001</v>
      </c>
      <c r="I1798">
        <v>1.1876</v>
      </c>
      <c r="J1798">
        <v>6.4790000000000001</v>
      </c>
      <c r="K1798">
        <v>218.42599999999999</v>
      </c>
      <c r="L1798">
        <v>33455</v>
      </c>
      <c r="M1798">
        <v>52.85</v>
      </c>
      <c r="N1798">
        <v>1808.32</v>
      </c>
      <c r="O1798">
        <v>3.6739999999999999</v>
      </c>
      <c r="P1798">
        <v>13</v>
      </c>
      <c r="Q1798">
        <v>2.69</v>
      </c>
      <c r="R1798">
        <v>0.85</v>
      </c>
      <c r="S1798">
        <v>1.22</v>
      </c>
      <c r="T1798">
        <v>0.88</v>
      </c>
      <c r="U1798">
        <v>3300</v>
      </c>
      <c r="V1798">
        <v>4369.55</v>
      </c>
      <c r="W1798">
        <v>14701.92</v>
      </c>
      <c r="X1798">
        <v>9885.42</v>
      </c>
      <c r="Y1798">
        <v>3217.95</v>
      </c>
      <c r="Z1798">
        <v>27940.42</v>
      </c>
    </row>
    <row r="1799" spans="2:26" x14ac:dyDescent="0.25">
      <c r="B1799" s="3">
        <v>44386</v>
      </c>
      <c r="C1799">
        <v>319.95999999999998</v>
      </c>
      <c r="D1799">
        <v>3.4931999999999999</v>
      </c>
      <c r="E1799">
        <v>98.35</v>
      </c>
      <c r="F1799">
        <v>98.537999999999997</v>
      </c>
      <c r="G1799">
        <v>92.13</v>
      </c>
      <c r="H1799">
        <v>1148.9000000000001</v>
      </c>
      <c r="I1799">
        <v>1.1876</v>
      </c>
      <c r="J1799">
        <v>6.4790000000000001</v>
      </c>
      <c r="K1799">
        <v>218.42599999999999</v>
      </c>
      <c r="L1799">
        <v>33455</v>
      </c>
      <c r="M1799">
        <v>52.85</v>
      </c>
      <c r="N1799">
        <v>1808.32</v>
      </c>
      <c r="O1799">
        <v>3.6739999999999999</v>
      </c>
      <c r="P1799">
        <v>13</v>
      </c>
      <c r="Q1799">
        <v>2.69</v>
      </c>
      <c r="R1799">
        <v>0.85</v>
      </c>
      <c r="S1799">
        <v>1.22</v>
      </c>
      <c r="T1799">
        <v>0.88</v>
      </c>
      <c r="U1799">
        <v>3300</v>
      </c>
      <c r="V1799">
        <v>4369.55</v>
      </c>
      <c r="W1799">
        <v>14701.92</v>
      </c>
      <c r="X1799">
        <v>9885.42</v>
      </c>
      <c r="Y1799">
        <v>3217.95</v>
      </c>
      <c r="Z1799">
        <v>27940.42</v>
      </c>
    </row>
    <row r="1800" spans="2:26" x14ac:dyDescent="0.25">
      <c r="B1800" s="3">
        <v>44385</v>
      </c>
      <c r="C1800">
        <v>324.91000000000003</v>
      </c>
      <c r="D1800">
        <v>3.5251000000000001</v>
      </c>
      <c r="E1800">
        <v>98.35</v>
      </c>
      <c r="F1800">
        <v>98.536000000000001</v>
      </c>
      <c r="G1800">
        <v>92.417000000000002</v>
      </c>
      <c r="H1800">
        <v>1144.95</v>
      </c>
      <c r="I1800">
        <v>1.1845000000000001</v>
      </c>
      <c r="J1800">
        <v>6.4904999999999999</v>
      </c>
      <c r="K1800">
        <v>217.65700000000001</v>
      </c>
      <c r="L1800">
        <v>32960</v>
      </c>
      <c r="M1800">
        <v>52.18</v>
      </c>
      <c r="N1800">
        <v>1802.83</v>
      </c>
      <c r="O1800">
        <v>3.6880000000000002</v>
      </c>
      <c r="P1800">
        <v>12.935</v>
      </c>
      <c r="Q1800">
        <v>2.71</v>
      </c>
      <c r="R1800">
        <v>0.85</v>
      </c>
      <c r="S1800">
        <v>1.22</v>
      </c>
      <c r="T1800">
        <v>0.87</v>
      </c>
      <c r="U1800">
        <v>3281</v>
      </c>
      <c r="V1800">
        <v>4320.82</v>
      </c>
      <c r="W1800">
        <v>14559.79</v>
      </c>
      <c r="X1800">
        <v>9822.56</v>
      </c>
      <c r="Y1800">
        <v>3252.68</v>
      </c>
      <c r="Z1800">
        <v>28118.03</v>
      </c>
    </row>
    <row r="1801" spans="2:26" x14ac:dyDescent="0.25">
      <c r="B1801" s="3">
        <v>44384</v>
      </c>
      <c r="C1801">
        <v>321.74</v>
      </c>
      <c r="D1801">
        <v>3.4672999999999998</v>
      </c>
      <c r="E1801">
        <v>98.4</v>
      </c>
      <c r="F1801">
        <v>98.555999999999997</v>
      </c>
      <c r="G1801">
        <v>92.644000000000005</v>
      </c>
      <c r="H1801">
        <v>1138</v>
      </c>
      <c r="I1801">
        <v>1.179</v>
      </c>
      <c r="J1801">
        <v>6.4728000000000003</v>
      </c>
      <c r="K1801">
        <v>217.52709999999999</v>
      </c>
      <c r="L1801">
        <v>34700</v>
      </c>
      <c r="M1801">
        <v>52.42</v>
      </c>
      <c r="N1801">
        <v>1803.63</v>
      </c>
      <c r="O1801">
        <v>3.5960000000000001</v>
      </c>
      <c r="P1801">
        <v>12.685</v>
      </c>
      <c r="Q1801">
        <v>2.63</v>
      </c>
      <c r="R1801">
        <v>0.83</v>
      </c>
      <c r="S1801">
        <v>1.21</v>
      </c>
      <c r="T1801">
        <v>0.88</v>
      </c>
      <c r="U1801">
        <v>3241</v>
      </c>
      <c r="V1801">
        <v>4358.13</v>
      </c>
      <c r="W1801">
        <v>14665.06</v>
      </c>
      <c r="X1801">
        <v>10149.84</v>
      </c>
      <c r="Y1801">
        <v>3285.34</v>
      </c>
      <c r="Z1801">
        <v>28366.95</v>
      </c>
    </row>
    <row r="1802" spans="2:26" x14ac:dyDescent="0.25">
      <c r="B1802" s="3">
        <v>44383</v>
      </c>
      <c r="C1802">
        <v>320.87</v>
      </c>
      <c r="D1802">
        <v>3.4548000000000001</v>
      </c>
      <c r="E1802">
        <v>98.4</v>
      </c>
      <c r="F1802">
        <v>98.593000000000004</v>
      </c>
      <c r="G1802">
        <v>92.546000000000006</v>
      </c>
      <c r="H1802">
        <v>1129.75</v>
      </c>
      <c r="I1802">
        <v>1.1823999999999999</v>
      </c>
      <c r="J1802">
        <v>6.4790999999999999</v>
      </c>
      <c r="K1802">
        <v>217.07679999999999</v>
      </c>
      <c r="L1802">
        <v>33975</v>
      </c>
      <c r="M1802">
        <v>53.01</v>
      </c>
      <c r="N1802">
        <v>1797.08</v>
      </c>
      <c r="O1802">
        <v>3.637</v>
      </c>
      <c r="P1802">
        <v>12.885</v>
      </c>
      <c r="Q1802">
        <v>2.62</v>
      </c>
      <c r="R1802">
        <v>0.82</v>
      </c>
      <c r="S1802">
        <v>1.19</v>
      </c>
      <c r="T1802">
        <v>0.88</v>
      </c>
      <c r="U1802">
        <v>3179</v>
      </c>
      <c r="V1802">
        <v>4343.54</v>
      </c>
      <c r="W1802">
        <v>14663.64</v>
      </c>
      <c r="X1802">
        <v>10269.6</v>
      </c>
      <c r="Y1802">
        <v>3305.21</v>
      </c>
      <c r="Z1802">
        <v>28643.21</v>
      </c>
    </row>
    <row r="1803" spans="2:26" x14ac:dyDescent="0.25">
      <c r="B1803" s="3">
        <v>44382</v>
      </c>
      <c r="C1803">
        <v>316.04000000000002</v>
      </c>
      <c r="D1803">
        <v>3.4403999999999999</v>
      </c>
      <c r="E1803">
        <v>98.39</v>
      </c>
      <c r="F1803">
        <v>98.658000000000001</v>
      </c>
      <c r="G1803">
        <v>92.212000000000003</v>
      </c>
      <c r="H1803">
        <v>1131.8</v>
      </c>
      <c r="I1803">
        <v>1.1863999999999999</v>
      </c>
      <c r="J1803">
        <v>6.4641999999999999</v>
      </c>
      <c r="K1803">
        <v>222.13480000000001</v>
      </c>
      <c r="L1803">
        <v>33285</v>
      </c>
      <c r="M1803">
        <v>54.31</v>
      </c>
      <c r="N1803">
        <v>1791.77</v>
      </c>
      <c r="O1803">
        <v>3.7</v>
      </c>
      <c r="P1803">
        <v>13.115</v>
      </c>
      <c r="Q1803">
        <v>2.67</v>
      </c>
      <c r="R1803">
        <v>0.82</v>
      </c>
      <c r="S1803">
        <v>1.18</v>
      </c>
      <c r="T1803">
        <v>0.88</v>
      </c>
      <c r="U1803">
        <v>3224</v>
      </c>
      <c r="V1803">
        <v>4352.34</v>
      </c>
      <c r="W1803">
        <v>14639.33</v>
      </c>
      <c r="X1803">
        <v>10274.18</v>
      </c>
      <c r="Y1803">
        <v>3293.21</v>
      </c>
      <c r="Z1803">
        <v>28598.19</v>
      </c>
    </row>
    <row r="1804" spans="2:26" x14ac:dyDescent="0.25">
      <c r="B1804" s="3">
        <v>44381</v>
      </c>
      <c r="C1804">
        <v>316.04000000000002</v>
      </c>
      <c r="D1804">
        <v>3.4447999999999999</v>
      </c>
      <c r="E1804">
        <v>98.39</v>
      </c>
      <c r="F1804">
        <v>98.682000000000002</v>
      </c>
      <c r="G1804">
        <v>92.225999999999999</v>
      </c>
      <c r="H1804">
        <v>1134.8499999999999</v>
      </c>
      <c r="I1804">
        <v>1.1865000000000001</v>
      </c>
      <c r="J1804">
        <v>6.4729999999999999</v>
      </c>
      <c r="K1804">
        <v>224.14930000000001</v>
      </c>
      <c r="L1804">
        <v>33285</v>
      </c>
      <c r="M1804">
        <v>54.31</v>
      </c>
      <c r="N1804">
        <v>1787.3</v>
      </c>
      <c r="O1804">
        <v>3.7</v>
      </c>
      <c r="P1804">
        <v>13.115</v>
      </c>
      <c r="Q1804">
        <v>2.67</v>
      </c>
      <c r="R1804">
        <v>0.82</v>
      </c>
      <c r="S1804">
        <v>1.18</v>
      </c>
      <c r="T1804">
        <v>0.88</v>
      </c>
      <c r="U1804">
        <v>3285</v>
      </c>
      <c r="V1804">
        <v>4352.34</v>
      </c>
      <c r="W1804">
        <v>14639.33</v>
      </c>
      <c r="X1804">
        <v>10415.58</v>
      </c>
      <c r="Y1804">
        <v>3281.78</v>
      </c>
      <c r="Z1804">
        <v>28783.279999999999</v>
      </c>
    </row>
    <row r="1805" spans="2:26" x14ac:dyDescent="0.25">
      <c r="B1805" s="3">
        <v>44380</v>
      </c>
      <c r="C1805">
        <v>316.04000000000002</v>
      </c>
      <c r="D1805">
        <v>3.4447999999999999</v>
      </c>
      <c r="E1805">
        <v>98.39</v>
      </c>
      <c r="F1805">
        <v>98.682000000000002</v>
      </c>
      <c r="G1805">
        <v>92.225999999999999</v>
      </c>
      <c r="H1805">
        <v>1134.8499999999999</v>
      </c>
      <c r="I1805">
        <v>1.1865000000000001</v>
      </c>
      <c r="J1805">
        <v>6.4729999999999999</v>
      </c>
      <c r="K1805">
        <v>224.14930000000001</v>
      </c>
      <c r="L1805">
        <v>33285</v>
      </c>
      <c r="M1805">
        <v>54.31</v>
      </c>
      <c r="N1805">
        <v>1787.3</v>
      </c>
      <c r="O1805">
        <v>3.7</v>
      </c>
      <c r="P1805">
        <v>13.115</v>
      </c>
      <c r="Q1805">
        <v>2.67</v>
      </c>
      <c r="R1805">
        <v>0.82</v>
      </c>
      <c r="S1805">
        <v>1.18</v>
      </c>
      <c r="T1805">
        <v>0.88</v>
      </c>
      <c r="U1805">
        <v>3285</v>
      </c>
      <c r="V1805">
        <v>4352.34</v>
      </c>
      <c r="W1805">
        <v>14639.33</v>
      </c>
      <c r="X1805">
        <v>10415.58</v>
      </c>
      <c r="Y1805">
        <v>3281.78</v>
      </c>
      <c r="Z1805">
        <v>28783.279999999999</v>
      </c>
    </row>
    <row r="1806" spans="2:26" x14ac:dyDescent="0.25">
      <c r="B1806" s="3">
        <v>44379</v>
      </c>
      <c r="C1806">
        <v>316.04000000000002</v>
      </c>
      <c r="D1806">
        <v>3.4447999999999999</v>
      </c>
      <c r="E1806">
        <v>98.39</v>
      </c>
      <c r="F1806">
        <v>98.682000000000002</v>
      </c>
      <c r="G1806">
        <v>92.225999999999999</v>
      </c>
      <c r="H1806">
        <v>1134.8499999999999</v>
      </c>
      <c r="I1806">
        <v>1.1865000000000001</v>
      </c>
      <c r="J1806">
        <v>6.4729999999999999</v>
      </c>
      <c r="K1806">
        <v>224.14930000000001</v>
      </c>
      <c r="L1806">
        <v>33285</v>
      </c>
      <c r="M1806">
        <v>54.31</v>
      </c>
      <c r="N1806">
        <v>1787.3</v>
      </c>
      <c r="O1806">
        <v>3.7</v>
      </c>
      <c r="P1806">
        <v>13.115</v>
      </c>
      <c r="Q1806">
        <v>2.67</v>
      </c>
      <c r="R1806">
        <v>0.82</v>
      </c>
      <c r="S1806">
        <v>1.18</v>
      </c>
      <c r="T1806">
        <v>0.88</v>
      </c>
      <c r="U1806">
        <v>3285</v>
      </c>
      <c r="V1806">
        <v>4352.34</v>
      </c>
      <c r="W1806">
        <v>14639.33</v>
      </c>
      <c r="X1806">
        <v>10415.58</v>
      </c>
      <c r="Y1806">
        <v>3281.78</v>
      </c>
      <c r="Z1806">
        <v>28783.279999999999</v>
      </c>
    </row>
    <row r="1807" spans="2:26" x14ac:dyDescent="0.25">
      <c r="B1807" s="3">
        <v>44378</v>
      </c>
      <c r="C1807">
        <v>311.47000000000003</v>
      </c>
      <c r="D1807">
        <v>3.4314</v>
      </c>
      <c r="E1807">
        <v>98.38</v>
      </c>
      <c r="F1807">
        <v>98.733000000000004</v>
      </c>
      <c r="G1807">
        <v>92.596999999999994</v>
      </c>
      <c r="H1807">
        <v>1132.9000000000001</v>
      </c>
      <c r="I1807">
        <v>1.1850000000000001</v>
      </c>
      <c r="J1807">
        <v>6.4691000000000001</v>
      </c>
      <c r="K1807">
        <v>224.3186</v>
      </c>
      <c r="L1807">
        <v>33030</v>
      </c>
      <c r="M1807">
        <v>54.21</v>
      </c>
      <c r="N1807">
        <v>1776.84</v>
      </c>
      <c r="O1807">
        <v>3.661</v>
      </c>
      <c r="P1807">
        <v>13.23</v>
      </c>
      <c r="Q1807">
        <v>2.65</v>
      </c>
      <c r="R1807">
        <v>0.81</v>
      </c>
      <c r="S1807">
        <v>1.18</v>
      </c>
      <c r="T1807">
        <v>0.88</v>
      </c>
      <c r="U1807">
        <v>3338</v>
      </c>
      <c r="V1807">
        <v>4319.9399999999996</v>
      </c>
      <c r="W1807">
        <v>14522.38</v>
      </c>
      <c r="X1807">
        <v>10663.39</v>
      </c>
      <c r="Y1807">
        <v>3282.06</v>
      </c>
      <c r="Z1807">
        <v>28707.040000000001</v>
      </c>
    </row>
    <row r="1808" spans="2:26" x14ac:dyDescent="0.25">
      <c r="B1808" s="3">
        <v>44377</v>
      </c>
      <c r="C1808">
        <v>312.5</v>
      </c>
      <c r="D1808">
        <v>3.4483999999999999</v>
      </c>
      <c r="E1808">
        <v>98.37</v>
      </c>
      <c r="F1808">
        <v>98.754999999999995</v>
      </c>
      <c r="G1808">
        <v>92.436000000000007</v>
      </c>
      <c r="H1808">
        <v>1126.1500000000001</v>
      </c>
      <c r="I1808">
        <v>1.1858</v>
      </c>
      <c r="J1808">
        <v>6.4570999999999996</v>
      </c>
      <c r="K1808">
        <v>226.70009999999999</v>
      </c>
      <c r="L1808">
        <v>34725</v>
      </c>
      <c r="M1808">
        <v>54.03</v>
      </c>
      <c r="N1808">
        <v>1770.11</v>
      </c>
      <c r="O1808">
        <v>3.65</v>
      </c>
      <c r="P1808">
        <v>13.11</v>
      </c>
      <c r="Q1808">
        <v>2.68</v>
      </c>
      <c r="R1808">
        <v>0.8</v>
      </c>
      <c r="S1808">
        <v>1.17</v>
      </c>
      <c r="T1808">
        <v>0.85</v>
      </c>
      <c r="U1808">
        <v>3383</v>
      </c>
      <c r="V1808">
        <v>4297.5</v>
      </c>
      <c r="W1808">
        <v>14503.95</v>
      </c>
      <c r="X1808">
        <v>10663.39</v>
      </c>
      <c r="Y1808">
        <v>3296.68</v>
      </c>
      <c r="Z1808">
        <v>28791.53</v>
      </c>
    </row>
    <row r="1809" spans="2:26" x14ac:dyDescent="0.25">
      <c r="B1809" s="3">
        <v>44376</v>
      </c>
      <c r="C1809">
        <v>311.58</v>
      </c>
      <c r="D1809">
        <v>3.4554</v>
      </c>
      <c r="E1809">
        <v>98.36</v>
      </c>
      <c r="F1809">
        <v>98.792000000000002</v>
      </c>
      <c r="G1809">
        <v>92.049000000000007</v>
      </c>
      <c r="H1809">
        <v>1128.8</v>
      </c>
      <c r="I1809">
        <v>1.1897</v>
      </c>
      <c r="J1809">
        <v>6.4637000000000002</v>
      </c>
      <c r="K1809">
        <v>227.82820000000001</v>
      </c>
      <c r="L1809">
        <v>36430</v>
      </c>
      <c r="M1809">
        <v>53.97</v>
      </c>
      <c r="N1809">
        <v>1761.24</v>
      </c>
      <c r="O1809">
        <v>3.63</v>
      </c>
      <c r="P1809">
        <v>12.975</v>
      </c>
      <c r="Q1809">
        <v>2.72</v>
      </c>
      <c r="R1809">
        <v>0.81</v>
      </c>
      <c r="S1809">
        <v>1.17</v>
      </c>
      <c r="T1809">
        <v>0.87</v>
      </c>
      <c r="U1809">
        <v>3418</v>
      </c>
      <c r="V1809">
        <v>4291.8</v>
      </c>
      <c r="W1809">
        <v>14528.33</v>
      </c>
      <c r="X1809">
        <v>10757.3</v>
      </c>
      <c r="Y1809">
        <v>3286.68</v>
      </c>
      <c r="Z1809">
        <v>28812.61</v>
      </c>
    </row>
    <row r="1810" spans="2:26" x14ac:dyDescent="0.25">
      <c r="B1810" s="3">
        <v>44375</v>
      </c>
      <c r="C1810">
        <v>310.45999999999998</v>
      </c>
      <c r="D1810">
        <v>3.4554999999999998</v>
      </c>
      <c r="E1810">
        <v>98.38</v>
      </c>
      <c r="F1810">
        <v>98.834999999999994</v>
      </c>
      <c r="G1810">
        <v>91.887</v>
      </c>
      <c r="H1810">
        <v>1130.0999999999999</v>
      </c>
      <c r="I1810">
        <v>1.1924999999999999</v>
      </c>
      <c r="J1810">
        <v>6.4565999999999999</v>
      </c>
      <c r="K1810">
        <v>229.24029999999999</v>
      </c>
      <c r="L1810">
        <v>34525</v>
      </c>
      <c r="M1810">
        <v>53.98</v>
      </c>
      <c r="N1810">
        <v>1778.48</v>
      </c>
      <c r="O1810">
        <v>3.617</v>
      </c>
      <c r="P1810">
        <v>12.7</v>
      </c>
      <c r="Q1810">
        <v>2.72</v>
      </c>
      <c r="R1810">
        <v>0.81</v>
      </c>
      <c r="S1810">
        <v>1.18</v>
      </c>
      <c r="T1810">
        <v>0.87</v>
      </c>
      <c r="U1810">
        <v>3324</v>
      </c>
      <c r="V1810">
        <v>4290.6099999999997</v>
      </c>
      <c r="W1810">
        <v>14500.51</v>
      </c>
      <c r="X1810">
        <v>10863.57</v>
      </c>
      <c r="Y1810">
        <v>3301.89</v>
      </c>
      <c r="Z1810">
        <v>29048.02</v>
      </c>
    </row>
    <row r="1811" spans="2:26" x14ac:dyDescent="0.25">
      <c r="B1811" s="3">
        <v>44374</v>
      </c>
      <c r="C1811">
        <v>305.87</v>
      </c>
      <c r="D1811">
        <v>3.4853999999999998</v>
      </c>
      <c r="E1811">
        <v>98.37</v>
      </c>
      <c r="F1811">
        <v>98.828999999999994</v>
      </c>
      <c r="G1811">
        <v>91.850999999999999</v>
      </c>
      <c r="H1811">
        <v>1127.75</v>
      </c>
      <c r="I1811">
        <v>1.1935</v>
      </c>
      <c r="J1811">
        <v>6.4561999999999999</v>
      </c>
      <c r="K1811">
        <v>228.6147</v>
      </c>
      <c r="L1811">
        <v>33079.4</v>
      </c>
      <c r="M1811">
        <v>54.48</v>
      </c>
      <c r="N1811">
        <v>1781.44</v>
      </c>
      <c r="O1811">
        <v>3.496</v>
      </c>
      <c r="P1811">
        <v>12.755000000000001</v>
      </c>
      <c r="Q1811">
        <v>2.75</v>
      </c>
      <c r="R1811">
        <v>0.81</v>
      </c>
      <c r="S1811">
        <v>1.17</v>
      </c>
      <c r="T1811">
        <v>0.87</v>
      </c>
      <c r="U1811">
        <v>3255</v>
      </c>
      <c r="V1811">
        <v>4280.7</v>
      </c>
      <c r="W1811">
        <v>14360.39</v>
      </c>
      <c r="X1811">
        <v>10878.45</v>
      </c>
      <c r="Y1811">
        <v>3302.84</v>
      </c>
      <c r="Z1811">
        <v>29066.18</v>
      </c>
    </row>
    <row r="1812" spans="2:26" x14ac:dyDescent="0.25">
      <c r="B1812" s="3">
        <v>44373</v>
      </c>
      <c r="C1812">
        <v>305.87</v>
      </c>
      <c r="D1812">
        <v>3.4853999999999998</v>
      </c>
      <c r="E1812">
        <v>98.37</v>
      </c>
      <c r="F1812">
        <v>98.828999999999994</v>
      </c>
      <c r="G1812">
        <v>91.850999999999999</v>
      </c>
      <c r="H1812">
        <v>1127.75</v>
      </c>
      <c r="I1812">
        <v>1.1935</v>
      </c>
      <c r="J1812">
        <v>6.4561999999999999</v>
      </c>
      <c r="K1812">
        <v>228.6147</v>
      </c>
      <c r="L1812">
        <v>33079.4</v>
      </c>
      <c r="M1812">
        <v>54.48</v>
      </c>
      <c r="N1812">
        <v>1781.44</v>
      </c>
      <c r="O1812">
        <v>3.496</v>
      </c>
      <c r="P1812">
        <v>12.755000000000001</v>
      </c>
      <c r="Q1812">
        <v>2.75</v>
      </c>
      <c r="R1812">
        <v>0.81</v>
      </c>
      <c r="S1812">
        <v>1.17</v>
      </c>
      <c r="T1812">
        <v>0.87</v>
      </c>
      <c r="U1812">
        <v>3255</v>
      </c>
      <c r="V1812">
        <v>4280.7</v>
      </c>
      <c r="W1812">
        <v>14360.39</v>
      </c>
      <c r="X1812">
        <v>10878.45</v>
      </c>
      <c r="Y1812">
        <v>3302.84</v>
      </c>
      <c r="Z1812">
        <v>29066.18</v>
      </c>
    </row>
    <row r="1813" spans="2:26" x14ac:dyDescent="0.25">
      <c r="B1813" s="3">
        <v>44372</v>
      </c>
      <c r="C1813">
        <v>305.87</v>
      </c>
      <c r="D1813">
        <v>3.4853999999999998</v>
      </c>
      <c r="E1813">
        <v>98.35</v>
      </c>
      <c r="F1813">
        <v>98.828999999999994</v>
      </c>
      <c r="G1813">
        <v>91.850999999999999</v>
      </c>
      <c r="H1813">
        <v>1127.75</v>
      </c>
      <c r="I1813">
        <v>1.1935</v>
      </c>
      <c r="J1813">
        <v>6.4561999999999999</v>
      </c>
      <c r="K1813">
        <v>228.6147</v>
      </c>
      <c r="L1813">
        <v>33079.4</v>
      </c>
      <c r="M1813">
        <v>54.48</v>
      </c>
      <c r="N1813">
        <v>1781.44</v>
      </c>
      <c r="O1813">
        <v>3.496</v>
      </c>
      <c r="P1813">
        <v>12.755000000000001</v>
      </c>
      <c r="Q1813">
        <v>2.75</v>
      </c>
      <c r="R1813">
        <v>0.81</v>
      </c>
      <c r="S1813">
        <v>1.17</v>
      </c>
      <c r="T1813">
        <v>0.87</v>
      </c>
      <c r="U1813">
        <v>3255</v>
      </c>
      <c r="V1813">
        <v>4280.7</v>
      </c>
      <c r="W1813">
        <v>14360.39</v>
      </c>
      <c r="X1813">
        <v>10878.45</v>
      </c>
      <c r="Y1813">
        <v>3302.84</v>
      </c>
      <c r="Z1813">
        <v>29066.18</v>
      </c>
    </row>
    <row r="1814" spans="2:26" x14ac:dyDescent="0.25">
      <c r="B1814" s="3">
        <v>44371</v>
      </c>
      <c r="C1814">
        <v>309.20999999999998</v>
      </c>
      <c r="D1814">
        <v>3.4988000000000001</v>
      </c>
      <c r="E1814">
        <v>98.35</v>
      </c>
      <c r="F1814">
        <v>98.83</v>
      </c>
      <c r="G1814">
        <v>91.813999999999993</v>
      </c>
      <c r="H1814">
        <v>1134.75</v>
      </c>
      <c r="I1814">
        <v>1.1932</v>
      </c>
      <c r="J1814">
        <v>6.4718999999999998</v>
      </c>
      <c r="K1814">
        <v>230.88059999999999</v>
      </c>
      <c r="L1814">
        <v>34805</v>
      </c>
      <c r="M1814">
        <v>54.94</v>
      </c>
      <c r="N1814">
        <v>1775.17</v>
      </c>
      <c r="O1814">
        <v>3.4180000000000001</v>
      </c>
      <c r="P1814">
        <v>12.625</v>
      </c>
      <c r="Q1814">
        <v>2.78</v>
      </c>
      <c r="R1814">
        <v>0.82</v>
      </c>
      <c r="S1814">
        <v>1.19</v>
      </c>
      <c r="T1814">
        <v>0.86</v>
      </c>
      <c r="U1814">
        <v>3175</v>
      </c>
      <c r="V1814">
        <v>4266.49</v>
      </c>
      <c r="W1814">
        <v>14369.71</v>
      </c>
      <c r="X1814">
        <v>10677.31</v>
      </c>
      <c r="Y1814">
        <v>3286.1</v>
      </c>
      <c r="Z1814">
        <v>28875.23</v>
      </c>
    </row>
    <row r="1815" spans="2:26" x14ac:dyDescent="0.25">
      <c r="B1815" s="3">
        <v>44370</v>
      </c>
      <c r="C1815">
        <v>308.72000000000003</v>
      </c>
      <c r="D1815">
        <v>3.4958999999999998</v>
      </c>
      <c r="E1815">
        <v>98.34</v>
      </c>
      <c r="F1815">
        <v>98.828000000000003</v>
      </c>
      <c r="G1815">
        <v>91.802000000000007</v>
      </c>
      <c r="H1815">
        <v>1137.6500000000001</v>
      </c>
      <c r="I1815">
        <v>1.1926000000000001</v>
      </c>
      <c r="J1815">
        <v>6.4743000000000004</v>
      </c>
      <c r="K1815">
        <v>229.024</v>
      </c>
      <c r="L1815">
        <v>32900</v>
      </c>
      <c r="M1815">
        <v>54.95</v>
      </c>
      <c r="N1815">
        <v>1778.68</v>
      </c>
      <c r="O1815">
        <v>3.3330000000000002</v>
      </c>
      <c r="P1815">
        <v>12.605</v>
      </c>
      <c r="Q1815">
        <v>2.8</v>
      </c>
      <c r="R1815">
        <v>0.82</v>
      </c>
      <c r="S1815">
        <v>1.19</v>
      </c>
      <c r="T1815">
        <v>0.86</v>
      </c>
      <c r="U1815">
        <v>3147</v>
      </c>
      <c r="V1815">
        <v>4241.84</v>
      </c>
      <c r="W1815">
        <v>14271.73</v>
      </c>
      <c r="X1815">
        <v>10673.91</v>
      </c>
      <c r="Y1815">
        <v>3276.19</v>
      </c>
      <c r="Z1815">
        <v>28874.89</v>
      </c>
    </row>
    <row r="1816" spans="2:26" x14ac:dyDescent="0.25">
      <c r="B1816" s="3">
        <v>44369</v>
      </c>
      <c r="C1816">
        <v>311.18</v>
      </c>
      <c r="D1816">
        <v>3.5158</v>
      </c>
      <c r="E1816">
        <v>98.33</v>
      </c>
      <c r="F1816">
        <v>98.83</v>
      </c>
      <c r="G1816">
        <v>91.756</v>
      </c>
      <c r="H1816">
        <v>1131.8</v>
      </c>
      <c r="I1816">
        <v>1.194</v>
      </c>
      <c r="J1816">
        <v>6.4810999999999996</v>
      </c>
      <c r="K1816">
        <v>228.24510000000001</v>
      </c>
      <c r="L1816">
        <v>32480</v>
      </c>
      <c r="M1816">
        <v>55.06</v>
      </c>
      <c r="N1816">
        <v>1778.74</v>
      </c>
      <c r="O1816">
        <v>3.258</v>
      </c>
      <c r="P1816">
        <v>12.4</v>
      </c>
      <c r="Q1816">
        <v>2.85</v>
      </c>
      <c r="R1816">
        <v>0.82</v>
      </c>
      <c r="S1816">
        <v>1.19</v>
      </c>
      <c r="T1816">
        <v>0.87</v>
      </c>
      <c r="U1816">
        <v>3119</v>
      </c>
      <c r="V1816">
        <v>4246.4399999999996</v>
      </c>
      <c r="W1816">
        <v>14253.27</v>
      </c>
      <c r="X1816">
        <v>10469.799999999999</v>
      </c>
      <c r="Y1816">
        <v>3263.88</v>
      </c>
      <c r="Z1816">
        <v>28884.13</v>
      </c>
    </row>
    <row r="1817" spans="2:26" x14ac:dyDescent="0.25">
      <c r="B1817" s="3">
        <v>44368</v>
      </c>
      <c r="C1817">
        <v>307.35000000000002</v>
      </c>
      <c r="D1817">
        <v>3.4855999999999998</v>
      </c>
      <c r="E1817">
        <v>98.33</v>
      </c>
      <c r="F1817">
        <v>98.856999999999999</v>
      </c>
      <c r="G1817">
        <v>91.899000000000001</v>
      </c>
      <c r="H1817">
        <v>1134.5999999999999</v>
      </c>
      <c r="I1817">
        <v>1.1919</v>
      </c>
      <c r="J1817">
        <v>6.4668999999999999</v>
      </c>
      <c r="K1817">
        <v>226.20089999999999</v>
      </c>
      <c r="L1817">
        <v>32560</v>
      </c>
      <c r="M1817">
        <v>54.92</v>
      </c>
      <c r="N1817">
        <v>1783.27</v>
      </c>
      <c r="O1817">
        <v>3.1909999999999998</v>
      </c>
      <c r="P1817">
        <v>11.95</v>
      </c>
      <c r="Q1817">
        <v>2.81</v>
      </c>
      <c r="R1817">
        <v>0.82</v>
      </c>
      <c r="S1817">
        <v>1.18</v>
      </c>
      <c r="T1817">
        <v>0.86</v>
      </c>
      <c r="U1817">
        <v>3190</v>
      </c>
      <c r="V1817">
        <v>4224.79</v>
      </c>
      <c r="W1817">
        <v>14141.48</v>
      </c>
      <c r="X1817">
        <v>10547.86</v>
      </c>
      <c r="Y1817">
        <v>3240.79</v>
      </c>
      <c r="Z1817">
        <v>28010.93</v>
      </c>
    </row>
    <row r="1818" spans="2:26" x14ac:dyDescent="0.25">
      <c r="B1818" s="3">
        <v>44367</v>
      </c>
      <c r="C1818">
        <v>310.99</v>
      </c>
      <c r="D1818">
        <v>3.5141</v>
      </c>
      <c r="E1818">
        <v>98.36</v>
      </c>
      <c r="F1818">
        <v>98.869</v>
      </c>
      <c r="G1818">
        <v>92.224999999999994</v>
      </c>
      <c r="H1818">
        <v>1132.0999999999999</v>
      </c>
      <c r="I1818">
        <v>1.1863999999999999</v>
      </c>
      <c r="J1818">
        <v>6.4531000000000001</v>
      </c>
      <c r="K1818">
        <v>222.3852</v>
      </c>
      <c r="L1818">
        <v>35285</v>
      </c>
      <c r="M1818">
        <v>54.3</v>
      </c>
      <c r="N1818">
        <v>1764.16</v>
      </c>
      <c r="O1818">
        <v>3.2149999999999999</v>
      </c>
      <c r="P1818">
        <v>11.87</v>
      </c>
      <c r="Q1818">
        <v>2.86</v>
      </c>
      <c r="R1818">
        <v>0.82</v>
      </c>
      <c r="S1818">
        <v>1.19</v>
      </c>
      <c r="T1818">
        <v>0.87</v>
      </c>
      <c r="U1818">
        <v>3218</v>
      </c>
      <c r="V1818">
        <v>4166.45</v>
      </c>
      <c r="W1818">
        <v>14030.38</v>
      </c>
      <c r="X1818">
        <v>10646.39</v>
      </c>
      <c r="Y1818">
        <v>3267.93</v>
      </c>
      <c r="Z1818">
        <v>28964.080000000002</v>
      </c>
    </row>
    <row r="1819" spans="2:26" x14ac:dyDescent="0.25">
      <c r="B1819" s="3">
        <v>44366</v>
      </c>
      <c r="C1819">
        <v>310.99</v>
      </c>
      <c r="D1819">
        <v>3.5141</v>
      </c>
      <c r="E1819">
        <v>98.36</v>
      </c>
      <c r="F1819">
        <v>98.869</v>
      </c>
      <c r="G1819">
        <v>92.224999999999994</v>
      </c>
      <c r="H1819">
        <v>1132.0999999999999</v>
      </c>
      <c r="I1819">
        <v>1.1863999999999999</v>
      </c>
      <c r="J1819">
        <v>6.4531000000000001</v>
      </c>
      <c r="K1819">
        <v>222.3852</v>
      </c>
      <c r="L1819">
        <v>35285</v>
      </c>
      <c r="M1819">
        <v>54.3</v>
      </c>
      <c r="N1819">
        <v>1764.16</v>
      </c>
      <c r="O1819">
        <v>3.2149999999999999</v>
      </c>
      <c r="P1819">
        <v>11.87</v>
      </c>
      <c r="Q1819">
        <v>2.86</v>
      </c>
      <c r="R1819">
        <v>0.82</v>
      </c>
      <c r="S1819">
        <v>1.19</v>
      </c>
      <c r="T1819">
        <v>0.87</v>
      </c>
      <c r="U1819">
        <v>3218</v>
      </c>
      <c r="V1819">
        <v>4166.45</v>
      </c>
      <c r="W1819">
        <v>14030.38</v>
      </c>
      <c r="X1819">
        <v>10646.39</v>
      </c>
      <c r="Y1819">
        <v>3267.93</v>
      </c>
      <c r="Z1819">
        <v>28964.080000000002</v>
      </c>
    </row>
    <row r="1820" spans="2:26" x14ac:dyDescent="0.25">
      <c r="B1820" s="3">
        <v>44365</v>
      </c>
      <c r="C1820">
        <v>310.99</v>
      </c>
      <c r="D1820">
        <v>3.5141</v>
      </c>
      <c r="E1820">
        <v>98.33</v>
      </c>
      <c r="F1820">
        <v>98.869</v>
      </c>
      <c r="G1820">
        <v>92.224999999999994</v>
      </c>
      <c r="H1820">
        <v>1132.0999999999999</v>
      </c>
      <c r="I1820">
        <v>1.1863999999999999</v>
      </c>
      <c r="J1820">
        <v>6.4531000000000001</v>
      </c>
      <c r="K1820">
        <v>222.3852</v>
      </c>
      <c r="L1820">
        <v>35285</v>
      </c>
      <c r="M1820">
        <v>54.3</v>
      </c>
      <c r="N1820">
        <v>1764.16</v>
      </c>
      <c r="O1820">
        <v>3.2149999999999999</v>
      </c>
      <c r="P1820">
        <v>11.87</v>
      </c>
      <c r="Q1820">
        <v>2.86</v>
      </c>
      <c r="R1820">
        <v>0.82</v>
      </c>
      <c r="S1820">
        <v>1.19</v>
      </c>
      <c r="T1820">
        <v>0.87</v>
      </c>
      <c r="U1820">
        <v>3218</v>
      </c>
      <c r="V1820">
        <v>4166.45</v>
      </c>
      <c r="W1820">
        <v>14030.38</v>
      </c>
      <c r="X1820">
        <v>10646.39</v>
      </c>
      <c r="Y1820">
        <v>3267.93</v>
      </c>
      <c r="Z1820">
        <v>28964.080000000002</v>
      </c>
    </row>
    <row r="1821" spans="2:26" x14ac:dyDescent="0.25">
      <c r="B1821" s="3">
        <v>44364</v>
      </c>
      <c r="C1821">
        <v>309.33</v>
      </c>
      <c r="D1821">
        <v>3.4950999999999999</v>
      </c>
      <c r="E1821">
        <v>98.37</v>
      </c>
      <c r="F1821">
        <v>98.870999999999995</v>
      </c>
      <c r="G1821">
        <v>91.888999999999996</v>
      </c>
      <c r="H1821">
        <v>1130.3499999999999</v>
      </c>
      <c r="I1821">
        <v>1.1907000000000001</v>
      </c>
      <c r="J1821">
        <v>6.4482999999999997</v>
      </c>
      <c r="K1821">
        <v>226.44739999999999</v>
      </c>
      <c r="L1821">
        <v>37665</v>
      </c>
      <c r="M1821">
        <v>53.78</v>
      </c>
      <c r="N1821">
        <v>1773.5</v>
      </c>
      <c r="O1821">
        <v>3.2530000000000001</v>
      </c>
      <c r="P1821">
        <v>11.595000000000001</v>
      </c>
      <c r="Q1821">
        <v>2.84</v>
      </c>
      <c r="R1821">
        <v>0.82</v>
      </c>
      <c r="S1821">
        <v>1.18</v>
      </c>
      <c r="T1821">
        <v>0.87</v>
      </c>
      <c r="U1821">
        <v>3267</v>
      </c>
      <c r="V1821">
        <v>4221.8599999999997</v>
      </c>
      <c r="W1821">
        <v>14161.35</v>
      </c>
      <c r="X1821">
        <v>10589.67</v>
      </c>
      <c r="Y1821">
        <v>3264.96</v>
      </c>
      <c r="Z1821">
        <v>29018.33</v>
      </c>
    </row>
    <row r="1822" spans="2:26" x14ac:dyDescent="0.25">
      <c r="B1822" s="3">
        <v>44363</v>
      </c>
      <c r="C1822">
        <v>303.41000000000003</v>
      </c>
      <c r="D1822">
        <v>3.4573999999999998</v>
      </c>
      <c r="E1822">
        <v>98.39</v>
      </c>
      <c r="F1822">
        <v>98.881</v>
      </c>
      <c r="G1822">
        <v>91.129000000000005</v>
      </c>
      <c r="H1822">
        <v>1117.05</v>
      </c>
      <c r="I1822">
        <v>1.1995</v>
      </c>
      <c r="J1822">
        <v>6.3979999999999997</v>
      </c>
      <c r="K1822">
        <v>224.04300000000001</v>
      </c>
      <c r="L1822">
        <v>38565</v>
      </c>
      <c r="M1822">
        <v>54.85</v>
      </c>
      <c r="N1822">
        <v>1811.47</v>
      </c>
      <c r="O1822">
        <v>3.2509999999999999</v>
      </c>
      <c r="P1822">
        <v>11.63</v>
      </c>
      <c r="Q1822">
        <v>2.8</v>
      </c>
      <c r="R1822">
        <v>0.81</v>
      </c>
      <c r="S1822">
        <v>1.17</v>
      </c>
      <c r="T1822">
        <v>0.86</v>
      </c>
      <c r="U1822">
        <v>3176</v>
      </c>
      <c r="V1822">
        <v>4223.7</v>
      </c>
      <c r="W1822">
        <v>14039.68</v>
      </c>
      <c r="X1822">
        <v>10562.97</v>
      </c>
      <c r="Y1822">
        <v>3278.68</v>
      </c>
      <c r="Z1822">
        <v>29291.01</v>
      </c>
    </row>
    <row r="1823" spans="2:26" x14ac:dyDescent="0.25">
      <c r="B1823" s="3">
        <v>44362</v>
      </c>
      <c r="C1823">
        <v>306.8</v>
      </c>
      <c r="D1823">
        <v>3.4935999999999998</v>
      </c>
      <c r="E1823">
        <v>98.41</v>
      </c>
      <c r="F1823">
        <v>98.873000000000005</v>
      </c>
      <c r="G1823">
        <v>90.536000000000001</v>
      </c>
      <c r="H1823">
        <v>1117</v>
      </c>
      <c r="I1823">
        <v>1.2125999999999999</v>
      </c>
      <c r="J1823">
        <v>6.4061000000000003</v>
      </c>
      <c r="K1823">
        <v>221.57579999999999</v>
      </c>
      <c r="L1823">
        <v>39995</v>
      </c>
      <c r="M1823">
        <v>54.56</v>
      </c>
      <c r="N1823">
        <v>1859.02</v>
      </c>
      <c r="O1823">
        <v>3.24</v>
      </c>
      <c r="P1823">
        <v>10.923999999999999</v>
      </c>
      <c r="Q1823">
        <v>2.86</v>
      </c>
      <c r="R1823">
        <v>0.83</v>
      </c>
      <c r="S1823">
        <v>1.19</v>
      </c>
      <c r="T1823">
        <v>0.88</v>
      </c>
      <c r="U1823">
        <v>3025</v>
      </c>
      <c r="V1823">
        <v>4246.59</v>
      </c>
      <c r="W1823">
        <v>14072.86</v>
      </c>
      <c r="X1823">
        <v>10668.93</v>
      </c>
      <c r="Y1823">
        <v>3258.63</v>
      </c>
      <c r="Z1823">
        <v>29441.3</v>
      </c>
    </row>
    <row r="1824" spans="2:26" x14ac:dyDescent="0.25">
      <c r="B1824" s="3">
        <v>44361</v>
      </c>
      <c r="C1824">
        <v>303.27</v>
      </c>
      <c r="D1824">
        <v>3.4729000000000001</v>
      </c>
      <c r="E1824">
        <v>98.41</v>
      </c>
      <c r="F1824">
        <v>98.87</v>
      </c>
      <c r="G1824">
        <v>90.522000000000006</v>
      </c>
      <c r="H1824">
        <v>1116.8</v>
      </c>
      <c r="I1824">
        <v>1.212</v>
      </c>
      <c r="J1824">
        <v>6.3986999999999998</v>
      </c>
      <c r="K1824">
        <v>220.74719999999999</v>
      </c>
      <c r="L1824">
        <v>39710</v>
      </c>
      <c r="M1824">
        <v>54.2</v>
      </c>
      <c r="N1824">
        <v>1866.18</v>
      </c>
      <c r="O1824">
        <v>3.3519999999999999</v>
      </c>
      <c r="P1824">
        <v>10.92</v>
      </c>
      <c r="Q1824">
        <v>2.84</v>
      </c>
      <c r="R1824">
        <v>0.83</v>
      </c>
      <c r="S1824">
        <v>1.2</v>
      </c>
      <c r="T1824">
        <v>0.88</v>
      </c>
      <c r="U1824">
        <v>2944</v>
      </c>
      <c r="V1824">
        <v>4255.1499999999996</v>
      </c>
      <c r="W1824">
        <v>14174.14</v>
      </c>
      <c r="X1824">
        <v>10750.95</v>
      </c>
      <c r="Y1824">
        <v>3252.13</v>
      </c>
      <c r="Z1824">
        <v>29161.8</v>
      </c>
    </row>
    <row r="1825" spans="2:26" x14ac:dyDescent="0.25">
      <c r="B1825" s="3">
        <v>44360</v>
      </c>
      <c r="C1825">
        <v>303.69</v>
      </c>
      <c r="D1825">
        <v>3.5051999999999999</v>
      </c>
      <c r="E1825">
        <v>98.42</v>
      </c>
      <c r="F1825">
        <v>98.864000000000004</v>
      </c>
      <c r="G1825">
        <v>90.555000000000007</v>
      </c>
      <c r="H1825">
        <v>1111.2</v>
      </c>
      <c r="I1825">
        <v>1.2109000000000001</v>
      </c>
      <c r="J1825">
        <v>6.3986999999999998</v>
      </c>
      <c r="K1825">
        <v>218.15950000000001</v>
      </c>
      <c r="L1825">
        <v>37325</v>
      </c>
      <c r="M1825">
        <v>54.22</v>
      </c>
      <c r="N1825">
        <v>1877.53</v>
      </c>
      <c r="O1825">
        <v>3.2959999999999998</v>
      </c>
      <c r="P1825">
        <v>10.92</v>
      </c>
      <c r="Q1825">
        <v>2.9</v>
      </c>
      <c r="R1825">
        <v>0.84</v>
      </c>
      <c r="S1825">
        <v>1.2</v>
      </c>
      <c r="T1825">
        <v>0.88</v>
      </c>
      <c r="U1825">
        <v>2857</v>
      </c>
      <c r="V1825">
        <v>4247.4399999999996</v>
      </c>
      <c r="W1825">
        <v>14069.42</v>
      </c>
      <c r="X1825">
        <v>10750.95</v>
      </c>
      <c r="Y1825">
        <v>3249.32</v>
      </c>
      <c r="Z1825">
        <v>28948.73</v>
      </c>
    </row>
    <row r="1826" spans="2:26" x14ac:dyDescent="0.25">
      <c r="B1826" s="3">
        <v>44359</v>
      </c>
      <c r="C1826">
        <v>303.69</v>
      </c>
      <c r="D1826">
        <v>3.5051999999999999</v>
      </c>
      <c r="E1826">
        <v>98.42</v>
      </c>
      <c r="F1826">
        <v>98.864000000000004</v>
      </c>
      <c r="G1826">
        <v>90.555000000000007</v>
      </c>
      <c r="H1826">
        <v>1111.2</v>
      </c>
      <c r="I1826">
        <v>1.2109000000000001</v>
      </c>
      <c r="J1826">
        <v>6.3986999999999998</v>
      </c>
      <c r="K1826">
        <v>218.15950000000001</v>
      </c>
      <c r="L1826">
        <v>37325</v>
      </c>
      <c r="M1826">
        <v>54.22</v>
      </c>
      <c r="N1826">
        <v>1877.53</v>
      </c>
      <c r="O1826">
        <v>3.2959999999999998</v>
      </c>
      <c r="P1826">
        <v>10.92</v>
      </c>
      <c r="Q1826">
        <v>2.9</v>
      </c>
      <c r="R1826">
        <v>0.84</v>
      </c>
      <c r="S1826">
        <v>1.2</v>
      </c>
      <c r="T1826">
        <v>0.88</v>
      </c>
      <c r="U1826">
        <v>2857</v>
      </c>
      <c r="V1826">
        <v>4247.4399999999996</v>
      </c>
      <c r="W1826">
        <v>14069.42</v>
      </c>
      <c r="X1826">
        <v>10750.95</v>
      </c>
      <c r="Y1826">
        <v>3249.32</v>
      </c>
      <c r="Z1826">
        <v>28948.73</v>
      </c>
    </row>
    <row r="1827" spans="2:26" x14ac:dyDescent="0.25">
      <c r="B1827" s="3">
        <v>44358</v>
      </c>
      <c r="C1827">
        <v>303.69</v>
      </c>
      <c r="D1827">
        <v>3.5051999999999999</v>
      </c>
      <c r="E1827">
        <v>98.21</v>
      </c>
      <c r="F1827">
        <v>98.864000000000004</v>
      </c>
      <c r="G1827">
        <v>90.555000000000007</v>
      </c>
      <c r="H1827">
        <v>1111.2</v>
      </c>
      <c r="I1827">
        <v>1.2109000000000001</v>
      </c>
      <c r="J1827">
        <v>6.3986999999999998</v>
      </c>
      <c r="K1827">
        <v>218.15950000000001</v>
      </c>
      <c r="L1827">
        <v>37325</v>
      </c>
      <c r="M1827">
        <v>54.22</v>
      </c>
      <c r="N1827">
        <v>1877.53</v>
      </c>
      <c r="O1827">
        <v>3.2959999999999998</v>
      </c>
      <c r="P1827">
        <v>10.92</v>
      </c>
      <c r="Q1827">
        <v>2.9</v>
      </c>
      <c r="R1827">
        <v>0.84</v>
      </c>
      <c r="S1827">
        <v>1.2</v>
      </c>
      <c r="T1827">
        <v>0.88</v>
      </c>
      <c r="U1827">
        <v>2857</v>
      </c>
      <c r="V1827">
        <v>4247.4399999999996</v>
      </c>
      <c r="W1827">
        <v>14069.42</v>
      </c>
      <c r="X1827">
        <v>10750.95</v>
      </c>
      <c r="Y1827">
        <v>3249.32</v>
      </c>
      <c r="Z1827">
        <v>28948.73</v>
      </c>
    </row>
    <row r="1828" spans="2:26" x14ac:dyDescent="0.25">
      <c r="B1828" s="3">
        <v>44357</v>
      </c>
      <c r="C1828">
        <v>307.47000000000003</v>
      </c>
      <c r="D1828">
        <v>3.5261</v>
      </c>
      <c r="E1828">
        <v>98.21</v>
      </c>
      <c r="F1828">
        <v>98.855000000000004</v>
      </c>
      <c r="G1828">
        <v>90.075000000000003</v>
      </c>
      <c r="H1828">
        <v>1115.5</v>
      </c>
      <c r="I1828">
        <v>1.2170000000000001</v>
      </c>
      <c r="J1828">
        <v>6.3932000000000002</v>
      </c>
      <c r="K1828">
        <v>219.9897</v>
      </c>
      <c r="L1828">
        <v>36690</v>
      </c>
      <c r="M1828">
        <v>54.14</v>
      </c>
      <c r="N1828">
        <v>1898.51</v>
      </c>
      <c r="O1828">
        <v>3.149</v>
      </c>
      <c r="P1828">
        <v>10.925000000000001</v>
      </c>
      <c r="Q1828">
        <v>2.91</v>
      </c>
      <c r="R1828">
        <v>0.85</v>
      </c>
      <c r="S1828">
        <v>1.21</v>
      </c>
      <c r="T1828">
        <v>0.89</v>
      </c>
      <c r="U1828">
        <v>2669</v>
      </c>
      <c r="V1828">
        <v>4239.18</v>
      </c>
      <c r="W1828">
        <v>14020.33</v>
      </c>
      <c r="X1828">
        <v>10716.28</v>
      </c>
      <c r="Y1828">
        <v>3224.64</v>
      </c>
      <c r="Z1828">
        <v>28958.560000000001</v>
      </c>
    </row>
    <row r="1829" spans="2:26" x14ac:dyDescent="0.25">
      <c r="B1829" s="3">
        <v>44356</v>
      </c>
      <c r="C1829">
        <v>305.33</v>
      </c>
      <c r="D1829">
        <v>3.5110000000000001</v>
      </c>
      <c r="E1829">
        <v>98.19</v>
      </c>
      <c r="F1829">
        <v>98.852000000000004</v>
      </c>
      <c r="G1829">
        <v>90.12</v>
      </c>
      <c r="H1829">
        <v>1115.2</v>
      </c>
      <c r="I1829">
        <v>1.218</v>
      </c>
      <c r="J1829">
        <v>6.3872</v>
      </c>
      <c r="K1829">
        <v>220.6542</v>
      </c>
      <c r="L1829">
        <v>36375</v>
      </c>
      <c r="M1829">
        <v>54.23</v>
      </c>
      <c r="N1829">
        <v>1888.57</v>
      </c>
      <c r="O1829">
        <v>3.129</v>
      </c>
      <c r="P1829">
        <v>10.9</v>
      </c>
      <c r="Q1829">
        <v>2.91</v>
      </c>
      <c r="R1829">
        <v>0.85</v>
      </c>
      <c r="S1829">
        <v>1.22</v>
      </c>
      <c r="T1829">
        <v>0.88</v>
      </c>
      <c r="U1829">
        <v>2481</v>
      </c>
      <c r="V1829">
        <v>4219.55</v>
      </c>
      <c r="W1829">
        <v>13911.75</v>
      </c>
      <c r="X1829">
        <v>10704.75</v>
      </c>
      <c r="Y1829">
        <v>3216.18</v>
      </c>
      <c r="Z1829">
        <v>28860.799999999999</v>
      </c>
    </row>
    <row r="1830" spans="2:26" x14ac:dyDescent="0.25">
      <c r="B1830" s="3">
        <v>44355</v>
      </c>
      <c r="C1830">
        <v>306.69</v>
      </c>
      <c r="D1830">
        <v>3.52</v>
      </c>
      <c r="E1830">
        <v>98.17</v>
      </c>
      <c r="F1830">
        <v>98.858000000000004</v>
      </c>
      <c r="G1830">
        <v>90.075999999999993</v>
      </c>
      <c r="H1830">
        <v>1114.2</v>
      </c>
      <c r="I1830">
        <v>1.2173</v>
      </c>
      <c r="J1830">
        <v>6.4005000000000001</v>
      </c>
      <c r="K1830">
        <v>222.0188</v>
      </c>
      <c r="L1830">
        <v>32910</v>
      </c>
      <c r="M1830">
        <v>54.12</v>
      </c>
      <c r="N1830">
        <v>1892.89</v>
      </c>
      <c r="O1830">
        <v>3.1280000000000001</v>
      </c>
      <c r="P1830">
        <v>10.85</v>
      </c>
      <c r="Q1830">
        <v>2.92</v>
      </c>
      <c r="R1830">
        <v>0.85</v>
      </c>
      <c r="S1830">
        <v>1.22</v>
      </c>
      <c r="T1830">
        <v>0.88</v>
      </c>
      <c r="U1830">
        <v>2420</v>
      </c>
      <c r="V1830">
        <v>4227.26</v>
      </c>
      <c r="W1830">
        <v>13924.91</v>
      </c>
      <c r="X1830">
        <v>10729.52</v>
      </c>
      <c r="Y1830">
        <v>3247.83</v>
      </c>
      <c r="Z1830">
        <v>28963.56</v>
      </c>
    </row>
    <row r="1831" spans="2:26" x14ac:dyDescent="0.25">
      <c r="B1831" s="3">
        <v>44354</v>
      </c>
      <c r="C1831">
        <v>307</v>
      </c>
      <c r="D1831">
        <v>3.53</v>
      </c>
      <c r="E1831">
        <v>98.14</v>
      </c>
      <c r="F1831">
        <v>98.837999999999994</v>
      </c>
      <c r="G1831">
        <v>89.95</v>
      </c>
      <c r="H1831">
        <v>1112.8</v>
      </c>
      <c r="I1831">
        <v>1.2190000000000001</v>
      </c>
      <c r="J1831">
        <v>6.3974000000000002</v>
      </c>
      <c r="K1831">
        <v>220.14449999999999</v>
      </c>
      <c r="L1831">
        <v>35645</v>
      </c>
      <c r="M1831">
        <v>53.63</v>
      </c>
      <c r="N1831">
        <v>1899.21</v>
      </c>
      <c r="O1831">
        <v>3.07</v>
      </c>
      <c r="P1831">
        <v>10.675000000000001</v>
      </c>
      <c r="Q1831">
        <v>2.92</v>
      </c>
      <c r="R1831">
        <v>0.85</v>
      </c>
      <c r="S1831">
        <v>1.22</v>
      </c>
      <c r="T1831">
        <v>0.89</v>
      </c>
      <c r="U1831">
        <v>2428</v>
      </c>
      <c r="V1831">
        <v>4226.5200000000004</v>
      </c>
      <c r="W1831">
        <v>13881.72</v>
      </c>
      <c r="X1831">
        <v>10748.2</v>
      </c>
      <c r="Y1831">
        <v>3252.12</v>
      </c>
      <c r="Z1831">
        <v>29019.24</v>
      </c>
    </row>
    <row r="1832" spans="2:26" x14ac:dyDescent="0.25">
      <c r="B1832" s="3">
        <v>44353</v>
      </c>
      <c r="C1832">
        <v>307.95</v>
      </c>
      <c r="D1832">
        <v>3.5640000000000001</v>
      </c>
      <c r="E1832">
        <v>98.11</v>
      </c>
      <c r="F1832">
        <v>98.826999999999998</v>
      </c>
      <c r="G1832">
        <v>90.135999999999996</v>
      </c>
      <c r="H1832">
        <v>1116.45</v>
      </c>
      <c r="I1832">
        <v>1.2166999999999999</v>
      </c>
      <c r="J1832">
        <v>6.3952</v>
      </c>
      <c r="K1832">
        <v>219.9949</v>
      </c>
      <c r="L1832">
        <v>36955</v>
      </c>
      <c r="M1832">
        <v>53.38</v>
      </c>
      <c r="N1832">
        <v>1891.59</v>
      </c>
      <c r="O1832">
        <v>3.097</v>
      </c>
      <c r="P1832">
        <v>10.605</v>
      </c>
      <c r="Q1832">
        <v>2.97</v>
      </c>
      <c r="R1832">
        <v>0.85</v>
      </c>
      <c r="S1832">
        <v>1.22</v>
      </c>
      <c r="T1832">
        <v>0.89</v>
      </c>
      <c r="U1832">
        <v>2438</v>
      </c>
      <c r="V1832">
        <v>4229.8900000000003</v>
      </c>
      <c r="W1832">
        <v>13814.49</v>
      </c>
      <c r="X1832">
        <v>10805.64</v>
      </c>
      <c r="Y1832">
        <v>3240.08</v>
      </c>
      <c r="Z1832">
        <v>28941.52</v>
      </c>
    </row>
    <row r="1833" spans="2:26" x14ac:dyDescent="0.25">
      <c r="B1833" s="3">
        <v>44352</v>
      </c>
      <c r="C1833">
        <v>307.95</v>
      </c>
      <c r="D1833">
        <v>3.5640000000000001</v>
      </c>
      <c r="E1833">
        <v>98.11</v>
      </c>
      <c r="F1833">
        <v>98.826999999999998</v>
      </c>
      <c r="G1833">
        <v>90.135999999999996</v>
      </c>
      <c r="H1833">
        <v>1116.45</v>
      </c>
      <c r="I1833">
        <v>1.2166999999999999</v>
      </c>
      <c r="J1833">
        <v>6.3952</v>
      </c>
      <c r="K1833">
        <v>219.9949</v>
      </c>
      <c r="L1833">
        <v>36955</v>
      </c>
      <c r="M1833">
        <v>53.38</v>
      </c>
      <c r="N1833">
        <v>1891.59</v>
      </c>
      <c r="O1833">
        <v>3.097</v>
      </c>
      <c r="P1833">
        <v>10.605</v>
      </c>
      <c r="Q1833">
        <v>2.97</v>
      </c>
      <c r="R1833">
        <v>0.85</v>
      </c>
      <c r="S1833">
        <v>1.22</v>
      </c>
      <c r="T1833">
        <v>0.89</v>
      </c>
      <c r="U1833">
        <v>2438</v>
      </c>
      <c r="V1833">
        <v>4229.8900000000003</v>
      </c>
      <c r="W1833">
        <v>13814.49</v>
      </c>
      <c r="X1833">
        <v>10805.64</v>
      </c>
      <c r="Y1833">
        <v>3240.08</v>
      </c>
      <c r="Z1833">
        <v>28941.52</v>
      </c>
    </row>
    <row r="1834" spans="2:26" x14ac:dyDescent="0.25">
      <c r="B1834" s="3">
        <v>44351</v>
      </c>
      <c r="C1834">
        <v>307.95</v>
      </c>
      <c r="D1834">
        <v>3.5640000000000001</v>
      </c>
      <c r="E1834">
        <v>98.1</v>
      </c>
      <c r="F1834">
        <v>98.826999999999998</v>
      </c>
      <c r="G1834">
        <v>90.135999999999996</v>
      </c>
      <c r="H1834">
        <v>1116.45</v>
      </c>
      <c r="I1834">
        <v>1.2166999999999999</v>
      </c>
      <c r="J1834">
        <v>6.3952</v>
      </c>
      <c r="K1834">
        <v>219.9949</v>
      </c>
      <c r="L1834">
        <v>36955</v>
      </c>
      <c r="M1834">
        <v>53.38</v>
      </c>
      <c r="N1834">
        <v>1891.59</v>
      </c>
      <c r="O1834">
        <v>3.097</v>
      </c>
      <c r="P1834">
        <v>10.605</v>
      </c>
      <c r="Q1834">
        <v>2.97</v>
      </c>
      <c r="R1834">
        <v>0.85</v>
      </c>
      <c r="S1834">
        <v>1.22</v>
      </c>
      <c r="T1834">
        <v>0.89</v>
      </c>
      <c r="U1834">
        <v>2438</v>
      </c>
      <c r="V1834">
        <v>4229.8900000000003</v>
      </c>
      <c r="W1834">
        <v>13814.49</v>
      </c>
      <c r="X1834">
        <v>10805.64</v>
      </c>
      <c r="Y1834">
        <v>3240.08</v>
      </c>
      <c r="Z1834">
        <v>28941.52</v>
      </c>
    </row>
    <row r="1835" spans="2:26" x14ac:dyDescent="0.25">
      <c r="B1835" s="3">
        <v>44350</v>
      </c>
      <c r="C1835">
        <v>304.43</v>
      </c>
      <c r="D1835">
        <v>3.5398999999999998</v>
      </c>
      <c r="E1835">
        <v>98.08</v>
      </c>
      <c r="F1835">
        <v>98.828999999999994</v>
      </c>
      <c r="G1835">
        <v>90.512</v>
      </c>
      <c r="H1835">
        <v>1113.7</v>
      </c>
      <c r="I1835">
        <v>1.2126999999999999</v>
      </c>
      <c r="J1835">
        <v>6.4038000000000004</v>
      </c>
      <c r="K1835">
        <v>219.9811</v>
      </c>
      <c r="L1835">
        <v>38715</v>
      </c>
      <c r="M1835">
        <v>53.1</v>
      </c>
      <c r="N1835">
        <v>1870.76</v>
      </c>
      <c r="O1835">
        <v>3.0409999999999999</v>
      </c>
      <c r="P1835">
        <v>10.625</v>
      </c>
      <c r="Q1835">
        <v>2.95</v>
      </c>
      <c r="R1835">
        <v>0.85</v>
      </c>
      <c r="S1835">
        <v>1.22</v>
      </c>
      <c r="T1835">
        <v>0.88</v>
      </c>
      <c r="U1835">
        <v>2472</v>
      </c>
      <c r="V1835">
        <v>4192.8500000000004</v>
      </c>
      <c r="W1835">
        <v>13614.51</v>
      </c>
      <c r="X1835">
        <v>10826.78</v>
      </c>
      <c r="Y1835">
        <v>3247.43</v>
      </c>
      <c r="Z1835">
        <v>29058.11</v>
      </c>
    </row>
    <row r="1836" spans="2:26" x14ac:dyDescent="0.25">
      <c r="B1836" s="3">
        <v>44349</v>
      </c>
      <c r="C1836">
        <v>304.49</v>
      </c>
      <c r="D1836">
        <v>3.5539000000000001</v>
      </c>
      <c r="E1836">
        <v>98.12</v>
      </c>
      <c r="F1836">
        <v>98.81</v>
      </c>
      <c r="G1836">
        <v>89.909000000000006</v>
      </c>
      <c r="H1836">
        <v>1113.2</v>
      </c>
      <c r="I1836">
        <v>1.2211000000000001</v>
      </c>
      <c r="J1836">
        <v>6.3811</v>
      </c>
      <c r="K1836">
        <v>218.81630000000001</v>
      </c>
      <c r="L1836">
        <v>38040</v>
      </c>
      <c r="M1836">
        <v>53.16</v>
      </c>
      <c r="N1836">
        <v>1908.38</v>
      </c>
      <c r="O1836">
        <v>3.0750000000000002</v>
      </c>
      <c r="P1836">
        <v>10.625</v>
      </c>
      <c r="Q1836">
        <v>2.98</v>
      </c>
      <c r="R1836">
        <v>0.85</v>
      </c>
      <c r="S1836">
        <v>1.22</v>
      </c>
      <c r="T1836">
        <v>0.9</v>
      </c>
      <c r="U1836">
        <v>2530</v>
      </c>
      <c r="V1836">
        <v>4208.12</v>
      </c>
      <c r="W1836">
        <v>13756.33</v>
      </c>
      <c r="X1836">
        <v>10951.84</v>
      </c>
      <c r="Y1836">
        <v>3224.23</v>
      </c>
      <c r="Z1836">
        <v>28946.14</v>
      </c>
    </row>
    <row r="1837" spans="2:26" x14ac:dyDescent="0.25">
      <c r="B1837" s="3">
        <v>44348</v>
      </c>
      <c r="C1837">
        <v>305.02</v>
      </c>
      <c r="D1837">
        <v>3.5762</v>
      </c>
      <c r="E1837">
        <v>98.1</v>
      </c>
      <c r="F1837">
        <v>98.772000000000006</v>
      </c>
      <c r="G1837">
        <v>89.831000000000003</v>
      </c>
      <c r="H1837">
        <v>1106</v>
      </c>
      <c r="I1837">
        <v>1.2213000000000001</v>
      </c>
      <c r="J1837">
        <v>6.3811999999999998</v>
      </c>
      <c r="K1837">
        <v>215.17789999999999</v>
      </c>
      <c r="L1837">
        <v>35990</v>
      </c>
      <c r="M1837">
        <v>52.89</v>
      </c>
      <c r="N1837">
        <v>1900.44</v>
      </c>
      <c r="O1837">
        <v>3.1040000000000001</v>
      </c>
      <c r="P1837">
        <v>10.65</v>
      </c>
      <c r="Q1837">
        <v>3.01</v>
      </c>
      <c r="R1837">
        <v>0.85</v>
      </c>
      <c r="S1837">
        <v>1.22</v>
      </c>
      <c r="T1837">
        <v>0.9</v>
      </c>
      <c r="U1837">
        <v>2568</v>
      </c>
      <c r="V1837">
        <v>4202.04</v>
      </c>
      <c r="W1837">
        <v>13736.48</v>
      </c>
      <c r="X1837">
        <v>10990.75</v>
      </c>
      <c r="Y1837">
        <v>3221.87</v>
      </c>
      <c r="Z1837">
        <v>28814.34</v>
      </c>
    </row>
    <row r="1838" spans="2:26" x14ac:dyDescent="0.25">
      <c r="B1838" s="3">
        <v>44347</v>
      </c>
      <c r="C1838">
        <v>306.69</v>
      </c>
      <c r="D1838">
        <v>3.5577999999999999</v>
      </c>
      <c r="E1838">
        <v>98.09</v>
      </c>
      <c r="F1838">
        <v>98.760999999999996</v>
      </c>
      <c r="G1838">
        <v>89.828999999999994</v>
      </c>
      <c r="H1838">
        <v>1110.6500000000001</v>
      </c>
      <c r="I1838">
        <v>1.2226999999999999</v>
      </c>
      <c r="J1838">
        <v>6.3700999999999999</v>
      </c>
      <c r="K1838">
        <v>212.30709999999999</v>
      </c>
      <c r="L1838">
        <v>36841.35</v>
      </c>
      <c r="M1838">
        <v>52.48</v>
      </c>
      <c r="N1838">
        <v>1906.87</v>
      </c>
      <c r="O1838">
        <v>2.9860000000000002</v>
      </c>
      <c r="P1838">
        <v>10.4</v>
      </c>
      <c r="Q1838">
        <v>2.96</v>
      </c>
      <c r="R1838">
        <v>0.84</v>
      </c>
      <c r="S1838">
        <v>1.21</v>
      </c>
      <c r="T1838">
        <v>0.89</v>
      </c>
      <c r="U1838">
        <v>2596</v>
      </c>
      <c r="V1838">
        <v>4204.1099999999997</v>
      </c>
      <c r="W1838">
        <v>13748.74</v>
      </c>
      <c r="X1838">
        <v>10889.12</v>
      </c>
      <c r="Y1838">
        <v>3203.92</v>
      </c>
      <c r="Z1838">
        <v>28860.080000000002</v>
      </c>
    </row>
    <row r="1839" spans="2:26" x14ac:dyDescent="0.25">
      <c r="B1839" s="3">
        <v>44346</v>
      </c>
      <c r="C1839">
        <v>306.69</v>
      </c>
      <c r="D1839">
        <v>3.5634000000000001</v>
      </c>
      <c r="E1839">
        <v>98.09</v>
      </c>
      <c r="F1839">
        <v>98.753</v>
      </c>
      <c r="G1839">
        <v>90.031000000000006</v>
      </c>
      <c r="H1839">
        <v>1115.4000000000001</v>
      </c>
      <c r="I1839">
        <v>1.2192000000000001</v>
      </c>
      <c r="J1839">
        <v>6.3685</v>
      </c>
      <c r="K1839">
        <v>213.1549</v>
      </c>
      <c r="L1839">
        <v>36841.35</v>
      </c>
      <c r="M1839">
        <v>52.48</v>
      </c>
      <c r="N1839">
        <v>1903.77</v>
      </c>
      <c r="O1839">
        <v>2.9860000000000002</v>
      </c>
      <c r="P1839">
        <v>10.4</v>
      </c>
      <c r="Q1839">
        <v>2.96</v>
      </c>
      <c r="R1839">
        <v>0.84</v>
      </c>
      <c r="S1839">
        <v>1.21</v>
      </c>
      <c r="T1839">
        <v>0.89</v>
      </c>
      <c r="U1839">
        <v>2596</v>
      </c>
      <c r="V1839">
        <v>4204.1099999999997</v>
      </c>
      <c r="W1839">
        <v>13748.74</v>
      </c>
      <c r="X1839">
        <v>10793.55</v>
      </c>
      <c r="Y1839">
        <v>3188.73</v>
      </c>
      <c r="Z1839">
        <v>29149.41</v>
      </c>
    </row>
    <row r="1840" spans="2:26" x14ac:dyDescent="0.25">
      <c r="B1840" s="3">
        <v>44345</v>
      </c>
      <c r="C1840">
        <v>306.69</v>
      </c>
      <c r="D1840">
        <v>3.5634000000000001</v>
      </c>
      <c r="E1840">
        <v>98.09</v>
      </c>
      <c r="F1840">
        <v>98.753</v>
      </c>
      <c r="G1840">
        <v>90.031000000000006</v>
      </c>
      <c r="H1840">
        <v>1115.4000000000001</v>
      </c>
      <c r="I1840">
        <v>1.2192000000000001</v>
      </c>
      <c r="J1840">
        <v>6.3685</v>
      </c>
      <c r="K1840">
        <v>213.1549</v>
      </c>
      <c r="L1840">
        <v>36841.35</v>
      </c>
      <c r="M1840">
        <v>52.48</v>
      </c>
      <c r="N1840">
        <v>1903.77</v>
      </c>
      <c r="O1840">
        <v>2.9860000000000002</v>
      </c>
      <c r="P1840">
        <v>10.4</v>
      </c>
      <c r="Q1840">
        <v>2.96</v>
      </c>
      <c r="R1840">
        <v>0.84</v>
      </c>
      <c r="S1840">
        <v>1.21</v>
      </c>
      <c r="T1840">
        <v>0.89</v>
      </c>
      <c r="U1840">
        <v>2596</v>
      </c>
      <c r="V1840">
        <v>4204.1099999999997</v>
      </c>
      <c r="W1840">
        <v>13748.74</v>
      </c>
      <c r="X1840">
        <v>10793.55</v>
      </c>
      <c r="Y1840">
        <v>3188.73</v>
      </c>
      <c r="Z1840">
        <v>29149.41</v>
      </c>
    </row>
    <row r="1841" spans="2:26" x14ac:dyDescent="0.25">
      <c r="B1841" s="3">
        <v>44344</v>
      </c>
      <c r="C1841">
        <v>306.69</v>
      </c>
      <c r="D1841">
        <v>3.5634000000000001</v>
      </c>
      <c r="E1841">
        <v>98.08</v>
      </c>
      <c r="F1841">
        <v>98.753</v>
      </c>
      <c r="G1841">
        <v>90.031000000000006</v>
      </c>
      <c r="H1841">
        <v>1115.4000000000001</v>
      </c>
      <c r="I1841">
        <v>1.2192000000000001</v>
      </c>
      <c r="J1841">
        <v>6.3685</v>
      </c>
      <c r="K1841">
        <v>213.1549</v>
      </c>
      <c r="L1841">
        <v>36841.35</v>
      </c>
      <c r="M1841">
        <v>52.48</v>
      </c>
      <c r="N1841">
        <v>1903.77</v>
      </c>
      <c r="O1841">
        <v>2.9860000000000002</v>
      </c>
      <c r="P1841">
        <v>10.4</v>
      </c>
      <c r="Q1841">
        <v>2.96</v>
      </c>
      <c r="R1841">
        <v>0.84</v>
      </c>
      <c r="S1841">
        <v>1.21</v>
      </c>
      <c r="T1841">
        <v>0.89</v>
      </c>
      <c r="U1841">
        <v>2596</v>
      </c>
      <c r="V1841">
        <v>4204.1099999999997</v>
      </c>
      <c r="W1841">
        <v>13748.74</v>
      </c>
      <c r="X1841">
        <v>10793.55</v>
      </c>
      <c r="Y1841">
        <v>3188.73</v>
      </c>
      <c r="Z1841">
        <v>29149.41</v>
      </c>
    </row>
    <row r="1842" spans="2:26" x14ac:dyDescent="0.25">
      <c r="B1842" s="3">
        <v>44343</v>
      </c>
      <c r="C1842">
        <v>307.07</v>
      </c>
      <c r="D1842">
        <v>3.5878999999999999</v>
      </c>
      <c r="E1842">
        <v>98.07</v>
      </c>
      <c r="F1842">
        <v>98.751999999999995</v>
      </c>
      <c r="G1842">
        <v>89.971000000000004</v>
      </c>
      <c r="H1842">
        <v>1117.95</v>
      </c>
      <c r="I1842">
        <v>1.2195</v>
      </c>
      <c r="J1842">
        <v>6.3833000000000002</v>
      </c>
      <c r="K1842">
        <v>213.57169999999999</v>
      </c>
      <c r="L1842">
        <v>38845</v>
      </c>
      <c r="M1842">
        <v>52.93</v>
      </c>
      <c r="N1842">
        <v>1896.54</v>
      </c>
      <c r="O1842">
        <v>2.9580000000000002</v>
      </c>
      <c r="P1842">
        <v>10.375</v>
      </c>
      <c r="Q1842">
        <v>3.02</v>
      </c>
      <c r="R1842">
        <v>0.85</v>
      </c>
      <c r="S1842">
        <v>1.22</v>
      </c>
      <c r="T1842">
        <v>0.88</v>
      </c>
      <c r="U1842">
        <v>2688</v>
      </c>
      <c r="V1842">
        <v>4200.88</v>
      </c>
      <c r="W1842">
        <v>13736.28</v>
      </c>
      <c r="X1842">
        <v>10848.35</v>
      </c>
      <c r="Y1842">
        <v>3165.51</v>
      </c>
      <c r="Z1842">
        <v>28549.01</v>
      </c>
    </row>
    <row r="1843" spans="2:26" x14ac:dyDescent="0.25">
      <c r="B1843" s="3">
        <v>44342</v>
      </c>
      <c r="C1843">
        <v>308.48</v>
      </c>
      <c r="D1843">
        <v>3.5962999999999998</v>
      </c>
      <c r="E1843">
        <v>98.07</v>
      </c>
      <c r="F1843">
        <v>98.753</v>
      </c>
      <c r="G1843">
        <v>90.042000000000002</v>
      </c>
      <c r="H1843">
        <v>1116.9000000000001</v>
      </c>
      <c r="I1843">
        <v>1.2192000000000001</v>
      </c>
      <c r="J1843">
        <v>6.3907999999999996</v>
      </c>
      <c r="K1843">
        <v>210.27170000000001</v>
      </c>
      <c r="L1843">
        <v>38545</v>
      </c>
      <c r="M1843">
        <v>52.97</v>
      </c>
      <c r="N1843">
        <v>1896.67</v>
      </c>
      <c r="O1843">
        <v>2.984</v>
      </c>
      <c r="P1843">
        <v>10.625</v>
      </c>
      <c r="Q1843">
        <v>3.03</v>
      </c>
      <c r="R1843">
        <v>0.85</v>
      </c>
      <c r="S1843">
        <v>1.22</v>
      </c>
      <c r="T1843">
        <v>0.9</v>
      </c>
      <c r="U1843">
        <v>2754</v>
      </c>
      <c r="V1843">
        <v>4195.99</v>
      </c>
      <c r="W1843">
        <v>13738</v>
      </c>
      <c r="X1843">
        <v>10855.58</v>
      </c>
      <c r="Y1843">
        <v>3168.43</v>
      </c>
      <c r="Z1843">
        <v>28642.19</v>
      </c>
    </row>
    <row r="1844" spans="2:26" x14ac:dyDescent="0.25">
      <c r="B1844" s="3">
        <v>44341</v>
      </c>
      <c r="C1844">
        <v>311.74</v>
      </c>
      <c r="D1844">
        <v>3.6196999999999999</v>
      </c>
      <c r="E1844">
        <v>98.06</v>
      </c>
      <c r="F1844">
        <v>98.748000000000005</v>
      </c>
      <c r="G1844">
        <v>89.638999999999996</v>
      </c>
      <c r="H1844">
        <v>1122.05</v>
      </c>
      <c r="I1844">
        <v>1.2250000000000001</v>
      </c>
      <c r="J1844">
        <v>6.4107000000000003</v>
      </c>
      <c r="K1844">
        <v>210.5378</v>
      </c>
      <c r="L1844">
        <v>37330</v>
      </c>
      <c r="M1844">
        <v>52.87</v>
      </c>
      <c r="N1844">
        <v>1899.25</v>
      </c>
      <c r="O1844">
        <v>2.9129999999999998</v>
      </c>
      <c r="P1844">
        <v>10.6</v>
      </c>
      <c r="Q1844">
        <v>3.05</v>
      </c>
      <c r="R1844">
        <v>0.85</v>
      </c>
      <c r="S1844">
        <v>1.23</v>
      </c>
      <c r="T1844">
        <v>0.9</v>
      </c>
      <c r="U1844">
        <v>2809</v>
      </c>
      <c r="V1844">
        <v>4188.13</v>
      </c>
      <c r="W1844">
        <v>13657.17</v>
      </c>
      <c r="X1844">
        <v>10792.63</v>
      </c>
      <c r="Y1844">
        <v>3171.32</v>
      </c>
      <c r="Z1844">
        <v>28553.98</v>
      </c>
    </row>
    <row r="1845" spans="2:26" x14ac:dyDescent="0.25">
      <c r="B1845" s="3">
        <v>44340</v>
      </c>
      <c r="C1845">
        <v>310.02999999999997</v>
      </c>
      <c r="D1845">
        <v>3.6126999999999998</v>
      </c>
      <c r="E1845">
        <v>98.03</v>
      </c>
      <c r="F1845">
        <v>98.712000000000003</v>
      </c>
      <c r="G1845">
        <v>89.843999999999994</v>
      </c>
      <c r="H1845">
        <v>1126.9000000000001</v>
      </c>
      <c r="I1845">
        <v>1.2216</v>
      </c>
      <c r="J1845">
        <v>6.4192999999999998</v>
      </c>
      <c r="K1845">
        <v>211.2765</v>
      </c>
      <c r="L1845">
        <v>39750</v>
      </c>
      <c r="M1845">
        <v>52.94</v>
      </c>
      <c r="N1845">
        <v>1881.02</v>
      </c>
      <c r="O1845">
        <v>2.8860000000000001</v>
      </c>
      <c r="P1845">
        <v>10.074999999999999</v>
      </c>
      <c r="Q1845">
        <v>3.03</v>
      </c>
      <c r="R1845">
        <v>0.85</v>
      </c>
      <c r="S1845">
        <v>1.23</v>
      </c>
      <c r="T1845">
        <v>0.9</v>
      </c>
      <c r="U1845">
        <v>2881</v>
      </c>
      <c r="V1845">
        <v>4197.05</v>
      </c>
      <c r="W1845">
        <v>13661.17</v>
      </c>
      <c r="X1845">
        <v>10641.4</v>
      </c>
      <c r="Y1845">
        <v>3144.3</v>
      </c>
      <c r="Z1845">
        <v>28364.61</v>
      </c>
    </row>
    <row r="1846" spans="2:26" x14ac:dyDescent="0.25">
      <c r="B1846" s="3">
        <v>44339</v>
      </c>
      <c r="C1846">
        <v>308.14999999999998</v>
      </c>
      <c r="D1846">
        <v>3.6368999999999998</v>
      </c>
      <c r="E1846">
        <v>97.99</v>
      </c>
      <c r="F1846">
        <v>98.673000000000002</v>
      </c>
      <c r="G1846">
        <v>90.016999999999996</v>
      </c>
      <c r="H1846">
        <v>1126.8499999999999</v>
      </c>
      <c r="I1846">
        <v>1.2181999999999999</v>
      </c>
      <c r="J1846">
        <v>6.4340000000000002</v>
      </c>
      <c r="K1846">
        <v>210.29259999999999</v>
      </c>
      <c r="L1846">
        <v>36085</v>
      </c>
      <c r="M1846">
        <v>51.93</v>
      </c>
      <c r="N1846">
        <v>1881.25</v>
      </c>
      <c r="O1846">
        <v>2.9060000000000001</v>
      </c>
      <c r="P1846">
        <v>9.98</v>
      </c>
      <c r="Q1846">
        <v>3.07</v>
      </c>
      <c r="R1846">
        <v>0.86</v>
      </c>
      <c r="S1846">
        <v>1.23</v>
      </c>
      <c r="T1846">
        <v>0.9</v>
      </c>
      <c r="U1846">
        <v>2869</v>
      </c>
      <c r="V1846">
        <v>4155.8599999999997</v>
      </c>
      <c r="W1846">
        <v>13470.99</v>
      </c>
      <c r="X1846">
        <v>10702.57</v>
      </c>
      <c r="Y1846">
        <v>3156.42</v>
      </c>
      <c r="Z1846">
        <v>28317.83</v>
      </c>
    </row>
    <row r="1847" spans="2:26" x14ac:dyDescent="0.25">
      <c r="B1847" s="3">
        <v>44338</v>
      </c>
      <c r="C1847">
        <v>308.14999999999998</v>
      </c>
      <c r="D1847">
        <v>3.6368999999999998</v>
      </c>
      <c r="E1847">
        <v>97.99</v>
      </c>
      <c r="F1847">
        <v>98.673000000000002</v>
      </c>
      <c r="G1847">
        <v>90.016999999999996</v>
      </c>
      <c r="H1847">
        <v>1126.8499999999999</v>
      </c>
      <c r="I1847">
        <v>1.2181999999999999</v>
      </c>
      <c r="J1847">
        <v>6.4340000000000002</v>
      </c>
      <c r="K1847">
        <v>210.29259999999999</v>
      </c>
      <c r="L1847">
        <v>36085</v>
      </c>
      <c r="M1847">
        <v>51.93</v>
      </c>
      <c r="N1847">
        <v>1881.25</v>
      </c>
      <c r="O1847">
        <v>2.9060000000000001</v>
      </c>
      <c r="P1847">
        <v>9.98</v>
      </c>
      <c r="Q1847">
        <v>3.07</v>
      </c>
      <c r="R1847">
        <v>0.86</v>
      </c>
      <c r="S1847">
        <v>1.23</v>
      </c>
      <c r="T1847">
        <v>0.9</v>
      </c>
      <c r="U1847">
        <v>2869</v>
      </c>
      <c r="V1847">
        <v>4155.8599999999997</v>
      </c>
      <c r="W1847">
        <v>13470.99</v>
      </c>
      <c r="X1847">
        <v>10702.57</v>
      </c>
      <c r="Y1847">
        <v>3156.42</v>
      </c>
      <c r="Z1847">
        <v>28317.83</v>
      </c>
    </row>
    <row r="1848" spans="2:26" x14ac:dyDescent="0.25">
      <c r="B1848" s="3">
        <v>44337</v>
      </c>
      <c r="C1848">
        <v>308.14999999999998</v>
      </c>
      <c r="D1848">
        <v>3.6368999999999998</v>
      </c>
      <c r="E1848">
        <v>97.97</v>
      </c>
      <c r="F1848">
        <v>98.673000000000002</v>
      </c>
      <c r="G1848">
        <v>90.016999999999996</v>
      </c>
      <c r="H1848">
        <v>1126.8499999999999</v>
      </c>
      <c r="I1848">
        <v>1.2181999999999999</v>
      </c>
      <c r="J1848">
        <v>6.4340000000000002</v>
      </c>
      <c r="K1848">
        <v>210.29259999999999</v>
      </c>
      <c r="L1848">
        <v>36085</v>
      </c>
      <c r="M1848">
        <v>51.93</v>
      </c>
      <c r="N1848">
        <v>1881.25</v>
      </c>
      <c r="O1848">
        <v>2.9060000000000001</v>
      </c>
      <c r="P1848">
        <v>9.98</v>
      </c>
      <c r="Q1848">
        <v>3.07</v>
      </c>
      <c r="R1848">
        <v>0.86</v>
      </c>
      <c r="S1848">
        <v>1.23</v>
      </c>
      <c r="T1848">
        <v>0.9</v>
      </c>
      <c r="U1848">
        <v>2869</v>
      </c>
      <c r="V1848">
        <v>4155.8599999999997</v>
      </c>
      <c r="W1848">
        <v>13470.99</v>
      </c>
      <c r="X1848">
        <v>10702.57</v>
      </c>
      <c r="Y1848">
        <v>3156.42</v>
      </c>
      <c r="Z1848">
        <v>28317.83</v>
      </c>
    </row>
    <row r="1849" spans="2:26" x14ac:dyDescent="0.25">
      <c r="B1849" s="3">
        <v>44336</v>
      </c>
      <c r="C1849">
        <v>309.06</v>
      </c>
      <c r="D1849">
        <v>3.6595</v>
      </c>
      <c r="E1849">
        <v>97.92</v>
      </c>
      <c r="F1849">
        <v>98.677999999999997</v>
      </c>
      <c r="G1849">
        <v>89.808000000000007</v>
      </c>
      <c r="H1849">
        <v>1132.1500000000001</v>
      </c>
      <c r="I1849">
        <v>1.2228000000000001</v>
      </c>
      <c r="J1849">
        <v>6.4348000000000001</v>
      </c>
      <c r="K1849">
        <v>213.42939999999999</v>
      </c>
      <c r="L1849">
        <v>40320</v>
      </c>
      <c r="M1849">
        <v>51.5</v>
      </c>
      <c r="N1849">
        <v>1877.21</v>
      </c>
      <c r="O1849">
        <v>2.9249999999999998</v>
      </c>
      <c r="P1849">
        <v>10.050000000000001</v>
      </c>
      <c r="Q1849">
        <v>3.11</v>
      </c>
      <c r="R1849">
        <v>0.86</v>
      </c>
      <c r="S1849">
        <v>1.24</v>
      </c>
      <c r="T1849">
        <v>0.91</v>
      </c>
      <c r="U1849">
        <v>2824</v>
      </c>
      <c r="V1849">
        <v>4159.12</v>
      </c>
      <c r="W1849">
        <v>13535.74</v>
      </c>
      <c r="X1849">
        <v>10642.8</v>
      </c>
      <c r="Y1849">
        <v>3162.28</v>
      </c>
      <c r="Z1849">
        <v>28098.25</v>
      </c>
    </row>
    <row r="1850" spans="2:26" x14ac:dyDescent="0.25">
      <c r="B1850" s="3">
        <v>44335</v>
      </c>
      <c r="C1850">
        <v>305.13</v>
      </c>
      <c r="D1850">
        <v>3.6450999999999998</v>
      </c>
      <c r="E1850">
        <v>97.89</v>
      </c>
      <c r="F1850">
        <v>98.662999999999997</v>
      </c>
      <c r="G1850">
        <v>90.191000000000003</v>
      </c>
      <c r="H1850">
        <v>1130.2</v>
      </c>
      <c r="I1850">
        <v>1.2175</v>
      </c>
      <c r="J1850">
        <v>6.4348999999999998</v>
      </c>
      <c r="K1850">
        <v>213.0505</v>
      </c>
      <c r="L1850">
        <v>39340</v>
      </c>
      <c r="M1850">
        <v>51.85</v>
      </c>
      <c r="N1850">
        <v>1869.62</v>
      </c>
      <c r="O1850">
        <v>2.964</v>
      </c>
      <c r="P1850">
        <v>9.4700000000000006</v>
      </c>
      <c r="Q1850">
        <v>3.08</v>
      </c>
      <c r="R1850">
        <v>0.87</v>
      </c>
      <c r="S1850">
        <v>1.25</v>
      </c>
      <c r="T1850">
        <v>0.9</v>
      </c>
      <c r="U1850">
        <v>2801</v>
      </c>
      <c r="V1850">
        <v>4115.68</v>
      </c>
      <c r="W1850">
        <v>13299.74</v>
      </c>
      <c r="X1850">
        <v>10654.3</v>
      </c>
      <c r="Y1850">
        <v>3173.05</v>
      </c>
      <c r="Z1850">
        <v>28044.45</v>
      </c>
    </row>
    <row r="1851" spans="2:26" x14ac:dyDescent="0.25">
      <c r="B1851" s="3">
        <v>44334</v>
      </c>
      <c r="C1851">
        <v>305.04000000000002</v>
      </c>
      <c r="D1851">
        <v>3.609</v>
      </c>
      <c r="E1851">
        <v>97.89</v>
      </c>
      <c r="F1851">
        <v>98.664000000000001</v>
      </c>
      <c r="G1851">
        <v>89.75</v>
      </c>
      <c r="H1851">
        <v>1130.2</v>
      </c>
      <c r="I1851">
        <v>1.2222</v>
      </c>
      <c r="J1851">
        <v>6.4257</v>
      </c>
      <c r="K1851">
        <v>214.2216</v>
      </c>
      <c r="L1851">
        <v>43150</v>
      </c>
      <c r="M1851">
        <v>52.9</v>
      </c>
      <c r="N1851">
        <v>1869.44</v>
      </c>
      <c r="O1851">
        <v>3.012</v>
      </c>
      <c r="P1851">
        <v>9.99</v>
      </c>
      <c r="Q1851">
        <v>3.03</v>
      </c>
      <c r="R1851">
        <v>0.87</v>
      </c>
      <c r="S1851">
        <v>1.24</v>
      </c>
      <c r="T1851">
        <v>0.91</v>
      </c>
      <c r="U1851">
        <v>2795</v>
      </c>
      <c r="V1851">
        <v>4127.83</v>
      </c>
      <c r="W1851">
        <v>13303.64</v>
      </c>
      <c r="X1851">
        <v>10654.3</v>
      </c>
      <c r="Y1851">
        <v>3173.05</v>
      </c>
      <c r="Z1851">
        <v>28406.84</v>
      </c>
    </row>
    <row r="1852" spans="2:26" x14ac:dyDescent="0.25">
      <c r="B1852" s="3">
        <v>44333</v>
      </c>
      <c r="C1852">
        <v>305.99</v>
      </c>
      <c r="D1852">
        <v>3.5935999999999999</v>
      </c>
      <c r="E1852">
        <v>97.86</v>
      </c>
      <c r="F1852">
        <v>98.650999999999996</v>
      </c>
      <c r="G1852">
        <v>90.164000000000001</v>
      </c>
      <c r="H1852">
        <v>1134.8</v>
      </c>
      <c r="I1852">
        <v>1.2152000000000001</v>
      </c>
      <c r="J1852">
        <v>6.4390000000000001</v>
      </c>
      <c r="K1852">
        <v>215.5085</v>
      </c>
      <c r="L1852">
        <v>44060</v>
      </c>
      <c r="M1852">
        <v>52.9</v>
      </c>
      <c r="N1852">
        <v>1866.9</v>
      </c>
      <c r="O1852">
        <v>3.109</v>
      </c>
      <c r="P1852">
        <v>10.33</v>
      </c>
      <c r="Q1852">
        <v>3</v>
      </c>
      <c r="R1852">
        <v>0.86</v>
      </c>
      <c r="S1852">
        <v>1.22</v>
      </c>
      <c r="T1852">
        <v>0.9</v>
      </c>
      <c r="U1852">
        <v>2856</v>
      </c>
      <c r="V1852">
        <v>4163.29</v>
      </c>
      <c r="W1852">
        <v>13379.05</v>
      </c>
      <c r="X1852">
        <v>10503.84</v>
      </c>
      <c r="Y1852">
        <v>3134.52</v>
      </c>
      <c r="Z1852">
        <v>27824.83</v>
      </c>
    </row>
    <row r="1853" spans="2:26" x14ac:dyDescent="0.25">
      <c r="B1853" s="3">
        <v>44332</v>
      </c>
      <c r="C1853">
        <v>307.70999999999998</v>
      </c>
      <c r="D1853">
        <v>3.6179000000000001</v>
      </c>
      <c r="E1853">
        <v>97.84</v>
      </c>
      <c r="F1853">
        <v>98.659000000000006</v>
      </c>
      <c r="G1853">
        <v>90.320999999999998</v>
      </c>
      <c r="H1853">
        <v>1128.75</v>
      </c>
      <c r="I1853">
        <v>1.2141</v>
      </c>
      <c r="J1853">
        <v>6.4371</v>
      </c>
      <c r="K1853">
        <v>213.6748</v>
      </c>
      <c r="L1853">
        <v>50190</v>
      </c>
      <c r="M1853">
        <v>52.7</v>
      </c>
      <c r="N1853">
        <v>1843.43</v>
      </c>
      <c r="O1853">
        <v>2.9609999999999999</v>
      </c>
      <c r="P1853">
        <v>9.1319999999999997</v>
      </c>
      <c r="Q1853">
        <v>3.03</v>
      </c>
      <c r="R1853">
        <v>0.86</v>
      </c>
      <c r="S1853">
        <v>1.23</v>
      </c>
      <c r="T1853">
        <v>0.91</v>
      </c>
      <c r="U1853">
        <v>2939</v>
      </c>
      <c r="V1853">
        <v>4173.8500000000004</v>
      </c>
      <c r="W1853">
        <v>13429.98</v>
      </c>
      <c r="X1853">
        <v>10404.950000000001</v>
      </c>
      <c r="Y1853">
        <v>3153.32</v>
      </c>
      <c r="Z1853">
        <v>28084.47</v>
      </c>
    </row>
    <row r="1854" spans="2:26" x14ac:dyDescent="0.25">
      <c r="B1854" s="3">
        <v>44331</v>
      </c>
      <c r="C1854">
        <v>307.70999999999998</v>
      </c>
      <c r="D1854">
        <v>3.6179000000000001</v>
      </c>
      <c r="E1854">
        <v>97.84</v>
      </c>
      <c r="F1854">
        <v>98.659000000000006</v>
      </c>
      <c r="G1854">
        <v>90.320999999999998</v>
      </c>
      <c r="H1854">
        <v>1128.75</v>
      </c>
      <c r="I1854">
        <v>1.2141</v>
      </c>
      <c r="J1854">
        <v>6.4371</v>
      </c>
      <c r="K1854">
        <v>213.6748</v>
      </c>
      <c r="L1854">
        <v>50190</v>
      </c>
      <c r="M1854">
        <v>52.7</v>
      </c>
      <c r="N1854">
        <v>1843.43</v>
      </c>
      <c r="O1854">
        <v>2.9609999999999999</v>
      </c>
      <c r="P1854">
        <v>9.1319999999999997</v>
      </c>
      <c r="Q1854">
        <v>3.03</v>
      </c>
      <c r="R1854">
        <v>0.86</v>
      </c>
      <c r="S1854">
        <v>1.23</v>
      </c>
      <c r="T1854">
        <v>0.91</v>
      </c>
      <c r="U1854">
        <v>2939</v>
      </c>
      <c r="V1854">
        <v>4173.8500000000004</v>
      </c>
      <c r="W1854">
        <v>13429.98</v>
      </c>
      <c r="X1854">
        <v>10404.950000000001</v>
      </c>
      <c r="Y1854">
        <v>3153.32</v>
      </c>
      <c r="Z1854">
        <v>28084.47</v>
      </c>
    </row>
    <row r="1855" spans="2:26" x14ac:dyDescent="0.25">
      <c r="B1855" s="3">
        <v>44330</v>
      </c>
      <c r="C1855">
        <v>307.70999999999998</v>
      </c>
      <c r="D1855">
        <v>3.6179000000000001</v>
      </c>
      <c r="E1855">
        <v>97.82</v>
      </c>
      <c r="F1855">
        <v>98.659000000000006</v>
      </c>
      <c r="G1855">
        <v>90.320999999999998</v>
      </c>
      <c r="H1855">
        <v>1128.75</v>
      </c>
      <c r="I1855">
        <v>1.2141</v>
      </c>
      <c r="J1855">
        <v>6.4371</v>
      </c>
      <c r="K1855">
        <v>213.6748</v>
      </c>
      <c r="L1855">
        <v>50190</v>
      </c>
      <c r="M1855">
        <v>52.7</v>
      </c>
      <c r="N1855">
        <v>1843.43</v>
      </c>
      <c r="O1855">
        <v>2.9609999999999999</v>
      </c>
      <c r="P1855">
        <v>9.1319999999999997</v>
      </c>
      <c r="Q1855">
        <v>3.03</v>
      </c>
      <c r="R1855">
        <v>0.86</v>
      </c>
      <c r="S1855">
        <v>1.23</v>
      </c>
      <c r="T1855">
        <v>0.91</v>
      </c>
      <c r="U1855">
        <v>2939</v>
      </c>
      <c r="V1855">
        <v>4173.8500000000004</v>
      </c>
      <c r="W1855">
        <v>13429.98</v>
      </c>
      <c r="X1855">
        <v>10404.950000000001</v>
      </c>
      <c r="Y1855">
        <v>3153.32</v>
      </c>
      <c r="Z1855">
        <v>28084.47</v>
      </c>
    </row>
    <row r="1856" spans="2:26" x14ac:dyDescent="0.25">
      <c r="B1856" s="3">
        <v>44329</v>
      </c>
      <c r="C1856">
        <v>309.26</v>
      </c>
      <c r="D1856">
        <v>3.6414</v>
      </c>
      <c r="E1856">
        <v>97.79</v>
      </c>
      <c r="F1856">
        <v>98.652000000000001</v>
      </c>
      <c r="G1856">
        <v>90.751999999999995</v>
      </c>
      <c r="H1856">
        <v>1129.2</v>
      </c>
      <c r="I1856">
        <v>1.2081</v>
      </c>
      <c r="J1856">
        <v>6.452</v>
      </c>
      <c r="K1856">
        <v>212.30529999999999</v>
      </c>
      <c r="L1856">
        <v>48365</v>
      </c>
      <c r="M1856">
        <v>52.47</v>
      </c>
      <c r="N1856">
        <v>1826.72</v>
      </c>
      <c r="O1856">
        <v>2.9729999999999999</v>
      </c>
      <c r="P1856">
        <v>9.125</v>
      </c>
      <c r="Q1856">
        <v>3.05</v>
      </c>
      <c r="R1856">
        <v>0.87</v>
      </c>
      <c r="S1856">
        <v>1.25</v>
      </c>
      <c r="T1856">
        <v>0.91</v>
      </c>
      <c r="U1856">
        <v>3077</v>
      </c>
      <c r="V1856">
        <v>4112.5</v>
      </c>
      <c r="W1856">
        <v>13124.99</v>
      </c>
      <c r="X1856">
        <v>10339.99</v>
      </c>
      <c r="Y1856">
        <v>3122.11</v>
      </c>
      <c r="Z1856">
        <v>27448.01</v>
      </c>
    </row>
    <row r="1857" spans="2:26" x14ac:dyDescent="0.25">
      <c r="B1857" s="3">
        <v>44328</v>
      </c>
      <c r="C1857">
        <v>305.91000000000003</v>
      </c>
      <c r="D1857">
        <v>3.6027999999999998</v>
      </c>
      <c r="E1857">
        <v>97.77</v>
      </c>
      <c r="F1857">
        <v>98.679000000000002</v>
      </c>
      <c r="G1857">
        <v>90.712999999999994</v>
      </c>
      <c r="H1857">
        <v>1124.6500000000001</v>
      </c>
      <c r="I1857">
        <v>1.2072000000000001</v>
      </c>
      <c r="J1857">
        <v>6.4564000000000004</v>
      </c>
      <c r="K1857">
        <v>213.50579999999999</v>
      </c>
      <c r="L1857">
        <v>54445</v>
      </c>
      <c r="M1857">
        <v>54.39</v>
      </c>
      <c r="N1857">
        <v>1815.69</v>
      </c>
      <c r="O1857">
        <v>2.9689999999999999</v>
      </c>
      <c r="P1857">
        <v>9.125</v>
      </c>
      <c r="Q1857">
        <v>3.02</v>
      </c>
      <c r="R1857">
        <v>0.87</v>
      </c>
      <c r="S1857">
        <v>1.25</v>
      </c>
      <c r="T1857">
        <v>0.9</v>
      </c>
      <c r="U1857">
        <v>3139</v>
      </c>
      <c r="V1857">
        <v>4063.04</v>
      </c>
      <c r="W1857">
        <v>13031.68</v>
      </c>
      <c r="X1857">
        <v>10556.57</v>
      </c>
      <c r="Y1857">
        <v>3161.66</v>
      </c>
      <c r="Z1857">
        <v>28147.51</v>
      </c>
    </row>
    <row r="1858" spans="2:26" x14ac:dyDescent="0.25">
      <c r="B1858" s="3">
        <v>44327</v>
      </c>
      <c r="C1858">
        <v>307.27999999999997</v>
      </c>
      <c r="D1858">
        <v>3.5880000000000001</v>
      </c>
      <c r="E1858">
        <v>97.78</v>
      </c>
      <c r="F1858">
        <v>98.695999999999998</v>
      </c>
      <c r="G1858">
        <v>90.141000000000005</v>
      </c>
      <c r="H1858">
        <v>1119.6500000000001</v>
      </c>
      <c r="I1858">
        <v>1.2148000000000001</v>
      </c>
      <c r="J1858">
        <v>6.4291999999999998</v>
      </c>
      <c r="K1858">
        <v>214.4376</v>
      </c>
      <c r="L1858">
        <v>56805</v>
      </c>
      <c r="M1858">
        <v>53.98</v>
      </c>
      <c r="N1858">
        <v>1837.47</v>
      </c>
      <c r="O1858">
        <v>2.9550000000000001</v>
      </c>
      <c r="P1858">
        <v>9.1150000000000002</v>
      </c>
      <c r="Q1858">
        <v>3</v>
      </c>
      <c r="R1858">
        <v>0.88</v>
      </c>
      <c r="S1858">
        <v>1.26</v>
      </c>
      <c r="T1858">
        <v>0.9</v>
      </c>
      <c r="U1858">
        <v>3254</v>
      </c>
      <c r="V1858">
        <v>4152.1000000000004</v>
      </c>
      <c r="W1858">
        <v>13389.43</v>
      </c>
      <c r="X1858">
        <v>10431.549999999999</v>
      </c>
      <c r="Y1858">
        <v>3209.43</v>
      </c>
      <c r="Z1858">
        <v>28608.59</v>
      </c>
    </row>
    <row r="1859" spans="2:26" x14ac:dyDescent="0.25">
      <c r="B1859" s="3">
        <v>44326</v>
      </c>
      <c r="C1859">
        <v>305.85000000000002</v>
      </c>
      <c r="D1859">
        <v>3.5240999999999998</v>
      </c>
      <c r="E1859">
        <v>97.81</v>
      </c>
      <c r="F1859">
        <v>98.703000000000003</v>
      </c>
      <c r="G1859">
        <v>90.212000000000003</v>
      </c>
      <c r="H1859">
        <v>1113.75</v>
      </c>
      <c r="I1859">
        <v>1.2129000000000001</v>
      </c>
      <c r="J1859">
        <v>6.4165000000000001</v>
      </c>
      <c r="K1859">
        <v>213.64109999999999</v>
      </c>
      <c r="L1859">
        <v>55705</v>
      </c>
      <c r="M1859">
        <v>53.7</v>
      </c>
      <c r="N1859">
        <v>1836.07</v>
      </c>
      <c r="O1859">
        <v>2.9319999999999999</v>
      </c>
      <c r="P1859">
        <v>9.1199999999999992</v>
      </c>
      <c r="Q1859">
        <v>2.88</v>
      </c>
      <c r="R1859">
        <v>0.88</v>
      </c>
      <c r="S1859">
        <v>1.25</v>
      </c>
      <c r="T1859">
        <v>0.91</v>
      </c>
      <c r="U1859">
        <v>3240</v>
      </c>
      <c r="V1859">
        <v>4188.43</v>
      </c>
      <c r="W1859">
        <v>13401.86</v>
      </c>
      <c r="X1859">
        <v>10651.07</v>
      </c>
      <c r="Y1859">
        <v>3249.3</v>
      </c>
      <c r="Z1859">
        <v>29518.34</v>
      </c>
    </row>
    <row r="1860" spans="2:26" x14ac:dyDescent="0.25">
      <c r="B1860" s="3">
        <v>44325</v>
      </c>
      <c r="C1860">
        <v>309.54000000000002</v>
      </c>
      <c r="D1860">
        <v>3.5446</v>
      </c>
      <c r="E1860">
        <v>97.79</v>
      </c>
      <c r="F1860">
        <v>98.7</v>
      </c>
      <c r="G1860">
        <v>90.233000000000004</v>
      </c>
      <c r="H1860">
        <v>1121.3</v>
      </c>
      <c r="I1860">
        <v>1.2165999999999999</v>
      </c>
      <c r="J1860">
        <v>6.4333</v>
      </c>
      <c r="K1860">
        <v>212.56039999999999</v>
      </c>
      <c r="L1860">
        <v>57760</v>
      </c>
      <c r="M1860">
        <v>53.62</v>
      </c>
      <c r="N1860">
        <v>1831.24</v>
      </c>
      <c r="O1860">
        <v>2.9580000000000002</v>
      </c>
      <c r="P1860">
        <v>9.0449999999999999</v>
      </c>
      <c r="Q1860">
        <v>2.89</v>
      </c>
      <c r="R1860">
        <v>0.87</v>
      </c>
      <c r="S1860">
        <v>1.24</v>
      </c>
      <c r="T1860">
        <v>0.92</v>
      </c>
      <c r="U1860">
        <v>3183</v>
      </c>
      <c r="V1860">
        <v>4232.6000000000004</v>
      </c>
      <c r="W1860">
        <v>13752.24</v>
      </c>
      <c r="X1860">
        <v>10699</v>
      </c>
      <c r="Y1860">
        <v>3197.2</v>
      </c>
      <c r="Z1860">
        <v>29357.82</v>
      </c>
    </row>
    <row r="1861" spans="2:26" x14ac:dyDescent="0.25">
      <c r="B1861" s="3">
        <v>44324</v>
      </c>
      <c r="C1861">
        <v>309.54000000000002</v>
      </c>
      <c r="D1861">
        <v>3.5446</v>
      </c>
      <c r="E1861">
        <v>97.79</v>
      </c>
      <c r="F1861">
        <v>98.7</v>
      </c>
      <c r="G1861">
        <v>90.233000000000004</v>
      </c>
      <c r="H1861">
        <v>1121.3</v>
      </c>
      <c r="I1861">
        <v>1.2165999999999999</v>
      </c>
      <c r="J1861">
        <v>6.4333</v>
      </c>
      <c r="K1861">
        <v>212.56039999999999</v>
      </c>
      <c r="L1861">
        <v>57760</v>
      </c>
      <c r="M1861">
        <v>53.62</v>
      </c>
      <c r="N1861">
        <v>1831.24</v>
      </c>
      <c r="O1861">
        <v>2.9580000000000002</v>
      </c>
      <c r="P1861">
        <v>9.0449999999999999</v>
      </c>
      <c r="Q1861">
        <v>2.89</v>
      </c>
      <c r="R1861">
        <v>0.87</v>
      </c>
      <c r="S1861">
        <v>1.24</v>
      </c>
      <c r="T1861">
        <v>0.92</v>
      </c>
      <c r="U1861">
        <v>3183</v>
      </c>
      <c r="V1861">
        <v>4232.6000000000004</v>
      </c>
      <c r="W1861">
        <v>13752.24</v>
      </c>
      <c r="X1861">
        <v>10699</v>
      </c>
      <c r="Y1861">
        <v>3197.2</v>
      </c>
      <c r="Z1861">
        <v>29357.82</v>
      </c>
    </row>
    <row r="1862" spans="2:26" x14ac:dyDescent="0.25">
      <c r="B1862" s="3">
        <v>44323</v>
      </c>
      <c r="C1862">
        <v>309.54000000000002</v>
      </c>
      <c r="D1862">
        <v>3.5446</v>
      </c>
      <c r="E1862">
        <v>97.78</v>
      </c>
      <c r="F1862">
        <v>98.7</v>
      </c>
      <c r="G1862">
        <v>90.233000000000004</v>
      </c>
      <c r="H1862">
        <v>1121.3</v>
      </c>
      <c r="I1862">
        <v>1.2165999999999999</v>
      </c>
      <c r="J1862">
        <v>6.4333</v>
      </c>
      <c r="K1862">
        <v>212.56039999999999</v>
      </c>
      <c r="L1862">
        <v>57760</v>
      </c>
      <c r="M1862">
        <v>53.62</v>
      </c>
      <c r="N1862">
        <v>1831.24</v>
      </c>
      <c r="O1862">
        <v>2.9580000000000002</v>
      </c>
      <c r="P1862">
        <v>9.0449999999999999</v>
      </c>
      <c r="Q1862">
        <v>2.89</v>
      </c>
      <c r="R1862">
        <v>0.87</v>
      </c>
      <c r="S1862">
        <v>1.24</v>
      </c>
      <c r="T1862">
        <v>0.92</v>
      </c>
      <c r="U1862">
        <v>3183</v>
      </c>
      <c r="V1862">
        <v>4232.6000000000004</v>
      </c>
      <c r="W1862">
        <v>13752.24</v>
      </c>
      <c r="X1862">
        <v>10699</v>
      </c>
      <c r="Y1862">
        <v>3197.2</v>
      </c>
      <c r="Z1862">
        <v>29357.82</v>
      </c>
    </row>
    <row r="1863" spans="2:26" x14ac:dyDescent="0.25">
      <c r="B1863" s="3">
        <v>44322</v>
      </c>
      <c r="C1863">
        <v>314.98</v>
      </c>
      <c r="D1863">
        <v>3.5663</v>
      </c>
      <c r="E1863">
        <v>97.77</v>
      </c>
      <c r="F1863">
        <v>98.688999999999993</v>
      </c>
      <c r="G1863">
        <v>90.950999999999993</v>
      </c>
      <c r="H1863">
        <v>1125.75</v>
      </c>
      <c r="I1863">
        <v>1.2064999999999999</v>
      </c>
      <c r="J1863">
        <v>6.4641000000000002</v>
      </c>
      <c r="K1863">
        <v>212.40119999999999</v>
      </c>
      <c r="L1863">
        <v>56180</v>
      </c>
      <c r="M1863">
        <v>53.41</v>
      </c>
      <c r="N1863">
        <v>1815.22</v>
      </c>
      <c r="O1863">
        <v>2.9279999999999999</v>
      </c>
      <c r="P1863">
        <v>9.06</v>
      </c>
      <c r="Q1863">
        <v>2.91</v>
      </c>
      <c r="R1863">
        <v>0.88</v>
      </c>
      <c r="S1863">
        <v>1.25</v>
      </c>
      <c r="T1863">
        <v>0.91</v>
      </c>
      <c r="U1863">
        <v>3212</v>
      </c>
      <c r="V1863">
        <v>4201.62</v>
      </c>
      <c r="W1863">
        <v>13632.84</v>
      </c>
      <c r="X1863">
        <v>10756.37</v>
      </c>
      <c r="Y1863">
        <v>3178.74</v>
      </c>
      <c r="Z1863">
        <v>29331.37</v>
      </c>
    </row>
    <row r="1864" spans="2:26" x14ac:dyDescent="0.25">
      <c r="B1864" s="3">
        <v>44321</v>
      </c>
      <c r="C1864">
        <v>316.64</v>
      </c>
      <c r="D1864">
        <v>3.5649999999999999</v>
      </c>
      <c r="E1864">
        <v>97.75</v>
      </c>
      <c r="F1864">
        <v>98.682000000000002</v>
      </c>
      <c r="G1864">
        <v>91.308000000000007</v>
      </c>
      <c r="H1864">
        <v>1122.6500000000001</v>
      </c>
      <c r="I1864">
        <v>1.2004999999999999</v>
      </c>
      <c r="J1864">
        <v>6.4748999999999999</v>
      </c>
      <c r="K1864">
        <v>210.1207</v>
      </c>
      <c r="L1864">
        <v>57295</v>
      </c>
      <c r="M1864">
        <v>53.29</v>
      </c>
      <c r="N1864">
        <v>1786.87</v>
      </c>
      <c r="O1864">
        <v>2.9380000000000002</v>
      </c>
      <c r="P1864">
        <v>8.9700000000000006</v>
      </c>
      <c r="Q1864">
        <v>2.9</v>
      </c>
      <c r="R1864">
        <v>0.89</v>
      </c>
      <c r="S1864">
        <v>1.26</v>
      </c>
      <c r="T1864">
        <v>0.91</v>
      </c>
      <c r="U1864">
        <v>3266</v>
      </c>
      <c r="V1864">
        <v>4167.59</v>
      </c>
      <c r="W1864">
        <v>13582.42</v>
      </c>
      <c r="X1864">
        <v>10721.87</v>
      </c>
      <c r="Y1864">
        <v>3147.37</v>
      </c>
      <c r="Z1864">
        <v>28812.63</v>
      </c>
    </row>
    <row r="1865" spans="2:26" x14ac:dyDescent="0.25">
      <c r="B1865" s="3">
        <v>44320</v>
      </c>
      <c r="C1865">
        <v>316.08999999999997</v>
      </c>
      <c r="D1865">
        <v>3.5804</v>
      </c>
      <c r="E1865">
        <v>97.74</v>
      </c>
      <c r="F1865">
        <v>98.662999999999997</v>
      </c>
      <c r="G1865">
        <v>91.287999999999997</v>
      </c>
      <c r="H1865">
        <v>1122.6500000000001</v>
      </c>
      <c r="I1865">
        <v>1.2014</v>
      </c>
      <c r="J1865">
        <v>6.4748999999999999</v>
      </c>
      <c r="K1865">
        <v>206.85640000000001</v>
      </c>
      <c r="L1865">
        <v>54515</v>
      </c>
      <c r="M1865">
        <v>53.08</v>
      </c>
      <c r="N1865">
        <v>1779.06</v>
      </c>
      <c r="O1865">
        <v>2.9670000000000001</v>
      </c>
      <c r="P1865">
        <v>9.0050000000000008</v>
      </c>
      <c r="Q1865">
        <v>2.92</v>
      </c>
      <c r="R1865">
        <v>0.89</v>
      </c>
      <c r="S1865">
        <v>1.26</v>
      </c>
      <c r="T1865">
        <v>0.92</v>
      </c>
      <c r="U1865">
        <v>3157</v>
      </c>
      <c r="V1865">
        <v>4164.66</v>
      </c>
      <c r="W1865">
        <v>13633.5</v>
      </c>
      <c r="X1865">
        <v>10765.72</v>
      </c>
      <c r="Y1865">
        <v>3147.37</v>
      </c>
      <c r="Z1865">
        <v>28812.63</v>
      </c>
    </row>
    <row r="1866" spans="2:26" x14ac:dyDescent="0.25">
      <c r="B1866" s="3">
        <v>44319</v>
      </c>
      <c r="C1866">
        <v>315.10000000000002</v>
      </c>
      <c r="D1866">
        <v>3.5487000000000002</v>
      </c>
      <c r="E1866">
        <v>97.79</v>
      </c>
      <c r="F1866">
        <v>98.66</v>
      </c>
      <c r="G1866">
        <v>90.944999999999993</v>
      </c>
      <c r="H1866">
        <v>1123.8499999999999</v>
      </c>
      <c r="I1866">
        <v>1.2063999999999999</v>
      </c>
      <c r="J1866">
        <v>6.4748999999999999</v>
      </c>
      <c r="K1866">
        <v>205.98769999999999</v>
      </c>
      <c r="L1866">
        <v>57765</v>
      </c>
      <c r="M1866">
        <v>52.42</v>
      </c>
      <c r="N1866">
        <v>1792.88</v>
      </c>
      <c r="O1866">
        <v>2.9660000000000002</v>
      </c>
      <c r="P1866">
        <v>8.9049999999999994</v>
      </c>
      <c r="Q1866">
        <v>2.86</v>
      </c>
      <c r="R1866">
        <v>0.89</v>
      </c>
      <c r="S1866">
        <v>1.26</v>
      </c>
      <c r="T1866">
        <v>0.92</v>
      </c>
      <c r="U1866">
        <v>3053</v>
      </c>
      <c r="V1866">
        <v>4192.66</v>
      </c>
      <c r="W1866">
        <v>13895.12</v>
      </c>
      <c r="X1866">
        <v>10713</v>
      </c>
      <c r="Y1866">
        <v>3127.2</v>
      </c>
      <c r="Z1866">
        <v>28812.63</v>
      </c>
    </row>
    <row r="1867" spans="2:26" x14ac:dyDescent="0.25">
      <c r="B1867" s="3">
        <v>44318</v>
      </c>
      <c r="C1867">
        <v>312.97000000000003</v>
      </c>
      <c r="D1867">
        <v>3.5781999999999998</v>
      </c>
      <c r="E1867">
        <v>97.8</v>
      </c>
      <c r="F1867">
        <v>98.641999999999996</v>
      </c>
      <c r="G1867">
        <v>91.28</v>
      </c>
      <c r="H1867">
        <v>1112.4000000000001</v>
      </c>
      <c r="I1867">
        <v>1.202</v>
      </c>
      <c r="J1867">
        <v>6.4748999999999999</v>
      </c>
      <c r="K1867">
        <v>205.5925</v>
      </c>
      <c r="L1867">
        <v>56127.49</v>
      </c>
      <c r="M1867">
        <v>52.1</v>
      </c>
      <c r="N1867">
        <v>1769.13</v>
      </c>
      <c r="O1867">
        <v>2.931</v>
      </c>
      <c r="P1867">
        <v>8.8949999999999996</v>
      </c>
      <c r="Q1867">
        <v>2.91</v>
      </c>
      <c r="R1867">
        <v>0.88</v>
      </c>
      <c r="S1867">
        <v>1.26</v>
      </c>
      <c r="T1867">
        <v>0.92</v>
      </c>
      <c r="U1867">
        <v>3053</v>
      </c>
      <c r="V1867">
        <v>4181.17</v>
      </c>
      <c r="W1867">
        <v>13962.68</v>
      </c>
      <c r="X1867">
        <v>10825.25</v>
      </c>
      <c r="Y1867">
        <v>3147.86</v>
      </c>
      <c r="Z1867">
        <v>28812.63</v>
      </c>
    </row>
    <row r="1868" spans="2:26" x14ac:dyDescent="0.25">
      <c r="B1868" s="3">
        <v>44317</v>
      </c>
      <c r="C1868">
        <v>312.97000000000003</v>
      </c>
      <c r="D1868">
        <v>3.5781999999999998</v>
      </c>
      <c r="E1868">
        <v>97.8</v>
      </c>
      <c r="F1868">
        <v>98.641999999999996</v>
      </c>
      <c r="G1868">
        <v>91.28</v>
      </c>
      <c r="H1868">
        <v>1112.4000000000001</v>
      </c>
      <c r="I1868">
        <v>1.202</v>
      </c>
      <c r="J1868">
        <v>6.4748999999999999</v>
      </c>
      <c r="K1868">
        <v>205.5925</v>
      </c>
      <c r="L1868">
        <v>56127.49</v>
      </c>
      <c r="M1868">
        <v>52.1</v>
      </c>
      <c r="N1868">
        <v>1769.13</v>
      </c>
      <c r="O1868">
        <v>2.931</v>
      </c>
      <c r="P1868">
        <v>8.8949999999999996</v>
      </c>
      <c r="Q1868">
        <v>2.91</v>
      </c>
      <c r="R1868">
        <v>0.88</v>
      </c>
      <c r="S1868">
        <v>1.26</v>
      </c>
      <c r="T1868">
        <v>0.92</v>
      </c>
      <c r="U1868">
        <v>3053</v>
      </c>
      <c r="V1868">
        <v>4181.17</v>
      </c>
      <c r="W1868">
        <v>13962.68</v>
      </c>
      <c r="X1868">
        <v>10825.25</v>
      </c>
      <c r="Y1868">
        <v>3147.86</v>
      </c>
      <c r="Z1868">
        <v>28812.63</v>
      </c>
    </row>
    <row r="1869" spans="2:26" x14ac:dyDescent="0.25">
      <c r="B1869" s="3">
        <v>44316</v>
      </c>
      <c r="C1869">
        <v>312.97000000000003</v>
      </c>
      <c r="D1869">
        <v>3.5781999999999998</v>
      </c>
      <c r="E1869">
        <v>97.79</v>
      </c>
      <c r="F1869">
        <v>98.641999999999996</v>
      </c>
      <c r="G1869">
        <v>91.28</v>
      </c>
      <c r="H1869">
        <v>1112.4000000000001</v>
      </c>
      <c r="I1869">
        <v>1.202</v>
      </c>
      <c r="J1869">
        <v>6.4748999999999999</v>
      </c>
      <c r="K1869">
        <v>205.5925</v>
      </c>
      <c r="L1869">
        <v>56127.49</v>
      </c>
      <c r="M1869">
        <v>52.1</v>
      </c>
      <c r="N1869">
        <v>1769.13</v>
      </c>
      <c r="O1869">
        <v>2.931</v>
      </c>
      <c r="P1869">
        <v>8.8949999999999996</v>
      </c>
      <c r="Q1869">
        <v>2.91</v>
      </c>
      <c r="R1869">
        <v>0.88</v>
      </c>
      <c r="S1869">
        <v>1.26</v>
      </c>
      <c r="T1869">
        <v>0.92</v>
      </c>
      <c r="U1869">
        <v>3053</v>
      </c>
      <c r="V1869">
        <v>4181.17</v>
      </c>
      <c r="W1869">
        <v>13962.68</v>
      </c>
      <c r="X1869">
        <v>10825.25</v>
      </c>
      <c r="Y1869">
        <v>3147.86</v>
      </c>
      <c r="Z1869">
        <v>28812.63</v>
      </c>
    </row>
    <row r="1870" spans="2:26" x14ac:dyDescent="0.25">
      <c r="B1870" s="3">
        <v>44315</v>
      </c>
      <c r="C1870">
        <v>315.33</v>
      </c>
      <c r="D1870">
        <v>3.5916000000000001</v>
      </c>
      <c r="E1870">
        <v>97.81</v>
      </c>
      <c r="F1870">
        <v>98.641000000000005</v>
      </c>
      <c r="G1870">
        <v>90.614000000000004</v>
      </c>
      <c r="H1870">
        <v>1108.3499999999999</v>
      </c>
      <c r="I1870">
        <v>1.2121</v>
      </c>
      <c r="J1870">
        <v>6.4722</v>
      </c>
      <c r="K1870">
        <v>207.4118</v>
      </c>
      <c r="L1870">
        <v>52900</v>
      </c>
      <c r="M1870">
        <v>52.81</v>
      </c>
      <c r="N1870">
        <v>1772.18</v>
      </c>
      <c r="O1870">
        <v>2.911</v>
      </c>
      <c r="P1870">
        <v>8.8000000000000007</v>
      </c>
      <c r="Q1870">
        <v>2.93</v>
      </c>
      <c r="R1870">
        <v>0.88</v>
      </c>
      <c r="S1870">
        <v>1.26</v>
      </c>
      <c r="T1870">
        <v>0.91</v>
      </c>
      <c r="U1870">
        <v>3007</v>
      </c>
      <c r="V1870">
        <v>4211.47</v>
      </c>
      <c r="W1870">
        <v>14082.55</v>
      </c>
      <c r="X1870">
        <v>11049.88</v>
      </c>
      <c r="Y1870">
        <v>3174.07</v>
      </c>
      <c r="Z1870">
        <v>29053.97</v>
      </c>
    </row>
    <row r="1871" spans="2:26" x14ac:dyDescent="0.25">
      <c r="B1871" s="3">
        <v>44314</v>
      </c>
      <c r="C1871">
        <v>318.02</v>
      </c>
      <c r="D1871">
        <v>3.6109</v>
      </c>
      <c r="E1871">
        <v>97.8</v>
      </c>
      <c r="F1871">
        <v>98.631</v>
      </c>
      <c r="G1871">
        <v>90.608999999999995</v>
      </c>
      <c r="H1871">
        <v>1112.9000000000001</v>
      </c>
      <c r="I1871">
        <v>1.2125999999999999</v>
      </c>
      <c r="J1871">
        <v>6.4790000000000001</v>
      </c>
      <c r="K1871">
        <v>207.67169999999999</v>
      </c>
      <c r="L1871">
        <v>55410</v>
      </c>
      <c r="M1871">
        <v>52.42</v>
      </c>
      <c r="N1871">
        <v>1781.68</v>
      </c>
      <c r="O1871">
        <v>2.9249999999999998</v>
      </c>
      <c r="P1871">
        <v>8.6</v>
      </c>
      <c r="Q1871">
        <v>2.94</v>
      </c>
      <c r="R1871">
        <v>0.88</v>
      </c>
      <c r="S1871">
        <v>1.26</v>
      </c>
      <c r="T1871">
        <v>0.91</v>
      </c>
      <c r="U1871">
        <v>2957</v>
      </c>
      <c r="V1871">
        <v>4183.18</v>
      </c>
      <c r="W1871">
        <v>14051.03</v>
      </c>
      <c r="X1871">
        <v>11014.69</v>
      </c>
      <c r="Y1871">
        <v>3181.47</v>
      </c>
      <c r="Z1871">
        <v>29053.97</v>
      </c>
    </row>
    <row r="1872" spans="2:26" x14ac:dyDescent="0.25">
      <c r="B1872" s="3">
        <v>44313</v>
      </c>
      <c r="C1872">
        <v>314.77</v>
      </c>
      <c r="D1872">
        <v>3.5981000000000001</v>
      </c>
      <c r="E1872">
        <v>97.8</v>
      </c>
      <c r="F1872">
        <v>98.635000000000005</v>
      </c>
      <c r="G1872">
        <v>90.909000000000006</v>
      </c>
      <c r="H1872">
        <v>1110.4000000000001</v>
      </c>
      <c r="I1872">
        <v>1.2091000000000001</v>
      </c>
      <c r="J1872">
        <v>6.4831000000000003</v>
      </c>
      <c r="K1872">
        <v>204.2637</v>
      </c>
      <c r="L1872">
        <v>54790</v>
      </c>
      <c r="M1872">
        <v>52.34</v>
      </c>
      <c r="N1872">
        <v>1776.6</v>
      </c>
      <c r="O1872">
        <v>2.8730000000000002</v>
      </c>
      <c r="P1872">
        <v>8.6</v>
      </c>
      <c r="Q1872">
        <v>2.93</v>
      </c>
      <c r="R1872">
        <v>0.88</v>
      </c>
      <c r="S1872">
        <v>1.25</v>
      </c>
      <c r="T1872">
        <v>0.9</v>
      </c>
      <c r="U1872">
        <v>2889</v>
      </c>
      <c r="V1872">
        <v>4186.72</v>
      </c>
      <c r="W1872">
        <v>14090.22</v>
      </c>
      <c r="X1872">
        <v>10983.46</v>
      </c>
      <c r="Y1872">
        <v>3215.42</v>
      </c>
      <c r="Z1872">
        <v>28991.89</v>
      </c>
    </row>
    <row r="1873" spans="2:26" x14ac:dyDescent="0.25">
      <c r="B1873" s="3">
        <v>44312</v>
      </c>
      <c r="C1873">
        <v>316.64999999999998</v>
      </c>
      <c r="D1873">
        <v>3.5884</v>
      </c>
      <c r="E1873">
        <v>97.78</v>
      </c>
      <c r="F1873">
        <v>98.631</v>
      </c>
      <c r="G1873">
        <v>90.807000000000002</v>
      </c>
      <c r="H1873">
        <v>1113.2</v>
      </c>
      <c r="I1873">
        <v>1.2085999999999999</v>
      </c>
      <c r="J1873">
        <v>6.4855</v>
      </c>
      <c r="K1873">
        <v>204.3785</v>
      </c>
      <c r="L1873">
        <v>54070</v>
      </c>
      <c r="M1873">
        <v>51.79</v>
      </c>
      <c r="N1873">
        <v>1781.38</v>
      </c>
      <c r="O1873">
        <v>2.79</v>
      </c>
      <c r="P1873">
        <v>8.25</v>
      </c>
      <c r="Q1873">
        <v>2.91</v>
      </c>
      <c r="R1873">
        <v>0.89</v>
      </c>
      <c r="S1873">
        <v>1.26</v>
      </c>
      <c r="T1873">
        <v>0.92</v>
      </c>
      <c r="U1873">
        <v>2808</v>
      </c>
      <c r="V1873">
        <v>4187.62</v>
      </c>
      <c r="W1873">
        <v>14138.78</v>
      </c>
      <c r="X1873">
        <v>10981.31</v>
      </c>
      <c r="Y1873">
        <v>3217.53</v>
      </c>
      <c r="Z1873">
        <v>29126.23</v>
      </c>
    </row>
    <row r="1874" spans="2:26" x14ac:dyDescent="0.25">
      <c r="B1874" s="3">
        <v>44311</v>
      </c>
      <c r="C1874">
        <v>314.47000000000003</v>
      </c>
      <c r="D1874">
        <v>3.6257000000000001</v>
      </c>
      <c r="E1874">
        <v>97.77</v>
      </c>
      <c r="F1874">
        <v>98.525999999999996</v>
      </c>
      <c r="G1874">
        <v>90.858999999999995</v>
      </c>
      <c r="H1874">
        <v>1117.7</v>
      </c>
      <c r="I1874">
        <v>1.2097</v>
      </c>
      <c r="J1874">
        <v>6.4962999999999997</v>
      </c>
      <c r="K1874">
        <v>203.64709999999999</v>
      </c>
      <c r="L1874">
        <v>50845</v>
      </c>
      <c r="M1874">
        <v>51.69</v>
      </c>
      <c r="N1874">
        <v>1777.2</v>
      </c>
      <c r="O1874">
        <v>2.73</v>
      </c>
      <c r="P1874">
        <v>8.1999999999999993</v>
      </c>
      <c r="Q1874">
        <v>2.98</v>
      </c>
      <c r="R1874">
        <v>0.9</v>
      </c>
      <c r="S1874">
        <v>1.27</v>
      </c>
      <c r="T1874">
        <v>0.93</v>
      </c>
      <c r="U1874">
        <v>2788</v>
      </c>
      <c r="V1874">
        <v>4180.17</v>
      </c>
      <c r="W1874">
        <v>14016.81</v>
      </c>
      <c r="X1874">
        <v>11067.84</v>
      </c>
      <c r="Y1874">
        <v>3186.1</v>
      </c>
      <c r="Z1874">
        <v>29020.63</v>
      </c>
    </row>
    <row r="1875" spans="2:26" x14ac:dyDescent="0.25">
      <c r="B1875" s="3">
        <v>44310</v>
      </c>
      <c r="C1875">
        <v>314.47000000000003</v>
      </c>
      <c r="D1875">
        <v>3.6257000000000001</v>
      </c>
      <c r="E1875">
        <v>97.77</v>
      </c>
      <c r="F1875">
        <v>98.525999999999996</v>
      </c>
      <c r="G1875">
        <v>90.858999999999995</v>
      </c>
      <c r="H1875">
        <v>1117.7</v>
      </c>
      <c r="I1875">
        <v>1.2097</v>
      </c>
      <c r="J1875">
        <v>6.4962999999999997</v>
      </c>
      <c r="K1875">
        <v>203.64709999999999</v>
      </c>
      <c r="L1875">
        <v>50845</v>
      </c>
      <c r="M1875">
        <v>51.69</v>
      </c>
      <c r="N1875">
        <v>1777.2</v>
      </c>
      <c r="O1875">
        <v>2.73</v>
      </c>
      <c r="P1875">
        <v>8.1999999999999993</v>
      </c>
      <c r="Q1875">
        <v>2.98</v>
      </c>
      <c r="R1875">
        <v>0.9</v>
      </c>
      <c r="S1875">
        <v>1.27</v>
      </c>
      <c r="T1875">
        <v>0.93</v>
      </c>
      <c r="U1875">
        <v>2788</v>
      </c>
      <c r="V1875">
        <v>4180.17</v>
      </c>
      <c r="W1875">
        <v>14016.81</v>
      </c>
      <c r="X1875">
        <v>11067.84</v>
      </c>
      <c r="Y1875">
        <v>3186.1</v>
      </c>
      <c r="Z1875">
        <v>29020.63</v>
      </c>
    </row>
    <row r="1876" spans="2:26" x14ac:dyDescent="0.25">
      <c r="B1876" s="3">
        <v>44309</v>
      </c>
      <c r="C1876">
        <v>314.47000000000003</v>
      </c>
      <c r="D1876">
        <v>3.6257000000000001</v>
      </c>
      <c r="E1876">
        <v>97.76</v>
      </c>
      <c r="F1876">
        <v>98.525999999999996</v>
      </c>
      <c r="G1876">
        <v>90.858999999999995</v>
      </c>
      <c r="H1876">
        <v>1117.7</v>
      </c>
      <c r="I1876">
        <v>1.2097</v>
      </c>
      <c r="J1876">
        <v>6.4962999999999997</v>
      </c>
      <c r="K1876">
        <v>203.64709999999999</v>
      </c>
      <c r="L1876">
        <v>50845</v>
      </c>
      <c r="M1876">
        <v>51.69</v>
      </c>
      <c r="N1876">
        <v>1777.2</v>
      </c>
      <c r="O1876">
        <v>2.73</v>
      </c>
      <c r="P1876">
        <v>8.1999999999999993</v>
      </c>
      <c r="Q1876">
        <v>2.98</v>
      </c>
      <c r="R1876">
        <v>0.9</v>
      </c>
      <c r="S1876">
        <v>1.27</v>
      </c>
      <c r="T1876">
        <v>0.93</v>
      </c>
      <c r="U1876">
        <v>2788</v>
      </c>
      <c r="V1876">
        <v>4180.17</v>
      </c>
      <c r="W1876">
        <v>14016.81</v>
      </c>
      <c r="X1876">
        <v>11067.84</v>
      </c>
      <c r="Y1876">
        <v>3186.1</v>
      </c>
      <c r="Z1876">
        <v>29020.63</v>
      </c>
    </row>
    <row r="1877" spans="2:26" x14ac:dyDescent="0.25">
      <c r="B1877" s="3">
        <v>44308</v>
      </c>
      <c r="C1877">
        <v>315.58999999999997</v>
      </c>
      <c r="D1877">
        <v>3.6476999999999999</v>
      </c>
      <c r="E1877">
        <v>97.77</v>
      </c>
      <c r="F1877">
        <v>98.536000000000001</v>
      </c>
      <c r="G1877">
        <v>91.332999999999998</v>
      </c>
      <c r="H1877">
        <v>1117.4000000000001</v>
      </c>
      <c r="I1877">
        <v>1.2015</v>
      </c>
      <c r="J1877">
        <v>6.4901</v>
      </c>
      <c r="K1877">
        <v>205.62379999999999</v>
      </c>
      <c r="L1877">
        <v>52860</v>
      </c>
      <c r="M1877">
        <v>51.23</v>
      </c>
      <c r="N1877">
        <v>1783.94</v>
      </c>
      <c r="O1877">
        <v>2.7490000000000001</v>
      </c>
      <c r="P1877">
        <v>8.5500000000000007</v>
      </c>
      <c r="Q1877">
        <v>3.01</v>
      </c>
      <c r="R1877">
        <v>0.91</v>
      </c>
      <c r="S1877">
        <v>1.28</v>
      </c>
      <c r="T1877">
        <v>0.93</v>
      </c>
      <c r="U1877">
        <v>2750</v>
      </c>
      <c r="V1877">
        <v>4134.9799999999996</v>
      </c>
      <c r="W1877">
        <v>13818.41</v>
      </c>
      <c r="X1877">
        <v>10939.12</v>
      </c>
      <c r="Y1877">
        <v>3177.52</v>
      </c>
      <c r="Z1877">
        <v>29188.17</v>
      </c>
    </row>
    <row r="1878" spans="2:26" x14ac:dyDescent="0.25">
      <c r="B1878" s="3">
        <v>44307</v>
      </c>
      <c r="C1878">
        <v>315.49</v>
      </c>
      <c r="D1878">
        <v>3.6356999999999999</v>
      </c>
      <c r="E1878">
        <v>97.73</v>
      </c>
      <c r="F1878">
        <v>98.531000000000006</v>
      </c>
      <c r="G1878">
        <v>91.155000000000001</v>
      </c>
      <c r="H1878">
        <v>1118.5</v>
      </c>
      <c r="I1878">
        <v>1.2035</v>
      </c>
      <c r="J1878">
        <v>6.4904999999999999</v>
      </c>
      <c r="K1878">
        <v>200.50729999999999</v>
      </c>
      <c r="L1878">
        <v>55610</v>
      </c>
      <c r="M1878">
        <v>50.66</v>
      </c>
      <c r="N1878">
        <v>1793.79</v>
      </c>
      <c r="O1878">
        <v>2.6920000000000002</v>
      </c>
      <c r="P1878">
        <v>8.5500000000000007</v>
      </c>
      <c r="Q1878">
        <v>2.98</v>
      </c>
      <c r="R1878">
        <v>0.91</v>
      </c>
      <c r="S1878">
        <v>1.28</v>
      </c>
      <c r="T1878">
        <v>0.93</v>
      </c>
      <c r="U1878">
        <v>2710</v>
      </c>
      <c r="V1878">
        <v>4173.42</v>
      </c>
      <c r="W1878">
        <v>13950.22</v>
      </c>
      <c r="X1878">
        <v>10888.52</v>
      </c>
      <c r="Y1878">
        <v>3171.66</v>
      </c>
      <c r="Z1878">
        <v>28508.55</v>
      </c>
    </row>
    <row r="1879" spans="2:26" x14ac:dyDescent="0.25">
      <c r="B1879" s="3">
        <v>44306</v>
      </c>
      <c r="C1879">
        <v>315.32</v>
      </c>
      <c r="D1879">
        <v>3.6518000000000002</v>
      </c>
      <c r="E1879">
        <v>97.76</v>
      </c>
      <c r="F1879">
        <v>98.542000000000002</v>
      </c>
      <c r="G1879">
        <v>91.241</v>
      </c>
      <c r="H1879">
        <v>1112.3499999999999</v>
      </c>
      <c r="I1879">
        <v>1.2036</v>
      </c>
      <c r="J1879">
        <v>6.4995000000000003</v>
      </c>
      <c r="K1879">
        <v>200.76169999999999</v>
      </c>
      <c r="L1879">
        <v>56715</v>
      </c>
      <c r="M1879">
        <v>50.97</v>
      </c>
      <c r="N1879">
        <v>1778.75</v>
      </c>
      <c r="O1879">
        <v>2.7269999999999999</v>
      </c>
      <c r="P1879">
        <v>8.65</v>
      </c>
      <c r="Q1879">
        <v>3.02</v>
      </c>
      <c r="R1879">
        <v>0.92</v>
      </c>
      <c r="S1879">
        <v>1.28</v>
      </c>
      <c r="T1879">
        <v>0.9</v>
      </c>
      <c r="U1879">
        <v>2472</v>
      </c>
      <c r="V1879">
        <v>4134.9399999999996</v>
      </c>
      <c r="W1879">
        <v>13786.27</v>
      </c>
      <c r="X1879">
        <v>11085.87</v>
      </c>
      <c r="Y1879">
        <v>3220.7</v>
      </c>
      <c r="Z1879">
        <v>29100.38</v>
      </c>
    </row>
    <row r="1880" spans="2:26" x14ac:dyDescent="0.25">
      <c r="B1880" s="3">
        <v>44305</v>
      </c>
      <c r="C1880">
        <v>308.73</v>
      </c>
      <c r="D1880">
        <v>3.5943000000000001</v>
      </c>
      <c r="E1880">
        <v>97.81</v>
      </c>
      <c r="F1880">
        <v>98.528999999999996</v>
      </c>
      <c r="G1880">
        <v>91.069000000000003</v>
      </c>
      <c r="H1880">
        <v>1117.3</v>
      </c>
      <c r="I1880">
        <v>1.2037</v>
      </c>
      <c r="J1880">
        <v>6.5103</v>
      </c>
      <c r="K1880">
        <v>201.02629999999999</v>
      </c>
      <c r="L1880">
        <v>56045</v>
      </c>
      <c r="M1880">
        <v>51.47</v>
      </c>
      <c r="N1880">
        <v>1771.43</v>
      </c>
      <c r="O1880">
        <v>2.7490000000000001</v>
      </c>
      <c r="P1880">
        <v>8.6649999999999991</v>
      </c>
      <c r="Q1880">
        <v>2.96</v>
      </c>
      <c r="R1880">
        <v>0.91</v>
      </c>
      <c r="S1880">
        <v>1.27</v>
      </c>
      <c r="T1880">
        <v>0.9</v>
      </c>
      <c r="U1880">
        <v>2432</v>
      </c>
      <c r="V1880">
        <v>4163.26</v>
      </c>
      <c r="W1880">
        <v>13914.77</v>
      </c>
      <c r="X1880">
        <v>11092.95</v>
      </c>
      <c r="Y1880">
        <v>3198.84</v>
      </c>
      <c r="Z1880">
        <v>29685.37</v>
      </c>
    </row>
    <row r="1881" spans="2:26" x14ac:dyDescent="0.25">
      <c r="B1881" s="3">
        <v>44304</v>
      </c>
      <c r="C1881">
        <v>312.14</v>
      </c>
      <c r="D1881">
        <v>3.5939999999999999</v>
      </c>
      <c r="E1881">
        <v>97.84</v>
      </c>
      <c r="F1881">
        <v>98.498999999999995</v>
      </c>
      <c r="G1881">
        <v>91.555999999999997</v>
      </c>
      <c r="H1881">
        <v>1116.5</v>
      </c>
      <c r="I1881">
        <v>1.1982999999999999</v>
      </c>
      <c r="J1881">
        <v>6.5206</v>
      </c>
      <c r="K1881">
        <v>199.83539999999999</v>
      </c>
      <c r="L1881">
        <v>61980</v>
      </c>
      <c r="M1881">
        <v>51.42</v>
      </c>
      <c r="N1881">
        <v>1776.51</v>
      </c>
      <c r="O1881">
        <v>2.68</v>
      </c>
      <c r="P1881">
        <v>8.2449999999999992</v>
      </c>
      <c r="Q1881">
        <v>2.93</v>
      </c>
      <c r="R1881">
        <v>0.89</v>
      </c>
      <c r="S1881">
        <v>1.25</v>
      </c>
      <c r="T1881">
        <v>0.89</v>
      </c>
      <c r="U1881">
        <v>2385</v>
      </c>
      <c r="V1881">
        <v>4185.47</v>
      </c>
      <c r="W1881">
        <v>14052.34</v>
      </c>
      <c r="X1881">
        <v>11027.51</v>
      </c>
      <c r="Y1881">
        <v>3198.62</v>
      </c>
      <c r="Z1881">
        <v>29683.37</v>
      </c>
    </row>
    <row r="1882" spans="2:26" x14ac:dyDescent="0.25">
      <c r="B1882" s="3">
        <v>44303</v>
      </c>
      <c r="C1882">
        <v>312.14</v>
      </c>
      <c r="D1882">
        <v>3.5939999999999999</v>
      </c>
      <c r="E1882">
        <v>97.84</v>
      </c>
      <c r="F1882">
        <v>98.498999999999995</v>
      </c>
      <c r="G1882">
        <v>91.555999999999997</v>
      </c>
      <c r="H1882">
        <v>1116.5</v>
      </c>
      <c r="I1882">
        <v>1.1982999999999999</v>
      </c>
      <c r="J1882">
        <v>6.5206</v>
      </c>
      <c r="K1882">
        <v>199.83539999999999</v>
      </c>
      <c r="L1882">
        <v>61980</v>
      </c>
      <c r="M1882">
        <v>51.42</v>
      </c>
      <c r="N1882">
        <v>1776.51</v>
      </c>
      <c r="O1882">
        <v>2.68</v>
      </c>
      <c r="P1882">
        <v>8.2449999999999992</v>
      </c>
      <c r="Q1882">
        <v>2.93</v>
      </c>
      <c r="R1882">
        <v>0.89</v>
      </c>
      <c r="S1882">
        <v>1.25</v>
      </c>
      <c r="T1882">
        <v>0.89</v>
      </c>
      <c r="U1882">
        <v>2385</v>
      </c>
      <c r="V1882">
        <v>4185.47</v>
      </c>
      <c r="W1882">
        <v>14052.34</v>
      </c>
      <c r="X1882">
        <v>11027.51</v>
      </c>
      <c r="Y1882">
        <v>3198.62</v>
      </c>
      <c r="Z1882">
        <v>29683.37</v>
      </c>
    </row>
    <row r="1883" spans="2:26" x14ac:dyDescent="0.25">
      <c r="B1883" s="3">
        <v>44302</v>
      </c>
      <c r="C1883">
        <v>312.14</v>
      </c>
      <c r="D1883">
        <v>3.5939999999999999</v>
      </c>
      <c r="E1883">
        <v>97.81</v>
      </c>
      <c r="F1883">
        <v>98.498999999999995</v>
      </c>
      <c r="G1883">
        <v>91.555999999999997</v>
      </c>
      <c r="H1883">
        <v>1116.5</v>
      </c>
      <c r="I1883">
        <v>1.1982999999999999</v>
      </c>
      <c r="J1883">
        <v>6.5206</v>
      </c>
      <c r="K1883">
        <v>199.83539999999999</v>
      </c>
      <c r="L1883">
        <v>61980</v>
      </c>
      <c r="M1883">
        <v>51.42</v>
      </c>
      <c r="N1883">
        <v>1776.51</v>
      </c>
      <c r="O1883">
        <v>2.68</v>
      </c>
      <c r="P1883">
        <v>8.2449999999999992</v>
      </c>
      <c r="Q1883">
        <v>2.93</v>
      </c>
      <c r="R1883">
        <v>0.89</v>
      </c>
      <c r="S1883">
        <v>1.25</v>
      </c>
      <c r="T1883">
        <v>0.89</v>
      </c>
      <c r="U1883">
        <v>2385</v>
      </c>
      <c r="V1883">
        <v>4185.47</v>
      </c>
      <c r="W1883">
        <v>14052.34</v>
      </c>
      <c r="X1883">
        <v>11027.51</v>
      </c>
      <c r="Y1883">
        <v>3198.62</v>
      </c>
      <c r="Z1883">
        <v>29683.37</v>
      </c>
    </row>
    <row r="1884" spans="2:26" x14ac:dyDescent="0.25">
      <c r="B1884" s="3">
        <v>44301</v>
      </c>
      <c r="C1884">
        <v>318.22000000000003</v>
      </c>
      <c r="D1884">
        <v>3.6389</v>
      </c>
      <c r="E1884">
        <v>97.81</v>
      </c>
      <c r="F1884">
        <v>98.495000000000005</v>
      </c>
      <c r="G1884">
        <v>91.671000000000006</v>
      </c>
      <c r="H1884">
        <v>1117.6500000000001</v>
      </c>
      <c r="I1884">
        <v>1.1967000000000001</v>
      </c>
      <c r="J1884">
        <v>6.5225999999999997</v>
      </c>
      <c r="K1884">
        <v>198.90209999999999</v>
      </c>
      <c r="L1884">
        <v>63840</v>
      </c>
      <c r="M1884">
        <v>51.85</v>
      </c>
      <c r="N1884">
        <v>1763.95</v>
      </c>
      <c r="O1884">
        <v>2.6579999999999999</v>
      </c>
      <c r="P1884">
        <v>7.0170000000000003</v>
      </c>
      <c r="Q1884">
        <v>2.96</v>
      </c>
      <c r="R1884">
        <v>0.88</v>
      </c>
      <c r="S1884">
        <v>1.23</v>
      </c>
      <c r="T1884">
        <v>0.89</v>
      </c>
      <c r="U1884">
        <v>2323</v>
      </c>
      <c r="V1884">
        <v>4170.42</v>
      </c>
      <c r="W1884">
        <v>14038.76</v>
      </c>
      <c r="X1884">
        <v>10905.89</v>
      </c>
      <c r="Y1884">
        <v>3194.33</v>
      </c>
      <c r="Z1884">
        <v>29642.69</v>
      </c>
    </row>
    <row r="1885" spans="2:26" x14ac:dyDescent="0.25">
      <c r="B1885" s="3">
        <v>44300</v>
      </c>
      <c r="C1885">
        <v>315.55</v>
      </c>
      <c r="D1885">
        <v>3.6316999999999999</v>
      </c>
      <c r="E1885">
        <v>97.8</v>
      </c>
      <c r="F1885">
        <v>98.468999999999994</v>
      </c>
      <c r="G1885">
        <v>91.69</v>
      </c>
      <c r="H1885">
        <v>1116.5999999999999</v>
      </c>
      <c r="I1885">
        <v>1.198</v>
      </c>
      <c r="J1885">
        <v>6.5297000000000001</v>
      </c>
      <c r="K1885">
        <v>197.48419999999999</v>
      </c>
      <c r="L1885">
        <v>62400</v>
      </c>
      <c r="M1885">
        <v>52.24</v>
      </c>
      <c r="N1885">
        <v>1736.43</v>
      </c>
      <c r="O1885">
        <v>2.6179999999999999</v>
      </c>
      <c r="P1885">
        <v>7.0149999999999997</v>
      </c>
      <c r="Q1885">
        <v>2.95</v>
      </c>
      <c r="R1885">
        <v>0.88</v>
      </c>
      <c r="S1885">
        <v>1.23</v>
      </c>
      <c r="T1885">
        <v>0.9</v>
      </c>
      <c r="U1885">
        <v>2178</v>
      </c>
      <c r="V1885">
        <v>4124.66</v>
      </c>
      <c r="W1885">
        <v>13857.84</v>
      </c>
      <c r="X1885">
        <v>10999.3</v>
      </c>
      <c r="Y1885">
        <v>3182.38</v>
      </c>
      <c r="Z1885">
        <v>29620.99</v>
      </c>
    </row>
    <row r="1886" spans="2:26" x14ac:dyDescent="0.25">
      <c r="B1886" s="3">
        <v>44299</v>
      </c>
      <c r="C1886">
        <v>320.13</v>
      </c>
      <c r="D1886">
        <v>3.6779999999999999</v>
      </c>
      <c r="E1886">
        <v>97.81</v>
      </c>
      <c r="F1886">
        <v>98.460700000000003</v>
      </c>
      <c r="G1886">
        <v>91.852000000000004</v>
      </c>
      <c r="H1886">
        <v>1125.95</v>
      </c>
      <c r="I1886">
        <v>1.1948000000000001</v>
      </c>
      <c r="J1886">
        <v>6.5441000000000003</v>
      </c>
      <c r="K1886">
        <v>196.1977</v>
      </c>
      <c r="L1886">
        <v>63685</v>
      </c>
      <c r="M1886">
        <v>51.58</v>
      </c>
      <c r="N1886">
        <v>1745.51</v>
      </c>
      <c r="O1886">
        <v>2.6190000000000002</v>
      </c>
      <c r="P1886">
        <v>7.0149999999999997</v>
      </c>
      <c r="Q1886">
        <v>3.01</v>
      </c>
      <c r="R1886">
        <v>0.89</v>
      </c>
      <c r="S1886">
        <v>1.24</v>
      </c>
      <c r="T1886">
        <v>0.91</v>
      </c>
      <c r="U1886">
        <v>2140</v>
      </c>
      <c r="V1886">
        <v>4141.59</v>
      </c>
      <c r="W1886">
        <v>13996.1</v>
      </c>
      <c r="X1886">
        <v>10850.53</v>
      </c>
      <c r="Y1886">
        <v>3169.08</v>
      </c>
      <c r="Z1886">
        <v>29751.61</v>
      </c>
    </row>
    <row r="1887" spans="2:26" x14ac:dyDescent="0.25">
      <c r="B1887" s="3">
        <v>44298</v>
      </c>
      <c r="C1887">
        <v>315.87</v>
      </c>
      <c r="D1887">
        <v>3.6181000000000001</v>
      </c>
      <c r="E1887">
        <v>97.84</v>
      </c>
      <c r="F1887">
        <v>98.46</v>
      </c>
      <c r="G1887">
        <v>92.138000000000005</v>
      </c>
      <c r="H1887">
        <v>1124.9000000000001</v>
      </c>
      <c r="I1887">
        <v>1.1911</v>
      </c>
      <c r="J1887">
        <v>6.5483000000000002</v>
      </c>
      <c r="K1887">
        <v>196.18690000000001</v>
      </c>
      <c r="L1887">
        <v>60545</v>
      </c>
      <c r="M1887">
        <v>51.3</v>
      </c>
      <c r="N1887">
        <v>1732.76</v>
      </c>
      <c r="O1887">
        <v>2.5609999999999999</v>
      </c>
      <c r="P1887">
        <v>7.0049999999999999</v>
      </c>
      <c r="Q1887">
        <v>2.92</v>
      </c>
      <c r="R1887">
        <v>0.88</v>
      </c>
      <c r="S1887">
        <v>1.23</v>
      </c>
      <c r="T1887">
        <v>0.91</v>
      </c>
      <c r="U1887">
        <v>2145</v>
      </c>
      <c r="V1887">
        <v>4127.99</v>
      </c>
      <c r="W1887">
        <v>13850</v>
      </c>
      <c r="X1887">
        <v>10874.83</v>
      </c>
      <c r="Y1887">
        <v>3135.59</v>
      </c>
      <c r="Z1887">
        <v>29538.73</v>
      </c>
    </row>
    <row r="1888" spans="2:26" x14ac:dyDescent="0.25">
      <c r="B1888" s="3">
        <v>44297</v>
      </c>
      <c r="C1888">
        <v>319.5</v>
      </c>
      <c r="D1888">
        <v>3.6273</v>
      </c>
      <c r="E1888">
        <v>97.86</v>
      </c>
      <c r="F1888">
        <v>98.44</v>
      </c>
      <c r="G1888">
        <v>92.162999999999997</v>
      </c>
      <c r="H1888">
        <v>1120.95</v>
      </c>
      <c r="I1888">
        <v>1.1899</v>
      </c>
      <c r="J1888">
        <v>6.5526</v>
      </c>
      <c r="K1888">
        <v>197.32130000000001</v>
      </c>
      <c r="L1888">
        <v>58760</v>
      </c>
      <c r="M1888">
        <v>50.62</v>
      </c>
      <c r="N1888">
        <v>1743.88</v>
      </c>
      <c r="O1888">
        <v>2.5259999999999998</v>
      </c>
      <c r="P1888">
        <v>6.9850000000000003</v>
      </c>
      <c r="Q1888">
        <v>2.92</v>
      </c>
      <c r="R1888">
        <v>0.89</v>
      </c>
      <c r="S1888">
        <v>1.24</v>
      </c>
      <c r="T1888">
        <v>0.91</v>
      </c>
      <c r="U1888">
        <v>2085</v>
      </c>
      <c r="V1888">
        <v>4128.8</v>
      </c>
      <c r="W1888">
        <v>13900.19</v>
      </c>
      <c r="X1888">
        <v>10977.37</v>
      </c>
      <c r="Y1888">
        <v>3131.88</v>
      </c>
      <c r="Z1888">
        <v>29768.06</v>
      </c>
    </row>
    <row r="1889" spans="2:26" x14ac:dyDescent="0.25">
      <c r="B1889" s="3">
        <v>44296</v>
      </c>
      <c r="C1889">
        <v>319.5</v>
      </c>
      <c r="D1889">
        <v>3.6273</v>
      </c>
      <c r="E1889">
        <v>97.86</v>
      </c>
      <c r="F1889">
        <v>98.44</v>
      </c>
      <c r="G1889">
        <v>92.162999999999997</v>
      </c>
      <c r="H1889">
        <v>1120.95</v>
      </c>
      <c r="I1889">
        <v>1.1899</v>
      </c>
      <c r="J1889">
        <v>6.5526</v>
      </c>
      <c r="K1889">
        <v>197.32130000000001</v>
      </c>
      <c r="L1889">
        <v>58760</v>
      </c>
      <c r="M1889">
        <v>50.62</v>
      </c>
      <c r="N1889">
        <v>1743.88</v>
      </c>
      <c r="O1889">
        <v>2.5259999999999998</v>
      </c>
      <c r="P1889">
        <v>6.9850000000000003</v>
      </c>
      <c r="Q1889">
        <v>2.92</v>
      </c>
      <c r="R1889">
        <v>0.89</v>
      </c>
      <c r="S1889">
        <v>1.24</v>
      </c>
      <c r="T1889">
        <v>0.91</v>
      </c>
      <c r="U1889">
        <v>2085</v>
      </c>
      <c r="V1889">
        <v>4128.8</v>
      </c>
      <c r="W1889">
        <v>13900.19</v>
      </c>
      <c r="X1889">
        <v>10977.37</v>
      </c>
      <c r="Y1889">
        <v>3131.88</v>
      </c>
      <c r="Z1889">
        <v>29768.06</v>
      </c>
    </row>
    <row r="1890" spans="2:26" x14ac:dyDescent="0.25">
      <c r="B1890" s="3">
        <v>44295</v>
      </c>
      <c r="C1890">
        <v>319.5</v>
      </c>
      <c r="D1890">
        <v>3.6273</v>
      </c>
      <c r="E1890">
        <v>97.86</v>
      </c>
      <c r="F1890">
        <v>98.44</v>
      </c>
      <c r="G1890">
        <v>92.162999999999997</v>
      </c>
      <c r="H1890">
        <v>1120.95</v>
      </c>
      <c r="I1890">
        <v>1.1899</v>
      </c>
      <c r="J1890">
        <v>6.5526</v>
      </c>
      <c r="K1890">
        <v>197.32130000000001</v>
      </c>
      <c r="L1890">
        <v>58760</v>
      </c>
      <c r="M1890">
        <v>50.62</v>
      </c>
      <c r="N1890">
        <v>1743.88</v>
      </c>
      <c r="O1890">
        <v>2.5259999999999998</v>
      </c>
      <c r="P1890">
        <v>6.9850000000000003</v>
      </c>
      <c r="Q1890">
        <v>2.92</v>
      </c>
      <c r="R1890">
        <v>0.89</v>
      </c>
      <c r="S1890">
        <v>1.24</v>
      </c>
      <c r="T1890">
        <v>0.91</v>
      </c>
      <c r="U1890">
        <v>2085</v>
      </c>
      <c r="V1890">
        <v>4128.8</v>
      </c>
      <c r="W1890">
        <v>13900.19</v>
      </c>
      <c r="X1890">
        <v>10977.37</v>
      </c>
      <c r="Y1890">
        <v>3131.88</v>
      </c>
      <c r="Z1890">
        <v>29768.06</v>
      </c>
    </row>
    <row r="1891" spans="2:26" x14ac:dyDescent="0.25">
      <c r="B1891" s="3">
        <v>44294</v>
      </c>
      <c r="C1891">
        <v>321.81</v>
      </c>
      <c r="D1891">
        <v>3.6381999999999999</v>
      </c>
      <c r="E1891">
        <v>97.86</v>
      </c>
      <c r="F1891">
        <v>98.454999999999998</v>
      </c>
      <c r="G1891">
        <v>92.058999999999997</v>
      </c>
      <c r="H1891">
        <v>1117.4000000000001</v>
      </c>
      <c r="I1891">
        <v>1.1914</v>
      </c>
      <c r="J1891">
        <v>6.5510999999999999</v>
      </c>
      <c r="K1891">
        <v>200.3544</v>
      </c>
      <c r="L1891">
        <v>58155</v>
      </c>
      <c r="M1891">
        <v>50.3</v>
      </c>
      <c r="N1891">
        <v>1755.84</v>
      </c>
      <c r="O1891">
        <v>2.5219999999999998</v>
      </c>
      <c r="P1891">
        <v>6.9850000000000003</v>
      </c>
      <c r="Q1891">
        <v>2.92</v>
      </c>
      <c r="R1891">
        <v>0.89</v>
      </c>
      <c r="S1891">
        <v>1.24</v>
      </c>
      <c r="T1891">
        <v>0.95</v>
      </c>
      <c r="U1891">
        <v>2088</v>
      </c>
      <c r="V1891">
        <v>4097.17</v>
      </c>
      <c r="W1891">
        <v>13829.31</v>
      </c>
      <c r="X1891">
        <v>11109.48</v>
      </c>
      <c r="Y1891">
        <v>3143.26</v>
      </c>
      <c r="Z1891">
        <v>29708.98</v>
      </c>
    </row>
    <row r="1892" spans="2:26" x14ac:dyDescent="0.25">
      <c r="B1892" s="3">
        <v>44293</v>
      </c>
      <c r="C1892">
        <v>320.29000000000002</v>
      </c>
      <c r="D1892">
        <v>3.6309999999999998</v>
      </c>
      <c r="E1892">
        <v>97.79</v>
      </c>
      <c r="F1892">
        <v>98.418000000000006</v>
      </c>
      <c r="G1892">
        <v>92.454999999999998</v>
      </c>
      <c r="H1892">
        <v>1116.1500000000001</v>
      </c>
      <c r="I1892">
        <v>1.1868000000000001</v>
      </c>
      <c r="J1892">
        <v>6.5425000000000004</v>
      </c>
      <c r="K1892">
        <v>199.27709999999999</v>
      </c>
      <c r="L1892">
        <v>56310</v>
      </c>
      <c r="M1892">
        <v>51.15</v>
      </c>
      <c r="N1892">
        <v>1737.72</v>
      </c>
      <c r="O1892">
        <v>2.52</v>
      </c>
      <c r="P1892">
        <v>6.98</v>
      </c>
      <c r="Q1892">
        <v>2.9</v>
      </c>
      <c r="R1892">
        <v>0.89</v>
      </c>
      <c r="S1892">
        <v>1.24</v>
      </c>
      <c r="T1892">
        <v>0.92</v>
      </c>
      <c r="U1892">
        <v>2127</v>
      </c>
      <c r="V1892">
        <v>4079.95</v>
      </c>
      <c r="W1892">
        <v>13688.84</v>
      </c>
      <c r="X1892">
        <v>11070.58</v>
      </c>
      <c r="Y1892">
        <v>3137.41</v>
      </c>
      <c r="Z1892">
        <v>29730.79</v>
      </c>
    </row>
    <row r="1893" spans="2:26" x14ac:dyDescent="0.25">
      <c r="B1893" s="3">
        <v>44292</v>
      </c>
      <c r="C1893">
        <v>322.58</v>
      </c>
      <c r="D1893">
        <v>3.6589999999999998</v>
      </c>
      <c r="E1893">
        <v>97.72</v>
      </c>
      <c r="F1893">
        <v>98.42</v>
      </c>
      <c r="G1893">
        <v>92.334999999999994</v>
      </c>
      <c r="H1893">
        <v>1119.7</v>
      </c>
      <c r="I1893">
        <v>1.1876</v>
      </c>
      <c r="J1893">
        <v>6.5395000000000003</v>
      </c>
      <c r="K1893">
        <v>200.14490000000001</v>
      </c>
      <c r="L1893">
        <v>58735</v>
      </c>
      <c r="M1893">
        <v>50.99</v>
      </c>
      <c r="N1893">
        <v>1743.27</v>
      </c>
      <c r="O1893">
        <v>2.456</v>
      </c>
      <c r="P1893">
        <v>6.97</v>
      </c>
      <c r="Q1893">
        <v>2.93</v>
      </c>
      <c r="R1893">
        <v>0.9</v>
      </c>
      <c r="S1893">
        <v>1.24</v>
      </c>
      <c r="T1893">
        <v>0.92</v>
      </c>
      <c r="U1893">
        <v>2092</v>
      </c>
      <c r="V1893">
        <v>4073.94</v>
      </c>
      <c r="W1893">
        <v>13698.38</v>
      </c>
      <c r="X1893">
        <v>11217.41</v>
      </c>
      <c r="Y1893">
        <v>3127.08</v>
      </c>
      <c r="Z1893">
        <v>29696.63</v>
      </c>
    </row>
    <row r="1894" spans="2:26" x14ac:dyDescent="0.25">
      <c r="B1894" s="3">
        <v>44291</v>
      </c>
      <c r="C1894">
        <v>320.76</v>
      </c>
      <c r="D1894">
        <v>3.6842000000000001</v>
      </c>
      <c r="E1894">
        <v>97.66</v>
      </c>
      <c r="F1894">
        <v>98.418999999999997</v>
      </c>
      <c r="G1894">
        <v>92.594999999999999</v>
      </c>
      <c r="H1894">
        <v>1127.5999999999999</v>
      </c>
      <c r="I1894">
        <v>1.1813</v>
      </c>
      <c r="J1894">
        <v>6.5670000000000002</v>
      </c>
      <c r="K1894">
        <v>198.5608</v>
      </c>
      <c r="L1894">
        <v>59840</v>
      </c>
      <c r="M1894">
        <v>50.24</v>
      </c>
      <c r="N1894">
        <v>1728.27</v>
      </c>
      <c r="O1894">
        <v>2.5110000000000001</v>
      </c>
      <c r="P1894">
        <v>6.9249999999999998</v>
      </c>
      <c r="Q1894">
        <v>2.95</v>
      </c>
      <c r="R1894">
        <v>0.89</v>
      </c>
      <c r="S1894">
        <v>1.23</v>
      </c>
      <c r="T1894">
        <v>0.94</v>
      </c>
      <c r="U1894">
        <v>2072</v>
      </c>
      <c r="V1894">
        <v>4077.91</v>
      </c>
      <c r="W1894">
        <v>13705.59</v>
      </c>
      <c r="X1894">
        <v>11217.41</v>
      </c>
      <c r="Y1894">
        <v>3120.83</v>
      </c>
      <c r="Z1894">
        <v>30089.25</v>
      </c>
    </row>
    <row r="1895" spans="2:26" x14ac:dyDescent="0.25">
      <c r="B1895" s="3">
        <v>44290</v>
      </c>
      <c r="C1895">
        <v>324.19</v>
      </c>
      <c r="D1895">
        <v>3.7161</v>
      </c>
      <c r="E1895">
        <v>97.62</v>
      </c>
      <c r="F1895">
        <v>98.4</v>
      </c>
      <c r="G1895">
        <v>93.022000000000006</v>
      </c>
      <c r="H1895">
        <v>1127.5</v>
      </c>
      <c r="I1895">
        <v>1.1758999999999999</v>
      </c>
      <c r="J1895">
        <v>6.5670000000000002</v>
      </c>
      <c r="K1895">
        <v>197.87100000000001</v>
      </c>
      <c r="L1895">
        <v>59615</v>
      </c>
      <c r="M1895">
        <v>50.56</v>
      </c>
      <c r="N1895">
        <v>1728.87</v>
      </c>
      <c r="O1895">
        <v>2.6389999999999998</v>
      </c>
      <c r="P1895">
        <v>6.9249999999999998</v>
      </c>
      <c r="Q1895">
        <v>3.02</v>
      </c>
      <c r="R1895">
        <v>0.89</v>
      </c>
      <c r="S1895">
        <v>1.23</v>
      </c>
      <c r="T1895">
        <v>0.94</v>
      </c>
      <c r="U1895">
        <v>2072</v>
      </c>
      <c r="V1895">
        <v>4019.87</v>
      </c>
      <c r="W1895">
        <v>13480.11</v>
      </c>
      <c r="X1895">
        <v>11217.41</v>
      </c>
      <c r="Y1895">
        <v>3112.8</v>
      </c>
      <c r="Z1895">
        <v>29854</v>
      </c>
    </row>
    <row r="1896" spans="2:26" x14ac:dyDescent="0.25">
      <c r="B1896" s="3">
        <v>44289</v>
      </c>
      <c r="C1896">
        <v>324.19</v>
      </c>
      <c r="D1896">
        <v>3.7161</v>
      </c>
      <c r="E1896">
        <v>97.62</v>
      </c>
      <c r="F1896">
        <v>98.4</v>
      </c>
      <c r="G1896">
        <v>93.022000000000006</v>
      </c>
      <c r="H1896">
        <v>1127.5</v>
      </c>
      <c r="I1896">
        <v>1.1758999999999999</v>
      </c>
      <c r="J1896">
        <v>6.5670000000000002</v>
      </c>
      <c r="K1896">
        <v>197.87100000000001</v>
      </c>
      <c r="L1896">
        <v>59615</v>
      </c>
      <c r="M1896">
        <v>50.56</v>
      </c>
      <c r="N1896">
        <v>1728.87</v>
      </c>
      <c r="O1896">
        <v>2.6389999999999998</v>
      </c>
      <c r="P1896">
        <v>6.9249999999999998</v>
      </c>
      <c r="Q1896">
        <v>3.02</v>
      </c>
      <c r="R1896">
        <v>0.89</v>
      </c>
      <c r="S1896">
        <v>1.23</v>
      </c>
      <c r="T1896">
        <v>0.94</v>
      </c>
      <c r="U1896">
        <v>2072</v>
      </c>
      <c r="V1896">
        <v>4019.87</v>
      </c>
      <c r="W1896">
        <v>13480.11</v>
      </c>
      <c r="X1896">
        <v>11217.41</v>
      </c>
      <c r="Y1896">
        <v>3112.8</v>
      </c>
      <c r="Z1896">
        <v>29854</v>
      </c>
    </row>
    <row r="1897" spans="2:26" x14ac:dyDescent="0.25">
      <c r="B1897" s="3">
        <v>44288</v>
      </c>
      <c r="C1897">
        <v>324.19</v>
      </c>
      <c r="D1897">
        <v>3.7161</v>
      </c>
      <c r="E1897">
        <v>97.54</v>
      </c>
      <c r="F1897">
        <v>98.4</v>
      </c>
      <c r="G1897">
        <v>93.022000000000006</v>
      </c>
      <c r="H1897">
        <v>1127.5</v>
      </c>
      <c r="I1897">
        <v>1.1758999999999999</v>
      </c>
      <c r="J1897">
        <v>6.5670000000000002</v>
      </c>
      <c r="K1897">
        <v>197.87100000000001</v>
      </c>
      <c r="L1897">
        <v>59615</v>
      </c>
      <c r="M1897">
        <v>50.56</v>
      </c>
      <c r="N1897">
        <v>1728.87</v>
      </c>
      <c r="O1897">
        <v>2.6389999999999998</v>
      </c>
      <c r="P1897">
        <v>6.9249999999999998</v>
      </c>
      <c r="Q1897">
        <v>3.02</v>
      </c>
      <c r="R1897">
        <v>0.89</v>
      </c>
      <c r="S1897">
        <v>1.23</v>
      </c>
      <c r="T1897">
        <v>0.94</v>
      </c>
      <c r="U1897">
        <v>2072</v>
      </c>
      <c r="V1897">
        <v>4019.87</v>
      </c>
      <c r="W1897">
        <v>13480.11</v>
      </c>
      <c r="X1897">
        <v>11217.41</v>
      </c>
      <c r="Y1897">
        <v>3112.8</v>
      </c>
      <c r="Z1897">
        <v>29854</v>
      </c>
    </row>
    <row r="1898" spans="2:26" x14ac:dyDescent="0.25">
      <c r="B1898" s="3">
        <v>44287</v>
      </c>
      <c r="C1898">
        <v>324.19</v>
      </c>
      <c r="D1898">
        <v>3.7444000000000002</v>
      </c>
      <c r="E1898">
        <v>97.55</v>
      </c>
      <c r="F1898">
        <v>98.412999999999997</v>
      </c>
      <c r="G1898">
        <v>92.929000000000002</v>
      </c>
      <c r="H1898">
        <v>1132</v>
      </c>
      <c r="I1898">
        <v>1.1777</v>
      </c>
      <c r="J1898">
        <v>6.5651999999999999</v>
      </c>
      <c r="K1898">
        <v>197.5941</v>
      </c>
      <c r="L1898">
        <v>59615</v>
      </c>
      <c r="M1898">
        <v>50.56</v>
      </c>
      <c r="N1898">
        <v>1729.31</v>
      </c>
      <c r="O1898">
        <v>2.6389999999999998</v>
      </c>
      <c r="P1898">
        <v>6.9249999999999998</v>
      </c>
      <c r="Q1898">
        <v>3.05</v>
      </c>
      <c r="R1898">
        <v>0.89</v>
      </c>
      <c r="S1898">
        <v>1.23</v>
      </c>
      <c r="T1898">
        <v>0.94</v>
      </c>
      <c r="U1898">
        <v>2072</v>
      </c>
      <c r="V1898">
        <v>4019.87</v>
      </c>
      <c r="W1898">
        <v>13480.11</v>
      </c>
      <c r="X1898">
        <v>11217.41</v>
      </c>
      <c r="Y1898">
        <v>3087.4</v>
      </c>
      <c r="Z1898">
        <v>29388.87</v>
      </c>
    </row>
    <row r="1899" spans="2:26" x14ac:dyDescent="0.25">
      <c r="B1899" s="3">
        <v>44286</v>
      </c>
      <c r="C1899">
        <v>323.94</v>
      </c>
      <c r="D1899">
        <v>3.8046000000000002</v>
      </c>
      <c r="E1899">
        <v>97.55</v>
      </c>
      <c r="F1899">
        <v>98.406000000000006</v>
      </c>
      <c r="G1899">
        <v>93.231999999999999</v>
      </c>
      <c r="H1899">
        <v>1131.9000000000001</v>
      </c>
      <c r="I1899">
        <v>1.173</v>
      </c>
      <c r="J1899">
        <v>6.5528000000000004</v>
      </c>
      <c r="K1899">
        <v>200.1713</v>
      </c>
      <c r="L1899">
        <v>59285</v>
      </c>
      <c r="M1899">
        <v>48.13</v>
      </c>
      <c r="N1899">
        <v>1707.71</v>
      </c>
      <c r="O1899">
        <v>2.6080000000000001</v>
      </c>
      <c r="P1899">
        <v>7.02</v>
      </c>
      <c r="Q1899">
        <v>3.1</v>
      </c>
      <c r="R1899">
        <v>0.91</v>
      </c>
      <c r="S1899">
        <v>1.25</v>
      </c>
      <c r="T1899">
        <v>0.94</v>
      </c>
      <c r="U1899">
        <v>2046</v>
      </c>
      <c r="V1899">
        <v>3972.89</v>
      </c>
      <c r="W1899">
        <v>13246.87</v>
      </c>
      <c r="X1899">
        <v>10972.04</v>
      </c>
      <c r="Y1899">
        <v>3061.42</v>
      </c>
      <c r="Z1899">
        <v>29178.799999999999</v>
      </c>
    </row>
    <row r="1900" spans="2:26" x14ac:dyDescent="0.25">
      <c r="B1900" s="3">
        <v>44285</v>
      </c>
      <c r="C1900">
        <v>329.08</v>
      </c>
      <c r="D1900">
        <v>3.8612000000000002</v>
      </c>
      <c r="E1900">
        <v>97.55</v>
      </c>
      <c r="F1900">
        <v>98.436000000000007</v>
      </c>
      <c r="G1900">
        <v>93.296999999999997</v>
      </c>
      <c r="H1900">
        <v>1133.6500000000001</v>
      </c>
      <c r="I1900">
        <v>1.1717</v>
      </c>
      <c r="J1900">
        <v>6.5717999999999996</v>
      </c>
      <c r="K1900">
        <v>196.28919999999999</v>
      </c>
      <c r="L1900">
        <v>59705</v>
      </c>
      <c r="M1900">
        <v>48.62</v>
      </c>
      <c r="N1900">
        <v>1685.2</v>
      </c>
      <c r="O1900">
        <v>2.6230000000000002</v>
      </c>
      <c r="P1900">
        <v>6.9349999999999996</v>
      </c>
      <c r="Q1900">
        <v>3.19</v>
      </c>
      <c r="R1900">
        <v>0.94</v>
      </c>
      <c r="S1900">
        <v>1.3</v>
      </c>
      <c r="T1900">
        <v>0.94</v>
      </c>
      <c r="U1900">
        <v>2103</v>
      </c>
      <c r="V1900">
        <v>3958.55</v>
      </c>
      <c r="W1900">
        <v>13045.39</v>
      </c>
      <c r="X1900">
        <v>11020.87</v>
      </c>
      <c r="Y1900">
        <v>3070</v>
      </c>
      <c r="Z1900">
        <v>29432.7</v>
      </c>
    </row>
    <row r="1901" spans="2:26" x14ac:dyDescent="0.25">
      <c r="B1901" s="3">
        <v>44284</v>
      </c>
      <c r="C1901">
        <v>322.16000000000003</v>
      </c>
      <c r="D1901">
        <v>3.8525999999999998</v>
      </c>
      <c r="E1901">
        <v>97.56</v>
      </c>
      <c r="F1901">
        <v>98.456000000000003</v>
      </c>
      <c r="G1901">
        <v>92.944000000000003</v>
      </c>
      <c r="H1901">
        <v>1131.6500000000001</v>
      </c>
      <c r="I1901">
        <v>1.1765000000000001</v>
      </c>
      <c r="J1901">
        <v>6.5701000000000001</v>
      </c>
      <c r="K1901">
        <v>195.99010000000001</v>
      </c>
      <c r="L1901">
        <v>58210</v>
      </c>
      <c r="M1901">
        <v>48.86</v>
      </c>
      <c r="N1901">
        <v>1712.2</v>
      </c>
      <c r="O1901">
        <v>2.5859999999999999</v>
      </c>
      <c r="P1901">
        <v>6.8650000000000002</v>
      </c>
      <c r="Q1901">
        <v>3.2</v>
      </c>
      <c r="R1901">
        <v>0.95</v>
      </c>
      <c r="S1901">
        <v>1.31</v>
      </c>
      <c r="T1901">
        <v>0.95</v>
      </c>
      <c r="U1901">
        <v>2162</v>
      </c>
      <c r="V1901">
        <v>3971.09</v>
      </c>
      <c r="W1901">
        <v>13059.65</v>
      </c>
      <c r="X1901">
        <v>10942.94</v>
      </c>
      <c r="Y1901">
        <v>3036.04</v>
      </c>
      <c r="Z1901">
        <v>29384.52</v>
      </c>
    </row>
    <row r="1902" spans="2:26" x14ac:dyDescent="0.25">
      <c r="B1902" s="3">
        <v>44283</v>
      </c>
      <c r="C1902">
        <v>325.60000000000002</v>
      </c>
      <c r="D1902">
        <v>3.8841999999999999</v>
      </c>
      <c r="E1902">
        <v>97.56</v>
      </c>
      <c r="F1902">
        <v>98.477999999999994</v>
      </c>
      <c r="G1902">
        <v>92.766000000000005</v>
      </c>
      <c r="H1902">
        <v>1129.3499999999999</v>
      </c>
      <c r="I1902">
        <v>1.1794</v>
      </c>
      <c r="J1902">
        <v>6.5411000000000001</v>
      </c>
      <c r="K1902">
        <v>196.197</v>
      </c>
      <c r="L1902">
        <v>53346.33</v>
      </c>
      <c r="M1902">
        <v>49.02</v>
      </c>
      <c r="N1902">
        <v>1732.52</v>
      </c>
      <c r="O1902">
        <v>2.5569999999999999</v>
      </c>
      <c r="P1902">
        <v>6.93</v>
      </c>
      <c r="Q1902">
        <v>3.25</v>
      </c>
      <c r="R1902">
        <v>0.96</v>
      </c>
      <c r="S1902">
        <v>1.32</v>
      </c>
      <c r="T1902">
        <v>0.95</v>
      </c>
      <c r="U1902">
        <v>2178</v>
      </c>
      <c r="V1902">
        <v>3974.54</v>
      </c>
      <c r="W1902">
        <v>13138.72</v>
      </c>
      <c r="X1902">
        <v>10966.06</v>
      </c>
      <c r="Y1902">
        <v>3041.01</v>
      </c>
      <c r="Z1902">
        <v>29176.7</v>
      </c>
    </row>
    <row r="1903" spans="2:26" x14ac:dyDescent="0.25">
      <c r="B1903" s="3">
        <v>44282</v>
      </c>
      <c r="C1903">
        <v>325.60000000000002</v>
      </c>
      <c r="D1903">
        <v>3.8841999999999999</v>
      </c>
      <c r="E1903">
        <v>97.56</v>
      </c>
      <c r="F1903">
        <v>98.477999999999994</v>
      </c>
      <c r="G1903">
        <v>92.766000000000005</v>
      </c>
      <c r="H1903">
        <v>1129.3499999999999</v>
      </c>
      <c r="I1903">
        <v>1.1794</v>
      </c>
      <c r="J1903">
        <v>6.5411000000000001</v>
      </c>
      <c r="K1903">
        <v>196.197</v>
      </c>
      <c r="L1903">
        <v>53346.33</v>
      </c>
      <c r="M1903">
        <v>49.02</v>
      </c>
      <c r="N1903">
        <v>1732.52</v>
      </c>
      <c r="O1903">
        <v>2.5569999999999999</v>
      </c>
      <c r="P1903">
        <v>6.93</v>
      </c>
      <c r="Q1903">
        <v>3.25</v>
      </c>
      <c r="R1903">
        <v>0.96</v>
      </c>
      <c r="S1903">
        <v>1.32</v>
      </c>
      <c r="T1903">
        <v>0.95</v>
      </c>
      <c r="U1903">
        <v>2178</v>
      </c>
      <c r="V1903">
        <v>3974.54</v>
      </c>
      <c r="W1903">
        <v>13138.72</v>
      </c>
      <c r="X1903">
        <v>10966.06</v>
      </c>
      <c r="Y1903">
        <v>3041.01</v>
      </c>
      <c r="Z1903">
        <v>29176.7</v>
      </c>
    </row>
    <row r="1904" spans="2:26" x14ac:dyDescent="0.25">
      <c r="B1904" s="3">
        <v>44281</v>
      </c>
      <c r="C1904">
        <v>325.60000000000002</v>
      </c>
      <c r="D1904">
        <v>3.8841999999999999</v>
      </c>
      <c r="E1904">
        <v>97.53</v>
      </c>
      <c r="F1904">
        <v>98.477999999999994</v>
      </c>
      <c r="G1904">
        <v>92.766000000000005</v>
      </c>
      <c r="H1904">
        <v>1129.3499999999999</v>
      </c>
      <c r="I1904">
        <v>1.1794</v>
      </c>
      <c r="J1904">
        <v>6.5411000000000001</v>
      </c>
      <c r="K1904">
        <v>196.197</v>
      </c>
      <c r="L1904">
        <v>53346.33</v>
      </c>
      <c r="M1904">
        <v>49.02</v>
      </c>
      <c r="N1904">
        <v>1732.52</v>
      </c>
      <c r="O1904">
        <v>2.5569999999999999</v>
      </c>
      <c r="P1904">
        <v>6.93</v>
      </c>
      <c r="Q1904">
        <v>3.25</v>
      </c>
      <c r="R1904">
        <v>0.96</v>
      </c>
      <c r="S1904">
        <v>1.32</v>
      </c>
      <c r="T1904">
        <v>0.95</v>
      </c>
      <c r="U1904">
        <v>2178</v>
      </c>
      <c r="V1904">
        <v>3974.54</v>
      </c>
      <c r="W1904">
        <v>13138.72</v>
      </c>
      <c r="X1904">
        <v>10966.06</v>
      </c>
      <c r="Y1904">
        <v>3041.01</v>
      </c>
      <c r="Z1904">
        <v>29176.7</v>
      </c>
    </row>
    <row r="1905" spans="2:26" x14ac:dyDescent="0.25">
      <c r="B1905" s="3">
        <v>44280</v>
      </c>
      <c r="C1905">
        <v>327.02999999999997</v>
      </c>
      <c r="D1905">
        <v>3.9001000000000001</v>
      </c>
      <c r="E1905">
        <v>97.55</v>
      </c>
      <c r="F1905">
        <v>98.481999999999999</v>
      </c>
      <c r="G1905">
        <v>92.847999999999999</v>
      </c>
      <c r="H1905">
        <v>1133.55</v>
      </c>
      <c r="I1905">
        <v>1.1763999999999999</v>
      </c>
      <c r="J1905">
        <v>6.5462999999999996</v>
      </c>
      <c r="K1905">
        <v>200.9862</v>
      </c>
      <c r="L1905">
        <v>52195</v>
      </c>
      <c r="M1905">
        <v>47.91</v>
      </c>
      <c r="N1905">
        <v>1726.93</v>
      </c>
      <c r="O1905">
        <v>2.57</v>
      </c>
      <c r="P1905">
        <v>6.75</v>
      </c>
      <c r="Q1905">
        <v>3.29</v>
      </c>
      <c r="R1905">
        <v>0.99</v>
      </c>
      <c r="S1905">
        <v>1.34</v>
      </c>
      <c r="T1905">
        <v>0.95</v>
      </c>
      <c r="U1905">
        <v>2172</v>
      </c>
      <c r="V1905">
        <v>3909.52</v>
      </c>
      <c r="W1905">
        <v>12977.68</v>
      </c>
      <c r="X1905">
        <v>10744.27</v>
      </c>
      <c r="Y1905">
        <v>3008.33</v>
      </c>
      <c r="Z1905">
        <v>28729.88</v>
      </c>
    </row>
    <row r="1906" spans="2:26" x14ac:dyDescent="0.25">
      <c r="B1906" s="3">
        <v>44279</v>
      </c>
      <c r="C1906">
        <v>326.66000000000003</v>
      </c>
      <c r="D1906">
        <v>3.8834</v>
      </c>
      <c r="E1906">
        <v>97.57</v>
      </c>
      <c r="F1906">
        <v>98.474999999999994</v>
      </c>
      <c r="G1906">
        <v>92.528000000000006</v>
      </c>
      <c r="H1906">
        <v>1133.55</v>
      </c>
      <c r="I1906">
        <v>1.1813</v>
      </c>
      <c r="J1906">
        <v>6.5244999999999997</v>
      </c>
      <c r="K1906">
        <v>201.95939999999999</v>
      </c>
      <c r="L1906">
        <v>54645</v>
      </c>
      <c r="M1906">
        <v>49.24</v>
      </c>
      <c r="N1906">
        <v>1734.69</v>
      </c>
      <c r="O1906">
        <v>2.5179999999999998</v>
      </c>
      <c r="P1906">
        <v>6.8550000000000004</v>
      </c>
      <c r="Q1906">
        <v>3.26</v>
      </c>
      <c r="R1906">
        <v>0.97</v>
      </c>
      <c r="S1906">
        <v>1.34</v>
      </c>
      <c r="T1906">
        <v>0.95</v>
      </c>
      <c r="U1906">
        <v>2194</v>
      </c>
      <c r="V1906">
        <v>3889.14</v>
      </c>
      <c r="W1906">
        <v>12961.89</v>
      </c>
      <c r="X1906">
        <v>10847.98</v>
      </c>
      <c r="Y1906">
        <v>2996.35</v>
      </c>
      <c r="Z1906">
        <v>28405.52</v>
      </c>
    </row>
    <row r="1907" spans="2:26" x14ac:dyDescent="0.25">
      <c r="B1907" s="3">
        <v>44278</v>
      </c>
      <c r="C1907">
        <v>324.23</v>
      </c>
      <c r="D1907">
        <v>3.8965000000000001</v>
      </c>
      <c r="E1907">
        <v>97.59</v>
      </c>
      <c r="F1907">
        <v>98.488</v>
      </c>
      <c r="G1907">
        <v>92.335999999999999</v>
      </c>
      <c r="H1907">
        <v>1129.6500000000001</v>
      </c>
      <c r="I1907">
        <v>1.1849000000000001</v>
      </c>
      <c r="J1907">
        <v>6.5162000000000004</v>
      </c>
      <c r="K1907">
        <v>205.3502</v>
      </c>
      <c r="L1907">
        <v>54985</v>
      </c>
      <c r="M1907">
        <v>48.89</v>
      </c>
      <c r="N1907">
        <v>1727.07</v>
      </c>
      <c r="O1907">
        <v>2.508</v>
      </c>
      <c r="P1907">
        <v>6.8550000000000004</v>
      </c>
      <c r="Q1907">
        <v>3.3</v>
      </c>
      <c r="R1907">
        <v>0.97</v>
      </c>
      <c r="S1907">
        <v>1.34</v>
      </c>
      <c r="T1907">
        <v>0.96</v>
      </c>
      <c r="U1907">
        <v>2271</v>
      </c>
      <c r="V1907">
        <v>3910.52</v>
      </c>
      <c r="W1907">
        <v>13227.7</v>
      </c>
      <c r="X1907">
        <v>11111.18</v>
      </c>
      <c r="Y1907">
        <v>3004.74</v>
      </c>
      <c r="Z1907">
        <v>28995.919999999998</v>
      </c>
    </row>
    <row r="1908" spans="2:26" x14ac:dyDescent="0.25">
      <c r="B1908" s="3">
        <v>44277</v>
      </c>
      <c r="C1908">
        <v>321.68</v>
      </c>
      <c r="D1908">
        <v>3.8820999999999999</v>
      </c>
      <c r="E1908">
        <v>97.6</v>
      </c>
      <c r="F1908">
        <v>98.564999999999998</v>
      </c>
      <c r="G1908">
        <v>91.742000000000004</v>
      </c>
      <c r="H1908">
        <v>1128.4000000000001</v>
      </c>
      <c r="I1908">
        <v>1.1933</v>
      </c>
      <c r="J1908">
        <v>6.5076999999999998</v>
      </c>
      <c r="K1908">
        <v>204.64240000000001</v>
      </c>
      <c r="L1908">
        <v>55605</v>
      </c>
      <c r="M1908">
        <v>49.67</v>
      </c>
      <c r="N1908">
        <v>1739.03</v>
      </c>
      <c r="O1908">
        <v>2.5819999999999999</v>
      </c>
      <c r="P1908">
        <v>6.625</v>
      </c>
      <c r="Q1908">
        <v>3.3</v>
      </c>
      <c r="R1908">
        <v>0.96</v>
      </c>
      <c r="S1908">
        <v>1.32</v>
      </c>
      <c r="T1908">
        <v>0.96</v>
      </c>
      <c r="U1908">
        <v>2319</v>
      </c>
      <c r="V1908">
        <v>3940.59</v>
      </c>
      <c r="W1908">
        <v>13377.54</v>
      </c>
      <c r="X1908">
        <v>11306.71</v>
      </c>
      <c r="Y1908">
        <v>3035.46</v>
      </c>
      <c r="Z1908">
        <v>29174.15</v>
      </c>
    </row>
    <row r="1909" spans="2:26" x14ac:dyDescent="0.25">
      <c r="B1909" s="3">
        <v>44276</v>
      </c>
      <c r="C1909">
        <v>315.64999999999998</v>
      </c>
      <c r="D1909">
        <v>3.8653</v>
      </c>
      <c r="E1909">
        <v>97.58</v>
      </c>
      <c r="F1909">
        <v>98.631</v>
      </c>
      <c r="G1909">
        <v>91.918999999999997</v>
      </c>
      <c r="H1909">
        <v>1131.0999999999999</v>
      </c>
      <c r="I1909">
        <v>1.1903999999999999</v>
      </c>
      <c r="J1909">
        <v>6.5090000000000003</v>
      </c>
      <c r="K1909">
        <v>205.76609999999999</v>
      </c>
      <c r="L1909">
        <v>58975</v>
      </c>
      <c r="M1909">
        <v>49.58</v>
      </c>
      <c r="N1909">
        <v>1745.23</v>
      </c>
      <c r="O1909">
        <v>2.5350000000000001</v>
      </c>
      <c r="P1909">
        <v>6.4249999999999998</v>
      </c>
      <c r="Q1909">
        <v>3.37</v>
      </c>
      <c r="R1909">
        <v>0.95</v>
      </c>
      <c r="S1909">
        <v>1.31</v>
      </c>
      <c r="T1909">
        <v>0.97</v>
      </c>
      <c r="U1909">
        <v>2281</v>
      </c>
      <c r="V1909">
        <v>3913.1</v>
      </c>
      <c r="W1909">
        <v>13215.24</v>
      </c>
      <c r="X1909">
        <v>11283.92</v>
      </c>
      <c r="Y1909">
        <v>3039.53</v>
      </c>
      <c r="Z1909">
        <v>29792.05</v>
      </c>
    </row>
    <row r="1910" spans="2:26" x14ac:dyDescent="0.25">
      <c r="B1910" s="3">
        <v>44275</v>
      </c>
      <c r="C1910">
        <v>315.64999999999998</v>
      </c>
      <c r="D1910">
        <v>3.8653</v>
      </c>
      <c r="E1910">
        <v>97.58</v>
      </c>
      <c r="F1910">
        <v>98.631</v>
      </c>
      <c r="G1910">
        <v>91.918999999999997</v>
      </c>
      <c r="H1910">
        <v>1131.0999999999999</v>
      </c>
      <c r="I1910">
        <v>1.1903999999999999</v>
      </c>
      <c r="J1910">
        <v>6.5090000000000003</v>
      </c>
      <c r="K1910">
        <v>205.76609999999999</v>
      </c>
      <c r="L1910">
        <v>58975</v>
      </c>
      <c r="M1910">
        <v>49.58</v>
      </c>
      <c r="N1910">
        <v>1745.23</v>
      </c>
      <c r="O1910">
        <v>2.5350000000000001</v>
      </c>
      <c r="P1910">
        <v>6.4249999999999998</v>
      </c>
      <c r="Q1910">
        <v>3.37</v>
      </c>
      <c r="R1910">
        <v>0.95</v>
      </c>
      <c r="S1910">
        <v>1.31</v>
      </c>
      <c r="T1910">
        <v>0.97</v>
      </c>
      <c r="U1910">
        <v>2281</v>
      </c>
      <c r="V1910">
        <v>3913.1</v>
      </c>
      <c r="W1910">
        <v>13215.24</v>
      </c>
      <c r="X1910">
        <v>11283.92</v>
      </c>
      <c r="Y1910">
        <v>3039.53</v>
      </c>
      <c r="Z1910">
        <v>29792.05</v>
      </c>
    </row>
    <row r="1911" spans="2:26" x14ac:dyDescent="0.25">
      <c r="B1911" s="3">
        <v>44274</v>
      </c>
      <c r="C1911">
        <v>315.64999999999998</v>
      </c>
      <c r="D1911">
        <v>3.8653</v>
      </c>
      <c r="E1911">
        <v>97.53</v>
      </c>
      <c r="F1911">
        <v>98.631</v>
      </c>
      <c r="G1911">
        <v>91.918999999999997</v>
      </c>
      <c r="H1911">
        <v>1131.0999999999999</v>
      </c>
      <c r="I1911">
        <v>1.1903999999999999</v>
      </c>
      <c r="J1911">
        <v>6.5090000000000003</v>
      </c>
      <c r="K1911">
        <v>205.76609999999999</v>
      </c>
      <c r="L1911">
        <v>58975</v>
      </c>
      <c r="M1911">
        <v>49.58</v>
      </c>
      <c r="N1911">
        <v>1745.23</v>
      </c>
      <c r="O1911">
        <v>2.5350000000000001</v>
      </c>
      <c r="P1911">
        <v>6.4249999999999998</v>
      </c>
      <c r="Q1911">
        <v>3.37</v>
      </c>
      <c r="R1911">
        <v>0.95</v>
      </c>
      <c r="S1911">
        <v>1.31</v>
      </c>
      <c r="T1911">
        <v>0.97</v>
      </c>
      <c r="U1911">
        <v>2281</v>
      </c>
      <c r="V1911">
        <v>3913.1</v>
      </c>
      <c r="W1911">
        <v>13215.24</v>
      </c>
      <c r="X1911">
        <v>11283.92</v>
      </c>
      <c r="Y1911">
        <v>3039.53</v>
      </c>
      <c r="Z1911">
        <v>29792.05</v>
      </c>
    </row>
    <row r="1912" spans="2:26" x14ac:dyDescent="0.25">
      <c r="B1912" s="3">
        <v>44273</v>
      </c>
      <c r="C1912">
        <v>318.01</v>
      </c>
      <c r="D1912">
        <v>3.8622999999999998</v>
      </c>
      <c r="E1912">
        <v>97.56</v>
      </c>
      <c r="F1912">
        <v>98.656999999999996</v>
      </c>
      <c r="G1912">
        <v>91.861999999999995</v>
      </c>
      <c r="H1912">
        <v>1123.8499999999999</v>
      </c>
      <c r="I1912">
        <v>1.1915</v>
      </c>
      <c r="J1912">
        <v>6.5068999999999999</v>
      </c>
      <c r="K1912">
        <v>202.8597</v>
      </c>
      <c r="L1912">
        <v>57365</v>
      </c>
      <c r="M1912">
        <v>49.59</v>
      </c>
      <c r="N1912">
        <v>1736.42</v>
      </c>
      <c r="O1912">
        <v>2.4809999999999999</v>
      </c>
      <c r="P1912">
        <v>6.5650000000000004</v>
      </c>
      <c r="Q1912">
        <v>3.37</v>
      </c>
      <c r="R1912">
        <v>0.96</v>
      </c>
      <c r="S1912">
        <v>1.33</v>
      </c>
      <c r="T1912">
        <v>0.96</v>
      </c>
      <c r="U1912">
        <v>2215</v>
      </c>
      <c r="V1912">
        <v>3915.46</v>
      </c>
      <c r="W1912">
        <v>13116.17</v>
      </c>
      <c r="X1912">
        <v>11470.43</v>
      </c>
      <c r="Y1912">
        <v>3066.01</v>
      </c>
      <c r="Z1912">
        <v>30216.75</v>
      </c>
    </row>
    <row r="1913" spans="2:26" x14ac:dyDescent="0.25">
      <c r="B1913" s="3">
        <v>44272</v>
      </c>
      <c r="C1913">
        <v>322.62</v>
      </c>
      <c r="D1913">
        <v>3.8481999999999998</v>
      </c>
      <c r="E1913">
        <v>97.62</v>
      </c>
      <c r="F1913">
        <v>98.686000000000007</v>
      </c>
      <c r="G1913">
        <v>91.441999999999993</v>
      </c>
      <c r="H1913">
        <v>1130.25</v>
      </c>
      <c r="I1913">
        <v>1.1979</v>
      </c>
      <c r="J1913">
        <v>6.5041000000000002</v>
      </c>
      <c r="K1913">
        <v>200.74529999999999</v>
      </c>
      <c r="L1913">
        <v>57980</v>
      </c>
      <c r="M1913">
        <v>50.49</v>
      </c>
      <c r="N1913">
        <v>1745.33</v>
      </c>
      <c r="O1913">
        <v>2.528</v>
      </c>
      <c r="P1913">
        <v>6.65</v>
      </c>
      <c r="Q1913">
        <v>3.32</v>
      </c>
      <c r="R1913">
        <v>0.97</v>
      </c>
      <c r="S1913">
        <v>1.34</v>
      </c>
      <c r="T1913">
        <v>0.98</v>
      </c>
      <c r="U1913">
        <v>2105</v>
      </c>
      <c r="V1913">
        <v>3974.12</v>
      </c>
      <c r="W1913">
        <v>13525.2</v>
      </c>
      <c r="X1913">
        <v>11358.66</v>
      </c>
      <c r="Y1913">
        <v>3047.5</v>
      </c>
      <c r="Z1913">
        <v>29914.33</v>
      </c>
    </row>
    <row r="1914" spans="2:26" x14ac:dyDescent="0.25">
      <c r="B1914" s="3">
        <v>44271</v>
      </c>
      <c r="C1914">
        <v>320.44</v>
      </c>
      <c r="D1914">
        <v>3.8161</v>
      </c>
      <c r="E1914">
        <v>97.69</v>
      </c>
      <c r="F1914">
        <v>98.680999999999997</v>
      </c>
      <c r="G1914">
        <v>91.864999999999995</v>
      </c>
      <c r="H1914">
        <v>1129.7</v>
      </c>
      <c r="I1914">
        <v>1.1902999999999999</v>
      </c>
      <c r="J1914">
        <v>6.5060000000000002</v>
      </c>
      <c r="K1914">
        <v>200.87860000000001</v>
      </c>
      <c r="L1914">
        <v>55910</v>
      </c>
      <c r="M1914">
        <v>50.16</v>
      </c>
      <c r="N1914">
        <v>1731.4</v>
      </c>
      <c r="O1914">
        <v>2.5619999999999998</v>
      </c>
      <c r="P1914">
        <v>6.53</v>
      </c>
      <c r="Q1914">
        <v>3.27</v>
      </c>
      <c r="R1914">
        <v>0.97</v>
      </c>
      <c r="S1914">
        <v>1.35</v>
      </c>
      <c r="T1914">
        <v>0.98</v>
      </c>
      <c r="U1914">
        <v>2017</v>
      </c>
      <c r="V1914">
        <v>3962.71</v>
      </c>
      <c r="W1914">
        <v>13471.57</v>
      </c>
      <c r="X1914">
        <v>11329.43</v>
      </c>
      <c r="Y1914">
        <v>3067.17</v>
      </c>
      <c r="Z1914">
        <v>29921.09</v>
      </c>
    </row>
    <row r="1915" spans="2:26" x14ac:dyDescent="0.25">
      <c r="B1915" s="3">
        <v>44270</v>
      </c>
      <c r="C1915">
        <v>326.77999999999997</v>
      </c>
      <c r="D1915">
        <v>3.8397000000000001</v>
      </c>
      <c r="E1915">
        <v>97.7</v>
      </c>
      <c r="F1915">
        <v>98.680999999999997</v>
      </c>
      <c r="G1915">
        <v>91.832999999999998</v>
      </c>
      <c r="H1915">
        <v>1136.3</v>
      </c>
      <c r="I1915">
        <v>1.1929000000000001</v>
      </c>
      <c r="J1915">
        <v>6.5000999999999998</v>
      </c>
      <c r="K1915">
        <v>201.69470000000001</v>
      </c>
      <c r="L1915">
        <v>56900</v>
      </c>
      <c r="M1915">
        <v>50.33</v>
      </c>
      <c r="N1915">
        <v>1731.67</v>
      </c>
      <c r="O1915">
        <v>2.484</v>
      </c>
      <c r="P1915">
        <v>6.077</v>
      </c>
      <c r="Q1915">
        <v>3.26</v>
      </c>
      <c r="R1915">
        <v>0.98</v>
      </c>
      <c r="S1915">
        <v>1.36</v>
      </c>
      <c r="T1915">
        <v>0.99</v>
      </c>
      <c r="U1915">
        <v>1983</v>
      </c>
      <c r="V1915">
        <v>3968.94</v>
      </c>
      <c r="W1915">
        <v>13459.71</v>
      </c>
      <c r="X1915">
        <v>11144.08</v>
      </c>
      <c r="Y1915">
        <v>3045.71</v>
      </c>
      <c r="Z1915">
        <v>29766.97</v>
      </c>
    </row>
    <row r="1916" spans="2:26" x14ac:dyDescent="0.25">
      <c r="B1916" s="3">
        <v>44269</v>
      </c>
      <c r="C1916">
        <v>326.17</v>
      </c>
      <c r="D1916">
        <v>3.8334999999999999</v>
      </c>
      <c r="E1916">
        <v>97.71</v>
      </c>
      <c r="F1916">
        <v>98.695999999999998</v>
      </c>
      <c r="G1916">
        <v>91.679000000000002</v>
      </c>
      <c r="H1916">
        <v>1133.7</v>
      </c>
      <c r="I1916">
        <v>1.1953</v>
      </c>
      <c r="J1916">
        <v>6.5084999999999997</v>
      </c>
      <c r="K1916">
        <v>204.691</v>
      </c>
      <c r="L1916">
        <v>57075</v>
      </c>
      <c r="M1916">
        <v>50.4</v>
      </c>
      <c r="N1916">
        <v>1727.11</v>
      </c>
      <c r="O1916">
        <v>2.6</v>
      </c>
      <c r="P1916">
        <v>6.07</v>
      </c>
      <c r="Q1916">
        <v>3.26</v>
      </c>
      <c r="R1916">
        <v>0.98</v>
      </c>
      <c r="S1916">
        <v>1.35</v>
      </c>
      <c r="T1916">
        <v>0.99</v>
      </c>
      <c r="U1916">
        <v>1960</v>
      </c>
      <c r="V1916">
        <v>3943.34</v>
      </c>
      <c r="W1916">
        <v>13319.86</v>
      </c>
      <c r="X1916">
        <v>11172.95</v>
      </c>
      <c r="Y1916">
        <v>3054.39</v>
      </c>
      <c r="Z1916">
        <v>29717.83</v>
      </c>
    </row>
    <row r="1917" spans="2:26" x14ac:dyDescent="0.25">
      <c r="B1917" s="3">
        <v>44268</v>
      </c>
      <c r="C1917">
        <v>326.17</v>
      </c>
      <c r="D1917">
        <v>3.8334999999999999</v>
      </c>
      <c r="E1917">
        <v>97.71</v>
      </c>
      <c r="F1917">
        <v>98.695999999999998</v>
      </c>
      <c r="G1917">
        <v>91.679000000000002</v>
      </c>
      <c r="H1917">
        <v>1133.7</v>
      </c>
      <c r="I1917">
        <v>1.1953</v>
      </c>
      <c r="J1917">
        <v>6.5084999999999997</v>
      </c>
      <c r="K1917">
        <v>204.691</v>
      </c>
      <c r="L1917">
        <v>57075</v>
      </c>
      <c r="M1917">
        <v>50.4</v>
      </c>
      <c r="N1917">
        <v>1727.11</v>
      </c>
      <c r="O1917">
        <v>2.6</v>
      </c>
      <c r="P1917">
        <v>6.07</v>
      </c>
      <c r="Q1917">
        <v>3.26</v>
      </c>
      <c r="R1917">
        <v>0.98</v>
      </c>
      <c r="S1917">
        <v>1.35</v>
      </c>
      <c r="T1917">
        <v>0.99</v>
      </c>
      <c r="U1917">
        <v>1960</v>
      </c>
      <c r="V1917">
        <v>3943.34</v>
      </c>
      <c r="W1917">
        <v>13319.86</v>
      </c>
      <c r="X1917">
        <v>11172.95</v>
      </c>
      <c r="Y1917">
        <v>3054.39</v>
      </c>
      <c r="Z1917">
        <v>29717.83</v>
      </c>
    </row>
    <row r="1918" spans="2:26" x14ac:dyDescent="0.25">
      <c r="B1918" s="3">
        <v>44267</v>
      </c>
      <c r="C1918">
        <v>326.17</v>
      </c>
      <c r="D1918">
        <v>3.8334999999999999</v>
      </c>
      <c r="E1918">
        <v>97.69</v>
      </c>
      <c r="F1918">
        <v>98.695999999999998</v>
      </c>
      <c r="G1918">
        <v>91.679000000000002</v>
      </c>
      <c r="H1918">
        <v>1133.7</v>
      </c>
      <c r="I1918">
        <v>1.1953</v>
      </c>
      <c r="J1918">
        <v>6.5084999999999997</v>
      </c>
      <c r="K1918">
        <v>204.691</v>
      </c>
      <c r="L1918">
        <v>57075</v>
      </c>
      <c r="M1918">
        <v>50.4</v>
      </c>
      <c r="N1918">
        <v>1727.11</v>
      </c>
      <c r="O1918">
        <v>2.6</v>
      </c>
      <c r="P1918">
        <v>6.07</v>
      </c>
      <c r="Q1918">
        <v>3.26</v>
      </c>
      <c r="R1918">
        <v>0.98</v>
      </c>
      <c r="S1918">
        <v>1.35</v>
      </c>
      <c r="T1918">
        <v>0.99</v>
      </c>
      <c r="U1918">
        <v>1960</v>
      </c>
      <c r="V1918">
        <v>3943.34</v>
      </c>
      <c r="W1918">
        <v>13319.86</v>
      </c>
      <c r="X1918">
        <v>11172.95</v>
      </c>
      <c r="Y1918">
        <v>3054.39</v>
      </c>
      <c r="Z1918">
        <v>29717.83</v>
      </c>
    </row>
    <row r="1919" spans="2:26" x14ac:dyDescent="0.25">
      <c r="B1919" s="3">
        <v>44266</v>
      </c>
      <c r="C1919">
        <v>328.51</v>
      </c>
      <c r="D1919">
        <v>3.8412000000000002</v>
      </c>
      <c r="E1919">
        <v>97.72</v>
      </c>
      <c r="F1919">
        <v>98.686000000000007</v>
      </c>
      <c r="G1919">
        <v>91.42</v>
      </c>
      <c r="H1919">
        <v>1135.8499999999999</v>
      </c>
      <c r="I1919">
        <v>1.1986000000000001</v>
      </c>
      <c r="J1919">
        <v>6.4938000000000002</v>
      </c>
      <c r="K1919">
        <v>204.2647</v>
      </c>
      <c r="L1919">
        <v>57955</v>
      </c>
      <c r="M1919">
        <v>50.47</v>
      </c>
      <c r="N1919">
        <v>1722.6</v>
      </c>
      <c r="O1919">
        <v>2.6680000000000001</v>
      </c>
      <c r="P1919">
        <v>6.0549999999999997</v>
      </c>
      <c r="Q1919">
        <v>3.26</v>
      </c>
      <c r="R1919">
        <v>0.98</v>
      </c>
      <c r="S1919">
        <v>1.35</v>
      </c>
      <c r="T1919">
        <v>1.01</v>
      </c>
      <c r="U1919">
        <v>1970</v>
      </c>
      <c r="V1919">
        <v>3939.34</v>
      </c>
      <c r="W1919">
        <v>13398.67</v>
      </c>
      <c r="X1919">
        <v>11340.4</v>
      </c>
      <c r="Y1919">
        <v>3013.7</v>
      </c>
      <c r="Z1919">
        <v>29211.64</v>
      </c>
    </row>
    <row r="1920" spans="2:26" x14ac:dyDescent="0.25">
      <c r="B1920" s="3">
        <v>44265</v>
      </c>
      <c r="C1920">
        <v>338.46</v>
      </c>
      <c r="D1920">
        <v>3.9276</v>
      </c>
      <c r="E1920">
        <v>97.73</v>
      </c>
      <c r="F1920">
        <v>98.686000000000007</v>
      </c>
      <c r="G1920">
        <v>91.822999999999993</v>
      </c>
      <c r="H1920">
        <v>1142.5999999999999</v>
      </c>
      <c r="I1920">
        <v>1.1929000000000001</v>
      </c>
      <c r="J1920">
        <v>6.5054999999999996</v>
      </c>
      <c r="K1920">
        <v>200.4408</v>
      </c>
      <c r="L1920">
        <v>56620</v>
      </c>
      <c r="M1920">
        <v>50.26</v>
      </c>
      <c r="N1920">
        <v>1726.71</v>
      </c>
      <c r="O1920">
        <v>2.6920000000000002</v>
      </c>
      <c r="P1920">
        <v>6</v>
      </c>
      <c r="Q1920">
        <v>3.34</v>
      </c>
      <c r="R1920">
        <v>0.99</v>
      </c>
      <c r="S1920">
        <v>1.37</v>
      </c>
      <c r="T1920">
        <v>1</v>
      </c>
      <c r="U1920">
        <v>1980</v>
      </c>
      <c r="V1920">
        <v>3898.81</v>
      </c>
      <c r="W1920">
        <v>13068.83</v>
      </c>
      <c r="X1920">
        <v>11059.67</v>
      </c>
      <c r="Y1920">
        <v>2958.12</v>
      </c>
      <c r="Z1920">
        <v>29036.560000000001</v>
      </c>
    </row>
    <row r="1921" spans="2:26" x14ac:dyDescent="0.25">
      <c r="B1921" s="3">
        <v>44264</v>
      </c>
      <c r="C1921">
        <v>341.93</v>
      </c>
      <c r="D1921">
        <v>3.9424999999999999</v>
      </c>
      <c r="E1921">
        <v>97.72</v>
      </c>
      <c r="F1921">
        <v>98.683999999999997</v>
      </c>
      <c r="G1921">
        <v>91.957999999999998</v>
      </c>
      <c r="H1921">
        <v>1140.05</v>
      </c>
      <c r="I1921">
        <v>1.1900999999999999</v>
      </c>
      <c r="J1921">
        <v>6.5065</v>
      </c>
      <c r="K1921">
        <v>195.75040000000001</v>
      </c>
      <c r="L1921">
        <v>54720</v>
      </c>
      <c r="M1921">
        <v>50.5</v>
      </c>
      <c r="N1921">
        <v>1716.1</v>
      </c>
      <c r="O1921">
        <v>2.6619999999999999</v>
      </c>
      <c r="P1921">
        <v>6.01</v>
      </c>
      <c r="Q1921">
        <v>3.34</v>
      </c>
      <c r="R1921">
        <v>1</v>
      </c>
      <c r="S1921">
        <v>1.39</v>
      </c>
      <c r="T1921">
        <v>1</v>
      </c>
      <c r="U1921">
        <v>1901</v>
      </c>
      <c r="V1921">
        <v>3875.44</v>
      </c>
      <c r="W1921">
        <v>13073.82</v>
      </c>
      <c r="X1921">
        <v>10973.15</v>
      </c>
      <c r="Y1921">
        <v>2976.12</v>
      </c>
      <c r="Z1921">
        <v>29027.94</v>
      </c>
    </row>
    <row r="1922" spans="2:26" x14ac:dyDescent="0.25">
      <c r="B1922" s="3">
        <v>44263</v>
      </c>
      <c r="C1922">
        <v>340.72</v>
      </c>
      <c r="D1922">
        <v>3.8973</v>
      </c>
      <c r="E1922">
        <v>97.7</v>
      </c>
      <c r="F1922">
        <v>98.68</v>
      </c>
      <c r="G1922">
        <v>92.313000000000002</v>
      </c>
      <c r="H1922">
        <v>1133.3</v>
      </c>
      <c r="I1922">
        <v>1.1847000000000001</v>
      </c>
      <c r="J1922">
        <v>6.5259999999999998</v>
      </c>
      <c r="K1922">
        <v>194.33019999999999</v>
      </c>
      <c r="L1922">
        <v>52145</v>
      </c>
      <c r="M1922">
        <v>50.78</v>
      </c>
      <c r="N1922">
        <v>1683.54</v>
      </c>
      <c r="O1922">
        <v>2.6640000000000001</v>
      </c>
      <c r="P1922">
        <v>6</v>
      </c>
      <c r="Q1922">
        <v>3.3</v>
      </c>
      <c r="R1922">
        <v>0.98</v>
      </c>
      <c r="S1922">
        <v>1.38</v>
      </c>
      <c r="T1922">
        <v>0.98</v>
      </c>
      <c r="U1922">
        <v>1853</v>
      </c>
      <c r="V1922">
        <v>3821.35</v>
      </c>
      <c r="W1922">
        <v>12609.16</v>
      </c>
      <c r="X1922">
        <v>11014.79</v>
      </c>
      <c r="Y1922">
        <v>2996.11</v>
      </c>
      <c r="Z1922">
        <v>28743.25</v>
      </c>
    </row>
    <row r="1923" spans="2:26" x14ac:dyDescent="0.25">
      <c r="B1923" s="3">
        <v>44262</v>
      </c>
      <c r="C1923">
        <v>332.48</v>
      </c>
      <c r="D1923">
        <v>3.8603000000000001</v>
      </c>
      <c r="E1923">
        <v>97.7</v>
      </c>
      <c r="F1923">
        <v>98.667000000000002</v>
      </c>
      <c r="G1923">
        <v>91.977000000000004</v>
      </c>
      <c r="H1923">
        <v>1125.9000000000001</v>
      </c>
      <c r="I1923">
        <v>1.1915</v>
      </c>
      <c r="J1923">
        <v>6.4970999999999997</v>
      </c>
      <c r="K1923">
        <v>197.85810000000001</v>
      </c>
      <c r="L1923">
        <v>49555</v>
      </c>
      <c r="M1923">
        <v>51.45</v>
      </c>
      <c r="N1923">
        <v>1700.64</v>
      </c>
      <c r="O1923">
        <v>2.7010000000000001</v>
      </c>
      <c r="P1923">
        <v>6</v>
      </c>
      <c r="Q1923">
        <v>3.29</v>
      </c>
      <c r="R1923">
        <v>0.96</v>
      </c>
      <c r="S1923">
        <v>1.36</v>
      </c>
      <c r="T1923">
        <v>1</v>
      </c>
      <c r="U1923">
        <v>1829</v>
      </c>
      <c r="V1923">
        <v>3841.94</v>
      </c>
      <c r="W1923">
        <v>12920.15</v>
      </c>
      <c r="X1923">
        <v>11292.22</v>
      </c>
      <c r="Y1923">
        <v>3026.26</v>
      </c>
      <c r="Z1923">
        <v>28864.32</v>
      </c>
    </row>
    <row r="1924" spans="2:26" x14ac:dyDescent="0.25">
      <c r="B1924" s="3">
        <v>44261</v>
      </c>
      <c r="C1924">
        <v>332.48</v>
      </c>
      <c r="D1924">
        <v>3.8603000000000001</v>
      </c>
      <c r="E1924">
        <v>97.7</v>
      </c>
      <c r="F1924">
        <v>98.667000000000002</v>
      </c>
      <c r="G1924">
        <v>91.977000000000004</v>
      </c>
      <c r="H1924">
        <v>1125.9000000000001</v>
      </c>
      <c r="I1924">
        <v>1.1915</v>
      </c>
      <c r="J1924">
        <v>6.4970999999999997</v>
      </c>
      <c r="K1924">
        <v>197.85810000000001</v>
      </c>
      <c r="L1924">
        <v>49555</v>
      </c>
      <c r="M1924">
        <v>51.45</v>
      </c>
      <c r="N1924">
        <v>1700.64</v>
      </c>
      <c r="O1924">
        <v>2.7010000000000001</v>
      </c>
      <c r="P1924">
        <v>6</v>
      </c>
      <c r="Q1924">
        <v>3.29</v>
      </c>
      <c r="R1924">
        <v>0.96</v>
      </c>
      <c r="S1924">
        <v>1.36</v>
      </c>
      <c r="T1924">
        <v>1</v>
      </c>
      <c r="U1924">
        <v>1829</v>
      </c>
      <c r="V1924">
        <v>3841.94</v>
      </c>
      <c r="W1924">
        <v>12920.15</v>
      </c>
      <c r="X1924">
        <v>11292.22</v>
      </c>
      <c r="Y1924">
        <v>3026.26</v>
      </c>
      <c r="Z1924">
        <v>28864.32</v>
      </c>
    </row>
    <row r="1925" spans="2:26" x14ac:dyDescent="0.25">
      <c r="B1925" s="3">
        <v>44260</v>
      </c>
      <c r="C1925">
        <v>332.48</v>
      </c>
      <c r="D1925">
        <v>3.8603000000000001</v>
      </c>
      <c r="E1925">
        <v>97.67</v>
      </c>
      <c r="F1925">
        <v>98.667000000000002</v>
      </c>
      <c r="G1925">
        <v>91.977000000000004</v>
      </c>
      <c r="H1925">
        <v>1125.9000000000001</v>
      </c>
      <c r="I1925">
        <v>1.1915</v>
      </c>
      <c r="J1925">
        <v>6.4970999999999997</v>
      </c>
      <c r="K1925">
        <v>197.85810000000001</v>
      </c>
      <c r="L1925">
        <v>49555</v>
      </c>
      <c r="M1925">
        <v>51.45</v>
      </c>
      <c r="N1925">
        <v>1700.64</v>
      </c>
      <c r="O1925">
        <v>2.7010000000000001</v>
      </c>
      <c r="P1925">
        <v>6</v>
      </c>
      <c r="Q1925">
        <v>3.29</v>
      </c>
      <c r="R1925">
        <v>0.96</v>
      </c>
      <c r="S1925">
        <v>1.36</v>
      </c>
      <c r="T1925">
        <v>1</v>
      </c>
      <c r="U1925">
        <v>1829</v>
      </c>
      <c r="V1925">
        <v>3841.94</v>
      </c>
      <c r="W1925">
        <v>12920.15</v>
      </c>
      <c r="X1925">
        <v>11292.22</v>
      </c>
      <c r="Y1925">
        <v>3026.26</v>
      </c>
      <c r="Z1925">
        <v>28864.32</v>
      </c>
    </row>
    <row r="1926" spans="2:26" x14ac:dyDescent="0.25">
      <c r="B1926" s="3">
        <v>44259</v>
      </c>
      <c r="C1926">
        <v>322.43</v>
      </c>
      <c r="D1926">
        <v>3.8102999999999998</v>
      </c>
      <c r="E1926">
        <v>97.69</v>
      </c>
      <c r="F1926">
        <v>98.710999999999999</v>
      </c>
      <c r="G1926">
        <v>91.631</v>
      </c>
      <c r="H1926">
        <v>1125.4000000000001</v>
      </c>
      <c r="I1926">
        <v>1.1969000000000001</v>
      </c>
      <c r="J1926">
        <v>6.4699</v>
      </c>
      <c r="K1926">
        <v>199.5609</v>
      </c>
      <c r="L1926">
        <v>48310</v>
      </c>
      <c r="M1926">
        <v>50.35</v>
      </c>
      <c r="N1926">
        <v>1697.52</v>
      </c>
      <c r="O1926">
        <v>2.746</v>
      </c>
      <c r="P1926">
        <v>6</v>
      </c>
      <c r="Q1926">
        <v>3.26</v>
      </c>
      <c r="R1926">
        <v>0.92</v>
      </c>
      <c r="S1926">
        <v>1.32</v>
      </c>
      <c r="T1926">
        <v>1</v>
      </c>
      <c r="U1926">
        <v>1779</v>
      </c>
      <c r="V1926">
        <v>3768.47</v>
      </c>
      <c r="W1926">
        <v>12723.47</v>
      </c>
      <c r="X1926">
        <v>11325.58</v>
      </c>
      <c r="Y1926">
        <v>3043.49</v>
      </c>
      <c r="Z1926">
        <v>28930.11</v>
      </c>
    </row>
    <row r="1927" spans="2:26" x14ac:dyDescent="0.25">
      <c r="B1927" s="3">
        <v>44258</v>
      </c>
      <c r="C1927">
        <v>323.89999999999998</v>
      </c>
      <c r="D1927">
        <v>3.7764000000000002</v>
      </c>
      <c r="E1927">
        <v>97.74</v>
      </c>
      <c r="F1927">
        <v>98.730999999999995</v>
      </c>
      <c r="G1927">
        <v>90.947000000000003</v>
      </c>
      <c r="H1927">
        <v>1120.45</v>
      </c>
      <c r="I1927">
        <v>1.2062999999999999</v>
      </c>
      <c r="J1927">
        <v>6.4679000000000002</v>
      </c>
      <c r="K1927">
        <v>200.51249999999999</v>
      </c>
      <c r="L1927">
        <v>50900</v>
      </c>
      <c r="M1927">
        <v>49.98</v>
      </c>
      <c r="N1927">
        <v>1711.23</v>
      </c>
      <c r="O1927">
        <v>2.8159999999999998</v>
      </c>
      <c r="P1927">
        <v>5.875</v>
      </c>
      <c r="Q1927">
        <v>3.21</v>
      </c>
      <c r="R1927">
        <v>0.91</v>
      </c>
      <c r="S1927">
        <v>1.31</v>
      </c>
      <c r="T1927">
        <v>1.02</v>
      </c>
      <c r="U1927">
        <v>1763</v>
      </c>
      <c r="V1927">
        <v>3819.72</v>
      </c>
      <c r="W1927">
        <v>12997.75</v>
      </c>
      <c r="X1927">
        <v>11666.24</v>
      </c>
      <c r="Y1927">
        <v>3082.99</v>
      </c>
      <c r="Z1927">
        <v>29559.1</v>
      </c>
    </row>
    <row r="1928" spans="2:26" x14ac:dyDescent="0.25">
      <c r="B1928" s="3">
        <v>44257</v>
      </c>
      <c r="C1928">
        <v>325.02</v>
      </c>
      <c r="D1928">
        <v>3.7911999999999999</v>
      </c>
      <c r="E1928">
        <v>97.78</v>
      </c>
      <c r="F1928">
        <v>98.724999999999994</v>
      </c>
      <c r="G1928">
        <v>90.784999999999997</v>
      </c>
      <c r="H1928">
        <v>1123.8499999999999</v>
      </c>
      <c r="I1928">
        <v>1.2091000000000001</v>
      </c>
      <c r="J1928">
        <v>6.4706000000000001</v>
      </c>
      <c r="K1928">
        <v>198.2296</v>
      </c>
      <c r="L1928">
        <v>47820</v>
      </c>
      <c r="M1928">
        <v>49.37</v>
      </c>
      <c r="N1928">
        <v>1738.36</v>
      </c>
      <c r="O1928">
        <v>2.839</v>
      </c>
      <c r="P1928">
        <v>5.875</v>
      </c>
      <c r="Q1928">
        <v>3.22</v>
      </c>
      <c r="R1928">
        <v>0.9</v>
      </c>
      <c r="S1928">
        <v>1.3</v>
      </c>
      <c r="T1928">
        <v>1.02</v>
      </c>
      <c r="U1928">
        <v>1673</v>
      </c>
      <c r="V1928">
        <v>3870.29</v>
      </c>
      <c r="W1928">
        <v>13358.79</v>
      </c>
      <c r="X1928">
        <v>11361.35</v>
      </c>
      <c r="Y1928">
        <v>3043.87</v>
      </c>
      <c r="Z1928">
        <v>29408.17</v>
      </c>
    </row>
    <row r="1929" spans="2:26" x14ac:dyDescent="0.25">
      <c r="B1929" s="3">
        <v>44256</v>
      </c>
      <c r="C1929">
        <v>322.54000000000002</v>
      </c>
      <c r="D1929">
        <v>3.7713999999999999</v>
      </c>
      <c r="E1929">
        <v>97.8</v>
      </c>
      <c r="F1929">
        <v>98.709000000000003</v>
      </c>
      <c r="G1929">
        <v>91.039000000000001</v>
      </c>
      <c r="H1929">
        <v>1123.4000000000001</v>
      </c>
      <c r="I1929">
        <v>1.2049000000000001</v>
      </c>
      <c r="J1929">
        <v>6.4660000000000002</v>
      </c>
      <c r="K1929">
        <v>197.60910000000001</v>
      </c>
      <c r="L1929">
        <v>48870</v>
      </c>
      <c r="M1929">
        <v>49.05</v>
      </c>
      <c r="N1929">
        <v>1725.04</v>
      </c>
      <c r="O1929">
        <v>2.7770000000000001</v>
      </c>
      <c r="P1929">
        <v>5.9249999999999998</v>
      </c>
      <c r="Q1929">
        <v>3.2</v>
      </c>
      <c r="R1929">
        <v>0.9</v>
      </c>
      <c r="S1929">
        <v>1.3</v>
      </c>
      <c r="T1929">
        <v>1.03</v>
      </c>
      <c r="U1929">
        <v>1651</v>
      </c>
      <c r="V1929">
        <v>3901.82</v>
      </c>
      <c r="W1929">
        <v>13588.83</v>
      </c>
      <c r="X1929">
        <v>11453.68</v>
      </c>
      <c r="Y1929">
        <v>3012.95</v>
      </c>
      <c r="Z1929">
        <v>29663.5</v>
      </c>
    </row>
    <row r="1930" spans="2:26" x14ac:dyDescent="0.25">
      <c r="B1930" s="3">
        <v>44255</v>
      </c>
      <c r="C1930">
        <v>328.72</v>
      </c>
      <c r="D1930">
        <v>3.8168000000000002</v>
      </c>
      <c r="E1930">
        <v>97.78</v>
      </c>
      <c r="F1930">
        <v>98.659000000000006</v>
      </c>
      <c r="G1930">
        <v>90.879000000000005</v>
      </c>
      <c r="H1930">
        <v>1123.4000000000001</v>
      </c>
      <c r="I1930">
        <v>1.2075</v>
      </c>
      <c r="J1930">
        <v>6.4789000000000003</v>
      </c>
      <c r="K1930">
        <v>200.911</v>
      </c>
      <c r="L1930">
        <v>47001.63</v>
      </c>
      <c r="M1930">
        <v>49.4</v>
      </c>
      <c r="N1930">
        <v>1734.04</v>
      </c>
      <c r="O1930">
        <v>2.7709999999999999</v>
      </c>
      <c r="P1930">
        <v>6.1950000000000003</v>
      </c>
      <c r="Q1930">
        <v>3.26</v>
      </c>
      <c r="R1930">
        <v>0.9</v>
      </c>
      <c r="S1930">
        <v>1.31</v>
      </c>
      <c r="T1930">
        <v>1.04</v>
      </c>
      <c r="U1930">
        <v>1675</v>
      </c>
      <c r="V1930">
        <v>3811.15</v>
      </c>
      <c r="W1930">
        <v>13192.35</v>
      </c>
      <c r="X1930">
        <v>11247.21</v>
      </c>
      <c r="Y1930">
        <v>3012.95</v>
      </c>
      <c r="Z1930">
        <v>28966.01</v>
      </c>
    </row>
    <row r="1931" spans="2:26" x14ac:dyDescent="0.25">
      <c r="B1931" s="3">
        <v>44254</v>
      </c>
      <c r="C1931">
        <v>328.72</v>
      </c>
      <c r="D1931">
        <v>3.8168000000000002</v>
      </c>
      <c r="E1931">
        <v>97.78</v>
      </c>
      <c r="F1931">
        <v>98.659000000000006</v>
      </c>
      <c r="G1931">
        <v>90.879000000000005</v>
      </c>
      <c r="H1931">
        <v>1123.4000000000001</v>
      </c>
      <c r="I1931">
        <v>1.2075</v>
      </c>
      <c r="J1931">
        <v>6.4789000000000003</v>
      </c>
      <c r="K1931">
        <v>200.911</v>
      </c>
      <c r="L1931">
        <v>47001.63</v>
      </c>
      <c r="M1931">
        <v>49.4</v>
      </c>
      <c r="N1931">
        <v>1734.04</v>
      </c>
      <c r="O1931">
        <v>2.7709999999999999</v>
      </c>
      <c r="P1931">
        <v>6.1950000000000003</v>
      </c>
      <c r="Q1931">
        <v>3.26</v>
      </c>
      <c r="R1931">
        <v>0.9</v>
      </c>
      <c r="S1931">
        <v>1.31</v>
      </c>
      <c r="T1931">
        <v>1.04</v>
      </c>
      <c r="U1931">
        <v>1675</v>
      </c>
      <c r="V1931">
        <v>3811.15</v>
      </c>
      <c r="W1931">
        <v>13192.35</v>
      </c>
      <c r="X1931">
        <v>11247.21</v>
      </c>
      <c r="Y1931">
        <v>3012.95</v>
      </c>
      <c r="Z1931">
        <v>28966.01</v>
      </c>
    </row>
    <row r="1932" spans="2:26" x14ac:dyDescent="0.25">
      <c r="B1932" s="3">
        <v>44253</v>
      </c>
      <c r="C1932">
        <v>328.72</v>
      </c>
      <c r="D1932">
        <v>3.8168000000000002</v>
      </c>
      <c r="E1932">
        <v>97.74</v>
      </c>
      <c r="F1932">
        <v>98.659000000000006</v>
      </c>
      <c r="G1932">
        <v>90.879000000000005</v>
      </c>
      <c r="H1932">
        <v>1123.4000000000001</v>
      </c>
      <c r="I1932">
        <v>1.2075</v>
      </c>
      <c r="J1932">
        <v>6.4789000000000003</v>
      </c>
      <c r="K1932">
        <v>200.911</v>
      </c>
      <c r="L1932">
        <v>47001.63</v>
      </c>
      <c r="M1932">
        <v>49.4</v>
      </c>
      <c r="N1932">
        <v>1734.04</v>
      </c>
      <c r="O1932">
        <v>2.7709999999999999</v>
      </c>
      <c r="P1932">
        <v>6.1950000000000003</v>
      </c>
      <c r="Q1932">
        <v>3.26</v>
      </c>
      <c r="R1932">
        <v>0.9</v>
      </c>
      <c r="S1932">
        <v>1.31</v>
      </c>
      <c r="T1932">
        <v>1.04</v>
      </c>
      <c r="U1932">
        <v>1675</v>
      </c>
      <c r="V1932">
        <v>3811.15</v>
      </c>
      <c r="W1932">
        <v>13192.35</v>
      </c>
      <c r="X1932">
        <v>11247.21</v>
      </c>
      <c r="Y1932">
        <v>3012.95</v>
      </c>
      <c r="Z1932">
        <v>28966.01</v>
      </c>
    </row>
    <row r="1933" spans="2:26" x14ac:dyDescent="0.25">
      <c r="B1933" s="3">
        <v>44252</v>
      </c>
      <c r="C1933">
        <v>318.13</v>
      </c>
      <c r="D1933">
        <v>3.7233000000000001</v>
      </c>
      <c r="E1933">
        <v>97.81</v>
      </c>
      <c r="F1933">
        <v>98.721000000000004</v>
      </c>
      <c r="G1933">
        <v>90.134</v>
      </c>
      <c r="H1933">
        <v>1108</v>
      </c>
      <c r="I1933">
        <v>1.2175</v>
      </c>
      <c r="J1933">
        <v>6.4549000000000003</v>
      </c>
      <c r="K1933">
        <v>202.40549999999999</v>
      </c>
      <c r="L1933">
        <v>49120</v>
      </c>
      <c r="M1933">
        <v>50.4</v>
      </c>
      <c r="N1933">
        <v>1770.56</v>
      </c>
      <c r="O1933">
        <v>2.7770000000000001</v>
      </c>
      <c r="P1933">
        <v>5.8049999999999997</v>
      </c>
      <c r="Q1933">
        <v>3.19</v>
      </c>
      <c r="R1933">
        <v>0.91</v>
      </c>
      <c r="S1933">
        <v>1.32</v>
      </c>
      <c r="T1933">
        <v>1.06</v>
      </c>
      <c r="U1933">
        <v>1700</v>
      </c>
      <c r="V1933">
        <v>3829.34</v>
      </c>
      <c r="W1933">
        <v>13119.43</v>
      </c>
      <c r="X1933">
        <v>11717.41</v>
      </c>
      <c r="Y1933">
        <v>3099.69</v>
      </c>
      <c r="Z1933">
        <v>30168.27</v>
      </c>
    </row>
    <row r="1934" spans="2:26" x14ac:dyDescent="0.25">
      <c r="B1934" s="3">
        <v>44251</v>
      </c>
      <c r="C1934">
        <v>319.45999999999998</v>
      </c>
      <c r="D1934">
        <v>3.7320000000000002</v>
      </c>
      <c r="E1934">
        <v>97.8</v>
      </c>
      <c r="F1934">
        <v>98.695999999999998</v>
      </c>
      <c r="G1934">
        <v>90.176000000000002</v>
      </c>
      <c r="H1934">
        <v>1112.1500000000001</v>
      </c>
      <c r="I1934">
        <v>1.2165999999999999</v>
      </c>
      <c r="J1934">
        <v>6.4570999999999996</v>
      </c>
      <c r="K1934">
        <v>204.696</v>
      </c>
      <c r="L1934">
        <v>49135</v>
      </c>
      <c r="M1934">
        <v>50.55</v>
      </c>
      <c r="N1934">
        <v>1805.06</v>
      </c>
      <c r="O1934">
        <v>2.8540000000000001</v>
      </c>
      <c r="P1934">
        <v>6.04</v>
      </c>
      <c r="Q1934">
        <v>3.17</v>
      </c>
      <c r="R1934">
        <v>0.91</v>
      </c>
      <c r="S1934">
        <v>1.33</v>
      </c>
      <c r="T1934">
        <v>1.02</v>
      </c>
      <c r="U1934">
        <v>1709</v>
      </c>
      <c r="V1934">
        <v>3925.43</v>
      </c>
      <c r="W1934">
        <v>13597.97</v>
      </c>
      <c r="X1934">
        <v>11509.73</v>
      </c>
      <c r="Y1934">
        <v>2994.98</v>
      </c>
      <c r="Z1934">
        <v>29671.7</v>
      </c>
    </row>
    <row r="1935" spans="2:26" x14ac:dyDescent="0.25">
      <c r="B1935" s="3">
        <v>44250</v>
      </c>
      <c r="C1935">
        <v>321.48</v>
      </c>
      <c r="D1935">
        <v>3.7631999999999999</v>
      </c>
      <c r="E1935">
        <v>97.78</v>
      </c>
      <c r="F1935">
        <v>98.677999999999997</v>
      </c>
      <c r="G1935">
        <v>90.168999999999997</v>
      </c>
      <c r="H1935">
        <v>1110.5</v>
      </c>
      <c r="I1935">
        <v>1.2150000000000001</v>
      </c>
      <c r="J1935">
        <v>6.4668000000000001</v>
      </c>
      <c r="K1935">
        <v>204.05160000000001</v>
      </c>
      <c r="L1935">
        <v>47660</v>
      </c>
      <c r="M1935">
        <v>49.69</v>
      </c>
      <c r="N1935">
        <v>1805.73</v>
      </c>
      <c r="O1935">
        <v>2.879</v>
      </c>
      <c r="P1935">
        <v>6.23</v>
      </c>
      <c r="Q1935">
        <v>3.22</v>
      </c>
      <c r="R1935">
        <v>0.92</v>
      </c>
      <c r="S1935">
        <v>1.35</v>
      </c>
      <c r="T1935">
        <v>1.03</v>
      </c>
      <c r="U1935">
        <v>1727</v>
      </c>
      <c r="V1935">
        <v>3881.37</v>
      </c>
      <c r="W1935">
        <v>13465.2</v>
      </c>
      <c r="X1935">
        <v>11909.63</v>
      </c>
      <c r="Y1935">
        <v>3070.09</v>
      </c>
      <c r="Z1935">
        <v>30156.03</v>
      </c>
    </row>
    <row r="1936" spans="2:26" x14ac:dyDescent="0.25">
      <c r="B1936" s="3">
        <v>44249</v>
      </c>
      <c r="C1936">
        <v>319.04000000000002</v>
      </c>
      <c r="D1936">
        <v>3.7576000000000001</v>
      </c>
      <c r="E1936">
        <v>97.78</v>
      </c>
      <c r="F1936">
        <v>98.637</v>
      </c>
      <c r="G1936">
        <v>90.01</v>
      </c>
      <c r="H1936">
        <v>1110.2</v>
      </c>
      <c r="I1936">
        <v>1.2157</v>
      </c>
      <c r="J1936">
        <v>6.4648000000000003</v>
      </c>
      <c r="K1936">
        <v>203.52789999999999</v>
      </c>
      <c r="L1936">
        <v>53720</v>
      </c>
      <c r="M1936">
        <v>49.7</v>
      </c>
      <c r="N1936">
        <v>1809.67</v>
      </c>
      <c r="O1936">
        <v>2.9529999999999998</v>
      </c>
      <c r="P1936">
        <v>6.2549999999999999</v>
      </c>
      <c r="Q1936">
        <v>3.19</v>
      </c>
      <c r="R1936">
        <v>0.91</v>
      </c>
      <c r="S1936">
        <v>1.33</v>
      </c>
      <c r="T1936">
        <v>1.03</v>
      </c>
      <c r="U1936">
        <v>1709</v>
      </c>
      <c r="V1936">
        <v>3876.5</v>
      </c>
      <c r="W1936">
        <v>13533.05</v>
      </c>
      <c r="X1936">
        <v>11893.68</v>
      </c>
      <c r="Y1936">
        <v>3079.75</v>
      </c>
      <c r="Z1936">
        <v>30156.03</v>
      </c>
    </row>
    <row r="1937" spans="2:26" x14ac:dyDescent="0.25">
      <c r="B1937" s="3">
        <v>44248</v>
      </c>
      <c r="C1937">
        <v>314.27999999999997</v>
      </c>
      <c r="D1937">
        <v>3.7301000000000002</v>
      </c>
      <c r="E1937">
        <v>97.75</v>
      </c>
      <c r="F1937">
        <v>98.628</v>
      </c>
      <c r="G1937">
        <v>90.364000000000004</v>
      </c>
      <c r="H1937">
        <v>1105.8499999999999</v>
      </c>
      <c r="I1937">
        <v>1.2119</v>
      </c>
      <c r="J1937">
        <v>6.4577</v>
      </c>
      <c r="K1937">
        <v>205.37029999999999</v>
      </c>
      <c r="L1937">
        <v>55530</v>
      </c>
      <c r="M1937">
        <v>48.89</v>
      </c>
      <c r="N1937">
        <v>1784.25</v>
      </c>
      <c r="O1937">
        <v>3.069</v>
      </c>
      <c r="P1937">
        <v>6.4</v>
      </c>
      <c r="Q1937">
        <v>3.19</v>
      </c>
      <c r="R1937">
        <v>0.89</v>
      </c>
      <c r="S1937">
        <v>1.3</v>
      </c>
      <c r="T1937">
        <v>1.03</v>
      </c>
      <c r="U1937">
        <v>1698</v>
      </c>
      <c r="V1937">
        <v>3906.71</v>
      </c>
      <c r="W1937">
        <v>13874.47</v>
      </c>
      <c r="X1937">
        <v>12106.77</v>
      </c>
      <c r="Y1937">
        <v>3107.62</v>
      </c>
      <c r="Z1937">
        <v>30017.919999999998</v>
      </c>
    </row>
    <row r="1938" spans="2:26" x14ac:dyDescent="0.25">
      <c r="B1938" s="3">
        <v>44247</v>
      </c>
      <c r="C1938">
        <v>314.27999999999997</v>
      </c>
      <c r="D1938">
        <v>3.7301000000000002</v>
      </c>
      <c r="E1938">
        <v>97.75</v>
      </c>
      <c r="F1938">
        <v>98.628</v>
      </c>
      <c r="G1938">
        <v>90.364000000000004</v>
      </c>
      <c r="H1938">
        <v>1105.8499999999999</v>
      </c>
      <c r="I1938">
        <v>1.2119</v>
      </c>
      <c r="J1938">
        <v>6.4577</v>
      </c>
      <c r="K1938">
        <v>205.37029999999999</v>
      </c>
      <c r="L1938">
        <v>55530</v>
      </c>
      <c r="M1938">
        <v>48.89</v>
      </c>
      <c r="N1938">
        <v>1784.25</v>
      </c>
      <c r="O1938">
        <v>3.069</v>
      </c>
      <c r="P1938">
        <v>6.4</v>
      </c>
      <c r="Q1938">
        <v>3.19</v>
      </c>
      <c r="R1938">
        <v>0.89</v>
      </c>
      <c r="S1938">
        <v>1.3</v>
      </c>
      <c r="T1938">
        <v>1.03</v>
      </c>
      <c r="U1938">
        <v>1698</v>
      </c>
      <c r="V1938">
        <v>3906.71</v>
      </c>
      <c r="W1938">
        <v>13874.47</v>
      </c>
      <c r="X1938">
        <v>12106.77</v>
      </c>
      <c r="Y1938">
        <v>3107.62</v>
      </c>
      <c r="Z1938">
        <v>30017.919999999998</v>
      </c>
    </row>
    <row r="1939" spans="2:26" x14ac:dyDescent="0.25">
      <c r="B1939" s="3">
        <v>44246</v>
      </c>
      <c r="C1939">
        <v>314.27999999999997</v>
      </c>
      <c r="D1939">
        <v>3.7301000000000002</v>
      </c>
      <c r="E1939">
        <v>97.72</v>
      </c>
      <c r="F1939">
        <v>98.628</v>
      </c>
      <c r="G1939">
        <v>90.364000000000004</v>
      </c>
      <c r="H1939">
        <v>1105.8499999999999</v>
      </c>
      <c r="I1939">
        <v>1.2119</v>
      </c>
      <c r="J1939">
        <v>6.4577</v>
      </c>
      <c r="K1939">
        <v>205.37029999999999</v>
      </c>
      <c r="L1939">
        <v>55530</v>
      </c>
      <c r="M1939">
        <v>48.89</v>
      </c>
      <c r="N1939">
        <v>1784.25</v>
      </c>
      <c r="O1939">
        <v>3.069</v>
      </c>
      <c r="P1939">
        <v>6.4</v>
      </c>
      <c r="Q1939">
        <v>3.19</v>
      </c>
      <c r="R1939">
        <v>0.89</v>
      </c>
      <c r="S1939">
        <v>1.3</v>
      </c>
      <c r="T1939">
        <v>1.03</v>
      </c>
      <c r="U1939">
        <v>1698</v>
      </c>
      <c r="V1939">
        <v>3906.71</v>
      </c>
      <c r="W1939">
        <v>13874.47</v>
      </c>
      <c r="X1939">
        <v>12106.77</v>
      </c>
      <c r="Y1939">
        <v>3107.62</v>
      </c>
      <c r="Z1939">
        <v>30017.919999999998</v>
      </c>
    </row>
    <row r="1940" spans="2:26" x14ac:dyDescent="0.25">
      <c r="B1940" s="3">
        <v>44245</v>
      </c>
      <c r="C1940">
        <v>316.11</v>
      </c>
      <c r="D1940">
        <v>3.7454999999999998</v>
      </c>
      <c r="E1940">
        <v>97.72</v>
      </c>
      <c r="F1940">
        <v>98.605000000000004</v>
      </c>
      <c r="G1940">
        <v>90.591999999999999</v>
      </c>
      <c r="H1940">
        <v>1107.6500000000001</v>
      </c>
      <c r="I1940">
        <v>1.2092000000000001</v>
      </c>
      <c r="J1940">
        <v>6.4878</v>
      </c>
      <c r="K1940">
        <v>203.9837</v>
      </c>
      <c r="L1940">
        <v>52340</v>
      </c>
      <c r="M1940">
        <v>48.62</v>
      </c>
      <c r="N1940">
        <v>1775.67</v>
      </c>
      <c r="O1940">
        <v>3.0819999999999999</v>
      </c>
      <c r="P1940">
        <v>6.6</v>
      </c>
      <c r="Q1940">
        <v>3.21</v>
      </c>
      <c r="R1940">
        <v>0.88</v>
      </c>
      <c r="S1940">
        <v>1.29</v>
      </c>
      <c r="T1940">
        <v>1.02</v>
      </c>
      <c r="U1940">
        <v>1770</v>
      </c>
      <c r="V1940">
        <v>3913.97</v>
      </c>
      <c r="W1940">
        <v>13865.36</v>
      </c>
      <c r="X1940">
        <v>12041.53</v>
      </c>
      <c r="Y1940">
        <v>3086.66</v>
      </c>
      <c r="Z1940">
        <v>30236.09</v>
      </c>
    </row>
    <row r="1941" spans="2:26" x14ac:dyDescent="0.25">
      <c r="B1941" s="3">
        <v>44244</v>
      </c>
      <c r="C1941">
        <v>317.33999999999997</v>
      </c>
      <c r="D1941">
        <v>3.754</v>
      </c>
      <c r="E1941">
        <v>97.72</v>
      </c>
      <c r="F1941">
        <v>98.584999999999994</v>
      </c>
      <c r="G1941">
        <v>90.950999999999993</v>
      </c>
      <c r="H1941">
        <v>1107.5999999999999</v>
      </c>
      <c r="I1941">
        <v>1.2038</v>
      </c>
      <c r="J1941">
        <v>6.4583000000000004</v>
      </c>
      <c r="K1941">
        <v>204.43799999999999</v>
      </c>
      <c r="L1941">
        <v>52785</v>
      </c>
      <c r="M1941">
        <v>48.46</v>
      </c>
      <c r="N1941">
        <v>1776.13</v>
      </c>
      <c r="O1941">
        <v>3.2189999999999999</v>
      </c>
      <c r="P1941">
        <v>6.3049999999999997</v>
      </c>
      <c r="Q1941">
        <v>3.19</v>
      </c>
      <c r="R1941">
        <v>0.89</v>
      </c>
      <c r="S1941">
        <v>1.31</v>
      </c>
      <c r="T1941">
        <v>1.04</v>
      </c>
      <c r="U1941">
        <v>1756</v>
      </c>
      <c r="V1941">
        <v>3931.33</v>
      </c>
      <c r="W1941">
        <v>13965.5</v>
      </c>
      <c r="X1941">
        <v>12228.63</v>
      </c>
      <c r="Y1941">
        <v>3133.73</v>
      </c>
      <c r="Z1941">
        <v>30292.19</v>
      </c>
    </row>
    <row r="1942" spans="2:26" x14ac:dyDescent="0.25">
      <c r="B1942" s="3">
        <v>44243</v>
      </c>
      <c r="C1942">
        <v>314.14</v>
      </c>
      <c r="D1942">
        <v>3.7233000000000001</v>
      </c>
      <c r="E1942">
        <v>97.71</v>
      </c>
      <c r="F1942">
        <v>98.566999999999993</v>
      </c>
      <c r="G1942">
        <v>90.509</v>
      </c>
      <c r="H1942">
        <v>1100.05</v>
      </c>
      <c r="I1942">
        <v>1.2105999999999999</v>
      </c>
      <c r="J1942">
        <v>6.4583000000000004</v>
      </c>
      <c r="K1942">
        <v>206.2533</v>
      </c>
      <c r="L1942">
        <v>48925</v>
      </c>
      <c r="M1942">
        <v>48.22</v>
      </c>
      <c r="N1942">
        <v>1794.47</v>
      </c>
      <c r="O1942">
        <v>3.129</v>
      </c>
      <c r="P1942">
        <v>6.35</v>
      </c>
      <c r="Q1942">
        <v>3.15</v>
      </c>
      <c r="R1942">
        <v>0.9</v>
      </c>
      <c r="S1942">
        <v>1.32</v>
      </c>
      <c r="T1942">
        <v>1.04</v>
      </c>
      <c r="U1942">
        <v>1495</v>
      </c>
      <c r="V1942">
        <v>3932.59</v>
      </c>
      <c r="W1942">
        <v>14047.5</v>
      </c>
      <c r="X1942">
        <v>12036.15</v>
      </c>
      <c r="Y1942">
        <v>3163.25</v>
      </c>
      <c r="Z1942">
        <v>30467.75</v>
      </c>
    </row>
    <row r="1943" spans="2:26" x14ac:dyDescent="0.25">
      <c r="B1943" s="3">
        <v>44242</v>
      </c>
      <c r="C1943">
        <v>312.08999999999997</v>
      </c>
      <c r="D1943">
        <v>3.7759999999999998</v>
      </c>
      <c r="E1943">
        <v>97.69</v>
      </c>
      <c r="F1943">
        <v>98.52</v>
      </c>
      <c r="G1943">
        <v>90.48</v>
      </c>
      <c r="H1943">
        <v>1101.5</v>
      </c>
      <c r="I1943">
        <v>1.2129000000000001</v>
      </c>
      <c r="J1943">
        <v>6.4583000000000004</v>
      </c>
      <c r="K1943">
        <v>205.19560000000001</v>
      </c>
      <c r="L1943">
        <v>48040</v>
      </c>
      <c r="M1943">
        <v>47.91</v>
      </c>
      <c r="N1943">
        <v>1818.86</v>
      </c>
      <c r="O1943">
        <v>2.9119999999999999</v>
      </c>
      <c r="P1943">
        <v>8.2639999999999993</v>
      </c>
      <c r="Q1943">
        <v>3.23</v>
      </c>
      <c r="R1943">
        <v>0.92</v>
      </c>
      <c r="S1943">
        <v>1.34</v>
      </c>
      <c r="T1943">
        <v>1.05</v>
      </c>
      <c r="U1943">
        <v>1364</v>
      </c>
      <c r="V1943">
        <v>3934.83</v>
      </c>
      <c r="W1943">
        <v>14095.47</v>
      </c>
      <c r="X1943">
        <v>11880.49</v>
      </c>
      <c r="Y1943">
        <v>3147</v>
      </c>
      <c r="Z1943">
        <v>30084.15</v>
      </c>
    </row>
    <row r="1944" spans="2:26" x14ac:dyDescent="0.25">
      <c r="B1944" s="3">
        <v>44241</v>
      </c>
      <c r="C1944">
        <v>312.08999999999997</v>
      </c>
      <c r="D1944">
        <v>3.7846000000000002</v>
      </c>
      <c r="E1944">
        <v>97.69</v>
      </c>
      <c r="F1944">
        <v>98.483000000000004</v>
      </c>
      <c r="G1944">
        <v>90.48</v>
      </c>
      <c r="H1944">
        <v>1106.8499999999999</v>
      </c>
      <c r="I1944">
        <v>1.212</v>
      </c>
      <c r="J1944">
        <v>6.4583000000000004</v>
      </c>
      <c r="K1944">
        <v>205.65559999999999</v>
      </c>
      <c r="L1944">
        <v>48040</v>
      </c>
      <c r="M1944">
        <v>47.91</v>
      </c>
      <c r="N1944">
        <v>1824.23</v>
      </c>
      <c r="O1944">
        <v>2.9119999999999999</v>
      </c>
      <c r="P1944">
        <v>8.2639999999999993</v>
      </c>
      <c r="Q1944">
        <v>3.23</v>
      </c>
      <c r="R1944">
        <v>0.92</v>
      </c>
      <c r="S1944">
        <v>1.34</v>
      </c>
      <c r="T1944">
        <v>1.05</v>
      </c>
      <c r="U1944">
        <v>1339</v>
      </c>
      <c r="V1944">
        <v>3934.83</v>
      </c>
      <c r="W1944">
        <v>14095.47</v>
      </c>
      <c r="X1944">
        <v>11880.49</v>
      </c>
      <c r="Y1944">
        <v>3100.58</v>
      </c>
      <c r="Z1944">
        <v>29520.07</v>
      </c>
    </row>
    <row r="1945" spans="2:26" x14ac:dyDescent="0.25">
      <c r="B1945" s="3">
        <v>44240</v>
      </c>
      <c r="C1945">
        <v>312.08999999999997</v>
      </c>
      <c r="D1945">
        <v>3.7846000000000002</v>
      </c>
      <c r="E1945">
        <v>97.69</v>
      </c>
      <c r="F1945">
        <v>98.483000000000004</v>
      </c>
      <c r="G1945">
        <v>90.48</v>
      </c>
      <c r="H1945">
        <v>1106.8499999999999</v>
      </c>
      <c r="I1945">
        <v>1.212</v>
      </c>
      <c r="J1945">
        <v>6.4583000000000004</v>
      </c>
      <c r="K1945">
        <v>205.65559999999999</v>
      </c>
      <c r="L1945">
        <v>48040</v>
      </c>
      <c r="M1945">
        <v>47.91</v>
      </c>
      <c r="N1945">
        <v>1824.23</v>
      </c>
      <c r="O1945">
        <v>2.9119999999999999</v>
      </c>
      <c r="P1945">
        <v>8.2639999999999993</v>
      </c>
      <c r="Q1945">
        <v>3.23</v>
      </c>
      <c r="R1945">
        <v>0.92</v>
      </c>
      <c r="S1945">
        <v>1.34</v>
      </c>
      <c r="T1945">
        <v>1.05</v>
      </c>
      <c r="U1945">
        <v>1339</v>
      </c>
      <c r="V1945">
        <v>3934.83</v>
      </c>
      <c r="W1945">
        <v>14095.47</v>
      </c>
      <c r="X1945">
        <v>11880.49</v>
      </c>
      <c r="Y1945">
        <v>3100.58</v>
      </c>
      <c r="Z1945">
        <v>29520.07</v>
      </c>
    </row>
    <row r="1946" spans="2:26" x14ac:dyDescent="0.25">
      <c r="B1946" s="3">
        <v>44239</v>
      </c>
      <c r="C1946">
        <v>312.08999999999997</v>
      </c>
      <c r="D1946">
        <v>3.7846000000000002</v>
      </c>
      <c r="E1946">
        <v>97.58</v>
      </c>
      <c r="F1946">
        <v>98.483000000000004</v>
      </c>
      <c r="G1946">
        <v>90.48</v>
      </c>
      <c r="H1946">
        <v>1106.8499999999999</v>
      </c>
      <c r="I1946">
        <v>1.212</v>
      </c>
      <c r="J1946">
        <v>6.4583000000000004</v>
      </c>
      <c r="K1946">
        <v>205.65559999999999</v>
      </c>
      <c r="L1946">
        <v>48040</v>
      </c>
      <c r="M1946">
        <v>47.91</v>
      </c>
      <c r="N1946">
        <v>1824.23</v>
      </c>
      <c r="O1946">
        <v>2.9119999999999999</v>
      </c>
      <c r="P1946">
        <v>8.2639999999999993</v>
      </c>
      <c r="Q1946">
        <v>3.23</v>
      </c>
      <c r="R1946">
        <v>0.92</v>
      </c>
      <c r="S1946">
        <v>1.34</v>
      </c>
      <c r="T1946">
        <v>1.05</v>
      </c>
      <c r="U1946">
        <v>1339</v>
      </c>
      <c r="V1946">
        <v>3934.83</v>
      </c>
      <c r="W1946">
        <v>14095.47</v>
      </c>
      <c r="X1946">
        <v>11880.49</v>
      </c>
      <c r="Y1946">
        <v>3100.58</v>
      </c>
      <c r="Z1946">
        <v>29520.07</v>
      </c>
    </row>
    <row r="1947" spans="2:26" x14ac:dyDescent="0.25">
      <c r="B1947" s="3">
        <v>44238</v>
      </c>
      <c r="C1947">
        <v>313.99</v>
      </c>
      <c r="D1947">
        <v>3.7921</v>
      </c>
      <c r="E1947">
        <v>97.58</v>
      </c>
      <c r="F1947">
        <v>98.403999999999996</v>
      </c>
      <c r="G1947">
        <v>90.417000000000002</v>
      </c>
      <c r="H1947">
        <v>1106.8499999999999</v>
      </c>
      <c r="I1947">
        <v>1.2130000000000001</v>
      </c>
      <c r="J1947">
        <v>6.4583000000000004</v>
      </c>
      <c r="K1947">
        <v>205.4102</v>
      </c>
      <c r="L1947">
        <v>47525</v>
      </c>
      <c r="M1947">
        <v>47.63</v>
      </c>
      <c r="N1947">
        <v>1825.51</v>
      </c>
      <c r="O1947">
        <v>2.8679999999999999</v>
      </c>
      <c r="P1947">
        <v>8.2650000000000006</v>
      </c>
      <c r="Q1947">
        <v>3.26</v>
      </c>
      <c r="R1947">
        <v>0.92</v>
      </c>
      <c r="S1947">
        <v>1.35</v>
      </c>
      <c r="T1947">
        <v>1.06</v>
      </c>
      <c r="U1947">
        <v>1313</v>
      </c>
      <c r="V1947">
        <v>3916.38</v>
      </c>
      <c r="W1947">
        <v>14025.77</v>
      </c>
      <c r="X1947">
        <v>11880.49</v>
      </c>
      <c r="Y1947">
        <v>3100.58</v>
      </c>
      <c r="Z1947">
        <v>29562.93</v>
      </c>
    </row>
    <row r="1948" spans="2:26" x14ac:dyDescent="0.25">
      <c r="B1948" s="3">
        <v>44237</v>
      </c>
      <c r="C1948">
        <v>316.74</v>
      </c>
      <c r="D1948">
        <v>3.8195999999999999</v>
      </c>
      <c r="E1948">
        <v>97.56</v>
      </c>
      <c r="F1948">
        <v>98.382999999999996</v>
      </c>
      <c r="G1948">
        <v>90.370999999999995</v>
      </c>
      <c r="H1948">
        <v>1106.8499999999999</v>
      </c>
      <c r="I1948">
        <v>1.2118</v>
      </c>
      <c r="J1948">
        <v>6.4583000000000004</v>
      </c>
      <c r="K1948">
        <v>205.43989999999999</v>
      </c>
      <c r="L1948">
        <v>44915</v>
      </c>
      <c r="M1948">
        <v>47.71</v>
      </c>
      <c r="N1948">
        <v>1842.89</v>
      </c>
      <c r="O1948">
        <v>2.911</v>
      </c>
      <c r="P1948">
        <v>8.2799999999999994</v>
      </c>
      <c r="Q1948">
        <v>3.27</v>
      </c>
      <c r="R1948">
        <v>0.92</v>
      </c>
      <c r="S1948">
        <v>1.35</v>
      </c>
      <c r="T1948">
        <v>1.06</v>
      </c>
      <c r="U1948">
        <v>1303</v>
      </c>
      <c r="V1948">
        <v>3909.88</v>
      </c>
      <c r="W1948">
        <v>13972.53</v>
      </c>
      <c r="X1948">
        <v>11810.25</v>
      </c>
      <c r="Y1948">
        <v>3100.58</v>
      </c>
      <c r="Z1948">
        <v>29562.93</v>
      </c>
    </row>
    <row r="1949" spans="2:26" x14ac:dyDescent="0.25">
      <c r="B1949" s="3">
        <v>44236</v>
      </c>
      <c r="C1949">
        <v>315.27</v>
      </c>
      <c r="D1949">
        <v>3.8237999999999999</v>
      </c>
      <c r="E1949">
        <v>97.53</v>
      </c>
      <c r="F1949">
        <v>98.369</v>
      </c>
      <c r="G1949">
        <v>90.438999999999993</v>
      </c>
      <c r="H1949">
        <v>1116.55</v>
      </c>
      <c r="I1949">
        <v>1.2119</v>
      </c>
      <c r="J1949">
        <v>6.4352999999999998</v>
      </c>
      <c r="K1949">
        <v>206.5641</v>
      </c>
      <c r="L1949">
        <v>47765</v>
      </c>
      <c r="M1949">
        <v>47.51</v>
      </c>
      <c r="N1949">
        <v>1838.32</v>
      </c>
      <c r="O1949">
        <v>2.835</v>
      </c>
      <c r="P1949">
        <v>8.3049999999999997</v>
      </c>
      <c r="Q1949">
        <v>3.28</v>
      </c>
      <c r="R1949">
        <v>0.92</v>
      </c>
      <c r="S1949">
        <v>1.34</v>
      </c>
      <c r="T1949">
        <v>1.06</v>
      </c>
      <c r="U1949">
        <v>1306</v>
      </c>
      <c r="V1949">
        <v>3911.23</v>
      </c>
      <c r="W1949">
        <v>14007.7</v>
      </c>
      <c r="X1949">
        <v>11602.76</v>
      </c>
      <c r="Y1949">
        <v>3084.67</v>
      </c>
      <c r="Z1949">
        <v>29505.93</v>
      </c>
    </row>
    <row r="1950" spans="2:26" x14ac:dyDescent="0.25">
      <c r="B1950" s="3">
        <v>44235</v>
      </c>
      <c r="C1950">
        <v>314.20999999999998</v>
      </c>
      <c r="D1950">
        <v>3.8134999999999999</v>
      </c>
      <c r="E1950">
        <v>97.52</v>
      </c>
      <c r="F1950">
        <v>98.332999999999998</v>
      </c>
      <c r="G1950">
        <v>90.933999999999997</v>
      </c>
      <c r="H1950">
        <v>1119.6500000000001</v>
      </c>
      <c r="I1950">
        <v>1.2050000000000001</v>
      </c>
      <c r="J1950">
        <v>6.4484000000000004</v>
      </c>
      <c r="K1950">
        <v>208.23060000000001</v>
      </c>
      <c r="L1950">
        <v>44755</v>
      </c>
      <c r="M1950">
        <v>47.29</v>
      </c>
      <c r="N1950">
        <v>1830.81</v>
      </c>
      <c r="O1950">
        <v>2.8820000000000001</v>
      </c>
      <c r="P1950">
        <v>8.43</v>
      </c>
      <c r="Q1950">
        <v>3.27</v>
      </c>
      <c r="R1950">
        <v>0.91</v>
      </c>
      <c r="S1950">
        <v>1.34</v>
      </c>
      <c r="T1950">
        <v>1.07</v>
      </c>
      <c r="U1950">
        <v>1317</v>
      </c>
      <c r="V1950">
        <v>3915.59</v>
      </c>
      <c r="W1950">
        <v>13987.64</v>
      </c>
      <c r="X1950">
        <v>11560.01</v>
      </c>
      <c r="Y1950">
        <v>3091.24</v>
      </c>
      <c r="Z1950">
        <v>29388.5</v>
      </c>
    </row>
    <row r="1951" spans="2:26" x14ac:dyDescent="0.25">
      <c r="B1951" s="3">
        <v>44234</v>
      </c>
      <c r="C1951">
        <v>311.27999999999997</v>
      </c>
      <c r="D1951">
        <v>3.8323</v>
      </c>
      <c r="E1951">
        <v>97.48</v>
      </c>
      <c r="F1951">
        <v>98.260999999999996</v>
      </c>
      <c r="G1951">
        <v>91.042000000000002</v>
      </c>
      <c r="H1951">
        <v>1123.8</v>
      </c>
      <c r="I1951">
        <v>1.2045999999999999</v>
      </c>
      <c r="J1951">
        <v>6.4656000000000002</v>
      </c>
      <c r="K1951">
        <v>208.03440000000001</v>
      </c>
      <c r="L1951">
        <v>38015</v>
      </c>
      <c r="M1951">
        <v>46.71</v>
      </c>
      <c r="N1951">
        <v>1814.11</v>
      </c>
      <c r="O1951">
        <v>2.863</v>
      </c>
      <c r="P1951">
        <v>8.3849999999999998</v>
      </c>
      <c r="Q1951">
        <v>3.33</v>
      </c>
      <c r="R1951">
        <v>0.93</v>
      </c>
      <c r="S1951">
        <v>1.36</v>
      </c>
      <c r="T1951">
        <v>1.08</v>
      </c>
      <c r="U1951">
        <v>1333</v>
      </c>
      <c r="V1951">
        <v>3886.83</v>
      </c>
      <c r="W1951">
        <v>13856.3</v>
      </c>
      <c r="X1951">
        <v>11561.32</v>
      </c>
      <c r="Y1951">
        <v>3120.63</v>
      </c>
      <c r="Z1951">
        <v>28779.19</v>
      </c>
    </row>
    <row r="1952" spans="2:26" x14ac:dyDescent="0.25">
      <c r="B1952" s="3">
        <v>44233</v>
      </c>
      <c r="C1952">
        <v>311.27999999999997</v>
      </c>
      <c r="D1952">
        <v>3.8323</v>
      </c>
      <c r="E1952">
        <v>97.48</v>
      </c>
      <c r="F1952">
        <v>98.260999999999996</v>
      </c>
      <c r="G1952">
        <v>91.042000000000002</v>
      </c>
      <c r="H1952">
        <v>1123.8</v>
      </c>
      <c r="I1952">
        <v>1.2045999999999999</v>
      </c>
      <c r="J1952">
        <v>6.4656000000000002</v>
      </c>
      <c r="K1952">
        <v>208.03440000000001</v>
      </c>
      <c r="L1952">
        <v>38015</v>
      </c>
      <c r="M1952">
        <v>46.71</v>
      </c>
      <c r="N1952">
        <v>1814.11</v>
      </c>
      <c r="O1952">
        <v>2.863</v>
      </c>
      <c r="P1952">
        <v>8.3849999999999998</v>
      </c>
      <c r="Q1952">
        <v>3.33</v>
      </c>
      <c r="R1952">
        <v>0.93</v>
      </c>
      <c r="S1952">
        <v>1.36</v>
      </c>
      <c r="T1952">
        <v>1.08</v>
      </c>
      <c r="U1952">
        <v>1333</v>
      </c>
      <c r="V1952">
        <v>3886.83</v>
      </c>
      <c r="W1952">
        <v>13856.3</v>
      </c>
      <c r="X1952">
        <v>11561.32</v>
      </c>
      <c r="Y1952">
        <v>3120.63</v>
      </c>
      <c r="Z1952">
        <v>28779.19</v>
      </c>
    </row>
    <row r="1953" spans="2:26" x14ac:dyDescent="0.25">
      <c r="B1953" s="3">
        <v>44232</v>
      </c>
      <c r="C1953">
        <v>311.27999999999997</v>
      </c>
      <c r="D1953">
        <v>3.8323</v>
      </c>
      <c r="E1953">
        <v>97.44</v>
      </c>
      <c r="F1953">
        <v>98.260999999999996</v>
      </c>
      <c r="G1953">
        <v>91.042000000000002</v>
      </c>
      <c r="H1953">
        <v>1123.8</v>
      </c>
      <c r="I1953">
        <v>1.2045999999999999</v>
      </c>
      <c r="J1953">
        <v>6.4656000000000002</v>
      </c>
      <c r="K1953">
        <v>208.03440000000001</v>
      </c>
      <c r="L1953">
        <v>38015</v>
      </c>
      <c r="M1953">
        <v>46.71</v>
      </c>
      <c r="N1953">
        <v>1814.11</v>
      </c>
      <c r="O1953">
        <v>2.863</v>
      </c>
      <c r="P1953">
        <v>8.3849999999999998</v>
      </c>
      <c r="Q1953">
        <v>3.33</v>
      </c>
      <c r="R1953">
        <v>0.93</v>
      </c>
      <c r="S1953">
        <v>1.36</v>
      </c>
      <c r="T1953">
        <v>1.08</v>
      </c>
      <c r="U1953">
        <v>1333</v>
      </c>
      <c r="V1953">
        <v>3886.83</v>
      </c>
      <c r="W1953">
        <v>13856.3</v>
      </c>
      <c r="X1953">
        <v>11561.32</v>
      </c>
      <c r="Y1953">
        <v>3120.63</v>
      </c>
      <c r="Z1953">
        <v>28779.19</v>
      </c>
    </row>
    <row r="1954" spans="2:26" x14ac:dyDescent="0.25">
      <c r="B1954" s="3">
        <v>44231</v>
      </c>
      <c r="C1954">
        <v>317.60000000000002</v>
      </c>
      <c r="D1954">
        <v>3.8841000000000001</v>
      </c>
      <c r="E1954">
        <v>97.43</v>
      </c>
      <c r="F1954">
        <v>98.265000000000001</v>
      </c>
      <c r="G1954">
        <v>91.528999999999996</v>
      </c>
      <c r="H1954">
        <v>1118.55</v>
      </c>
      <c r="I1954">
        <v>1.1963999999999999</v>
      </c>
      <c r="J1954">
        <v>6.4718</v>
      </c>
      <c r="K1954">
        <v>206.3905</v>
      </c>
      <c r="L1954">
        <v>37915</v>
      </c>
      <c r="M1954">
        <v>46.56</v>
      </c>
      <c r="N1954">
        <v>1794.03</v>
      </c>
      <c r="O1954">
        <v>2.9350000000000001</v>
      </c>
      <c r="P1954">
        <v>8.34</v>
      </c>
      <c r="Q1954">
        <v>3.39</v>
      </c>
      <c r="R1954">
        <v>0.94</v>
      </c>
      <c r="S1954">
        <v>1.37</v>
      </c>
      <c r="T1954">
        <v>1.08</v>
      </c>
      <c r="U1954">
        <v>1327</v>
      </c>
      <c r="V1954">
        <v>3871.74</v>
      </c>
      <c r="W1954">
        <v>13777.74</v>
      </c>
      <c r="X1954">
        <v>11563.5</v>
      </c>
      <c r="Y1954">
        <v>3087.55</v>
      </c>
      <c r="Z1954">
        <v>28341.95</v>
      </c>
    </row>
    <row r="1955" spans="2:26" x14ac:dyDescent="0.25">
      <c r="B1955" s="3">
        <v>44230</v>
      </c>
      <c r="C1955">
        <v>319.20999999999998</v>
      </c>
      <c r="D1955">
        <v>3.9340999999999999</v>
      </c>
      <c r="E1955">
        <v>97.41</v>
      </c>
      <c r="F1955">
        <v>98.23</v>
      </c>
      <c r="G1955">
        <v>91.171000000000006</v>
      </c>
      <c r="H1955">
        <v>1114.9000000000001</v>
      </c>
      <c r="I1955">
        <v>1.2036</v>
      </c>
      <c r="J1955">
        <v>6.4619999999999997</v>
      </c>
      <c r="K1955">
        <v>208.001</v>
      </c>
      <c r="L1955">
        <v>37390</v>
      </c>
      <c r="M1955">
        <v>46.44</v>
      </c>
      <c r="N1955">
        <v>1834.04</v>
      </c>
      <c r="O1955">
        <v>2.7890000000000001</v>
      </c>
      <c r="P1955">
        <v>8.3650000000000002</v>
      </c>
      <c r="Q1955">
        <v>3.42</v>
      </c>
      <c r="R1955">
        <v>0.95</v>
      </c>
      <c r="S1955">
        <v>1.39</v>
      </c>
      <c r="T1955">
        <v>1.08</v>
      </c>
      <c r="U1955">
        <v>1327</v>
      </c>
      <c r="V1955">
        <v>3830.17</v>
      </c>
      <c r="W1955">
        <v>13610.54</v>
      </c>
      <c r="X1955">
        <v>11651.84</v>
      </c>
      <c r="Y1955">
        <v>3129.68</v>
      </c>
      <c r="Z1955">
        <v>28646.5</v>
      </c>
    </row>
    <row r="1956" spans="2:26" x14ac:dyDescent="0.25">
      <c r="B1956" s="3">
        <v>44229</v>
      </c>
      <c r="C1956">
        <v>321.36</v>
      </c>
      <c r="D1956">
        <v>4.0027999999999997</v>
      </c>
      <c r="E1956">
        <v>97.36</v>
      </c>
      <c r="F1956">
        <v>98.198999999999998</v>
      </c>
      <c r="G1956">
        <v>91.197000000000003</v>
      </c>
      <c r="H1956">
        <v>1117.45</v>
      </c>
      <c r="I1956">
        <v>1.2043999999999999</v>
      </c>
      <c r="J1956">
        <v>6.4573999999999998</v>
      </c>
      <c r="K1956">
        <v>207.7911</v>
      </c>
      <c r="L1956">
        <v>36170</v>
      </c>
      <c r="M1956">
        <v>46.61</v>
      </c>
      <c r="N1956">
        <v>1838.03</v>
      </c>
      <c r="O1956">
        <v>2.8450000000000002</v>
      </c>
      <c r="P1956">
        <v>8.43</v>
      </c>
      <c r="Q1956">
        <v>3.5</v>
      </c>
      <c r="R1956">
        <v>0.96</v>
      </c>
      <c r="S1956">
        <v>1.4</v>
      </c>
      <c r="T1956">
        <v>1.0900000000000001</v>
      </c>
      <c r="U1956">
        <v>1380</v>
      </c>
      <c r="V1956">
        <v>3826.31</v>
      </c>
      <c r="W1956">
        <v>13612.78</v>
      </c>
      <c r="X1956">
        <v>11609.02</v>
      </c>
      <c r="Y1956">
        <v>3096.81</v>
      </c>
      <c r="Z1956">
        <v>28362.17</v>
      </c>
    </row>
    <row r="1957" spans="2:26" x14ac:dyDescent="0.25">
      <c r="B1957" s="3">
        <v>44228</v>
      </c>
      <c r="C1957">
        <v>325.23</v>
      </c>
      <c r="D1957">
        <v>4.0744999999999996</v>
      </c>
      <c r="E1957">
        <v>97.33</v>
      </c>
      <c r="F1957">
        <v>98.162999999999997</v>
      </c>
      <c r="G1957">
        <v>90.98</v>
      </c>
      <c r="H1957">
        <v>1116.2</v>
      </c>
      <c r="I1957">
        <v>1.206</v>
      </c>
      <c r="J1957">
        <v>6.4679000000000002</v>
      </c>
      <c r="K1957">
        <v>205.70359999999999</v>
      </c>
      <c r="L1957">
        <v>34000</v>
      </c>
      <c r="M1957">
        <v>46.34</v>
      </c>
      <c r="N1957">
        <v>1860.78</v>
      </c>
      <c r="O1957">
        <v>2.85</v>
      </c>
      <c r="P1957">
        <v>8.52</v>
      </c>
      <c r="Q1957">
        <v>3.56</v>
      </c>
      <c r="R1957">
        <v>0.97</v>
      </c>
      <c r="S1957">
        <v>1.41</v>
      </c>
      <c r="T1957">
        <v>1.0900000000000001</v>
      </c>
      <c r="U1957">
        <v>1444</v>
      </c>
      <c r="V1957">
        <v>3773.86</v>
      </c>
      <c r="W1957">
        <v>13403.39</v>
      </c>
      <c r="X1957">
        <v>11454.18</v>
      </c>
      <c r="Y1957">
        <v>3056.53</v>
      </c>
      <c r="Z1957">
        <v>28091.05</v>
      </c>
    </row>
    <row r="1958" spans="2:26" x14ac:dyDescent="0.25">
      <c r="B1958" s="3">
        <v>44227</v>
      </c>
      <c r="C1958">
        <v>324.24</v>
      </c>
      <c r="D1958">
        <v>4.1116000000000001</v>
      </c>
      <c r="E1958">
        <v>97.37</v>
      </c>
      <c r="F1958">
        <v>98.126000000000005</v>
      </c>
      <c r="G1958">
        <v>90.584000000000003</v>
      </c>
      <c r="H1958">
        <v>1118.75</v>
      </c>
      <c r="I1958">
        <v>1.2136</v>
      </c>
      <c r="J1958">
        <v>6.4291999999999998</v>
      </c>
      <c r="K1958">
        <v>204.74930000000001</v>
      </c>
      <c r="L1958">
        <v>37242.300000000003</v>
      </c>
      <c r="M1958">
        <v>45.92</v>
      </c>
      <c r="N1958">
        <v>1847.65</v>
      </c>
      <c r="O1958">
        <v>2.5640000000000001</v>
      </c>
      <c r="P1958">
        <v>8.8699999999999992</v>
      </c>
      <c r="Q1958">
        <v>3.62</v>
      </c>
      <c r="R1958">
        <v>0.97</v>
      </c>
      <c r="S1958">
        <v>1.4</v>
      </c>
      <c r="T1958">
        <v>1.1200000000000001</v>
      </c>
      <c r="U1958">
        <v>1452</v>
      </c>
      <c r="V1958">
        <v>3714.24</v>
      </c>
      <c r="W1958">
        <v>13070.69</v>
      </c>
      <c r="X1958">
        <v>11208.78</v>
      </c>
      <c r="Y1958">
        <v>2976.21</v>
      </c>
      <c r="Z1958">
        <v>27663.39</v>
      </c>
    </row>
    <row r="1959" spans="2:26" x14ac:dyDescent="0.25">
      <c r="B1959" s="3">
        <v>44226</v>
      </c>
      <c r="C1959">
        <v>324.24</v>
      </c>
      <c r="D1959">
        <v>4.1116000000000001</v>
      </c>
      <c r="E1959">
        <v>97.37</v>
      </c>
      <c r="F1959">
        <v>98.126000000000005</v>
      </c>
      <c r="G1959">
        <v>90.584000000000003</v>
      </c>
      <c r="H1959">
        <v>1118.75</v>
      </c>
      <c r="I1959">
        <v>1.2136</v>
      </c>
      <c r="J1959">
        <v>6.4291999999999998</v>
      </c>
      <c r="K1959">
        <v>204.74930000000001</v>
      </c>
      <c r="L1959">
        <v>37242.300000000003</v>
      </c>
      <c r="M1959">
        <v>45.92</v>
      </c>
      <c r="N1959">
        <v>1847.65</v>
      </c>
      <c r="O1959">
        <v>2.5640000000000001</v>
      </c>
      <c r="P1959">
        <v>8.8699999999999992</v>
      </c>
      <c r="Q1959">
        <v>3.62</v>
      </c>
      <c r="R1959">
        <v>0.97</v>
      </c>
      <c r="S1959">
        <v>1.4</v>
      </c>
      <c r="T1959">
        <v>1.1200000000000001</v>
      </c>
      <c r="U1959">
        <v>1452</v>
      </c>
      <c r="V1959">
        <v>3714.24</v>
      </c>
      <c r="W1959">
        <v>13070.69</v>
      </c>
      <c r="X1959">
        <v>11208.78</v>
      </c>
      <c r="Y1959">
        <v>2976.21</v>
      </c>
      <c r="Z1959">
        <v>27663.39</v>
      </c>
    </row>
    <row r="1960" spans="2:26" x14ac:dyDescent="0.25">
      <c r="B1960" s="3">
        <v>44225</v>
      </c>
      <c r="C1960">
        <v>324.24</v>
      </c>
      <c r="D1960">
        <v>4.1116000000000001</v>
      </c>
      <c r="E1960">
        <v>97.35</v>
      </c>
      <c r="F1960">
        <v>98.126000000000005</v>
      </c>
      <c r="G1960">
        <v>90.584000000000003</v>
      </c>
      <c r="H1960">
        <v>1118.75</v>
      </c>
      <c r="I1960">
        <v>1.2136</v>
      </c>
      <c r="J1960">
        <v>6.4291999999999998</v>
      </c>
      <c r="K1960">
        <v>204.74930000000001</v>
      </c>
      <c r="L1960">
        <v>37242.300000000003</v>
      </c>
      <c r="M1960">
        <v>45.92</v>
      </c>
      <c r="N1960">
        <v>1847.65</v>
      </c>
      <c r="O1960">
        <v>2.5640000000000001</v>
      </c>
      <c r="P1960">
        <v>8.8699999999999992</v>
      </c>
      <c r="Q1960">
        <v>3.62</v>
      </c>
      <c r="R1960">
        <v>0.97</v>
      </c>
      <c r="S1960">
        <v>1.4</v>
      </c>
      <c r="T1960">
        <v>1.1200000000000001</v>
      </c>
      <c r="U1960">
        <v>1452</v>
      </c>
      <c r="V1960">
        <v>3714.24</v>
      </c>
      <c r="W1960">
        <v>13070.69</v>
      </c>
      <c r="X1960">
        <v>11208.78</v>
      </c>
      <c r="Y1960">
        <v>2976.21</v>
      </c>
      <c r="Z1960">
        <v>27663.39</v>
      </c>
    </row>
    <row r="1961" spans="2:26" x14ac:dyDescent="0.25">
      <c r="B1961" s="3">
        <v>44224</v>
      </c>
      <c r="C1961">
        <v>329.59</v>
      </c>
      <c r="D1961">
        <v>4.1002000000000001</v>
      </c>
      <c r="E1961">
        <v>97.44</v>
      </c>
      <c r="F1961">
        <v>98.11</v>
      </c>
      <c r="G1961">
        <v>90.454999999999998</v>
      </c>
      <c r="H1961">
        <v>1119.6500000000001</v>
      </c>
      <c r="I1961">
        <v>1.2121999999999999</v>
      </c>
      <c r="J1961">
        <v>6.4494999999999996</v>
      </c>
      <c r="K1961">
        <v>204.64590000000001</v>
      </c>
      <c r="L1961">
        <v>32650</v>
      </c>
      <c r="M1961">
        <v>45.99</v>
      </c>
      <c r="N1961">
        <v>1843.17</v>
      </c>
      <c r="O1961">
        <v>2.6640000000000001</v>
      </c>
      <c r="P1961">
        <v>8.85</v>
      </c>
      <c r="Q1961">
        <v>3.55</v>
      </c>
      <c r="R1961">
        <v>0.97</v>
      </c>
      <c r="S1961">
        <v>1.4</v>
      </c>
      <c r="T1961">
        <v>1.1000000000000001</v>
      </c>
      <c r="U1961">
        <v>1470</v>
      </c>
      <c r="V1961">
        <v>3787.38</v>
      </c>
      <c r="W1961">
        <v>13337.16</v>
      </c>
      <c r="X1961">
        <v>11334.03</v>
      </c>
      <c r="Y1961">
        <v>3069.05</v>
      </c>
      <c r="Z1961">
        <v>28197.42</v>
      </c>
    </row>
    <row r="1962" spans="2:26" x14ac:dyDescent="0.25">
      <c r="B1962" s="3">
        <v>44223</v>
      </c>
      <c r="C1962">
        <v>332.49</v>
      </c>
      <c r="D1962">
        <v>4.1173000000000002</v>
      </c>
      <c r="E1962">
        <v>97.48</v>
      </c>
      <c r="F1962">
        <v>98.165999999999997</v>
      </c>
      <c r="G1962">
        <v>90.647000000000006</v>
      </c>
      <c r="H1962">
        <v>1104.4000000000001</v>
      </c>
      <c r="I1962">
        <v>1.2111000000000001</v>
      </c>
      <c r="J1962">
        <v>6.4836</v>
      </c>
      <c r="K1962">
        <v>204.73220000000001</v>
      </c>
      <c r="L1962">
        <v>31475</v>
      </c>
      <c r="M1962">
        <v>46.24</v>
      </c>
      <c r="N1962">
        <v>1843.98</v>
      </c>
      <c r="O1962">
        <v>2.76</v>
      </c>
      <c r="P1962">
        <v>8.6150000000000002</v>
      </c>
      <c r="Q1962">
        <v>3.62</v>
      </c>
      <c r="R1962">
        <v>0.98</v>
      </c>
      <c r="S1962">
        <v>1.42</v>
      </c>
      <c r="T1962">
        <v>1.1000000000000001</v>
      </c>
      <c r="U1962">
        <v>1540</v>
      </c>
      <c r="V1962">
        <v>3750.77</v>
      </c>
      <c r="W1962">
        <v>13270.6</v>
      </c>
      <c r="X1962">
        <v>11651.24</v>
      </c>
      <c r="Y1962">
        <v>3122.56</v>
      </c>
      <c r="Z1962">
        <v>28635.21</v>
      </c>
    </row>
    <row r="1963" spans="2:26" x14ac:dyDescent="0.25">
      <c r="B1963" s="3">
        <v>44222</v>
      </c>
      <c r="C1963">
        <v>329.65</v>
      </c>
      <c r="D1963">
        <v>4.0441000000000003</v>
      </c>
      <c r="E1963">
        <v>97.58</v>
      </c>
      <c r="F1963">
        <v>98.182000000000002</v>
      </c>
      <c r="G1963">
        <v>90.17</v>
      </c>
      <c r="H1963">
        <v>1106.45</v>
      </c>
      <c r="I1963">
        <v>1.216</v>
      </c>
      <c r="J1963">
        <v>6.4650999999999996</v>
      </c>
      <c r="K1963">
        <v>205.7679</v>
      </c>
      <c r="L1963">
        <v>31950</v>
      </c>
      <c r="M1963">
        <v>45.81</v>
      </c>
      <c r="N1963">
        <v>1850.92</v>
      </c>
      <c r="O1963">
        <v>2.6560000000000001</v>
      </c>
      <c r="P1963">
        <v>8.56</v>
      </c>
      <c r="Q1963">
        <v>3.52</v>
      </c>
      <c r="R1963">
        <v>0.96</v>
      </c>
      <c r="S1963">
        <v>1.39</v>
      </c>
      <c r="T1963">
        <v>1.1100000000000001</v>
      </c>
      <c r="U1963">
        <v>1659</v>
      </c>
      <c r="V1963">
        <v>3849.62</v>
      </c>
      <c r="W1963">
        <v>13626.06</v>
      </c>
      <c r="X1963">
        <v>11695.43</v>
      </c>
      <c r="Y1963">
        <v>3140.31</v>
      </c>
      <c r="Z1963">
        <v>28546.18</v>
      </c>
    </row>
    <row r="1964" spans="2:26" x14ac:dyDescent="0.25">
      <c r="B1964" s="3">
        <v>44221</v>
      </c>
      <c r="C1964">
        <v>330.19</v>
      </c>
      <c r="D1964">
        <v>4.0392999999999999</v>
      </c>
      <c r="E1964">
        <v>97.59</v>
      </c>
      <c r="F1964">
        <v>98.204999999999998</v>
      </c>
      <c r="G1964">
        <v>90.391000000000005</v>
      </c>
      <c r="H1964">
        <v>1100.8</v>
      </c>
      <c r="I1964">
        <v>1.2139</v>
      </c>
      <c r="J1964">
        <v>6.4801000000000002</v>
      </c>
      <c r="K1964">
        <v>201.68180000000001</v>
      </c>
      <c r="L1964">
        <v>33440</v>
      </c>
      <c r="M1964">
        <v>45.82</v>
      </c>
      <c r="N1964">
        <v>1855.93</v>
      </c>
      <c r="O1964">
        <v>2.6019999999999999</v>
      </c>
      <c r="P1964">
        <v>8.61</v>
      </c>
      <c r="Q1964">
        <v>3.5</v>
      </c>
      <c r="R1964">
        <v>0.96</v>
      </c>
      <c r="S1964">
        <v>1.39</v>
      </c>
      <c r="T1964">
        <v>1.1100000000000001</v>
      </c>
      <c r="U1964">
        <v>1765</v>
      </c>
      <c r="V1964">
        <v>3855.36</v>
      </c>
      <c r="W1964">
        <v>13635.99</v>
      </c>
      <c r="X1964">
        <v>11960.49</v>
      </c>
      <c r="Y1964">
        <v>3208.99</v>
      </c>
      <c r="Z1964">
        <v>28822.29</v>
      </c>
    </row>
    <row r="1965" spans="2:26" x14ac:dyDescent="0.25">
      <c r="B1965" s="3">
        <v>44220</v>
      </c>
      <c r="C1965">
        <v>327.31</v>
      </c>
      <c r="D1965">
        <v>4.0255000000000001</v>
      </c>
      <c r="E1965">
        <v>97.59</v>
      </c>
      <c r="F1965">
        <v>98.195999999999998</v>
      </c>
      <c r="G1965">
        <v>90.238</v>
      </c>
      <c r="H1965">
        <v>1103.1500000000001</v>
      </c>
      <c r="I1965">
        <v>1.2171000000000001</v>
      </c>
      <c r="J1965">
        <v>6.4814999999999996</v>
      </c>
      <c r="K1965">
        <v>202.21969999999999</v>
      </c>
      <c r="L1965">
        <v>33580</v>
      </c>
      <c r="M1965">
        <v>45.51</v>
      </c>
      <c r="N1965">
        <v>1855.61</v>
      </c>
      <c r="O1965">
        <v>2.4460000000000002</v>
      </c>
      <c r="P1965">
        <v>8.8550000000000004</v>
      </c>
      <c r="Q1965">
        <v>3.48</v>
      </c>
      <c r="R1965">
        <v>0.95</v>
      </c>
      <c r="S1965">
        <v>1.38</v>
      </c>
      <c r="T1965">
        <v>1.1200000000000001</v>
      </c>
      <c r="U1965">
        <v>1810</v>
      </c>
      <c r="V1965">
        <v>3841.47</v>
      </c>
      <c r="W1965">
        <v>13543.06</v>
      </c>
      <c r="X1965">
        <v>11677.45</v>
      </c>
      <c r="Y1965">
        <v>3140.63</v>
      </c>
      <c r="Z1965">
        <v>28631.45</v>
      </c>
    </row>
    <row r="1966" spans="2:26" x14ac:dyDescent="0.25">
      <c r="B1966" s="3">
        <v>44219</v>
      </c>
      <c r="C1966">
        <v>327.31</v>
      </c>
      <c r="D1966">
        <v>4.0255000000000001</v>
      </c>
      <c r="E1966">
        <v>97.59</v>
      </c>
      <c r="F1966">
        <v>98.195999999999998</v>
      </c>
      <c r="G1966">
        <v>90.238</v>
      </c>
      <c r="H1966">
        <v>1103.1500000000001</v>
      </c>
      <c r="I1966">
        <v>1.2171000000000001</v>
      </c>
      <c r="J1966">
        <v>6.4814999999999996</v>
      </c>
      <c r="K1966">
        <v>202.21969999999999</v>
      </c>
      <c r="L1966">
        <v>33580</v>
      </c>
      <c r="M1966">
        <v>45.51</v>
      </c>
      <c r="N1966">
        <v>1855.61</v>
      </c>
      <c r="O1966">
        <v>2.4460000000000002</v>
      </c>
      <c r="P1966">
        <v>8.8550000000000004</v>
      </c>
      <c r="Q1966">
        <v>3.48</v>
      </c>
      <c r="R1966">
        <v>0.95</v>
      </c>
      <c r="S1966">
        <v>1.38</v>
      </c>
      <c r="T1966">
        <v>1.1200000000000001</v>
      </c>
      <c r="U1966">
        <v>1810</v>
      </c>
      <c r="V1966">
        <v>3841.47</v>
      </c>
      <c r="W1966">
        <v>13543.06</v>
      </c>
      <c r="X1966">
        <v>11677.45</v>
      </c>
      <c r="Y1966">
        <v>3140.63</v>
      </c>
      <c r="Z1966">
        <v>28631.45</v>
      </c>
    </row>
    <row r="1967" spans="2:26" x14ac:dyDescent="0.25">
      <c r="B1967" s="3">
        <v>44218</v>
      </c>
      <c r="C1967">
        <v>327.31</v>
      </c>
      <c r="D1967">
        <v>4.0255000000000001</v>
      </c>
      <c r="E1967">
        <v>97.44</v>
      </c>
      <c r="F1967">
        <v>98.195999999999998</v>
      </c>
      <c r="G1967">
        <v>90.238</v>
      </c>
      <c r="H1967">
        <v>1103.1500000000001</v>
      </c>
      <c r="I1967">
        <v>1.2171000000000001</v>
      </c>
      <c r="J1967">
        <v>6.4814999999999996</v>
      </c>
      <c r="K1967">
        <v>202.21969999999999</v>
      </c>
      <c r="L1967">
        <v>33580</v>
      </c>
      <c r="M1967">
        <v>45.51</v>
      </c>
      <c r="N1967">
        <v>1855.61</v>
      </c>
      <c r="O1967">
        <v>2.4460000000000002</v>
      </c>
      <c r="P1967">
        <v>8.8550000000000004</v>
      </c>
      <c r="Q1967">
        <v>3.48</v>
      </c>
      <c r="R1967">
        <v>0.95</v>
      </c>
      <c r="S1967">
        <v>1.38</v>
      </c>
      <c r="T1967">
        <v>1.1200000000000001</v>
      </c>
      <c r="U1967">
        <v>1810</v>
      </c>
      <c r="V1967">
        <v>3841.47</v>
      </c>
      <c r="W1967">
        <v>13543.06</v>
      </c>
      <c r="X1967">
        <v>11677.45</v>
      </c>
      <c r="Y1967">
        <v>3140.63</v>
      </c>
      <c r="Z1967">
        <v>28631.45</v>
      </c>
    </row>
    <row r="1968" spans="2:26" x14ac:dyDescent="0.25">
      <c r="B1968" s="3">
        <v>44217</v>
      </c>
      <c r="C1968">
        <v>325.69</v>
      </c>
      <c r="D1968">
        <v>3.9603000000000002</v>
      </c>
      <c r="E1968">
        <v>97.49</v>
      </c>
      <c r="F1968">
        <v>98.206999999999994</v>
      </c>
      <c r="G1968">
        <v>90.131</v>
      </c>
      <c r="H1968">
        <v>1098.25</v>
      </c>
      <c r="I1968">
        <v>1.2163999999999999</v>
      </c>
      <c r="J1968">
        <v>6.4619999999999997</v>
      </c>
      <c r="K1968">
        <v>205.55959999999999</v>
      </c>
      <c r="L1968">
        <v>31920</v>
      </c>
      <c r="M1968">
        <v>45.89</v>
      </c>
      <c r="N1968">
        <v>1870.02</v>
      </c>
      <c r="O1968">
        <v>2.4910000000000001</v>
      </c>
      <c r="P1968">
        <v>8.4849999999999994</v>
      </c>
      <c r="Q1968">
        <v>3.43</v>
      </c>
      <c r="R1968">
        <v>0.94</v>
      </c>
      <c r="S1968">
        <v>1.36</v>
      </c>
      <c r="T1968">
        <v>1.1299999999999999</v>
      </c>
      <c r="U1968">
        <v>1837</v>
      </c>
      <c r="V1968">
        <v>3853.07</v>
      </c>
      <c r="W1968">
        <v>13530.92</v>
      </c>
      <c r="X1968">
        <v>11889.45</v>
      </c>
      <c r="Y1968">
        <v>3160.84</v>
      </c>
      <c r="Z1968">
        <v>28756.86</v>
      </c>
    </row>
    <row r="1969" spans="2:26" x14ac:dyDescent="0.25">
      <c r="B1969" s="3">
        <v>44216</v>
      </c>
      <c r="C1969">
        <v>328.54</v>
      </c>
      <c r="D1969">
        <v>4.0138999999999996</v>
      </c>
      <c r="E1969">
        <v>97.49</v>
      </c>
      <c r="F1969">
        <v>98.203999999999994</v>
      </c>
      <c r="G1969">
        <v>90.474999999999994</v>
      </c>
      <c r="H1969">
        <v>1100.2</v>
      </c>
      <c r="I1969">
        <v>1.2105999999999999</v>
      </c>
      <c r="J1969">
        <v>6.4656000000000002</v>
      </c>
      <c r="K1969">
        <v>207.3648</v>
      </c>
      <c r="L1969">
        <v>35035</v>
      </c>
      <c r="M1969">
        <v>45.98</v>
      </c>
      <c r="N1969">
        <v>1871.84</v>
      </c>
      <c r="O1969">
        <v>2.5390000000000001</v>
      </c>
      <c r="P1969">
        <v>9.0150000000000006</v>
      </c>
      <c r="Q1969">
        <v>3.45</v>
      </c>
      <c r="R1969">
        <v>0.93</v>
      </c>
      <c r="S1969">
        <v>1.35</v>
      </c>
      <c r="T1969">
        <v>1.1299999999999999</v>
      </c>
      <c r="U1969">
        <v>1828</v>
      </c>
      <c r="V1969">
        <v>3851.85</v>
      </c>
      <c r="W1969">
        <v>13457.25</v>
      </c>
      <c r="X1969">
        <v>11949.35</v>
      </c>
      <c r="Y1969">
        <v>3114.55</v>
      </c>
      <c r="Z1969">
        <v>28523.26</v>
      </c>
    </row>
    <row r="1970" spans="2:26" x14ac:dyDescent="0.25">
      <c r="B1970" s="3">
        <v>44215</v>
      </c>
      <c r="C1970">
        <v>329.47</v>
      </c>
      <c r="D1970">
        <v>4.0507999999999997</v>
      </c>
      <c r="E1970">
        <v>97.45</v>
      </c>
      <c r="F1970">
        <v>98.155000000000001</v>
      </c>
      <c r="G1970">
        <v>90.498000000000005</v>
      </c>
      <c r="H1970">
        <v>1102.9000000000001</v>
      </c>
      <c r="I1970">
        <v>1.2129000000000001</v>
      </c>
      <c r="J1970">
        <v>6.4790999999999999</v>
      </c>
      <c r="K1970">
        <v>205.67840000000001</v>
      </c>
      <c r="L1970">
        <v>36595</v>
      </c>
      <c r="M1970">
        <v>46.09</v>
      </c>
      <c r="N1970">
        <v>1840.28</v>
      </c>
      <c r="O1970">
        <v>2.5459999999999998</v>
      </c>
      <c r="P1970">
        <v>8.52</v>
      </c>
      <c r="Q1970">
        <v>3.48</v>
      </c>
      <c r="R1970">
        <v>0.92</v>
      </c>
      <c r="S1970">
        <v>1.35</v>
      </c>
      <c r="T1970">
        <v>1.1599999999999999</v>
      </c>
      <c r="U1970">
        <v>1766</v>
      </c>
      <c r="V1970">
        <v>3798.91</v>
      </c>
      <c r="W1970">
        <v>13197.18</v>
      </c>
      <c r="X1970">
        <v>11734.33</v>
      </c>
      <c r="Y1970">
        <v>3092.66</v>
      </c>
      <c r="Z1970">
        <v>28633.46</v>
      </c>
    </row>
    <row r="1971" spans="2:26" x14ac:dyDescent="0.25">
      <c r="B1971" s="3">
        <v>44214</v>
      </c>
      <c r="C1971">
        <v>329.31</v>
      </c>
      <c r="D1971">
        <v>4.0601000000000003</v>
      </c>
      <c r="E1971">
        <v>97.42</v>
      </c>
      <c r="F1971">
        <v>98.123999999999995</v>
      </c>
      <c r="G1971">
        <v>90.765000000000001</v>
      </c>
      <c r="H1971">
        <v>1103.95</v>
      </c>
      <c r="I1971">
        <v>1.2077</v>
      </c>
      <c r="J1971">
        <v>6.4924999999999997</v>
      </c>
      <c r="K1971">
        <v>208.4873</v>
      </c>
      <c r="L1971">
        <v>35625</v>
      </c>
      <c r="M1971">
        <v>46.18</v>
      </c>
      <c r="N1971">
        <v>1841.26</v>
      </c>
      <c r="O1971">
        <v>2.7370000000000001</v>
      </c>
      <c r="P1971">
        <v>18.309000000000001</v>
      </c>
      <c r="Q1971">
        <v>3.5</v>
      </c>
      <c r="R1971">
        <v>0.94</v>
      </c>
      <c r="S1971">
        <v>1.37</v>
      </c>
      <c r="T1971">
        <v>1.1399999999999999</v>
      </c>
      <c r="U1971">
        <v>1740</v>
      </c>
      <c r="V1971">
        <v>3768.25</v>
      </c>
      <c r="W1971">
        <v>12998.5</v>
      </c>
      <c r="X1971">
        <v>11462.52</v>
      </c>
      <c r="Y1971">
        <v>3013.93</v>
      </c>
      <c r="Z1971">
        <v>28242.21</v>
      </c>
    </row>
    <row r="1972" spans="2:26" x14ac:dyDescent="0.25">
      <c r="B1972" s="3">
        <v>44213</v>
      </c>
      <c r="C1972">
        <v>329.31</v>
      </c>
      <c r="D1972">
        <v>4.0556000000000001</v>
      </c>
      <c r="E1972">
        <v>97.42</v>
      </c>
      <c r="F1972">
        <v>98.102999999999994</v>
      </c>
      <c r="G1972">
        <v>90.772000000000006</v>
      </c>
      <c r="H1972">
        <v>1099.45</v>
      </c>
      <c r="I1972">
        <v>1.2081999999999999</v>
      </c>
      <c r="J1972">
        <v>6.4809000000000001</v>
      </c>
      <c r="K1972">
        <v>208.24299999999999</v>
      </c>
      <c r="L1972">
        <v>35625</v>
      </c>
      <c r="M1972">
        <v>46.18</v>
      </c>
      <c r="N1972">
        <v>1828.45</v>
      </c>
      <c r="O1972">
        <v>2.7370000000000001</v>
      </c>
      <c r="P1972">
        <v>18.309000000000001</v>
      </c>
      <c r="Q1972">
        <v>3.5</v>
      </c>
      <c r="R1972">
        <v>0.94</v>
      </c>
      <c r="S1972">
        <v>1.37</v>
      </c>
      <c r="T1972">
        <v>1.1399999999999999</v>
      </c>
      <c r="U1972">
        <v>1754</v>
      </c>
      <c r="V1972">
        <v>3768.25</v>
      </c>
      <c r="W1972">
        <v>12998.5</v>
      </c>
      <c r="X1972">
        <v>11320.53</v>
      </c>
      <c r="Y1972">
        <v>3085.9</v>
      </c>
      <c r="Z1972">
        <v>28519.18</v>
      </c>
    </row>
    <row r="1973" spans="2:26" x14ac:dyDescent="0.25">
      <c r="B1973" s="3">
        <v>44212</v>
      </c>
      <c r="C1973">
        <v>329.31</v>
      </c>
      <c r="D1973">
        <v>4.0556000000000001</v>
      </c>
      <c r="E1973">
        <v>97.42</v>
      </c>
      <c r="F1973">
        <v>98.102999999999994</v>
      </c>
      <c r="G1973">
        <v>90.772000000000006</v>
      </c>
      <c r="H1973">
        <v>1099.45</v>
      </c>
      <c r="I1973">
        <v>1.2081999999999999</v>
      </c>
      <c r="J1973">
        <v>6.4809000000000001</v>
      </c>
      <c r="K1973">
        <v>208.24299999999999</v>
      </c>
      <c r="L1973">
        <v>35625</v>
      </c>
      <c r="M1973">
        <v>46.18</v>
      </c>
      <c r="N1973">
        <v>1828.45</v>
      </c>
      <c r="O1973">
        <v>2.7370000000000001</v>
      </c>
      <c r="P1973">
        <v>18.309000000000001</v>
      </c>
      <c r="Q1973">
        <v>3.5</v>
      </c>
      <c r="R1973">
        <v>0.94</v>
      </c>
      <c r="S1973">
        <v>1.37</v>
      </c>
      <c r="T1973">
        <v>1.1399999999999999</v>
      </c>
      <c r="U1973">
        <v>1754</v>
      </c>
      <c r="V1973">
        <v>3768.25</v>
      </c>
      <c r="W1973">
        <v>12998.5</v>
      </c>
      <c r="X1973">
        <v>11320.53</v>
      </c>
      <c r="Y1973">
        <v>3085.9</v>
      </c>
      <c r="Z1973">
        <v>28519.18</v>
      </c>
    </row>
    <row r="1974" spans="2:26" x14ac:dyDescent="0.25">
      <c r="B1974" s="3">
        <v>44211</v>
      </c>
      <c r="C1974">
        <v>329.31</v>
      </c>
      <c r="D1974">
        <v>4.0556000000000001</v>
      </c>
      <c r="E1974">
        <v>97.34</v>
      </c>
      <c r="F1974">
        <v>98.102999999999994</v>
      </c>
      <c r="G1974">
        <v>90.772000000000006</v>
      </c>
      <c r="H1974">
        <v>1099.45</v>
      </c>
      <c r="I1974">
        <v>1.2081999999999999</v>
      </c>
      <c r="J1974">
        <v>6.4809000000000001</v>
      </c>
      <c r="K1974">
        <v>208.24299999999999</v>
      </c>
      <c r="L1974">
        <v>35625</v>
      </c>
      <c r="M1974">
        <v>46.18</v>
      </c>
      <c r="N1974">
        <v>1828.45</v>
      </c>
      <c r="O1974">
        <v>2.7370000000000001</v>
      </c>
      <c r="P1974">
        <v>18.309000000000001</v>
      </c>
      <c r="Q1974">
        <v>3.5</v>
      </c>
      <c r="R1974">
        <v>0.94</v>
      </c>
      <c r="S1974">
        <v>1.37</v>
      </c>
      <c r="T1974">
        <v>1.1399999999999999</v>
      </c>
      <c r="U1974">
        <v>1754</v>
      </c>
      <c r="V1974">
        <v>3768.25</v>
      </c>
      <c r="W1974">
        <v>12998.5</v>
      </c>
      <c r="X1974">
        <v>11320.53</v>
      </c>
      <c r="Y1974">
        <v>3085.9</v>
      </c>
      <c r="Z1974">
        <v>28519.18</v>
      </c>
    </row>
    <row r="1975" spans="2:26" x14ac:dyDescent="0.25">
      <c r="B1975" s="3">
        <v>44210</v>
      </c>
      <c r="C1975">
        <v>324.54000000000002</v>
      </c>
      <c r="D1975">
        <v>4.0415000000000001</v>
      </c>
      <c r="E1975">
        <v>97.3</v>
      </c>
      <c r="F1975">
        <v>98.055999999999997</v>
      </c>
      <c r="G1975">
        <v>90.239000000000004</v>
      </c>
      <c r="H1975">
        <v>1098.05</v>
      </c>
      <c r="I1975">
        <v>1.2155</v>
      </c>
      <c r="J1975">
        <v>6.4744999999999999</v>
      </c>
      <c r="K1975">
        <v>210.9186</v>
      </c>
      <c r="L1975">
        <v>39605</v>
      </c>
      <c r="M1975">
        <v>46.2</v>
      </c>
      <c r="N1975">
        <v>1846.53</v>
      </c>
      <c r="O1975">
        <v>2.6659999999999999</v>
      </c>
      <c r="P1975">
        <v>18.57</v>
      </c>
      <c r="Q1975">
        <v>3.47</v>
      </c>
      <c r="R1975">
        <v>0.93</v>
      </c>
      <c r="S1975">
        <v>1.36</v>
      </c>
      <c r="T1975">
        <v>1.1499999999999999</v>
      </c>
      <c r="U1975">
        <v>1792</v>
      </c>
      <c r="V1975">
        <v>3795.54</v>
      </c>
      <c r="W1975">
        <v>13112.64</v>
      </c>
      <c r="X1975">
        <v>11299.17</v>
      </c>
      <c r="Y1975">
        <v>3149.93</v>
      </c>
      <c r="Z1975">
        <v>28698.26</v>
      </c>
    </row>
    <row r="1976" spans="2:26" x14ac:dyDescent="0.25">
      <c r="B1976" s="3">
        <v>44209</v>
      </c>
      <c r="C1976">
        <v>329.16</v>
      </c>
      <c r="D1976">
        <v>4.0833000000000004</v>
      </c>
      <c r="E1976">
        <v>97.24</v>
      </c>
      <c r="F1976">
        <v>98.006100000000004</v>
      </c>
      <c r="G1976">
        <v>90.355000000000004</v>
      </c>
      <c r="H1976">
        <v>1095.25</v>
      </c>
      <c r="I1976">
        <v>1.2157</v>
      </c>
      <c r="J1976">
        <v>6.4683000000000002</v>
      </c>
      <c r="K1976">
        <v>207.2312</v>
      </c>
      <c r="L1976">
        <v>36375</v>
      </c>
      <c r="M1976">
        <v>46.1</v>
      </c>
      <c r="N1976">
        <v>1845.51</v>
      </c>
      <c r="O1976">
        <v>2.7269999999999999</v>
      </c>
      <c r="P1976">
        <v>18.57</v>
      </c>
      <c r="Q1976">
        <v>3.54</v>
      </c>
      <c r="R1976">
        <v>0.93</v>
      </c>
      <c r="S1976">
        <v>1.37</v>
      </c>
      <c r="T1976">
        <v>1.1399999999999999</v>
      </c>
      <c r="U1976">
        <v>1856</v>
      </c>
      <c r="V1976">
        <v>3809.84</v>
      </c>
      <c r="W1976">
        <v>13128.95</v>
      </c>
      <c r="X1976">
        <v>11184.9</v>
      </c>
      <c r="Y1976">
        <v>3148.29</v>
      </c>
      <c r="Z1976">
        <v>28456.59</v>
      </c>
    </row>
    <row r="1977" spans="2:26" x14ac:dyDescent="0.25">
      <c r="B1977" s="3">
        <v>44208</v>
      </c>
      <c r="C1977">
        <v>327.76</v>
      </c>
      <c r="D1977">
        <v>4.0744999999999996</v>
      </c>
      <c r="E1977">
        <v>97.17</v>
      </c>
      <c r="F1977">
        <v>97.932000000000002</v>
      </c>
      <c r="G1977">
        <v>90.093000000000004</v>
      </c>
      <c r="H1977">
        <v>1099.95</v>
      </c>
      <c r="I1977">
        <v>1.2206999999999999</v>
      </c>
      <c r="J1977">
        <v>6.4635999999999996</v>
      </c>
      <c r="K1977">
        <v>205.63319999999999</v>
      </c>
      <c r="L1977">
        <v>34500</v>
      </c>
      <c r="M1977">
        <v>45.49</v>
      </c>
      <c r="N1977">
        <v>1854.77</v>
      </c>
      <c r="O1977">
        <v>2.7530000000000001</v>
      </c>
      <c r="P1977">
        <v>19.7</v>
      </c>
      <c r="Q1977">
        <v>3.56</v>
      </c>
      <c r="R1977">
        <v>0.95</v>
      </c>
      <c r="S1977">
        <v>1.39</v>
      </c>
      <c r="T1977">
        <v>1.1499999999999999</v>
      </c>
      <c r="U1977">
        <v>1849</v>
      </c>
      <c r="V1977">
        <v>3801.19</v>
      </c>
      <c r="W1977">
        <v>13072.43</v>
      </c>
      <c r="X1977">
        <v>11217.69</v>
      </c>
      <c r="Y1977">
        <v>3125.95</v>
      </c>
      <c r="Z1977">
        <v>28164.34</v>
      </c>
    </row>
    <row r="1978" spans="2:26" x14ac:dyDescent="0.25">
      <c r="B1978" s="3">
        <v>44207</v>
      </c>
      <c r="C1978">
        <v>320.43</v>
      </c>
      <c r="D1978">
        <v>4.0301</v>
      </c>
      <c r="E1978">
        <v>97.12</v>
      </c>
      <c r="F1978">
        <v>97.897999999999996</v>
      </c>
      <c r="G1978">
        <v>90.465000000000003</v>
      </c>
      <c r="H1978">
        <v>1097.2</v>
      </c>
      <c r="I1978">
        <v>1.2151000000000001</v>
      </c>
      <c r="J1978">
        <v>6.4813999999999998</v>
      </c>
      <c r="K1978">
        <v>199.9299</v>
      </c>
      <c r="L1978">
        <v>33780</v>
      </c>
      <c r="M1978">
        <v>45.27</v>
      </c>
      <c r="N1978">
        <v>1843.89</v>
      </c>
      <c r="O1978">
        <v>2.7469999999999999</v>
      </c>
      <c r="P1978">
        <v>19.7</v>
      </c>
      <c r="Q1978">
        <v>3.53</v>
      </c>
      <c r="R1978">
        <v>0.95</v>
      </c>
      <c r="S1978">
        <v>1.4</v>
      </c>
      <c r="T1978">
        <v>1.1499999999999999</v>
      </c>
      <c r="U1978">
        <v>1761</v>
      </c>
      <c r="V1978">
        <v>3799.61</v>
      </c>
      <c r="W1978">
        <v>13036.43</v>
      </c>
      <c r="X1978">
        <v>11059.51</v>
      </c>
      <c r="Y1978">
        <v>3148.45</v>
      </c>
      <c r="Z1978">
        <v>28139.03</v>
      </c>
    </row>
    <row r="1979" spans="2:26" x14ac:dyDescent="0.25">
      <c r="B1979" s="3">
        <v>44206</v>
      </c>
      <c r="C1979">
        <v>317.27</v>
      </c>
      <c r="D1979">
        <v>3.9821</v>
      </c>
      <c r="E1979">
        <v>97.03</v>
      </c>
      <c r="F1979">
        <v>97.853999999999999</v>
      </c>
      <c r="G1979">
        <v>90.097999999999999</v>
      </c>
      <c r="H1979">
        <v>1089.7</v>
      </c>
      <c r="I1979">
        <v>1.2218</v>
      </c>
      <c r="J1979">
        <v>6.4745999999999997</v>
      </c>
      <c r="K1979">
        <v>201.79589999999999</v>
      </c>
      <c r="L1979">
        <v>39520</v>
      </c>
      <c r="M1979">
        <v>44.92</v>
      </c>
      <c r="N1979">
        <v>1849.01</v>
      </c>
      <c r="O1979">
        <v>2.7</v>
      </c>
      <c r="P1979">
        <v>17.25</v>
      </c>
      <c r="Q1979">
        <v>3.48</v>
      </c>
      <c r="R1979">
        <v>0.95</v>
      </c>
      <c r="S1979">
        <v>1.39</v>
      </c>
      <c r="T1979">
        <v>1.19</v>
      </c>
      <c r="U1979">
        <v>1606</v>
      </c>
      <c r="V1979">
        <v>3824.68</v>
      </c>
      <c r="W1979">
        <v>13201.98</v>
      </c>
      <c r="X1979">
        <v>10955.55</v>
      </c>
      <c r="Y1979">
        <v>3152.18</v>
      </c>
      <c r="Z1979">
        <v>28139.03</v>
      </c>
    </row>
    <row r="1980" spans="2:26" x14ac:dyDescent="0.25">
      <c r="B1980" s="3">
        <v>44205</v>
      </c>
      <c r="C1980">
        <v>317.27</v>
      </c>
      <c r="D1980">
        <v>3.9821</v>
      </c>
      <c r="E1980">
        <v>97.03</v>
      </c>
      <c r="F1980">
        <v>97.853999999999999</v>
      </c>
      <c r="G1980">
        <v>90.097999999999999</v>
      </c>
      <c r="H1980">
        <v>1089.7</v>
      </c>
      <c r="I1980">
        <v>1.2218</v>
      </c>
      <c r="J1980">
        <v>6.4745999999999997</v>
      </c>
      <c r="K1980">
        <v>201.79589999999999</v>
      </c>
      <c r="L1980">
        <v>39520</v>
      </c>
      <c r="M1980">
        <v>44.92</v>
      </c>
      <c r="N1980">
        <v>1849.01</v>
      </c>
      <c r="O1980">
        <v>2.7</v>
      </c>
      <c r="P1980">
        <v>17.25</v>
      </c>
      <c r="Q1980">
        <v>3.48</v>
      </c>
      <c r="R1980">
        <v>0.95</v>
      </c>
      <c r="S1980">
        <v>1.39</v>
      </c>
      <c r="T1980">
        <v>1.19</v>
      </c>
      <c r="U1980">
        <v>1606</v>
      </c>
      <c r="V1980">
        <v>3824.68</v>
      </c>
      <c r="W1980">
        <v>13201.98</v>
      </c>
      <c r="X1980">
        <v>10955.55</v>
      </c>
      <c r="Y1980">
        <v>3152.18</v>
      </c>
      <c r="Z1980">
        <v>28139.03</v>
      </c>
    </row>
    <row r="1981" spans="2:26" x14ac:dyDescent="0.25">
      <c r="B1981" s="3">
        <v>44204</v>
      </c>
      <c r="C1981">
        <v>317.27</v>
      </c>
      <c r="D1981">
        <v>3.9821</v>
      </c>
      <c r="E1981">
        <v>96.91</v>
      </c>
      <c r="F1981">
        <v>97.853999999999999</v>
      </c>
      <c r="G1981">
        <v>90.097999999999999</v>
      </c>
      <c r="H1981">
        <v>1089.7</v>
      </c>
      <c r="I1981">
        <v>1.2218</v>
      </c>
      <c r="J1981">
        <v>6.4745999999999997</v>
      </c>
      <c r="K1981">
        <v>201.79589999999999</v>
      </c>
      <c r="L1981">
        <v>39520</v>
      </c>
      <c r="M1981">
        <v>44.92</v>
      </c>
      <c r="N1981">
        <v>1849.01</v>
      </c>
      <c r="O1981">
        <v>2.7</v>
      </c>
      <c r="P1981">
        <v>17.25</v>
      </c>
      <c r="Q1981">
        <v>3.48</v>
      </c>
      <c r="R1981">
        <v>0.95</v>
      </c>
      <c r="S1981">
        <v>1.39</v>
      </c>
      <c r="T1981">
        <v>1.19</v>
      </c>
      <c r="U1981">
        <v>1606</v>
      </c>
      <c r="V1981">
        <v>3824.68</v>
      </c>
      <c r="W1981">
        <v>13201.98</v>
      </c>
      <c r="X1981">
        <v>10955.55</v>
      </c>
      <c r="Y1981">
        <v>3152.18</v>
      </c>
      <c r="Z1981">
        <v>28139.03</v>
      </c>
    </row>
    <row r="1982" spans="2:26" x14ac:dyDescent="0.25">
      <c r="B1982" s="3">
        <v>44203</v>
      </c>
      <c r="C1982">
        <v>320.43</v>
      </c>
      <c r="D1982">
        <v>4.0007000000000001</v>
      </c>
      <c r="E1982">
        <v>96.73</v>
      </c>
      <c r="F1982">
        <v>97.78</v>
      </c>
      <c r="G1982">
        <v>89.825999999999993</v>
      </c>
      <c r="H1982">
        <v>1087</v>
      </c>
      <c r="I1982">
        <v>1.2272000000000001</v>
      </c>
      <c r="J1982">
        <v>6.4782999999999999</v>
      </c>
      <c r="K1982">
        <v>202.2791</v>
      </c>
      <c r="L1982">
        <v>39625</v>
      </c>
      <c r="M1982">
        <v>44.51</v>
      </c>
      <c r="N1982">
        <v>1913.95</v>
      </c>
      <c r="O1982">
        <v>2.7290000000000001</v>
      </c>
      <c r="P1982">
        <v>17.25</v>
      </c>
      <c r="Q1982">
        <v>3.5</v>
      </c>
      <c r="R1982">
        <v>0.96</v>
      </c>
      <c r="S1982">
        <v>1.41</v>
      </c>
      <c r="T1982">
        <v>1.2</v>
      </c>
      <c r="U1982">
        <v>1448</v>
      </c>
      <c r="V1982">
        <v>3803.79</v>
      </c>
      <c r="W1982">
        <v>13067.48</v>
      </c>
      <c r="X1982">
        <v>10796.73</v>
      </c>
      <c r="Y1982">
        <v>3031.68</v>
      </c>
      <c r="Z1982">
        <v>27490.13</v>
      </c>
    </row>
    <row r="1983" spans="2:26" x14ac:dyDescent="0.25">
      <c r="B1983" s="3">
        <v>44202</v>
      </c>
      <c r="C1983">
        <v>321.31</v>
      </c>
      <c r="D1983">
        <v>4.0151000000000003</v>
      </c>
      <c r="E1983">
        <v>96.56</v>
      </c>
      <c r="F1983">
        <v>97.697000000000003</v>
      </c>
      <c r="G1983">
        <v>89.53</v>
      </c>
      <c r="H1983">
        <v>1085.7</v>
      </c>
      <c r="I1983">
        <v>1.2326999999999999</v>
      </c>
      <c r="J1983">
        <v>6.4629000000000003</v>
      </c>
      <c r="K1983">
        <v>204.73150000000001</v>
      </c>
      <c r="L1983">
        <v>36565</v>
      </c>
      <c r="M1983">
        <v>44.1</v>
      </c>
      <c r="N1983">
        <v>1918.61</v>
      </c>
      <c r="O1983">
        <v>2.7160000000000002</v>
      </c>
      <c r="P1983">
        <v>15.55</v>
      </c>
      <c r="Q1983">
        <v>3.52</v>
      </c>
      <c r="R1983">
        <v>0.98</v>
      </c>
      <c r="S1983">
        <v>1.44</v>
      </c>
      <c r="T1983">
        <v>1.23</v>
      </c>
      <c r="U1983">
        <v>1425</v>
      </c>
      <c r="V1983">
        <v>3748.14</v>
      </c>
      <c r="W1983">
        <v>12740.79</v>
      </c>
      <c r="X1983">
        <v>10899.83</v>
      </c>
      <c r="Y1983">
        <v>2968.21</v>
      </c>
      <c r="Z1983">
        <v>27055.94</v>
      </c>
    </row>
    <row r="1984" spans="2:26" x14ac:dyDescent="0.25">
      <c r="B1984" s="3">
        <v>44201</v>
      </c>
      <c r="C1984">
        <v>323.67</v>
      </c>
      <c r="D1984">
        <v>4.0818000000000003</v>
      </c>
      <c r="E1984">
        <v>96.39</v>
      </c>
      <c r="F1984">
        <v>97.635000000000005</v>
      </c>
      <c r="G1984">
        <v>89.436000000000007</v>
      </c>
      <c r="H1984">
        <v>1087.5999999999999</v>
      </c>
      <c r="I1984">
        <v>1.2298</v>
      </c>
      <c r="J1984">
        <v>6.4561000000000002</v>
      </c>
      <c r="K1984">
        <v>205.726</v>
      </c>
      <c r="L1984">
        <v>34515</v>
      </c>
      <c r="M1984">
        <v>44.46</v>
      </c>
      <c r="N1984">
        <v>1950.01</v>
      </c>
      <c r="O1984">
        <v>2.702</v>
      </c>
      <c r="P1984">
        <v>15.105</v>
      </c>
      <c r="Q1984">
        <v>3.62</v>
      </c>
      <c r="R1984">
        <v>0.99</v>
      </c>
      <c r="S1984">
        <v>1.44</v>
      </c>
      <c r="T1984">
        <v>1.23</v>
      </c>
      <c r="U1984">
        <v>1418</v>
      </c>
      <c r="V1984">
        <v>3726.86</v>
      </c>
      <c r="W1984">
        <v>12818.96</v>
      </c>
      <c r="X1984">
        <v>10774.15</v>
      </c>
      <c r="Y1984">
        <v>2990.57</v>
      </c>
      <c r="Z1984">
        <v>27158.63</v>
      </c>
    </row>
    <row r="1985" spans="2:26" x14ac:dyDescent="0.25">
      <c r="B1985" s="3">
        <v>44200</v>
      </c>
      <c r="C1985">
        <v>323.33</v>
      </c>
      <c r="D1985">
        <v>4.09</v>
      </c>
      <c r="E1985">
        <v>96.32</v>
      </c>
      <c r="F1985">
        <v>97.607699999999994</v>
      </c>
      <c r="G1985">
        <v>89.869</v>
      </c>
      <c r="H1985">
        <v>1081.9000000000001</v>
      </c>
      <c r="I1985">
        <v>1.2248000000000001</v>
      </c>
      <c r="J1985">
        <v>6.4615</v>
      </c>
      <c r="K1985">
        <v>205.1377</v>
      </c>
      <c r="L1985">
        <v>31550</v>
      </c>
      <c r="M1985">
        <v>44.53</v>
      </c>
      <c r="N1985">
        <v>1942.9</v>
      </c>
      <c r="O1985">
        <v>2.581</v>
      </c>
      <c r="P1985">
        <v>14.93</v>
      </c>
      <c r="Q1985">
        <v>3.65</v>
      </c>
      <c r="R1985">
        <v>0.98</v>
      </c>
      <c r="S1985">
        <v>1.42</v>
      </c>
      <c r="T1985">
        <v>1.26</v>
      </c>
      <c r="U1985">
        <v>1374</v>
      </c>
      <c r="V1985">
        <v>3700.65</v>
      </c>
      <c r="W1985">
        <v>12698.45</v>
      </c>
      <c r="X1985">
        <v>10722.99</v>
      </c>
      <c r="Y1985">
        <v>2944.45</v>
      </c>
      <c r="Z1985">
        <v>27258.38</v>
      </c>
    </row>
    <row r="1986" spans="2:26" x14ac:dyDescent="0.25">
      <c r="B1986" s="3">
        <v>44199</v>
      </c>
      <c r="C1986">
        <v>322.97000000000003</v>
      </c>
      <c r="D1986">
        <v>4.0926</v>
      </c>
      <c r="E1986">
        <v>96.22</v>
      </c>
      <c r="F1986">
        <v>97.558000000000007</v>
      </c>
      <c r="G1986">
        <v>89.936999999999998</v>
      </c>
      <c r="H1986">
        <v>1086.3499999999999</v>
      </c>
      <c r="I1986">
        <v>1.2215</v>
      </c>
      <c r="J1986">
        <v>6.5271999999999997</v>
      </c>
      <c r="K1986">
        <v>209.04349999999999</v>
      </c>
      <c r="L1986">
        <v>29385</v>
      </c>
      <c r="M1986">
        <v>44.78</v>
      </c>
      <c r="N1986">
        <v>1898.67</v>
      </c>
      <c r="O1986">
        <v>2.5390000000000001</v>
      </c>
      <c r="P1986">
        <v>14.3</v>
      </c>
      <c r="Q1986">
        <v>3.6</v>
      </c>
      <c r="R1986">
        <v>0.96</v>
      </c>
      <c r="S1986">
        <v>1.4</v>
      </c>
      <c r="T1986">
        <v>1.27</v>
      </c>
      <c r="U1986">
        <v>1366</v>
      </c>
      <c r="V1986">
        <v>3756.07</v>
      </c>
      <c r="W1986">
        <v>12888.28</v>
      </c>
      <c r="X1986">
        <v>10738.4</v>
      </c>
      <c r="Y1986">
        <v>2873.47</v>
      </c>
      <c r="Z1986">
        <v>27444.17</v>
      </c>
    </row>
    <row r="1987" spans="2:26" x14ac:dyDescent="0.25">
      <c r="B1987" s="3">
        <v>44198</v>
      </c>
      <c r="C1987">
        <v>322.97000000000003</v>
      </c>
      <c r="D1987">
        <v>4.0926</v>
      </c>
      <c r="E1987">
        <v>96.22</v>
      </c>
      <c r="F1987">
        <v>97.558000000000007</v>
      </c>
      <c r="G1987">
        <v>89.936999999999998</v>
      </c>
      <c r="H1987">
        <v>1086.3499999999999</v>
      </c>
      <c r="I1987">
        <v>1.2215</v>
      </c>
      <c r="J1987">
        <v>6.5271999999999997</v>
      </c>
      <c r="K1987">
        <v>209.04349999999999</v>
      </c>
      <c r="L1987">
        <v>29385</v>
      </c>
      <c r="M1987">
        <v>44.78</v>
      </c>
      <c r="N1987">
        <v>1898.67</v>
      </c>
      <c r="O1987">
        <v>2.5390000000000001</v>
      </c>
      <c r="P1987">
        <v>14.3</v>
      </c>
      <c r="Q1987">
        <v>3.6</v>
      </c>
      <c r="R1987">
        <v>0.96</v>
      </c>
      <c r="S1987">
        <v>1.4</v>
      </c>
      <c r="T1987">
        <v>1.27</v>
      </c>
      <c r="U1987">
        <v>1366</v>
      </c>
      <c r="V1987">
        <v>3756.07</v>
      </c>
      <c r="W1987">
        <v>12888.28</v>
      </c>
      <c r="X1987">
        <v>10738.4</v>
      </c>
      <c r="Y1987">
        <v>2873.47</v>
      </c>
      <c r="Z1987">
        <v>27444.17</v>
      </c>
    </row>
    <row r="1988" spans="2:26" x14ac:dyDescent="0.25">
      <c r="B1988" s="3">
        <v>44197</v>
      </c>
      <c r="C1988">
        <v>322.97000000000003</v>
      </c>
      <c r="D1988">
        <v>4.0926</v>
      </c>
      <c r="E1988">
        <v>96.22</v>
      </c>
      <c r="F1988">
        <v>97.558000000000007</v>
      </c>
      <c r="G1988">
        <v>89.936999999999998</v>
      </c>
      <c r="H1988">
        <v>1086.3499999999999</v>
      </c>
      <c r="I1988">
        <v>1.2215</v>
      </c>
      <c r="J1988">
        <v>6.5271999999999997</v>
      </c>
      <c r="K1988">
        <v>209.04349999999999</v>
      </c>
      <c r="L1988">
        <v>29385</v>
      </c>
      <c r="M1988">
        <v>44.78</v>
      </c>
      <c r="N1988">
        <v>1898.67</v>
      </c>
      <c r="O1988">
        <v>2.5390000000000001</v>
      </c>
      <c r="P1988">
        <v>14.3</v>
      </c>
      <c r="Q1988">
        <v>3.6</v>
      </c>
      <c r="R1988">
        <v>0.96</v>
      </c>
      <c r="S1988">
        <v>1.4</v>
      </c>
      <c r="T1988">
        <v>1.27</v>
      </c>
      <c r="U1988">
        <v>1366</v>
      </c>
      <c r="V1988">
        <v>3756.07</v>
      </c>
      <c r="W1988">
        <v>12888.28</v>
      </c>
      <c r="X1988">
        <v>10738.4</v>
      </c>
      <c r="Y1988">
        <v>2873.47</v>
      </c>
      <c r="Z1988">
        <v>27444.17</v>
      </c>
    </row>
    <row r="1989" spans="2:26" x14ac:dyDescent="0.25">
      <c r="B1989" s="3">
        <v>44196</v>
      </c>
      <c r="C1989">
        <v>322.97000000000003</v>
      </c>
      <c r="D1989">
        <v>4.0926</v>
      </c>
      <c r="E1989">
        <v>96.19</v>
      </c>
      <c r="F1989">
        <v>97.549000000000007</v>
      </c>
      <c r="G1989">
        <v>89.936999999999998</v>
      </c>
      <c r="H1989">
        <v>1086.3499999999999</v>
      </c>
      <c r="I1989">
        <v>1.2216</v>
      </c>
      <c r="J1989">
        <v>6.5271999999999997</v>
      </c>
      <c r="K1989">
        <v>207.672</v>
      </c>
      <c r="L1989">
        <v>29385</v>
      </c>
      <c r="M1989">
        <v>44.78</v>
      </c>
      <c r="N1989">
        <v>1898.36</v>
      </c>
      <c r="O1989">
        <v>2.5390000000000001</v>
      </c>
      <c r="P1989">
        <v>14.3</v>
      </c>
      <c r="Q1989">
        <v>3.6</v>
      </c>
      <c r="R1989">
        <v>0.96</v>
      </c>
      <c r="S1989">
        <v>1.4</v>
      </c>
      <c r="T1989">
        <v>1.27</v>
      </c>
      <c r="U1989">
        <v>1366</v>
      </c>
      <c r="V1989">
        <v>3756.07</v>
      </c>
      <c r="W1989">
        <v>12888.28</v>
      </c>
      <c r="X1989">
        <v>10738.4</v>
      </c>
      <c r="Y1989">
        <v>2873.47</v>
      </c>
      <c r="Z1989">
        <v>27444.17</v>
      </c>
    </row>
    <row r="1990" spans="2:26" x14ac:dyDescent="0.25">
      <c r="B1990" s="3">
        <v>44195</v>
      </c>
      <c r="C1990">
        <v>326.39</v>
      </c>
      <c r="D1990">
        <v>4.0824999999999996</v>
      </c>
      <c r="E1990">
        <v>96.21</v>
      </c>
      <c r="F1990">
        <v>97.512</v>
      </c>
      <c r="G1990">
        <v>89.68</v>
      </c>
      <c r="H1990">
        <v>1086.3499999999999</v>
      </c>
      <c r="I1990">
        <v>1.2298</v>
      </c>
      <c r="J1990">
        <v>6.5232000000000001</v>
      </c>
      <c r="K1990">
        <v>209.54920000000001</v>
      </c>
      <c r="L1990">
        <v>29155</v>
      </c>
      <c r="M1990">
        <v>44.86</v>
      </c>
      <c r="N1990">
        <v>1894.39</v>
      </c>
      <c r="O1990">
        <v>2.4220000000000002</v>
      </c>
      <c r="P1990">
        <v>12.795</v>
      </c>
      <c r="Q1990">
        <v>3.58</v>
      </c>
      <c r="R1990">
        <v>0.96</v>
      </c>
      <c r="S1990">
        <v>1.4</v>
      </c>
      <c r="T1990">
        <v>1.26</v>
      </c>
      <c r="U1990">
        <v>1366</v>
      </c>
      <c r="V1990">
        <v>3732.04</v>
      </c>
      <c r="W1990">
        <v>12870</v>
      </c>
      <c r="X1990">
        <v>10662.93</v>
      </c>
      <c r="Y1990">
        <v>2873.47</v>
      </c>
      <c r="Z1990">
        <v>27444.17</v>
      </c>
    </row>
    <row r="1991" spans="2:26" x14ac:dyDescent="0.25">
      <c r="B1991" s="3">
        <v>44194</v>
      </c>
      <c r="C1991">
        <v>326.43</v>
      </c>
      <c r="D1991">
        <v>4.0911</v>
      </c>
      <c r="E1991">
        <v>96.2</v>
      </c>
      <c r="F1991">
        <v>97.51</v>
      </c>
      <c r="G1991">
        <v>89.994</v>
      </c>
      <c r="H1991">
        <v>1092.1500000000001</v>
      </c>
      <c r="I1991">
        <v>1.2249000000000001</v>
      </c>
      <c r="J1991">
        <v>6.5308000000000002</v>
      </c>
      <c r="K1991">
        <v>209.57919999999999</v>
      </c>
      <c r="L1991">
        <v>27210</v>
      </c>
      <c r="M1991">
        <v>44.84</v>
      </c>
      <c r="N1991">
        <v>1878.18</v>
      </c>
      <c r="O1991">
        <v>2.4670000000000001</v>
      </c>
      <c r="P1991">
        <v>12.1</v>
      </c>
      <c r="Q1991">
        <v>3.59</v>
      </c>
      <c r="R1991">
        <v>0.97</v>
      </c>
      <c r="S1991">
        <v>1.4</v>
      </c>
      <c r="T1991">
        <v>1.25</v>
      </c>
      <c r="U1991">
        <v>1366</v>
      </c>
      <c r="V1991">
        <v>3727.04</v>
      </c>
      <c r="W1991">
        <v>12850.22</v>
      </c>
      <c r="X1991">
        <v>10449.17</v>
      </c>
      <c r="Y1991">
        <v>2820.51</v>
      </c>
      <c r="Z1991">
        <v>27568.15</v>
      </c>
    </row>
    <row r="1992" spans="2:26" x14ac:dyDescent="0.25">
      <c r="B1992" s="3">
        <v>44193</v>
      </c>
      <c r="C1992">
        <v>327.87</v>
      </c>
      <c r="D1992">
        <v>4.0953999999999997</v>
      </c>
      <c r="E1992">
        <v>96.16</v>
      </c>
      <c r="F1992">
        <v>97.488</v>
      </c>
      <c r="G1992">
        <v>90.337000000000003</v>
      </c>
      <c r="H1992">
        <v>1096.6500000000001</v>
      </c>
      <c r="I1992">
        <v>1.2216</v>
      </c>
      <c r="J1992">
        <v>6.5370999999999997</v>
      </c>
      <c r="K1992">
        <v>209.1224</v>
      </c>
      <c r="L1992">
        <v>27110</v>
      </c>
      <c r="M1992">
        <v>44.66</v>
      </c>
      <c r="N1992">
        <v>1873.69</v>
      </c>
      <c r="O1992">
        <v>2.3050000000000002</v>
      </c>
      <c r="P1992">
        <v>11.085000000000001</v>
      </c>
      <c r="Q1992">
        <v>3.61</v>
      </c>
      <c r="R1992">
        <v>0.98</v>
      </c>
      <c r="S1992">
        <v>1.42</v>
      </c>
      <c r="T1992">
        <v>1.25</v>
      </c>
      <c r="U1992">
        <v>1366</v>
      </c>
      <c r="V1992">
        <v>3735.36</v>
      </c>
      <c r="W1992">
        <v>12899.42</v>
      </c>
      <c r="X1992">
        <v>10311.48</v>
      </c>
      <c r="Y1992">
        <v>2808.6</v>
      </c>
      <c r="Z1992">
        <v>26854.03</v>
      </c>
    </row>
    <row r="1993" spans="2:26" x14ac:dyDescent="0.25">
      <c r="B1993" s="3">
        <v>44192</v>
      </c>
      <c r="C1993">
        <v>328.61</v>
      </c>
      <c r="D1993">
        <v>4.1898</v>
      </c>
      <c r="E1993">
        <v>96.13</v>
      </c>
      <c r="F1993">
        <v>97.463999999999999</v>
      </c>
      <c r="G1993">
        <v>90.222999999999999</v>
      </c>
      <c r="H1993">
        <v>1102.9000000000001</v>
      </c>
      <c r="I1993">
        <v>1.2193000000000001</v>
      </c>
      <c r="J1993">
        <v>6.5418000000000003</v>
      </c>
      <c r="K1993">
        <v>210.87370000000001</v>
      </c>
      <c r="L1993">
        <v>23196.73</v>
      </c>
      <c r="M1993">
        <v>45.15</v>
      </c>
      <c r="N1993">
        <v>1883.46</v>
      </c>
      <c r="O1993">
        <v>2.5179999999999998</v>
      </c>
      <c r="P1993">
        <v>11</v>
      </c>
      <c r="Q1993">
        <v>3.76</v>
      </c>
      <c r="R1993">
        <v>1</v>
      </c>
      <c r="S1993">
        <v>1.43</v>
      </c>
      <c r="T1993">
        <v>1.27</v>
      </c>
      <c r="U1993">
        <v>1366</v>
      </c>
      <c r="V1993">
        <v>3703.06</v>
      </c>
      <c r="W1993">
        <v>12804.73</v>
      </c>
      <c r="X1993">
        <v>10430.530000000001</v>
      </c>
      <c r="Y1993">
        <v>2806.86</v>
      </c>
      <c r="Z1993">
        <v>26656.61</v>
      </c>
    </row>
    <row r="1994" spans="2:26" x14ac:dyDescent="0.25">
      <c r="B1994" s="3">
        <v>44191</v>
      </c>
      <c r="C1994">
        <v>328.61</v>
      </c>
      <c r="D1994">
        <v>4.1898</v>
      </c>
      <c r="E1994">
        <v>96.13</v>
      </c>
      <c r="F1994">
        <v>97.463999999999999</v>
      </c>
      <c r="G1994">
        <v>90.222999999999999</v>
      </c>
      <c r="H1994">
        <v>1102.9000000000001</v>
      </c>
      <c r="I1994">
        <v>1.2193000000000001</v>
      </c>
      <c r="J1994">
        <v>6.5418000000000003</v>
      </c>
      <c r="K1994">
        <v>210.87370000000001</v>
      </c>
      <c r="L1994">
        <v>23196.73</v>
      </c>
      <c r="M1994">
        <v>45.15</v>
      </c>
      <c r="N1994">
        <v>1883.46</v>
      </c>
      <c r="O1994">
        <v>2.5179999999999998</v>
      </c>
      <c r="P1994">
        <v>11</v>
      </c>
      <c r="Q1994">
        <v>3.76</v>
      </c>
      <c r="R1994">
        <v>1</v>
      </c>
      <c r="S1994">
        <v>1.43</v>
      </c>
      <c r="T1994">
        <v>1.27</v>
      </c>
      <c r="U1994">
        <v>1366</v>
      </c>
      <c r="V1994">
        <v>3703.06</v>
      </c>
      <c r="W1994">
        <v>12804.73</v>
      </c>
      <c r="X1994">
        <v>10430.530000000001</v>
      </c>
      <c r="Y1994">
        <v>2806.86</v>
      </c>
      <c r="Z1994">
        <v>26656.61</v>
      </c>
    </row>
    <row r="1995" spans="2:26" x14ac:dyDescent="0.25">
      <c r="B1995" s="3">
        <v>44190</v>
      </c>
      <c r="C1995">
        <v>328.61</v>
      </c>
      <c r="D1995">
        <v>4.1898</v>
      </c>
      <c r="E1995">
        <v>96.08</v>
      </c>
      <c r="F1995">
        <v>97.463999999999999</v>
      </c>
      <c r="G1995">
        <v>90.222999999999999</v>
      </c>
      <c r="H1995">
        <v>1102.9000000000001</v>
      </c>
      <c r="I1995">
        <v>1.2193000000000001</v>
      </c>
      <c r="J1995">
        <v>6.5418000000000003</v>
      </c>
      <c r="K1995">
        <v>210.87370000000001</v>
      </c>
      <c r="L1995">
        <v>23196.73</v>
      </c>
      <c r="M1995">
        <v>45.15</v>
      </c>
      <c r="N1995">
        <v>1883.46</v>
      </c>
      <c r="O1995">
        <v>2.5179999999999998</v>
      </c>
      <c r="P1995">
        <v>11</v>
      </c>
      <c r="Q1995">
        <v>3.76</v>
      </c>
      <c r="R1995">
        <v>1</v>
      </c>
      <c r="S1995">
        <v>1.43</v>
      </c>
      <c r="T1995">
        <v>1.27</v>
      </c>
      <c r="U1995">
        <v>1366</v>
      </c>
      <c r="V1995">
        <v>3703.06</v>
      </c>
      <c r="W1995">
        <v>12804.73</v>
      </c>
      <c r="X1995">
        <v>10430.530000000001</v>
      </c>
      <c r="Y1995">
        <v>2806.86</v>
      </c>
      <c r="Z1995">
        <v>26656.61</v>
      </c>
    </row>
    <row r="1996" spans="2:26" x14ac:dyDescent="0.25">
      <c r="B1996" s="3">
        <v>44189</v>
      </c>
      <c r="C1996">
        <v>328.61</v>
      </c>
      <c r="D1996">
        <v>4.1898</v>
      </c>
      <c r="E1996">
        <v>96.08</v>
      </c>
      <c r="F1996">
        <v>97.457999999999998</v>
      </c>
      <c r="G1996">
        <v>90.322999999999993</v>
      </c>
      <c r="H1996">
        <v>1102.9000000000001</v>
      </c>
      <c r="I1996">
        <v>1.2186999999999999</v>
      </c>
      <c r="J1996">
        <v>6.53</v>
      </c>
      <c r="K1996">
        <v>211.39699999999999</v>
      </c>
      <c r="L1996">
        <v>23196.73</v>
      </c>
      <c r="M1996">
        <v>45.15</v>
      </c>
      <c r="N1996">
        <v>1883.46</v>
      </c>
      <c r="O1996">
        <v>2.5179999999999998</v>
      </c>
      <c r="P1996">
        <v>11</v>
      </c>
      <c r="Q1996">
        <v>3.76</v>
      </c>
      <c r="R1996">
        <v>1</v>
      </c>
      <c r="S1996">
        <v>1.43</v>
      </c>
      <c r="T1996">
        <v>1.27</v>
      </c>
      <c r="U1996">
        <v>1366</v>
      </c>
      <c r="V1996">
        <v>3703.06</v>
      </c>
      <c r="W1996">
        <v>12804.73</v>
      </c>
      <c r="X1996">
        <v>10430.530000000001</v>
      </c>
      <c r="Y1996">
        <v>2806.86</v>
      </c>
      <c r="Z1996">
        <v>26668.35</v>
      </c>
    </row>
    <row r="1997" spans="2:26" x14ac:dyDescent="0.25">
      <c r="B1997" s="3">
        <v>44188</v>
      </c>
      <c r="C1997">
        <v>327.02999999999997</v>
      </c>
      <c r="D1997">
        <v>4.2011000000000003</v>
      </c>
      <c r="E1997">
        <v>96.07</v>
      </c>
      <c r="F1997">
        <v>97.457999999999998</v>
      </c>
      <c r="G1997">
        <v>90.412999999999997</v>
      </c>
      <c r="H1997">
        <v>1107.5999999999999</v>
      </c>
      <c r="I1997">
        <v>1.2186999999999999</v>
      </c>
      <c r="J1997">
        <v>6.5406000000000004</v>
      </c>
      <c r="K1997">
        <v>212.18180000000001</v>
      </c>
      <c r="L1997">
        <v>23510</v>
      </c>
      <c r="M1997">
        <v>44.95</v>
      </c>
      <c r="N1997">
        <v>1872.89</v>
      </c>
      <c r="O1997">
        <v>2.6080000000000001</v>
      </c>
      <c r="P1997">
        <v>10.525</v>
      </c>
      <c r="Q1997">
        <v>3.78</v>
      </c>
      <c r="R1997">
        <v>0.99</v>
      </c>
      <c r="S1997">
        <v>1.42</v>
      </c>
      <c r="T1997">
        <v>1.26</v>
      </c>
      <c r="U1997">
        <v>1362</v>
      </c>
      <c r="V1997">
        <v>3690.01</v>
      </c>
      <c r="W1997">
        <v>12771.11</v>
      </c>
      <c r="X1997">
        <v>10482.52</v>
      </c>
      <c r="Y1997">
        <v>2759.82</v>
      </c>
      <c r="Z1997">
        <v>26524.79</v>
      </c>
    </row>
    <row r="1998" spans="2:26" x14ac:dyDescent="0.25">
      <c r="B1998" s="3">
        <v>44187</v>
      </c>
      <c r="C1998">
        <v>330.45</v>
      </c>
      <c r="D1998">
        <v>4.2523</v>
      </c>
      <c r="E1998">
        <v>96.05</v>
      </c>
      <c r="F1998">
        <v>97.456000000000003</v>
      </c>
      <c r="G1998">
        <v>90.653999999999996</v>
      </c>
      <c r="H1998">
        <v>1107.5</v>
      </c>
      <c r="I1998">
        <v>1.2162999999999999</v>
      </c>
      <c r="J1998">
        <v>6.5429000000000004</v>
      </c>
      <c r="K1998">
        <v>215.15889999999999</v>
      </c>
      <c r="L1998">
        <v>23445</v>
      </c>
      <c r="M1998">
        <v>44.19</v>
      </c>
      <c r="N1998">
        <v>1860.84</v>
      </c>
      <c r="O1998">
        <v>2.78</v>
      </c>
      <c r="P1998">
        <v>10.755000000000001</v>
      </c>
      <c r="Q1998">
        <v>3.85</v>
      </c>
      <c r="R1998">
        <v>1.01</v>
      </c>
      <c r="S1998">
        <v>1.44</v>
      </c>
      <c r="T1998">
        <v>1.26</v>
      </c>
      <c r="U1998">
        <v>1330</v>
      </c>
      <c r="V1998">
        <v>3687.26</v>
      </c>
      <c r="W1998">
        <v>12807.92</v>
      </c>
      <c r="X1998">
        <v>10384.18</v>
      </c>
      <c r="Y1998">
        <v>2733.68</v>
      </c>
      <c r="Z1998">
        <v>26436.39</v>
      </c>
    </row>
    <row r="1999" spans="2:26" x14ac:dyDescent="0.25">
      <c r="B1999" s="3">
        <v>44186</v>
      </c>
      <c r="C1999">
        <v>328.94</v>
      </c>
      <c r="D1999">
        <v>4.2488000000000001</v>
      </c>
      <c r="E1999">
        <v>96.02</v>
      </c>
      <c r="F1999">
        <v>97.441000000000003</v>
      </c>
      <c r="G1999">
        <v>90.043000000000006</v>
      </c>
      <c r="H1999">
        <v>1102.9000000000001</v>
      </c>
      <c r="I1999">
        <v>1.2243999999999999</v>
      </c>
      <c r="J1999">
        <v>6.5496999999999996</v>
      </c>
      <c r="K1999">
        <v>215.57220000000001</v>
      </c>
      <c r="L1999">
        <v>22880</v>
      </c>
      <c r="M1999">
        <v>44.67</v>
      </c>
      <c r="N1999">
        <v>1876.89</v>
      </c>
      <c r="O1999">
        <v>2.7050000000000001</v>
      </c>
      <c r="P1999">
        <v>10.050000000000001</v>
      </c>
      <c r="Q1999">
        <v>3.85</v>
      </c>
      <c r="R1999">
        <v>1.01</v>
      </c>
      <c r="S1999">
        <v>1.44</v>
      </c>
      <c r="T1999">
        <v>1.26</v>
      </c>
      <c r="U1999">
        <v>1323</v>
      </c>
      <c r="V1999">
        <v>3694.92</v>
      </c>
      <c r="W1999">
        <v>12742.52</v>
      </c>
      <c r="X1999">
        <v>10401.83</v>
      </c>
      <c r="Y1999">
        <v>2778.65</v>
      </c>
      <c r="Z1999">
        <v>26714.42</v>
      </c>
    </row>
    <row r="2000" spans="2:26" x14ac:dyDescent="0.25">
      <c r="B2000" s="3">
        <v>44185</v>
      </c>
      <c r="C2000">
        <v>325.58999999999997</v>
      </c>
      <c r="D2000">
        <v>4.1775000000000002</v>
      </c>
      <c r="E2000">
        <v>96.13</v>
      </c>
      <c r="F2000">
        <v>97.504000000000005</v>
      </c>
      <c r="G2000">
        <v>90.016000000000005</v>
      </c>
      <c r="H2000">
        <v>1099.55</v>
      </c>
      <c r="I2000">
        <v>1.2257</v>
      </c>
      <c r="J2000">
        <v>6.54</v>
      </c>
      <c r="K2000">
        <v>215.4804</v>
      </c>
      <c r="L2000">
        <v>22860</v>
      </c>
      <c r="M2000">
        <v>45.16</v>
      </c>
      <c r="N2000">
        <v>1881.35</v>
      </c>
      <c r="O2000">
        <v>2.7</v>
      </c>
      <c r="P2000">
        <v>9.66</v>
      </c>
      <c r="Q2000">
        <v>3.76</v>
      </c>
      <c r="R2000">
        <v>1</v>
      </c>
      <c r="S2000">
        <v>1.43</v>
      </c>
      <c r="T2000">
        <v>1.3</v>
      </c>
      <c r="U2000">
        <v>1325</v>
      </c>
      <c r="V2000">
        <v>3709.41</v>
      </c>
      <c r="W2000">
        <v>12755.64</v>
      </c>
      <c r="X2000">
        <v>10483.34</v>
      </c>
      <c r="Y2000">
        <v>2772.18</v>
      </c>
      <c r="Z2000">
        <v>26763.39</v>
      </c>
    </row>
    <row r="2001" spans="2:26" x14ac:dyDescent="0.25">
      <c r="B2001" s="3">
        <v>44184</v>
      </c>
      <c r="C2001">
        <v>325.58999999999997</v>
      </c>
      <c r="D2001">
        <v>4.1775000000000002</v>
      </c>
      <c r="E2001">
        <v>96.13</v>
      </c>
      <c r="F2001">
        <v>97.504000000000005</v>
      </c>
      <c r="G2001">
        <v>90.016000000000005</v>
      </c>
      <c r="H2001">
        <v>1099.55</v>
      </c>
      <c r="I2001">
        <v>1.2257</v>
      </c>
      <c r="J2001">
        <v>6.54</v>
      </c>
      <c r="K2001">
        <v>215.4804</v>
      </c>
      <c r="L2001">
        <v>22860</v>
      </c>
      <c r="M2001">
        <v>45.16</v>
      </c>
      <c r="N2001">
        <v>1881.35</v>
      </c>
      <c r="O2001">
        <v>2.7</v>
      </c>
      <c r="P2001">
        <v>9.66</v>
      </c>
      <c r="Q2001">
        <v>3.76</v>
      </c>
      <c r="R2001">
        <v>1</v>
      </c>
      <c r="S2001">
        <v>1.43</v>
      </c>
      <c r="T2001">
        <v>1.3</v>
      </c>
      <c r="U2001">
        <v>1325</v>
      </c>
      <c r="V2001">
        <v>3709.41</v>
      </c>
      <c r="W2001">
        <v>12755.64</v>
      </c>
      <c r="X2001">
        <v>10483.34</v>
      </c>
      <c r="Y2001">
        <v>2772.18</v>
      </c>
      <c r="Z2001">
        <v>26763.39</v>
      </c>
    </row>
    <row r="2002" spans="2:26" x14ac:dyDescent="0.25">
      <c r="B2002" s="3">
        <v>44183</v>
      </c>
      <c r="C2002">
        <v>325.58999999999997</v>
      </c>
      <c r="D2002">
        <v>4.1775000000000002</v>
      </c>
      <c r="E2002">
        <v>96.07</v>
      </c>
      <c r="F2002">
        <v>97.504000000000005</v>
      </c>
      <c r="G2002">
        <v>90.016000000000005</v>
      </c>
      <c r="H2002">
        <v>1099.55</v>
      </c>
      <c r="I2002">
        <v>1.2257</v>
      </c>
      <c r="J2002">
        <v>6.54</v>
      </c>
      <c r="K2002">
        <v>215.4804</v>
      </c>
      <c r="L2002">
        <v>22860</v>
      </c>
      <c r="M2002">
        <v>45.16</v>
      </c>
      <c r="N2002">
        <v>1881.35</v>
      </c>
      <c r="O2002">
        <v>2.7</v>
      </c>
      <c r="P2002">
        <v>9.66</v>
      </c>
      <c r="Q2002">
        <v>3.76</v>
      </c>
      <c r="R2002">
        <v>1</v>
      </c>
      <c r="S2002">
        <v>1.43</v>
      </c>
      <c r="T2002">
        <v>1.3</v>
      </c>
      <c r="U2002">
        <v>1325</v>
      </c>
      <c r="V2002">
        <v>3709.41</v>
      </c>
      <c r="W2002">
        <v>12755.64</v>
      </c>
      <c r="X2002">
        <v>10483.34</v>
      </c>
      <c r="Y2002">
        <v>2772.18</v>
      </c>
      <c r="Z2002">
        <v>26763.39</v>
      </c>
    </row>
    <row r="2003" spans="2:26" x14ac:dyDescent="0.25">
      <c r="B2003" s="3">
        <v>44182</v>
      </c>
      <c r="C2003">
        <v>327.39</v>
      </c>
      <c r="D2003">
        <v>4.1961000000000004</v>
      </c>
      <c r="E2003">
        <v>96.04</v>
      </c>
      <c r="F2003">
        <v>97.498000000000005</v>
      </c>
      <c r="G2003">
        <v>89.822000000000003</v>
      </c>
      <c r="H2003">
        <v>1093.2</v>
      </c>
      <c r="I2003">
        <v>1.2267999999999999</v>
      </c>
      <c r="J2003">
        <v>6.5338000000000003</v>
      </c>
      <c r="K2003">
        <v>216.26769999999999</v>
      </c>
      <c r="L2003">
        <v>22870</v>
      </c>
      <c r="M2003">
        <v>45.12</v>
      </c>
      <c r="N2003">
        <v>1885.42</v>
      </c>
      <c r="O2003">
        <v>2.6360000000000001</v>
      </c>
      <c r="P2003">
        <v>10.115</v>
      </c>
      <c r="Q2003">
        <v>3.78</v>
      </c>
      <c r="R2003">
        <v>1</v>
      </c>
      <c r="S2003">
        <v>1.42</v>
      </c>
      <c r="T2003">
        <v>1.31</v>
      </c>
      <c r="U2003">
        <v>1301</v>
      </c>
      <c r="V2003">
        <v>3722.48</v>
      </c>
      <c r="W2003">
        <v>12764.75</v>
      </c>
      <c r="X2003">
        <v>10545.73</v>
      </c>
      <c r="Y2003">
        <v>2770.43</v>
      </c>
      <c r="Z2003">
        <v>26806.67</v>
      </c>
    </row>
    <row r="2004" spans="2:26" x14ac:dyDescent="0.25">
      <c r="B2004" s="3">
        <v>44181</v>
      </c>
      <c r="C2004">
        <v>331.42</v>
      </c>
      <c r="D2004">
        <v>4.2222</v>
      </c>
      <c r="E2004">
        <v>95.98</v>
      </c>
      <c r="F2004">
        <v>97.486000000000004</v>
      </c>
      <c r="G2004">
        <v>90.45</v>
      </c>
      <c r="H2004">
        <v>1093.95</v>
      </c>
      <c r="I2004">
        <v>1.22</v>
      </c>
      <c r="J2004">
        <v>6.5327999999999999</v>
      </c>
      <c r="K2004">
        <v>215.21299999999999</v>
      </c>
      <c r="L2004">
        <v>20930</v>
      </c>
      <c r="M2004">
        <v>44.54</v>
      </c>
      <c r="N2004">
        <v>1864.8</v>
      </c>
      <c r="O2004">
        <v>2.677</v>
      </c>
      <c r="P2004">
        <v>10.435</v>
      </c>
      <c r="Q2004">
        <v>3.79</v>
      </c>
      <c r="R2004">
        <v>1.02</v>
      </c>
      <c r="S2004">
        <v>1.45</v>
      </c>
      <c r="T2004">
        <v>1.33</v>
      </c>
      <c r="U2004">
        <v>1296</v>
      </c>
      <c r="V2004">
        <v>3701.17</v>
      </c>
      <c r="W2004">
        <v>12658.19</v>
      </c>
      <c r="X2004">
        <v>10461.9</v>
      </c>
      <c r="Y2004">
        <v>2771.79</v>
      </c>
      <c r="Z2004">
        <v>26757.4</v>
      </c>
    </row>
    <row r="2005" spans="2:26" x14ac:dyDescent="0.25">
      <c r="B2005" s="3">
        <v>44180</v>
      </c>
      <c r="C2005">
        <v>333.31</v>
      </c>
      <c r="D2005">
        <v>4.24</v>
      </c>
      <c r="E2005">
        <v>95.93</v>
      </c>
      <c r="F2005">
        <v>97.501000000000005</v>
      </c>
      <c r="G2005">
        <v>90.472999999999999</v>
      </c>
      <c r="H2005">
        <v>1093.2</v>
      </c>
      <c r="I2005">
        <v>1.2151000000000001</v>
      </c>
      <c r="J2005">
        <v>6.5393999999999997</v>
      </c>
      <c r="K2005">
        <v>214.28530000000001</v>
      </c>
      <c r="L2005">
        <v>19560</v>
      </c>
      <c r="M2005">
        <v>44.49</v>
      </c>
      <c r="N2005">
        <v>1853.64</v>
      </c>
      <c r="O2005">
        <v>2.6819999999999999</v>
      </c>
      <c r="P2005">
        <v>8.173</v>
      </c>
      <c r="Q2005">
        <v>3.79</v>
      </c>
      <c r="R2005">
        <v>1.03</v>
      </c>
      <c r="S2005">
        <v>1.46</v>
      </c>
      <c r="T2005">
        <v>1.33</v>
      </c>
      <c r="U2005">
        <v>1273</v>
      </c>
      <c r="V2005">
        <v>3694.62</v>
      </c>
      <c r="W2005">
        <v>12595.06</v>
      </c>
      <c r="X2005">
        <v>10399.56</v>
      </c>
      <c r="Y2005">
        <v>2756.82</v>
      </c>
      <c r="Z2005">
        <v>26687.84</v>
      </c>
    </row>
    <row r="2006" spans="2:26" x14ac:dyDescent="0.25">
      <c r="B2006" s="3">
        <v>44179</v>
      </c>
      <c r="C2006">
        <v>337.22</v>
      </c>
      <c r="D2006">
        <v>4.2662000000000004</v>
      </c>
      <c r="E2006">
        <v>95.88</v>
      </c>
      <c r="F2006">
        <v>97.516999999999996</v>
      </c>
      <c r="G2006">
        <v>90.710999999999999</v>
      </c>
      <c r="H2006">
        <v>1091.5999999999999</v>
      </c>
      <c r="I2006">
        <v>1.2143999999999999</v>
      </c>
      <c r="J2006">
        <v>6.5510000000000002</v>
      </c>
      <c r="K2006">
        <v>213.57570000000001</v>
      </c>
      <c r="L2006">
        <v>19270</v>
      </c>
      <c r="M2006">
        <v>44.05</v>
      </c>
      <c r="N2006">
        <v>1827.35</v>
      </c>
      <c r="O2006">
        <v>2.6819999999999999</v>
      </c>
      <c r="P2006">
        <v>8.1649999999999991</v>
      </c>
      <c r="Q2006">
        <v>3.82</v>
      </c>
      <c r="R2006">
        <v>1.04</v>
      </c>
      <c r="S2006">
        <v>1.47</v>
      </c>
      <c r="T2006">
        <v>1.34</v>
      </c>
      <c r="U2006">
        <v>1235</v>
      </c>
      <c r="V2006">
        <v>3647.49</v>
      </c>
      <c r="W2006">
        <v>12440.04</v>
      </c>
      <c r="X2006">
        <v>10443.120000000001</v>
      </c>
      <c r="Y2006">
        <v>2762.2</v>
      </c>
      <c r="Z2006">
        <v>26732.44</v>
      </c>
    </row>
    <row r="2007" spans="2:26" x14ac:dyDescent="0.25">
      <c r="B2007" s="3">
        <v>44178</v>
      </c>
      <c r="C2007">
        <v>338.75</v>
      </c>
      <c r="D2007">
        <v>4.2906000000000004</v>
      </c>
      <c r="E2007">
        <v>95.82</v>
      </c>
      <c r="F2007">
        <v>97.525999999999996</v>
      </c>
      <c r="G2007">
        <v>90.975999999999999</v>
      </c>
      <c r="H2007">
        <v>1090.0999999999999</v>
      </c>
      <c r="I2007">
        <v>1.2112000000000001</v>
      </c>
      <c r="J2007">
        <v>6.5461999999999998</v>
      </c>
      <c r="K2007">
        <v>215.51429999999999</v>
      </c>
      <c r="L2007">
        <v>18020</v>
      </c>
      <c r="M2007">
        <v>43.67</v>
      </c>
      <c r="N2007">
        <v>1839.85</v>
      </c>
      <c r="O2007">
        <v>2.5910000000000002</v>
      </c>
      <c r="P2007">
        <v>8.0749999999999993</v>
      </c>
      <c r="Q2007">
        <v>3.84</v>
      </c>
      <c r="R2007">
        <v>1.05</v>
      </c>
      <c r="S2007">
        <v>1.48</v>
      </c>
      <c r="T2007">
        <v>1.35</v>
      </c>
      <c r="U2007">
        <v>1211</v>
      </c>
      <c r="V2007">
        <v>3663.46</v>
      </c>
      <c r="W2007">
        <v>12377.87</v>
      </c>
      <c r="X2007">
        <v>10452.5</v>
      </c>
      <c r="Y2007">
        <v>2770.06</v>
      </c>
      <c r="Z2007">
        <v>26652.52</v>
      </c>
    </row>
    <row r="2008" spans="2:26" x14ac:dyDescent="0.25">
      <c r="B2008" s="3">
        <v>44177</v>
      </c>
      <c r="C2008">
        <v>338.75</v>
      </c>
      <c r="D2008">
        <v>4.2906000000000004</v>
      </c>
      <c r="E2008">
        <v>95.82</v>
      </c>
      <c r="F2008">
        <v>97.525999999999996</v>
      </c>
      <c r="G2008">
        <v>90.975999999999999</v>
      </c>
      <c r="H2008">
        <v>1090.0999999999999</v>
      </c>
      <c r="I2008">
        <v>1.2112000000000001</v>
      </c>
      <c r="J2008">
        <v>6.5461999999999998</v>
      </c>
      <c r="K2008">
        <v>215.51429999999999</v>
      </c>
      <c r="L2008">
        <v>18020</v>
      </c>
      <c r="M2008">
        <v>43.67</v>
      </c>
      <c r="N2008">
        <v>1839.85</v>
      </c>
      <c r="O2008">
        <v>2.5910000000000002</v>
      </c>
      <c r="P2008">
        <v>8.0749999999999993</v>
      </c>
      <c r="Q2008">
        <v>3.84</v>
      </c>
      <c r="R2008">
        <v>1.05</v>
      </c>
      <c r="S2008">
        <v>1.48</v>
      </c>
      <c r="T2008">
        <v>1.35</v>
      </c>
      <c r="U2008">
        <v>1211</v>
      </c>
      <c r="V2008">
        <v>3663.46</v>
      </c>
      <c r="W2008">
        <v>12377.87</v>
      </c>
      <c r="X2008">
        <v>10452.5</v>
      </c>
      <c r="Y2008">
        <v>2770.06</v>
      </c>
      <c r="Z2008">
        <v>26652.52</v>
      </c>
    </row>
    <row r="2009" spans="2:26" x14ac:dyDescent="0.25">
      <c r="B2009" s="3">
        <v>44176</v>
      </c>
      <c r="C2009">
        <v>338.75</v>
      </c>
      <c r="D2009">
        <v>4.2906000000000004</v>
      </c>
      <c r="E2009">
        <v>95.73</v>
      </c>
      <c r="F2009">
        <v>97.525999999999996</v>
      </c>
      <c r="G2009">
        <v>90.975999999999999</v>
      </c>
      <c r="H2009">
        <v>1090.0999999999999</v>
      </c>
      <c r="I2009">
        <v>1.2112000000000001</v>
      </c>
      <c r="J2009">
        <v>6.5461999999999998</v>
      </c>
      <c r="K2009">
        <v>215.51429999999999</v>
      </c>
      <c r="L2009">
        <v>18020</v>
      </c>
      <c r="M2009">
        <v>43.67</v>
      </c>
      <c r="N2009">
        <v>1839.85</v>
      </c>
      <c r="O2009">
        <v>2.5910000000000002</v>
      </c>
      <c r="P2009">
        <v>8.0749999999999993</v>
      </c>
      <c r="Q2009">
        <v>3.84</v>
      </c>
      <c r="R2009">
        <v>1.05</v>
      </c>
      <c r="S2009">
        <v>1.48</v>
      </c>
      <c r="T2009">
        <v>1.35</v>
      </c>
      <c r="U2009">
        <v>1211</v>
      </c>
      <c r="V2009">
        <v>3663.46</v>
      </c>
      <c r="W2009">
        <v>12377.87</v>
      </c>
      <c r="X2009">
        <v>10452.5</v>
      </c>
      <c r="Y2009">
        <v>2770.06</v>
      </c>
      <c r="Z2009">
        <v>26652.52</v>
      </c>
    </row>
    <row r="2010" spans="2:26" x14ac:dyDescent="0.25">
      <c r="B2010" s="3">
        <v>44175</v>
      </c>
      <c r="C2010">
        <v>338.96</v>
      </c>
      <c r="D2010">
        <v>4.2469000000000001</v>
      </c>
      <c r="E2010">
        <v>95.76</v>
      </c>
      <c r="F2010">
        <v>97.543000000000006</v>
      </c>
      <c r="G2010">
        <v>90.823999999999998</v>
      </c>
      <c r="H2010">
        <v>1087.4000000000001</v>
      </c>
      <c r="I2010">
        <v>1.2138</v>
      </c>
      <c r="J2010">
        <v>6.5439999999999996</v>
      </c>
      <c r="K2010">
        <v>216.34739999999999</v>
      </c>
      <c r="L2010">
        <v>18440</v>
      </c>
      <c r="M2010">
        <v>43.89</v>
      </c>
      <c r="N2010">
        <v>1836.57</v>
      </c>
      <c r="O2010">
        <v>2.5529999999999999</v>
      </c>
      <c r="P2010">
        <v>7.915</v>
      </c>
      <c r="Q2010">
        <v>3.79</v>
      </c>
      <c r="R2010">
        <v>1.03</v>
      </c>
      <c r="S2010">
        <v>1.46</v>
      </c>
      <c r="T2010">
        <v>1.36</v>
      </c>
      <c r="U2010">
        <v>1161</v>
      </c>
      <c r="V2010">
        <v>3668.1</v>
      </c>
      <c r="W2010">
        <v>12405.81</v>
      </c>
      <c r="X2010">
        <v>10415.719999999999</v>
      </c>
      <c r="Y2010">
        <v>2746.46</v>
      </c>
      <c r="Z2010">
        <v>26756.240000000002</v>
      </c>
    </row>
    <row r="2011" spans="2:26" x14ac:dyDescent="0.25">
      <c r="B2011" s="3">
        <v>44174</v>
      </c>
      <c r="C2011">
        <v>337</v>
      </c>
      <c r="D2011">
        <v>4.2359</v>
      </c>
      <c r="E2011">
        <v>95.71</v>
      </c>
      <c r="F2011">
        <v>97.533799999999999</v>
      </c>
      <c r="G2011">
        <v>91.087000000000003</v>
      </c>
      <c r="H2011">
        <v>1084.4000000000001</v>
      </c>
      <c r="I2011">
        <v>1.2081</v>
      </c>
      <c r="J2011">
        <v>6.5434999999999999</v>
      </c>
      <c r="K2011">
        <v>210.22819999999999</v>
      </c>
      <c r="L2011">
        <v>18420</v>
      </c>
      <c r="M2011">
        <v>43.79</v>
      </c>
      <c r="N2011">
        <v>1839.55</v>
      </c>
      <c r="O2011">
        <v>2.4420000000000002</v>
      </c>
      <c r="P2011">
        <v>7.82</v>
      </c>
      <c r="Q2011">
        <v>3.78</v>
      </c>
      <c r="R2011">
        <v>1.04</v>
      </c>
      <c r="S2011">
        <v>1.47</v>
      </c>
      <c r="T2011">
        <v>1.37</v>
      </c>
      <c r="U2011">
        <v>1122</v>
      </c>
      <c r="V2011">
        <v>3672.82</v>
      </c>
      <c r="W2011">
        <v>12338.95</v>
      </c>
      <c r="X2011">
        <v>10488.32</v>
      </c>
      <c r="Y2011">
        <v>2755.47</v>
      </c>
      <c r="Z2011">
        <v>26817.94</v>
      </c>
    </row>
    <row r="2012" spans="2:26" x14ac:dyDescent="0.25">
      <c r="B2012" s="3">
        <v>44173</v>
      </c>
      <c r="C2012">
        <v>338.57</v>
      </c>
      <c r="D2012">
        <v>4.2430000000000003</v>
      </c>
      <c r="E2012">
        <v>95.64</v>
      </c>
      <c r="F2012">
        <v>97.539000000000001</v>
      </c>
      <c r="G2012">
        <v>90.965000000000003</v>
      </c>
      <c r="H2012">
        <v>1085.4000000000001</v>
      </c>
      <c r="I2012">
        <v>1.2103999999999999</v>
      </c>
      <c r="J2012">
        <v>6.5331000000000001</v>
      </c>
      <c r="K2012">
        <v>212.03870000000001</v>
      </c>
      <c r="L2012">
        <v>18825</v>
      </c>
      <c r="M2012">
        <v>43.73</v>
      </c>
      <c r="N2012">
        <v>1870.56</v>
      </c>
      <c r="O2012">
        <v>2.399</v>
      </c>
      <c r="P2012">
        <v>7.6950000000000003</v>
      </c>
      <c r="Q2012">
        <v>3.77</v>
      </c>
      <c r="R2012">
        <v>1.02</v>
      </c>
      <c r="S2012">
        <v>1.44</v>
      </c>
      <c r="T2012">
        <v>1.39</v>
      </c>
      <c r="U2012">
        <v>1121</v>
      </c>
      <c r="V2012">
        <v>3702.25</v>
      </c>
      <c r="W2012">
        <v>12582.77</v>
      </c>
      <c r="X2012">
        <v>10409.59</v>
      </c>
      <c r="Y2012">
        <v>2700.93</v>
      </c>
      <c r="Z2012">
        <v>26467.08</v>
      </c>
    </row>
    <row r="2013" spans="2:26" x14ac:dyDescent="0.25">
      <c r="B2013" s="3">
        <v>44172</v>
      </c>
      <c r="C2013">
        <v>336.2</v>
      </c>
      <c r="D2013">
        <v>4.2279</v>
      </c>
      <c r="E2013">
        <v>95.6</v>
      </c>
      <c r="F2013">
        <v>97.555999999999997</v>
      </c>
      <c r="G2013">
        <v>90.792000000000002</v>
      </c>
      <c r="H2013">
        <v>1081.9000000000001</v>
      </c>
      <c r="I2013">
        <v>1.2109000000000001</v>
      </c>
      <c r="J2013">
        <v>6.5297000000000001</v>
      </c>
      <c r="K2013">
        <v>212.66380000000001</v>
      </c>
      <c r="L2013">
        <v>19170</v>
      </c>
      <c r="M2013">
        <v>43.53</v>
      </c>
      <c r="N2013">
        <v>1862.73</v>
      </c>
      <c r="O2013">
        <v>2.4060000000000001</v>
      </c>
      <c r="P2013">
        <v>7.6</v>
      </c>
      <c r="Q2013">
        <v>3.75</v>
      </c>
      <c r="R2013">
        <v>1</v>
      </c>
      <c r="S2013">
        <v>1.42</v>
      </c>
      <c r="T2013">
        <v>1.38</v>
      </c>
      <c r="U2013">
        <v>1162</v>
      </c>
      <c r="V2013">
        <v>3691.96</v>
      </c>
      <c r="W2013">
        <v>12519.95</v>
      </c>
      <c r="X2013">
        <v>10473.32</v>
      </c>
      <c r="Y2013">
        <v>2745.44</v>
      </c>
      <c r="Z2013">
        <v>26547.439999999999</v>
      </c>
    </row>
    <row r="2014" spans="2:26" x14ac:dyDescent="0.25">
      <c r="B2014" s="3">
        <v>44171</v>
      </c>
      <c r="C2014">
        <v>331.48</v>
      </c>
      <c r="D2014">
        <v>4.2287999999999997</v>
      </c>
      <c r="E2014">
        <v>95.56</v>
      </c>
      <c r="F2014">
        <v>97.548000000000002</v>
      </c>
      <c r="G2014">
        <v>90.700999999999993</v>
      </c>
      <c r="H2014">
        <v>1082.05</v>
      </c>
      <c r="I2014">
        <v>1.2121</v>
      </c>
      <c r="J2014">
        <v>6.5315000000000003</v>
      </c>
      <c r="K2014">
        <v>210.20310000000001</v>
      </c>
      <c r="L2014">
        <v>19100</v>
      </c>
      <c r="M2014">
        <v>43.39</v>
      </c>
      <c r="N2014">
        <v>1838.86</v>
      </c>
      <c r="O2014">
        <v>2.5750000000000002</v>
      </c>
      <c r="P2014">
        <v>7.4950000000000001</v>
      </c>
      <c r="Q2014">
        <v>3.77</v>
      </c>
      <c r="R2014">
        <v>1</v>
      </c>
      <c r="S2014">
        <v>1.41</v>
      </c>
      <c r="T2014">
        <v>1.4</v>
      </c>
      <c r="U2014">
        <v>1197</v>
      </c>
      <c r="V2014">
        <v>3699.12</v>
      </c>
      <c r="W2014">
        <v>12464.23</v>
      </c>
      <c r="X2014">
        <v>10624.65</v>
      </c>
      <c r="Y2014">
        <v>2731.45</v>
      </c>
      <c r="Z2014">
        <v>26751.24</v>
      </c>
    </row>
    <row r="2015" spans="2:26" x14ac:dyDescent="0.25">
      <c r="B2015" s="3">
        <v>44170</v>
      </c>
      <c r="C2015">
        <v>331.48</v>
      </c>
      <c r="D2015">
        <v>4.2287999999999997</v>
      </c>
      <c r="E2015">
        <v>95.56</v>
      </c>
      <c r="F2015">
        <v>97.548000000000002</v>
      </c>
      <c r="G2015">
        <v>90.700999999999993</v>
      </c>
      <c r="H2015">
        <v>1082.05</v>
      </c>
      <c r="I2015">
        <v>1.2121</v>
      </c>
      <c r="J2015">
        <v>6.5315000000000003</v>
      </c>
      <c r="K2015">
        <v>210.20310000000001</v>
      </c>
      <c r="L2015">
        <v>19100</v>
      </c>
      <c r="M2015">
        <v>43.39</v>
      </c>
      <c r="N2015">
        <v>1838.86</v>
      </c>
      <c r="O2015">
        <v>2.5750000000000002</v>
      </c>
      <c r="P2015">
        <v>7.4950000000000001</v>
      </c>
      <c r="Q2015">
        <v>3.77</v>
      </c>
      <c r="R2015">
        <v>1</v>
      </c>
      <c r="S2015">
        <v>1.41</v>
      </c>
      <c r="T2015">
        <v>1.4</v>
      </c>
      <c r="U2015">
        <v>1197</v>
      </c>
      <c r="V2015">
        <v>3699.12</v>
      </c>
      <c r="W2015">
        <v>12464.23</v>
      </c>
      <c r="X2015">
        <v>10624.65</v>
      </c>
      <c r="Y2015">
        <v>2731.45</v>
      </c>
      <c r="Z2015">
        <v>26751.24</v>
      </c>
    </row>
    <row r="2016" spans="2:26" x14ac:dyDescent="0.25">
      <c r="B2016" s="3">
        <v>44169</v>
      </c>
      <c r="C2016">
        <v>331.48</v>
      </c>
      <c r="D2016">
        <v>4.2287999999999997</v>
      </c>
      <c r="E2016">
        <v>95.54</v>
      </c>
      <c r="F2016">
        <v>97.548000000000002</v>
      </c>
      <c r="G2016">
        <v>90.700999999999993</v>
      </c>
      <c r="H2016">
        <v>1082.05</v>
      </c>
      <c r="I2016">
        <v>1.2121</v>
      </c>
      <c r="J2016">
        <v>6.5315000000000003</v>
      </c>
      <c r="K2016">
        <v>210.20310000000001</v>
      </c>
      <c r="L2016">
        <v>19100</v>
      </c>
      <c r="M2016">
        <v>43.39</v>
      </c>
      <c r="N2016">
        <v>1838.86</v>
      </c>
      <c r="O2016">
        <v>2.5750000000000002</v>
      </c>
      <c r="P2016">
        <v>7.4950000000000001</v>
      </c>
      <c r="Q2016">
        <v>3.77</v>
      </c>
      <c r="R2016">
        <v>1</v>
      </c>
      <c r="S2016">
        <v>1.41</v>
      </c>
      <c r="T2016">
        <v>1.4</v>
      </c>
      <c r="U2016">
        <v>1197</v>
      </c>
      <c r="V2016">
        <v>3699.12</v>
      </c>
      <c r="W2016">
        <v>12464.23</v>
      </c>
      <c r="X2016">
        <v>10624.65</v>
      </c>
      <c r="Y2016">
        <v>2731.45</v>
      </c>
      <c r="Z2016">
        <v>26751.24</v>
      </c>
    </row>
    <row r="2017" spans="2:26" x14ac:dyDescent="0.25">
      <c r="B2017" s="3">
        <v>44168</v>
      </c>
      <c r="C2017">
        <v>337.97</v>
      </c>
      <c r="D2017">
        <v>4.2972999999999999</v>
      </c>
      <c r="E2017">
        <v>95.43</v>
      </c>
      <c r="F2017">
        <v>97.522000000000006</v>
      </c>
      <c r="G2017">
        <v>90.713999999999999</v>
      </c>
      <c r="H2017">
        <v>1096.9000000000001</v>
      </c>
      <c r="I2017">
        <v>1.2143999999999999</v>
      </c>
      <c r="J2017">
        <v>6.5429000000000004</v>
      </c>
      <c r="K2017">
        <v>211.9881</v>
      </c>
      <c r="L2017">
        <v>19565</v>
      </c>
      <c r="M2017">
        <v>42.75</v>
      </c>
      <c r="N2017">
        <v>1841.08</v>
      </c>
      <c r="O2017">
        <v>2.5070000000000001</v>
      </c>
      <c r="P2017">
        <v>7.5</v>
      </c>
      <c r="Q2017">
        <v>3.85</v>
      </c>
      <c r="R2017">
        <v>0.99</v>
      </c>
      <c r="S2017">
        <v>1.41</v>
      </c>
      <c r="T2017">
        <v>1.4</v>
      </c>
      <c r="U2017">
        <v>1189</v>
      </c>
      <c r="V2017">
        <v>3666.72</v>
      </c>
      <c r="W2017">
        <v>12377.18</v>
      </c>
      <c r="X2017">
        <v>10586.37</v>
      </c>
      <c r="Y2017">
        <v>2696.22</v>
      </c>
      <c r="Z2017">
        <v>26809.37</v>
      </c>
    </row>
    <row r="2018" spans="2:26" x14ac:dyDescent="0.25">
      <c r="B2018" s="3">
        <v>44167</v>
      </c>
      <c r="C2018">
        <v>338.91</v>
      </c>
      <c r="D2018">
        <v>4.3548999999999998</v>
      </c>
      <c r="E2018">
        <v>95.3</v>
      </c>
      <c r="F2018">
        <v>97.441999999999993</v>
      </c>
      <c r="G2018">
        <v>91.117999999999995</v>
      </c>
      <c r="H2018">
        <v>1100.5999999999999</v>
      </c>
      <c r="I2018">
        <v>1.2115</v>
      </c>
      <c r="J2018">
        <v>6.5629999999999997</v>
      </c>
      <c r="K2018">
        <v>210.8466</v>
      </c>
      <c r="L2018">
        <v>19295</v>
      </c>
      <c r="M2018">
        <v>43.74</v>
      </c>
      <c r="N2018">
        <v>1831.28</v>
      </c>
      <c r="O2018">
        <v>2.78</v>
      </c>
      <c r="P2018">
        <v>7.55</v>
      </c>
      <c r="Q2018">
        <v>3.92</v>
      </c>
      <c r="R2018">
        <v>1</v>
      </c>
      <c r="S2018">
        <v>1.43</v>
      </c>
      <c r="T2018">
        <v>1.44</v>
      </c>
      <c r="U2018">
        <v>1201</v>
      </c>
      <c r="V2018">
        <v>3669.01</v>
      </c>
      <c r="W2018">
        <v>12349.37</v>
      </c>
      <c r="X2018">
        <v>10573.79</v>
      </c>
      <c r="Y2018">
        <v>2675.9</v>
      </c>
      <c r="Z2018">
        <v>26800.98</v>
      </c>
    </row>
    <row r="2019" spans="2:26" x14ac:dyDescent="0.25">
      <c r="B2019" s="3">
        <v>44166</v>
      </c>
      <c r="C2019">
        <v>341.19</v>
      </c>
      <c r="D2019">
        <v>4.4043000000000001</v>
      </c>
      <c r="E2019">
        <v>95.19</v>
      </c>
      <c r="F2019">
        <v>97.378</v>
      </c>
      <c r="G2019">
        <v>91.313000000000002</v>
      </c>
      <c r="H2019">
        <v>1106.1500000000001</v>
      </c>
      <c r="I2019">
        <v>1.2071000000000001</v>
      </c>
      <c r="J2019">
        <v>6.5721999999999996</v>
      </c>
      <c r="K2019">
        <v>212.45949999999999</v>
      </c>
      <c r="L2019">
        <v>19275</v>
      </c>
      <c r="M2019">
        <v>44.28</v>
      </c>
      <c r="N2019">
        <v>1815.24</v>
      </c>
      <c r="O2019">
        <v>2.88</v>
      </c>
      <c r="P2019">
        <v>7.3250000000000002</v>
      </c>
      <c r="Q2019">
        <v>3.97</v>
      </c>
      <c r="R2019">
        <v>1.01</v>
      </c>
      <c r="S2019">
        <v>1.43</v>
      </c>
      <c r="T2019">
        <v>1.45</v>
      </c>
      <c r="U2019">
        <v>1211</v>
      </c>
      <c r="V2019">
        <v>3662.45</v>
      </c>
      <c r="W2019">
        <v>12355.11</v>
      </c>
      <c r="X2019">
        <v>10659.64</v>
      </c>
      <c r="Y2019">
        <v>2634.25</v>
      </c>
      <c r="Z2019">
        <v>26787.54</v>
      </c>
    </row>
    <row r="2020" spans="2:26" x14ac:dyDescent="0.25">
      <c r="B2020" s="3">
        <v>44165</v>
      </c>
      <c r="C2020">
        <v>350.19</v>
      </c>
      <c r="D2020">
        <v>4.5354999999999999</v>
      </c>
      <c r="E2020">
        <v>95.11</v>
      </c>
      <c r="F2020">
        <v>97.313999999999993</v>
      </c>
      <c r="G2020">
        <v>91.869</v>
      </c>
      <c r="H2020">
        <v>1106.4000000000001</v>
      </c>
      <c r="I2020">
        <v>1.1927000000000001</v>
      </c>
      <c r="J2020">
        <v>6.5789</v>
      </c>
      <c r="K2020">
        <v>208.11930000000001</v>
      </c>
      <c r="L2020">
        <v>19730</v>
      </c>
      <c r="M2020">
        <v>45.51</v>
      </c>
      <c r="N2020">
        <v>1776.95</v>
      </c>
      <c r="O2020">
        <v>2.8820000000000001</v>
      </c>
      <c r="P2020">
        <v>7.3250000000000002</v>
      </c>
      <c r="Q2020">
        <v>4.12</v>
      </c>
      <c r="R2020">
        <v>1.04</v>
      </c>
      <c r="S2020">
        <v>1.48</v>
      </c>
      <c r="T2020">
        <v>1.48</v>
      </c>
      <c r="U2020">
        <v>1227</v>
      </c>
      <c r="V2020">
        <v>3621.63</v>
      </c>
      <c r="W2020">
        <v>12198.74</v>
      </c>
      <c r="X2020">
        <v>10546.47</v>
      </c>
      <c r="Y2020">
        <v>2591.34</v>
      </c>
      <c r="Z2020">
        <v>26433.62</v>
      </c>
    </row>
    <row r="2021" spans="2:26" x14ac:dyDescent="0.25">
      <c r="B2021" s="3">
        <v>44164</v>
      </c>
      <c r="C2021">
        <v>349.24</v>
      </c>
      <c r="D2021">
        <v>4.5301999999999998</v>
      </c>
      <c r="E2021">
        <v>95.1</v>
      </c>
      <c r="F2021">
        <v>97.284199999999998</v>
      </c>
      <c r="G2021">
        <v>91.79</v>
      </c>
      <c r="H2021">
        <v>1103.4000000000001</v>
      </c>
      <c r="I2021">
        <v>1.1962999999999999</v>
      </c>
      <c r="J2021">
        <v>6.5781000000000001</v>
      </c>
      <c r="K2021">
        <v>206.79820000000001</v>
      </c>
      <c r="L2021">
        <v>16627.53</v>
      </c>
      <c r="M2021">
        <v>45.84</v>
      </c>
      <c r="N2021">
        <v>1787.79</v>
      </c>
      <c r="O2021">
        <v>2.843</v>
      </c>
      <c r="P2021">
        <v>7.15</v>
      </c>
      <c r="Q2021">
        <v>4.0999999999999996</v>
      </c>
      <c r="R2021">
        <v>1.06</v>
      </c>
      <c r="S2021">
        <v>1.51</v>
      </c>
      <c r="T2021">
        <v>1.49</v>
      </c>
      <c r="U2021">
        <v>1230</v>
      </c>
      <c r="V2021">
        <v>3638.35</v>
      </c>
      <c r="W2021">
        <v>12205.85</v>
      </c>
      <c r="X2021">
        <v>10790.3</v>
      </c>
      <c r="Y2021">
        <v>2633.45</v>
      </c>
      <c r="Z2021">
        <v>26644.71</v>
      </c>
    </row>
    <row r="2022" spans="2:26" x14ac:dyDescent="0.25">
      <c r="B2022" s="3">
        <v>44163</v>
      </c>
      <c r="C2022">
        <v>349.24</v>
      </c>
      <c r="D2022">
        <v>4.5301999999999998</v>
      </c>
      <c r="E2022">
        <v>95.1</v>
      </c>
      <c r="F2022">
        <v>97.284199999999998</v>
      </c>
      <c r="G2022">
        <v>91.79</v>
      </c>
      <c r="H2022">
        <v>1103.4000000000001</v>
      </c>
      <c r="I2022">
        <v>1.1962999999999999</v>
      </c>
      <c r="J2022">
        <v>6.5781000000000001</v>
      </c>
      <c r="K2022">
        <v>206.79820000000001</v>
      </c>
      <c r="L2022">
        <v>16627.53</v>
      </c>
      <c r="M2022">
        <v>45.84</v>
      </c>
      <c r="N2022">
        <v>1787.79</v>
      </c>
      <c r="O2022">
        <v>2.843</v>
      </c>
      <c r="P2022">
        <v>7.15</v>
      </c>
      <c r="Q2022">
        <v>4.0999999999999996</v>
      </c>
      <c r="R2022">
        <v>1.06</v>
      </c>
      <c r="S2022">
        <v>1.51</v>
      </c>
      <c r="T2022">
        <v>1.49</v>
      </c>
      <c r="U2022">
        <v>1230</v>
      </c>
      <c r="V2022">
        <v>3638.35</v>
      </c>
      <c r="W2022">
        <v>12205.85</v>
      </c>
      <c r="X2022">
        <v>10790.3</v>
      </c>
      <c r="Y2022">
        <v>2633.45</v>
      </c>
      <c r="Z2022">
        <v>26644.71</v>
      </c>
    </row>
    <row r="2023" spans="2:26" x14ac:dyDescent="0.25">
      <c r="B2023" s="3">
        <v>44162</v>
      </c>
      <c r="C2023">
        <v>349.24</v>
      </c>
      <c r="D2023">
        <v>4.5301999999999998</v>
      </c>
      <c r="E2023">
        <v>95.07</v>
      </c>
      <c r="F2023">
        <v>97.284199999999998</v>
      </c>
      <c r="G2023">
        <v>91.79</v>
      </c>
      <c r="H2023">
        <v>1103.4000000000001</v>
      </c>
      <c r="I2023">
        <v>1.1962999999999999</v>
      </c>
      <c r="J2023">
        <v>6.5781000000000001</v>
      </c>
      <c r="K2023">
        <v>206.79820000000001</v>
      </c>
      <c r="L2023">
        <v>16627.53</v>
      </c>
      <c r="M2023">
        <v>45.84</v>
      </c>
      <c r="N2023">
        <v>1787.79</v>
      </c>
      <c r="O2023">
        <v>2.843</v>
      </c>
      <c r="P2023">
        <v>7.15</v>
      </c>
      <c r="Q2023">
        <v>4.0999999999999996</v>
      </c>
      <c r="R2023">
        <v>1.06</v>
      </c>
      <c r="S2023">
        <v>1.51</v>
      </c>
      <c r="T2023">
        <v>1.49</v>
      </c>
      <c r="U2023">
        <v>1230</v>
      </c>
      <c r="V2023">
        <v>3638.35</v>
      </c>
      <c r="W2023">
        <v>12205.85</v>
      </c>
      <c r="X2023">
        <v>10790.3</v>
      </c>
      <c r="Y2023">
        <v>2633.45</v>
      </c>
      <c r="Z2023">
        <v>26644.71</v>
      </c>
    </row>
    <row r="2024" spans="2:26" x14ac:dyDescent="0.25">
      <c r="B2024" s="3">
        <v>44161</v>
      </c>
      <c r="C2024">
        <v>346.86</v>
      </c>
      <c r="D2024">
        <v>4.5304000000000002</v>
      </c>
      <c r="E2024">
        <v>95.05</v>
      </c>
      <c r="F2024">
        <v>97.221999999999994</v>
      </c>
      <c r="G2024">
        <v>91.994</v>
      </c>
      <c r="H2024">
        <v>1104.0999999999999</v>
      </c>
      <c r="I2024">
        <v>1.1913</v>
      </c>
      <c r="J2024">
        <v>6.5755999999999997</v>
      </c>
      <c r="K2024">
        <v>207.2525</v>
      </c>
      <c r="L2024">
        <v>18915</v>
      </c>
      <c r="M2024">
        <v>45.98</v>
      </c>
      <c r="N2024">
        <v>1815.8</v>
      </c>
      <c r="O2024">
        <v>2.8959999999999999</v>
      </c>
      <c r="P2024">
        <v>6.95</v>
      </c>
      <c r="Q2024">
        <v>4.09</v>
      </c>
      <c r="R2024">
        <v>1.07</v>
      </c>
      <c r="S2024">
        <v>1.51</v>
      </c>
      <c r="T2024">
        <v>1.49</v>
      </c>
      <c r="U2024">
        <v>1219</v>
      </c>
      <c r="V2024">
        <v>3629.65</v>
      </c>
      <c r="W2024">
        <v>12094.4</v>
      </c>
      <c r="X2024">
        <v>10701.49</v>
      </c>
      <c r="Y2024">
        <v>2625.91</v>
      </c>
      <c r="Z2024">
        <v>26537.31</v>
      </c>
    </row>
    <row r="2025" spans="2:26" x14ac:dyDescent="0.25">
      <c r="B2025" s="3">
        <v>44160</v>
      </c>
      <c r="C2025">
        <v>346.86</v>
      </c>
      <c r="D2025">
        <v>4.5313999999999997</v>
      </c>
      <c r="E2025">
        <v>95.05</v>
      </c>
      <c r="F2025">
        <v>97.161000000000001</v>
      </c>
      <c r="G2025">
        <v>91.994</v>
      </c>
      <c r="H2025">
        <v>1108.5999999999999</v>
      </c>
      <c r="I2025">
        <v>1.1917</v>
      </c>
      <c r="J2025">
        <v>6.5789999999999997</v>
      </c>
      <c r="K2025">
        <v>207.7927</v>
      </c>
      <c r="L2025">
        <v>18915</v>
      </c>
      <c r="M2025">
        <v>45.98</v>
      </c>
      <c r="N2025">
        <v>1807.56</v>
      </c>
      <c r="O2025">
        <v>2.8959999999999999</v>
      </c>
      <c r="P2025">
        <v>6.95</v>
      </c>
      <c r="Q2025">
        <v>4.09</v>
      </c>
      <c r="R2025">
        <v>1.07</v>
      </c>
      <c r="S2025">
        <v>1.51</v>
      </c>
      <c r="T2025">
        <v>1.49</v>
      </c>
      <c r="U2025">
        <v>1197</v>
      </c>
      <c r="V2025">
        <v>3629.65</v>
      </c>
      <c r="W2025">
        <v>12094.4</v>
      </c>
      <c r="X2025">
        <v>10557.83</v>
      </c>
      <c r="Y2025">
        <v>2601.54</v>
      </c>
      <c r="Z2025">
        <v>26296.86</v>
      </c>
    </row>
    <row r="2026" spans="2:26" x14ac:dyDescent="0.25">
      <c r="B2026" s="3">
        <v>44159</v>
      </c>
      <c r="C2026">
        <v>346.74</v>
      </c>
      <c r="D2026">
        <v>4.5274999999999999</v>
      </c>
      <c r="E2026">
        <v>95.02</v>
      </c>
      <c r="F2026">
        <v>97.046999999999997</v>
      </c>
      <c r="G2026">
        <v>92.225999999999999</v>
      </c>
      <c r="H2026">
        <v>1112</v>
      </c>
      <c r="I2026">
        <v>1.1892</v>
      </c>
      <c r="J2026">
        <v>6.5914999999999999</v>
      </c>
      <c r="K2026">
        <v>206.6626</v>
      </c>
      <c r="L2026">
        <v>19110</v>
      </c>
      <c r="M2026">
        <v>45.1</v>
      </c>
      <c r="N2026">
        <v>1807.59</v>
      </c>
      <c r="O2026">
        <v>2.7749999999999999</v>
      </c>
      <c r="P2026">
        <v>6.7450000000000001</v>
      </c>
      <c r="Q2026">
        <v>4.0599999999999996</v>
      </c>
      <c r="R2026">
        <v>1.07</v>
      </c>
      <c r="S2026">
        <v>1.51</v>
      </c>
      <c r="T2026">
        <v>1.5</v>
      </c>
      <c r="U2026">
        <v>1178</v>
      </c>
      <c r="V2026">
        <v>3635.41</v>
      </c>
      <c r="W2026">
        <v>12036.79</v>
      </c>
      <c r="X2026">
        <v>10612.58</v>
      </c>
      <c r="Y2026">
        <v>2617.7600000000002</v>
      </c>
      <c r="Z2026">
        <v>26165.59</v>
      </c>
    </row>
    <row r="2027" spans="2:26" x14ac:dyDescent="0.25">
      <c r="B2027" s="3">
        <v>44158</v>
      </c>
      <c r="C2027">
        <v>349.89</v>
      </c>
      <c r="D2027">
        <v>4.6325000000000003</v>
      </c>
      <c r="E2027">
        <v>94.83</v>
      </c>
      <c r="F2027">
        <v>96.94</v>
      </c>
      <c r="G2027">
        <v>92.504999999999995</v>
      </c>
      <c r="H2027">
        <v>1110.4000000000001</v>
      </c>
      <c r="I2027">
        <v>1.1840999999999999</v>
      </c>
      <c r="J2027">
        <v>6.5860000000000003</v>
      </c>
      <c r="K2027">
        <v>204.81319999999999</v>
      </c>
      <c r="L2027">
        <v>18410</v>
      </c>
      <c r="M2027">
        <v>45.22</v>
      </c>
      <c r="N2027">
        <v>1837.86</v>
      </c>
      <c r="O2027">
        <v>2.7109999999999999</v>
      </c>
      <c r="P2027">
        <v>6.55</v>
      </c>
      <c r="Q2027">
        <v>4.18</v>
      </c>
      <c r="R2027">
        <v>1.0900000000000001</v>
      </c>
      <c r="S2027">
        <v>1.53</v>
      </c>
      <c r="T2027">
        <v>1.5</v>
      </c>
      <c r="U2027">
        <v>1169</v>
      </c>
      <c r="V2027">
        <v>3577.59</v>
      </c>
      <c r="W2027">
        <v>11880.63</v>
      </c>
      <c r="X2027">
        <v>10666.53</v>
      </c>
      <c r="Y2027">
        <v>2602.59</v>
      </c>
      <c r="Z2027">
        <v>25527.37</v>
      </c>
    </row>
    <row r="2028" spans="2:26" x14ac:dyDescent="0.25">
      <c r="B2028" s="3">
        <v>44157</v>
      </c>
      <c r="C2028">
        <v>351.41</v>
      </c>
      <c r="D2028">
        <v>4.6810999999999998</v>
      </c>
      <c r="E2028">
        <v>94.74</v>
      </c>
      <c r="F2028">
        <v>96.831000000000003</v>
      </c>
      <c r="G2028">
        <v>92.391999999999996</v>
      </c>
      <c r="H2028">
        <v>1114.1500000000001</v>
      </c>
      <c r="I2028">
        <v>1.1857</v>
      </c>
      <c r="J2028">
        <v>6.5629999999999997</v>
      </c>
      <c r="K2028">
        <v>207.25530000000001</v>
      </c>
      <c r="L2028">
        <v>18685</v>
      </c>
      <c r="M2028">
        <v>45.13</v>
      </c>
      <c r="N2028">
        <v>1870.99</v>
      </c>
      <c r="O2028">
        <v>2.65</v>
      </c>
      <c r="P2028">
        <v>6.375</v>
      </c>
      <c r="Q2028">
        <v>4.22</v>
      </c>
      <c r="R2028">
        <v>1.1000000000000001</v>
      </c>
      <c r="S2028">
        <v>1.54</v>
      </c>
      <c r="T2028">
        <v>1.51</v>
      </c>
      <c r="U2028">
        <v>1148</v>
      </c>
      <c r="V2028">
        <v>3557.54</v>
      </c>
      <c r="W2028">
        <v>11854.97</v>
      </c>
      <c r="X2028">
        <v>10553.35</v>
      </c>
      <c r="Y2028">
        <v>2553.5</v>
      </c>
      <c r="Z2028">
        <v>25527.37</v>
      </c>
    </row>
    <row r="2029" spans="2:26" x14ac:dyDescent="0.25">
      <c r="B2029" s="3">
        <v>44156</v>
      </c>
      <c r="C2029">
        <v>351.41</v>
      </c>
      <c r="D2029">
        <v>4.6810999999999998</v>
      </c>
      <c r="E2029">
        <v>94.74</v>
      </c>
      <c r="F2029">
        <v>96.831000000000003</v>
      </c>
      <c r="G2029">
        <v>92.391999999999996</v>
      </c>
      <c r="H2029">
        <v>1114.1500000000001</v>
      </c>
      <c r="I2029">
        <v>1.1857</v>
      </c>
      <c r="J2029">
        <v>6.5629999999999997</v>
      </c>
      <c r="K2029">
        <v>207.25530000000001</v>
      </c>
      <c r="L2029">
        <v>18685</v>
      </c>
      <c r="M2029">
        <v>45.13</v>
      </c>
      <c r="N2029">
        <v>1870.99</v>
      </c>
      <c r="O2029">
        <v>2.65</v>
      </c>
      <c r="P2029">
        <v>6.375</v>
      </c>
      <c r="Q2029">
        <v>4.22</v>
      </c>
      <c r="R2029">
        <v>1.1000000000000001</v>
      </c>
      <c r="S2029">
        <v>1.54</v>
      </c>
      <c r="T2029">
        <v>1.51</v>
      </c>
      <c r="U2029">
        <v>1148</v>
      </c>
      <c r="V2029">
        <v>3557.54</v>
      </c>
      <c r="W2029">
        <v>11854.97</v>
      </c>
      <c r="X2029">
        <v>10553.35</v>
      </c>
      <c r="Y2029">
        <v>2553.5</v>
      </c>
      <c r="Z2029">
        <v>25527.37</v>
      </c>
    </row>
    <row r="2030" spans="2:26" x14ac:dyDescent="0.25">
      <c r="B2030" s="3">
        <v>44155</v>
      </c>
      <c r="C2030">
        <v>351.41</v>
      </c>
      <c r="D2030">
        <v>4.6810999999999998</v>
      </c>
      <c r="E2030">
        <v>94.73</v>
      </c>
      <c r="F2030">
        <v>96.831000000000003</v>
      </c>
      <c r="G2030">
        <v>92.391999999999996</v>
      </c>
      <c r="H2030">
        <v>1114.1500000000001</v>
      </c>
      <c r="I2030">
        <v>1.1857</v>
      </c>
      <c r="J2030">
        <v>6.5629999999999997</v>
      </c>
      <c r="K2030">
        <v>207.25530000000001</v>
      </c>
      <c r="L2030">
        <v>18685</v>
      </c>
      <c r="M2030">
        <v>45.13</v>
      </c>
      <c r="N2030">
        <v>1870.99</v>
      </c>
      <c r="O2030">
        <v>2.65</v>
      </c>
      <c r="P2030">
        <v>6.375</v>
      </c>
      <c r="Q2030">
        <v>4.22</v>
      </c>
      <c r="R2030">
        <v>1.1000000000000001</v>
      </c>
      <c r="S2030">
        <v>1.54</v>
      </c>
      <c r="T2030">
        <v>1.51</v>
      </c>
      <c r="U2030">
        <v>1148</v>
      </c>
      <c r="V2030">
        <v>3557.54</v>
      </c>
      <c r="W2030">
        <v>11854.97</v>
      </c>
      <c r="X2030">
        <v>10553.35</v>
      </c>
      <c r="Y2030">
        <v>2553.5</v>
      </c>
      <c r="Z2030">
        <v>25527.37</v>
      </c>
    </row>
    <row r="2031" spans="2:26" x14ac:dyDescent="0.25">
      <c r="B2031" s="3">
        <v>44154</v>
      </c>
      <c r="C2031">
        <v>350.95</v>
      </c>
      <c r="D2031">
        <v>4.6847000000000003</v>
      </c>
      <c r="E2031">
        <v>94.7</v>
      </c>
      <c r="F2031">
        <v>96.691000000000003</v>
      </c>
      <c r="G2031">
        <v>92.293999999999997</v>
      </c>
      <c r="H2031">
        <v>1115.25</v>
      </c>
      <c r="I2031">
        <v>1.1875</v>
      </c>
      <c r="J2031">
        <v>6.5839999999999996</v>
      </c>
      <c r="K2031">
        <v>209.9761</v>
      </c>
      <c r="L2031">
        <v>18095</v>
      </c>
      <c r="M2031">
        <v>45.18</v>
      </c>
      <c r="N2031">
        <v>1866.54</v>
      </c>
      <c r="O2031">
        <v>2.5920000000000001</v>
      </c>
      <c r="P2031">
        <v>6.25</v>
      </c>
      <c r="Q2031">
        <v>4.22</v>
      </c>
      <c r="R2031">
        <v>1.0900000000000001</v>
      </c>
      <c r="S2031">
        <v>1.54</v>
      </c>
      <c r="T2031">
        <v>1.52</v>
      </c>
      <c r="U2031">
        <v>1134</v>
      </c>
      <c r="V2031">
        <v>3581.87</v>
      </c>
      <c r="W2031">
        <v>11904.71</v>
      </c>
      <c r="X2031">
        <v>10555.36</v>
      </c>
      <c r="Y2031">
        <v>2547.42</v>
      </c>
      <c r="Z2031">
        <v>25634.34</v>
      </c>
    </row>
    <row r="2032" spans="2:26" x14ac:dyDescent="0.25">
      <c r="B2032" s="3">
        <v>44153</v>
      </c>
      <c r="C2032">
        <v>348.64</v>
      </c>
      <c r="D2032">
        <v>4.6551999999999998</v>
      </c>
      <c r="E2032">
        <v>94.72</v>
      </c>
      <c r="F2032">
        <v>96.647000000000006</v>
      </c>
      <c r="G2032">
        <v>92.316000000000003</v>
      </c>
      <c r="H2032">
        <v>1103.9000000000001</v>
      </c>
      <c r="I2032">
        <v>1.1853</v>
      </c>
      <c r="J2032">
        <v>6.5605000000000002</v>
      </c>
      <c r="K2032">
        <v>206.35059999999999</v>
      </c>
      <c r="L2032">
        <v>17685</v>
      </c>
      <c r="M2032">
        <v>45.54</v>
      </c>
      <c r="N2032">
        <v>1872.24</v>
      </c>
      <c r="O2032">
        <v>2.7120000000000002</v>
      </c>
      <c r="P2032">
        <v>6.43</v>
      </c>
      <c r="Q2032">
        <v>4.17</v>
      </c>
      <c r="R2032">
        <v>1.1000000000000001</v>
      </c>
      <c r="S2032">
        <v>1.55</v>
      </c>
      <c r="T2032">
        <v>1.51</v>
      </c>
      <c r="U2032">
        <v>1115</v>
      </c>
      <c r="V2032">
        <v>3567.79</v>
      </c>
      <c r="W2032">
        <v>11801.6</v>
      </c>
      <c r="X2032">
        <v>10640.05</v>
      </c>
      <c r="Y2032">
        <v>2545.64</v>
      </c>
      <c r="Z2032">
        <v>25728.14</v>
      </c>
    </row>
    <row r="2033" spans="2:26" x14ac:dyDescent="0.25">
      <c r="B2033" s="3">
        <v>44152</v>
      </c>
      <c r="C2033">
        <v>350.51</v>
      </c>
      <c r="D2033">
        <v>4.7133000000000003</v>
      </c>
      <c r="E2033">
        <v>94.68</v>
      </c>
      <c r="F2033">
        <v>96.572000000000003</v>
      </c>
      <c r="G2033">
        <v>92.415999999999997</v>
      </c>
      <c r="H2033">
        <v>1106.55</v>
      </c>
      <c r="I2033">
        <v>1.1861999999999999</v>
      </c>
      <c r="J2033">
        <v>6.5567000000000002</v>
      </c>
      <c r="K2033">
        <v>207.52090000000001</v>
      </c>
      <c r="L2033">
        <v>17730</v>
      </c>
      <c r="M2033">
        <v>45.34</v>
      </c>
      <c r="N2033">
        <v>1880.38</v>
      </c>
      <c r="O2033">
        <v>2.6920000000000002</v>
      </c>
      <c r="P2033">
        <v>6.5650000000000004</v>
      </c>
      <c r="Q2033">
        <v>4.24</v>
      </c>
      <c r="R2033">
        <v>1.1200000000000001</v>
      </c>
      <c r="S2033">
        <v>1.58</v>
      </c>
      <c r="T2033">
        <v>1.51</v>
      </c>
      <c r="U2033">
        <v>1112</v>
      </c>
      <c r="V2033">
        <v>3609.53</v>
      </c>
      <c r="W2033">
        <v>11899.34</v>
      </c>
      <c r="X2033">
        <v>10550.2</v>
      </c>
      <c r="Y2033">
        <v>2539.15</v>
      </c>
      <c r="Z2033">
        <v>26014.62</v>
      </c>
    </row>
    <row r="2034" spans="2:26" x14ac:dyDescent="0.25">
      <c r="B2034" s="3">
        <v>44151</v>
      </c>
      <c r="C2034">
        <v>345.15</v>
      </c>
      <c r="D2034">
        <v>4.7243000000000004</v>
      </c>
      <c r="E2034">
        <v>94.71</v>
      </c>
      <c r="F2034">
        <v>96.453999999999994</v>
      </c>
      <c r="G2034">
        <v>92.641999999999996</v>
      </c>
      <c r="H2034">
        <v>1109</v>
      </c>
      <c r="I2034">
        <v>1.1852</v>
      </c>
      <c r="J2034">
        <v>6.5848000000000004</v>
      </c>
      <c r="K2034">
        <v>204.44280000000001</v>
      </c>
      <c r="L2034">
        <v>16895</v>
      </c>
      <c r="M2034">
        <v>45.43</v>
      </c>
      <c r="N2034">
        <v>1888.95</v>
      </c>
      <c r="O2034">
        <v>2.6970000000000001</v>
      </c>
      <c r="P2034">
        <v>6.75</v>
      </c>
      <c r="Q2034">
        <v>4.2699999999999996</v>
      </c>
      <c r="R2034">
        <v>1.1200000000000001</v>
      </c>
      <c r="S2034">
        <v>1.58</v>
      </c>
      <c r="T2034">
        <v>1.5</v>
      </c>
      <c r="U2034">
        <v>1111</v>
      </c>
      <c r="V2034">
        <v>3626.91</v>
      </c>
      <c r="W2034">
        <v>11924.13</v>
      </c>
      <c r="X2034">
        <v>10578.94</v>
      </c>
      <c r="Y2034">
        <v>2543.0300000000002</v>
      </c>
      <c r="Z2034">
        <v>25906.93</v>
      </c>
    </row>
    <row r="2035" spans="2:26" x14ac:dyDescent="0.25">
      <c r="B2035" s="3">
        <v>44150</v>
      </c>
      <c r="C2035">
        <v>347.71</v>
      </c>
      <c r="D2035">
        <v>4.7995999999999999</v>
      </c>
      <c r="E2035">
        <v>94.62</v>
      </c>
      <c r="F2035">
        <v>96.305999999999997</v>
      </c>
      <c r="G2035">
        <v>92.754999999999995</v>
      </c>
      <c r="H2035">
        <v>1115.6500000000001</v>
      </c>
      <c r="I2035">
        <v>1.1834</v>
      </c>
      <c r="J2035">
        <v>6.6064999999999996</v>
      </c>
      <c r="K2035">
        <v>202.93119999999999</v>
      </c>
      <c r="L2035">
        <v>16270</v>
      </c>
      <c r="M2035">
        <v>45.25</v>
      </c>
      <c r="N2035">
        <v>1889.2</v>
      </c>
      <c r="O2035">
        <v>2.9950000000000001</v>
      </c>
      <c r="P2035">
        <v>6.899</v>
      </c>
      <c r="Q2035">
        <v>4.3499999999999996</v>
      </c>
      <c r="R2035">
        <v>1.1399999999999999</v>
      </c>
      <c r="S2035">
        <v>1.61</v>
      </c>
      <c r="T2035">
        <v>1.52</v>
      </c>
      <c r="U2035">
        <v>1115</v>
      </c>
      <c r="V2035">
        <v>3585.15</v>
      </c>
      <c r="W2035">
        <v>11829.29</v>
      </c>
      <c r="X2035">
        <v>10545.27</v>
      </c>
      <c r="Y2035">
        <v>2493.87</v>
      </c>
      <c r="Z2035">
        <v>25385.87</v>
      </c>
    </row>
    <row r="2036" spans="2:26" x14ac:dyDescent="0.25">
      <c r="B2036" s="3">
        <v>44149</v>
      </c>
      <c r="C2036">
        <v>347.71</v>
      </c>
      <c r="D2036">
        <v>4.7995999999999999</v>
      </c>
      <c r="E2036">
        <v>94.62</v>
      </c>
      <c r="F2036">
        <v>96.305999999999997</v>
      </c>
      <c r="G2036">
        <v>92.754999999999995</v>
      </c>
      <c r="H2036">
        <v>1115.6500000000001</v>
      </c>
      <c r="I2036">
        <v>1.1834</v>
      </c>
      <c r="J2036">
        <v>6.6064999999999996</v>
      </c>
      <c r="K2036">
        <v>202.93119999999999</v>
      </c>
      <c r="L2036">
        <v>16270</v>
      </c>
      <c r="M2036">
        <v>45.25</v>
      </c>
      <c r="N2036">
        <v>1889.2</v>
      </c>
      <c r="O2036">
        <v>2.9950000000000001</v>
      </c>
      <c r="P2036">
        <v>6.899</v>
      </c>
      <c r="Q2036">
        <v>4.3499999999999996</v>
      </c>
      <c r="R2036">
        <v>1.1399999999999999</v>
      </c>
      <c r="S2036">
        <v>1.61</v>
      </c>
      <c r="T2036">
        <v>1.52</v>
      </c>
      <c r="U2036">
        <v>1115</v>
      </c>
      <c r="V2036">
        <v>3585.15</v>
      </c>
      <c r="W2036">
        <v>11829.29</v>
      </c>
      <c r="X2036">
        <v>10545.27</v>
      </c>
      <c r="Y2036">
        <v>2493.87</v>
      </c>
      <c r="Z2036">
        <v>25385.87</v>
      </c>
    </row>
    <row r="2037" spans="2:26" x14ac:dyDescent="0.25">
      <c r="B2037" s="3">
        <v>44148</v>
      </c>
      <c r="C2037">
        <v>347.71</v>
      </c>
      <c r="D2037">
        <v>4.7995999999999999</v>
      </c>
      <c r="E2037">
        <v>94.58</v>
      </c>
      <c r="F2037">
        <v>96.305999999999997</v>
      </c>
      <c r="G2037">
        <v>92.754999999999995</v>
      </c>
      <c r="H2037">
        <v>1115.6500000000001</v>
      </c>
      <c r="I2037">
        <v>1.1834</v>
      </c>
      <c r="J2037">
        <v>6.6064999999999996</v>
      </c>
      <c r="K2037">
        <v>202.93119999999999</v>
      </c>
      <c r="L2037">
        <v>16270</v>
      </c>
      <c r="M2037">
        <v>45.25</v>
      </c>
      <c r="N2037">
        <v>1889.2</v>
      </c>
      <c r="O2037">
        <v>2.9950000000000001</v>
      </c>
      <c r="P2037">
        <v>6.899</v>
      </c>
      <c r="Q2037">
        <v>4.3499999999999996</v>
      </c>
      <c r="R2037">
        <v>1.1399999999999999</v>
      </c>
      <c r="S2037">
        <v>1.61</v>
      </c>
      <c r="T2037">
        <v>1.52</v>
      </c>
      <c r="U2037">
        <v>1115</v>
      </c>
      <c r="V2037">
        <v>3585.15</v>
      </c>
      <c r="W2037">
        <v>11829.29</v>
      </c>
      <c r="X2037">
        <v>10545.27</v>
      </c>
      <c r="Y2037">
        <v>2493.87</v>
      </c>
      <c r="Z2037">
        <v>25385.87</v>
      </c>
    </row>
    <row r="2038" spans="2:26" x14ac:dyDescent="0.25">
      <c r="B2038" s="3">
        <v>44147</v>
      </c>
      <c r="C2038">
        <v>348.97</v>
      </c>
      <c r="D2038">
        <v>4.8159999999999998</v>
      </c>
      <c r="E2038">
        <v>94.63</v>
      </c>
      <c r="F2038">
        <v>96.265000000000001</v>
      </c>
      <c r="G2038">
        <v>92.962999999999994</v>
      </c>
      <c r="H2038">
        <v>1114.9000000000001</v>
      </c>
      <c r="I2038">
        <v>1.1806000000000001</v>
      </c>
      <c r="J2038">
        <v>6.6130000000000004</v>
      </c>
      <c r="K2038">
        <v>204.2054</v>
      </c>
      <c r="L2038">
        <v>16240</v>
      </c>
      <c r="M2038">
        <v>45.81</v>
      </c>
      <c r="N2038">
        <v>1876.83</v>
      </c>
      <c r="O2038">
        <v>2.976</v>
      </c>
      <c r="P2038">
        <v>6.9</v>
      </c>
      <c r="Q2038">
        <v>4.3499999999999996</v>
      </c>
      <c r="R2038">
        <v>1.1499999999999999</v>
      </c>
      <c r="S2038">
        <v>1.61</v>
      </c>
      <c r="T2038">
        <v>1.52</v>
      </c>
      <c r="U2038">
        <v>1124</v>
      </c>
      <c r="V2038">
        <v>3537.01</v>
      </c>
      <c r="W2038">
        <v>11709.59</v>
      </c>
      <c r="X2038">
        <v>10579.47</v>
      </c>
      <c r="Y2038">
        <v>2475.62</v>
      </c>
      <c r="Z2038">
        <v>25520.880000000001</v>
      </c>
    </row>
    <row r="2039" spans="2:26" x14ac:dyDescent="0.25">
      <c r="B2039" s="3">
        <v>44146</v>
      </c>
      <c r="C2039">
        <v>346.75</v>
      </c>
      <c r="D2039">
        <v>4.6635999999999997</v>
      </c>
      <c r="E2039">
        <v>94.76</v>
      </c>
      <c r="F2039">
        <v>96.159000000000006</v>
      </c>
      <c r="G2039">
        <v>93.043000000000006</v>
      </c>
      <c r="H2039">
        <v>1109.95</v>
      </c>
      <c r="I2039">
        <v>1.1777</v>
      </c>
      <c r="J2039">
        <v>6.6310000000000002</v>
      </c>
      <c r="K2039">
        <v>206.3415</v>
      </c>
      <c r="L2039">
        <v>15805</v>
      </c>
      <c r="M2039">
        <v>46.27</v>
      </c>
      <c r="N2039">
        <v>1865.73</v>
      </c>
      <c r="O2039">
        <v>3.0310000000000001</v>
      </c>
      <c r="P2039">
        <v>6.9050000000000002</v>
      </c>
      <c r="Q2039">
        <v>4.12</v>
      </c>
      <c r="R2039">
        <v>1.1100000000000001</v>
      </c>
      <c r="S2039">
        <v>1.57</v>
      </c>
      <c r="T2039">
        <v>1.49</v>
      </c>
      <c r="U2039">
        <v>1141</v>
      </c>
      <c r="V2039">
        <v>3572.66</v>
      </c>
      <c r="W2039">
        <v>11786.43</v>
      </c>
      <c r="X2039">
        <v>10541.34</v>
      </c>
      <c r="Y2039">
        <v>2485.87</v>
      </c>
      <c r="Z2039">
        <v>25349.599999999999</v>
      </c>
    </row>
    <row r="2040" spans="2:26" x14ac:dyDescent="0.25">
      <c r="B2040" s="3">
        <v>44145</v>
      </c>
      <c r="C2040">
        <v>346.75</v>
      </c>
      <c r="D2040">
        <v>4.6685999999999996</v>
      </c>
      <c r="E2040">
        <v>94.76</v>
      </c>
      <c r="F2040">
        <v>96.013999999999996</v>
      </c>
      <c r="G2040">
        <v>92.748999999999995</v>
      </c>
      <c r="H2040">
        <v>1115.0999999999999</v>
      </c>
      <c r="I2040">
        <v>1.1815</v>
      </c>
      <c r="J2040">
        <v>6.617</v>
      </c>
      <c r="K2040">
        <v>206.31110000000001</v>
      </c>
      <c r="L2040">
        <v>15355</v>
      </c>
      <c r="M2040">
        <v>45.78</v>
      </c>
      <c r="N2040">
        <v>1877.32</v>
      </c>
      <c r="O2040">
        <v>2.9489999999999998</v>
      </c>
      <c r="P2040">
        <v>6.9050000000000002</v>
      </c>
      <c r="Q2040">
        <v>4.12</v>
      </c>
      <c r="R2040">
        <v>1.1100000000000001</v>
      </c>
      <c r="S2040">
        <v>1.57</v>
      </c>
      <c r="T2040">
        <v>1.49</v>
      </c>
      <c r="U2040">
        <v>1200</v>
      </c>
      <c r="V2040">
        <v>3545.53</v>
      </c>
      <c r="W2040">
        <v>11553.86</v>
      </c>
      <c r="X2040">
        <v>10586.89</v>
      </c>
      <c r="Y2040">
        <v>2452.83</v>
      </c>
      <c r="Z2040">
        <v>24905.59</v>
      </c>
    </row>
    <row r="2041" spans="2:26" x14ac:dyDescent="0.25">
      <c r="B2041" s="3">
        <v>44144</v>
      </c>
      <c r="C2041">
        <v>344.58</v>
      </c>
      <c r="D2041">
        <v>4.6233000000000004</v>
      </c>
      <c r="E2041">
        <v>94.57</v>
      </c>
      <c r="F2041">
        <v>95.84</v>
      </c>
      <c r="G2041">
        <v>92.724999999999994</v>
      </c>
      <c r="H2041">
        <v>1113.3</v>
      </c>
      <c r="I2041">
        <v>1.1813</v>
      </c>
      <c r="J2041">
        <v>6.6295000000000002</v>
      </c>
      <c r="K2041">
        <v>207.83969999999999</v>
      </c>
      <c r="L2041">
        <v>15450</v>
      </c>
      <c r="M2041">
        <v>46</v>
      </c>
      <c r="N2041">
        <v>1863.04</v>
      </c>
      <c r="O2041">
        <v>2.859</v>
      </c>
      <c r="P2041">
        <v>6.9050000000000002</v>
      </c>
      <c r="Q2041">
        <v>4.01</v>
      </c>
      <c r="R2041">
        <v>1.1000000000000001</v>
      </c>
      <c r="S2041">
        <v>1.56</v>
      </c>
      <c r="T2041">
        <v>1.48</v>
      </c>
      <c r="U2041">
        <v>1207</v>
      </c>
      <c r="V2041">
        <v>3550.5</v>
      </c>
      <c r="W2041">
        <v>11713.78</v>
      </c>
      <c r="X2041">
        <v>10633.07</v>
      </c>
      <c r="Y2041">
        <v>2447.1999999999998</v>
      </c>
      <c r="Z2041">
        <v>24839.84</v>
      </c>
    </row>
    <row r="2042" spans="2:26" x14ac:dyDescent="0.25">
      <c r="B2042" s="3">
        <v>44143</v>
      </c>
      <c r="C2042">
        <v>366.38</v>
      </c>
      <c r="D2042">
        <v>4.9856999999999996</v>
      </c>
      <c r="E2042">
        <v>93.92</v>
      </c>
      <c r="F2042">
        <v>95.283000000000001</v>
      </c>
      <c r="G2042">
        <v>92.228999999999999</v>
      </c>
      <c r="H2042">
        <v>1120.5</v>
      </c>
      <c r="I2042">
        <v>1.1874</v>
      </c>
      <c r="J2042">
        <v>6.6124000000000001</v>
      </c>
      <c r="K2042">
        <v>209.1147</v>
      </c>
      <c r="L2042">
        <v>15630</v>
      </c>
      <c r="M2042">
        <v>44.76</v>
      </c>
      <c r="N2042">
        <v>1951.35</v>
      </c>
      <c r="O2042">
        <v>2.8879999999999999</v>
      </c>
      <c r="P2042">
        <v>6.9050000000000002</v>
      </c>
      <c r="Q2042">
        <v>4.42</v>
      </c>
      <c r="R2042">
        <v>1.17</v>
      </c>
      <c r="S2042">
        <v>1.65</v>
      </c>
      <c r="T2042">
        <v>1.64</v>
      </c>
      <c r="U2042">
        <v>1196</v>
      </c>
      <c r="V2042">
        <v>3509.44</v>
      </c>
      <c r="W2042">
        <v>11895.23</v>
      </c>
      <c r="X2042">
        <v>10497.8</v>
      </c>
      <c r="Y2042">
        <v>2416.5</v>
      </c>
      <c r="Z2042">
        <v>24325.23</v>
      </c>
    </row>
    <row r="2043" spans="2:26" x14ac:dyDescent="0.25">
      <c r="B2043" s="3">
        <v>44142</v>
      </c>
      <c r="C2043">
        <v>366.38</v>
      </c>
      <c r="D2043">
        <v>4.9856999999999996</v>
      </c>
      <c r="E2043">
        <v>93.92</v>
      </c>
      <c r="F2043">
        <v>95.283000000000001</v>
      </c>
      <c r="G2043">
        <v>92.228999999999999</v>
      </c>
      <c r="H2043">
        <v>1120.5</v>
      </c>
      <c r="I2043">
        <v>1.1874</v>
      </c>
      <c r="J2043">
        <v>6.6124000000000001</v>
      </c>
      <c r="K2043">
        <v>209.1147</v>
      </c>
      <c r="L2043">
        <v>15630</v>
      </c>
      <c r="M2043">
        <v>44.76</v>
      </c>
      <c r="N2043">
        <v>1951.35</v>
      </c>
      <c r="O2043">
        <v>2.8879999999999999</v>
      </c>
      <c r="P2043">
        <v>6.9050000000000002</v>
      </c>
      <c r="Q2043">
        <v>4.42</v>
      </c>
      <c r="R2043">
        <v>1.17</v>
      </c>
      <c r="S2043">
        <v>1.65</v>
      </c>
      <c r="T2043">
        <v>1.64</v>
      </c>
      <c r="U2043">
        <v>1196</v>
      </c>
      <c r="V2043">
        <v>3509.44</v>
      </c>
      <c r="W2043">
        <v>11895.23</v>
      </c>
      <c r="X2043">
        <v>10497.8</v>
      </c>
      <c r="Y2043">
        <v>2416.5</v>
      </c>
      <c r="Z2043">
        <v>24325.23</v>
      </c>
    </row>
    <row r="2044" spans="2:26" x14ac:dyDescent="0.25">
      <c r="B2044" s="3">
        <v>44141</v>
      </c>
      <c r="C2044">
        <v>366.38</v>
      </c>
      <c r="D2044">
        <v>4.9856999999999996</v>
      </c>
      <c r="E2044">
        <v>93.78</v>
      </c>
      <c r="F2044">
        <v>95.283000000000001</v>
      </c>
      <c r="G2044">
        <v>92.228999999999999</v>
      </c>
      <c r="H2044">
        <v>1120.5</v>
      </c>
      <c r="I2044">
        <v>1.1874</v>
      </c>
      <c r="J2044">
        <v>6.6124000000000001</v>
      </c>
      <c r="K2044">
        <v>209.1147</v>
      </c>
      <c r="L2044">
        <v>15630</v>
      </c>
      <c r="M2044">
        <v>44.76</v>
      </c>
      <c r="N2044">
        <v>1951.35</v>
      </c>
      <c r="O2044">
        <v>2.8879999999999999</v>
      </c>
      <c r="P2044">
        <v>6.9050000000000002</v>
      </c>
      <c r="Q2044">
        <v>4.42</v>
      </c>
      <c r="R2044">
        <v>1.17</v>
      </c>
      <c r="S2044">
        <v>1.65</v>
      </c>
      <c r="T2044">
        <v>1.64</v>
      </c>
      <c r="U2044">
        <v>1196</v>
      </c>
      <c r="V2044">
        <v>3509.44</v>
      </c>
      <c r="W2044">
        <v>11895.23</v>
      </c>
      <c r="X2044">
        <v>10497.8</v>
      </c>
      <c r="Y2044">
        <v>2416.5</v>
      </c>
      <c r="Z2044">
        <v>24325.23</v>
      </c>
    </row>
    <row r="2045" spans="2:26" x14ac:dyDescent="0.25">
      <c r="B2045" s="3">
        <v>44140</v>
      </c>
      <c r="C2045">
        <v>367.72</v>
      </c>
      <c r="D2045">
        <v>4.9664999999999999</v>
      </c>
      <c r="E2045">
        <v>93.71</v>
      </c>
      <c r="F2045">
        <v>95.197999999999993</v>
      </c>
      <c r="G2045">
        <v>92.525000000000006</v>
      </c>
      <c r="H2045">
        <v>1128.3</v>
      </c>
      <c r="I2045">
        <v>1.1826000000000001</v>
      </c>
      <c r="J2045">
        <v>6.6064999999999996</v>
      </c>
      <c r="K2045">
        <v>203.26679999999999</v>
      </c>
      <c r="L2045">
        <v>15260</v>
      </c>
      <c r="M2045">
        <v>45.43</v>
      </c>
      <c r="N2045">
        <v>1949.66</v>
      </c>
      <c r="O2045">
        <v>2.9420000000000002</v>
      </c>
      <c r="P2045">
        <v>6.8550000000000004</v>
      </c>
      <c r="Q2045">
        <v>4.3600000000000003</v>
      </c>
      <c r="R2045">
        <v>1.19</v>
      </c>
      <c r="S2045">
        <v>1.68</v>
      </c>
      <c r="T2045">
        <v>1.65</v>
      </c>
      <c r="U2045">
        <v>1194</v>
      </c>
      <c r="V2045">
        <v>3510.45</v>
      </c>
      <c r="W2045">
        <v>11890.93</v>
      </c>
      <c r="X2045">
        <v>10478.84</v>
      </c>
      <c r="Y2045">
        <v>2413.79</v>
      </c>
      <c r="Z2045">
        <v>24105.279999999999</v>
      </c>
    </row>
    <row r="2046" spans="2:26" x14ac:dyDescent="0.25">
      <c r="B2046" s="3">
        <v>44139</v>
      </c>
      <c r="C2046">
        <v>379.43</v>
      </c>
      <c r="D2046">
        <v>5.1567999999999996</v>
      </c>
      <c r="E2046">
        <v>93.43</v>
      </c>
      <c r="F2046">
        <v>94.924999999999997</v>
      </c>
      <c r="G2046">
        <v>93.406999999999996</v>
      </c>
      <c r="H2046">
        <v>1137.6500000000001</v>
      </c>
      <c r="I2046">
        <v>1.1726000000000001</v>
      </c>
      <c r="J2046">
        <v>6.6524000000000001</v>
      </c>
      <c r="K2046">
        <v>199.3698</v>
      </c>
      <c r="L2046">
        <v>14200</v>
      </c>
      <c r="M2046">
        <v>45.72</v>
      </c>
      <c r="N2046">
        <v>1902.92</v>
      </c>
      <c r="O2046">
        <v>3.0459999999999998</v>
      </c>
      <c r="P2046">
        <v>6.8550000000000004</v>
      </c>
      <c r="Q2046">
        <v>4.57</v>
      </c>
      <c r="R2046">
        <v>1.22</v>
      </c>
      <c r="S2046">
        <v>1.72</v>
      </c>
      <c r="T2046">
        <v>1.65</v>
      </c>
      <c r="U2046">
        <v>1224</v>
      </c>
      <c r="V2046">
        <v>3443.44</v>
      </c>
      <c r="W2046">
        <v>11590.78</v>
      </c>
      <c r="X2046">
        <v>10099.16</v>
      </c>
      <c r="Y2046">
        <v>2357.3200000000002</v>
      </c>
      <c r="Z2046">
        <v>23695.23</v>
      </c>
    </row>
    <row r="2047" spans="2:26" x14ac:dyDescent="0.25">
      <c r="B2047" s="3">
        <v>44138</v>
      </c>
      <c r="C2047">
        <v>381.89</v>
      </c>
      <c r="D2047">
        <v>5.3331999999999997</v>
      </c>
      <c r="E2047">
        <v>93.24</v>
      </c>
      <c r="F2047">
        <v>94.917000000000002</v>
      </c>
      <c r="G2047">
        <v>93.552999999999997</v>
      </c>
      <c r="H2047">
        <v>1134.1500000000001</v>
      </c>
      <c r="I2047">
        <v>1.1715</v>
      </c>
      <c r="J2047">
        <v>6.6776</v>
      </c>
      <c r="K2047">
        <v>196.54480000000001</v>
      </c>
      <c r="L2047">
        <v>13845</v>
      </c>
      <c r="M2047">
        <v>45.13</v>
      </c>
      <c r="N2047">
        <v>1909.17</v>
      </c>
      <c r="O2047">
        <v>3.0590000000000002</v>
      </c>
      <c r="P2047">
        <v>6.8</v>
      </c>
      <c r="Q2047">
        <v>4.84</v>
      </c>
      <c r="R2047">
        <v>1.24</v>
      </c>
      <c r="S2047">
        <v>1.74</v>
      </c>
      <c r="T2047">
        <v>1.64</v>
      </c>
      <c r="U2047">
        <v>1263</v>
      </c>
      <c r="V2047">
        <v>3369.16</v>
      </c>
      <c r="W2047">
        <v>11160.57</v>
      </c>
      <c r="X2047">
        <v>10071.41</v>
      </c>
      <c r="Y2047">
        <v>2343.31</v>
      </c>
      <c r="Z2047">
        <v>23295.48</v>
      </c>
    </row>
    <row r="2048" spans="2:26" x14ac:dyDescent="0.25">
      <c r="B2048" s="3">
        <v>44137</v>
      </c>
      <c r="C2048">
        <v>389.79</v>
      </c>
      <c r="D2048">
        <v>5.4789000000000003</v>
      </c>
      <c r="E2048">
        <v>93.21</v>
      </c>
      <c r="F2048">
        <v>94.849000000000004</v>
      </c>
      <c r="G2048">
        <v>94.129000000000005</v>
      </c>
      <c r="H2048">
        <v>1133.7</v>
      </c>
      <c r="I2048">
        <v>1.1640999999999999</v>
      </c>
      <c r="J2048">
        <v>6.6909000000000001</v>
      </c>
      <c r="K2048">
        <v>197.28909999999999</v>
      </c>
      <c r="L2048">
        <v>13790</v>
      </c>
      <c r="M2048">
        <v>45.34</v>
      </c>
      <c r="N2048">
        <v>1895.48</v>
      </c>
      <c r="O2048">
        <v>3.2440000000000002</v>
      </c>
      <c r="P2048">
        <v>6.915</v>
      </c>
      <c r="Q2048">
        <v>5.01</v>
      </c>
      <c r="R2048">
        <v>1.26</v>
      </c>
      <c r="S2048">
        <v>1.76</v>
      </c>
      <c r="T2048">
        <v>1.64</v>
      </c>
      <c r="U2048">
        <v>1284</v>
      </c>
      <c r="V2048">
        <v>3310.24</v>
      </c>
      <c r="W2048">
        <v>10957.61</v>
      </c>
      <c r="X2048">
        <v>9936.56</v>
      </c>
      <c r="Y2048">
        <v>2300.16</v>
      </c>
      <c r="Z2048">
        <v>23295.48</v>
      </c>
    </row>
    <row r="2049" spans="2:26" x14ac:dyDescent="0.25">
      <c r="B2049" s="3">
        <v>44136</v>
      </c>
      <c r="C2049">
        <v>387.98</v>
      </c>
      <c r="D2049">
        <v>5.5156999999999998</v>
      </c>
      <c r="E2049">
        <v>93.17</v>
      </c>
      <c r="F2049">
        <v>94.9</v>
      </c>
      <c r="G2049">
        <v>94.037999999999997</v>
      </c>
      <c r="H2049">
        <v>1135.1500000000001</v>
      </c>
      <c r="I2049">
        <v>1.1647000000000001</v>
      </c>
      <c r="J2049">
        <v>6.6914999999999996</v>
      </c>
      <c r="K2049">
        <v>197.87440000000001</v>
      </c>
      <c r="L2049">
        <v>13478.63</v>
      </c>
      <c r="M2049">
        <v>44.39</v>
      </c>
      <c r="N2049">
        <v>1878.81</v>
      </c>
      <c r="O2049">
        <v>3.3540000000000001</v>
      </c>
      <c r="P2049">
        <v>7.02</v>
      </c>
      <c r="Q2049">
        <v>5.09</v>
      </c>
      <c r="R2049">
        <v>1.25</v>
      </c>
      <c r="S2049">
        <v>1.77</v>
      </c>
      <c r="T2049">
        <v>1.63</v>
      </c>
      <c r="U2049">
        <v>1283</v>
      </c>
      <c r="V2049">
        <v>3269.96</v>
      </c>
      <c r="W2049">
        <v>10911.59</v>
      </c>
      <c r="X2049">
        <v>9760.24</v>
      </c>
      <c r="Y2049">
        <v>2267.15</v>
      </c>
      <c r="Z2049">
        <v>22977.13</v>
      </c>
    </row>
    <row r="2050" spans="2:26" x14ac:dyDescent="0.25">
      <c r="B2050" s="3">
        <v>44135</v>
      </c>
      <c r="C2050">
        <v>387.98</v>
      </c>
      <c r="D2050">
        <v>5.5156999999999998</v>
      </c>
      <c r="E2050">
        <v>93.17</v>
      </c>
      <c r="F2050">
        <v>94.9</v>
      </c>
      <c r="G2050">
        <v>94.037999999999997</v>
      </c>
      <c r="H2050">
        <v>1135.1500000000001</v>
      </c>
      <c r="I2050">
        <v>1.1647000000000001</v>
      </c>
      <c r="J2050">
        <v>6.6914999999999996</v>
      </c>
      <c r="K2050">
        <v>197.87440000000001</v>
      </c>
      <c r="L2050">
        <v>13478.63</v>
      </c>
      <c r="M2050">
        <v>44.39</v>
      </c>
      <c r="N2050">
        <v>1878.81</v>
      </c>
      <c r="O2050">
        <v>3.3540000000000001</v>
      </c>
      <c r="P2050">
        <v>7.02</v>
      </c>
      <c r="Q2050">
        <v>5.09</v>
      </c>
      <c r="R2050">
        <v>1.25</v>
      </c>
      <c r="S2050">
        <v>1.77</v>
      </c>
      <c r="T2050">
        <v>1.63</v>
      </c>
      <c r="U2050">
        <v>1283</v>
      </c>
      <c r="V2050">
        <v>3269.96</v>
      </c>
      <c r="W2050">
        <v>10911.59</v>
      </c>
      <c r="X2050">
        <v>9760.24</v>
      </c>
      <c r="Y2050">
        <v>2267.15</v>
      </c>
      <c r="Z2050">
        <v>22977.13</v>
      </c>
    </row>
    <row r="2051" spans="2:26" x14ac:dyDescent="0.25">
      <c r="B2051" s="3">
        <v>44134</v>
      </c>
      <c r="C2051">
        <v>387.98</v>
      </c>
      <c r="D2051">
        <v>5.5156999999999998</v>
      </c>
      <c r="E2051">
        <v>93.13</v>
      </c>
      <c r="F2051">
        <v>94.9</v>
      </c>
      <c r="G2051">
        <v>94.037999999999997</v>
      </c>
      <c r="H2051">
        <v>1135.1500000000001</v>
      </c>
      <c r="I2051">
        <v>1.1647000000000001</v>
      </c>
      <c r="J2051">
        <v>6.6914999999999996</v>
      </c>
      <c r="K2051">
        <v>197.87440000000001</v>
      </c>
      <c r="L2051">
        <v>13478.63</v>
      </c>
      <c r="M2051">
        <v>44.39</v>
      </c>
      <c r="N2051">
        <v>1878.81</v>
      </c>
      <c r="O2051">
        <v>3.3540000000000001</v>
      </c>
      <c r="P2051">
        <v>7.02</v>
      </c>
      <c r="Q2051">
        <v>5.09</v>
      </c>
      <c r="R2051">
        <v>1.25</v>
      </c>
      <c r="S2051">
        <v>1.77</v>
      </c>
      <c r="T2051">
        <v>1.63</v>
      </c>
      <c r="U2051">
        <v>1283</v>
      </c>
      <c r="V2051">
        <v>3269.96</v>
      </c>
      <c r="W2051">
        <v>10911.59</v>
      </c>
      <c r="X2051">
        <v>9760.24</v>
      </c>
      <c r="Y2051">
        <v>2267.15</v>
      </c>
      <c r="Z2051">
        <v>22977.13</v>
      </c>
    </row>
    <row r="2052" spans="2:26" x14ac:dyDescent="0.25">
      <c r="B2052" s="3">
        <v>44133</v>
      </c>
      <c r="C2052">
        <v>388.57</v>
      </c>
      <c r="D2052">
        <v>5.5164</v>
      </c>
      <c r="E2052">
        <v>93.23</v>
      </c>
      <c r="F2052">
        <v>94.974999999999994</v>
      </c>
      <c r="G2052">
        <v>93.954999999999998</v>
      </c>
      <c r="H2052">
        <v>1131.45</v>
      </c>
      <c r="I2052">
        <v>1.1674</v>
      </c>
      <c r="J2052">
        <v>6.7149999999999999</v>
      </c>
      <c r="K2052">
        <v>195.93709999999999</v>
      </c>
      <c r="L2052">
        <v>13505</v>
      </c>
      <c r="M2052">
        <v>43.89</v>
      </c>
      <c r="N2052">
        <v>1867.59</v>
      </c>
      <c r="O2052">
        <v>3.3010000000000002</v>
      </c>
      <c r="P2052">
        <v>6.9249999999999998</v>
      </c>
      <c r="Q2052">
        <v>5.07</v>
      </c>
      <c r="R2052">
        <v>1.25</v>
      </c>
      <c r="S2052">
        <v>1.77</v>
      </c>
      <c r="T2052">
        <v>1.62</v>
      </c>
      <c r="U2052">
        <v>1297</v>
      </c>
      <c r="V2052">
        <v>3310.11</v>
      </c>
      <c r="W2052">
        <v>11185.59</v>
      </c>
      <c r="X2052">
        <v>9955.4599999999991</v>
      </c>
      <c r="Y2052">
        <v>2326.67</v>
      </c>
      <c r="Z2052">
        <v>23331.94</v>
      </c>
    </row>
    <row r="2053" spans="2:26" x14ac:dyDescent="0.25">
      <c r="B2053" s="3">
        <v>44132</v>
      </c>
      <c r="C2053">
        <v>389.99</v>
      </c>
      <c r="D2053">
        <v>5.5057999999999998</v>
      </c>
      <c r="E2053">
        <v>93.24</v>
      </c>
      <c r="F2053">
        <v>95.14</v>
      </c>
      <c r="G2053">
        <v>93.405000000000001</v>
      </c>
      <c r="H2053">
        <v>1130.5999999999999</v>
      </c>
      <c r="I2053">
        <v>1.1746000000000001</v>
      </c>
      <c r="J2053">
        <v>6.7290000000000001</v>
      </c>
      <c r="K2053">
        <v>197.3382</v>
      </c>
      <c r="L2053">
        <v>13175</v>
      </c>
      <c r="M2053">
        <v>44.58</v>
      </c>
      <c r="N2053">
        <v>1877.19</v>
      </c>
      <c r="O2053">
        <v>2.996</v>
      </c>
      <c r="P2053">
        <v>6.95</v>
      </c>
      <c r="Q2053">
        <v>5.0999999999999996</v>
      </c>
      <c r="R2053">
        <v>1.25</v>
      </c>
      <c r="S2053">
        <v>1.77</v>
      </c>
      <c r="T2053">
        <v>1.62</v>
      </c>
      <c r="U2053">
        <v>1384</v>
      </c>
      <c r="V2053">
        <v>3271.03</v>
      </c>
      <c r="W2053">
        <v>11004.87</v>
      </c>
      <c r="X2053">
        <v>9963.36</v>
      </c>
      <c r="Y2053">
        <v>2345.2600000000002</v>
      </c>
      <c r="Z2053">
        <v>23418.51</v>
      </c>
    </row>
    <row r="2054" spans="2:26" x14ac:dyDescent="0.25">
      <c r="B2054" s="3">
        <v>44131</v>
      </c>
      <c r="C2054">
        <v>385.4</v>
      </c>
      <c r="D2054">
        <v>5.3315999999999999</v>
      </c>
      <c r="E2054">
        <v>93.56</v>
      </c>
      <c r="F2054">
        <v>95.346000000000004</v>
      </c>
      <c r="G2054">
        <v>92.94</v>
      </c>
      <c r="H2054">
        <v>1125.45</v>
      </c>
      <c r="I2054">
        <v>1.1796</v>
      </c>
      <c r="J2054">
        <v>6.7054999999999998</v>
      </c>
      <c r="K2054">
        <v>197.73509999999999</v>
      </c>
      <c r="L2054">
        <v>13685</v>
      </c>
      <c r="M2054">
        <v>45.47</v>
      </c>
      <c r="N2054">
        <v>1907.99</v>
      </c>
      <c r="O2054">
        <v>3.0190000000000001</v>
      </c>
      <c r="P2054">
        <v>7</v>
      </c>
      <c r="Q2054">
        <v>4.88</v>
      </c>
      <c r="R2054">
        <v>1.23</v>
      </c>
      <c r="S2054">
        <v>1.75</v>
      </c>
      <c r="T2054">
        <v>1.63</v>
      </c>
      <c r="U2054">
        <v>1413</v>
      </c>
      <c r="V2054">
        <v>3390.68</v>
      </c>
      <c r="W2054">
        <v>11431.35</v>
      </c>
      <c r="X2054">
        <v>10003.1</v>
      </c>
      <c r="Y2054">
        <v>2330.84</v>
      </c>
      <c r="Z2054">
        <v>23485.8</v>
      </c>
    </row>
    <row r="2055" spans="2:26" x14ac:dyDescent="0.25">
      <c r="B2055" s="3">
        <v>44130</v>
      </c>
      <c r="C2055">
        <v>385.9</v>
      </c>
      <c r="D2055">
        <v>5.3010000000000002</v>
      </c>
      <c r="E2055">
        <v>93.63</v>
      </c>
      <c r="F2055">
        <v>95.414000000000001</v>
      </c>
      <c r="G2055">
        <v>93.045000000000002</v>
      </c>
      <c r="H2055">
        <v>1127.8499999999999</v>
      </c>
      <c r="I2055">
        <v>1.181</v>
      </c>
      <c r="J2055">
        <v>6.7122000000000002</v>
      </c>
      <c r="K2055">
        <v>201.31039999999999</v>
      </c>
      <c r="L2055">
        <v>13045</v>
      </c>
      <c r="M2055">
        <v>45</v>
      </c>
      <c r="N2055">
        <v>1902.08</v>
      </c>
      <c r="O2055">
        <v>3.024</v>
      </c>
      <c r="P2055">
        <v>7.2</v>
      </c>
      <c r="Q2055">
        <v>4.83</v>
      </c>
      <c r="R2055">
        <v>1.23</v>
      </c>
      <c r="S2055">
        <v>1.75</v>
      </c>
      <c r="T2055">
        <v>1.62</v>
      </c>
      <c r="U2055">
        <v>1402</v>
      </c>
      <c r="V2055">
        <v>3400.97</v>
      </c>
      <c r="W2055">
        <v>11358.94</v>
      </c>
      <c r="X2055">
        <v>10125.59</v>
      </c>
      <c r="Y2055">
        <v>2343.91</v>
      </c>
      <c r="Z2055">
        <v>23494.34</v>
      </c>
    </row>
    <row r="2056" spans="2:26" x14ac:dyDescent="0.25">
      <c r="B2056" s="3">
        <v>44129</v>
      </c>
      <c r="C2056">
        <v>381.52</v>
      </c>
      <c r="D2056">
        <v>5.2027000000000001</v>
      </c>
      <c r="E2056">
        <v>93.77</v>
      </c>
      <c r="F2056">
        <v>95.488</v>
      </c>
      <c r="G2056">
        <v>92.768000000000001</v>
      </c>
      <c r="H2056">
        <v>1132.8499999999999</v>
      </c>
      <c r="I2056">
        <v>1.1859999999999999</v>
      </c>
      <c r="J2056">
        <v>6.6867000000000001</v>
      </c>
      <c r="K2056">
        <v>200.78110000000001</v>
      </c>
      <c r="L2056">
        <v>12970</v>
      </c>
      <c r="M2056">
        <v>45.64</v>
      </c>
      <c r="N2056">
        <v>1902.05</v>
      </c>
      <c r="O2056">
        <v>2.9710000000000001</v>
      </c>
      <c r="P2056">
        <v>7.25</v>
      </c>
      <c r="Q2056">
        <v>4.68</v>
      </c>
      <c r="R2056">
        <v>1.23</v>
      </c>
      <c r="S2056">
        <v>1.74</v>
      </c>
      <c r="T2056">
        <v>1.61</v>
      </c>
      <c r="U2056">
        <v>1415</v>
      </c>
      <c r="V2056">
        <v>3465.39</v>
      </c>
      <c r="W2056">
        <v>11548.28</v>
      </c>
      <c r="X2056">
        <v>10125.59</v>
      </c>
      <c r="Y2056">
        <v>2360.81</v>
      </c>
      <c r="Z2056">
        <v>23516.59</v>
      </c>
    </row>
    <row r="2057" spans="2:26" x14ac:dyDescent="0.25">
      <c r="B2057" s="3">
        <v>44128</v>
      </c>
      <c r="C2057">
        <v>381.52</v>
      </c>
      <c r="D2057">
        <v>5.2027000000000001</v>
      </c>
      <c r="E2057">
        <v>93.77</v>
      </c>
      <c r="F2057">
        <v>95.488</v>
      </c>
      <c r="G2057">
        <v>92.768000000000001</v>
      </c>
      <c r="H2057">
        <v>1132.8499999999999</v>
      </c>
      <c r="I2057">
        <v>1.1859999999999999</v>
      </c>
      <c r="J2057">
        <v>6.6867000000000001</v>
      </c>
      <c r="K2057">
        <v>200.78110000000001</v>
      </c>
      <c r="L2057">
        <v>12970</v>
      </c>
      <c r="M2057">
        <v>45.64</v>
      </c>
      <c r="N2057">
        <v>1902.05</v>
      </c>
      <c r="O2057">
        <v>2.9710000000000001</v>
      </c>
      <c r="P2057">
        <v>7.25</v>
      </c>
      <c r="Q2057">
        <v>4.68</v>
      </c>
      <c r="R2057">
        <v>1.23</v>
      </c>
      <c r="S2057">
        <v>1.74</v>
      </c>
      <c r="T2057">
        <v>1.61</v>
      </c>
      <c r="U2057">
        <v>1415</v>
      </c>
      <c r="V2057">
        <v>3465.39</v>
      </c>
      <c r="W2057">
        <v>11548.28</v>
      </c>
      <c r="X2057">
        <v>10125.59</v>
      </c>
      <c r="Y2057">
        <v>2360.81</v>
      </c>
      <c r="Z2057">
        <v>23516.59</v>
      </c>
    </row>
    <row r="2058" spans="2:26" x14ac:dyDescent="0.25">
      <c r="B2058" s="3">
        <v>44127</v>
      </c>
      <c r="C2058">
        <v>381.52</v>
      </c>
      <c r="D2058">
        <v>5.2027000000000001</v>
      </c>
      <c r="E2058">
        <v>93.72</v>
      </c>
      <c r="F2058">
        <v>95.488</v>
      </c>
      <c r="G2058">
        <v>92.768000000000001</v>
      </c>
      <c r="H2058">
        <v>1132.8499999999999</v>
      </c>
      <c r="I2058">
        <v>1.1859999999999999</v>
      </c>
      <c r="J2058">
        <v>6.6867000000000001</v>
      </c>
      <c r="K2058">
        <v>200.78110000000001</v>
      </c>
      <c r="L2058">
        <v>12970</v>
      </c>
      <c r="M2058">
        <v>45.64</v>
      </c>
      <c r="N2058">
        <v>1902.05</v>
      </c>
      <c r="O2058">
        <v>2.9710000000000001</v>
      </c>
      <c r="P2058">
        <v>7.25</v>
      </c>
      <c r="Q2058">
        <v>4.68</v>
      </c>
      <c r="R2058">
        <v>1.23</v>
      </c>
      <c r="S2058">
        <v>1.74</v>
      </c>
      <c r="T2058">
        <v>1.61</v>
      </c>
      <c r="U2058">
        <v>1415</v>
      </c>
      <c r="V2058">
        <v>3465.39</v>
      </c>
      <c r="W2058">
        <v>11548.28</v>
      </c>
      <c r="X2058">
        <v>10125.59</v>
      </c>
      <c r="Y2058">
        <v>2360.81</v>
      </c>
      <c r="Z2058">
        <v>23516.59</v>
      </c>
    </row>
    <row r="2059" spans="2:26" x14ac:dyDescent="0.25">
      <c r="B2059" s="3">
        <v>44126</v>
      </c>
      <c r="C2059">
        <v>379.35</v>
      </c>
      <c r="D2059">
        <v>5.2043999999999997</v>
      </c>
      <c r="E2059">
        <v>93.73</v>
      </c>
      <c r="F2059">
        <v>95.491</v>
      </c>
      <c r="G2059">
        <v>92.950999999999993</v>
      </c>
      <c r="H2059">
        <v>1132.9000000000001</v>
      </c>
      <c r="I2059">
        <v>1.1818</v>
      </c>
      <c r="J2059">
        <v>6.6851000000000003</v>
      </c>
      <c r="K2059">
        <v>202.9684</v>
      </c>
      <c r="L2059">
        <v>13155</v>
      </c>
      <c r="M2059">
        <v>46.19</v>
      </c>
      <c r="N2059">
        <v>1904.11</v>
      </c>
      <c r="O2059">
        <v>3.0070000000000001</v>
      </c>
      <c r="P2059">
        <v>6.875</v>
      </c>
      <c r="Q2059">
        <v>4.6900000000000004</v>
      </c>
      <c r="R2059">
        <v>1.23</v>
      </c>
      <c r="S2059">
        <v>1.75</v>
      </c>
      <c r="T2059">
        <v>1.63</v>
      </c>
      <c r="U2059">
        <v>1401</v>
      </c>
      <c r="V2059">
        <v>3453.49</v>
      </c>
      <c r="W2059">
        <v>11506.01</v>
      </c>
      <c r="X2059">
        <v>10085.18</v>
      </c>
      <c r="Y2059">
        <v>2355.0500000000002</v>
      </c>
      <c r="Z2059">
        <v>23474.27</v>
      </c>
    </row>
    <row r="2060" spans="2:26" x14ac:dyDescent="0.25">
      <c r="B2060" s="3">
        <v>44125</v>
      </c>
      <c r="C2060">
        <v>379.5</v>
      </c>
      <c r="D2060">
        <v>5.1967999999999996</v>
      </c>
      <c r="E2060">
        <v>93.72</v>
      </c>
      <c r="F2060">
        <v>95.522000000000006</v>
      </c>
      <c r="G2060">
        <v>92.611000000000004</v>
      </c>
      <c r="H2060">
        <v>1131.6500000000001</v>
      </c>
      <c r="I2060">
        <v>1.1860999999999999</v>
      </c>
      <c r="J2060">
        <v>6.6509999999999998</v>
      </c>
      <c r="K2060">
        <v>202.28530000000001</v>
      </c>
      <c r="L2060">
        <v>12755</v>
      </c>
      <c r="M2060">
        <v>45.87</v>
      </c>
      <c r="N2060">
        <v>1924.33</v>
      </c>
      <c r="O2060">
        <v>3.0230000000000001</v>
      </c>
      <c r="P2060">
        <v>6.7249999999999996</v>
      </c>
      <c r="Q2060">
        <v>4.67</v>
      </c>
      <c r="R2060">
        <v>1.24</v>
      </c>
      <c r="S2060">
        <v>1.76</v>
      </c>
      <c r="T2060">
        <v>1.62</v>
      </c>
      <c r="U2060">
        <v>1346</v>
      </c>
      <c r="V2060">
        <v>3435.56</v>
      </c>
      <c r="W2060">
        <v>11484.69</v>
      </c>
      <c r="X2060">
        <v>10077.780000000001</v>
      </c>
      <c r="Y2060">
        <v>2370.86</v>
      </c>
      <c r="Z2060">
        <v>23639.46</v>
      </c>
    </row>
    <row r="2061" spans="2:26" x14ac:dyDescent="0.25">
      <c r="B2061" s="3">
        <v>44124</v>
      </c>
      <c r="C2061">
        <v>377.4</v>
      </c>
      <c r="D2061">
        <v>5.1969000000000003</v>
      </c>
      <c r="E2061">
        <v>93.7</v>
      </c>
      <c r="F2061">
        <v>95.527000000000001</v>
      </c>
      <c r="G2061">
        <v>93.066999999999993</v>
      </c>
      <c r="H2061">
        <v>1139.3499999999999</v>
      </c>
      <c r="I2061">
        <v>1.1821999999999999</v>
      </c>
      <c r="J2061">
        <v>6.6767000000000003</v>
      </c>
      <c r="K2061">
        <v>203.14689999999999</v>
      </c>
      <c r="L2061">
        <v>11970</v>
      </c>
      <c r="M2061">
        <v>46.78</v>
      </c>
      <c r="N2061">
        <v>1906.95</v>
      </c>
      <c r="O2061">
        <v>2.9129999999999998</v>
      </c>
      <c r="P2061">
        <v>6.55</v>
      </c>
      <c r="Q2061">
        <v>4.66</v>
      </c>
      <c r="R2061">
        <v>1.24</v>
      </c>
      <c r="S2061">
        <v>1.75</v>
      </c>
      <c r="T2061">
        <v>1.65</v>
      </c>
      <c r="U2061">
        <v>1350</v>
      </c>
      <c r="V2061">
        <v>3443.12</v>
      </c>
      <c r="W2061">
        <v>11516.49</v>
      </c>
      <c r="X2061">
        <v>9988.33</v>
      </c>
      <c r="Y2061">
        <v>2358.41</v>
      </c>
      <c r="Z2061">
        <v>23567.040000000001</v>
      </c>
    </row>
    <row r="2062" spans="2:26" x14ac:dyDescent="0.25">
      <c r="B2062" s="3">
        <v>44123</v>
      </c>
      <c r="C2062">
        <v>376.99</v>
      </c>
      <c r="D2062">
        <v>5.2102000000000004</v>
      </c>
      <c r="E2062">
        <v>93.67</v>
      </c>
      <c r="F2062">
        <v>95.504000000000005</v>
      </c>
      <c r="G2062">
        <v>93.427000000000007</v>
      </c>
      <c r="H2062">
        <v>1142</v>
      </c>
      <c r="I2062">
        <v>1.1769000000000001</v>
      </c>
      <c r="J2062">
        <v>6.6829999999999998</v>
      </c>
      <c r="K2062">
        <v>203.41370000000001</v>
      </c>
      <c r="L2062">
        <v>11755</v>
      </c>
      <c r="M2062">
        <v>46.38</v>
      </c>
      <c r="N2062">
        <v>1904.08</v>
      </c>
      <c r="O2062">
        <v>2.7949999999999999</v>
      </c>
      <c r="P2062">
        <v>6.51</v>
      </c>
      <c r="Q2062">
        <v>4.68</v>
      </c>
      <c r="R2062">
        <v>1.24</v>
      </c>
      <c r="S2062">
        <v>1.76</v>
      </c>
      <c r="T2062">
        <v>1.63</v>
      </c>
      <c r="U2062">
        <v>1409</v>
      </c>
      <c r="V2062">
        <v>3426.92</v>
      </c>
      <c r="W2062">
        <v>11478.88</v>
      </c>
      <c r="X2062">
        <v>9978.16</v>
      </c>
      <c r="Y2062">
        <v>2346.7399999999998</v>
      </c>
      <c r="Z2062">
        <v>23671.13</v>
      </c>
    </row>
    <row r="2063" spans="2:26" x14ac:dyDescent="0.25">
      <c r="B2063" s="3">
        <v>44122</v>
      </c>
      <c r="C2063">
        <v>377.12</v>
      </c>
      <c r="D2063">
        <v>5.2389999999999999</v>
      </c>
      <c r="E2063">
        <v>93.63</v>
      </c>
      <c r="F2063">
        <v>95.418999999999997</v>
      </c>
      <c r="G2063">
        <v>93.682000000000002</v>
      </c>
      <c r="H2063">
        <v>1147.4000000000001</v>
      </c>
      <c r="I2063">
        <v>1.1718</v>
      </c>
      <c r="J2063">
        <v>6.6976000000000004</v>
      </c>
      <c r="K2063">
        <v>202.28970000000001</v>
      </c>
      <c r="L2063">
        <v>11360</v>
      </c>
      <c r="M2063">
        <v>46.51</v>
      </c>
      <c r="N2063">
        <v>1899.29</v>
      </c>
      <c r="O2063">
        <v>2.7730000000000001</v>
      </c>
      <c r="P2063">
        <v>6.3150000000000004</v>
      </c>
      <c r="Q2063">
        <v>4.71</v>
      </c>
      <c r="R2063">
        <v>1.25</v>
      </c>
      <c r="S2063">
        <v>1.77</v>
      </c>
      <c r="T2063">
        <v>1.64</v>
      </c>
      <c r="U2063">
        <v>1477</v>
      </c>
      <c r="V2063">
        <v>3483.81</v>
      </c>
      <c r="W2063">
        <v>11671.56</v>
      </c>
      <c r="X2063">
        <v>9914.9</v>
      </c>
      <c r="Y2063">
        <v>2341.5300000000002</v>
      </c>
      <c r="Z2063">
        <v>23410.63</v>
      </c>
    </row>
    <row r="2064" spans="2:26" x14ac:dyDescent="0.25">
      <c r="B2064" s="3">
        <v>44121</v>
      </c>
      <c r="C2064">
        <v>377.12</v>
      </c>
      <c r="D2064">
        <v>5.2389999999999999</v>
      </c>
      <c r="E2064">
        <v>93.63</v>
      </c>
      <c r="F2064">
        <v>95.418999999999997</v>
      </c>
      <c r="G2064">
        <v>93.682000000000002</v>
      </c>
      <c r="H2064">
        <v>1147.4000000000001</v>
      </c>
      <c r="I2064">
        <v>1.1718</v>
      </c>
      <c r="J2064">
        <v>6.6976000000000004</v>
      </c>
      <c r="K2064">
        <v>202.28970000000001</v>
      </c>
      <c r="L2064">
        <v>11360</v>
      </c>
      <c r="M2064">
        <v>46.51</v>
      </c>
      <c r="N2064">
        <v>1899.29</v>
      </c>
      <c r="O2064">
        <v>2.7730000000000001</v>
      </c>
      <c r="P2064">
        <v>6.3150000000000004</v>
      </c>
      <c r="Q2064">
        <v>4.71</v>
      </c>
      <c r="R2064">
        <v>1.25</v>
      </c>
      <c r="S2064">
        <v>1.77</v>
      </c>
      <c r="T2064">
        <v>1.64</v>
      </c>
      <c r="U2064">
        <v>1477</v>
      </c>
      <c r="V2064">
        <v>3483.81</v>
      </c>
      <c r="W2064">
        <v>11671.56</v>
      </c>
      <c r="X2064">
        <v>9914.9</v>
      </c>
      <c r="Y2064">
        <v>2341.5300000000002</v>
      </c>
      <c r="Z2064">
        <v>23410.63</v>
      </c>
    </row>
    <row r="2065" spans="2:26" x14ac:dyDescent="0.25">
      <c r="B2065" s="3">
        <v>44120</v>
      </c>
      <c r="C2065">
        <v>377.12</v>
      </c>
      <c r="D2065">
        <v>5.2389999999999999</v>
      </c>
      <c r="E2065">
        <v>93.61</v>
      </c>
      <c r="F2065">
        <v>95.418999999999997</v>
      </c>
      <c r="G2065">
        <v>93.682000000000002</v>
      </c>
      <c r="H2065">
        <v>1147.4000000000001</v>
      </c>
      <c r="I2065">
        <v>1.1718</v>
      </c>
      <c r="J2065">
        <v>6.6976000000000004</v>
      </c>
      <c r="K2065">
        <v>202.28970000000001</v>
      </c>
      <c r="L2065">
        <v>11360</v>
      </c>
      <c r="M2065">
        <v>46.51</v>
      </c>
      <c r="N2065">
        <v>1899.29</v>
      </c>
      <c r="O2065">
        <v>2.7730000000000001</v>
      </c>
      <c r="P2065">
        <v>6.3150000000000004</v>
      </c>
      <c r="Q2065">
        <v>4.71</v>
      </c>
      <c r="R2065">
        <v>1.25</v>
      </c>
      <c r="S2065">
        <v>1.77</v>
      </c>
      <c r="T2065">
        <v>1.64</v>
      </c>
      <c r="U2065">
        <v>1477</v>
      </c>
      <c r="V2065">
        <v>3483.81</v>
      </c>
      <c r="W2065">
        <v>11671.56</v>
      </c>
      <c r="X2065">
        <v>9914.9</v>
      </c>
      <c r="Y2065">
        <v>2341.5300000000002</v>
      </c>
      <c r="Z2065">
        <v>23410.63</v>
      </c>
    </row>
    <row r="2066" spans="2:26" x14ac:dyDescent="0.25">
      <c r="B2066" s="3">
        <v>44119</v>
      </c>
      <c r="C2066">
        <v>379.43</v>
      </c>
      <c r="D2066">
        <v>5.2648999999999999</v>
      </c>
      <c r="E2066">
        <v>93.65</v>
      </c>
      <c r="F2066">
        <v>95.429699999999997</v>
      </c>
      <c r="G2066">
        <v>93.855999999999995</v>
      </c>
      <c r="H2066">
        <v>1143.25</v>
      </c>
      <c r="I2066">
        <v>1.1708000000000001</v>
      </c>
      <c r="J2066">
        <v>6.7253999999999996</v>
      </c>
      <c r="K2066">
        <v>204.0121</v>
      </c>
      <c r="L2066">
        <v>11595</v>
      </c>
      <c r="M2066">
        <v>46.59</v>
      </c>
      <c r="N2066">
        <v>1908.71</v>
      </c>
      <c r="O2066">
        <v>2.7749999999999999</v>
      </c>
      <c r="P2066">
        <v>5.1459999999999999</v>
      </c>
      <c r="Q2066">
        <v>4.75</v>
      </c>
      <c r="R2066">
        <v>1.26</v>
      </c>
      <c r="S2066">
        <v>1.78</v>
      </c>
      <c r="T2066">
        <v>1.64</v>
      </c>
      <c r="U2066">
        <v>1561</v>
      </c>
      <c r="V2066">
        <v>3483.34</v>
      </c>
      <c r="W2066">
        <v>11713.87</v>
      </c>
      <c r="X2066">
        <v>9762.2800000000007</v>
      </c>
      <c r="Y2066">
        <v>2361.21</v>
      </c>
      <c r="Z2066">
        <v>23507.23</v>
      </c>
    </row>
    <row r="2067" spans="2:26" x14ac:dyDescent="0.25">
      <c r="B2067" s="3">
        <v>44118</v>
      </c>
      <c r="C2067">
        <v>378.08</v>
      </c>
      <c r="D2067">
        <v>5.1627999999999998</v>
      </c>
      <c r="E2067">
        <v>93.74</v>
      </c>
      <c r="F2067">
        <v>95.534599999999998</v>
      </c>
      <c r="G2067">
        <v>93.382000000000005</v>
      </c>
      <c r="H2067">
        <v>1146.9000000000001</v>
      </c>
      <c r="I2067">
        <v>1.1746000000000001</v>
      </c>
      <c r="J2067">
        <v>6.7149999999999999</v>
      </c>
      <c r="K2067">
        <v>205.13460000000001</v>
      </c>
      <c r="L2067">
        <v>11410</v>
      </c>
      <c r="M2067">
        <v>46.18</v>
      </c>
      <c r="N2067">
        <v>1901.52</v>
      </c>
      <c r="O2067">
        <v>2.6360000000000001</v>
      </c>
      <c r="P2067">
        <v>5.1449999999999996</v>
      </c>
      <c r="Q2067">
        <v>4.6500000000000004</v>
      </c>
      <c r="R2067">
        <v>1.26</v>
      </c>
      <c r="S2067">
        <v>1.77</v>
      </c>
      <c r="T2067">
        <v>1.64</v>
      </c>
      <c r="U2067">
        <v>1637</v>
      </c>
      <c r="V2067">
        <v>3488.67</v>
      </c>
      <c r="W2067">
        <v>11768.73</v>
      </c>
      <c r="X2067">
        <v>9920.77</v>
      </c>
      <c r="Y2067">
        <v>2380.48</v>
      </c>
      <c r="Z2067">
        <v>23626.73</v>
      </c>
    </row>
    <row r="2068" spans="2:26" x14ac:dyDescent="0.25">
      <c r="B2068" s="3">
        <v>44117</v>
      </c>
      <c r="C2068">
        <v>376.14</v>
      </c>
      <c r="D2068">
        <v>5.1130000000000004</v>
      </c>
      <c r="E2068">
        <v>93.73</v>
      </c>
      <c r="F2068">
        <v>95.503799999999998</v>
      </c>
      <c r="G2068">
        <v>93.531000000000006</v>
      </c>
      <c r="H2068">
        <v>1147.0999999999999</v>
      </c>
      <c r="I2068">
        <v>1.1746000000000001</v>
      </c>
      <c r="J2068">
        <v>6.7465999999999999</v>
      </c>
      <c r="K2068">
        <v>206.27180000000001</v>
      </c>
      <c r="L2068">
        <v>11440</v>
      </c>
      <c r="M2068">
        <v>45.85</v>
      </c>
      <c r="N2068">
        <v>1891.36</v>
      </c>
      <c r="O2068">
        <v>2.855</v>
      </c>
      <c r="P2068">
        <v>5.1449999999999996</v>
      </c>
      <c r="Q2068">
        <v>4.5999999999999996</v>
      </c>
      <c r="R2068">
        <v>1.26</v>
      </c>
      <c r="S2068">
        <v>1.77</v>
      </c>
      <c r="T2068">
        <v>1.63</v>
      </c>
      <c r="U2068">
        <v>1732</v>
      </c>
      <c r="V2068">
        <v>3511.93</v>
      </c>
      <c r="W2068">
        <v>11863.9</v>
      </c>
      <c r="X2068">
        <v>9878.74</v>
      </c>
      <c r="Y2068">
        <v>2403.15</v>
      </c>
      <c r="Z2068">
        <v>23601.78</v>
      </c>
    </row>
    <row r="2069" spans="2:26" x14ac:dyDescent="0.25">
      <c r="B2069" s="3">
        <v>44116</v>
      </c>
      <c r="C2069">
        <v>373.91</v>
      </c>
      <c r="D2069">
        <v>5.1505000000000001</v>
      </c>
      <c r="E2069">
        <v>93.7</v>
      </c>
      <c r="F2069">
        <v>95.390199999999993</v>
      </c>
      <c r="G2069">
        <v>93.064999999999998</v>
      </c>
      <c r="H2069">
        <v>1147</v>
      </c>
      <c r="I2069">
        <v>1.1813</v>
      </c>
      <c r="J2069">
        <v>6.7458999999999998</v>
      </c>
      <c r="K2069">
        <v>207.608</v>
      </c>
      <c r="L2069">
        <v>11630</v>
      </c>
      <c r="M2069">
        <v>45.74</v>
      </c>
      <c r="N2069">
        <v>1922.77</v>
      </c>
      <c r="O2069">
        <v>2.8809999999999998</v>
      </c>
      <c r="P2069">
        <v>5.1349999999999998</v>
      </c>
      <c r="Q2069">
        <v>4.6900000000000004</v>
      </c>
      <c r="R2069">
        <v>1.26</v>
      </c>
      <c r="S2069">
        <v>1.78</v>
      </c>
      <c r="T2069">
        <v>1.63</v>
      </c>
      <c r="U2069">
        <v>1807</v>
      </c>
      <c r="V2069">
        <v>3534.22</v>
      </c>
      <c r="W2069">
        <v>11876.26</v>
      </c>
      <c r="X2069">
        <v>9878.74</v>
      </c>
      <c r="Y2069">
        <v>2403.73</v>
      </c>
      <c r="Z2069">
        <v>23558.69</v>
      </c>
    </row>
    <row r="2070" spans="2:26" x14ac:dyDescent="0.25">
      <c r="B2070" s="3">
        <v>44115</v>
      </c>
      <c r="C2070">
        <v>373.91</v>
      </c>
      <c r="D2070">
        <v>5.1566999999999998</v>
      </c>
      <c r="E2070">
        <v>93.7</v>
      </c>
      <c r="F2070">
        <v>95.342799999999997</v>
      </c>
      <c r="G2070">
        <v>93.057000000000002</v>
      </c>
      <c r="H2070">
        <v>1153.4000000000001</v>
      </c>
      <c r="I2070">
        <v>1.1826000000000001</v>
      </c>
      <c r="J2070">
        <v>6.6947000000000001</v>
      </c>
      <c r="K2070">
        <v>206.6772</v>
      </c>
      <c r="L2070">
        <v>11110</v>
      </c>
      <c r="M2070">
        <v>46.05</v>
      </c>
      <c r="N2070">
        <v>1930.4</v>
      </c>
      <c r="O2070">
        <v>2.7410000000000001</v>
      </c>
      <c r="P2070">
        <v>5.1349999999999998</v>
      </c>
      <c r="Q2070">
        <v>4.6900000000000004</v>
      </c>
      <c r="R2070">
        <v>1.26</v>
      </c>
      <c r="S2070">
        <v>1.78</v>
      </c>
      <c r="T2070">
        <v>1.63</v>
      </c>
      <c r="U2070">
        <v>1892</v>
      </c>
      <c r="V2070">
        <v>3477.13</v>
      </c>
      <c r="W2070">
        <v>11579.94</v>
      </c>
      <c r="X2070">
        <v>9617.85</v>
      </c>
      <c r="Y2070">
        <v>2391.96</v>
      </c>
      <c r="Z2070">
        <v>23619.69</v>
      </c>
    </row>
    <row r="2071" spans="2:26" x14ac:dyDescent="0.25">
      <c r="B2071" s="3">
        <v>44114</v>
      </c>
      <c r="C2071">
        <v>373.91</v>
      </c>
      <c r="D2071">
        <v>5.1566999999999998</v>
      </c>
      <c r="E2071">
        <v>93.7</v>
      </c>
      <c r="F2071">
        <v>95.342799999999997</v>
      </c>
      <c r="G2071">
        <v>93.057000000000002</v>
      </c>
      <c r="H2071">
        <v>1153.4000000000001</v>
      </c>
      <c r="I2071">
        <v>1.1826000000000001</v>
      </c>
      <c r="J2071">
        <v>6.6947000000000001</v>
      </c>
      <c r="K2071">
        <v>206.6772</v>
      </c>
      <c r="L2071">
        <v>11110</v>
      </c>
      <c r="M2071">
        <v>46.05</v>
      </c>
      <c r="N2071">
        <v>1930.4</v>
      </c>
      <c r="O2071">
        <v>2.7410000000000001</v>
      </c>
      <c r="P2071">
        <v>5.1349999999999998</v>
      </c>
      <c r="Q2071">
        <v>4.6900000000000004</v>
      </c>
      <c r="R2071">
        <v>1.26</v>
      </c>
      <c r="S2071">
        <v>1.78</v>
      </c>
      <c r="T2071">
        <v>1.63</v>
      </c>
      <c r="U2071">
        <v>1892</v>
      </c>
      <c r="V2071">
        <v>3477.13</v>
      </c>
      <c r="W2071">
        <v>11579.94</v>
      </c>
      <c r="X2071">
        <v>9617.85</v>
      </c>
      <c r="Y2071">
        <v>2391.96</v>
      </c>
      <c r="Z2071">
        <v>23619.69</v>
      </c>
    </row>
    <row r="2072" spans="2:26" x14ac:dyDescent="0.25">
      <c r="B2072" s="3">
        <v>44113</v>
      </c>
      <c r="C2072">
        <v>373.91</v>
      </c>
      <c r="D2072">
        <v>5.1566999999999998</v>
      </c>
      <c r="E2072">
        <v>93.66</v>
      </c>
      <c r="F2072">
        <v>95.342799999999997</v>
      </c>
      <c r="G2072">
        <v>93.057000000000002</v>
      </c>
      <c r="H2072">
        <v>1153.4000000000001</v>
      </c>
      <c r="I2072">
        <v>1.1826000000000001</v>
      </c>
      <c r="J2072">
        <v>6.6947000000000001</v>
      </c>
      <c r="K2072">
        <v>206.6772</v>
      </c>
      <c r="L2072">
        <v>11110</v>
      </c>
      <c r="M2072">
        <v>46.05</v>
      </c>
      <c r="N2072">
        <v>1930.4</v>
      </c>
      <c r="O2072">
        <v>2.7410000000000001</v>
      </c>
      <c r="P2072">
        <v>5.1349999999999998</v>
      </c>
      <c r="Q2072">
        <v>4.6900000000000004</v>
      </c>
      <c r="R2072">
        <v>1.26</v>
      </c>
      <c r="S2072">
        <v>1.78</v>
      </c>
      <c r="T2072">
        <v>1.63</v>
      </c>
      <c r="U2072">
        <v>1892</v>
      </c>
      <c r="V2072">
        <v>3477.13</v>
      </c>
      <c r="W2072">
        <v>11579.94</v>
      </c>
      <c r="X2072">
        <v>9617.85</v>
      </c>
      <c r="Y2072">
        <v>2391.96</v>
      </c>
      <c r="Z2072">
        <v>23619.69</v>
      </c>
    </row>
    <row r="2073" spans="2:26" x14ac:dyDescent="0.25">
      <c r="B2073" s="3">
        <v>44112</v>
      </c>
      <c r="C2073">
        <v>379.26</v>
      </c>
      <c r="D2073">
        <v>5.2061000000000002</v>
      </c>
      <c r="E2073">
        <v>93.66</v>
      </c>
      <c r="F2073">
        <v>95.2727</v>
      </c>
      <c r="G2073">
        <v>93.605000000000004</v>
      </c>
      <c r="H2073">
        <v>1153.4000000000001</v>
      </c>
      <c r="I2073">
        <v>1.1758999999999999</v>
      </c>
      <c r="J2073">
        <v>6.7907999999999999</v>
      </c>
      <c r="K2073">
        <v>205.97059999999999</v>
      </c>
      <c r="L2073">
        <v>10955</v>
      </c>
      <c r="M2073">
        <v>46.83</v>
      </c>
      <c r="N2073">
        <v>1893.82</v>
      </c>
      <c r="O2073">
        <v>2.6269999999999998</v>
      </c>
      <c r="P2073">
        <v>5.1050000000000004</v>
      </c>
      <c r="Q2073">
        <v>4.74</v>
      </c>
      <c r="R2073">
        <v>1.28</v>
      </c>
      <c r="S2073">
        <v>1.79</v>
      </c>
      <c r="T2073">
        <v>1.63</v>
      </c>
      <c r="U2073">
        <v>1970</v>
      </c>
      <c r="V2073">
        <v>3446.83</v>
      </c>
      <c r="W2073">
        <v>11420.98</v>
      </c>
      <c r="X2073">
        <v>9624.48</v>
      </c>
      <c r="Y2073">
        <v>2391.96</v>
      </c>
      <c r="Z2073">
        <v>23647.07</v>
      </c>
    </row>
    <row r="2074" spans="2:26" x14ac:dyDescent="0.25">
      <c r="B2074" s="3">
        <v>44111</v>
      </c>
      <c r="C2074">
        <v>382.65</v>
      </c>
      <c r="D2074">
        <v>5.2483000000000004</v>
      </c>
      <c r="E2074">
        <v>93.53</v>
      </c>
      <c r="F2074">
        <v>95.224599999999995</v>
      </c>
      <c r="G2074">
        <v>93.63</v>
      </c>
      <c r="H2074">
        <v>1158.3</v>
      </c>
      <c r="I2074">
        <v>1.1762999999999999</v>
      </c>
      <c r="J2074">
        <v>6.7907999999999999</v>
      </c>
      <c r="K2074">
        <v>206.3159</v>
      </c>
      <c r="L2074">
        <v>10720</v>
      </c>
      <c r="M2074">
        <v>46.61</v>
      </c>
      <c r="N2074">
        <v>1887.42</v>
      </c>
      <c r="O2074">
        <v>2.6059999999999999</v>
      </c>
      <c r="P2074">
        <v>5.085</v>
      </c>
      <c r="Q2074">
        <v>4.79</v>
      </c>
      <c r="R2074">
        <v>1.28</v>
      </c>
      <c r="S2074">
        <v>1.79</v>
      </c>
      <c r="T2074">
        <v>1.63</v>
      </c>
      <c r="U2074">
        <v>2044</v>
      </c>
      <c r="V2074">
        <v>3419.45</v>
      </c>
      <c r="W2074">
        <v>11364.6</v>
      </c>
      <c r="X2074">
        <v>9629.2900000000009</v>
      </c>
      <c r="Y2074">
        <v>2386.94</v>
      </c>
      <c r="Z2074">
        <v>23422.82</v>
      </c>
    </row>
    <row r="2075" spans="2:26" x14ac:dyDescent="0.25">
      <c r="B2075" s="3">
        <v>44110</v>
      </c>
      <c r="C2075">
        <v>387.97</v>
      </c>
      <c r="D2075">
        <v>5.2717999999999998</v>
      </c>
      <c r="E2075">
        <v>93.41</v>
      </c>
      <c r="F2075">
        <v>95.168599999999998</v>
      </c>
      <c r="G2075">
        <v>93.686000000000007</v>
      </c>
      <c r="H2075">
        <v>1161.05</v>
      </c>
      <c r="I2075">
        <v>1.1734</v>
      </c>
      <c r="J2075">
        <v>6.7907999999999999</v>
      </c>
      <c r="K2075">
        <v>208.2543</v>
      </c>
      <c r="L2075">
        <v>10630</v>
      </c>
      <c r="M2075">
        <v>47.37</v>
      </c>
      <c r="N2075">
        <v>1878.18</v>
      </c>
      <c r="O2075">
        <v>2.52</v>
      </c>
      <c r="P2075">
        <v>5.05</v>
      </c>
      <c r="Q2075">
        <v>4.8099999999999996</v>
      </c>
      <c r="R2075">
        <v>1.29</v>
      </c>
      <c r="S2075">
        <v>1.8</v>
      </c>
      <c r="T2075">
        <v>1.62</v>
      </c>
      <c r="U2075">
        <v>2097</v>
      </c>
      <c r="V2075">
        <v>3360.95</v>
      </c>
      <c r="W2075">
        <v>11154.6</v>
      </c>
      <c r="X2075">
        <v>9536.49</v>
      </c>
      <c r="Y2075">
        <v>2365.9</v>
      </c>
      <c r="Z2075">
        <v>23433.73</v>
      </c>
    </row>
    <row r="2076" spans="2:26" x14ac:dyDescent="0.25">
      <c r="B2076" s="3">
        <v>44109</v>
      </c>
      <c r="C2076">
        <v>387.82</v>
      </c>
      <c r="D2076">
        <v>5.3543000000000003</v>
      </c>
      <c r="E2076">
        <v>93.32</v>
      </c>
      <c r="F2076">
        <v>95.0608</v>
      </c>
      <c r="G2076">
        <v>93.513000000000005</v>
      </c>
      <c r="H2076">
        <v>1163.4000000000001</v>
      </c>
      <c r="I2076">
        <v>1.1782999999999999</v>
      </c>
      <c r="J2076">
        <v>6.7907999999999999</v>
      </c>
      <c r="K2076">
        <v>207.4616</v>
      </c>
      <c r="L2076">
        <v>10815</v>
      </c>
      <c r="M2076">
        <v>46.95</v>
      </c>
      <c r="N2076">
        <v>1913.53</v>
      </c>
      <c r="O2076">
        <v>2.6150000000000002</v>
      </c>
      <c r="P2076">
        <v>5.05</v>
      </c>
      <c r="Q2076">
        <v>4.92</v>
      </c>
      <c r="R2076">
        <v>1.31</v>
      </c>
      <c r="S2076">
        <v>1.83</v>
      </c>
      <c r="T2076">
        <v>1.62</v>
      </c>
      <c r="U2076">
        <v>2071</v>
      </c>
      <c r="V2076">
        <v>3408.63</v>
      </c>
      <c r="W2076">
        <v>11332.49</v>
      </c>
      <c r="X2076">
        <v>9447.99</v>
      </c>
      <c r="Y2076">
        <v>2358</v>
      </c>
      <c r="Z2076">
        <v>23312.14</v>
      </c>
    </row>
    <row r="2077" spans="2:26" x14ac:dyDescent="0.25">
      <c r="B2077" s="3">
        <v>44108</v>
      </c>
      <c r="C2077">
        <v>397.05</v>
      </c>
      <c r="D2077">
        <v>5.4987000000000004</v>
      </c>
      <c r="E2077">
        <v>93.3</v>
      </c>
      <c r="F2077">
        <v>94.897300000000001</v>
      </c>
      <c r="G2077">
        <v>93.843999999999994</v>
      </c>
      <c r="H2077">
        <v>1169.5999999999999</v>
      </c>
      <c r="I2077">
        <v>1.1716</v>
      </c>
      <c r="J2077">
        <v>6.7907999999999999</v>
      </c>
      <c r="K2077">
        <v>205.2259</v>
      </c>
      <c r="L2077">
        <v>10550</v>
      </c>
      <c r="M2077">
        <v>45.81</v>
      </c>
      <c r="N2077">
        <v>1899.84</v>
      </c>
      <c r="O2077">
        <v>2.4380000000000002</v>
      </c>
      <c r="P2077">
        <v>5.0250000000000004</v>
      </c>
      <c r="Q2077">
        <v>5.0999999999999996</v>
      </c>
      <c r="R2077">
        <v>1.34</v>
      </c>
      <c r="S2077">
        <v>1.87</v>
      </c>
      <c r="T2077">
        <v>1.62</v>
      </c>
      <c r="U2077">
        <v>2020</v>
      </c>
      <c r="V2077">
        <v>3348.44</v>
      </c>
      <c r="W2077">
        <v>11075.02</v>
      </c>
      <c r="X2077">
        <v>9397.3700000000008</v>
      </c>
      <c r="Y2077">
        <v>2327.89</v>
      </c>
      <c r="Z2077">
        <v>23029.9</v>
      </c>
    </row>
    <row r="2078" spans="2:26" x14ac:dyDescent="0.25">
      <c r="B2078" s="3">
        <v>44107</v>
      </c>
      <c r="C2078">
        <v>397.05</v>
      </c>
      <c r="D2078">
        <v>5.4987000000000004</v>
      </c>
      <c r="E2078">
        <v>93.3</v>
      </c>
      <c r="F2078">
        <v>94.897300000000001</v>
      </c>
      <c r="G2078">
        <v>93.843999999999994</v>
      </c>
      <c r="H2078">
        <v>1169.5999999999999</v>
      </c>
      <c r="I2078">
        <v>1.1716</v>
      </c>
      <c r="J2078">
        <v>6.7907999999999999</v>
      </c>
      <c r="K2078">
        <v>205.2259</v>
      </c>
      <c r="L2078">
        <v>10550</v>
      </c>
      <c r="M2078">
        <v>45.81</v>
      </c>
      <c r="N2078">
        <v>1899.84</v>
      </c>
      <c r="O2078">
        <v>2.4380000000000002</v>
      </c>
      <c r="P2078">
        <v>5.0250000000000004</v>
      </c>
      <c r="Q2078">
        <v>5.0999999999999996</v>
      </c>
      <c r="R2078">
        <v>1.34</v>
      </c>
      <c r="S2078">
        <v>1.87</v>
      </c>
      <c r="T2078">
        <v>1.62</v>
      </c>
      <c r="U2078">
        <v>2020</v>
      </c>
      <c r="V2078">
        <v>3348.44</v>
      </c>
      <c r="W2078">
        <v>11075.02</v>
      </c>
      <c r="X2078">
        <v>9397.3700000000008</v>
      </c>
      <c r="Y2078">
        <v>2327.89</v>
      </c>
      <c r="Z2078">
        <v>23029.9</v>
      </c>
    </row>
    <row r="2079" spans="2:26" x14ac:dyDescent="0.25">
      <c r="B2079" s="3">
        <v>44106</v>
      </c>
      <c r="C2079">
        <v>397.05</v>
      </c>
      <c r="D2079">
        <v>5.4987000000000004</v>
      </c>
      <c r="E2079">
        <v>93.12</v>
      </c>
      <c r="F2079">
        <v>94.897300000000001</v>
      </c>
      <c r="G2079">
        <v>93.843999999999994</v>
      </c>
      <c r="H2079">
        <v>1169.5999999999999</v>
      </c>
      <c r="I2079">
        <v>1.1716</v>
      </c>
      <c r="J2079">
        <v>6.7907999999999999</v>
      </c>
      <c r="K2079">
        <v>205.2259</v>
      </c>
      <c r="L2079">
        <v>10550</v>
      </c>
      <c r="M2079">
        <v>45.81</v>
      </c>
      <c r="N2079">
        <v>1899.84</v>
      </c>
      <c r="O2079">
        <v>2.4380000000000002</v>
      </c>
      <c r="P2079">
        <v>5.0250000000000004</v>
      </c>
      <c r="Q2079">
        <v>5.0999999999999996</v>
      </c>
      <c r="R2079">
        <v>1.34</v>
      </c>
      <c r="S2079">
        <v>1.87</v>
      </c>
      <c r="T2079">
        <v>1.62</v>
      </c>
      <c r="U2079">
        <v>2020</v>
      </c>
      <c r="V2079">
        <v>3348.44</v>
      </c>
      <c r="W2079">
        <v>11075.02</v>
      </c>
      <c r="X2079">
        <v>9397.3700000000008</v>
      </c>
      <c r="Y2079">
        <v>2327.89</v>
      </c>
      <c r="Z2079">
        <v>23029.9</v>
      </c>
    </row>
    <row r="2080" spans="2:26" x14ac:dyDescent="0.25">
      <c r="B2080" s="3">
        <v>44105</v>
      </c>
      <c r="C2080">
        <v>397.51</v>
      </c>
      <c r="D2080">
        <v>5.5008999999999997</v>
      </c>
      <c r="E2080">
        <v>93.24</v>
      </c>
      <c r="F2080">
        <v>94.859700000000004</v>
      </c>
      <c r="G2080">
        <v>93.710999999999999</v>
      </c>
      <c r="H2080">
        <v>1169.5999999999999</v>
      </c>
      <c r="I2080">
        <v>1.1748000000000001</v>
      </c>
      <c r="J2080">
        <v>6.7907999999999999</v>
      </c>
      <c r="K2080">
        <v>205.80289999999999</v>
      </c>
      <c r="L2080">
        <v>10645</v>
      </c>
      <c r="M2080">
        <v>46.76</v>
      </c>
      <c r="N2080">
        <v>1906.01</v>
      </c>
      <c r="O2080">
        <v>2.5270000000000001</v>
      </c>
      <c r="P2080">
        <v>5.0350000000000001</v>
      </c>
      <c r="Q2080">
        <v>5.0999999999999996</v>
      </c>
      <c r="R2080">
        <v>1.35</v>
      </c>
      <c r="S2080">
        <v>1.88</v>
      </c>
      <c r="T2080">
        <v>1.61</v>
      </c>
      <c r="U2080">
        <v>1869</v>
      </c>
      <c r="V2080">
        <v>3380.8</v>
      </c>
      <c r="W2080">
        <v>11326.51</v>
      </c>
      <c r="X2080">
        <v>9397.3700000000008</v>
      </c>
      <c r="Y2080">
        <v>2327.89</v>
      </c>
      <c r="Z2080">
        <v>23185.119999999999</v>
      </c>
    </row>
    <row r="2081" spans="2:26" x14ac:dyDescent="0.25">
      <c r="B2081" s="3">
        <v>44104</v>
      </c>
      <c r="C2081">
        <v>398.15</v>
      </c>
      <c r="D2081">
        <v>5.5593000000000004</v>
      </c>
      <c r="E2081">
        <v>93.18</v>
      </c>
      <c r="F2081">
        <v>94.786900000000003</v>
      </c>
      <c r="G2081">
        <v>93.885999999999996</v>
      </c>
      <c r="H2081">
        <v>1169.5999999999999</v>
      </c>
      <c r="I2081">
        <v>1.1720999999999999</v>
      </c>
      <c r="J2081">
        <v>6.7907999999999999</v>
      </c>
      <c r="K2081">
        <v>207.74610000000001</v>
      </c>
      <c r="L2081">
        <v>10770</v>
      </c>
      <c r="M2081">
        <v>47.24</v>
      </c>
      <c r="N2081">
        <v>1885.82</v>
      </c>
      <c r="O2081">
        <v>2.5270000000000001</v>
      </c>
      <c r="P2081">
        <v>5.05</v>
      </c>
      <c r="Q2081">
        <v>5.17</v>
      </c>
      <c r="R2081">
        <v>1.36</v>
      </c>
      <c r="S2081">
        <v>1.88</v>
      </c>
      <c r="T2081">
        <v>1.61</v>
      </c>
      <c r="U2081">
        <v>1725</v>
      </c>
      <c r="V2081">
        <v>3363</v>
      </c>
      <c r="W2081">
        <v>11167.51</v>
      </c>
      <c r="X2081">
        <v>9397.3700000000008</v>
      </c>
      <c r="Y2081">
        <v>2327.89</v>
      </c>
      <c r="Z2081">
        <v>23185.119999999999</v>
      </c>
    </row>
    <row r="2082" spans="2:26" x14ac:dyDescent="0.25">
      <c r="B2082" s="3">
        <v>44103</v>
      </c>
      <c r="C2082">
        <v>405.7</v>
      </c>
      <c r="D2082">
        <v>5.6262999999999996</v>
      </c>
      <c r="E2082">
        <v>93.25</v>
      </c>
      <c r="F2082">
        <v>94.763000000000005</v>
      </c>
      <c r="G2082">
        <v>93.891000000000005</v>
      </c>
      <c r="H2082">
        <v>1169.5999999999999</v>
      </c>
      <c r="I2082">
        <v>1.1744000000000001</v>
      </c>
      <c r="J2082">
        <v>6.8159000000000001</v>
      </c>
      <c r="K2082">
        <v>207.51349999999999</v>
      </c>
      <c r="L2082">
        <v>10815</v>
      </c>
      <c r="M2082">
        <v>46.86</v>
      </c>
      <c r="N2082">
        <v>1898.07</v>
      </c>
      <c r="O2082">
        <v>2.5609999999999999</v>
      </c>
      <c r="P2082">
        <v>5.0999999999999996</v>
      </c>
      <c r="Q2082">
        <v>5.24</v>
      </c>
      <c r="R2082">
        <v>1.37</v>
      </c>
      <c r="S2082">
        <v>1.89</v>
      </c>
      <c r="T2082">
        <v>1.6</v>
      </c>
      <c r="U2082">
        <v>1658</v>
      </c>
      <c r="V2082">
        <v>3335.47</v>
      </c>
      <c r="W2082">
        <v>11085.25</v>
      </c>
      <c r="X2082">
        <v>9281.52</v>
      </c>
      <c r="Y2082">
        <v>2327.89</v>
      </c>
      <c r="Z2082">
        <v>23539.1</v>
      </c>
    </row>
    <row r="2083" spans="2:26" x14ac:dyDescent="0.25">
      <c r="B2083" s="3">
        <v>44102</v>
      </c>
      <c r="C2083">
        <v>403.55</v>
      </c>
      <c r="D2083">
        <v>5.6479999999999997</v>
      </c>
      <c r="E2083">
        <v>93.26</v>
      </c>
      <c r="F2083">
        <v>94.726600000000005</v>
      </c>
      <c r="G2083">
        <v>94.278000000000006</v>
      </c>
      <c r="H2083">
        <v>1173.5</v>
      </c>
      <c r="I2083">
        <v>1.1666000000000001</v>
      </c>
      <c r="J2083">
        <v>6.8113000000000001</v>
      </c>
      <c r="K2083">
        <v>206.27529999999999</v>
      </c>
      <c r="L2083">
        <v>10960</v>
      </c>
      <c r="M2083">
        <v>47.97</v>
      </c>
      <c r="N2083">
        <v>1881.48</v>
      </c>
      <c r="O2083">
        <v>2.101</v>
      </c>
      <c r="P2083">
        <v>5.0750000000000002</v>
      </c>
      <c r="Q2083">
        <v>5.28</v>
      </c>
      <c r="R2083">
        <v>1.38</v>
      </c>
      <c r="S2083">
        <v>1.91</v>
      </c>
      <c r="T2083">
        <v>1.6</v>
      </c>
      <c r="U2083">
        <v>1654</v>
      </c>
      <c r="V2083">
        <v>3351.6</v>
      </c>
      <c r="W2083">
        <v>11117.53</v>
      </c>
      <c r="X2083">
        <v>9383.4</v>
      </c>
      <c r="Y2083">
        <v>2308.08</v>
      </c>
      <c r="Z2083">
        <v>23511.62</v>
      </c>
    </row>
    <row r="2084" spans="2:26" x14ac:dyDescent="0.25">
      <c r="B2084" s="3">
        <v>44101</v>
      </c>
      <c r="C2084">
        <v>405.25</v>
      </c>
      <c r="D2084">
        <v>5.7096999999999998</v>
      </c>
      <c r="E2084">
        <v>93.22</v>
      </c>
      <c r="F2084">
        <v>94.711699999999993</v>
      </c>
      <c r="G2084">
        <v>94.641999999999996</v>
      </c>
      <c r="H2084">
        <v>1172.5</v>
      </c>
      <c r="I2084">
        <v>1.1631</v>
      </c>
      <c r="J2084">
        <v>6.8238000000000003</v>
      </c>
      <c r="K2084">
        <v>211.16839999999999</v>
      </c>
      <c r="L2084">
        <v>10606.77</v>
      </c>
      <c r="M2084">
        <v>48.06</v>
      </c>
      <c r="N2084">
        <v>1861.58</v>
      </c>
      <c r="O2084">
        <v>2.1389999999999998</v>
      </c>
      <c r="P2084">
        <v>4.9749999999999996</v>
      </c>
      <c r="Q2084">
        <v>5.37</v>
      </c>
      <c r="R2084">
        <v>1.4</v>
      </c>
      <c r="S2084">
        <v>1.92</v>
      </c>
      <c r="T2084">
        <v>1.6</v>
      </c>
      <c r="U2084">
        <v>1667</v>
      </c>
      <c r="V2084">
        <v>3298.46</v>
      </c>
      <c r="W2084">
        <v>10913.56</v>
      </c>
      <c r="X2084">
        <v>9302.59</v>
      </c>
      <c r="Y2084">
        <v>2278.79</v>
      </c>
      <c r="Z2084">
        <v>23204.62</v>
      </c>
    </row>
    <row r="2085" spans="2:26" x14ac:dyDescent="0.25">
      <c r="B2085" s="3">
        <v>44100</v>
      </c>
      <c r="C2085">
        <v>405.25</v>
      </c>
      <c r="D2085">
        <v>5.7096999999999998</v>
      </c>
      <c r="E2085">
        <v>93.22</v>
      </c>
      <c r="F2085">
        <v>94.711699999999993</v>
      </c>
      <c r="G2085">
        <v>94.641999999999996</v>
      </c>
      <c r="H2085">
        <v>1172.5</v>
      </c>
      <c r="I2085">
        <v>1.1631</v>
      </c>
      <c r="J2085">
        <v>6.8238000000000003</v>
      </c>
      <c r="K2085">
        <v>211.16839999999999</v>
      </c>
      <c r="L2085">
        <v>10606.77</v>
      </c>
      <c r="M2085">
        <v>48.06</v>
      </c>
      <c r="N2085">
        <v>1861.58</v>
      </c>
      <c r="O2085">
        <v>2.1389999999999998</v>
      </c>
      <c r="P2085">
        <v>4.9749999999999996</v>
      </c>
      <c r="Q2085">
        <v>5.37</v>
      </c>
      <c r="R2085">
        <v>1.4</v>
      </c>
      <c r="S2085">
        <v>1.92</v>
      </c>
      <c r="T2085">
        <v>1.6</v>
      </c>
      <c r="U2085">
        <v>1667</v>
      </c>
      <c r="V2085">
        <v>3298.46</v>
      </c>
      <c r="W2085">
        <v>10913.56</v>
      </c>
      <c r="X2085">
        <v>9302.59</v>
      </c>
      <c r="Y2085">
        <v>2278.79</v>
      </c>
      <c r="Z2085">
        <v>23204.62</v>
      </c>
    </row>
    <row r="2086" spans="2:26" x14ac:dyDescent="0.25">
      <c r="B2086" s="3">
        <v>44099</v>
      </c>
      <c r="C2086">
        <v>405.25</v>
      </c>
      <c r="D2086">
        <v>5.7096999999999998</v>
      </c>
      <c r="E2086">
        <v>93.18</v>
      </c>
      <c r="F2086">
        <v>94.711699999999993</v>
      </c>
      <c r="G2086">
        <v>94.641999999999996</v>
      </c>
      <c r="H2086">
        <v>1172.5</v>
      </c>
      <c r="I2086">
        <v>1.1631</v>
      </c>
      <c r="J2086">
        <v>6.8238000000000003</v>
      </c>
      <c r="K2086">
        <v>211.16839999999999</v>
      </c>
      <c r="L2086">
        <v>10606.77</v>
      </c>
      <c r="M2086">
        <v>48.06</v>
      </c>
      <c r="N2086">
        <v>1861.58</v>
      </c>
      <c r="O2086">
        <v>2.1389999999999998</v>
      </c>
      <c r="P2086">
        <v>4.9749999999999996</v>
      </c>
      <c r="Q2086">
        <v>5.37</v>
      </c>
      <c r="R2086">
        <v>1.4</v>
      </c>
      <c r="S2086">
        <v>1.92</v>
      </c>
      <c r="T2086">
        <v>1.6</v>
      </c>
      <c r="U2086">
        <v>1667</v>
      </c>
      <c r="V2086">
        <v>3298.46</v>
      </c>
      <c r="W2086">
        <v>10913.56</v>
      </c>
      <c r="X2086">
        <v>9302.59</v>
      </c>
      <c r="Y2086">
        <v>2278.79</v>
      </c>
      <c r="Z2086">
        <v>23204.62</v>
      </c>
    </row>
    <row r="2087" spans="2:26" x14ac:dyDescent="0.25">
      <c r="B2087" s="3">
        <v>44098</v>
      </c>
      <c r="C2087">
        <v>408.98</v>
      </c>
      <c r="D2087">
        <v>5.633</v>
      </c>
      <c r="E2087">
        <v>93.38</v>
      </c>
      <c r="F2087">
        <v>94.786100000000005</v>
      </c>
      <c r="G2087">
        <v>94.353999999999999</v>
      </c>
      <c r="H2087">
        <v>1172.75</v>
      </c>
      <c r="I2087">
        <v>1.1672</v>
      </c>
      <c r="J2087">
        <v>6.8287000000000004</v>
      </c>
      <c r="K2087">
        <v>212.29509999999999</v>
      </c>
      <c r="L2087">
        <v>10670</v>
      </c>
      <c r="M2087">
        <v>48.32</v>
      </c>
      <c r="N2087">
        <v>1868.07</v>
      </c>
      <c r="O2087">
        <v>2.2480000000000002</v>
      </c>
      <c r="P2087">
        <v>4.95</v>
      </c>
      <c r="Q2087">
        <v>5.33</v>
      </c>
      <c r="R2087">
        <v>1.36</v>
      </c>
      <c r="S2087">
        <v>1.88</v>
      </c>
      <c r="T2087">
        <v>1.6</v>
      </c>
      <c r="U2087">
        <v>1605</v>
      </c>
      <c r="V2087">
        <v>3246.59</v>
      </c>
      <c r="W2087">
        <v>10672.27</v>
      </c>
      <c r="X2087">
        <v>9371.19</v>
      </c>
      <c r="Y2087">
        <v>2272.6999999999998</v>
      </c>
      <c r="Z2087">
        <v>23087.82</v>
      </c>
    </row>
    <row r="2088" spans="2:26" x14ac:dyDescent="0.25">
      <c r="B2088" s="3">
        <v>44097</v>
      </c>
      <c r="C2088">
        <v>404.53</v>
      </c>
      <c r="D2088">
        <v>5.4999000000000002</v>
      </c>
      <c r="E2088">
        <v>93.63</v>
      </c>
      <c r="F2088">
        <v>95.062100000000001</v>
      </c>
      <c r="G2088">
        <v>94.388999999999996</v>
      </c>
      <c r="H2088">
        <v>1164.3499999999999</v>
      </c>
      <c r="I2088">
        <v>1.1659999999999999</v>
      </c>
      <c r="J2088">
        <v>6.8090999999999999</v>
      </c>
      <c r="K2088">
        <v>209.18709999999999</v>
      </c>
      <c r="L2088">
        <v>10280</v>
      </c>
      <c r="M2088">
        <v>48.11</v>
      </c>
      <c r="N2088">
        <v>1863.34</v>
      </c>
      <c r="O2088">
        <v>2.125</v>
      </c>
      <c r="P2088">
        <v>4.95</v>
      </c>
      <c r="Q2088">
        <v>5.19</v>
      </c>
      <c r="R2088">
        <v>1.32</v>
      </c>
      <c r="S2088">
        <v>1.84</v>
      </c>
      <c r="T2088">
        <v>1.6</v>
      </c>
      <c r="U2088">
        <v>1426</v>
      </c>
      <c r="V2088">
        <v>3236.92</v>
      </c>
      <c r="W2088">
        <v>10632.99</v>
      </c>
      <c r="X2088">
        <v>9558.7800000000007</v>
      </c>
      <c r="Y2088">
        <v>2333.2399999999998</v>
      </c>
      <c r="Z2088">
        <v>23346.49</v>
      </c>
    </row>
    <row r="2089" spans="2:26" x14ac:dyDescent="0.25">
      <c r="B2089" s="3">
        <v>44096</v>
      </c>
      <c r="C2089">
        <v>398.4</v>
      </c>
      <c r="D2089">
        <v>5.4757999999999996</v>
      </c>
      <c r="E2089">
        <v>93.65</v>
      </c>
      <c r="F2089">
        <v>95.150300000000001</v>
      </c>
      <c r="G2089">
        <v>93.988</v>
      </c>
      <c r="H2089">
        <v>1165.05</v>
      </c>
      <c r="I2089">
        <v>1.1708000000000001</v>
      </c>
      <c r="J2089">
        <v>6.7798999999999996</v>
      </c>
      <c r="K2089">
        <v>212.63570000000001</v>
      </c>
      <c r="L2089">
        <v>10495</v>
      </c>
      <c r="M2089">
        <v>48.14</v>
      </c>
      <c r="N2089">
        <v>1900.21</v>
      </c>
      <c r="O2089">
        <v>1.8340000000000001</v>
      </c>
      <c r="P2089">
        <v>4.835</v>
      </c>
      <c r="Q2089">
        <v>5.17</v>
      </c>
      <c r="R2089">
        <v>1.3</v>
      </c>
      <c r="S2089">
        <v>1.82</v>
      </c>
      <c r="T2089">
        <v>1.59</v>
      </c>
      <c r="U2089">
        <v>1364</v>
      </c>
      <c r="V2089">
        <v>3315.57</v>
      </c>
      <c r="W2089">
        <v>10963.64</v>
      </c>
      <c r="X2089">
        <v>9576.81</v>
      </c>
      <c r="Y2089">
        <v>2332.59</v>
      </c>
      <c r="Z2089">
        <v>23360.3</v>
      </c>
    </row>
    <row r="2090" spans="2:26" x14ac:dyDescent="0.25">
      <c r="B2090" s="3">
        <v>44095</v>
      </c>
      <c r="C2090">
        <v>393.58</v>
      </c>
      <c r="D2090">
        <v>5.4321999999999999</v>
      </c>
      <c r="E2090">
        <v>93.72</v>
      </c>
      <c r="F2090">
        <v>95.335499999999996</v>
      </c>
      <c r="G2090">
        <v>93.656000000000006</v>
      </c>
      <c r="H2090">
        <v>1158</v>
      </c>
      <c r="I2090">
        <v>1.1771</v>
      </c>
      <c r="J2090">
        <v>6.8052999999999999</v>
      </c>
      <c r="K2090">
        <v>213.84979999999999</v>
      </c>
      <c r="L2090">
        <v>10485</v>
      </c>
      <c r="M2090">
        <v>48.04</v>
      </c>
      <c r="N2090">
        <v>1912.51</v>
      </c>
      <c r="O2090">
        <v>1.835</v>
      </c>
      <c r="P2090">
        <v>4.78</v>
      </c>
      <c r="Q2090">
        <v>5.15</v>
      </c>
      <c r="R2090">
        <v>1.3</v>
      </c>
      <c r="S2090">
        <v>1.82</v>
      </c>
      <c r="T2090">
        <v>1.59</v>
      </c>
      <c r="U2090">
        <v>1314</v>
      </c>
      <c r="V2090">
        <v>3281.06</v>
      </c>
      <c r="W2090">
        <v>10778.8</v>
      </c>
      <c r="X2090">
        <v>9640.42</v>
      </c>
      <c r="Y2090">
        <v>2389.39</v>
      </c>
      <c r="Z2090">
        <v>23360.3</v>
      </c>
    </row>
    <row r="2091" spans="2:26" x14ac:dyDescent="0.25">
      <c r="B2091" s="3">
        <v>44094</v>
      </c>
      <c r="C2091">
        <v>380.1</v>
      </c>
      <c r="D2091">
        <v>5.3278999999999996</v>
      </c>
      <c r="E2091">
        <v>93.91</v>
      </c>
      <c r="F2091">
        <v>95.440299999999993</v>
      </c>
      <c r="G2091">
        <v>92.926000000000002</v>
      </c>
      <c r="H2091">
        <v>1160.45</v>
      </c>
      <c r="I2091">
        <v>1.1839999999999999</v>
      </c>
      <c r="J2091">
        <v>6.7690999999999999</v>
      </c>
      <c r="K2091">
        <v>216.12299999999999</v>
      </c>
      <c r="L2091">
        <v>10880</v>
      </c>
      <c r="M2091">
        <v>49.01</v>
      </c>
      <c r="N2091">
        <v>1950.86</v>
      </c>
      <c r="O2091">
        <v>2.048</v>
      </c>
      <c r="P2091">
        <v>4.8449999999999998</v>
      </c>
      <c r="Q2091">
        <v>4.9000000000000004</v>
      </c>
      <c r="R2091">
        <v>1.28</v>
      </c>
      <c r="S2091">
        <v>1.8</v>
      </c>
      <c r="T2091">
        <v>1.59</v>
      </c>
      <c r="U2091">
        <v>1296</v>
      </c>
      <c r="V2091">
        <v>3319.47</v>
      </c>
      <c r="W2091">
        <v>10793.28</v>
      </c>
      <c r="X2091">
        <v>9803.1</v>
      </c>
      <c r="Y2091">
        <v>2412.4</v>
      </c>
      <c r="Z2091">
        <v>23360.3</v>
      </c>
    </row>
    <row r="2092" spans="2:26" x14ac:dyDescent="0.25">
      <c r="B2092" s="3">
        <v>44093</v>
      </c>
      <c r="C2092">
        <v>380.1</v>
      </c>
      <c r="D2092">
        <v>5.3278999999999996</v>
      </c>
      <c r="E2092">
        <v>93.91</v>
      </c>
      <c r="F2092">
        <v>95.440299999999993</v>
      </c>
      <c r="G2092">
        <v>92.926000000000002</v>
      </c>
      <c r="H2092">
        <v>1160.45</v>
      </c>
      <c r="I2092">
        <v>1.1839999999999999</v>
      </c>
      <c r="J2092">
        <v>6.7690999999999999</v>
      </c>
      <c r="K2092">
        <v>216.12299999999999</v>
      </c>
      <c r="L2092">
        <v>10880</v>
      </c>
      <c r="M2092">
        <v>49.01</v>
      </c>
      <c r="N2092">
        <v>1950.86</v>
      </c>
      <c r="O2092">
        <v>2.048</v>
      </c>
      <c r="P2092">
        <v>4.8449999999999998</v>
      </c>
      <c r="Q2092">
        <v>4.9000000000000004</v>
      </c>
      <c r="R2092">
        <v>1.28</v>
      </c>
      <c r="S2092">
        <v>1.8</v>
      </c>
      <c r="T2092">
        <v>1.59</v>
      </c>
      <c r="U2092">
        <v>1296</v>
      </c>
      <c r="V2092">
        <v>3319.47</v>
      </c>
      <c r="W2092">
        <v>10793.28</v>
      </c>
      <c r="X2092">
        <v>9803.1</v>
      </c>
      <c r="Y2092">
        <v>2412.4</v>
      </c>
      <c r="Z2092">
        <v>23360.3</v>
      </c>
    </row>
    <row r="2093" spans="2:26" x14ac:dyDescent="0.25">
      <c r="B2093" s="3">
        <v>44092</v>
      </c>
      <c r="C2093">
        <v>380.1</v>
      </c>
      <c r="D2093">
        <v>5.3278999999999996</v>
      </c>
      <c r="E2093">
        <v>93.91</v>
      </c>
      <c r="F2093">
        <v>95.440299999999993</v>
      </c>
      <c r="G2093">
        <v>92.926000000000002</v>
      </c>
      <c r="H2093">
        <v>1160.45</v>
      </c>
      <c r="I2093">
        <v>1.1839999999999999</v>
      </c>
      <c r="J2093">
        <v>6.7690999999999999</v>
      </c>
      <c r="K2093">
        <v>216.12299999999999</v>
      </c>
      <c r="L2093">
        <v>10880</v>
      </c>
      <c r="M2093">
        <v>49.01</v>
      </c>
      <c r="N2093">
        <v>1950.86</v>
      </c>
      <c r="O2093">
        <v>2.048</v>
      </c>
      <c r="P2093">
        <v>4.8449999999999998</v>
      </c>
      <c r="Q2093">
        <v>4.9000000000000004</v>
      </c>
      <c r="R2093">
        <v>1.28</v>
      </c>
      <c r="S2093">
        <v>1.8</v>
      </c>
      <c r="T2093">
        <v>1.59</v>
      </c>
      <c r="U2093">
        <v>1296</v>
      </c>
      <c r="V2093">
        <v>3319.47</v>
      </c>
      <c r="W2093">
        <v>10793.28</v>
      </c>
      <c r="X2093">
        <v>9803.1</v>
      </c>
      <c r="Y2093">
        <v>2412.4</v>
      </c>
      <c r="Z2093">
        <v>23360.3</v>
      </c>
    </row>
    <row r="2094" spans="2:26" x14ac:dyDescent="0.25">
      <c r="B2094" s="3">
        <v>44091</v>
      </c>
      <c r="C2094">
        <v>378.3</v>
      </c>
      <c r="D2094">
        <v>5.3110999999999997</v>
      </c>
      <c r="E2094">
        <v>93.94</v>
      </c>
      <c r="F2094">
        <v>95.418300000000002</v>
      </c>
      <c r="G2094">
        <v>92.97</v>
      </c>
      <c r="H2094">
        <v>1174.4000000000001</v>
      </c>
      <c r="I2094">
        <v>1.1848000000000001</v>
      </c>
      <c r="J2094">
        <v>6.7637999999999998</v>
      </c>
      <c r="K2094">
        <v>223.3253</v>
      </c>
      <c r="L2094">
        <v>10950</v>
      </c>
      <c r="M2094">
        <v>49.42</v>
      </c>
      <c r="N2094">
        <v>1944.44</v>
      </c>
      <c r="O2094">
        <v>2.0419999999999998</v>
      </c>
      <c r="P2094">
        <v>4.8449999999999998</v>
      </c>
      <c r="Q2094">
        <v>4.88</v>
      </c>
      <c r="R2094">
        <v>1.28</v>
      </c>
      <c r="S2094">
        <v>1.81</v>
      </c>
      <c r="T2094">
        <v>1.58</v>
      </c>
      <c r="U2094">
        <v>1294</v>
      </c>
      <c r="V2094">
        <v>3357.01</v>
      </c>
      <c r="W2094">
        <v>10910.28</v>
      </c>
      <c r="X2094">
        <v>9732.15</v>
      </c>
      <c r="Y2094">
        <v>2406.17</v>
      </c>
      <c r="Z2094">
        <v>23319.37</v>
      </c>
    </row>
    <row r="2095" spans="2:26" x14ac:dyDescent="0.25">
      <c r="B2095" s="3">
        <v>44090</v>
      </c>
      <c r="C2095">
        <v>372.71</v>
      </c>
      <c r="D2095">
        <v>5.2713000000000001</v>
      </c>
      <c r="E2095">
        <v>93.96</v>
      </c>
      <c r="F2095">
        <v>95.365600000000001</v>
      </c>
      <c r="G2095">
        <v>93.213999999999999</v>
      </c>
      <c r="H2095">
        <v>1176.05</v>
      </c>
      <c r="I2095">
        <v>1.1816</v>
      </c>
      <c r="J2095">
        <v>6.7548000000000004</v>
      </c>
      <c r="K2095">
        <v>223.9967</v>
      </c>
      <c r="L2095">
        <v>11015</v>
      </c>
      <c r="M2095">
        <v>49.38</v>
      </c>
      <c r="N2095">
        <v>1959.26</v>
      </c>
      <c r="O2095">
        <v>2.2669999999999999</v>
      </c>
      <c r="P2095">
        <v>4.8949999999999996</v>
      </c>
      <c r="Q2095">
        <v>4.8499999999999996</v>
      </c>
      <c r="R2095">
        <v>1.28</v>
      </c>
      <c r="S2095">
        <v>1.81</v>
      </c>
      <c r="T2095">
        <v>1.59</v>
      </c>
      <c r="U2095">
        <v>1281</v>
      </c>
      <c r="V2095">
        <v>3385.49</v>
      </c>
      <c r="W2095">
        <v>11050.47</v>
      </c>
      <c r="X2095">
        <v>9845.7900000000009</v>
      </c>
      <c r="Y2095">
        <v>2435.92</v>
      </c>
      <c r="Z2095">
        <v>23475.53</v>
      </c>
    </row>
    <row r="2096" spans="2:26" x14ac:dyDescent="0.25">
      <c r="B2096" s="3">
        <v>44089</v>
      </c>
      <c r="C2096">
        <v>372.12</v>
      </c>
      <c r="D2096">
        <v>5.2965999999999998</v>
      </c>
      <c r="E2096">
        <v>93.94</v>
      </c>
      <c r="F2096">
        <v>95.317899999999995</v>
      </c>
      <c r="G2096">
        <v>93.05</v>
      </c>
      <c r="H2096">
        <v>1178.95</v>
      </c>
      <c r="I2096">
        <v>1.1847000000000001</v>
      </c>
      <c r="J2096">
        <v>6.7826000000000004</v>
      </c>
      <c r="K2096">
        <v>223.64400000000001</v>
      </c>
      <c r="L2096">
        <v>10815</v>
      </c>
      <c r="M2096">
        <v>49.62</v>
      </c>
      <c r="N2096">
        <v>1954.15</v>
      </c>
      <c r="O2096">
        <v>2.3620000000000001</v>
      </c>
      <c r="P2096">
        <v>4.3079999999999998</v>
      </c>
      <c r="Q2096">
        <v>4.9000000000000004</v>
      </c>
      <c r="R2096">
        <v>1.29</v>
      </c>
      <c r="S2096">
        <v>1.82</v>
      </c>
      <c r="T2096">
        <v>1.58</v>
      </c>
      <c r="U2096">
        <v>1289</v>
      </c>
      <c r="V2096">
        <v>3401.2</v>
      </c>
      <c r="W2096">
        <v>11190.32</v>
      </c>
      <c r="X2096">
        <v>9829.07</v>
      </c>
      <c r="Y2096">
        <v>2443.58</v>
      </c>
      <c r="Z2096">
        <v>23454.89</v>
      </c>
    </row>
    <row r="2097" spans="2:26" x14ac:dyDescent="0.25">
      <c r="B2097" s="3">
        <v>44088</v>
      </c>
      <c r="C2097">
        <v>374.97</v>
      </c>
      <c r="D2097">
        <v>5.3315000000000001</v>
      </c>
      <c r="E2097">
        <v>93.9</v>
      </c>
      <c r="F2097">
        <v>95.257199999999997</v>
      </c>
      <c r="G2097">
        <v>93.052000000000007</v>
      </c>
      <c r="H2097">
        <v>1183.5999999999999</v>
      </c>
      <c r="I2097">
        <v>1.1866000000000001</v>
      </c>
      <c r="J2097">
        <v>6.8105000000000002</v>
      </c>
      <c r="K2097">
        <v>224.39529999999999</v>
      </c>
      <c r="L2097">
        <v>10705</v>
      </c>
      <c r="M2097">
        <v>48.85</v>
      </c>
      <c r="N2097">
        <v>1956.86</v>
      </c>
      <c r="O2097">
        <v>2.31</v>
      </c>
      <c r="P2097">
        <v>4.3099999999999996</v>
      </c>
      <c r="Q2097">
        <v>4.9400000000000004</v>
      </c>
      <c r="R2097">
        <v>1.29</v>
      </c>
      <c r="S2097">
        <v>1.83</v>
      </c>
      <c r="T2097">
        <v>1.58</v>
      </c>
      <c r="U2097">
        <v>1282</v>
      </c>
      <c r="V2097">
        <v>3383.54</v>
      </c>
      <c r="W2097">
        <v>11056.65</v>
      </c>
      <c r="X2097">
        <v>9806.64</v>
      </c>
      <c r="Y2097">
        <v>2427.91</v>
      </c>
      <c r="Z2097">
        <v>23559.3</v>
      </c>
    </row>
    <row r="2098" spans="2:26" x14ac:dyDescent="0.25">
      <c r="B2098" s="3">
        <v>44087</v>
      </c>
      <c r="C2098">
        <v>373.79</v>
      </c>
      <c r="D2098">
        <v>5.3372999999999999</v>
      </c>
      <c r="E2098">
        <v>93.83</v>
      </c>
      <c r="F2098">
        <v>95.207800000000006</v>
      </c>
      <c r="G2098">
        <v>93.332999999999998</v>
      </c>
      <c r="H2098">
        <v>1186.9000000000001</v>
      </c>
      <c r="I2098">
        <v>1.1846000000000001</v>
      </c>
      <c r="J2098">
        <v>6.8343999999999996</v>
      </c>
      <c r="K2098">
        <v>223.38489999999999</v>
      </c>
      <c r="L2098">
        <v>10340</v>
      </c>
      <c r="M2098">
        <v>48.55</v>
      </c>
      <c r="N2098">
        <v>1940.55</v>
      </c>
      <c r="O2098">
        <v>2.2690000000000001</v>
      </c>
      <c r="P2098">
        <v>4.3099999999999996</v>
      </c>
      <c r="Q2098">
        <v>4.96</v>
      </c>
      <c r="R2098">
        <v>1.31</v>
      </c>
      <c r="S2098">
        <v>1.84</v>
      </c>
      <c r="T2098">
        <v>1.57</v>
      </c>
      <c r="U2098">
        <v>1267</v>
      </c>
      <c r="V2098">
        <v>3340.97</v>
      </c>
      <c r="W2098">
        <v>10853.54</v>
      </c>
      <c r="X2098">
        <v>9752.5</v>
      </c>
      <c r="Y2098">
        <v>2396.69</v>
      </c>
      <c r="Z2098">
        <v>23406.49</v>
      </c>
    </row>
    <row r="2099" spans="2:26" x14ac:dyDescent="0.25">
      <c r="B2099" s="3">
        <v>44086</v>
      </c>
      <c r="C2099">
        <v>373.79</v>
      </c>
      <c r="D2099">
        <v>5.3372999999999999</v>
      </c>
      <c r="E2099">
        <v>93.83</v>
      </c>
      <c r="F2099">
        <v>95.207800000000006</v>
      </c>
      <c r="G2099">
        <v>93.332999999999998</v>
      </c>
      <c r="H2099">
        <v>1186.9000000000001</v>
      </c>
      <c r="I2099">
        <v>1.1846000000000001</v>
      </c>
      <c r="J2099">
        <v>6.8343999999999996</v>
      </c>
      <c r="K2099">
        <v>223.38489999999999</v>
      </c>
      <c r="L2099">
        <v>10340</v>
      </c>
      <c r="M2099">
        <v>48.55</v>
      </c>
      <c r="N2099">
        <v>1940.55</v>
      </c>
      <c r="O2099">
        <v>2.2690000000000001</v>
      </c>
      <c r="P2099">
        <v>4.3099999999999996</v>
      </c>
      <c r="Q2099">
        <v>4.96</v>
      </c>
      <c r="R2099">
        <v>1.31</v>
      </c>
      <c r="S2099">
        <v>1.84</v>
      </c>
      <c r="T2099">
        <v>1.57</v>
      </c>
      <c r="U2099">
        <v>1267</v>
      </c>
      <c r="V2099">
        <v>3340.97</v>
      </c>
      <c r="W2099">
        <v>10853.54</v>
      </c>
      <c r="X2099">
        <v>9752.5</v>
      </c>
      <c r="Y2099">
        <v>2396.69</v>
      </c>
      <c r="Z2099">
        <v>23406.49</v>
      </c>
    </row>
    <row r="2100" spans="2:26" x14ac:dyDescent="0.25">
      <c r="B2100" s="3">
        <v>44085</v>
      </c>
      <c r="C2100">
        <v>373.79</v>
      </c>
      <c r="D2100">
        <v>5.3372999999999999</v>
      </c>
      <c r="E2100">
        <v>93.74</v>
      </c>
      <c r="F2100">
        <v>95.207800000000006</v>
      </c>
      <c r="G2100">
        <v>93.332999999999998</v>
      </c>
      <c r="H2100">
        <v>1186.9000000000001</v>
      </c>
      <c r="I2100">
        <v>1.1846000000000001</v>
      </c>
      <c r="J2100">
        <v>6.8343999999999996</v>
      </c>
      <c r="K2100">
        <v>223.38489999999999</v>
      </c>
      <c r="L2100">
        <v>10340</v>
      </c>
      <c r="M2100">
        <v>48.55</v>
      </c>
      <c r="N2100">
        <v>1940.55</v>
      </c>
      <c r="O2100">
        <v>2.2690000000000001</v>
      </c>
      <c r="P2100">
        <v>4.3099999999999996</v>
      </c>
      <c r="Q2100">
        <v>4.96</v>
      </c>
      <c r="R2100">
        <v>1.31</v>
      </c>
      <c r="S2100">
        <v>1.84</v>
      </c>
      <c r="T2100">
        <v>1.57</v>
      </c>
      <c r="U2100">
        <v>1267</v>
      </c>
      <c r="V2100">
        <v>3340.97</v>
      </c>
      <c r="W2100">
        <v>10853.54</v>
      </c>
      <c r="X2100">
        <v>9752.5</v>
      </c>
      <c r="Y2100">
        <v>2396.69</v>
      </c>
      <c r="Z2100">
        <v>23406.49</v>
      </c>
    </row>
    <row r="2101" spans="2:26" x14ac:dyDescent="0.25">
      <c r="B2101" s="3">
        <v>44084</v>
      </c>
      <c r="C2101">
        <v>371.5</v>
      </c>
      <c r="D2101">
        <v>5.3034999999999997</v>
      </c>
      <c r="E2101">
        <v>93.68</v>
      </c>
      <c r="F2101">
        <v>95.176500000000004</v>
      </c>
      <c r="G2101">
        <v>93.335999999999999</v>
      </c>
      <c r="H2101">
        <v>1184.9000000000001</v>
      </c>
      <c r="I2101">
        <v>1.1815</v>
      </c>
      <c r="J2101">
        <v>6.8342999999999998</v>
      </c>
      <c r="K2101">
        <v>223.5179</v>
      </c>
      <c r="L2101">
        <v>10315</v>
      </c>
      <c r="M2101">
        <v>48.76</v>
      </c>
      <c r="N2101">
        <v>1946.09</v>
      </c>
      <c r="O2101">
        <v>2.323</v>
      </c>
      <c r="P2101">
        <v>4.3099999999999996</v>
      </c>
      <c r="Q2101">
        <v>4.93</v>
      </c>
      <c r="R2101">
        <v>1.31</v>
      </c>
      <c r="S2101">
        <v>1.85</v>
      </c>
      <c r="T2101">
        <v>1.57</v>
      </c>
      <c r="U2101">
        <v>1269</v>
      </c>
      <c r="V2101">
        <v>3339.19</v>
      </c>
      <c r="W2101">
        <v>10919.59</v>
      </c>
      <c r="X2101">
        <v>9683.75</v>
      </c>
      <c r="Y2101">
        <v>2396.48</v>
      </c>
      <c r="Z2101">
        <v>23235.47</v>
      </c>
    </row>
    <row r="2102" spans="2:26" x14ac:dyDescent="0.25">
      <c r="B2102" s="3">
        <v>44083</v>
      </c>
      <c r="C2102">
        <v>381.08</v>
      </c>
      <c r="D2102">
        <v>5.4515000000000002</v>
      </c>
      <c r="E2102">
        <v>93.58</v>
      </c>
      <c r="F2102">
        <v>95.166700000000006</v>
      </c>
      <c r="G2102">
        <v>93.254999999999995</v>
      </c>
      <c r="H2102">
        <v>1189.0999999999999</v>
      </c>
      <c r="I2102">
        <v>1.1802999999999999</v>
      </c>
      <c r="J2102">
        <v>6.8333000000000004</v>
      </c>
      <c r="K2102">
        <v>223.2698</v>
      </c>
      <c r="L2102">
        <v>10320</v>
      </c>
      <c r="M2102">
        <v>48.88</v>
      </c>
      <c r="N2102">
        <v>1946.84</v>
      </c>
      <c r="O2102">
        <v>2.4060000000000001</v>
      </c>
      <c r="P2102">
        <v>4.25</v>
      </c>
      <c r="Q2102">
        <v>4.9400000000000004</v>
      </c>
      <c r="R2102">
        <v>1.3</v>
      </c>
      <c r="S2102">
        <v>1.84</v>
      </c>
      <c r="T2102">
        <v>1.57</v>
      </c>
      <c r="U2102">
        <v>1296</v>
      </c>
      <c r="V2102">
        <v>3398.96</v>
      </c>
      <c r="W2102">
        <v>11141.56</v>
      </c>
      <c r="X2102">
        <v>9728.52</v>
      </c>
      <c r="Y2102">
        <v>2375.81</v>
      </c>
      <c r="Z2102">
        <v>23032.54</v>
      </c>
    </row>
    <row r="2103" spans="2:26" x14ac:dyDescent="0.25">
      <c r="B2103" s="3">
        <v>44082</v>
      </c>
      <c r="C2103">
        <v>382.48</v>
      </c>
      <c r="D2103">
        <v>5.4598000000000004</v>
      </c>
      <c r="E2103">
        <v>93.42</v>
      </c>
      <c r="F2103">
        <v>95.047700000000006</v>
      </c>
      <c r="G2103">
        <v>93.444999999999993</v>
      </c>
      <c r="H2103">
        <v>1186.45</v>
      </c>
      <c r="I2103">
        <v>1.1778</v>
      </c>
      <c r="J2103">
        <v>6.8464</v>
      </c>
      <c r="K2103">
        <v>222.05080000000001</v>
      </c>
      <c r="L2103">
        <v>10015</v>
      </c>
      <c r="M2103">
        <v>48.41</v>
      </c>
      <c r="N2103">
        <v>1932.03</v>
      </c>
      <c r="O2103">
        <v>2.4</v>
      </c>
      <c r="P2103">
        <v>4.32</v>
      </c>
      <c r="Q2103">
        <v>4.99</v>
      </c>
      <c r="R2103">
        <v>1.31</v>
      </c>
      <c r="S2103">
        <v>1.85</v>
      </c>
      <c r="T2103">
        <v>1.58</v>
      </c>
      <c r="U2103">
        <v>1328</v>
      </c>
      <c r="V2103">
        <v>3331.84</v>
      </c>
      <c r="W2103">
        <v>10847.69</v>
      </c>
      <c r="X2103">
        <v>9830.39</v>
      </c>
      <c r="Y2103">
        <v>2401.91</v>
      </c>
      <c r="Z2103">
        <v>23274.13</v>
      </c>
    </row>
    <row r="2104" spans="2:26" x14ac:dyDescent="0.25">
      <c r="B2104" s="3">
        <v>44081</v>
      </c>
      <c r="C2104">
        <v>374.79</v>
      </c>
      <c r="D2104">
        <v>5.3681999999999999</v>
      </c>
      <c r="E2104">
        <v>93.43</v>
      </c>
      <c r="F2104">
        <v>94.846299999999999</v>
      </c>
      <c r="G2104">
        <v>92.718999999999994</v>
      </c>
      <c r="H2104">
        <v>1188.25</v>
      </c>
      <c r="I2104">
        <v>1.1817</v>
      </c>
      <c r="J2104">
        <v>6.8304999999999998</v>
      </c>
      <c r="K2104">
        <v>224.07230000000001</v>
      </c>
      <c r="L2104">
        <v>10620</v>
      </c>
      <c r="M2104">
        <v>49.77</v>
      </c>
      <c r="N2104">
        <v>1933.64</v>
      </c>
      <c r="O2104">
        <v>2.5880000000000001</v>
      </c>
      <c r="P2104">
        <v>4.2249999999999996</v>
      </c>
      <c r="Q2104">
        <v>4.88</v>
      </c>
      <c r="R2104">
        <v>1.29</v>
      </c>
      <c r="S2104">
        <v>1.83</v>
      </c>
      <c r="T2104">
        <v>1.57</v>
      </c>
      <c r="U2104">
        <v>1349</v>
      </c>
      <c r="V2104">
        <v>3426.96</v>
      </c>
      <c r="W2104">
        <v>11313.13</v>
      </c>
      <c r="X2104">
        <v>9764.82</v>
      </c>
      <c r="Y2104">
        <v>2384.2199999999998</v>
      </c>
      <c r="Z2104">
        <v>23089.95</v>
      </c>
    </row>
    <row r="2105" spans="2:26" x14ac:dyDescent="0.25">
      <c r="B2105" s="3">
        <v>44080</v>
      </c>
      <c r="C2105">
        <v>374.79</v>
      </c>
      <c r="D2105">
        <v>5.3727999999999998</v>
      </c>
      <c r="E2105">
        <v>93.43</v>
      </c>
      <c r="F2105">
        <v>94.730800000000002</v>
      </c>
      <c r="G2105">
        <v>92.718999999999994</v>
      </c>
      <c r="H2105">
        <v>1189.6500000000001</v>
      </c>
      <c r="I2105">
        <v>1.1838</v>
      </c>
      <c r="J2105">
        <v>6.8425000000000002</v>
      </c>
      <c r="K2105">
        <v>223.93049999999999</v>
      </c>
      <c r="L2105">
        <v>10620</v>
      </c>
      <c r="M2105">
        <v>49.77</v>
      </c>
      <c r="N2105">
        <v>1933.94</v>
      </c>
      <c r="O2105">
        <v>2.5880000000000001</v>
      </c>
      <c r="P2105">
        <v>4.2249999999999996</v>
      </c>
      <c r="Q2105">
        <v>4.88</v>
      </c>
      <c r="R2105">
        <v>1.29</v>
      </c>
      <c r="S2105">
        <v>1.83</v>
      </c>
      <c r="T2105">
        <v>1.57</v>
      </c>
      <c r="U2105">
        <v>1362</v>
      </c>
      <c r="V2105">
        <v>3426.96</v>
      </c>
      <c r="W2105">
        <v>11313.13</v>
      </c>
      <c r="X2105">
        <v>9883.98</v>
      </c>
      <c r="Y2105">
        <v>2368.25</v>
      </c>
      <c r="Z2105">
        <v>23205.43</v>
      </c>
    </row>
    <row r="2106" spans="2:26" x14ac:dyDescent="0.25">
      <c r="B2106" s="3">
        <v>44079</v>
      </c>
      <c r="C2106">
        <v>374.79</v>
      </c>
      <c r="D2106">
        <v>5.3727999999999998</v>
      </c>
      <c r="E2106">
        <v>93.43</v>
      </c>
      <c r="F2106">
        <v>94.730800000000002</v>
      </c>
      <c r="G2106">
        <v>92.718999999999994</v>
      </c>
      <c r="H2106">
        <v>1189.6500000000001</v>
      </c>
      <c r="I2106">
        <v>1.1838</v>
      </c>
      <c r="J2106">
        <v>6.8425000000000002</v>
      </c>
      <c r="K2106">
        <v>223.93049999999999</v>
      </c>
      <c r="L2106">
        <v>10620</v>
      </c>
      <c r="M2106">
        <v>49.77</v>
      </c>
      <c r="N2106">
        <v>1933.94</v>
      </c>
      <c r="O2106">
        <v>2.5880000000000001</v>
      </c>
      <c r="P2106">
        <v>4.2249999999999996</v>
      </c>
      <c r="Q2106">
        <v>4.88</v>
      </c>
      <c r="R2106">
        <v>1.29</v>
      </c>
      <c r="S2106">
        <v>1.83</v>
      </c>
      <c r="T2106">
        <v>1.57</v>
      </c>
      <c r="U2106">
        <v>1362</v>
      </c>
      <c r="V2106">
        <v>3426.96</v>
      </c>
      <c r="W2106">
        <v>11313.13</v>
      </c>
      <c r="X2106">
        <v>9883.98</v>
      </c>
      <c r="Y2106">
        <v>2368.25</v>
      </c>
      <c r="Z2106">
        <v>23205.43</v>
      </c>
    </row>
    <row r="2107" spans="2:26" x14ac:dyDescent="0.25">
      <c r="B2107" s="3">
        <v>44078</v>
      </c>
      <c r="C2107">
        <v>374.79</v>
      </c>
      <c r="D2107">
        <v>5.3727999999999998</v>
      </c>
      <c r="E2107">
        <v>93.41</v>
      </c>
      <c r="F2107">
        <v>94.730800000000002</v>
      </c>
      <c r="G2107">
        <v>92.718999999999994</v>
      </c>
      <c r="H2107">
        <v>1189.6500000000001</v>
      </c>
      <c r="I2107">
        <v>1.1838</v>
      </c>
      <c r="J2107">
        <v>6.8425000000000002</v>
      </c>
      <c r="K2107">
        <v>223.93049999999999</v>
      </c>
      <c r="L2107">
        <v>10620</v>
      </c>
      <c r="M2107">
        <v>49.77</v>
      </c>
      <c r="N2107">
        <v>1933.94</v>
      </c>
      <c r="O2107">
        <v>2.5880000000000001</v>
      </c>
      <c r="P2107">
        <v>4.2249999999999996</v>
      </c>
      <c r="Q2107">
        <v>4.88</v>
      </c>
      <c r="R2107">
        <v>1.29</v>
      </c>
      <c r="S2107">
        <v>1.83</v>
      </c>
      <c r="T2107">
        <v>1.57</v>
      </c>
      <c r="U2107">
        <v>1362</v>
      </c>
      <c r="V2107">
        <v>3426.96</v>
      </c>
      <c r="W2107">
        <v>11313.13</v>
      </c>
      <c r="X2107">
        <v>9883.98</v>
      </c>
      <c r="Y2107">
        <v>2368.25</v>
      </c>
      <c r="Z2107">
        <v>23205.43</v>
      </c>
    </row>
    <row r="2108" spans="2:26" x14ac:dyDescent="0.25">
      <c r="B2108" s="3">
        <v>44077</v>
      </c>
      <c r="C2108">
        <v>379.31</v>
      </c>
      <c r="D2108">
        <v>5.3314000000000004</v>
      </c>
      <c r="E2108">
        <v>93.36</v>
      </c>
      <c r="F2108">
        <v>94.651499999999999</v>
      </c>
      <c r="G2108">
        <v>92.739000000000004</v>
      </c>
      <c r="H2108">
        <v>1188.25</v>
      </c>
      <c r="I2108">
        <v>1.1852</v>
      </c>
      <c r="J2108">
        <v>6.8487999999999998</v>
      </c>
      <c r="K2108">
        <v>225.2013</v>
      </c>
      <c r="L2108">
        <v>10720</v>
      </c>
      <c r="M2108">
        <v>49.93</v>
      </c>
      <c r="N2108">
        <v>1930.91</v>
      </c>
      <c r="O2108">
        <v>2.4870000000000001</v>
      </c>
      <c r="P2108">
        <v>4.34</v>
      </c>
      <c r="Q2108">
        <v>4.8</v>
      </c>
      <c r="R2108">
        <v>1.28</v>
      </c>
      <c r="S2108">
        <v>1.81</v>
      </c>
      <c r="T2108">
        <v>1.59</v>
      </c>
      <c r="U2108">
        <v>1395</v>
      </c>
      <c r="V2108">
        <v>3455.06</v>
      </c>
      <c r="W2108">
        <v>11458.1</v>
      </c>
      <c r="X2108">
        <v>9940.1299999999992</v>
      </c>
      <c r="Y2108">
        <v>2395.9</v>
      </c>
      <c r="Z2108">
        <v>23465.53</v>
      </c>
    </row>
    <row r="2109" spans="2:26" x14ac:dyDescent="0.25">
      <c r="B2109" s="3">
        <v>44076</v>
      </c>
      <c r="C2109">
        <v>375.36</v>
      </c>
      <c r="D2109">
        <v>5.2777000000000003</v>
      </c>
      <c r="E2109">
        <v>93.16</v>
      </c>
      <c r="F2109">
        <v>94.465500000000006</v>
      </c>
      <c r="G2109">
        <v>92.846999999999994</v>
      </c>
      <c r="H2109">
        <v>1185.55</v>
      </c>
      <c r="I2109">
        <v>1.1855</v>
      </c>
      <c r="J2109">
        <v>6.8383000000000003</v>
      </c>
      <c r="K2109">
        <v>222.673</v>
      </c>
      <c r="L2109">
        <v>11460</v>
      </c>
      <c r="M2109">
        <v>49.51</v>
      </c>
      <c r="N2109">
        <v>1942.92</v>
      </c>
      <c r="O2109">
        <v>2.4860000000000002</v>
      </c>
      <c r="P2109">
        <v>4.2249999999999996</v>
      </c>
      <c r="Q2109">
        <v>4.71</v>
      </c>
      <c r="R2109">
        <v>1.26</v>
      </c>
      <c r="S2109">
        <v>1.79</v>
      </c>
      <c r="T2109">
        <v>1.58</v>
      </c>
      <c r="U2109">
        <v>1445</v>
      </c>
      <c r="V2109">
        <v>3580.84</v>
      </c>
      <c r="W2109">
        <v>12056.44</v>
      </c>
      <c r="X2109">
        <v>10000.959999999999</v>
      </c>
      <c r="Y2109">
        <v>2364.37</v>
      </c>
      <c r="Z2109">
        <v>23247.15</v>
      </c>
    </row>
    <row r="2110" spans="2:26" x14ac:dyDescent="0.25">
      <c r="B2110" s="3">
        <v>44075</v>
      </c>
      <c r="C2110">
        <v>379.71</v>
      </c>
      <c r="D2110">
        <v>5.32</v>
      </c>
      <c r="E2110">
        <v>92.94</v>
      </c>
      <c r="F2110">
        <v>94.305599999999998</v>
      </c>
      <c r="G2110">
        <v>92.337999999999994</v>
      </c>
      <c r="H2110">
        <v>1183.0999999999999</v>
      </c>
      <c r="I2110">
        <v>1.1912</v>
      </c>
      <c r="J2110">
        <v>6.8281000000000001</v>
      </c>
      <c r="K2110">
        <v>219.7861</v>
      </c>
      <c r="L2110">
        <v>12075</v>
      </c>
      <c r="M2110">
        <v>50.09</v>
      </c>
      <c r="N2110">
        <v>1970.18</v>
      </c>
      <c r="O2110">
        <v>2.5270000000000001</v>
      </c>
      <c r="P2110">
        <v>4.3</v>
      </c>
      <c r="Q2110">
        <v>4.75</v>
      </c>
      <c r="R2110">
        <v>1.28</v>
      </c>
      <c r="S2110">
        <v>1.82</v>
      </c>
      <c r="T2110">
        <v>1.59</v>
      </c>
      <c r="U2110">
        <v>1471</v>
      </c>
      <c r="V2110">
        <v>3526.65</v>
      </c>
      <c r="W2110">
        <v>11939.67</v>
      </c>
      <c r="X2110">
        <v>10013.32</v>
      </c>
      <c r="Y2110">
        <v>2349.5500000000002</v>
      </c>
      <c r="Z2110">
        <v>23138.07</v>
      </c>
    </row>
    <row r="2111" spans="2:26" x14ac:dyDescent="0.25">
      <c r="B2111" s="3">
        <v>44074</v>
      </c>
      <c r="C2111">
        <v>385.35</v>
      </c>
      <c r="D2111">
        <v>5.3560999999999996</v>
      </c>
      <c r="E2111">
        <v>92.85</v>
      </c>
      <c r="F2111">
        <v>94.195400000000006</v>
      </c>
      <c r="G2111">
        <v>92.144000000000005</v>
      </c>
      <c r="H2111">
        <v>1187.8499999999999</v>
      </c>
      <c r="I2111">
        <v>1.1936</v>
      </c>
      <c r="J2111">
        <v>6.8484999999999996</v>
      </c>
      <c r="K2111">
        <v>216.255</v>
      </c>
      <c r="L2111">
        <v>11835</v>
      </c>
      <c r="M2111">
        <v>49.83</v>
      </c>
      <c r="N2111">
        <v>1967.8</v>
      </c>
      <c r="O2111">
        <v>2.63</v>
      </c>
      <c r="P2111">
        <v>4.2249999999999996</v>
      </c>
      <c r="Q2111">
        <v>4.7699999999999996</v>
      </c>
      <c r="R2111">
        <v>1.29</v>
      </c>
      <c r="S2111">
        <v>1.84</v>
      </c>
      <c r="T2111">
        <v>1.62</v>
      </c>
      <c r="U2111">
        <v>1488</v>
      </c>
      <c r="V2111">
        <v>3500.31</v>
      </c>
      <c r="W2111">
        <v>11775.46</v>
      </c>
      <c r="X2111">
        <v>9991.48</v>
      </c>
      <c r="Y2111">
        <v>2326.17</v>
      </c>
      <c r="Z2111">
        <v>23139.759999999998</v>
      </c>
    </row>
    <row r="2112" spans="2:26" x14ac:dyDescent="0.25">
      <c r="B2112" s="3">
        <v>44073</v>
      </c>
      <c r="C2112">
        <v>382.53</v>
      </c>
      <c r="D2112">
        <v>5.4215999999999998</v>
      </c>
      <c r="E2112">
        <v>92.78</v>
      </c>
      <c r="F2112">
        <v>94.179400000000001</v>
      </c>
      <c r="G2112">
        <v>92.370999999999995</v>
      </c>
      <c r="H2112">
        <v>1184.4000000000001</v>
      </c>
      <c r="I2112">
        <v>1.1902999999999999</v>
      </c>
      <c r="J2112">
        <v>6.8654000000000002</v>
      </c>
      <c r="K2112">
        <v>218.89699999999999</v>
      </c>
      <c r="L2112">
        <v>11449.06</v>
      </c>
      <c r="M2112">
        <v>50.23</v>
      </c>
      <c r="N2112">
        <v>1964.83</v>
      </c>
      <c r="O2112">
        <v>2.657</v>
      </c>
      <c r="P2112">
        <v>4.2249999999999996</v>
      </c>
      <c r="Q2112">
        <v>4.75</v>
      </c>
      <c r="R2112">
        <v>1.3</v>
      </c>
      <c r="S2112">
        <v>1.84</v>
      </c>
      <c r="T2112">
        <v>1.6</v>
      </c>
      <c r="U2112">
        <v>1488</v>
      </c>
      <c r="V2112">
        <v>3508.01</v>
      </c>
      <c r="W2112">
        <v>11695.63</v>
      </c>
      <c r="X2112">
        <v>10182.83</v>
      </c>
      <c r="Y2112">
        <v>2353.8000000000002</v>
      </c>
      <c r="Z2112">
        <v>22882.65</v>
      </c>
    </row>
    <row r="2113" spans="2:26" x14ac:dyDescent="0.25">
      <c r="B2113" s="3">
        <v>44072</v>
      </c>
      <c r="C2113">
        <v>382.53</v>
      </c>
      <c r="D2113">
        <v>5.4215999999999998</v>
      </c>
      <c r="E2113">
        <v>92.78</v>
      </c>
      <c r="F2113">
        <v>94.179400000000001</v>
      </c>
      <c r="G2113">
        <v>92.370999999999995</v>
      </c>
      <c r="H2113">
        <v>1184.4000000000001</v>
      </c>
      <c r="I2113">
        <v>1.1902999999999999</v>
      </c>
      <c r="J2113">
        <v>6.8654000000000002</v>
      </c>
      <c r="K2113">
        <v>218.89699999999999</v>
      </c>
      <c r="L2113">
        <v>11449.06</v>
      </c>
      <c r="M2113">
        <v>50.23</v>
      </c>
      <c r="N2113">
        <v>1964.83</v>
      </c>
      <c r="O2113">
        <v>2.657</v>
      </c>
      <c r="P2113">
        <v>4.2249999999999996</v>
      </c>
      <c r="Q2113">
        <v>4.75</v>
      </c>
      <c r="R2113">
        <v>1.3</v>
      </c>
      <c r="S2113">
        <v>1.84</v>
      </c>
      <c r="T2113">
        <v>1.6</v>
      </c>
      <c r="U2113">
        <v>1488</v>
      </c>
      <c r="V2113">
        <v>3508.01</v>
      </c>
      <c r="W2113">
        <v>11695.63</v>
      </c>
      <c r="X2113">
        <v>10182.83</v>
      </c>
      <c r="Y2113">
        <v>2353.8000000000002</v>
      </c>
      <c r="Z2113">
        <v>22882.65</v>
      </c>
    </row>
    <row r="2114" spans="2:26" x14ac:dyDescent="0.25">
      <c r="B2114" s="3">
        <v>44071</v>
      </c>
      <c r="C2114">
        <v>382.53</v>
      </c>
      <c r="D2114">
        <v>5.4215999999999998</v>
      </c>
      <c r="E2114">
        <v>92.73</v>
      </c>
      <c r="F2114">
        <v>94.179400000000001</v>
      </c>
      <c r="G2114">
        <v>92.370999999999995</v>
      </c>
      <c r="H2114">
        <v>1184.4000000000001</v>
      </c>
      <c r="I2114">
        <v>1.1902999999999999</v>
      </c>
      <c r="J2114">
        <v>6.8654000000000002</v>
      </c>
      <c r="K2114">
        <v>218.89699999999999</v>
      </c>
      <c r="L2114">
        <v>11449.06</v>
      </c>
      <c r="M2114">
        <v>50.23</v>
      </c>
      <c r="N2114">
        <v>1964.83</v>
      </c>
      <c r="O2114">
        <v>2.657</v>
      </c>
      <c r="P2114">
        <v>4.2249999999999996</v>
      </c>
      <c r="Q2114">
        <v>4.75</v>
      </c>
      <c r="R2114">
        <v>1.3</v>
      </c>
      <c r="S2114">
        <v>1.84</v>
      </c>
      <c r="T2114">
        <v>1.6</v>
      </c>
      <c r="U2114">
        <v>1488</v>
      </c>
      <c r="V2114">
        <v>3508.01</v>
      </c>
      <c r="W2114">
        <v>11695.63</v>
      </c>
      <c r="X2114">
        <v>10182.83</v>
      </c>
      <c r="Y2114">
        <v>2353.8000000000002</v>
      </c>
      <c r="Z2114">
        <v>22882.65</v>
      </c>
    </row>
    <row r="2115" spans="2:26" x14ac:dyDescent="0.25">
      <c r="B2115" s="3">
        <v>44070</v>
      </c>
      <c r="C2115">
        <v>380.96</v>
      </c>
      <c r="D2115">
        <v>5.4375</v>
      </c>
      <c r="E2115">
        <v>92.7</v>
      </c>
      <c r="F2115">
        <v>94.173100000000005</v>
      </c>
      <c r="G2115">
        <v>93.001000000000005</v>
      </c>
      <c r="H2115">
        <v>1185</v>
      </c>
      <c r="I2115">
        <v>1.1821999999999999</v>
      </c>
      <c r="J2115">
        <v>6.8940999999999999</v>
      </c>
      <c r="K2115">
        <v>213.27250000000001</v>
      </c>
      <c r="L2115">
        <v>11270</v>
      </c>
      <c r="M2115">
        <v>49.48</v>
      </c>
      <c r="N2115">
        <v>1929.54</v>
      </c>
      <c r="O2115">
        <v>2.5790000000000002</v>
      </c>
      <c r="P2115">
        <v>3.9750000000000001</v>
      </c>
      <c r="Q2115">
        <v>4.7699999999999996</v>
      </c>
      <c r="R2115">
        <v>1.3</v>
      </c>
      <c r="S2115">
        <v>1.84</v>
      </c>
      <c r="T2115">
        <v>1.59</v>
      </c>
      <c r="U2115">
        <v>1504</v>
      </c>
      <c r="V2115">
        <v>3484.55</v>
      </c>
      <c r="W2115">
        <v>11625.34</v>
      </c>
      <c r="X2115">
        <v>10201.94</v>
      </c>
      <c r="Y2115">
        <v>2344.4499999999998</v>
      </c>
      <c r="Z2115">
        <v>23208.86</v>
      </c>
    </row>
    <row r="2116" spans="2:26" x14ac:dyDescent="0.25">
      <c r="B2116" s="3">
        <v>44069</v>
      </c>
      <c r="C2116">
        <v>384.5</v>
      </c>
      <c r="D2116">
        <v>5.468</v>
      </c>
      <c r="E2116">
        <v>92.64</v>
      </c>
      <c r="F2116">
        <v>94.1297</v>
      </c>
      <c r="G2116">
        <v>93.006</v>
      </c>
      <c r="H2116">
        <v>1186.8499999999999</v>
      </c>
      <c r="I2116">
        <v>1.1830000000000001</v>
      </c>
      <c r="J2116">
        <v>6.8860000000000001</v>
      </c>
      <c r="K2116">
        <v>211.1678</v>
      </c>
      <c r="L2116">
        <v>11480</v>
      </c>
      <c r="M2116">
        <v>49.96</v>
      </c>
      <c r="N2116">
        <v>1954.46</v>
      </c>
      <c r="O2116">
        <v>2.4609999999999999</v>
      </c>
      <c r="P2116">
        <v>4.1050000000000004</v>
      </c>
      <c r="Q2116">
        <v>4.8</v>
      </c>
      <c r="R2116">
        <v>1.31</v>
      </c>
      <c r="S2116">
        <v>1.84</v>
      </c>
      <c r="T2116">
        <v>1.59</v>
      </c>
      <c r="U2116">
        <v>1509</v>
      </c>
      <c r="V2116">
        <v>3478.73</v>
      </c>
      <c r="W2116">
        <v>11665.06</v>
      </c>
      <c r="X2116">
        <v>10300.36</v>
      </c>
      <c r="Y2116">
        <v>2369.3200000000002</v>
      </c>
      <c r="Z2116">
        <v>23290.86</v>
      </c>
    </row>
    <row r="2117" spans="2:26" x14ac:dyDescent="0.25">
      <c r="B2117" s="3">
        <v>44068</v>
      </c>
      <c r="C2117">
        <v>383.11</v>
      </c>
      <c r="D2117">
        <v>5.4676</v>
      </c>
      <c r="E2117">
        <v>92.58</v>
      </c>
      <c r="F2117">
        <v>94.113799999999998</v>
      </c>
      <c r="G2117">
        <v>93.019000000000005</v>
      </c>
      <c r="H2117">
        <v>1185.0999999999999</v>
      </c>
      <c r="I2117">
        <v>1.1835</v>
      </c>
      <c r="J2117">
        <v>6.9127999999999998</v>
      </c>
      <c r="K2117">
        <v>215.4907</v>
      </c>
      <c r="L2117">
        <v>11310</v>
      </c>
      <c r="M2117">
        <v>49.91</v>
      </c>
      <c r="N2117">
        <v>1928.18</v>
      </c>
      <c r="O2117">
        <v>2.4889999999999999</v>
      </c>
      <c r="P2117">
        <v>4.0250000000000004</v>
      </c>
      <c r="Q2117">
        <v>4.79</v>
      </c>
      <c r="R2117">
        <v>1.3</v>
      </c>
      <c r="S2117">
        <v>1.83</v>
      </c>
      <c r="T2117">
        <v>1.59</v>
      </c>
      <c r="U2117">
        <v>1518</v>
      </c>
      <c r="V2117">
        <v>3443.62</v>
      </c>
      <c r="W2117">
        <v>11466.47</v>
      </c>
      <c r="X2117">
        <v>10291.85</v>
      </c>
      <c r="Y2117">
        <v>2366.73</v>
      </c>
      <c r="Z2117">
        <v>23296.77</v>
      </c>
    </row>
    <row r="2118" spans="2:26" x14ac:dyDescent="0.25">
      <c r="B2118" s="3">
        <v>44067</v>
      </c>
      <c r="C2118">
        <v>382.27</v>
      </c>
      <c r="D2118">
        <v>5.5538999999999996</v>
      </c>
      <c r="E2118">
        <v>92.56</v>
      </c>
      <c r="F2118">
        <v>94.051500000000004</v>
      </c>
      <c r="G2118">
        <v>93.298000000000002</v>
      </c>
      <c r="H2118">
        <v>1189.1500000000001</v>
      </c>
      <c r="I2118">
        <v>1.1788000000000001</v>
      </c>
      <c r="J2118">
        <v>6.9196</v>
      </c>
      <c r="K2118">
        <v>211.83869999999999</v>
      </c>
      <c r="L2118">
        <v>11770</v>
      </c>
      <c r="M2118">
        <v>49.5</v>
      </c>
      <c r="N2118">
        <v>1928.88</v>
      </c>
      <c r="O2118">
        <v>2.5129999999999999</v>
      </c>
      <c r="P2118">
        <v>3.9049999999999998</v>
      </c>
      <c r="Q2118">
        <v>4.92</v>
      </c>
      <c r="R2118">
        <v>1.3</v>
      </c>
      <c r="S2118">
        <v>1.83</v>
      </c>
      <c r="T2118">
        <v>1.59</v>
      </c>
      <c r="U2118">
        <v>1491</v>
      </c>
      <c r="V2118">
        <v>3431.28</v>
      </c>
      <c r="W2118">
        <v>11379.72</v>
      </c>
      <c r="X2118">
        <v>10336.950000000001</v>
      </c>
      <c r="Y2118">
        <v>2329.83</v>
      </c>
      <c r="Z2118">
        <v>22985.51</v>
      </c>
    </row>
    <row r="2119" spans="2:26" x14ac:dyDescent="0.25">
      <c r="B2119" s="3">
        <v>44066</v>
      </c>
      <c r="C2119">
        <v>385.7</v>
      </c>
      <c r="D2119">
        <v>5.6158000000000001</v>
      </c>
      <c r="E2119">
        <v>92.54</v>
      </c>
      <c r="F2119">
        <v>94.028999999999996</v>
      </c>
      <c r="G2119">
        <v>93.247</v>
      </c>
      <c r="H2119">
        <v>1186.3</v>
      </c>
      <c r="I2119">
        <v>1.1797</v>
      </c>
      <c r="J2119">
        <v>6.9194000000000004</v>
      </c>
      <c r="K2119">
        <v>212.0806</v>
      </c>
      <c r="L2119">
        <v>11695</v>
      </c>
      <c r="M2119">
        <v>48.97</v>
      </c>
      <c r="N2119">
        <v>1940.48</v>
      </c>
      <c r="O2119">
        <v>2.448</v>
      </c>
      <c r="P2119">
        <v>3.7050000000000001</v>
      </c>
      <c r="Q2119">
        <v>5.01</v>
      </c>
      <c r="R2119">
        <v>1.31</v>
      </c>
      <c r="S2119">
        <v>1.83</v>
      </c>
      <c r="T2119">
        <v>1.59</v>
      </c>
      <c r="U2119">
        <v>1481</v>
      </c>
      <c r="V2119">
        <v>3397.16</v>
      </c>
      <c r="W2119">
        <v>11311.8</v>
      </c>
      <c r="X2119">
        <v>10212.209999999999</v>
      </c>
      <c r="Y2119">
        <v>2304.59</v>
      </c>
      <c r="Z2119">
        <v>22920.3</v>
      </c>
    </row>
    <row r="2120" spans="2:26" x14ac:dyDescent="0.25">
      <c r="B2120" s="3">
        <v>44065</v>
      </c>
      <c r="C2120">
        <v>385.7</v>
      </c>
      <c r="D2120">
        <v>5.6158000000000001</v>
      </c>
      <c r="E2120">
        <v>92.54</v>
      </c>
      <c r="F2120">
        <v>94.028999999999996</v>
      </c>
      <c r="G2120">
        <v>93.247</v>
      </c>
      <c r="H2120">
        <v>1186.3</v>
      </c>
      <c r="I2120">
        <v>1.1797</v>
      </c>
      <c r="J2120">
        <v>6.9194000000000004</v>
      </c>
      <c r="K2120">
        <v>212.0806</v>
      </c>
      <c r="L2120">
        <v>11695</v>
      </c>
      <c r="M2120">
        <v>48.97</v>
      </c>
      <c r="N2120">
        <v>1940.48</v>
      </c>
      <c r="O2120">
        <v>2.448</v>
      </c>
      <c r="P2120">
        <v>3.7050000000000001</v>
      </c>
      <c r="Q2120">
        <v>5.01</v>
      </c>
      <c r="R2120">
        <v>1.31</v>
      </c>
      <c r="S2120">
        <v>1.83</v>
      </c>
      <c r="T2120">
        <v>1.59</v>
      </c>
      <c r="U2120">
        <v>1481</v>
      </c>
      <c r="V2120">
        <v>3397.16</v>
      </c>
      <c r="W2120">
        <v>11311.8</v>
      </c>
      <c r="X2120">
        <v>10212.209999999999</v>
      </c>
      <c r="Y2120">
        <v>2304.59</v>
      </c>
      <c r="Z2120">
        <v>22920.3</v>
      </c>
    </row>
    <row r="2121" spans="2:26" x14ac:dyDescent="0.25">
      <c r="B2121" s="3">
        <v>44064</v>
      </c>
      <c r="C2121">
        <v>385.7</v>
      </c>
      <c r="D2121">
        <v>5.6158000000000001</v>
      </c>
      <c r="E2121">
        <v>92.52</v>
      </c>
      <c r="F2121">
        <v>94.028999999999996</v>
      </c>
      <c r="G2121">
        <v>93.247</v>
      </c>
      <c r="H2121">
        <v>1186.3</v>
      </c>
      <c r="I2121">
        <v>1.1797</v>
      </c>
      <c r="J2121">
        <v>6.9194000000000004</v>
      </c>
      <c r="K2121">
        <v>212.0806</v>
      </c>
      <c r="L2121">
        <v>11695</v>
      </c>
      <c r="M2121">
        <v>48.97</v>
      </c>
      <c r="N2121">
        <v>1940.48</v>
      </c>
      <c r="O2121">
        <v>2.448</v>
      </c>
      <c r="P2121">
        <v>3.7050000000000001</v>
      </c>
      <c r="Q2121">
        <v>5.01</v>
      </c>
      <c r="R2121">
        <v>1.31</v>
      </c>
      <c r="S2121">
        <v>1.83</v>
      </c>
      <c r="T2121">
        <v>1.59</v>
      </c>
      <c r="U2121">
        <v>1481</v>
      </c>
      <c r="V2121">
        <v>3397.16</v>
      </c>
      <c r="W2121">
        <v>11311.8</v>
      </c>
      <c r="X2121">
        <v>10212.209999999999</v>
      </c>
      <c r="Y2121">
        <v>2304.59</v>
      </c>
      <c r="Z2121">
        <v>22920.3</v>
      </c>
    </row>
    <row r="2122" spans="2:26" x14ac:dyDescent="0.25">
      <c r="B2122" s="3">
        <v>44063</v>
      </c>
      <c r="C2122">
        <v>386.91</v>
      </c>
      <c r="D2122">
        <v>5.6241000000000003</v>
      </c>
      <c r="E2122">
        <v>92.57</v>
      </c>
      <c r="F2122">
        <v>93.985200000000006</v>
      </c>
      <c r="G2122">
        <v>92.793000000000006</v>
      </c>
      <c r="H2122">
        <v>1187</v>
      </c>
      <c r="I2122">
        <v>1.1859999999999999</v>
      </c>
      <c r="J2122">
        <v>6.9157999999999999</v>
      </c>
      <c r="K2122">
        <v>213.19990000000001</v>
      </c>
      <c r="L2122">
        <v>11895</v>
      </c>
      <c r="M2122">
        <v>49.12</v>
      </c>
      <c r="N2122">
        <v>1947.26</v>
      </c>
      <c r="O2122">
        <v>2.3519999999999999</v>
      </c>
      <c r="P2122">
        <v>3.9249999999999998</v>
      </c>
      <c r="Q2122">
        <v>5.0199999999999996</v>
      </c>
      <c r="R2122">
        <v>1.31</v>
      </c>
      <c r="S2122">
        <v>1.83</v>
      </c>
      <c r="T2122">
        <v>1.59</v>
      </c>
      <c r="U2122">
        <v>1518</v>
      </c>
      <c r="V2122">
        <v>3385.51</v>
      </c>
      <c r="W2122">
        <v>11264.95</v>
      </c>
      <c r="X2122">
        <v>10155.81</v>
      </c>
      <c r="Y2122">
        <v>2274.2199999999998</v>
      </c>
      <c r="Z2122">
        <v>22880.62</v>
      </c>
    </row>
    <row r="2123" spans="2:26" x14ac:dyDescent="0.25">
      <c r="B2123" s="3">
        <v>44062</v>
      </c>
      <c r="C2123">
        <v>381.15</v>
      </c>
      <c r="D2123">
        <v>5.5876000000000001</v>
      </c>
      <c r="E2123">
        <v>92.57</v>
      </c>
      <c r="F2123">
        <v>93.999899999999997</v>
      </c>
      <c r="G2123">
        <v>92.887</v>
      </c>
      <c r="H2123">
        <v>1181.3499999999999</v>
      </c>
      <c r="I2123">
        <v>1.1838</v>
      </c>
      <c r="J2123">
        <v>6.9207000000000001</v>
      </c>
      <c r="K2123">
        <v>212.80889999999999</v>
      </c>
      <c r="L2123">
        <v>11690</v>
      </c>
      <c r="M2123">
        <v>49.19</v>
      </c>
      <c r="N2123">
        <v>1928.98</v>
      </c>
      <c r="O2123">
        <v>2.4260000000000002</v>
      </c>
      <c r="P2123">
        <v>4.09</v>
      </c>
      <c r="Q2123">
        <v>4.99</v>
      </c>
      <c r="R2123">
        <v>1.3</v>
      </c>
      <c r="S2123">
        <v>1.81</v>
      </c>
      <c r="T2123">
        <v>1.58</v>
      </c>
      <c r="U2123">
        <v>1568</v>
      </c>
      <c r="V2123">
        <v>3374.85</v>
      </c>
      <c r="W2123">
        <v>11146.46</v>
      </c>
      <c r="X2123">
        <v>10313.31</v>
      </c>
      <c r="Y2123">
        <v>2360.54</v>
      </c>
      <c r="Z2123">
        <v>23110.61</v>
      </c>
    </row>
    <row r="2124" spans="2:26" x14ac:dyDescent="0.25">
      <c r="B2124" s="3">
        <v>44061</v>
      </c>
      <c r="C2124">
        <v>385.04</v>
      </c>
      <c r="D2124">
        <v>5.6024000000000003</v>
      </c>
      <c r="E2124">
        <v>92.56</v>
      </c>
      <c r="F2124">
        <v>93.958399999999997</v>
      </c>
      <c r="G2124">
        <v>92.271000000000001</v>
      </c>
      <c r="H2124">
        <v>1183.7</v>
      </c>
      <c r="I2124">
        <v>1.1931</v>
      </c>
      <c r="J2124">
        <v>6.9218000000000002</v>
      </c>
      <c r="K2124">
        <v>216.511</v>
      </c>
      <c r="L2124">
        <v>12035</v>
      </c>
      <c r="M2124">
        <v>48.96</v>
      </c>
      <c r="N2124">
        <v>2002.44</v>
      </c>
      <c r="O2124">
        <v>2.4169999999999998</v>
      </c>
      <c r="P2124">
        <v>4.22</v>
      </c>
      <c r="Q2124">
        <v>5.01</v>
      </c>
      <c r="R2124">
        <v>1.31</v>
      </c>
      <c r="S2124">
        <v>1.83</v>
      </c>
      <c r="T2124">
        <v>1.57</v>
      </c>
      <c r="U2124">
        <v>1586</v>
      </c>
      <c r="V2124">
        <v>3389.78</v>
      </c>
      <c r="W2124">
        <v>11210.84</v>
      </c>
      <c r="X2124">
        <v>10425.42</v>
      </c>
      <c r="Y2124">
        <v>2348.2399999999998</v>
      </c>
      <c r="Z2124">
        <v>23051.08</v>
      </c>
    </row>
    <row r="2125" spans="2:26" x14ac:dyDescent="0.25">
      <c r="B2125" s="3">
        <v>44060</v>
      </c>
      <c r="C2125">
        <v>380.79</v>
      </c>
      <c r="D2125">
        <v>5.6026999999999996</v>
      </c>
      <c r="E2125">
        <v>92.56</v>
      </c>
      <c r="F2125">
        <v>93.930300000000003</v>
      </c>
      <c r="G2125">
        <v>92.850999999999999</v>
      </c>
      <c r="H2125">
        <v>1184.5999999999999</v>
      </c>
      <c r="I2125">
        <v>1.1870000000000001</v>
      </c>
      <c r="J2125">
        <v>6.9329000000000001</v>
      </c>
      <c r="K2125">
        <v>214.91579999999999</v>
      </c>
      <c r="L2125">
        <v>12485</v>
      </c>
      <c r="M2125">
        <v>49.27</v>
      </c>
      <c r="N2125">
        <v>1985.3</v>
      </c>
      <c r="O2125">
        <v>2.339</v>
      </c>
      <c r="P2125">
        <v>4.1749999999999998</v>
      </c>
      <c r="Q2125">
        <v>5.03</v>
      </c>
      <c r="R2125">
        <v>1.29</v>
      </c>
      <c r="S2125">
        <v>1.81</v>
      </c>
      <c r="T2125">
        <v>1.57</v>
      </c>
      <c r="U2125">
        <v>1598</v>
      </c>
      <c r="V2125">
        <v>3381.99</v>
      </c>
      <c r="W2125">
        <v>11129.73</v>
      </c>
      <c r="X2125">
        <v>10385.9</v>
      </c>
      <c r="Y2125">
        <v>2407.4899999999998</v>
      </c>
      <c r="Z2125">
        <v>23096.75</v>
      </c>
    </row>
    <row r="2126" spans="2:26" x14ac:dyDescent="0.25">
      <c r="B2126" s="3">
        <v>44059</v>
      </c>
      <c r="C2126">
        <v>377.11</v>
      </c>
      <c r="D2126">
        <v>5.5561999999999996</v>
      </c>
      <c r="E2126">
        <v>92.52</v>
      </c>
      <c r="F2126">
        <v>93.872900000000001</v>
      </c>
      <c r="G2126">
        <v>93.096000000000004</v>
      </c>
      <c r="H2126">
        <v>1184.5999999999999</v>
      </c>
      <c r="I2126">
        <v>1.1841999999999999</v>
      </c>
      <c r="J2126">
        <v>6.9503000000000004</v>
      </c>
      <c r="K2126">
        <v>218.88210000000001</v>
      </c>
      <c r="L2126">
        <v>11935</v>
      </c>
      <c r="M2126">
        <v>48.66</v>
      </c>
      <c r="N2126">
        <v>1945.12</v>
      </c>
      <c r="O2126">
        <v>2.3559999999999999</v>
      </c>
      <c r="P2126">
        <v>2.8980000000000001</v>
      </c>
      <c r="Q2126">
        <v>4.9800000000000004</v>
      </c>
      <c r="R2126">
        <v>1.28</v>
      </c>
      <c r="S2126">
        <v>1.79</v>
      </c>
      <c r="T2126">
        <v>1.57</v>
      </c>
      <c r="U2126">
        <v>1595</v>
      </c>
      <c r="V2126">
        <v>3372.85</v>
      </c>
      <c r="W2126">
        <v>11019.3</v>
      </c>
      <c r="X2126">
        <v>10266.459999999999</v>
      </c>
      <c r="Y2126">
        <v>2407.4899999999998</v>
      </c>
      <c r="Z2126">
        <v>23289.360000000001</v>
      </c>
    </row>
    <row r="2127" spans="2:26" x14ac:dyDescent="0.25">
      <c r="B2127" s="3">
        <v>44058</v>
      </c>
      <c r="C2127">
        <v>377.11</v>
      </c>
      <c r="D2127">
        <v>5.5561999999999996</v>
      </c>
      <c r="E2127">
        <v>92.52</v>
      </c>
      <c r="F2127">
        <v>93.872900000000001</v>
      </c>
      <c r="G2127">
        <v>93.096000000000004</v>
      </c>
      <c r="H2127">
        <v>1184.5999999999999</v>
      </c>
      <c r="I2127">
        <v>1.1841999999999999</v>
      </c>
      <c r="J2127">
        <v>6.9503000000000004</v>
      </c>
      <c r="K2127">
        <v>218.88210000000001</v>
      </c>
      <c r="L2127">
        <v>11935</v>
      </c>
      <c r="M2127">
        <v>48.66</v>
      </c>
      <c r="N2127">
        <v>1945.12</v>
      </c>
      <c r="O2127">
        <v>2.3559999999999999</v>
      </c>
      <c r="P2127">
        <v>2.8980000000000001</v>
      </c>
      <c r="Q2127">
        <v>4.9800000000000004</v>
      </c>
      <c r="R2127">
        <v>1.28</v>
      </c>
      <c r="S2127">
        <v>1.79</v>
      </c>
      <c r="T2127">
        <v>1.57</v>
      </c>
      <c r="U2127">
        <v>1595</v>
      </c>
      <c r="V2127">
        <v>3372.85</v>
      </c>
      <c r="W2127">
        <v>11019.3</v>
      </c>
      <c r="X2127">
        <v>10266.459999999999</v>
      </c>
      <c r="Y2127">
        <v>2407.4899999999998</v>
      </c>
      <c r="Z2127">
        <v>23289.360000000001</v>
      </c>
    </row>
    <row r="2128" spans="2:26" x14ac:dyDescent="0.25">
      <c r="B2128" s="3">
        <v>44057</v>
      </c>
      <c r="C2128">
        <v>377.11</v>
      </c>
      <c r="D2128">
        <v>5.5561999999999996</v>
      </c>
      <c r="E2128">
        <v>92.49</v>
      </c>
      <c r="F2128">
        <v>93.872900000000001</v>
      </c>
      <c r="G2128">
        <v>93.096000000000004</v>
      </c>
      <c r="H2128">
        <v>1184.5999999999999</v>
      </c>
      <c r="I2128">
        <v>1.1841999999999999</v>
      </c>
      <c r="J2128">
        <v>6.9503000000000004</v>
      </c>
      <c r="K2128">
        <v>218.88210000000001</v>
      </c>
      <c r="L2128">
        <v>11935</v>
      </c>
      <c r="M2128">
        <v>48.66</v>
      </c>
      <c r="N2128">
        <v>1945.12</v>
      </c>
      <c r="O2128">
        <v>2.3559999999999999</v>
      </c>
      <c r="P2128">
        <v>2.8980000000000001</v>
      </c>
      <c r="Q2128">
        <v>4.9800000000000004</v>
      </c>
      <c r="R2128">
        <v>1.28</v>
      </c>
      <c r="S2128">
        <v>1.79</v>
      </c>
      <c r="T2128">
        <v>1.57</v>
      </c>
      <c r="U2128">
        <v>1595</v>
      </c>
      <c r="V2128">
        <v>3372.85</v>
      </c>
      <c r="W2128">
        <v>11019.3</v>
      </c>
      <c r="X2128">
        <v>10266.459999999999</v>
      </c>
      <c r="Y2128">
        <v>2407.4899999999998</v>
      </c>
      <c r="Z2128">
        <v>23289.360000000001</v>
      </c>
    </row>
    <row r="2129" spans="2:26" x14ac:dyDescent="0.25">
      <c r="B2129" s="3">
        <v>44056</v>
      </c>
      <c r="C2129">
        <v>371.16</v>
      </c>
      <c r="D2129">
        <v>5.4733000000000001</v>
      </c>
      <c r="E2129">
        <v>92.46</v>
      </c>
      <c r="F2129">
        <v>93.899799999999999</v>
      </c>
      <c r="G2129">
        <v>93.334999999999994</v>
      </c>
      <c r="H2129">
        <v>1183.3</v>
      </c>
      <c r="I2129">
        <v>1.1814</v>
      </c>
      <c r="J2129">
        <v>6.9451000000000001</v>
      </c>
      <c r="K2129">
        <v>220.69800000000001</v>
      </c>
      <c r="L2129">
        <v>11590</v>
      </c>
      <c r="M2129">
        <v>48.91</v>
      </c>
      <c r="N2129">
        <v>1953.71</v>
      </c>
      <c r="O2129">
        <v>2.1819999999999999</v>
      </c>
      <c r="P2129">
        <v>2.8849999999999998</v>
      </c>
      <c r="Q2129">
        <v>4.8600000000000003</v>
      </c>
      <c r="R2129">
        <v>1.26</v>
      </c>
      <c r="S2129">
        <v>1.75</v>
      </c>
      <c r="T2129">
        <v>1.57</v>
      </c>
      <c r="U2129">
        <v>1577</v>
      </c>
      <c r="V2129">
        <v>3373.43</v>
      </c>
      <c r="W2129">
        <v>11042.5</v>
      </c>
      <c r="X2129">
        <v>10244.6</v>
      </c>
      <c r="Y2129">
        <v>2437.5300000000002</v>
      </c>
      <c r="Z2129">
        <v>23249.61</v>
      </c>
    </row>
    <row r="2130" spans="2:26" x14ac:dyDescent="0.25">
      <c r="B2130" s="3">
        <v>44055</v>
      </c>
      <c r="C2130">
        <v>374.53</v>
      </c>
      <c r="D2130">
        <v>5.4569000000000001</v>
      </c>
      <c r="E2130">
        <v>92.37</v>
      </c>
      <c r="F2130">
        <v>93.822299999999998</v>
      </c>
      <c r="G2130">
        <v>93.442999999999998</v>
      </c>
      <c r="H2130">
        <v>1185.1500000000001</v>
      </c>
      <c r="I2130">
        <v>1.1783999999999999</v>
      </c>
      <c r="J2130">
        <v>6.9371999999999998</v>
      </c>
      <c r="K2130">
        <v>217.94829999999999</v>
      </c>
      <c r="L2130">
        <v>11665</v>
      </c>
      <c r="M2130">
        <v>48.97</v>
      </c>
      <c r="N2130">
        <v>1915.83</v>
      </c>
      <c r="O2130">
        <v>2.1520000000000001</v>
      </c>
      <c r="P2130">
        <v>2.88</v>
      </c>
      <c r="Q2130">
        <v>4.8</v>
      </c>
      <c r="R2130">
        <v>1.24</v>
      </c>
      <c r="S2130">
        <v>1.73</v>
      </c>
      <c r="T2130">
        <v>1.58</v>
      </c>
      <c r="U2130">
        <v>1540</v>
      </c>
      <c r="V2130">
        <v>3380.35</v>
      </c>
      <c r="W2130">
        <v>11012.24</v>
      </c>
      <c r="X2130">
        <v>10215.91</v>
      </c>
      <c r="Y2130">
        <v>2432.35</v>
      </c>
      <c r="Z2130">
        <v>22843.96</v>
      </c>
    </row>
    <row r="2131" spans="2:26" x14ac:dyDescent="0.25">
      <c r="B2131" s="3">
        <v>44054</v>
      </c>
      <c r="C2131">
        <v>373.57</v>
      </c>
      <c r="D2131">
        <v>5.4530000000000003</v>
      </c>
      <c r="E2131">
        <v>92.25</v>
      </c>
      <c r="F2131">
        <v>93.730400000000003</v>
      </c>
      <c r="G2131">
        <v>93.628</v>
      </c>
      <c r="H2131">
        <v>1185.6500000000001</v>
      </c>
      <c r="I2131">
        <v>1.1739999999999999</v>
      </c>
      <c r="J2131">
        <v>6.9462999999999999</v>
      </c>
      <c r="K2131">
        <v>220.39680000000001</v>
      </c>
      <c r="L2131">
        <v>11435</v>
      </c>
      <c r="M2131">
        <v>48.52</v>
      </c>
      <c r="N2131">
        <v>1911.89</v>
      </c>
      <c r="O2131">
        <v>2.1709999999999998</v>
      </c>
      <c r="P2131">
        <v>2.875</v>
      </c>
      <c r="Q2131">
        <v>4.75</v>
      </c>
      <c r="R2131">
        <v>1.24</v>
      </c>
      <c r="S2131">
        <v>1.73</v>
      </c>
      <c r="T2131">
        <v>1.57</v>
      </c>
      <c r="U2131">
        <v>1510</v>
      </c>
      <c r="V2131">
        <v>3333.69</v>
      </c>
      <c r="W2131">
        <v>10782.82</v>
      </c>
      <c r="X2131">
        <v>10153.4</v>
      </c>
      <c r="Y2131">
        <v>2418.67</v>
      </c>
      <c r="Z2131">
        <v>22750.240000000002</v>
      </c>
    </row>
    <row r="2132" spans="2:26" x14ac:dyDescent="0.25">
      <c r="B2132" s="3">
        <v>44053</v>
      </c>
      <c r="C2132">
        <v>380.78</v>
      </c>
      <c r="D2132">
        <v>5.5530999999999997</v>
      </c>
      <c r="E2132">
        <v>92.13</v>
      </c>
      <c r="F2132">
        <v>93.651899999999998</v>
      </c>
      <c r="G2132">
        <v>93.581999999999994</v>
      </c>
      <c r="H2132">
        <v>1185.7</v>
      </c>
      <c r="I2132">
        <v>1.1738</v>
      </c>
      <c r="J2132">
        <v>6.9619</v>
      </c>
      <c r="K2132">
        <v>216.39850000000001</v>
      </c>
      <c r="L2132">
        <v>12015</v>
      </c>
      <c r="M2132">
        <v>48.77</v>
      </c>
      <c r="N2132">
        <v>2027.34</v>
      </c>
      <c r="O2132">
        <v>2.153</v>
      </c>
      <c r="P2132">
        <v>2.84</v>
      </c>
      <c r="Q2132">
        <v>4.83</v>
      </c>
      <c r="R2132">
        <v>1.26</v>
      </c>
      <c r="S2132">
        <v>1.75</v>
      </c>
      <c r="T2132">
        <v>1.61</v>
      </c>
      <c r="U2132">
        <v>1506</v>
      </c>
      <c r="V2132">
        <v>3360.47</v>
      </c>
      <c r="W2132">
        <v>10968.36</v>
      </c>
      <c r="X2132">
        <v>9990.67</v>
      </c>
      <c r="Y2132">
        <v>2386.38</v>
      </c>
      <c r="Z2132">
        <v>22329.94</v>
      </c>
    </row>
    <row r="2133" spans="2:26" x14ac:dyDescent="0.25">
      <c r="B2133" s="3">
        <v>44052</v>
      </c>
      <c r="C2133">
        <v>383.94</v>
      </c>
      <c r="D2133">
        <v>5.5453999999999999</v>
      </c>
      <c r="E2133">
        <v>92.07</v>
      </c>
      <c r="F2133">
        <v>93.585400000000007</v>
      </c>
      <c r="G2133">
        <v>93.435000000000002</v>
      </c>
      <c r="H2133">
        <v>1184.75</v>
      </c>
      <c r="I2133">
        <v>1.1787000000000001</v>
      </c>
      <c r="J2133">
        <v>6.968</v>
      </c>
      <c r="K2133">
        <v>218.85390000000001</v>
      </c>
      <c r="L2133">
        <v>11575</v>
      </c>
      <c r="M2133">
        <v>48.68</v>
      </c>
      <c r="N2133">
        <v>2035.55</v>
      </c>
      <c r="O2133">
        <v>2.238</v>
      </c>
      <c r="P2133">
        <v>2.7850000000000001</v>
      </c>
      <c r="Q2133">
        <v>4.79</v>
      </c>
      <c r="R2133">
        <v>1.26</v>
      </c>
      <c r="S2133">
        <v>1.75</v>
      </c>
      <c r="T2133">
        <v>1.61</v>
      </c>
      <c r="U2133">
        <v>1501</v>
      </c>
      <c r="V2133">
        <v>3351.28</v>
      </c>
      <c r="W2133">
        <v>11010.98</v>
      </c>
      <c r="X2133">
        <v>10063.43</v>
      </c>
      <c r="Y2133">
        <v>2351.67</v>
      </c>
      <c r="Z2133">
        <v>22329.94</v>
      </c>
    </row>
    <row r="2134" spans="2:26" x14ac:dyDescent="0.25">
      <c r="B2134" s="3">
        <v>44051</v>
      </c>
      <c r="C2134">
        <v>383.94</v>
      </c>
      <c r="D2134">
        <v>5.5453999999999999</v>
      </c>
      <c r="E2134">
        <v>92.07</v>
      </c>
      <c r="F2134">
        <v>93.585400000000007</v>
      </c>
      <c r="G2134">
        <v>93.435000000000002</v>
      </c>
      <c r="H2134">
        <v>1184.75</v>
      </c>
      <c r="I2134">
        <v>1.1787000000000001</v>
      </c>
      <c r="J2134">
        <v>6.968</v>
      </c>
      <c r="K2134">
        <v>218.85390000000001</v>
      </c>
      <c r="L2134">
        <v>11575</v>
      </c>
      <c r="M2134">
        <v>48.68</v>
      </c>
      <c r="N2134">
        <v>2035.55</v>
      </c>
      <c r="O2134">
        <v>2.238</v>
      </c>
      <c r="P2134">
        <v>2.7850000000000001</v>
      </c>
      <c r="Q2134">
        <v>4.79</v>
      </c>
      <c r="R2134">
        <v>1.26</v>
      </c>
      <c r="S2134">
        <v>1.75</v>
      </c>
      <c r="T2134">
        <v>1.61</v>
      </c>
      <c r="U2134">
        <v>1501</v>
      </c>
      <c r="V2134">
        <v>3351.28</v>
      </c>
      <c r="W2134">
        <v>11010.98</v>
      </c>
      <c r="X2134">
        <v>10063.43</v>
      </c>
      <c r="Y2134">
        <v>2351.67</v>
      </c>
      <c r="Z2134">
        <v>22329.94</v>
      </c>
    </row>
    <row r="2135" spans="2:26" x14ac:dyDescent="0.25">
      <c r="B2135" s="3">
        <v>44050</v>
      </c>
      <c r="C2135">
        <v>383.94</v>
      </c>
      <c r="D2135">
        <v>5.5453999999999999</v>
      </c>
      <c r="E2135">
        <v>92.03</v>
      </c>
      <c r="F2135">
        <v>93.585400000000007</v>
      </c>
      <c r="G2135">
        <v>93.435000000000002</v>
      </c>
      <c r="H2135">
        <v>1184.75</v>
      </c>
      <c r="I2135">
        <v>1.1787000000000001</v>
      </c>
      <c r="J2135">
        <v>6.968</v>
      </c>
      <c r="K2135">
        <v>218.85390000000001</v>
      </c>
      <c r="L2135">
        <v>11575</v>
      </c>
      <c r="M2135">
        <v>48.68</v>
      </c>
      <c r="N2135">
        <v>2035.55</v>
      </c>
      <c r="O2135">
        <v>2.238</v>
      </c>
      <c r="P2135">
        <v>2.7850000000000001</v>
      </c>
      <c r="Q2135">
        <v>4.79</v>
      </c>
      <c r="R2135">
        <v>1.26</v>
      </c>
      <c r="S2135">
        <v>1.75</v>
      </c>
      <c r="T2135">
        <v>1.61</v>
      </c>
      <c r="U2135">
        <v>1501</v>
      </c>
      <c r="V2135">
        <v>3351.28</v>
      </c>
      <c r="W2135">
        <v>11010.98</v>
      </c>
      <c r="X2135">
        <v>10063.43</v>
      </c>
      <c r="Y2135">
        <v>2351.67</v>
      </c>
      <c r="Z2135">
        <v>22329.94</v>
      </c>
    </row>
    <row r="2136" spans="2:26" x14ac:dyDescent="0.25">
      <c r="B2136" s="3">
        <v>44049</v>
      </c>
      <c r="C2136">
        <v>386.89</v>
      </c>
      <c r="D2136">
        <v>5.5491000000000001</v>
      </c>
      <c r="E2136">
        <v>92</v>
      </c>
      <c r="F2136">
        <v>93.520499999999998</v>
      </c>
      <c r="G2136">
        <v>92.787999999999997</v>
      </c>
      <c r="H2136">
        <v>1183.5999999999999</v>
      </c>
      <c r="I2136">
        <v>1.1877</v>
      </c>
      <c r="J2136">
        <v>6.9535</v>
      </c>
      <c r="K2136">
        <v>222.108</v>
      </c>
      <c r="L2136">
        <v>12040</v>
      </c>
      <c r="M2136">
        <v>48.96</v>
      </c>
      <c r="N2136">
        <v>2063.54</v>
      </c>
      <c r="O2136">
        <v>2.165</v>
      </c>
      <c r="P2136">
        <v>2.7749999999999999</v>
      </c>
      <c r="Q2136">
        <v>4.76</v>
      </c>
      <c r="R2136">
        <v>1.27</v>
      </c>
      <c r="S2136">
        <v>1.77</v>
      </c>
      <c r="T2136">
        <v>1.62</v>
      </c>
      <c r="U2136">
        <v>1500</v>
      </c>
      <c r="V2136">
        <v>3349.16</v>
      </c>
      <c r="W2136">
        <v>11108.07</v>
      </c>
      <c r="X2136">
        <v>10202.41</v>
      </c>
      <c r="Y2136">
        <v>2342.61</v>
      </c>
      <c r="Z2136">
        <v>22418.15</v>
      </c>
    </row>
    <row r="2137" spans="2:26" x14ac:dyDescent="0.25">
      <c r="B2137" s="3">
        <v>44048</v>
      </c>
      <c r="C2137">
        <v>389.33</v>
      </c>
      <c r="D2137">
        <v>5.5286</v>
      </c>
      <c r="E2137">
        <v>91.89</v>
      </c>
      <c r="F2137">
        <v>93.4285</v>
      </c>
      <c r="G2137">
        <v>92.867999999999995</v>
      </c>
      <c r="H2137">
        <v>1188.75</v>
      </c>
      <c r="I2137">
        <v>1.1862999999999999</v>
      </c>
      <c r="J2137">
        <v>6.9366000000000003</v>
      </c>
      <c r="K2137">
        <v>224.11670000000001</v>
      </c>
      <c r="L2137">
        <v>11850</v>
      </c>
      <c r="M2137">
        <v>48.95</v>
      </c>
      <c r="N2137">
        <v>2038.12</v>
      </c>
      <c r="O2137">
        <v>2.1909999999999998</v>
      </c>
      <c r="P2137">
        <v>2.73</v>
      </c>
      <c r="Q2137">
        <v>4.72</v>
      </c>
      <c r="R2137">
        <v>1.28</v>
      </c>
      <c r="S2137">
        <v>1.78</v>
      </c>
      <c r="T2137">
        <v>1.64</v>
      </c>
      <c r="U2137">
        <v>1475</v>
      </c>
      <c r="V2137">
        <v>3327.77</v>
      </c>
      <c r="W2137">
        <v>10998.4</v>
      </c>
      <c r="X2137">
        <v>10256.64</v>
      </c>
      <c r="Y2137">
        <v>2311.86</v>
      </c>
      <c r="Z2137">
        <v>22514.85</v>
      </c>
    </row>
    <row r="2138" spans="2:26" x14ac:dyDescent="0.25">
      <c r="B2138" s="3">
        <v>44047</v>
      </c>
      <c r="C2138">
        <v>397.33</v>
      </c>
      <c r="D2138">
        <v>5.5792000000000002</v>
      </c>
      <c r="E2138">
        <v>91.82</v>
      </c>
      <c r="F2138">
        <v>93.4024</v>
      </c>
      <c r="G2138">
        <v>93.382000000000005</v>
      </c>
      <c r="H2138">
        <v>1194.05</v>
      </c>
      <c r="I2138">
        <v>1.1802999999999999</v>
      </c>
      <c r="J2138">
        <v>6.9733999999999998</v>
      </c>
      <c r="K2138">
        <v>225.47149999999999</v>
      </c>
      <c r="L2138">
        <v>11370</v>
      </c>
      <c r="M2138">
        <v>49.11</v>
      </c>
      <c r="N2138">
        <v>2019.21</v>
      </c>
      <c r="O2138">
        <v>2.1930000000000001</v>
      </c>
      <c r="P2138">
        <v>2.6850000000000001</v>
      </c>
      <c r="Q2138">
        <v>4.8099999999999996</v>
      </c>
      <c r="R2138">
        <v>1.31</v>
      </c>
      <c r="S2138">
        <v>1.81</v>
      </c>
      <c r="T2138">
        <v>1.64</v>
      </c>
      <c r="U2138">
        <v>1463</v>
      </c>
      <c r="V2138">
        <v>3306.51</v>
      </c>
      <c r="W2138">
        <v>10941.17</v>
      </c>
      <c r="X2138">
        <v>10203.879999999999</v>
      </c>
      <c r="Y2138">
        <v>2279.9699999999998</v>
      </c>
      <c r="Z2138">
        <v>22573.66</v>
      </c>
    </row>
    <row r="2139" spans="2:26" x14ac:dyDescent="0.25">
      <c r="B2139" s="3">
        <v>44046</v>
      </c>
      <c r="C2139">
        <v>397.12</v>
      </c>
      <c r="D2139">
        <v>5.5444000000000004</v>
      </c>
      <c r="E2139">
        <v>91.78</v>
      </c>
      <c r="F2139">
        <v>93.370400000000004</v>
      </c>
      <c r="G2139">
        <v>93.542000000000002</v>
      </c>
      <c r="H2139">
        <v>1193.3499999999999</v>
      </c>
      <c r="I2139">
        <v>1.1761999999999999</v>
      </c>
      <c r="J2139">
        <v>6.9809000000000001</v>
      </c>
      <c r="K2139">
        <v>224.10749999999999</v>
      </c>
      <c r="L2139">
        <v>11620</v>
      </c>
      <c r="M2139">
        <v>49.14</v>
      </c>
      <c r="N2139">
        <v>1976.98</v>
      </c>
      <c r="O2139">
        <v>2.101</v>
      </c>
      <c r="P2139">
        <v>2.6850000000000001</v>
      </c>
      <c r="Q2139">
        <v>4.71</v>
      </c>
      <c r="R2139">
        <v>1.31</v>
      </c>
      <c r="S2139">
        <v>1.8</v>
      </c>
      <c r="T2139">
        <v>1.62</v>
      </c>
      <c r="U2139">
        <v>1385</v>
      </c>
      <c r="V2139">
        <v>3294.61</v>
      </c>
      <c r="W2139">
        <v>10902.8</v>
      </c>
      <c r="X2139">
        <v>10033.200000000001</v>
      </c>
      <c r="Y2139">
        <v>2251.04</v>
      </c>
      <c r="Z2139">
        <v>22195.38</v>
      </c>
    </row>
    <row r="2140" spans="2:26" x14ac:dyDescent="0.25">
      <c r="B2140" s="3">
        <v>44045</v>
      </c>
      <c r="C2140">
        <v>401.38</v>
      </c>
      <c r="D2140">
        <v>5.6779000000000002</v>
      </c>
      <c r="E2140">
        <v>91.74</v>
      </c>
      <c r="F2140">
        <v>93.436099999999996</v>
      </c>
      <c r="G2140">
        <v>93.349000000000004</v>
      </c>
      <c r="H2140">
        <v>1191.1500000000001</v>
      </c>
      <c r="I2140">
        <v>1.1778</v>
      </c>
      <c r="J2140">
        <v>6.9752000000000001</v>
      </c>
      <c r="K2140">
        <v>228.50579999999999</v>
      </c>
      <c r="L2140">
        <v>11207.51</v>
      </c>
      <c r="M2140">
        <v>48.32</v>
      </c>
      <c r="N2140">
        <v>1975.86</v>
      </c>
      <c r="O2140">
        <v>1.7989999999999999</v>
      </c>
      <c r="P2140">
        <v>2.56</v>
      </c>
      <c r="Q2140">
        <v>4.88</v>
      </c>
      <c r="R2140">
        <v>1.33</v>
      </c>
      <c r="S2140">
        <v>1.82</v>
      </c>
      <c r="T2140">
        <v>1.65</v>
      </c>
      <c r="U2140">
        <v>1350</v>
      </c>
      <c r="V2140">
        <v>3271.12</v>
      </c>
      <c r="W2140">
        <v>10745.27</v>
      </c>
      <c r="X2140">
        <v>10039.959999999999</v>
      </c>
      <c r="Y2140">
        <v>2249.37</v>
      </c>
      <c r="Z2140">
        <v>21710</v>
      </c>
    </row>
    <row r="2141" spans="2:26" x14ac:dyDescent="0.25">
      <c r="B2141" s="3">
        <v>44044</v>
      </c>
      <c r="C2141">
        <v>401.38</v>
      </c>
      <c r="D2141">
        <v>5.6779000000000002</v>
      </c>
      <c r="E2141">
        <v>91.74</v>
      </c>
      <c r="F2141">
        <v>93.436099999999996</v>
      </c>
      <c r="G2141">
        <v>93.349000000000004</v>
      </c>
      <c r="H2141">
        <v>1191.1500000000001</v>
      </c>
      <c r="I2141">
        <v>1.1778</v>
      </c>
      <c r="J2141">
        <v>6.9752000000000001</v>
      </c>
      <c r="K2141">
        <v>228.50579999999999</v>
      </c>
      <c r="L2141">
        <v>11207.51</v>
      </c>
      <c r="M2141">
        <v>48.32</v>
      </c>
      <c r="N2141">
        <v>1975.86</v>
      </c>
      <c r="O2141">
        <v>1.7989999999999999</v>
      </c>
      <c r="P2141">
        <v>2.56</v>
      </c>
      <c r="Q2141">
        <v>4.88</v>
      </c>
      <c r="R2141">
        <v>1.33</v>
      </c>
      <c r="S2141">
        <v>1.82</v>
      </c>
      <c r="T2141">
        <v>1.65</v>
      </c>
      <c r="U2141">
        <v>1350</v>
      </c>
      <c r="V2141">
        <v>3271.12</v>
      </c>
      <c r="W2141">
        <v>10745.27</v>
      </c>
      <c r="X2141">
        <v>10039.959999999999</v>
      </c>
      <c r="Y2141">
        <v>2249.37</v>
      </c>
      <c r="Z2141">
        <v>21710</v>
      </c>
    </row>
    <row r="2142" spans="2:26" x14ac:dyDescent="0.25">
      <c r="B2142" s="3">
        <v>44043</v>
      </c>
      <c r="C2142">
        <v>401.38</v>
      </c>
      <c r="D2142">
        <v>5.6779000000000002</v>
      </c>
      <c r="E2142">
        <v>91.63</v>
      </c>
      <c r="F2142">
        <v>93.436099999999996</v>
      </c>
      <c r="G2142">
        <v>93.349000000000004</v>
      </c>
      <c r="H2142">
        <v>1191.1500000000001</v>
      </c>
      <c r="I2142">
        <v>1.1778</v>
      </c>
      <c r="J2142">
        <v>6.9752000000000001</v>
      </c>
      <c r="K2142">
        <v>228.50579999999999</v>
      </c>
      <c r="L2142">
        <v>11207.51</v>
      </c>
      <c r="M2142">
        <v>48.32</v>
      </c>
      <c r="N2142">
        <v>1975.86</v>
      </c>
      <c r="O2142">
        <v>1.7989999999999999</v>
      </c>
      <c r="P2142">
        <v>2.56</v>
      </c>
      <c r="Q2142">
        <v>4.88</v>
      </c>
      <c r="R2142">
        <v>1.33</v>
      </c>
      <c r="S2142">
        <v>1.82</v>
      </c>
      <c r="T2142">
        <v>1.65</v>
      </c>
      <c r="U2142">
        <v>1350</v>
      </c>
      <c r="V2142">
        <v>3271.12</v>
      </c>
      <c r="W2142">
        <v>10745.27</v>
      </c>
      <c r="X2142">
        <v>10039.959999999999</v>
      </c>
      <c r="Y2142">
        <v>2249.37</v>
      </c>
      <c r="Z2142">
        <v>21710</v>
      </c>
    </row>
    <row r="2143" spans="2:26" x14ac:dyDescent="0.25">
      <c r="B2143" s="3">
        <v>44042</v>
      </c>
      <c r="C2143">
        <v>408.58</v>
      </c>
      <c r="D2143">
        <v>5.6955</v>
      </c>
      <c r="E2143">
        <v>91.61</v>
      </c>
      <c r="F2143">
        <v>93.468199999999996</v>
      </c>
      <c r="G2143">
        <v>93.021000000000001</v>
      </c>
      <c r="H2143">
        <v>1194.4000000000001</v>
      </c>
      <c r="I2143">
        <v>1.1847000000000001</v>
      </c>
      <c r="J2143">
        <v>7.0087999999999999</v>
      </c>
      <c r="K2143">
        <v>230.71340000000001</v>
      </c>
      <c r="L2143">
        <v>11145</v>
      </c>
      <c r="M2143">
        <v>47.9</v>
      </c>
      <c r="N2143">
        <v>1956.64</v>
      </c>
      <c r="O2143">
        <v>1.829</v>
      </c>
      <c r="P2143">
        <v>2.6150000000000002</v>
      </c>
      <c r="Q2143">
        <v>4.91</v>
      </c>
      <c r="R2143">
        <v>1.33</v>
      </c>
      <c r="S2143">
        <v>1.82</v>
      </c>
      <c r="T2143">
        <v>1.65</v>
      </c>
      <c r="U2143">
        <v>1348</v>
      </c>
      <c r="V2143">
        <v>3246.22</v>
      </c>
      <c r="W2143">
        <v>10587.81</v>
      </c>
      <c r="X2143">
        <v>10097.08</v>
      </c>
      <c r="Y2143">
        <v>2267.0100000000002</v>
      </c>
      <c r="Z2143">
        <v>22339.23</v>
      </c>
    </row>
    <row r="2144" spans="2:26" x14ac:dyDescent="0.25">
      <c r="B2144" s="3">
        <v>44041</v>
      </c>
      <c r="C2144">
        <v>405.09</v>
      </c>
      <c r="D2144">
        <v>5.6746999999999996</v>
      </c>
      <c r="E2144">
        <v>91.68</v>
      </c>
      <c r="F2144">
        <v>93.481099999999998</v>
      </c>
      <c r="G2144">
        <v>93.453000000000003</v>
      </c>
      <c r="H2144">
        <v>1193.0999999999999</v>
      </c>
      <c r="I2144">
        <v>1.1792</v>
      </c>
      <c r="J2144">
        <v>7.0015999999999998</v>
      </c>
      <c r="K2144">
        <v>230.19560000000001</v>
      </c>
      <c r="L2144">
        <v>11240</v>
      </c>
      <c r="M2144">
        <v>48.76</v>
      </c>
      <c r="N2144">
        <v>1970.79</v>
      </c>
      <c r="O2144">
        <v>1.8540000000000001</v>
      </c>
      <c r="P2144">
        <v>2.66</v>
      </c>
      <c r="Q2144">
        <v>4.9400000000000004</v>
      </c>
      <c r="R2144">
        <v>1.32</v>
      </c>
      <c r="S2144">
        <v>1.8</v>
      </c>
      <c r="T2144">
        <v>1.65</v>
      </c>
      <c r="U2144">
        <v>1317</v>
      </c>
      <c r="V2144">
        <v>3258.44</v>
      </c>
      <c r="W2144">
        <v>10542.94</v>
      </c>
      <c r="X2144">
        <v>10184.41</v>
      </c>
      <c r="Y2144">
        <v>2263.16</v>
      </c>
      <c r="Z2144">
        <v>22397.11</v>
      </c>
    </row>
    <row r="2145" spans="2:26" x14ac:dyDescent="0.25">
      <c r="B2145" s="3">
        <v>44040</v>
      </c>
      <c r="C2145">
        <v>408.87</v>
      </c>
      <c r="D2145">
        <v>5.7386999999999997</v>
      </c>
      <c r="E2145">
        <v>91.72</v>
      </c>
      <c r="F2145">
        <v>93.514499999999998</v>
      </c>
      <c r="G2145">
        <v>93.695999999999998</v>
      </c>
      <c r="H2145">
        <v>1197.05</v>
      </c>
      <c r="I2145">
        <v>1.1716</v>
      </c>
      <c r="J2145">
        <v>7.0007999999999999</v>
      </c>
      <c r="K2145">
        <v>232.53200000000001</v>
      </c>
      <c r="L2145">
        <v>11035</v>
      </c>
      <c r="M2145">
        <v>48.59</v>
      </c>
      <c r="N2145">
        <v>1958.43</v>
      </c>
      <c r="O2145">
        <v>1.8</v>
      </c>
      <c r="P2145">
        <v>2.7</v>
      </c>
      <c r="Q2145">
        <v>5.05</v>
      </c>
      <c r="R2145">
        <v>1.32</v>
      </c>
      <c r="S2145">
        <v>1.8</v>
      </c>
      <c r="T2145">
        <v>1.66</v>
      </c>
      <c r="U2145">
        <v>1264</v>
      </c>
      <c r="V2145">
        <v>3218.44</v>
      </c>
      <c r="W2145">
        <v>10402.09</v>
      </c>
      <c r="X2145">
        <v>10151.89</v>
      </c>
      <c r="Y2145">
        <v>2256.9899999999998</v>
      </c>
      <c r="Z2145">
        <v>22657.38</v>
      </c>
    </row>
    <row r="2146" spans="2:26" x14ac:dyDescent="0.25">
      <c r="B2146" s="3">
        <v>44039</v>
      </c>
      <c r="C2146">
        <v>404.57</v>
      </c>
      <c r="D2146">
        <v>5.7042000000000002</v>
      </c>
      <c r="E2146">
        <v>91.76</v>
      </c>
      <c r="F2146">
        <v>93.497299999999996</v>
      </c>
      <c r="G2146">
        <v>93.668000000000006</v>
      </c>
      <c r="H2146">
        <v>1196.1500000000001</v>
      </c>
      <c r="I2146">
        <v>1.1752</v>
      </c>
      <c r="J2146">
        <v>6.9964000000000004</v>
      </c>
      <c r="K2146">
        <v>232.15790000000001</v>
      </c>
      <c r="L2146">
        <v>10895</v>
      </c>
      <c r="M2146">
        <v>48.7</v>
      </c>
      <c r="N2146">
        <v>1942.24</v>
      </c>
      <c r="O2146">
        <v>1.734</v>
      </c>
      <c r="P2146">
        <v>2.6850000000000001</v>
      </c>
      <c r="Q2146">
        <v>5.0199999999999996</v>
      </c>
      <c r="R2146">
        <v>1.31</v>
      </c>
      <c r="S2146">
        <v>1.78</v>
      </c>
      <c r="T2146">
        <v>1.67</v>
      </c>
      <c r="U2146">
        <v>1293</v>
      </c>
      <c r="V2146">
        <v>3239.41</v>
      </c>
      <c r="W2146">
        <v>10536.27</v>
      </c>
      <c r="X2146">
        <v>10075.450000000001</v>
      </c>
      <c r="Y2146">
        <v>2217.86</v>
      </c>
      <c r="Z2146">
        <v>22715.85</v>
      </c>
    </row>
    <row r="2147" spans="2:26" x14ac:dyDescent="0.25">
      <c r="B2147" s="3">
        <v>44038</v>
      </c>
      <c r="C2147">
        <v>408.52</v>
      </c>
      <c r="D2147">
        <v>5.7306999999999997</v>
      </c>
      <c r="E2147">
        <v>91.75</v>
      </c>
      <c r="F2147">
        <v>93.549400000000006</v>
      </c>
      <c r="G2147">
        <v>94.435000000000002</v>
      </c>
      <c r="H2147">
        <v>1201.45</v>
      </c>
      <c r="I2147">
        <v>1.1656</v>
      </c>
      <c r="J2147">
        <v>7.0183999999999997</v>
      </c>
      <c r="K2147">
        <v>229.62530000000001</v>
      </c>
      <c r="L2147">
        <v>9615</v>
      </c>
      <c r="M2147">
        <v>48.49</v>
      </c>
      <c r="N2147">
        <v>1902.02</v>
      </c>
      <c r="O2147">
        <v>1.8080000000000001</v>
      </c>
      <c r="P2147">
        <v>2.5950000000000002</v>
      </c>
      <c r="Q2147">
        <v>5.04</v>
      </c>
      <c r="R2147">
        <v>1.31</v>
      </c>
      <c r="S2147">
        <v>1.78</v>
      </c>
      <c r="T2147">
        <v>1.67</v>
      </c>
      <c r="U2147">
        <v>1317</v>
      </c>
      <c r="V2147">
        <v>3215.63</v>
      </c>
      <c r="W2147">
        <v>10363.18</v>
      </c>
      <c r="X2147">
        <v>10080.86</v>
      </c>
      <c r="Y2147">
        <v>2200.44</v>
      </c>
      <c r="Z2147">
        <v>22751.61</v>
      </c>
    </row>
    <row r="2148" spans="2:26" x14ac:dyDescent="0.25">
      <c r="B2148" s="3">
        <v>44037</v>
      </c>
      <c r="C2148">
        <v>408.52</v>
      </c>
      <c r="D2148">
        <v>5.7306999999999997</v>
      </c>
      <c r="E2148">
        <v>91.75</v>
      </c>
      <c r="F2148">
        <v>93.549400000000006</v>
      </c>
      <c r="G2148">
        <v>94.435000000000002</v>
      </c>
      <c r="H2148">
        <v>1201.45</v>
      </c>
      <c r="I2148">
        <v>1.1656</v>
      </c>
      <c r="J2148">
        <v>7.0183999999999997</v>
      </c>
      <c r="K2148">
        <v>229.62530000000001</v>
      </c>
      <c r="L2148">
        <v>9615</v>
      </c>
      <c r="M2148">
        <v>48.49</v>
      </c>
      <c r="N2148">
        <v>1902.02</v>
      </c>
      <c r="O2148">
        <v>1.8080000000000001</v>
      </c>
      <c r="P2148">
        <v>2.5950000000000002</v>
      </c>
      <c r="Q2148">
        <v>5.04</v>
      </c>
      <c r="R2148">
        <v>1.31</v>
      </c>
      <c r="S2148">
        <v>1.78</v>
      </c>
      <c r="T2148">
        <v>1.67</v>
      </c>
      <c r="U2148">
        <v>1317</v>
      </c>
      <c r="V2148">
        <v>3215.63</v>
      </c>
      <c r="W2148">
        <v>10363.18</v>
      </c>
      <c r="X2148">
        <v>10080.86</v>
      </c>
      <c r="Y2148">
        <v>2200.44</v>
      </c>
      <c r="Z2148">
        <v>22751.61</v>
      </c>
    </row>
    <row r="2149" spans="2:26" x14ac:dyDescent="0.25">
      <c r="B2149" s="3">
        <v>44036</v>
      </c>
      <c r="C2149">
        <v>408.52</v>
      </c>
      <c r="D2149">
        <v>5.7306999999999997</v>
      </c>
      <c r="E2149">
        <v>91.58</v>
      </c>
      <c r="F2149">
        <v>93.549400000000006</v>
      </c>
      <c r="G2149">
        <v>94.435000000000002</v>
      </c>
      <c r="H2149">
        <v>1201.45</v>
      </c>
      <c r="I2149">
        <v>1.1656</v>
      </c>
      <c r="J2149">
        <v>7.0183999999999997</v>
      </c>
      <c r="K2149">
        <v>229.62530000000001</v>
      </c>
      <c r="L2149">
        <v>9615</v>
      </c>
      <c r="M2149">
        <v>48.49</v>
      </c>
      <c r="N2149">
        <v>1902.02</v>
      </c>
      <c r="O2149">
        <v>1.8080000000000001</v>
      </c>
      <c r="P2149">
        <v>2.5950000000000002</v>
      </c>
      <c r="Q2149">
        <v>5.04</v>
      </c>
      <c r="R2149">
        <v>1.31</v>
      </c>
      <c r="S2149">
        <v>1.78</v>
      </c>
      <c r="T2149">
        <v>1.67</v>
      </c>
      <c r="U2149">
        <v>1317</v>
      </c>
      <c r="V2149">
        <v>3215.63</v>
      </c>
      <c r="W2149">
        <v>10363.18</v>
      </c>
      <c r="X2149">
        <v>10080.86</v>
      </c>
      <c r="Y2149">
        <v>2200.44</v>
      </c>
      <c r="Z2149">
        <v>22751.61</v>
      </c>
    </row>
    <row r="2150" spans="2:26" x14ac:dyDescent="0.25">
      <c r="B2150" s="3">
        <v>44035</v>
      </c>
      <c r="C2150">
        <v>405.15</v>
      </c>
      <c r="D2150">
        <v>5.7316000000000003</v>
      </c>
      <c r="E2150">
        <v>91.61</v>
      </c>
      <c r="F2150">
        <v>93.553200000000004</v>
      </c>
      <c r="G2150">
        <v>94.691999999999993</v>
      </c>
      <c r="H2150">
        <v>1197.4000000000001</v>
      </c>
      <c r="I2150">
        <v>1.1596</v>
      </c>
      <c r="J2150">
        <v>7.0041000000000002</v>
      </c>
      <c r="K2150">
        <v>230.5752</v>
      </c>
      <c r="L2150">
        <v>9650</v>
      </c>
      <c r="M2150">
        <v>47.8</v>
      </c>
      <c r="N2150">
        <v>1887.44</v>
      </c>
      <c r="O2150">
        <v>1.7849999999999999</v>
      </c>
      <c r="P2150">
        <v>2.57</v>
      </c>
      <c r="Q2150">
        <v>5.04</v>
      </c>
      <c r="R2150">
        <v>1.3</v>
      </c>
      <c r="S2150">
        <v>1.76</v>
      </c>
      <c r="T2150">
        <v>1.68</v>
      </c>
      <c r="U2150">
        <v>1388</v>
      </c>
      <c r="V2150">
        <v>3235.66</v>
      </c>
      <c r="W2150">
        <v>10461.42</v>
      </c>
      <c r="X2150">
        <v>10325.25</v>
      </c>
      <c r="Y2150">
        <v>2216.19</v>
      </c>
      <c r="Z2150">
        <v>22751.61</v>
      </c>
    </row>
    <row r="2151" spans="2:26" x14ac:dyDescent="0.25">
      <c r="B2151" s="3">
        <v>44034</v>
      </c>
      <c r="C2151">
        <v>403.68</v>
      </c>
      <c r="D2151">
        <v>5.7355999999999998</v>
      </c>
      <c r="E2151">
        <v>91.52</v>
      </c>
      <c r="F2151">
        <v>93.443899999999999</v>
      </c>
      <c r="G2151">
        <v>94.988</v>
      </c>
      <c r="H2151">
        <v>1195.0999999999999</v>
      </c>
      <c r="I2151">
        <v>1.157</v>
      </c>
      <c r="J2151">
        <v>7.0002000000000004</v>
      </c>
      <c r="K2151">
        <v>234.03149999999999</v>
      </c>
      <c r="L2151">
        <v>9425</v>
      </c>
      <c r="M2151">
        <v>47.88</v>
      </c>
      <c r="N2151">
        <v>1871.41</v>
      </c>
      <c r="O2151">
        <v>1.681</v>
      </c>
      <c r="P2151">
        <v>2.5</v>
      </c>
      <c r="Q2151">
        <v>5</v>
      </c>
      <c r="R2151">
        <v>1.29</v>
      </c>
      <c r="S2151">
        <v>1.75</v>
      </c>
      <c r="T2151">
        <v>1.69</v>
      </c>
      <c r="U2151">
        <v>1473</v>
      </c>
      <c r="V2151">
        <v>3276.02</v>
      </c>
      <c r="W2151">
        <v>10706.13</v>
      </c>
      <c r="X2151">
        <v>10243.51</v>
      </c>
      <c r="Y2151">
        <v>2228.66</v>
      </c>
      <c r="Z2151">
        <v>22751.61</v>
      </c>
    </row>
    <row r="2152" spans="2:26" x14ac:dyDescent="0.25">
      <c r="B2152" s="3">
        <v>44033</v>
      </c>
      <c r="C2152">
        <v>407.21</v>
      </c>
      <c r="D2152">
        <v>5.7884000000000002</v>
      </c>
      <c r="E2152">
        <v>91.4</v>
      </c>
      <c r="F2152">
        <v>93.384</v>
      </c>
      <c r="G2152">
        <v>95.117000000000004</v>
      </c>
      <c r="H2152">
        <v>1197.75</v>
      </c>
      <c r="I2152">
        <v>1.1527000000000001</v>
      </c>
      <c r="J2152">
        <v>6.9810999999999996</v>
      </c>
      <c r="K2152">
        <v>230.81319999999999</v>
      </c>
      <c r="L2152">
        <v>9395</v>
      </c>
      <c r="M2152">
        <v>47.98</v>
      </c>
      <c r="N2152">
        <v>1841.91</v>
      </c>
      <c r="O2152">
        <v>1.675</v>
      </c>
      <c r="P2152">
        <v>2.4750000000000001</v>
      </c>
      <c r="Q2152">
        <v>5.0599999999999996</v>
      </c>
      <c r="R2152">
        <v>1.3</v>
      </c>
      <c r="S2152">
        <v>1.76</v>
      </c>
      <c r="T2152">
        <v>1.69</v>
      </c>
      <c r="U2152">
        <v>1594</v>
      </c>
      <c r="V2152">
        <v>3257.3</v>
      </c>
      <c r="W2152">
        <v>10680.36</v>
      </c>
      <c r="X2152">
        <v>10445.42</v>
      </c>
      <c r="Y2152">
        <v>2228.83</v>
      </c>
      <c r="Z2152">
        <v>22884.22</v>
      </c>
    </row>
    <row r="2153" spans="2:26" x14ac:dyDescent="0.25">
      <c r="B2153" s="3">
        <v>44032</v>
      </c>
      <c r="C2153">
        <v>414.11</v>
      </c>
      <c r="D2153">
        <v>5.9717000000000002</v>
      </c>
      <c r="E2153">
        <v>91.18</v>
      </c>
      <c r="F2153">
        <v>93.335899999999995</v>
      </c>
      <c r="G2153">
        <v>95.831999999999994</v>
      </c>
      <c r="H2153">
        <v>1203.3</v>
      </c>
      <c r="I2153">
        <v>1.1448</v>
      </c>
      <c r="J2153">
        <v>6.9836</v>
      </c>
      <c r="K2153">
        <v>225.18539999999999</v>
      </c>
      <c r="L2153">
        <v>9190</v>
      </c>
      <c r="M2153">
        <v>47.76</v>
      </c>
      <c r="N2153">
        <v>1817.77</v>
      </c>
      <c r="O2153">
        <v>1.641</v>
      </c>
      <c r="P2153">
        <v>2.4500000000000002</v>
      </c>
      <c r="Q2153">
        <v>5.3</v>
      </c>
      <c r="R2153">
        <v>1.33</v>
      </c>
      <c r="S2153">
        <v>1.8</v>
      </c>
      <c r="T2153">
        <v>1.7</v>
      </c>
      <c r="U2153">
        <v>1678</v>
      </c>
      <c r="V2153">
        <v>3251.84</v>
      </c>
      <c r="W2153">
        <v>10767.09</v>
      </c>
      <c r="X2153">
        <v>10295.32</v>
      </c>
      <c r="Y2153">
        <v>2198.1999999999998</v>
      </c>
      <c r="Z2153">
        <v>22717.48</v>
      </c>
    </row>
    <row r="2154" spans="2:26" x14ac:dyDescent="0.25">
      <c r="B2154" s="3">
        <v>44031</v>
      </c>
      <c r="C2154">
        <v>418.54</v>
      </c>
      <c r="D2154">
        <v>6.1288999999999998</v>
      </c>
      <c r="E2154">
        <v>91.04</v>
      </c>
      <c r="F2154">
        <v>93.248099999999994</v>
      </c>
      <c r="G2154">
        <v>95.941999999999993</v>
      </c>
      <c r="H2154">
        <v>1205.05</v>
      </c>
      <c r="I2154">
        <v>1.1428</v>
      </c>
      <c r="J2154">
        <v>6.9923999999999999</v>
      </c>
      <c r="K2154">
        <v>223.59610000000001</v>
      </c>
      <c r="L2154">
        <v>9195</v>
      </c>
      <c r="M2154">
        <v>47.7</v>
      </c>
      <c r="N2154">
        <v>1810.42</v>
      </c>
      <c r="O2154">
        <v>1.718</v>
      </c>
      <c r="P2154">
        <v>2.5049999999999999</v>
      </c>
      <c r="Q2154">
        <v>5.56</v>
      </c>
      <c r="R2154">
        <v>1.36</v>
      </c>
      <c r="S2154">
        <v>1.82</v>
      </c>
      <c r="T2154">
        <v>1.7</v>
      </c>
      <c r="U2154">
        <v>1710</v>
      </c>
      <c r="V2154">
        <v>3224.73</v>
      </c>
      <c r="W2154">
        <v>10503.19</v>
      </c>
      <c r="X2154">
        <v>10203.57</v>
      </c>
      <c r="Y2154">
        <v>2201.19</v>
      </c>
      <c r="Z2154">
        <v>22696.42</v>
      </c>
    </row>
    <row r="2155" spans="2:26" x14ac:dyDescent="0.25">
      <c r="B2155" s="3">
        <v>44030</v>
      </c>
      <c r="C2155">
        <v>418.54</v>
      </c>
      <c r="D2155">
        <v>6.1288999999999998</v>
      </c>
      <c r="E2155">
        <v>91.04</v>
      </c>
      <c r="F2155">
        <v>93.248099999999994</v>
      </c>
      <c r="G2155">
        <v>95.941999999999993</v>
      </c>
      <c r="H2155">
        <v>1205.05</v>
      </c>
      <c r="I2155">
        <v>1.1428</v>
      </c>
      <c r="J2155">
        <v>6.9923999999999999</v>
      </c>
      <c r="K2155">
        <v>223.59610000000001</v>
      </c>
      <c r="L2155">
        <v>9195</v>
      </c>
      <c r="M2155">
        <v>47.7</v>
      </c>
      <c r="N2155">
        <v>1810.42</v>
      </c>
      <c r="O2155">
        <v>1.718</v>
      </c>
      <c r="P2155">
        <v>2.5049999999999999</v>
      </c>
      <c r="Q2155">
        <v>5.56</v>
      </c>
      <c r="R2155">
        <v>1.36</v>
      </c>
      <c r="S2155">
        <v>1.82</v>
      </c>
      <c r="T2155">
        <v>1.7</v>
      </c>
      <c r="U2155">
        <v>1710</v>
      </c>
      <c r="V2155">
        <v>3224.73</v>
      </c>
      <c r="W2155">
        <v>10503.19</v>
      </c>
      <c r="X2155">
        <v>10203.57</v>
      </c>
      <c r="Y2155">
        <v>2201.19</v>
      </c>
      <c r="Z2155">
        <v>22696.42</v>
      </c>
    </row>
    <row r="2156" spans="2:26" x14ac:dyDescent="0.25">
      <c r="B2156" s="3">
        <v>44029</v>
      </c>
      <c r="C2156">
        <v>418.54</v>
      </c>
      <c r="D2156">
        <v>6.1288999999999998</v>
      </c>
      <c r="E2156">
        <v>90.95</v>
      </c>
      <c r="F2156">
        <v>93.248099999999994</v>
      </c>
      <c r="G2156">
        <v>95.941999999999993</v>
      </c>
      <c r="H2156">
        <v>1205.05</v>
      </c>
      <c r="I2156">
        <v>1.1428</v>
      </c>
      <c r="J2156">
        <v>6.9923999999999999</v>
      </c>
      <c r="K2156">
        <v>223.59610000000001</v>
      </c>
      <c r="L2156">
        <v>9195</v>
      </c>
      <c r="M2156">
        <v>47.7</v>
      </c>
      <c r="N2156">
        <v>1810.42</v>
      </c>
      <c r="O2156">
        <v>1.718</v>
      </c>
      <c r="P2156">
        <v>2.5049999999999999</v>
      </c>
      <c r="Q2156">
        <v>5.56</v>
      </c>
      <c r="R2156">
        <v>1.36</v>
      </c>
      <c r="S2156">
        <v>1.82</v>
      </c>
      <c r="T2156">
        <v>1.7</v>
      </c>
      <c r="U2156">
        <v>1710</v>
      </c>
      <c r="V2156">
        <v>3224.73</v>
      </c>
      <c r="W2156">
        <v>10503.19</v>
      </c>
      <c r="X2156">
        <v>10203.57</v>
      </c>
      <c r="Y2156">
        <v>2201.19</v>
      </c>
      <c r="Z2156">
        <v>22696.42</v>
      </c>
    </row>
    <row r="2157" spans="2:26" x14ac:dyDescent="0.25">
      <c r="B2157" s="3">
        <v>44028</v>
      </c>
      <c r="C2157">
        <v>422.82</v>
      </c>
      <c r="D2157">
        <v>6.1581999999999999</v>
      </c>
      <c r="E2157">
        <v>90.81</v>
      </c>
      <c r="F2157">
        <v>93.218800000000002</v>
      </c>
      <c r="G2157">
        <v>96.346000000000004</v>
      </c>
      <c r="H2157">
        <v>1205.5</v>
      </c>
      <c r="I2157">
        <v>1.1384000000000001</v>
      </c>
      <c r="J2157">
        <v>6.9901999999999997</v>
      </c>
      <c r="K2157">
        <v>226.05439999999999</v>
      </c>
      <c r="L2157">
        <v>9145</v>
      </c>
      <c r="M2157">
        <v>47.73</v>
      </c>
      <c r="N2157">
        <v>1797.16</v>
      </c>
      <c r="O2157">
        <v>1.7230000000000001</v>
      </c>
      <c r="P2157">
        <v>2.5</v>
      </c>
      <c r="Q2157">
        <v>5.58</v>
      </c>
      <c r="R2157">
        <v>1.38</v>
      </c>
      <c r="S2157">
        <v>1.85</v>
      </c>
      <c r="T2157">
        <v>1.7</v>
      </c>
      <c r="U2157">
        <v>1699</v>
      </c>
      <c r="V2157">
        <v>3215.57</v>
      </c>
      <c r="W2157">
        <v>10473.83</v>
      </c>
      <c r="X2157">
        <v>10133.92</v>
      </c>
      <c r="Y2157">
        <v>2183.7600000000002</v>
      </c>
      <c r="Z2157">
        <v>22770.36</v>
      </c>
    </row>
    <row r="2158" spans="2:26" x14ac:dyDescent="0.25">
      <c r="B2158" s="3">
        <v>44027</v>
      </c>
      <c r="C2158">
        <v>422.46</v>
      </c>
      <c r="D2158">
        <v>6.1874000000000002</v>
      </c>
      <c r="E2158">
        <v>90.71</v>
      </c>
      <c r="F2158">
        <v>93.2042</v>
      </c>
      <c r="G2158">
        <v>96.081000000000003</v>
      </c>
      <c r="H2158">
        <v>1200.55</v>
      </c>
      <c r="I2158">
        <v>1.1412</v>
      </c>
      <c r="J2158">
        <v>6.9889000000000001</v>
      </c>
      <c r="K2158">
        <v>223.4076</v>
      </c>
      <c r="L2158">
        <v>9190</v>
      </c>
      <c r="M2158">
        <v>47.92</v>
      </c>
      <c r="N2158">
        <v>1810.29</v>
      </c>
      <c r="O2158">
        <v>1.778</v>
      </c>
      <c r="P2158">
        <v>2.1640000000000001</v>
      </c>
      <c r="Q2158">
        <v>5.63</v>
      </c>
      <c r="R2158">
        <v>1.38</v>
      </c>
      <c r="S2158">
        <v>1.85</v>
      </c>
      <c r="T2158">
        <v>1.71</v>
      </c>
      <c r="U2158">
        <v>1696</v>
      </c>
      <c r="V2158">
        <v>3226.56</v>
      </c>
      <c r="W2158">
        <v>10550.49</v>
      </c>
      <c r="X2158">
        <v>10390.540000000001</v>
      </c>
      <c r="Y2158">
        <v>2201.88</v>
      </c>
      <c r="Z2158">
        <v>22945.5</v>
      </c>
    </row>
    <row r="2159" spans="2:26" x14ac:dyDescent="0.25">
      <c r="B2159" s="3">
        <v>44026</v>
      </c>
      <c r="C2159">
        <v>428.47</v>
      </c>
      <c r="D2159">
        <v>6.3338999999999999</v>
      </c>
      <c r="E2159">
        <v>90.54</v>
      </c>
      <c r="F2159">
        <v>93.221999999999994</v>
      </c>
      <c r="G2159">
        <v>96.259</v>
      </c>
      <c r="H2159">
        <v>1205.75</v>
      </c>
      <c r="I2159">
        <v>1.1399999999999999</v>
      </c>
      <c r="J2159">
        <v>7.0057999999999998</v>
      </c>
      <c r="K2159">
        <v>224.54390000000001</v>
      </c>
      <c r="L2159">
        <v>9310</v>
      </c>
      <c r="M2159">
        <v>47.69</v>
      </c>
      <c r="N2159">
        <v>1809.36</v>
      </c>
      <c r="O2159">
        <v>1.746</v>
      </c>
      <c r="P2159">
        <v>2.16</v>
      </c>
      <c r="Q2159">
        <v>5.85</v>
      </c>
      <c r="R2159">
        <v>1.41</v>
      </c>
      <c r="S2159">
        <v>1.89</v>
      </c>
      <c r="T2159">
        <v>1.72</v>
      </c>
      <c r="U2159">
        <v>1742</v>
      </c>
      <c r="V2159">
        <v>3197.52</v>
      </c>
      <c r="W2159">
        <v>10488.58</v>
      </c>
      <c r="X2159">
        <v>10405.27</v>
      </c>
      <c r="Y2159">
        <v>2183.61</v>
      </c>
      <c r="Z2159">
        <v>22587.01</v>
      </c>
    </row>
    <row r="2160" spans="2:26" x14ac:dyDescent="0.25">
      <c r="B2160" s="3">
        <v>44025</v>
      </c>
      <c r="C2160">
        <v>423.51</v>
      </c>
      <c r="D2160">
        <v>6.2949999999999999</v>
      </c>
      <c r="E2160">
        <v>90.51</v>
      </c>
      <c r="F2160">
        <v>93.275599999999997</v>
      </c>
      <c r="G2160">
        <v>96.463999999999999</v>
      </c>
      <c r="H2160">
        <v>1200.6500000000001</v>
      </c>
      <c r="I2160">
        <v>1.1344000000000001</v>
      </c>
      <c r="J2160">
        <v>6.9973999999999998</v>
      </c>
      <c r="K2160">
        <v>221.23400000000001</v>
      </c>
      <c r="L2160">
        <v>9270</v>
      </c>
      <c r="M2160">
        <v>47.43</v>
      </c>
      <c r="N2160">
        <v>1802.76</v>
      </c>
      <c r="O2160">
        <v>1.7390000000000001</v>
      </c>
      <c r="P2160">
        <v>2.1549999999999998</v>
      </c>
      <c r="Q2160">
        <v>5.82</v>
      </c>
      <c r="R2160">
        <v>1.41</v>
      </c>
      <c r="S2160">
        <v>1.89</v>
      </c>
      <c r="T2160">
        <v>1.7</v>
      </c>
      <c r="U2160">
        <v>1792</v>
      </c>
      <c r="V2160">
        <v>3155.22</v>
      </c>
      <c r="W2160">
        <v>10390.84</v>
      </c>
      <c r="X2160">
        <v>10575.88</v>
      </c>
      <c r="Y2160">
        <v>2186.06</v>
      </c>
      <c r="Z2160">
        <v>22784.74</v>
      </c>
    </row>
    <row r="2161" spans="2:26" x14ac:dyDescent="0.25">
      <c r="B2161" s="3">
        <v>44024</v>
      </c>
      <c r="C2161">
        <v>425.86</v>
      </c>
      <c r="D2161">
        <v>6.3916000000000004</v>
      </c>
      <c r="E2161">
        <v>90.44</v>
      </c>
      <c r="F2161">
        <v>93.290800000000004</v>
      </c>
      <c r="G2161">
        <v>96.652000000000001</v>
      </c>
      <c r="H2161">
        <v>1204.45</v>
      </c>
      <c r="I2161">
        <v>1.1299999999999999</v>
      </c>
      <c r="J2161">
        <v>7.0019</v>
      </c>
      <c r="K2161">
        <v>225.45259999999999</v>
      </c>
      <c r="L2161">
        <v>9275</v>
      </c>
      <c r="M2161">
        <v>47.78</v>
      </c>
      <c r="N2161">
        <v>1798.7</v>
      </c>
      <c r="O2161">
        <v>1.8049999999999999</v>
      </c>
      <c r="P2161">
        <v>2.1749999999999998</v>
      </c>
      <c r="Q2161">
        <v>5.97</v>
      </c>
      <c r="R2161">
        <v>1.43</v>
      </c>
      <c r="S2161">
        <v>1.91</v>
      </c>
      <c r="T2161">
        <v>1.73</v>
      </c>
      <c r="U2161">
        <v>1810</v>
      </c>
      <c r="V2161">
        <v>3185.04</v>
      </c>
      <c r="W2161">
        <v>10617.44</v>
      </c>
      <c r="X2161">
        <v>10541.26</v>
      </c>
      <c r="Y2161">
        <v>2150.25</v>
      </c>
      <c r="Z2161">
        <v>22290.81</v>
      </c>
    </row>
    <row r="2162" spans="2:26" x14ac:dyDescent="0.25">
      <c r="B2162" s="3">
        <v>44023</v>
      </c>
      <c r="C2162">
        <v>425.86</v>
      </c>
      <c r="D2162">
        <v>6.3916000000000004</v>
      </c>
      <c r="E2162">
        <v>90.44</v>
      </c>
      <c r="F2162">
        <v>93.290800000000004</v>
      </c>
      <c r="G2162">
        <v>96.652000000000001</v>
      </c>
      <c r="H2162">
        <v>1204.45</v>
      </c>
      <c r="I2162">
        <v>1.1299999999999999</v>
      </c>
      <c r="J2162">
        <v>7.0019</v>
      </c>
      <c r="K2162">
        <v>225.45259999999999</v>
      </c>
      <c r="L2162">
        <v>9275</v>
      </c>
      <c r="M2162">
        <v>47.78</v>
      </c>
      <c r="N2162">
        <v>1798.7</v>
      </c>
      <c r="O2162">
        <v>1.8049999999999999</v>
      </c>
      <c r="P2162">
        <v>2.1749999999999998</v>
      </c>
      <c r="Q2162">
        <v>5.97</v>
      </c>
      <c r="R2162">
        <v>1.43</v>
      </c>
      <c r="S2162">
        <v>1.91</v>
      </c>
      <c r="T2162">
        <v>1.73</v>
      </c>
      <c r="U2162">
        <v>1810</v>
      </c>
      <c r="V2162">
        <v>3185.04</v>
      </c>
      <c r="W2162">
        <v>10617.44</v>
      </c>
      <c r="X2162">
        <v>10541.26</v>
      </c>
      <c r="Y2162">
        <v>2150.25</v>
      </c>
      <c r="Z2162">
        <v>22290.81</v>
      </c>
    </row>
    <row r="2163" spans="2:26" x14ac:dyDescent="0.25">
      <c r="B2163" s="3">
        <v>44022</v>
      </c>
      <c r="C2163">
        <v>425.86</v>
      </c>
      <c r="D2163">
        <v>6.3916000000000004</v>
      </c>
      <c r="E2163">
        <v>90.39</v>
      </c>
      <c r="F2163">
        <v>93.290800000000004</v>
      </c>
      <c r="G2163">
        <v>96.652000000000001</v>
      </c>
      <c r="H2163">
        <v>1204.45</v>
      </c>
      <c r="I2163">
        <v>1.1299999999999999</v>
      </c>
      <c r="J2163">
        <v>7.0019</v>
      </c>
      <c r="K2163">
        <v>225.45259999999999</v>
      </c>
      <c r="L2163">
        <v>9275</v>
      </c>
      <c r="M2163">
        <v>47.78</v>
      </c>
      <c r="N2163">
        <v>1798.7</v>
      </c>
      <c r="O2163">
        <v>1.8049999999999999</v>
      </c>
      <c r="P2163">
        <v>2.1749999999999998</v>
      </c>
      <c r="Q2163">
        <v>5.97</v>
      </c>
      <c r="R2163">
        <v>1.43</v>
      </c>
      <c r="S2163">
        <v>1.91</v>
      </c>
      <c r="T2163">
        <v>1.73</v>
      </c>
      <c r="U2163">
        <v>1810</v>
      </c>
      <c r="V2163">
        <v>3185.04</v>
      </c>
      <c r="W2163">
        <v>10617.44</v>
      </c>
      <c r="X2163">
        <v>10541.26</v>
      </c>
      <c r="Y2163">
        <v>2150.25</v>
      </c>
      <c r="Z2163">
        <v>22290.81</v>
      </c>
    </row>
    <row r="2164" spans="2:26" x14ac:dyDescent="0.25">
      <c r="B2164" s="3">
        <v>44021</v>
      </c>
      <c r="C2164">
        <v>425.72</v>
      </c>
      <c r="D2164">
        <v>6.3742999999999999</v>
      </c>
      <c r="E2164">
        <v>90.48</v>
      </c>
      <c r="F2164">
        <v>93.348200000000006</v>
      </c>
      <c r="G2164">
        <v>96.7</v>
      </c>
      <c r="H2164">
        <v>1195.7</v>
      </c>
      <c r="I2164">
        <v>1.1285000000000001</v>
      </c>
      <c r="J2164">
        <v>6.9942000000000002</v>
      </c>
      <c r="K2164">
        <v>223.9075</v>
      </c>
      <c r="L2164">
        <v>9255</v>
      </c>
      <c r="M2164">
        <v>47.63</v>
      </c>
      <c r="N2164">
        <v>1803.55</v>
      </c>
      <c r="O2164">
        <v>1.7789999999999999</v>
      </c>
      <c r="P2164">
        <v>2.17</v>
      </c>
      <c r="Q2164">
        <v>5.97</v>
      </c>
      <c r="R2164">
        <v>1.43</v>
      </c>
      <c r="S2164">
        <v>1.91</v>
      </c>
      <c r="T2164">
        <v>1.72</v>
      </c>
      <c r="U2164">
        <v>1810</v>
      </c>
      <c r="V2164">
        <v>3152.05</v>
      </c>
      <c r="W2164">
        <v>10547.75</v>
      </c>
      <c r="X2164">
        <v>10781.89</v>
      </c>
      <c r="Y2164">
        <v>2167.9</v>
      </c>
      <c r="Z2164">
        <v>22529.29</v>
      </c>
    </row>
    <row r="2165" spans="2:26" x14ac:dyDescent="0.25">
      <c r="B2165" s="3">
        <v>44020</v>
      </c>
      <c r="C2165">
        <v>419.41</v>
      </c>
      <c r="D2165">
        <v>6.3125</v>
      </c>
      <c r="E2165">
        <v>90.48</v>
      </c>
      <c r="F2165">
        <v>93.291899999999998</v>
      </c>
      <c r="G2165">
        <v>96.427999999999997</v>
      </c>
      <c r="H2165">
        <v>1195.45</v>
      </c>
      <c r="I2165">
        <v>1.133</v>
      </c>
      <c r="J2165">
        <v>7.0044000000000004</v>
      </c>
      <c r="K2165">
        <v>223.3562</v>
      </c>
      <c r="L2165">
        <v>9510</v>
      </c>
      <c r="M2165">
        <v>47.62</v>
      </c>
      <c r="N2165">
        <v>1808.89</v>
      </c>
      <c r="O2165">
        <v>1.8240000000000001</v>
      </c>
      <c r="P2165">
        <v>2.19</v>
      </c>
      <c r="Q2165">
        <v>5.89</v>
      </c>
      <c r="R2165">
        <v>1.42</v>
      </c>
      <c r="S2165">
        <v>1.9</v>
      </c>
      <c r="T2165">
        <v>1.73</v>
      </c>
      <c r="U2165">
        <v>1849</v>
      </c>
      <c r="V2165">
        <v>3169.94</v>
      </c>
      <c r="W2165">
        <v>10492.5</v>
      </c>
      <c r="X2165">
        <v>10748.11</v>
      </c>
      <c r="Y2165">
        <v>2158.88</v>
      </c>
      <c r="Z2165">
        <v>22438.65</v>
      </c>
    </row>
    <row r="2166" spans="2:26" x14ac:dyDescent="0.25">
      <c r="B2166" s="3">
        <v>44019</v>
      </c>
      <c r="C2166">
        <v>418.76</v>
      </c>
      <c r="D2166">
        <v>6.3052000000000001</v>
      </c>
      <c r="E2166">
        <v>90.49</v>
      </c>
      <c r="F2166">
        <v>93.302400000000006</v>
      </c>
      <c r="G2166">
        <v>96.881</v>
      </c>
      <c r="H2166">
        <v>1195.75</v>
      </c>
      <c r="I2166">
        <v>1.1274</v>
      </c>
      <c r="J2166">
        <v>7.0137999999999998</v>
      </c>
      <c r="K2166">
        <v>222.41929999999999</v>
      </c>
      <c r="L2166">
        <v>9290</v>
      </c>
      <c r="M2166">
        <v>47</v>
      </c>
      <c r="N2166">
        <v>1794.86</v>
      </c>
      <c r="O2166">
        <v>1.8759999999999999</v>
      </c>
      <c r="P2166">
        <v>2.1949999999999998</v>
      </c>
      <c r="Q2166">
        <v>5.89</v>
      </c>
      <c r="R2166">
        <v>1.41</v>
      </c>
      <c r="S2166">
        <v>1.91</v>
      </c>
      <c r="T2166">
        <v>1.72</v>
      </c>
      <c r="U2166">
        <v>1949</v>
      </c>
      <c r="V2166">
        <v>3145.32</v>
      </c>
      <c r="W2166">
        <v>10343.89</v>
      </c>
      <c r="X2166">
        <v>10600.41</v>
      </c>
      <c r="Y2166">
        <v>2164.17</v>
      </c>
      <c r="Z2166">
        <v>22614.69</v>
      </c>
    </row>
    <row r="2167" spans="2:26" x14ac:dyDescent="0.25">
      <c r="B2167" s="3">
        <v>44018</v>
      </c>
      <c r="C2167">
        <v>413.7</v>
      </c>
      <c r="D2167">
        <v>6.3094000000000001</v>
      </c>
      <c r="E2167">
        <v>90.45</v>
      </c>
      <c r="F2167">
        <v>93.204400000000007</v>
      </c>
      <c r="G2167">
        <v>96.724999999999994</v>
      </c>
      <c r="H2167">
        <v>1195.75</v>
      </c>
      <c r="I2167">
        <v>1.1309</v>
      </c>
      <c r="J2167">
        <v>7.0187999999999997</v>
      </c>
      <c r="K2167">
        <v>222.59889999999999</v>
      </c>
      <c r="L2167">
        <v>9355</v>
      </c>
      <c r="M2167">
        <v>47.03</v>
      </c>
      <c r="N2167">
        <v>1784.68</v>
      </c>
      <c r="O2167">
        <v>1.83</v>
      </c>
      <c r="P2167">
        <v>2.1949999999999998</v>
      </c>
      <c r="Q2167">
        <v>5.9</v>
      </c>
      <c r="R2167">
        <v>1.4</v>
      </c>
      <c r="S2167">
        <v>1.89</v>
      </c>
      <c r="T2167">
        <v>1.76</v>
      </c>
      <c r="U2167">
        <v>1956</v>
      </c>
      <c r="V2167">
        <v>3179.72</v>
      </c>
      <c r="W2167">
        <v>10433.65</v>
      </c>
      <c r="X2167">
        <v>10726.83</v>
      </c>
      <c r="Y2167">
        <v>2187.9299999999998</v>
      </c>
      <c r="Z2167">
        <v>22714.44</v>
      </c>
    </row>
    <row r="2168" spans="2:26" x14ac:dyDescent="0.25">
      <c r="B2168" s="3">
        <v>44017</v>
      </c>
      <c r="C2168">
        <v>421.41</v>
      </c>
      <c r="D2168">
        <v>6.4092000000000002</v>
      </c>
      <c r="E2168">
        <v>90.23</v>
      </c>
      <c r="F2168">
        <v>93.158699999999996</v>
      </c>
      <c r="G2168">
        <v>97.171999999999997</v>
      </c>
      <c r="H2168">
        <v>1198.6500000000001</v>
      </c>
      <c r="I2168">
        <v>1.1248</v>
      </c>
      <c r="J2168">
        <v>7.0664999999999996</v>
      </c>
      <c r="K2168">
        <v>225.72239999999999</v>
      </c>
      <c r="L2168">
        <v>9060</v>
      </c>
      <c r="M2168">
        <v>46.88</v>
      </c>
      <c r="N2168">
        <v>1775.95</v>
      </c>
      <c r="O2168">
        <v>1.734</v>
      </c>
      <c r="P2168">
        <v>2.2000000000000002</v>
      </c>
      <c r="Q2168">
        <v>6</v>
      </c>
      <c r="R2168">
        <v>1.44</v>
      </c>
      <c r="S2168">
        <v>1.93</v>
      </c>
      <c r="T2168">
        <v>1.76</v>
      </c>
      <c r="U2168">
        <v>1894</v>
      </c>
      <c r="V2168">
        <v>3130.01</v>
      </c>
      <c r="W2168">
        <v>10207.629999999999</v>
      </c>
      <c r="X2168">
        <v>10243.290000000001</v>
      </c>
      <c r="Y2168">
        <v>2152.41</v>
      </c>
      <c r="Z2168">
        <v>22306.48</v>
      </c>
    </row>
    <row r="2169" spans="2:26" x14ac:dyDescent="0.25">
      <c r="B2169" s="3">
        <v>44016</v>
      </c>
      <c r="C2169">
        <v>421.41</v>
      </c>
      <c r="D2169">
        <v>6.4092000000000002</v>
      </c>
      <c r="E2169">
        <v>90.23</v>
      </c>
      <c r="F2169">
        <v>93.158699999999996</v>
      </c>
      <c r="G2169">
        <v>97.171999999999997</v>
      </c>
      <c r="H2169">
        <v>1198.6500000000001</v>
      </c>
      <c r="I2169">
        <v>1.1248</v>
      </c>
      <c r="J2169">
        <v>7.0664999999999996</v>
      </c>
      <c r="K2169">
        <v>225.72239999999999</v>
      </c>
      <c r="L2169">
        <v>9060</v>
      </c>
      <c r="M2169">
        <v>46.88</v>
      </c>
      <c r="N2169">
        <v>1775.95</v>
      </c>
      <c r="O2169">
        <v>1.734</v>
      </c>
      <c r="P2169">
        <v>2.2000000000000002</v>
      </c>
      <c r="Q2169">
        <v>6</v>
      </c>
      <c r="R2169">
        <v>1.44</v>
      </c>
      <c r="S2169">
        <v>1.93</v>
      </c>
      <c r="T2169">
        <v>1.76</v>
      </c>
      <c r="U2169">
        <v>1894</v>
      </c>
      <c r="V2169">
        <v>3130.01</v>
      </c>
      <c r="W2169">
        <v>10207.629999999999</v>
      </c>
      <c r="X2169">
        <v>10243.290000000001</v>
      </c>
      <c r="Y2169">
        <v>2152.41</v>
      </c>
      <c r="Z2169">
        <v>22306.48</v>
      </c>
    </row>
    <row r="2170" spans="2:26" x14ac:dyDescent="0.25">
      <c r="B2170" s="3">
        <v>44015</v>
      </c>
      <c r="C2170">
        <v>421.41</v>
      </c>
      <c r="D2170">
        <v>6.4092000000000002</v>
      </c>
      <c r="E2170">
        <v>90.07</v>
      </c>
      <c r="F2170">
        <v>93.158699999999996</v>
      </c>
      <c r="G2170">
        <v>97.171999999999997</v>
      </c>
      <c r="H2170">
        <v>1198.6500000000001</v>
      </c>
      <c r="I2170">
        <v>1.1248</v>
      </c>
      <c r="J2170">
        <v>7.0664999999999996</v>
      </c>
      <c r="K2170">
        <v>225.72239999999999</v>
      </c>
      <c r="L2170">
        <v>9060</v>
      </c>
      <c r="M2170">
        <v>46.88</v>
      </c>
      <c r="N2170">
        <v>1775.95</v>
      </c>
      <c r="O2170">
        <v>1.734</v>
      </c>
      <c r="P2170">
        <v>2.2000000000000002</v>
      </c>
      <c r="Q2170">
        <v>6</v>
      </c>
      <c r="R2170">
        <v>1.44</v>
      </c>
      <c r="S2170">
        <v>1.93</v>
      </c>
      <c r="T2170">
        <v>1.76</v>
      </c>
      <c r="U2170">
        <v>1894</v>
      </c>
      <c r="V2170">
        <v>3130.01</v>
      </c>
      <c r="W2170">
        <v>10207.629999999999</v>
      </c>
      <c r="X2170">
        <v>10243.290000000001</v>
      </c>
      <c r="Y2170">
        <v>2152.41</v>
      </c>
      <c r="Z2170">
        <v>22306.48</v>
      </c>
    </row>
    <row r="2171" spans="2:26" x14ac:dyDescent="0.25">
      <c r="B2171" s="3">
        <v>44014</v>
      </c>
      <c r="C2171">
        <v>421.41</v>
      </c>
      <c r="D2171">
        <v>6.4101999999999997</v>
      </c>
      <c r="E2171">
        <v>90.07</v>
      </c>
      <c r="F2171">
        <v>93.206800000000001</v>
      </c>
      <c r="G2171">
        <v>97.316999999999993</v>
      </c>
      <c r="H2171">
        <v>1199.95</v>
      </c>
      <c r="I2171">
        <v>1.1238999999999999</v>
      </c>
      <c r="J2171">
        <v>7.0670000000000002</v>
      </c>
      <c r="K2171">
        <v>223.66560000000001</v>
      </c>
      <c r="L2171">
        <v>9060</v>
      </c>
      <c r="M2171">
        <v>46.88</v>
      </c>
      <c r="N2171">
        <v>1775.38</v>
      </c>
      <c r="O2171">
        <v>1.734</v>
      </c>
      <c r="P2171">
        <v>2.2000000000000002</v>
      </c>
      <c r="Q2171">
        <v>6</v>
      </c>
      <c r="R2171">
        <v>1.44</v>
      </c>
      <c r="S2171">
        <v>1.93</v>
      </c>
      <c r="T2171">
        <v>1.76</v>
      </c>
      <c r="U2171">
        <v>1823</v>
      </c>
      <c r="V2171">
        <v>3130.01</v>
      </c>
      <c r="W2171">
        <v>10207.629999999999</v>
      </c>
      <c r="X2171">
        <v>10056.86</v>
      </c>
      <c r="Y2171">
        <v>2135.37</v>
      </c>
      <c r="Z2171">
        <v>22145.96</v>
      </c>
    </row>
    <row r="2172" spans="2:26" x14ac:dyDescent="0.25">
      <c r="B2172" s="3">
        <v>44013</v>
      </c>
      <c r="C2172">
        <v>426.25</v>
      </c>
      <c r="D2172">
        <v>6.5124000000000004</v>
      </c>
      <c r="E2172">
        <v>89.94</v>
      </c>
      <c r="F2172">
        <v>93.182900000000004</v>
      </c>
      <c r="G2172">
        <v>97.195999999999998</v>
      </c>
      <c r="H2172">
        <v>1203.3499999999999</v>
      </c>
      <c r="I2172">
        <v>1.1251</v>
      </c>
      <c r="J2172">
        <v>7.0708000000000002</v>
      </c>
      <c r="K2172">
        <v>225.86</v>
      </c>
      <c r="L2172">
        <v>9325</v>
      </c>
      <c r="M2172">
        <v>46.41</v>
      </c>
      <c r="N2172">
        <v>1770.09</v>
      </c>
      <c r="O2172">
        <v>1.671</v>
      </c>
      <c r="P2172">
        <v>2.2000000000000002</v>
      </c>
      <c r="Q2172">
        <v>6.14</v>
      </c>
      <c r="R2172">
        <v>1.47</v>
      </c>
      <c r="S2172">
        <v>1.97</v>
      </c>
      <c r="T2172">
        <v>1.77</v>
      </c>
      <c r="U2172">
        <v>1803</v>
      </c>
      <c r="V2172">
        <v>3115.86</v>
      </c>
      <c r="W2172">
        <v>10154.629999999999</v>
      </c>
      <c r="X2172">
        <v>9758.6299999999992</v>
      </c>
      <c r="Y2172">
        <v>2106.6999999999998</v>
      </c>
      <c r="Z2172">
        <v>22121.73</v>
      </c>
    </row>
    <row r="2173" spans="2:26" x14ac:dyDescent="0.25">
      <c r="B2173" s="3">
        <v>44012</v>
      </c>
      <c r="C2173">
        <v>433.31</v>
      </c>
      <c r="D2173">
        <v>6.6032000000000002</v>
      </c>
      <c r="E2173">
        <v>89.88</v>
      </c>
      <c r="F2173">
        <v>93.233400000000003</v>
      </c>
      <c r="G2173">
        <v>97.391000000000005</v>
      </c>
      <c r="H2173">
        <v>1202.9000000000001</v>
      </c>
      <c r="I2173">
        <v>1.1234</v>
      </c>
      <c r="J2173">
        <v>7.0640000000000001</v>
      </c>
      <c r="K2173">
        <v>219.47710000000001</v>
      </c>
      <c r="L2173">
        <v>9185</v>
      </c>
      <c r="M2173">
        <v>46.18</v>
      </c>
      <c r="N2173">
        <v>1780.96</v>
      </c>
      <c r="O2173">
        <v>1.7509999999999999</v>
      </c>
      <c r="P2173">
        <v>2.15</v>
      </c>
      <c r="Q2173">
        <v>6.26</v>
      </c>
      <c r="R2173">
        <v>1.5</v>
      </c>
      <c r="S2173">
        <v>2.02</v>
      </c>
      <c r="T2173">
        <v>1.76</v>
      </c>
      <c r="U2173">
        <v>1799</v>
      </c>
      <c r="V2173">
        <v>3100.29</v>
      </c>
      <c r="W2173">
        <v>10058.77</v>
      </c>
      <c r="X2173">
        <v>9758.6299999999992</v>
      </c>
      <c r="Y2173">
        <v>2108.33</v>
      </c>
      <c r="Z2173">
        <v>22288.14</v>
      </c>
    </row>
    <row r="2174" spans="2:26" x14ac:dyDescent="0.25">
      <c r="B2174" s="3">
        <v>44011</v>
      </c>
      <c r="C2174">
        <v>434.92</v>
      </c>
      <c r="D2174">
        <v>6.6332000000000004</v>
      </c>
      <c r="E2174">
        <v>89.94</v>
      </c>
      <c r="F2174">
        <v>93.243499999999997</v>
      </c>
      <c r="G2174">
        <v>97.536000000000001</v>
      </c>
      <c r="H2174">
        <v>1198.7</v>
      </c>
      <c r="I2174">
        <v>1.1242000000000001</v>
      </c>
      <c r="J2174">
        <v>7.0811000000000002</v>
      </c>
      <c r="K2174">
        <v>222.04849999999999</v>
      </c>
      <c r="L2174">
        <v>9200</v>
      </c>
      <c r="M2174">
        <v>46.95</v>
      </c>
      <c r="N2174">
        <v>1772.82</v>
      </c>
      <c r="O2174">
        <v>1.7090000000000001</v>
      </c>
      <c r="P2174">
        <v>2.2000000000000002</v>
      </c>
      <c r="Q2174">
        <v>6.3</v>
      </c>
      <c r="R2174">
        <v>1.53</v>
      </c>
      <c r="S2174">
        <v>2.0499999999999998</v>
      </c>
      <c r="T2174">
        <v>1.75</v>
      </c>
      <c r="U2174">
        <v>1794</v>
      </c>
      <c r="V2174">
        <v>3053.24</v>
      </c>
      <c r="W2174">
        <v>9874.15</v>
      </c>
      <c r="X2174">
        <v>9757.69</v>
      </c>
      <c r="Y2174">
        <v>2093.48</v>
      </c>
      <c r="Z2174">
        <v>21995.040000000001</v>
      </c>
    </row>
    <row r="2175" spans="2:26" x14ac:dyDescent="0.25">
      <c r="B2175" s="3">
        <v>44010</v>
      </c>
      <c r="C2175">
        <v>433.43</v>
      </c>
      <c r="D2175">
        <v>6.5411999999999999</v>
      </c>
      <c r="E2175">
        <v>90.19</v>
      </c>
      <c r="F2175">
        <v>93.175299999999993</v>
      </c>
      <c r="G2175">
        <v>97.433000000000007</v>
      </c>
      <c r="H2175">
        <v>1200.7</v>
      </c>
      <c r="I2175">
        <v>1.1218999999999999</v>
      </c>
      <c r="J2175">
        <v>7.0781999999999998</v>
      </c>
      <c r="K2175">
        <v>219.5258</v>
      </c>
      <c r="L2175">
        <v>9084.2000000000007</v>
      </c>
      <c r="M2175">
        <v>46.17</v>
      </c>
      <c r="N2175">
        <v>1771.29</v>
      </c>
      <c r="O2175">
        <v>1.4950000000000001</v>
      </c>
      <c r="P2175">
        <v>2.2000000000000002</v>
      </c>
      <c r="Q2175">
        <v>6.15</v>
      </c>
      <c r="R2175">
        <v>1.53</v>
      </c>
      <c r="S2175">
        <v>2.0499999999999998</v>
      </c>
      <c r="T2175">
        <v>1.75</v>
      </c>
      <c r="U2175">
        <v>1749</v>
      </c>
      <c r="V2175">
        <v>3009.05</v>
      </c>
      <c r="W2175">
        <v>9757.2199999999993</v>
      </c>
      <c r="X2175">
        <v>9853.18</v>
      </c>
      <c r="Y2175">
        <v>2134.65</v>
      </c>
      <c r="Z2175">
        <v>22512.080000000002</v>
      </c>
    </row>
    <row r="2176" spans="2:26" x14ac:dyDescent="0.25">
      <c r="B2176" s="3">
        <v>44009</v>
      </c>
      <c r="C2176">
        <v>433.43</v>
      </c>
      <c r="D2176">
        <v>6.5411999999999999</v>
      </c>
      <c r="E2176">
        <v>90.19</v>
      </c>
      <c r="F2176">
        <v>93.175299999999993</v>
      </c>
      <c r="G2176">
        <v>97.433000000000007</v>
      </c>
      <c r="H2176">
        <v>1200.7</v>
      </c>
      <c r="I2176">
        <v>1.1218999999999999</v>
      </c>
      <c r="J2176">
        <v>7.0781999999999998</v>
      </c>
      <c r="K2176">
        <v>219.5258</v>
      </c>
      <c r="L2176">
        <v>9084.2000000000007</v>
      </c>
      <c r="M2176">
        <v>46.17</v>
      </c>
      <c r="N2176">
        <v>1771.29</v>
      </c>
      <c r="O2176">
        <v>1.4950000000000001</v>
      </c>
      <c r="P2176">
        <v>2.2000000000000002</v>
      </c>
      <c r="Q2176">
        <v>6.15</v>
      </c>
      <c r="R2176">
        <v>1.53</v>
      </c>
      <c r="S2176">
        <v>2.0499999999999998</v>
      </c>
      <c r="T2176">
        <v>1.75</v>
      </c>
      <c r="U2176">
        <v>1749</v>
      </c>
      <c r="V2176">
        <v>3009.05</v>
      </c>
      <c r="W2176">
        <v>9757.2199999999993</v>
      </c>
      <c r="X2176">
        <v>9853.18</v>
      </c>
      <c r="Y2176">
        <v>2134.65</v>
      </c>
      <c r="Z2176">
        <v>22512.080000000002</v>
      </c>
    </row>
    <row r="2177" spans="2:26" x14ac:dyDescent="0.25">
      <c r="B2177" s="3">
        <v>44008</v>
      </c>
      <c r="C2177">
        <v>433.43</v>
      </c>
      <c r="D2177">
        <v>6.5411999999999999</v>
      </c>
      <c r="E2177">
        <v>90.13</v>
      </c>
      <c r="F2177">
        <v>93.175299999999993</v>
      </c>
      <c r="G2177">
        <v>97.433000000000007</v>
      </c>
      <c r="H2177">
        <v>1200.7</v>
      </c>
      <c r="I2177">
        <v>1.1218999999999999</v>
      </c>
      <c r="J2177">
        <v>7.0781999999999998</v>
      </c>
      <c r="K2177">
        <v>219.5258</v>
      </c>
      <c r="L2177">
        <v>9084.2000000000007</v>
      </c>
      <c r="M2177">
        <v>46.17</v>
      </c>
      <c r="N2177">
        <v>1771.29</v>
      </c>
      <c r="O2177">
        <v>1.4950000000000001</v>
      </c>
      <c r="P2177">
        <v>2.2000000000000002</v>
      </c>
      <c r="Q2177">
        <v>6.15</v>
      </c>
      <c r="R2177">
        <v>1.53</v>
      </c>
      <c r="S2177">
        <v>2.0499999999999998</v>
      </c>
      <c r="T2177">
        <v>1.75</v>
      </c>
      <c r="U2177">
        <v>1749</v>
      </c>
      <c r="V2177">
        <v>3009.05</v>
      </c>
      <c r="W2177">
        <v>9757.2199999999993</v>
      </c>
      <c r="X2177">
        <v>9853.18</v>
      </c>
      <c r="Y2177">
        <v>2134.65</v>
      </c>
      <c r="Z2177">
        <v>22512.080000000002</v>
      </c>
    </row>
    <row r="2178" spans="2:26" x14ac:dyDescent="0.25">
      <c r="B2178" s="3">
        <v>44007</v>
      </c>
      <c r="C2178">
        <v>430.67</v>
      </c>
      <c r="D2178">
        <v>6.4717000000000002</v>
      </c>
      <c r="E2178">
        <v>90.38</v>
      </c>
      <c r="F2178">
        <v>93.32</v>
      </c>
      <c r="G2178">
        <v>97.429000000000002</v>
      </c>
      <c r="H2178">
        <v>1204.7</v>
      </c>
      <c r="I2178">
        <v>1.1217999999999999</v>
      </c>
      <c r="J2178">
        <v>7.0781999999999998</v>
      </c>
      <c r="K2178">
        <v>224.1507</v>
      </c>
      <c r="L2178">
        <v>9280</v>
      </c>
      <c r="M2178">
        <v>46.1</v>
      </c>
      <c r="N2178">
        <v>1763.79</v>
      </c>
      <c r="O2178">
        <v>1.482</v>
      </c>
      <c r="P2178">
        <v>2.2200000000000002</v>
      </c>
      <c r="Q2178">
        <v>6.05</v>
      </c>
      <c r="R2178">
        <v>1.52</v>
      </c>
      <c r="S2178">
        <v>2.04</v>
      </c>
      <c r="T2178">
        <v>1.75</v>
      </c>
      <c r="U2178">
        <v>1738</v>
      </c>
      <c r="V2178">
        <v>3083.76</v>
      </c>
      <c r="W2178">
        <v>10017</v>
      </c>
      <c r="X2178">
        <v>9936.66</v>
      </c>
      <c r="Y2178">
        <v>2112.37</v>
      </c>
      <c r="Z2178">
        <v>22259.79</v>
      </c>
    </row>
    <row r="2179" spans="2:26" x14ac:dyDescent="0.25">
      <c r="B2179" s="3">
        <v>44006</v>
      </c>
      <c r="C2179">
        <v>428.53</v>
      </c>
      <c r="D2179">
        <v>6.3845000000000001</v>
      </c>
      <c r="E2179">
        <v>90.73</v>
      </c>
      <c r="F2179">
        <v>93.501099999999994</v>
      </c>
      <c r="G2179">
        <v>97.147999999999996</v>
      </c>
      <c r="H2179">
        <v>1199.5</v>
      </c>
      <c r="I2179">
        <v>1.1251</v>
      </c>
      <c r="J2179">
        <v>7.0781999999999998</v>
      </c>
      <c r="K2179">
        <v>225.738</v>
      </c>
      <c r="L2179">
        <v>9285</v>
      </c>
      <c r="M2179">
        <v>45.97</v>
      </c>
      <c r="N2179">
        <v>1761.17</v>
      </c>
      <c r="O2179">
        <v>1.597</v>
      </c>
      <c r="P2179">
        <v>2.2400000000000002</v>
      </c>
      <c r="Q2179">
        <v>5.94</v>
      </c>
      <c r="R2179">
        <v>1.51</v>
      </c>
      <c r="S2179">
        <v>2.02</v>
      </c>
      <c r="T2179">
        <v>1.74</v>
      </c>
      <c r="U2179">
        <v>1705</v>
      </c>
      <c r="V2179">
        <v>3050.33</v>
      </c>
      <c r="W2179">
        <v>9909.17</v>
      </c>
      <c r="X2179">
        <v>9936.66</v>
      </c>
      <c r="Y2179">
        <v>2161.5100000000002</v>
      </c>
      <c r="Z2179">
        <v>22534.32</v>
      </c>
    </row>
    <row r="2180" spans="2:26" x14ac:dyDescent="0.25">
      <c r="B2180" s="3">
        <v>44005</v>
      </c>
      <c r="C2180">
        <v>422.52</v>
      </c>
      <c r="D2180">
        <v>6.2561999999999998</v>
      </c>
      <c r="E2180">
        <v>90.97</v>
      </c>
      <c r="F2180">
        <v>93.527100000000004</v>
      </c>
      <c r="G2180">
        <v>96.646000000000001</v>
      </c>
      <c r="H2180">
        <v>1208.8</v>
      </c>
      <c r="I2180">
        <v>1.1308</v>
      </c>
      <c r="J2180">
        <v>7.0580999999999996</v>
      </c>
      <c r="K2180">
        <v>234.45670000000001</v>
      </c>
      <c r="L2180">
        <v>9660</v>
      </c>
      <c r="M2180">
        <v>46.63</v>
      </c>
      <c r="N2180">
        <v>1768.41</v>
      </c>
      <c r="O2180">
        <v>1.637</v>
      </c>
      <c r="P2180">
        <v>2.2999999999999998</v>
      </c>
      <c r="Q2180">
        <v>5.75</v>
      </c>
      <c r="R2180">
        <v>1.47</v>
      </c>
      <c r="S2180">
        <v>1.97</v>
      </c>
      <c r="T2180">
        <v>1.78</v>
      </c>
      <c r="U2180">
        <v>1617</v>
      </c>
      <c r="V2180">
        <v>3131.29</v>
      </c>
      <c r="W2180">
        <v>10131.370000000001</v>
      </c>
      <c r="X2180">
        <v>9993.48</v>
      </c>
      <c r="Y2180">
        <v>2131.2399999999998</v>
      </c>
      <c r="Z2180">
        <v>22549.05</v>
      </c>
    </row>
    <row r="2181" spans="2:26" x14ac:dyDescent="0.25">
      <c r="B2181" s="3">
        <v>44004</v>
      </c>
      <c r="C2181">
        <v>424.84</v>
      </c>
      <c r="D2181">
        <v>6.2866999999999997</v>
      </c>
      <c r="E2181">
        <v>90.91</v>
      </c>
      <c r="F2181">
        <v>93.593599999999995</v>
      </c>
      <c r="G2181">
        <v>97.039000000000001</v>
      </c>
      <c r="H2181">
        <v>1215.8499999999999</v>
      </c>
      <c r="I2181">
        <v>1.1261000000000001</v>
      </c>
      <c r="J2181">
        <v>7.0683999999999996</v>
      </c>
      <c r="K2181">
        <v>230.0522</v>
      </c>
      <c r="L2181">
        <v>9585</v>
      </c>
      <c r="M2181">
        <v>47.12</v>
      </c>
      <c r="N2181">
        <v>1754.43</v>
      </c>
      <c r="O2181">
        <v>1.6639999999999999</v>
      </c>
      <c r="P2181">
        <v>2.25</v>
      </c>
      <c r="Q2181">
        <v>5.75</v>
      </c>
      <c r="R2181">
        <v>1.47</v>
      </c>
      <c r="S2181">
        <v>1.96</v>
      </c>
      <c r="T2181">
        <v>1.8</v>
      </c>
      <c r="U2181">
        <v>1558</v>
      </c>
      <c r="V2181">
        <v>3117.86</v>
      </c>
      <c r="W2181">
        <v>10056.469999999999</v>
      </c>
      <c r="X2181">
        <v>9879.02</v>
      </c>
      <c r="Y2181">
        <v>2126.73</v>
      </c>
      <c r="Z2181">
        <v>22437.27</v>
      </c>
    </row>
    <row r="2182" spans="2:26" x14ac:dyDescent="0.25">
      <c r="B2182" s="3">
        <v>44003</v>
      </c>
      <c r="C2182">
        <v>426.42</v>
      </c>
      <c r="D2182">
        <v>6.2968999999999999</v>
      </c>
      <c r="E2182">
        <v>90.96</v>
      </c>
      <c r="F2182">
        <v>93.563599999999994</v>
      </c>
      <c r="G2182">
        <v>97.623000000000005</v>
      </c>
      <c r="H2182">
        <v>1209.6500000000001</v>
      </c>
      <c r="I2182">
        <v>1.1177999999999999</v>
      </c>
      <c r="J2182">
        <v>7.0709999999999997</v>
      </c>
      <c r="K2182">
        <v>228.19900000000001</v>
      </c>
      <c r="L2182">
        <v>9315</v>
      </c>
      <c r="M2182">
        <v>46.59</v>
      </c>
      <c r="N2182">
        <v>1743.87</v>
      </c>
      <c r="O2182">
        <v>1.669</v>
      </c>
      <c r="P2182">
        <v>2.2200000000000002</v>
      </c>
      <c r="Q2182">
        <v>5.78</v>
      </c>
      <c r="R2182">
        <v>1.46</v>
      </c>
      <c r="S2182">
        <v>1.96</v>
      </c>
      <c r="T2182">
        <v>1.81</v>
      </c>
      <c r="U2182">
        <v>1555</v>
      </c>
      <c r="V2182">
        <v>3097.74</v>
      </c>
      <c r="W2182">
        <v>9946.1200000000008</v>
      </c>
      <c r="X2182">
        <v>9974.59</v>
      </c>
      <c r="Y2182">
        <v>2141.3200000000002</v>
      </c>
      <c r="Z2182">
        <v>22478.79</v>
      </c>
    </row>
    <row r="2183" spans="2:26" x14ac:dyDescent="0.25">
      <c r="B2183" s="3">
        <v>44002</v>
      </c>
      <c r="C2183">
        <v>426.42</v>
      </c>
      <c r="D2183">
        <v>6.2968999999999999</v>
      </c>
      <c r="E2183">
        <v>90.96</v>
      </c>
      <c r="F2183">
        <v>93.563599999999994</v>
      </c>
      <c r="G2183">
        <v>97.623000000000005</v>
      </c>
      <c r="H2183">
        <v>1209.6500000000001</v>
      </c>
      <c r="I2183">
        <v>1.1177999999999999</v>
      </c>
      <c r="J2183">
        <v>7.0709999999999997</v>
      </c>
      <c r="K2183">
        <v>228.19900000000001</v>
      </c>
      <c r="L2183">
        <v>9315</v>
      </c>
      <c r="M2183">
        <v>46.59</v>
      </c>
      <c r="N2183">
        <v>1743.87</v>
      </c>
      <c r="O2183">
        <v>1.669</v>
      </c>
      <c r="P2183">
        <v>2.2200000000000002</v>
      </c>
      <c r="Q2183">
        <v>5.78</v>
      </c>
      <c r="R2183">
        <v>1.46</v>
      </c>
      <c r="S2183">
        <v>1.96</v>
      </c>
      <c r="T2183">
        <v>1.81</v>
      </c>
      <c r="U2183">
        <v>1555</v>
      </c>
      <c r="V2183">
        <v>3097.74</v>
      </c>
      <c r="W2183">
        <v>9946.1200000000008</v>
      </c>
      <c r="X2183">
        <v>9974.59</v>
      </c>
      <c r="Y2183">
        <v>2141.3200000000002</v>
      </c>
      <c r="Z2183">
        <v>22478.79</v>
      </c>
    </row>
    <row r="2184" spans="2:26" x14ac:dyDescent="0.25">
      <c r="B2184" s="3">
        <v>44001</v>
      </c>
      <c r="C2184">
        <v>426.42</v>
      </c>
      <c r="D2184">
        <v>6.2968999999999999</v>
      </c>
      <c r="E2184">
        <v>90.94</v>
      </c>
      <c r="F2184">
        <v>93.563599999999994</v>
      </c>
      <c r="G2184">
        <v>97.623000000000005</v>
      </c>
      <c r="H2184">
        <v>1209.6500000000001</v>
      </c>
      <c r="I2184">
        <v>1.1177999999999999</v>
      </c>
      <c r="J2184">
        <v>7.0709999999999997</v>
      </c>
      <c r="K2184">
        <v>228.19900000000001</v>
      </c>
      <c r="L2184">
        <v>9315</v>
      </c>
      <c r="M2184">
        <v>46.59</v>
      </c>
      <c r="N2184">
        <v>1743.87</v>
      </c>
      <c r="O2184">
        <v>1.669</v>
      </c>
      <c r="P2184">
        <v>2.2200000000000002</v>
      </c>
      <c r="Q2184">
        <v>5.78</v>
      </c>
      <c r="R2184">
        <v>1.46</v>
      </c>
      <c r="S2184">
        <v>1.96</v>
      </c>
      <c r="T2184">
        <v>1.81</v>
      </c>
      <c r="U2184">
        <v>1555</v>
      </c>
      <c r="V2184">
        <v>3097.74</v>
      </c>
      <c r="W2184">
        <v>9946.1200000000008</v>
      </c>
      <c r="X2184">
        <v>9974.59</v>
      </c>
      <c r="Y2184">
        <v>2141.3200000000002</v>
      </c>
      <c r="Z2184">
        <v>22478.79</v>
      </c>
    </row>
    <row r="2185" spans="2:26" x14ac:dyDescent="0.25">
      <c r="B2185" s="3">
        <v>44000</v>
      </c>
      <c r="C2185">
        <v>430.39</v>
      </c>
      <c r="D2185">
        <v>6.2977999999999996</v>
      </c>
      <c r="E2185">
        <v>90.88</v>
      </c>
      <c r="F2185">
        <v>93.516400000000004</v>
      </c>
      <c r="G2185">
        <v>97.421000000000006</v>
      </c>
      <c r="H2185">
        <v>1208.2</v>
      </c>
      <c r="I2185">
        <v>1.1205000000000001</v>
      </c>
      <c r="J2185">
        <v>7.0892999999999997</v>
      </c>
      <c r="K2185">
        <v>225.5496</v>
      </c>
      <c r="L2185">
        <v>9410</v>
      </c>
      <c r="M2185">
        <v>46.77</v>
      </c>
      <c r="N2185">
        <v>1722.93</v>
      </c>
      <c r="O2185">
        <v>1.6379999999999999</v>
      </c>
      <c r="P2185">
        <v>2.2000000000000002</v>
      </c>
      <c r="Q2185">
        <v>5.77</v>
      </c>
      <c r="R2185">
        <v>1.47</v>
      </c>
      <c r="S2185">
        <v>1.97</v>
      </c>
      <c r="T2185">
        <v>1.85</v>
      </c>
      <c r="U2185">
        <v>1527</v>
      </c>
      <c r="V2185">
        <v>3115.34</v>
      </c>
      <c r="W2185">
        <v>9943.0499999999993</v>
      </c>
      <c r="X2185">
        <v>9916.4500000000007</v>
      </c>
      <c r="Y2185">
        <v>2133.48</v>
      </c>
      <c r="Z2185">
        <v>22355.46</v>
      </c>
    </row>
    <row r="2186" spans="2:26" x14ac:dyDescent="0.25">
      <c r="B2186" s="3">
        <v>43999</v>
      </c>
      <c r="C2186">
        <v>426.08</v>
      </c>
      <c r="D2186">
        <v>6.1708999999999996</v>
      </c>
      <c r="E2186">
        <v>90.91</v>
      </c>
      <c r="F2186">
        <v>93.472300000000004</v>
      </c>
      <c r="G2186">
        <v>97.158000000000001</v>
      </c>
      <c r="H2186">
        <v>1214</v>
      </c>
      <c r="I2186">
        <v>1.1244000000000001</v>
      </c>
      <c r="J2186">
        <v>7.0854999999999997</v>
      </c>
      <c r="K2186">
        <v>232.38390000000001</v>
      </c>
      <c r="L2186">
        <v>9325</v>
      </c>
      <c r="M2186">
        <v>46.96</v>
      </c>
      <c r="N2186">
        <v>1726.95</v>
      </c>
      <c r="O2186">
        <v>1.6379999999999999</v>
      </c>
      <c r="P2186">
        <v>2.2000000000000002</v>
      </c>
      <c r="Q2186">
        <v>5.61</v>
      </c>
      <c r="R2186">
        <v>1.45</v>
      </c>
      <c r="S2186">
        <v>1.94</v>
      </c>
      <c r="T2186">
        <v>1.86</v>
      </c>
      <c r="U2186">
        <v>1246</v>
      </c>
      <c r="V2186">
        <v>3113.49</v>
      </c>
      <c r="W2186">
        <v>9910.5300000000007</v>
      </c>
      <c r="X2186">
        <v>9909.6299999999992</v>
      </c>
      <c r="Y2186">
        <v>2141.0500000000002</v>
      </c>
      <c r="Z2186">
        <v>22455.759999999998</v>
      </c>
    </row>
    <row r="2187" spans="2:26" x14ac:dyDescent="0.25">
      <c r="B2187" s="3">
        <v>43998</v>
      </c>
      <c r="C2187">
        <v>424.2</v>
      </c>
      <c r="D2187">
        <v>6.1498999999999997</v>
      </c>
      <c r="E2187">
        <v>90.73</v>
      </c>
      <c r="F2187">
        <v>93.289199999999994</v>
      </c>
      <c r="G2187">
        <v>96.957999999999998</v>
      </c>
      <c r="H2187">
        <v>1207.1500000000001</v>
      </c>
      <c r="I2187">
        <v>1.1264000000000001</v>
      </c>
      <c r="J2187">
        <v>7.0861999999999998</v>
      </c>
      <c r="K2187">
        <v>231.38460000000001</v>
      </c>
      <c r="L2187">
        <v>9530</v>
      </c>
      <c r="M2187">
        <v>47.92</v>
      </c>
      <c r="N2187">
        <v>1726.53</v>
      </c>
      <c r="O2187">
        <v>1.6140000000000001</v>
      </c>
      <c r="P2187">
        <v>2.25</v>
      </c>
      <c r="Q2187">
        <v>5.53</v>
      </c>
      <c r="R2187">
        <v>1.44</v>
      </c>
      <c r="S2187">
        <v>1.91</v>
      </c>
      <c r="T2187">
        <v>1.89</v>
      </c>
      <c r="U2187">
        <v>1054</v>
      </c>
      <c r="V2187">
        <v>3124.74</v>
      </c>
      <c r="W2187">
        <v>9895.8700000000008</v>
      </c>
      <c r="X2187">
        <v>9867.6299999999992</v>
      </c>
      <c r="Y2187">
        <v>2138.0500000000002</v>
      </c>
      <c r="Z2187">
        <v>22582.21</v>
      </c>
    </row>
    <row r="2188" spans="2:26" x14ac:dyDescent="0.25">
      <c r="B2188" s="3">
        <v>43997</v>
      </c>
      <c r="C2188">
        <v>443.69</v>
      </c>
      <c r="D2188">
        <v>6.5255000000000001</v>
      </c>
      <c r="E2188">
        <v>90.42</v>
      </c>
      <c r="F2188">
        <v>92.841099999999997</v>
      </c>
      <c r="G2188">
        <v>96.706000000000003</v>
      </c>
      <c r="H2188">
        <v>1216.1500000000001</v>
      </c>
      <c r="I2188">
        <v>1.1323000000000001</v>
      </c>
      <c r="J2188">
        <v>7.0907999999999998</v>
      </c>
      <c r="K2188">
        <v>234.52019999999999</v>
      </c>
      <c r="L2188">
        <v>9440</v>
      </c>
      <c r="M2188">
        <v>47.95</v>
      </c>
      <c r="N2188">
        <v>1725.16</v>
      </c>
      <c r="O2188">
        <v>1.669</v>
      </c>
      <c r="P2188">
        <v>2.0630000000000002</v>
      </c>
      <c r="Q2188">
        <v>6.01</v>
      </c>
      <c r="R2188">
        <v>1.57</v>
      </c>
      <c r="S2188">
        <v>2.04</v>
      </c>
      <c r="T2188">
        <v>1.9</v>
      </c>
      <c r="U2188">
        <v>973</v>
      </c>
      <c r="V2188">
        <v>3066.59</v>
      </c>
      <c r="W2188">
        <v>9726.02</v>
      </c>
      <c r="X2188">
        <v>9655.83</v>
      </c>
      <c r="Y2188">
        <v>2030.82</v>
      </c>
      <c r="Z2188">
        <v>21530.95</v>
      </c>
    </row>
    <row r="2189" spans="2:26" x14ac:dyDescent="0.25">
      <c r="B2189" s="3">
        <v>43996</v>
      </c>
      <c r="C2189">
        <v>438.25</v>
      </c>
      <c r="D2189">
        <v>6.5382999999999996</v>
      </c>
      <c r="E2189">
        <v>90.7</v>
      </c>
      <c r="F2189">
        <v>92.881500000000003</v>
      </c>
      <c r="G2189">
        <v>97.319000000000003</v>
      </c>
      <c r="H2189">
        <v>1203.9000000000001</v>
      </c>
      <c r="I2189">
        <v>1.1255999999999999</v>
      </c>
      <c r="J2189">
        <v>7.0842000000000001</v>
      </c>
      <c r="K2189">
        <v>238.41079999999999</v>
      </c>
      <c r="L2189">
        <v>9465</v>
      </c>
      <c r="M2189">
        <v>46.93</v>
      </c>
      <c r="N2189">
        <v>1730.75</v>
      </c>
      <c r="O2189">
        <v>1.7310000000000001</v>
      </c>
      <c r="P2189">
        <v>2.0649999999999999</v>
      </c>
      <c r="Q2189">
        <v>6.11</v>
      </c>
      <c r="R2189">
        <v>1.59</v>
      </c>
      <c r="S2189">
        <v>2.0499999999999998</v>
      </c>
      <c r="T2189">
        <v>1.89</v>
      </c>
      <c r="U2189">
        <v>923</v>
      </c>
      <c r="V2189">
        <v>3041.31</v>
      </c>
      <c r="W2189">
        <v>9588.81</v>
      </c>
      <c r="X2189">
        <v>9832.5300000000007</v>
      </c>
      <c r="Y2189">
        <v>2132.3000000000002</v>
      </c>
      <c r="Z2189">
        <v>22305.48</v>
      </c>
    </row>
    <row r="2190" spans="2:26" x14ac:dyDescent="0.25">
      <c r="B2190" s="3">
        <v>43995</v>
      </c>
      <c r="C2190">
        <v>438.25</v>
      </c>
      <c r="D2190">
        <v>6.5382999999999996</v>
      </c>
      <c r="E2190">
        <v>90.7</v>
      </c>
      <c r="F2190">
        <v>92.881500000000003</v>
      </c>
      <c r="G2190">
        <v>97.319000000000003</v>
      </c>
      <c r="H2190">
        <v>1203.9000000000001</v>
      </c>
      <c r="I2190">
        <v>1.1255999999999999</v>
      </c>
      <c r="J2190">
        <v>7.0842000000000001</v>
      </c>
      <c r="K2190">
        <v>238.41079999999999</v>
      </c>
      <c r="L2190">
        <v>9465</v>
      </c>
      <c r="M2190">
        <v>46.93</v>
      </c>
      <c r="N2190">
        <v>1730.75</v>
      </c>
      <c r="O2190">
        <v>1.7310000000000001</v>
      </c>
      <c r="P2190">
        <v>2.0649999999999999</v>
      </c>
      <c r="Q2190">
        <v>6.11</v>
      </c>
      <c r="R2190">
        <v>1.59</v>
      </c>
      <c r="S2190">
        <v>2.0499999999999998</v>
      </c>
      <c r="T2190">
        <v>1.89</v>
      </c>
      <c r="U2190">
        <v>923</v>
      </c>
      <c r="V2190">
        <v>3041.31</v>
      </c>
      <c r="W2190">
        <v>9588.81</v>
      </c>
      <c r="X2190">
        <v>9832.5300000000007</v>
      </c>
      <c r="Y2190">
        <v>2132.3000000000002</v>
      </c>
      <c r="Z2190">
        <v>22305.48</v>
      </c>
    </row>
    <row r="2191" spans="2:26" x14ac:dyDescent="0.25">
      <c r="B2191" s="3">
        <v>43994</v>
      </c>
      <c r="C2191">
        <v>438.25</v>
      </c>
      <c r="D2191">
        <v>6.5382999999999996</v>
      </c>
      <c r="E2191">
        <v>90.7</v>
      </c>
      <c r="F2191">
        <v>92.881500000000003</v>
      </c>
      <c r="G2191">
        <v>97.319000000000003</v>
      </c>
      <c r="H2191">
        <v>1203.9000000000001</v>
      </c>
      <c r="I2191">
        <v>1.1255999999999999</v>
      </c>
      <c r="J2191">
        <v>7.0842000000000001</v>
      </c>
      <c r="K2191">
        <v>238.41079999999999</v>
      </c>
      <c r="L2191">
        <v>9465</v>
      </c>
      <c r="M2191">
        <v>46.93</v>
      </c>
      <c r="N2191">
        <v>1730.75</v>
      </c>
      <c r="O2191">
        <v>1.7310000000000001</v>
      </c>
      <c r="P2191">
        <v>2.0649999999999999</v>
      </c>
      <c r="Q2191">
        <v>6.11</v>
      </c>
      <c r="R2191">
        <v>1.59</v>
      </c>
      <c r="S2191">
        <v>2.0499999999999998</v>
      </c>
      <c r="T2191">
        <v>1.89</v>
      </c>
      <c r="U2191">
        <v>923</v>
      </c>
      <c r="V2191">
        <v>3041.31</v>
      </c>
      <c r="W2191">
        <v>9588.81</v>
      </c>
      <c r="X2191">
        <v>9832.5300000000007</v>
      </c>
      <c r="Y2191">
        <v>2132.3000000000002</v>
      </c>
      <c r="Z2191">
        <v>22305.48</v>
      </c>
    </row>
    <row r="2192" spans="2:26" x14ac:dyDescent="0.25">
      <c r="B2192" s="3">
        <v>43993</v>
      </c>
      <c r="C2192">
        <v>440.18</v>
      </c>
      <c r="D2192">
        <v>6.5815000000000001</v>
      </c>
      <c r="E2192">
        <v>90.76</v>
      </c>
      <c r="F2192">
        <v>93.181600000000003</v>
      </c>
      <c r="G2192">
        <v>96.733000000000004</v>
      </c>
      <c r="H2192">
        <v>1196.8</v>
      </c>
      <c r="I2192">
        <v>1.1298999999999999</v>
      </c>
      <c r="J2192">
        <v>7.0650000000000004</v>
      </c>
      <c r="K2192">
        <v>242.36420000000001</v>
      </c>
      <c r="L2192">
        <v>9300</v>
      </c>
      <c r="M2192">
        <v>47.35</v>
      </c>
      <c r="N2192">
        <v>1727.7</v>
      </c>
      <c r="O2192">
        <v>1.8129999999999999</v>
      </c>
      <c r="P2192">
        <v>2.0699999999999998</v>
      </c>
      <c r="Q2192">
        <v>6.2</v>
      </c>
      <c r="R2192">
        <v>1.61</v>
      </c>
      <c r="S2192">
        <v>2.08</v>
      </c>
      <c r="T2192">
        <v>1.9</v>
      </c>
      <c r="U2192">
        <v>839</v>
      </c>
      <c r="V2192">
        <v>3002.1</v>
      </c>
      <c r="W2192">
        <v>9492.73</v>
      </c>
      <c r="X2192">
        <v>9944.6</v>
      </c>
      <c r="Y2192">
        <v>2176.7800000000002</v>
      </c>
      <c r="Z2192">
        <v>22472.91</v>
      </c>
    </row>
    <row r="2193" spans="2:26" x14ac:dyDescent="0.25">
      <c r="B2193" s="3">
        <v>43992</v>
      </c>
      <c r="C2193">
        <v>423.13</v>
      </c>
      <c r="D2193">
        <v>6.2183000000000002</v>
      </c>
      <c r="E2193">
        <v>91.24</v>
      </c>
      <c r="F2193">
        <v>93.633300000000006</v>
      </c>
      <c r="G2193">
        <v>95.959000000000003</v>
      </c>
      <c r="H2193">
        <v>1191.3</v>
      </c>
      <c r="I2193">
        <v>1.1374</v>
      </c>
      <c r="J2193">
        <v>7.0609999999999999</v>
      </c>
      <c r="K2193">
        <v>239.5463</v>
      </c>
      <c r="L2193">
        <v>9935</v>
      </c>
      <c r="M2193">
        <v>49.22</v>
      </c>
      <c r="N2193">
        <v>1738.7</v>
      </c>
      <c r="O2193">
        <v>1.78</v>
      </c>
      <c r="P2193">
        <v>2.0699999999999998</v>
      </c>
      <c r="Q2193">
        <v>5.74</v>
      </c>
      <c r="R2193">
        <v>1.51</v>
      </c>
      <c r="S2193">
        <v>1.97</v>
      </c>
      <c r="T2193">
        <v>1.91</v>
      </c>
      <c r="U2193">
        <v>764</v>
      </c>
      <c r="V2193">
        <v>3190.14</v>
      </c>
      <c r="W2193">
        <v>10020.35</v>
      </c>
      <c r="X2193">
        <v>10143.48</v>
      </c>
      <c r="Y2193">
        <v>2195.69</v>
      </c>
      <c r="Z2193">
        <v>23124.95</v>
      </c>
    </row>
    <row r="2194" spans="2:26" x14ac:dyDescent="0.25">
      <c r="B2194" s="3">
        <v>43991</v>
      </c>
      <c r="C2194">
        <v>415.31</v>
      </c>
      <c r="D2194">
        <v>6.0994999999999999</v>
      </c>
      <c r="E2194">
        <v>91.15</v>
      </c>
      <c r="F2194">
        <v>93.627099999999999</v>
      </c>
      <c r="G2194">
        <v>96.323999999999998</v>
      </c>
      <c r="H2194">
        <v>1197.75</v>
      </c>
      <c r="I2194">
        <v>1.1339999999999999</v>
      </c>
      <c r="J2194">
        <v>7.0773999999999999</v>
      </c>
      <c r="K2194">
        <v>244.69309999999999</v>
      </c>
      <c r="L2194">
        <v>9805</v>
      </c>
      <c r="M2194">
        <v>49.06</v>
      </c>
      <c r="N2194">
        <v>1715.33</v>
      </c>
      <c r="O2194">
        <v>1.7669999999999999</v>
      </c>
      <c r="P2194">
        <v>2.06</v>
      </c>
      <c r="Q2194">
        <v>5.59</v>
      </c>
      <c r="R2194">
        <v>1.48</v>
      </c>
      <c r="S2194">
        <v>1.93</v>
      </c>
      <c r="T2194">
        <v>1.92</v>
      </c>
      <c r="U2194">
        <v>714</v>
      </c>
      <c r="V2194">
        <v>3207.18</v>
      </c>
      <c r="W2194">
        <v>9953.75</v>
      </c>
      <c r="X2194">
        <v>10121.129999999999</v>
      </c>
      <c r="Y2194">
        <v>2188.92</v>
      </c>
      <c r="Z2194">
        <v>23091.03</v>
      </c>
    </row>
    <row r="2195" spans="2:26" x14ac:dyDescent="0.25">
      <c r="B2195" s="3">
        <v>43990</v>
      </c>
      <c r="C2195">
        <v>409.73</v>
      </c>
      <c r="D2195">
        <v>5.9374000000000002</v>
      </c>
      <c r="E2195">
        <v>90.99</v>
      </c>
      <c r="F2195">
        <v>93.538499999999999</v>
      </c>
      <c r="G2195">
        <v>96.617999999999995</v>
      </c>
      <c r="H2195">
        <v>1204.9000000000001</v>
      </c>
      <c r="I2195">
        <v>1.1294</v>
      </c>
      <c r="J2195">
        <v>7.0716000000000001</v>
      </c>
      <c r="K2195">
        <v>248.09190000000001</v>
      </c>
      <c r="L2195">
        <v>9780</v>
      </c>
      <c r="M2195">
        <v>48.5</v>
      </c>
      <c r="N2195">
        <v>1698.53</v>
      </c>
      <c r="O2195">
        <v>1.7889999999999999</v>
      </c>
      <c r="P2195">
        <v>2.0699999999999998</v>
      </c>
      <c r="Q2195">
        <v>5.36</v>
      </c>
      <c r="R2195">
        <v>1.44</v>
      </c>
      <c r="S2195">
        <v>1.88</v>
      </c>
      <c r="T2195">
        <v>1.95</v>
      </c>
      <c r="U2195">
        <v>698</v>
      </c>
      <c r="V2195">
        <v>3232.39</v>
      </c>
      <c r="W2195">
        <v>9924.75</v>
      </c>
      <c r="X2195">
        <v>10008.879999999999</v>
      </c>
      <c r="Y2195">
        <v>2184.29</v>
      </c>
      <c r="Z2195">
        <v>23178.1</v>
      </c>
    </row>
    <row r="2196" spans="2:26" x14ac:dyDescent="0.25">
      <c r="B2196" s="3">
        <v>43989</v>
      </c>
      <c r="C2196">
        <v>415.04</v>
      </c>
      <c r="D2196">
        <v>6.0015000000000001</v>
      </c>
      <c r="E2196">
        <v>90.63</v>
      </c>
      <c r="F2196">
        <v>93.323400000000007</v>
      </c>
      <c r="G2196">
        <v>96.936999999999998</v>
      </c>
      <c r="H2196">
        <v>1207.2</v>
      </c>
      <c r="I2196">
        <v>1.1292</v>
      </c>
      <c r="J2196">
        <v>7.0834999999999999</v>
      </c>
      <c r="K2196">
        <v>242.3905</v>
      </c>
      <c r="L2196">
        <v>9800</v>
      </c>
      <c r="M2196">
        <v>49.91</v>
      </c>
      <c r="N2196">
        <v>1685.06</v>
      </c>
      <c r="O2196">
        <v>1.782</v>
      </c>
      <c r="P2196">
        <v>2.0699999999999998</v>
      </c>
      <c r="Q2196">
        <v>5.36</v>
      </c>
      <c r="R2196">
        <v>1.46</v>
      </c>
      <c r="S2196">
        <v>1.89</v>
      </c>
      <c r="T2196">
        <v>1.96</v>
      </c>
      <c r="U2196">
        <v>679</v>
      </c>
      <c r="V2196">
        <v>3193.93</v>
      </c>
      <c r="W2196">
        <v>9814.08</v>
      </c>
      <c r="X2196">
        <v>10066.25</v>
      </c>
      <c r="Y2196">
        <v>2181.87</v>
      </c>
      <c r="Z2196">
        <v>22863.73</v>
      </c>
    </row>
    <row r="2197" spans="2:26" x14ac:dyDescent="0.25">
      <c r="B2197" s="3">
        <v>43988</v>
      </c>
      <c r="C2197">
        <v>415.04</v>
      </c>
      <c r="D2197">
        <v>6.0015000000000001</v>
      </c>
      <c r="E2197">
        <v>90.63</v>
      </c>
      <c r="F2197">
        <v>93.323400000000007</v>
      </c>
      <c r="G2197">
        <v>96.936999999999998</v>
      </c>
      <c r="H2197">
        <v>1207.2</v>
      </c>
      <c r="I2197">
        <v>1.1292</v>
      </c>
      <c r="J2197">
        <v>7.0834999999999999</v>
      </c>
      <c r="K2197">
        <v>242.3905</v>
      </c>
      <c r="L2197">
        <v>9800</v>
      </c>
      <c r="M2197">
        <v>49.91</v>
      </c>
      <c r="N2197">
        <v>1685.06</v>
      </c>
      <c r="O2197">
        <v>1.782</v>
      </c>
      <c r="P2197">
        <v>2.0699999999999998</v>
      </c>
      <c r="Q2197">
        <v>5.36</v>
      </c>
      <c r="R2197">
        <v>1.46</v>
      </c>
      <c r="S2197">
        <v>1.89</v>
      </c>
      <c r="T2197">
        <v>1.96</v>
      </c>
      <c r="U2197">
        <v>679</v>
      </c>
      <c r="V2197">
        <v>3193.93</v>
      </c>
      <c r="W2197">
        <v>9814.08</v>
      </c>
      <c r="X2197">
        <v>10066.25</v>
      </c>
      <c r="Y2197">
        <v>2181.87</v>
      </c>
      <c r="Z2197">
        <v>22863.73</v>
      </c>
    </row>
    <row r="2198" spans="2:26" x14ac:dyDescent="0.25">
      <c r="B2198" s="3">
        <v>43987</v>
      </c>
      <c r="C2198">
        <v>415.04</v>
      </c>
      <c r="D2198">
        <v>6.0015000000000001</v>
      </c>
      <c r="E2198">
        <v>90.56</v>
      </c>
      <c r="F2198">
        <v>93.323400000000007</v>
      </c>
      <c r="G2198">
        <v>96.936999999999998</v>
      </c>
      <c r="H2198">
        <v>1207.2</v>
      </c>
      <c r="I2198">
        <v>1.1292</v>
      </c>
      <c r="J2198">
        <v>7.0834999999999999</v>
      </c>
      <c r="K2198">
        <v>242.3905</v>
      </c>
      <c r="L2198">
        <v>9800</v>
      </c>
      <c r="M2198">
        <v>49.91</v>
      </c>
      <c r="N2198">
        <v>1685.06</v>
      </c>
      <c r="O2198">
        <v>1.782</v>
      </c>
      <c r="P2198">
        <v>2.0699999999999998</v>
      </c>
      <c r="Q2198">
        <v>5.36</v>
      </c>
      <c r="R2198">
        <v>1.46</v>
      </c>
      <c r="S2198">
        <v>1.89</v>
      </c>
      <c r="T2198">
        <v>1.96</v>
      </c>
      <c r="U2198">
        <v>679</v>
      </c>
      <c r="V2198">
        <v>3193.93</v>
      </c>
      <c r="W2198">
        <v>9814.08</v>
      </c>
      <c r="X2198">
        <v>10066.25</v>
      </c>
      <c r="Y2198">
        <v>2181.87</v>
      </c>
      <c r="Z2198">
        <v>22863.73</v>
      </c>
    </row>
    <row r="2199" spans="2:26" x14ac:dyDescent="0.25">
      <c r="B2199" s="3">
        <v>43986</v>
      </c>
      <c r="C2199">
        <v>427.36</v>
      </c>
      <c r="D2199">
        <v>6.2972999999999999</v>
      </c>
      <c r="E2199">
        <v>90.06</v>
      </c>
      <c r="F2199">
        <v>92.967500000000001</v>
      </c>
      <c r="G2199">
        <v>96.677000000000007</v>
      </c>
      <c r="H2199">
        <v>1218.9000000000001</v>
      </c>
      <c r="I2199">
        <v>1.1337999999999999</v>
      </c>
      <c r="J2199">
        <v>7.1112000000000002</v>
      </c>
      <c r="K2199">
        <v>237.5966</v>
      </c>
      <c r="L2199">
        <v>9895</v>
      </c>
      <c r="M2199">
        <v>50.1</v>
      </c>
      <c r="N2199">
        <v>1714.01</v>
      </c>
      <c r="O2199">
        <v>1.8220000000000001</v>
      </c>
      <c r="P2199">
        <v>2.0699999999999998</v>
      </c>
      <c r="Q2199">
        <v>5.68</v>
      </c>
      <c r="R2199">
        <v>1.56</v>
      </c>
      <c r="S2199">
        <v>2.02</v>
      </c>
      <c r="T2199">
        <v>1.99</v>
      </c>
      <c r="U2199">
        <v>632</v>
      </c>
      <c r="V2199">
        <v>3112.35</v>
      </c>
      <c r="W2199">
        <v>9615.81</v>
      </c>
      <c r="X2199">
        <v>9967.93</v>
      </c>
      <c r="Y2199">
        <v>2151.1799999999998</v>
      </c>
      <c r="Z2199">
        <v>22695.74</v>
      </c>
    </row>
    <row r="2200" spans="2:26" x14ac:dyDescent="0.25">
      <c r="B2200" s="3">
        <v>43985</v>
      </c>
      <c r="C2200">
        <v>430.83</v>
      </c>
      <c r="D2200">
        <v>6.3174000000000001</v>
      </c>
      <c r="E2200">
        <v>89.74</v>
      </c>
      <c r="F2200">
        <v>92.631299999999996</v>
      </c>
      <c r="G2200">
        <v>97.275999999999996</v>
      </c>
      <c r="H2200">
        <v>1216.9000000000001</v>
      </c>
      <c r="I2200">
        <v>1.1233</v>
      </c>
      <c r="J2200">
        <v>7.1157000000000004</v>
      </c>
      <c r="K2200">
        <v>240.13229999999999</v>
      </c>
      <c r="L2200">
        <v>9655</v>
      </c>
      <c r="M2200">
        <v>49.62</v>
      </c>
      <c r="N2200">
        <v>1699.67</v>
      </c>
      <c r="O2200">
        <v>1.821</v>
      </c>
      <c r="P2200">
        <v>2.1</v>
      </c>
      <c r="Q2200">
        <v>5.62</v>
      </c>
      <c r="R2200">
        <v>1.6</v>
      </c>
      <c r="S2200">
        <v>2.0499999999999998</v>
      </c>
      <c r="T2200">
        <v>2.0299999999999998</v>
      </c>
      <c r="U2200">
        <v>592</v>
      </c>
      <c r="V2200">
        <v>3122.87</v>
      </c>
      <c r="W2200">
        <v>9682.91</v>
      </c>
      <c r="X2200">
        <v>9967.5300000000007</v>
      </c>
      <c r="Y2200">
        <v>2147</v>
      </c>
      <c r="Z2200">
        <v>22613.759999999998</v>
      </c>
    </row>
    <row r="2201" spans="2:26" x14ac:dyDescent="0.25">
      <c r="B2201" s="3">
        <v>43984</v>
      </c>
      <c r="C2201">
        <v>449.65</v>
      </c>
      <c r="D2201">
        <v>6.6704999999999997</v>
      </c>
      <c r="E2201">
        <v>89.44</v>
      </c>
      <c r="F2201">
        <v>92.336299999999994</v>
      </c>
      <c r="G2201">
        <v>97.673000000000002</v>
      </c>
      <c r="H2201">
        <v>1225.4000000000001</v>
      </c>
      <c r="I2201">
        <v>1.117</v>
      </c>
      <c r="J2201">
        <v>7.1013999999999999</v>
      </c>
      <c r="K2201">
        <v>234.3828</v>
      </c>
      <c r="L2201">
        <v>9580</v>
      </c>
      <c r="M2201">
        <v>49.51</v>
      </c>
      <c r="N2201">
        <v>1727.7</v>
      </c>
      <c r="O2201">
        <v>1.7769999999999999</v>
      </c>
      <c r="P2201">
        <v>2.105</v>
      </c>
      <c r="Q2201">
        <v>6.04</v>
      </c>
      <c r="R2201">
        <v>1.67</v>
      </c>
      <c r="S2201">
        <v>2.11</v>
      </c>
      <c r="T2201">
        <v>2.04</v>
      </c>
      <c r="U2201">
        <v>546</v>
      </c>
      <c r="V2201">
        <v>3080.82</v>
      </c>
      <c r="W2201">
        <v>9608.3799999999992</v>
      </c>
      <c r="X2201">
        <v>9876.25</v>
      </c>
      <c r="Y2201">
        <v>2087.19</v>
      </c>
      <c r="Z2201">
        <v>22325.61</v>
      </c>
    </row>
    <row r="2202" spans="2:26" x14ac:dyDescent="0.25">
      <c r="B2202" s="3">
        <v>43983</v>
      </c>
      <c r="C2202">
        <v>457.68</v>
      </c>
      <c r="D2202">
        <v>6.8658000000000001</v>
      </c>
      <c r="E2202">
        <v>89.21</v>
      </c>
      <c r="F2202">
        <v>92.018900000000002</v>
      </c>
      <c r="G2202">
        <v>97.83</v>
      </c>
      <c r="H2202">
        <v>1225</v>
      </c>
      <c r="I2202">
        <v>1.1135999999999999</v>
      </c>
      <c r="J2202">
        <v>7.1277999999999997</v>
      </c>
      <c r="K2202">
        <v>228.01560000000001</v>
      </c>
      <c r="L2202">
        <v>9650</v>
      </c>
      <c r="M2202">
        <v>49.3</v>
      </c>
      <c r="N2202">
        <v>1739.55</v>
      </c>
      <c r="O2202">
        <v>1.774</v>
      </c>
      <c r="P2202">
        <v>2</v>
      </c>
      <c r="Q2202">
        <v>6.27</v>
      </c>
      <c r="R2202">
        <v>1.71</v>
      </c>
      <c r="S2202">
        <v>2.16</v>
      </c>
      <c r="T2202">
        <v>2.06</v>
      </c>
      <c r="U2202">
        <v>520</v>
      </c>
      <c r="V2202">
        <v>3055.73</v>
      </c>
      <c r="W2202">
        <v>9552.0499999999993</v>
      </c>
      <c r="X2202">
        <v>9833.83</v>
      </c>
      <c r="Y2202">
        <v>2065.08</v>
      </c>
      <c r="Z2202">
        <v>22062.39</v>
      </c>
    </row>
    <row r="2203" spans="2:26" x14ac:dyDescent="0.25">
      <c r="B2203" s="3">
        <v>43982</v>
      </c>
      <c r="C2203">
        <v>463.4</v>
      </c>
      <c r="D2203">
        <v>6.9852999999999996</v>
      </c>
      <c r="E2203">
        <v>89.08</v>
      </c>
      <c r="F2203">
        <v>91.701300000000003</v>
      </c>
      <c r="G2203">
        <v>98.343999999999994</v>
      </c>
      <c r="H2203">
        <v>1238.3499999999999</v>
      </c>
      <c r="I2203">
        <v>1.1101000000000001</v>
      </c>
      <c r="J2203">
        <v>7.1372</v>
      </c>
      <c r="K2203">
        <v>230.75569999999999</v>
      </c>
      <c r="L2203">
        <v>9443.43</v>
      </c>
      <c r="M2203">
        <v>49.08</v>
      </c>
      <c r="N2203">
        <v>1730.27</v>
      </c>
      <c r="O2203">
        <v>1.849</v>
      </c>
      <c r="P2203">
        <v>2.0649999999999999</v>
      </c>
      <c r="Q2203">
        <v>6.37</v>
      </c>
      <c r="R2203">
        <v>1.74</v>
      </c>
      <c r="S2203">
        <v>2.17</v>
      </c>
      <c r="T2203">
        <v>2.1</v>
      </c>
      <c r="U2203">
        <v>504</v>
      </c>
      <c r="V2203">
        <v>3044.31</v>
      </c>
      <c r="W2203">
        <v>9489.8700000000008</v>
      </c>
      <c r="X2203">
        <v>9561.0300000000007</v>
      </c>
      <c r="Y2203">
        <v>2029.6</v>
      </c>
      <c r="Z2203">
        <v>21877.89</v>
      </c>
    </row>
    <row r="2204" spans="2:26" x14ac:dyDescent="0.25">
      <c r="B2204" s="3">
        <v>43981</v>
      </c>
      <c r="C2204">
        <v>463.4</v>
      </c>
      <c r="D2204">
        <v>6.9852999999999996</v>
      </c>
      <c r="E2204">
        <v>89.08</v>
      </c>
      <c r="F2204">
        <v>91.701300000000003</v>
      </c>
      <c r="G2204">
        <v>98.343999999999994</v>
      </c>
      <c r="H2204">
        <v>1238.3499999999999</v>
      </c>
      <c r="I2204">
        <v>1.1101000000000001</v>
      </c>
      <c r="J2204">
        <v>7.1372</v>
      </c>
      <c r="K2204">
        <v>230.75569999999999</v>
      </c>
      <c r="L2204">
        <v>9443.43</v>
      </c>
      <c r="M2204">
        <v>49.08</v>
      </c>
      <c r="N2204">
        <v>1730.27</v>
      </c>
      <c r="O2204">
        <v>1.849</v>
      </c>
      <c r="P2204">
        <v>2.0649999999999999</v>
      </c>
      <c r="Q2204">
        <v>6.37</v>
      </c>
      <c r="R2204">
        <v>1.74</v>
      </c>
      <c r="S2204">
        <v>2.17</v>
      </c>
      <c r="T2204">
        <v>2.1</v>
      </c>
      <c r="U2204">
        <v>504</v>
      </c>
      <c r="V2204">
        <v>3044.31</v>
      </c>
      <c r="W2204">
        <v>9489.8700000000008</v>
      </c>
      <c r="X2204">
        <v>9561.0300000000007</v>
      </c>
      <c r="Y2204">
        <v>2029.6</v>
      </c>
      <c r="Z2204">
        <v>21877.89</v>
      </c>
    </row>
    <row r="2205" spans="2:26" x14ac:dyDescent="0.25">
      <c r="B2205" s="3">
        <v>43980</v>
      </c>
      <c r="C2205">
        <v>463.4</v>
      </c>
      <c r="D2205">
        <v>6.9852999999999996</v>
      </c>
      <c r="E2205">
        <v>89.03</v>
      </c>
      <c r="F2205">
        <v>91.701300000000003</v>
      </c>
      <c r="G2205">
        <v>98.343999999999994</v>
      </c>
      <c r="H2205">
        <v>1238.3499999999999</v>
      </c>
      <c r="I2205">
        <v>1.1101000000000001</v>
      </c>
      <c r="J2205">
        <v>7.1372</v>
      </c>
      <c r="K2205">
        <v>230.75569999999999</v>
      </c>
      <c r="L2205">
        <v>9443.43</v>
      </c>
      <c r="M2205">
        <v>49.08</v>
      </c>
      <c r="N2205">
        <v>1730.27</v>
      </c>
      <c r="O2205">
        <v>1.849</v>
      </c>
      <c r="P2205">
        <v>2.0649999999999999</v>
      </c>
      <c r="Q2205">
        <v>6.37</v>
      </c>
      <c r="R2205">
        <v>1.74</v>
      </c>
      <c r="S2205">
        <v>2.17</v>
      </c>
      <c r="T2205">
        <v>2.1</v>
      </c>
      <c r="U2205">
        <v>504</v>
      </c>
      <c r="V2205">
        <v>3044.31</v>
      </c>
      <c r="W2205">
        <v>9489.8700000000008</v>
      </c>
      <c r="X2205">
        <v>9561.0300000000007</v>
      </c>
      <c r="Y2205">
        <v>2029.6</v>
      </c>
      <c r="Z2205">
        <v>21877.89</v>
      </c>
    </row>
    <row r="2206" spans="2:26" x14ac:dyDescent="0.25">
      <c r="B2206" s="3">
        <v>43979</v>
      </c>
      <c r="C2206">
        <v>475.51</v>
      </c>
      <c r="D2206">
        <v>6.9379999999999997</v>
      </c>
      <c r="E2206">
        <v>88.82</v>
      </c>
      <c r="F2206">
        <v>91.227000000000004</v>
      </c>
      <c r="G2206">
        <v>98.382999999999996</v>
      </c>
      <c r="H2206">
        <v>1239.55</v>
      </c>
      <c r="I2206">
        <v>1.1076999999999999</v>
      </c>
      <c r="J2206">
        <v>7.1455000000000002</v>
      </c>
      <c r="K2206">
        <v>228.80799999999999</v>
      </c>
      <c r="L2206">
        <v>9450</v>
      </c>
      <c r="M2206">
        <v>49.31</v>
      </c>
      <c r="N2206">
        <v>1718.33</v>
      </c>
      <c r="O2206">
        <v>1.827</v>
      </c>
      <c r="P2206">
        <v>2.02</v>
      </c>
      <c r="Q2206">
        <v>6.31</v>
      </c>
      <c r="R2206">
        <v>1.75</v>
      </c>
      <c r="S2206">
        <v>2.17</v>
      </c>
      <c r="T2206">
        <v>2.15</v>
      </c>
      <c r="U2206">
        <v>489</v>
      </c>
      <c r="V2206">
        <v>3029.73</v>
      </c>
      <c r="W2206">
        <v>9368.99</v>
      </c>
      <c r="X2206">
        <v>9551.56</v>
      </c>
      <c r="Y2206">
        <v>2028.54</v>
      </c>
      <c r="Z2206">
        <v>21916.31</v>
      </c>
    </row>
    <row r="2207" spans="2:26" x14ac:dyDescent="0.25">
      <c r="B2207" s="3">
        <v>43978</v>
      </c>
      <c r="C2207">
        <v>476.69</v>
      </c>
      <c r="D2207">
        <v>7.0338000000000003</v>
      </c>
      <c r="E2207">
        <v>88.4</v>
      </c>
      <c r="F2207">
        <v>90.813699999999997</v>
      </c>
      <c r="G2207">
        <v>99.061999999999998</v>
      </c>
      <c r="H2207">
        <v>1234.3499999999999</v>
      </c>
      <c r="I2207">
        <v>1.1006</v>
      </c>
      <c r="J2207">
        <v>7.1680000000000001</v>
      </c>
      <c r="K2207">
        <v>234.80260000000001</v>
      </c>
      <c r="L2207">
        <v>9170</v>
      </c>
      <c r="M2207">
        <v>48.35</v>
      </c>
      <c r="N2207">
        <v>1709.47</v>
      </c>
      <c r="O2207">
        <v>1.722</v>
      </c>
      <c r="P2207">
        <v>2</v>
      </c>
      <c r="Q2207">
        <v>6.43</v>
      </c>
      <c r="R2207">
        <v>1.78</v>
      </c>
      <c r="S2207">
        <v>2.19</v>
      </c>
      <c r="T2207">
        <v>2.21</v>
      </c>
      <c r="U2207">
        <v>502</v>
      </c>
      <c r="V2207">
        <v>3036.13</v>
      </c>
      <c r="W2207">
        <v>9412.36</v>
      </c>
      <c r="X2207">
        <v>9567.43</v>
      </c>
      <c r="Y2207">
        <v>2031.2</v>
      </c>
      <c r="Z2207">
        <v>21419.23</v>
      </c>
    </row>
    <row r="2208" spans="2:26" x14ac:dyDescent="0.25">
      <c r="B2208" s="3">
        <v>43977</v>
      </c>
      <c r="C2208">
        <v>474.39</v>
      </c>
      <c r="D2208">
        <v>7.1094999999999997</v>
      </c>
      <c r="E2208">
        <v>87.95</v>
      </c>
      <c r="F2208">
        <v>90.340999999999994</v>
      </c>
      <c r="G2208">
        <v>98.908000000000001</v>
      </c>
      <c r="H2208">
        <v>1234.3</v>
      </c>
      <c r="I2208">
        <v>1.0982000000000001</v>
      </c>
      <c r="J2208">
        <v>7.1349999999999998</v>
      </c>
      <c r="K2208">
        <v>230.07239999999999</v>
      </c>
      <c r="L2208">
        <v>8785</v>
      </c>
      <c r="M2208">
        <v>48.47</v>
      </c>
      <c r="N2208">
        <v>1710.58</v>
      </c>
      <c r="O2208">
        <v>1.7929999999999999</v>
      </c>
      <c r="P2208">
        <v>2.1</v>
      </c>
      <c r="Q2208">
        <v>6.47</v>
      </c>
      <c r="R2208">
        <v>1.8</v>
      </c>
      <c r="S2208">
        <v>2.21</v>
      </c>
      <c r="T2208">
        <v>2.21</v>
      </c>
      <c r="U2208">
        <v>506</v>
      </c>
      <c r="V2208">
        <v>2991.77</v>
      </c>
      <c r="W2208">
        <v>9340.2199999999993</v>
      </c>
      <c r="X2208">
        <v>9595.2000000000007</v>
      </c>
      <c r="Y2208">
        <v>2029.78</v>
      </c>
      <c r="Z2208">
        <v>21271.17</v>
      </c>
    </row>
    <row r="2209" spans="2:26" x14ac:dyDescent="0.25">
      <c r="B2209" s="3">
        <v>43976</v>
      </c>
      <c r="C2209">
        <v>485.66</v>
      </c>
      <c r="D2209">
        <v>7.3898999999999999</v>
      </c>
      <c r="E2209">
        <v>87.57</v>
      </c>
      <c r="F2209">
        <v>90.179900000000004</v>
      </c>
      <c r="G2209">
        <v>99.863</v>
      </c>
      <c r="H2209">
        <v>1244.1300000000001</v>
      </c>
      <c r="I2209">
        <v>1.0898000000000001</v>
      </c>
      <c r="J2209">
        <v>7.1368</v>
      </c>
      <c r="K2209">
        <v>227.72669999999999</v>
      </c>
      <c r="L2209">
        <v>9175</v>
      </c>
      <c r="M2209">
        <v>47.24</v>
      </c>
      <c r="N2209">
        <v>1731.95</v>
      </c>
      <c r="O2209">
        <v>1.7310000000000001</v>
      </c>
      <c r="P2209">
        <v>2.0049999999999999</v>
      </c>
      <c r="Q2209">
        <v>6.8</v>
      </c>
      <c r="R2209">
        <v>1.86</v>
      </c>
      <c r="S2209">
        <v>2.2599999999999998</v>
      </c>
      <c r="T2209">
        <v>2.23</v>
      </c>
      <c r="U2209">
        <v>498</v>
      </c>
      <c r="V2209">
        <v>2955.45</v>
      </c>
      <c r="W2209">
        <v>9324.59</v>
      </c>
      <c r="X2209">
        <v>9465.94</v>
      </c>
      <c r="Y2209">
        <v>1994.6</v>
      </c>
      <c r="Z2209">
        <v>20741.650000000001</v>
      </c>
    </row>
    <row r="2210" spans="2:26" x14ac:dyDescent="0.25">
      <c r="B2210" s="3">
        <v>43975</v>
      </c>
      <c r="C2210">
        <v>485.66</v>
      </c>
      <c r="D2210">
        <v>7.3898999999999999</v>
      </c>
      <c r="E2210">
        <v>87.57</v>
      </c>
      <c r="F2210">
        <v>90.166499999999999</v>
      </c>
      <c r="G2210">
        <v>99.863</v>
      </c>
      <c r="H2210">
        <v>1237</v>
      </c>
      <c r="I2210">
        <v>1.0901000000000001</v>
      </c>
      <c r="J2210">
        <v>7.1364000000000001</v>
      </c>
      <c r="K2210">
        <v>224.20339999999999</v>
      </c>
      <c r="L2210">
        <v>9175</v>
      </c>
      <c r="M2210">
        <v>47.24</v>
      </c>
      <c r="N2210">
        <v>1734.68</v>
      </c>
      <c r="O2210">
        <v>1.7310000000000001</v>
      </c>
      <c r="P2210">
        <v>2.0049999999999999</v>
      </c>
      <c r="Q2210">
        <v>6.8</v>
      </c>
      <c r="R2210">
        <v>1.86</v>
      </c>
      <c r="S2210">
        <v>2.2599999999999998</v>
      </c>
      <c r="T2210">
        <v>2.23</v>
      </c>
      <c r="U2210">
        <v>498</v>
      </c>
      <c r="V2210">
        <v>2955.45</v>
      </c>
      <c r="W2210">
        <v>9324.59</v>
      </c>
      <c r="X2210">
        <v>9426.7800000000007</v>
      </c>
      <c r="Y2210">
        <v>1970.13</v>
      </c>
      <c r="Z2210">
        <v>20388.16</v>
      </c>
    </row>
    <row r="2211" spans="2:26" x14ac:dyDescent="0.25">
      <c r="B2211" s="3">
        <v>43974</v>
      </c>
      <c r="C2211">
        <v>485.66</v>
      </c>
      <c r="D2211">
        <v>7.3898999999999999</v>
      </c>
      <c r="E2211">
        <v>87.57</v>
      </c>
      <c r="F2211">
        <v>90.166499999999999</v>
      </c>
      <c r="G2211">
        <v>99.863</v>
      </c>
      <c r="H2211">
        <v>1237</v>
      </c>
      <c r="I2211">
        <v>1.0901000000000001</v>
      </c>
      <c r="J2211">
        <v>7.1364000000000001</v>
      </c>
      <c r="K2211">
        <v>224.20339999999999</v>
      </c>
      <c r="L2211">
        <v>9175</v>
      </c>
      <c r="M2211">
        <v>47.24</v>
      </c>
      <c r="N2211">
        <v>1734.68</v>
      </c>
      <c r="O2211">
        <v>1.7310000000000001</v>
      </c>
      <c r="P2211">
        <v>2.0049999999999999</v>
      </c>
      <c r="Q2211">
        <v>6.8</v>
      </c>
      <c r="R2211">
        <v>1.86</v>
      </c>
      <c r="S2211">
        <v>2.2599999999999998</v>
      </c>
      <c r="T2211">
        <v>2.23</v>
      </c>
      <c r="U2211">
        <v>498</v>
      </c>
      <c r="V2211">
        <v>2955.45</v>
      </c>
      <c r="W2211">
        <v>9324.59</v>
      </c>
      <c r="X2211">
        <v>9426.7800000000007</v>
      </c>
      <c r="Y2211">
        <v>1970.13</v>
      </c>
      <c r="Z2211">
        <v>20388.16</v>
      </c>
    </row>
    <row r="2212" spans="2:26" x14ac:dyDescent="0.25">
      <c r="B2212" s="3">
        <v>43973</v>
      </c>
      <c r="C2212">
        <v>485.66</v>
      </c>
      <c r="D2212">
        <v>7.3898999999999999</v>
      </c>
      <c r="E2212">
        <v>87.57</v>
      </c>
      <c r="F2212">
        <v>90.166499999999999</v>
      </c>
      <c r="G2212">
        <v>99.863</v>
      </c>
      <c r="H2212">
        <v>1237</v>
      </c>
      <c r="I2212">
        <v>1.0901000000000001</v>
      </c>
      <c r="J2212">
        <v>7.1364000000000001</v>
      </c>
      <c r="K2212">
        <v>224.20339999999999</v>
      </c>
      <c r="L2212">
        <v>9175</v>
      </c>
      <c r="M2212">
        <v>47.24</v>
      </c>
      <c r="N2212">
        <v>1734.68</v>
      </c>
      <c r="O2212">
        <v>1.7310000000000001</v>
      </c>
      <c r="P2212">
        <v>2.0049999999999999</v>
      </c>
      <c r="Q2212">
        <v>6.8</v>
      </c>
      <c r="R2212">
        <v>1.86</v>
      </c>
      <c r="S2212">
        <v>2.2599999999999998</v>
      </c>
      <c r="T2212">
        <v>2.23</v>
      </c>
      <c r="U2212">
        <v>498</v>
      </c>
      <c r="V2212">
        <v>2955.45</v>
      </c>
      <c r="W2212">
        <v>9324.59</v>
      </c>
      <c r="X2212">
        <v>9426.7800000000007</v>
      </c>
      <c r="Y2212">
        <v>1970.13</v>
      </c>
      <c r="Z2212">
        <v>20388.16</v>
      </c>
    </row>
    <row r="2213" spans="2:26" x14ac:dyDescent="0.25">
      <c r="B2213" s="3">
        <v>43972</v>
      </c>
      <c r="C2213">
        <v>479.78</v>
      </c>
      <c r="D2213">
        <v>7.3726000000000003</v>
      </c>
      <c r="E2213">
        <v>87.45</v>
      </c>
      <c r="F2213">
        <v>90.096000000000004</v>
      </c>
      <c r="G2213">
        <v>99.37</v>
      </c>
      <c r="H2213">
        <v>1230.9000000000001</v>
      </c>
      <c r="I2213">
        <v>1.095</v>
      </c>
      <c r="J2213">
        <v>7.1158000000000001</v>
      </c>
      <c r="K2213">
        <v>222.07849999999999</v>
      </c>
      <c r="L2213">
        <v>9075</v>
      </c>
      <c r="M2213">
        <v>47.59</v>
      </c>
      <c r="N2213">
        <v>1727</v>
      </c>
      <c r="O2213">
        <v>1.71</v>
      </c>
      <c r="P2213">
        <v>2.0950000000000002</v>
      </c>
      <c r="Q2213">
        <v>6.81</v>
      </c>
      <c r="R2213">
        <v>1.85</v>
      </c>
      <c r="S2213">
        <v>2.25</v>
      </c>
      <c r="T2213">
        <v>2.2599999999999998</v>
      </c>
      <c r="U2213">
        <v>494</v>
      </c>
      <c r="V2213">
        <v>2948.51</v>
      </c>
      <c r="W2213">
        <v>9284.8799999999992</v>
      </c>
      <c r="X2213">
        <v>9850.07</v>
      </c>
      <c r="Y2213">
        <v>1998.31</v>
      </c>
      <c r="Z2213">
        <v>20552.310000000001</v>
      </c>
    </row>
    <row r="2214" spans="2:26" x14ac:dyDescent="0.25">
      <c r="B2214" s="3">
        <v>43971</v>
      </c>
      <c r="C2214">
        <v>489.83</v>
      </c>
      <c r="D2214">
        <v>7.4785000000000004</v>
      </c>
      <c r="E2214">
        <v>87.2</v>
      </c>
      <c r="F2214">
        <v>90.030100000000004</v>
      </c>
      <c r="G2214">
        <v>99.123999999999995</v>
      </c>
      <c r="H2214">
        <v>1230.3499999999999</v>
      </c>
      <c r="I2214">
        <v>1.0980000000000001</v>
      </c>
      <c r="J2214">
        <v>7.0934999999999997</v>
      </c>
      <c r="K2214">
        <v>215.6414</v>
      </c>
      <c r="L2214">
        <v>9570</v>
      </c>
      <c r="M2214">
        <v>47.83</v>
      </c>
      <c r="N2214">
        <v>1748.18</v>
      </c>
      <c r="O2214">
        <v>1.7709999999999999</v>
      </c>
      <c r="P2214">
        <v>2.1949999999999998</v>
      </c>
      <c r="Q2214">
        <v>6.91</v>
      </c>
      <c r="R2214">
        <v>1.87</v>
      </c>
      <c r="S2214">
        <v>2.25</v>
      </c>
      <c r="T2214">
        <v>2.27</v>
      </c>
      <c r="U2214">
        <v>477</v>
      </c>
      <c r="V2214">
        <v>2971.61</v>
      </c>
      <c r="W2214">
        <v>9375.7800000000007</v>
      </c>
      <c r="X2214">
        <v>9898</v>
      </c>
      <c r="Y2214">
        <v>1989.64</v>
      </c>
      <c r="Z2214">
        <v>20595.150000000001</v>
      </c>
    </row>
    <row r="2215" spans="2:26" x14ac:dyDescent="0.25">
      <c r="B2215" s="3">
        <v>43970</v>
      </c>
      <c r="C2215">
        <v>502.76</v>
      </c>
      <c r="D2215">
        <v>7.6638999999999999</v>
      </c>
      <c r="E2215">
        <v>86.98</v>
      </c>
      <c r="F2215">
        <v>89.914599999999993</v>
      </c>
      <c r="G2215">
        <v>99.370999999999995</v>
      </c>
      <c r="H2215">
        <v>1225.25</v>
      </c>
      <c r="I2215">
        <v>1.0923</v>
      </c>
      <c r="J2215">
        <v>7.0990000000000002</v>
      </c>
      <c r="K2215">
        <v>212.72329999999999</v>
      </c>
      <c r="L2215">
        <v>9680</v>
      </c>
      <c r="M2215">
        <v>46.84</v>
      </c>
      <c r="N2215">
        <v>1745.05</v>
      </c>
      <c r="O2215">
        <v>1.83</v>
      </c>
      <c r="P2215">
        <v>2.2149999999999999</v>
      </c>
      <c r="Q2215">
        <v>7.11</v>
      </c>
      <c r="R2215">
        <v>1.93</v>
      </c>
      <c r="S2215">
        <v>2.31</v>
      </c>
      <c r="T2215">
        <v>2.2999999999999998</v>
      </c>
      <c r="U2215">
        <v>453</v>
      </c>
      <c r="V2215">
        <v>2922.94</v>
      </c>
      <c r="W2215">
        <v>9185.1</v>
      </c>
      <c r="X2215">
        <v>9883.3700000000008</v>
      </c>
      <c r="Y2215">
        <v>1980.61</v>
      </c>
      <c r="Z2215">
        <v>20433.45</v>
      </c>
    </row>
    <row r="2216" spans="2:26" x14ac:dyDescent="0.25">
      <c r="B2216" s="3">
        <v>43969</v>
      </c>
      <c r="C2216">
        <v>506.67</v>
      </c>
      <c r="D2216">
        <v>7.7539999999999996</v>
      </c>
      <c r="E2216">
        <v>86.81</v>
      </c>
      <c r="F2216">
        <v>89.816299999999998</v>
      </c>
      <c r="G2216">
        <v>99.665000000000006</v>
      </c>
      <c r="H2216">
        <v>1232.4000000000001</v>
      </c>
      <c r="I2216">
        <v>1.0912999999999999</v>
      </c>
      <c r="J2216">
        <v>7.1096000000000004</v>
      </c>
      <c r="K2216">
        <v>214.3364</v>
      </c>
      <c r="L2216">
        <v>9745</v>
      </c>
      <c r="M2216">
        <v>47.39</v>
      </c>
      <c r="N2216">
        <v>1732.55</v>
      </c>
      <c r="O2216">
        <v>1.7829999999999999</v>
      </c>
      <c r="P2216">
        <v>2.2799999999999998</v>
      </c>
      <c r="Q2216">
        <v>7.18</v>
      </c>
      <c r="R2216">
        <v>1.98</v>
      </c>
      <c r="S2216">
        <v>2.36</v>
      </c>
      <c r="T2216">
        <v>2.31</v>
      </c>
      <c r="U2216">
        <v>427</v>
      </c>
      <c r="V2216">
        <v>2953.91</v>
      </c>
      <c r="W2216">
        <v>9234.83</v>
      </c>
      <c r="X2216">
        <v>9726.43</v>
      </c>
      <c r="Y2216">
        <v>1937.11</v>
      </c>
      <c r="Z2216">
        <v>20133.73</v>
      </c>
    </row>
    <row r="2217" spans="2:26" x14ac:dyDescent="0.25">
      <c r="B2217" s="3">
        <v>43968</v>
      </c>
      <c r="C2217">
        <v>530.37</v>
      </c>
      <c r="D2217">
        <v>8.0596999999999994</v>
      </c>
      <c r="E2217">
        <v>86.56</v>
      </c>
      <c r="F2217">
        <v>89.837299999999999</v>
      </c>
      <c r="G2217">
        <v>100.402</v>
      </c>
      <c r="H2217">
        <v>1231.2</v>
      </c>
      <c r="I2217">
        <v>1.0820000000000001</v>
      </c>
      <c r="J2217">
        <v>7.1018999999999997</v>
      </c>
      <c r="K2217">
        <v>210.4008</v>
      </c>
      <c r="L2217">
        <v>9395</v>
      </c>
      <c r="M2217">
        <v>46.4</v>
      </c>
      <c r="N2217">
        <v>1743.67</v>
      </c>
      <c r="O2217">
        <v>1.6459999999999999</v>
      </c>
      <c r="P2217">
        <v>2.105</v>
      </c>
      <c r="Q2217">
        <v>7.57</v>
      </c>
      <c r="R2217">
        <v>2.08</v>
      </c>
      <c r="S2217">
        <v>2.48</v>
      </c>
      <c r="T2217">
        <v>2.33</v>
      </c>
      <c r="U2217">
        <v>407</v>
      </c>
      <c r="V2217">
        <v>2863.7</v>
      </c>
      <c r="W2217">
        <v>9014.56</v>
      </c>
      <c r="X2217">
        <v>9674.57</v>
      </c>
      <c r="Y2217">
        <v>1927.28</v>
      </c>
      <c r="Z2217">
        <v>20037.47</v>
      </c>
    </row>
    <row r="2218" spans="2:26" x14ac:dyDescent="0.25">
      <c r="B2218" s="3">
        <v>43967</v>
      </c>
      <c r="C2218">
        <v>530.37</v>
      </c>
      <c r="D2218">
        <v>8.0596999999999994</v>
      </c>
      <c r="E2218">
        <v>86.56</v>
      </c>
      <c r="F2218">
        <v>89.837299999999999</v>
      </c>
      <c r="G2218">
        <v>100.402</v>
      </c>
      <c r="H2218">
        <v>1231.2</v>
      </c>
      <c r="I2218">
        <v>1.0820000000000001</v>
      </c>
      <c r="J2218">
        <v>7.1018999999999997</v>
      </c>
      <c r="K2218">
        <v>210.4008</v>
      </c>
      <c r="L2218">
        <v>9395</v>
      </c>
      <c r="M2218">
        <v>46.4</v>
      </c>
      <c r="N2218">
        <v>1743.67</v>
      </c>
      <c r="O2218">
        <v>1.6459999999999999</v>
      </c>
      <c r="P2218">
        <v>2.105</v>
      </c>
      <c r="Q2218">
        <v>7.57</v>
      </c>
      <c r="R2218">
        <v>2.08</v>
      </c>
      <c r="S2218">
        <v>2.48</v>
      </c>
      <c r="T2218">
        <v>2.33</v>
      </c>
      <c r="U2218">
        <v>407</v>
      </c>
      <c r="V2218">
        <v>2863.7</v>
      </c>
      <c r="W2218">
        <v>9014.56</v>
      </c>
      <c r="X2218">
        <v>9674.57</v>
      </c>
      <c r="Y2218">
        <v>1927.28</v>
      </c>
      <c r="Z2218">
        <v>20037.47</v>
      </c>
    </row>
    <row r="2219" spans="2:26" x14ac:dyDescent="0.25">
      <c r="B2219" s="3">
        <v>43966</v>
      </c>
      <c r="C2219">
        <v>530.37</v>
      </c>
      <c r="D2219">
        <v>8.0596999999999994</v>
      </c>
      <c r="E2219">
        <v>86.54</v>
      </c>
      <c r="F2219">
        <v>89.837299999999999</v>
      </c>
      <c r="G2219">
        <v>100.402</v>
      </c>
      <c r="H2219">
        <v>1231.2</v>
      </c>
      <c r="I2219">
        <v>1.0820000000000001</v>
      </c>
      <c r="J2219">
        <v>7.1018999999999997</v>
      </c>
      <c r="K2219">
        <v>210.4008</v>
      </c>
      <c r="L2219">
        <v>9395</v>
      </c>
      <c r="M2219">
        <v>46.4</v>
      </c>
      <c r="N2219">
        <v>1743.67</v>
      </c>
      <c r="O2219">
        <v>1.6459999999999999</v>
      </c>
      <c r="P2219">
        <v>2.105</v>
      </c>
      <c r="Q2219">
        <v>7.57</v>
      </c>
      <c r="R2219">
        <v>2.08</v>
      </c>
      <c r="S2219">
        <v>2.48</v>
      </c>
      <c r="T2219">
        <v>2.33</v>
      </c>
      <c r="U2219">
        <v>407</v>
      </c>
      <c r="V2219">
        <v>2863.7</v>
      </c>
      <c r="W2219">
        <v>9014.56</v>
      </c>
      <c r="X2219">
        <v>9674.57</v>
      </c>
      <c r="Y2219">
        <v>1927.28</v>
      </c>
      <c r="Z2219">
        <v>20037.47</v>
      </c>
    </row>
    <row r="2220" spans="2:26" x14ac:dyDescent="0.25">
      <c r="B2220" s="3">
        <v>43965</v>
      </c>
      <c r="C2220">
        <v>541.46</v>
      </c>
      <c r="D2220">
        <v>8.1220999999999997</v>
      </c>
      <c r="E2220">
        <v>86.63</v>
      </c>
      <c r="F2220">
        <v>89.996600000000001</v>
      </c>
      <c r="G2220">
        <v>100.46599999999999</v>
      </c>
      <c r="H2220">
        <v>1227.95</v>
      </c>
      <c r="I2220">
        <v>1.0805</v>
      </c>
      <c r="J2220">
        <v>7.0956999999999999</v>
      </c>
      <c r="K2220">
        <v>211.19290000000001</v>
      </c>
      <c r="L2220">
        <v>9725</v>
      </c>
      <c r="M2220">
        <v>46.68</v>
      </c>
      <c r="N2220">
        <v>1730.3</v>
      </c>
      <c r="O2220">
        <v>1.681</v>
      </c>
      <c r="P2220">
        <v>2.11</v>
      </c>
      <c r="Q2220">
        <v>7.5</v>
      </c>
      <c r="R2220">
        <v>2.12</v>
      </c>
      <c r="S2220">
        <v>2.5299999999999998</v>
      </c>
      <c r="T2220">
        <v>2.34</v>
      </c>
      <c r="U2220">
        <v>393</v>
      </c>
      <c r="V2220">
        <v>2852.5</v>
      </c>
      <c r="W2220">
        <v>8943.7199999999993</v>
      </c>
      <c r="X2220">
        <v>9687.1</v>
      </c>
      <c r="Y2220">
        <v>1924.96</v>
      </c>
      <c r="Z2220">
        <v>19914.78</v>
      </c>
    </row>
    <row r="2221" spans="2:26" x14ac:dyDescent="0.25">
      <c r="B2221" s="3">
        <v>43964</v>
      </c>
      <c r="C2221">
        <v>532.59</v>
      </c>
      <c r="D2221">
        <v>7.9776999999999996</v>
      </c>
      <c r="E2221">
        <v>86.85</v>
      </c>
      <c r="F2221">
        <v>90.194500000000005</v>
      </c>
      <c r="G2221">
        <v>100.242</v>
      </c>
      <c r="H2221">
        <v>1223.7</v>
      </c>
      <c r="I2221">
        <v>1.0818000000000001</v>
      </c>
      <c r="J2221">
        <v>7.0926</v>
      </c>
      <c r="K2221">
        <v>208.51249999999999</v>
      </c>
      <c r="L2221">
        <v>9270</v>
      </c>
      <c r="M2221">
        <v>46.62</v>
      </c>
      <c r="N2221">
        <v>1716.28</v>
      </c>
      <c r="O2221">
        <v>1.6160000000000001</v>
      </c>
      <c r="P2221">
        <v>2.1150000000000002</v>
      </c>
      <c r="Q2221">
        <v>7.35</v>
      </c>
      <c r="R2221">
        <v>2.11</v>
      </c>
      <c r="S2221">
        <v>2.52</v>
      </c>
      <c r="T2221">
        <v>2.34</v>
      </c>
      <c r="U2221">
        <v>398</v>
      </c>
      <c r="V2221">
        <v>2820</v>
      </c>
      <c r="W2221">
        <v>8863.17</v>
      </c>
      <c r="X2221">
        <v>9835.7099999999991</v>
      </c>
      <c r="Y2221">
        <v>1940.42</v>
      </c>
      <c r="Z2221">
        <v>20267.05</v>
      </c>
    </row>
    <row r="2222" spans="2:26" x14ac:dyDescent="0.25">
      <c r="B2222" s="3">
        <v>43963</v>
      </c>
      <c r="C2222">
        <v>523.51</v>
      </c>
      <c r="D2222">
        <v>7.8425000000000002</v>
      </c>
      <c r="E2222">
        <v>86.77</v>
      </c>
      <c r="F2222">
        <v>90.204700000000003</v>
      </c>
      <c r="G2222">
        <v>99.933000000000007</v>
      </c>
      <c r="H2222">
        <v>1224.8499999999999</v>
      </c>
      <c r="I2222">
        <v>1.0848</v>
      </c>
      <c r="J2222">
        <v>7.0834999999999999</v>
      </c>
      <c r="K2222">
        <v>208.40710000000001</v>
      </c>
      <c r="L2222">
        <v>8870</v>
      </c>
      <c r="M2222">
        <v>46.15</v>
      </c>
      <c r="N2222">
        <v>1702.7</v>
      </c>
      <c r="O2222">
        <v>1.72</v>
      </c>
      <c r="P2222">
        <v>2.1150000000000002</v>
      </c>
      <c r="Q2222">
        <v>7.16</v>
      </c>
      <c r="R2222">
        <v>2.11</v>
      </c>
      <c r="S2222">
        <v>2.5099999999999998</v>
      </c>
      <c r="T2222">
        <v>2.34</v>
      </c>
      <c r="U2222">
        <v>433</v>
      </c>
      <c r="V2222">
        <v>2870.12</v>
      </c>
      <c r="W2222">
        <v>9002.5499999999993</v>
      </c>
      <c r="X2222">
        <v>9832.1</v>
      </c>
      <c r="Y2222">
        <v>1922.17</v>
      </c>
      <c r="Z2222">
        <v>20366.48</v>
      </c>
    </row>
    <row r="2223" spans="2:26" x14ac:dyDescent="0.25">
      <c r="B2223" s="3">
        <v>43962</v>
      </c>
      <c r="C2223">
        <v>524.03</v>
      </c>
      <c r="D2223">
        <v>7.9179000000000004</v>
      </c>
      <c r="E2223">
        <v>86.58</v>
      </c>
      <c r="F2223">
        <v>90.113</v>
      </c>
      <c r="G2223">
        <v>100.236</v>
      </c>
      <c r="H2223">
        <v>1220.5</v>
      </c>
      <c r="I2223">
        <v>1.0807</v>
      </c>
      <c r="J2223">
        <v>7.0987</v>
      </c>
      <c r="K2223">
        <v>210.2551</v>
      </c>
      <c r="L2223">
        <v>8795</v>
      </c>
      <c r="M2223">
        <v>46.04</v>
      </c>
      <c r="N2223">
        <v>1697.93</v>
      </c>
      <c r="O2223">
        <v>1.8260000000000001</v>
      </c>
      <c r="P2223">
        <v>2.04</v>
      </c>
      <c r="Q2223">
        <v>7.22</v>
      </c>
      <c r="R2223">
        <v>2.13</v>
      </c>
      <c r="S2223">
        <v>2.5299999999999998</v>
      </c>
      <c r="T2223">
        <v>2.33</v>
      </c>
      <c r="U2223">
        <v>474</v>
      </c>
      <c r="V2223">
        <v>2930.32</v>
      </c>
      <c r="W2223">
        <v>9192.34</v>
      </c>
      <c r="X2223">
        <v>9990.48</v>
      </c>
      <c r="Y2223">
        <v>1935.4</v>
      </c>
      <c r="Z2223">
        <v>20390.66</v>
      </c>
    </row>
    <row r="2224" spans="2:26" x14ac:dyDescent="0.25">
      <c r="B2224" s="3">
        <v>43961</v>
      </c>
      <c r="C2224">
        <v>534.74</v>
      </c>
      <c r="D2224">
        <v>8.0073000000000008</v>
      </c>
      <c r="E2224">
        <v>86.51</v>
      </c>
      <c r="F2224">
        <v>89.870099999999994</v>
      </c>
      <c r="G2224">
        <v>99.733999999999995</v>
      </c>
      <c r="H2224">
        <v>1219.9000000000001</v>
      </c>
      <c r="I2224">
        <v>1.0839000000000001</v>
      </c>
      <c r="J2224">
        <v>7.0742000000000003</v>
      </c>
      <c r="K2224">
        <v>213.00819999999999</v>
      </c>
      <c r="L2224">
        <v>10030</v>
      </c>
      <c r="M2224">
        <v>47.06</v>
      </c>
      <c r="N2224">
        <v>1702.7</v>
      </c>
      <c r="O2224">
        <v>1.823</v>
      </c>
      <c r="P2224">
        <v>2.0299999999999998</v>
      </c>
      <c r="Q2224">
        <v>7.25</v>
      </c>
      <c r="R2224">
        <v>2.12</v>
      </c>
      <c r="S2224">
        <v>2.5</v>
      </c>
      <c r="T2224">
        <v>2.34</v>
      </c>
      <c r="U2224">
        <v>514</v>
      </c>
      <c r="V2224">
        <v>2929.8</v>
      </c>
      <c r="W2224">
        <v>9121.32</v>
      </c>
      <c r="X2224">
        <v>9868.34</v>
      </c>
      <c r="Y2224">
        <v>1945.82</v>
      </c>
      <c r="Z2224">
        <v>20179.09</v>
      </c>
    </row>
    <row r="2225" spans="2:26" x14ac:dyDescent="0.25">
      <c r="B2225" s="3">
        <v>43960</v>
      </c>
      <c r="C2225">
        <v>534.74</v>
      </c>
      <c r="D2225">
        <v>8.0073000000000008</v>
      </c>
      <c r="E2225">
        <v>86.51</v>
      </c>
      <c r="F2225">
        <v>89.870099999999994</v>
      </c>
      <c r="G2225">
        <v>99.733999999999995</v>
      </c>
      <c r="H2225">
        <v>1219.9000000000001</v>
      </c>
      <c r="I2225">
        <v>1.0839000000000001</v>
      </c>
      <c r="J2225">
        <v>7.0742000000000003</v>
      </c>
      <c r="K2225">
        <v>213.00819999999999</v>
      </c>
      <c r="L2225">
        <v>10030</v>
      </c>
      <c r="M2225">
        <v>47.06</v>
      </c>
      <c r="N2225">
        <v>1702.7</v>
      </c>
      <c r="O2225">
        <v>1.823</v>
      </c>
      <c r="P2225">
        <v>2.0299999999999998</v>
      </c>
      <c r="Q2225">
        <v>7.25</v>
      </c>
      <c r="R2225">
        <v>2.12</v>
      </c>
      <c r="S2225">
        <v>2.5</v>
      </c>
      <c r="T2225">
        <v>2.34</v>
      </c>
      <c r="U2225">
        <v>514</v>
      </c>
      <c r="V2225">
        <v>2929.8</v>
      </c>
      <c r="W2225">
        <v>9121.32</v>
      </c>
      <c r="X2225">
        <v>9868.34</v>
      </c>
      <c r="Y2225">
        <v>1945.82</v>
      </c>
      <c r="Z2225">
        <v>20179.09</v>
      </c>
    </row>
    <row r="2226" spans="2:26" x14ac:dyDescent="0.25">
      <c r="B2226" s="3">
        <v>43959</v>
      </c>
      <c r="C2226">
        <v>534.74</v>
      </c>
      <c r="D2226">
        <v>8.0073000000000008</v>
      </c>
      <c r="E2226">
        <v>86.46</v>
      </c>
      <c r="F2226">
        <v>89.870099999999994</v>
      </c>
      <c r="G2226">
        <v>99.733999999999995</v>
      </c>
      <c r="H2226">
        <v>1219.9000000000001</v>
      </c>
      <c r="I2226">
        <v>1.0839000000000001</v>
      </c>
      <c r="J2226">
        <v>7.0742000000000003</v>
      </c>
      <c r="K2226">
        <v>213.00819999999999</v>
      </c>
      <c r="L2226">
        <v>10030</v>
      </c>
      <c r="M2226">
        <v>47.06</v>
      </c>
      <c r="N2226">
        <v>1702.7</v>
      </c>
      <c r="O2226">
        <v>1.823</v>
      </c>
      <c r="P2226">
        <v>2.0299999999999998</v>
      </c>
      <c r="Q2226">
        <v>7.25</v>
      </c>
      <c r="R2226">
        <v>2.12</v>
      </c>
      <c r="S2226">
        <v>2.5</v>
      </c>
      <c r="T2226">
        <v>2.34</v>
      </c>
      <c r="U2226">
        <v>514</v>
      </c>
      <c r="V2226">
        <v>2929.8</v>
      </c>
      <c r="W2226">
        <v>9121.32</v>
      </c>
      <c r="X2226">
        <v>9868.34</v>
      </c>
      <c r="Y2226">
        <v>1945.82</v>
      </c>
      <c r="Z2226">
        <v>20179.09</v>
      </c>
    </row>
    <row r="2227" spans="2:26" x14ac:dyDescent="0.25">
      <c r="B2227" s="3">
        <v>43958</v>
      </c>
      <c r="C2227">
        <v>545.21</v>
      </c>
      <c r="D2227">
        <v>8.0879999999999992</v>
      </c>
      <c r="E2227">
        <v>86.25</v>
      </c>
      <c r="F2227">
        <v>89.864599999999996</v>
      </c>
      <c r="G2227">
        <v>99.888999999999996</v>
      </c>
      <c r="H2227">
        <v>1224.95</v>
      </c>
      <c r="I2227">
        <v>1.0833999999999999</v>
      </c>
      <c r="J2227">
        <v>7.0842000000000001</v>
      </c>
      <c r="K2227">
        <v>208.9204</v>
      </c>
      <c r="L2227">
        <v>10010</v>
      </c>
      <c r="M2227">
        <v>45.19</v>
      </c>
      <c r="N2227">
        <v>1716.06</v>
      </c>
      <c r="O2227">
        <v>1.8939999999999999</v>
      </c>
      <c r="P2227">
        <v>2.0249999999999999</v>
      </c>
      <c r="Q2227">
        <v>7.35</v>
      </c>
      <c r="R2227">
        <v>2.1</v>
      </c>
      <c r="S2227">
        <v>2.48</v>
      </c>
      <c r="T2227">
        <v>2.33</v>
      </c>
      <c r="U2227">
        <v>514</v>
      </c>
      <c r="V2227">
        <v>2881.19</v>
      </c>
      <c r="W2227">
        <v>8979.66</v>
      </c>
      <c r="X2227">
        <v>9764.26</v>
      </c>
      <c r="Y2227">
        <v>1928.61</v>
      </c>
      <c r="Z2227">
        <v>19674.77</v>
      </c>
    </row>
    <row r="2228" spans="2:26" x14ac:dyDescent="0.25">
      <c r="B2228" s="3">
        <v>43957</v>
      </c>
      <c r="C2228">
        <v>542.5</v>
      </c>
      <c r="D2228">
        <v>8.1082000000000001</v>
      </c>
      <c r="E2228">
        <v>86.02</v>
      </c>
      <c r="F2228">
        <v>89.613699999999994</v>
      </c>
      <c r="G2228">
        <v>100.09099999999999</v>
      </c>
      <c r="H2228">
        <v>1222.05</v>
      </c>
      <c r="I2228">
        <v>1.0794999999999999</v>
      </c>
      <c r="J2228">
        <v>7.1045999999999996</v>
      </c>
      <c r="K2228">
        <v>214.96709999999999</v>
      </c>
      <c r="L2228">
        <v>9340</v>
      </c>
      <c r="M2228">
        <v>44.54</v>
      </c>
      <c r="N2228">
        <v>1685.71</v>
      </c>
      <c r="O2228">
        <v>1.944</v>
      </c>
      <c r="P2228">
        <v>2.02</v>
      </c>
      <c r="Q2228">
        <v>7.36</v>
      </c>
      <c r="R2228">
        <v>2.0699999999999998</v>
      </c>
      <c r="S2228">
        <v>2.42</v>
      </c>
      <c r="T2228">
        <v>2.3199999999999998</v>
      </c>
      <c r="U2228">
        <v>534</v>
      </c>
      <c r="V2228">
        <v>2848.42</v>
      </c>
      <c r="W2228">
        <v>8854.39</v>
      </c>
      <c r="X2228">
        <v>9807.76</v>
      </c>
      <c r="Y2228">
        <v>1928.76</v>
      </c>
      <c r="Z2228">
        <v>19619.349999999999</v>
      </c>
    </row>
    <row r="2229" spans="2:26" x14ac:dyDescent="0.25">
      <c r="B2229" s="3">
        <v>43956</v>
      </c>
      <c r="C2229">
        <v>545.57000000000005</v>
      </c>
      <c r="D2229">
        <v>8.8977000000000004</v>
      </c>
      <c r="E2229">
        <v>85.89</v>
      </c>
      <c r="F2229">
        <v>89.476799999999997</v>
      </c>
      <c r="G2229">
        <v>99.709000000000003</v>
      </c>
      <c r="H2229">
        <v>1229.1500000000001</v>
      </c>
      <c r="I2229">
        <v>1.0840000000000001</v>
      </c>
      <c r="J2229">
        <v>7.0632999999999999</v>
      </c>
      <c r="K2229">
        <v>219.37010000000001</v>
      </c>
      <c r="L2229">
        <v>8985</v>
      </c>
      <c r="M2229">
        <v>44.74</v>
      </c>
      <c r="N2229">
        <v>1705.92</v>
      </c>
      <c r="O2229">
        <v>2.1339999999999999</v>
      </c>
      <c r="P2229">
        <v>2.02</v>
      </c>
      <c r="Q2229">
        <v>7.37</v>
      </c>
      <c r="R2229">
        <v>2.06</v>
      </c>
      <c r="S2229">
        <v>2.4</v>
      </c>
      <c r="T2229">
        <v>2.3199999999999998</v>
      </c>
      <c r="U2229">
        <v>575</v>
      </c>
      <c r="V2229">
        <v>2868.44</v>
      </c>
      <c r="W2229">
        <v>8809.1200000000008</v>
      </c>
      <c r="X2229">
        <v>9698.2199999999993</v>
      </c>
      <c r="Y2229">
        <v>1895.37</v>
      </c>
      <c r="Z2229">
        <v>19619.349999999999</v>
      </c>
    </row>
    <row r="2230" spans="2:26" x14ac:dyDescent="0.25">
      <c r="B2230" s="3">
        <v>43955</v>
      </c>
      <c r="C2230">
        <v>558.28</v>
      </c>
      <c r="D2230">
        <v>9.4027999999999992</v>
      </c>
      <c r="E2230">
        <v>85.75</v>
      </c>
      <c r="F2230">
        <v>89.356899999999996</v>
      </c>
      <c r="G2230">
        <v>99.483999999999995</v>
      </c>
      <c r="H2230">
        <v>1229.1500000000001</v>
      </c>
      <c r="I2230">
        <v>1.0907</v>
      </c>
      <c r="J2230">
        <v>7.0632999999999999</v>
      </c>
      <c r="K2230">
        <v>220.80779999999999</v>
      </c>
      <c r="L2230">
        <v>8935</v>
      </c>
      <c r="M2230">
        <v>44.56</v>
      </c>
      <c r="N2230">
        <v>1702.07</v>
      </c>
      <c r="O2230">
        <v>1.9930000000000001</v>
      </c>
      <c r="P2230">
        <v>2</v>
      </c>
      <c r="Q2230">
        <v>7.53</v>
      </c>
      <c r="R2230">
        <v>2.0699999999999998</v>
      </c>
      <c r="S2230">
        <v>2.4</v>
      </c>
      <c r="T2230">
        <v>2.31</v>
      </c>
      <c r="U2230">
        <v>598</v>
      </c>
      <c r="V2230">
        <v>2842.74</v>
      </c>
      <c r="W2230">
        <v>8710.7199999999993</v>
      </c>
      <c r="X2230">
        <v>9599.02</v>
      </c>
      <c r="Y2230">
        <v>1895.37</v>
      </c>
      <c r="Z2230">
        <v>19619.349999999999</v>
      </c>
    </row>
    <row r="2231" spans="2:26" x14ac:dyDescent="0.25">
      <c r="B2231" s="3">
        <v>43954</v>
      </c>
      <c r="C2231">
        <v>556.4</v>
      </c>
      <c r="D2231">
        <v>9.0440000000000005</v>
      </c>
      <c r="E2231">
        <v>85.97</v>
      </c>
      <c r="F2231">
        <v>89.302800000000005</v>
      </c>
      <c r="G2231">
        <v>99.078999999999994</v>
      </c>
      <c r="H2231">
        <v>1218.5</v>
      </c>
      <c r="I2231">
        <v>1.0981000000000001</v>
      </c>
      <c r="J2231">
        <v>7.0632999999999999</v>
      </c>
      <c r="K2231">
        <v>223.2285</v>
      </c>
      <c r="L2231">
        <v>8840</v>
      </c>
      <c r="M2231">
        <v>44.82</v>
      </c>
      <c r="N2231">
        <v>1700.42</v>
      </c>
      <c r="O2231">
        <v>1.89</v>
      </c>
      <c r="P2231">
        <v>2</v>
      </c>
      <c r="Q2231">
        <v>7.45</v>
      </c>
      <c r="R2231">
        <v>2.06</v>
      </c>
      <c r="S2231">
        <v>2.37</v>
      </c>
      <c r="T2231">
        <v>2.31</v>
      </c>
      <c r="U2231">
        <v>617</v>
      </c>
      <c r="V2231">
        <v>2830.71</v>
      </c>
      <c r="W2231">
        <v>8604.9500000000007</v>
      </c>
      <c r="X2231">
        <v>10040.870000000001</v>
      </c>
      <c r="Y2231">
        <v>1947.56</v>
      </c>
      <c r="Z2231">
        <v>19619.349999999999</v>
      </c>
    </row>
    <row r="2232" spans="2:26" x14ac:dyDescent="0.25">
      <c r="B2232" s="3">
        <v>43953</v>
      </c>
      <c r="C2232">
        <v>556.4</v>
      </c>
      <c r="D2232">
        <v>9.0440000000000005</v>
      </c>
      <c r="E2232">
        <v>85.97</v>
      </c>
      <c r="F2232">
        <v>89.302800000000005</v>
      </c>
      <c r="G2232">
        <v>99.078999999999994</v>
      </c>
      <c r="H2232">
        <v>1218.5</v>
      </c>
      <c r="I2232">
        <v>1.0981000000000001</v>
      </c>
      <c r="J2232">
        <v>7.0632999999999999</v>
      </c>
      <c r="K2232">
        <v>223.2285</v>
      </c>
      <c r="L2232">
        <v>8840</v>
      </c>
      <c r="M2232">
        <v>44.82</v>
      </c>
      <c r="N2232">
        <v>1700.42</v>
      </c>
      <c r="O2232">
        <v>1.89</v>
      </c>
      <c r="P2232">
        <v>2</v>
      </c>
      <c r="Q2232">
        <v>7.45</v>
      </c>
      <c r="R2232">
        <v>2.06</v>
      </c>
      <c r="S2232">
        <v>2.37</v>
      </c>
      <c r="T2232">
        <v>2.31</v>
      </c>
      <c r="U2232">
        <v>617</v>
      </c>
      <c r="V2232">
        <v>2830.71</v>
      </c>
      <c r="W2232">
        <v>8604.9500000000007</v>
      </c>
      <c r="X2232">
        <v>10040.870000000001</v>
      </c>
      <c r="Y2232">
        <v>1947.56</v>
      </c>
      <c r="Z2232">
        <v>19619.349999999999</v>
      </c>
    </row>
    <row r="2233" spans="2:26" x14ac:dyDescent="0.25">
      <c r="B2233" s="3">
        <v>43952</v>
      </c>
      <c r="C2233">
        <v>556.4</v>
      </c>
      <c r="D2233">
        <v>9.0440000000000005</v>
      </c>
      <c r="E2233">
        <v>85.97</v>
      </c>
      <c r="F2233">
        <v>89.302800000000005</v>
      </c>
      <c r="G2233">
        <v>99.078999999999994</v>
      </c>
      <c r="H2233">
        <v>1218.5</v>
      </c>
      <c r="I2233">
        <v>1.0981000000000001</v>
      </c>
      <c r="J2233">
        <v>7.0632999999999999</v>
      </c>
      <c r="K2233">
        <v>223.2285</v>
      </c>
      <c r="L2233">
        <v>8840</v>
      </c>
      <c r="M2233">
        <v>44.82</v>
      </c>
      <c r="N2233">
        <v>1700.42</v>
      </c>
      <c r="O2233">
        <v>1.89</v>
      </c>
      <c r="P2233">
        <v>2</v>
      </c>
      <c r="Q2233">
        <v>7.45</v>
      </c>
      <c r="R2233">
        <v>2.06</v>
      </c>
      <c r="S2233">
        <v>2.37</v>
      </c>
      <c r="T2233">
        <v>2.31</v>
      </c>
      <c r="U2233">
        <v>617</v>
      </c>
      <c r="V2233">
        <v>2830.71</v>
      </c>
      <c r="W2233">
        <v>8604.9500000000007</v>
      </c>
      <c r="X2233">
        <v>10040.870000000001</v>
      </c>
      <c r="Y2233">
        <v>1947.56</v>
      </c>
      <c r="Z2233">
        <v>19619.349999999999</v>
      </c>
    </row>
    <row r="2234" spans="2:26" x14ac:dyDescent="0.25">
      <c r="B2234" s="3">
        <v>43951</v>
      </c>
      <c r="C2234">
        <v>557.28</v>
      </c>
      <c r="D2234">
        <v>9.0214999999999996</v>
      </c>
      <c r="E2234">
        <v>86.11</v>
      </c>
      <c r="F2234">
        <v>89.238600000000005</v>
      </c>
      <c r="G2234">
        <v>99.016000000000005</v>
      </c>
      <c r="H2234">
        <v>1218.5</v>
      </c>
      <c r="I2234">
        <v>1.0954999999999999</v>
      </c>
      <c r="J2234">
        <v>7.0632999999999999</v>
      </c>
      <c r="K2234">
        <v>221.34819999999999</v>
      </c>
      <c r="L2234">
        <v>8930</v>
      </c>
      <c r="M2234">
        <v>45.84</v>
      </c>
      <c r="N2234">
        <v>1686.5</v>
      </c>
      <c r="O2234">
        <v>1.9490000000000001</v>
      </c>
      <c r="P2234">
        <v>2.0049999999999999</v>
      </c>
      <c r="Q2234">
        <v>7.44</v>
      </c>
      <c r="R2234">
        <v>2.02</v>
      </c>
      <c r="S2234">
        <v>2.3199999999999998</v>
      </c>
      <c r="T2234">
        <v>2.3199999999999998</v>
      </c>
      <c r="U2234">
        <v>635</v>
      </c>
      <c r="V2234">
        <v>2912.43</v>
      </c>
      <c r="W2234">
        <v>8889.5499999999993</v>
      </c>
      <c r="X2234">
        <v>10040.870000000001</v>
      </c>
      <c r="Y2234">
        <v>1947.56</v>
      </c>
      <c r="Z2234">
        <v>20193.689999999999</v>
      </c>
    </row>
    <row r="2235" spans="2:26" x14ac:dyDescent="0.25">
      <c r="B2235" s="3">
        <v>43950</v>
      </c>
      <c r="C2235">
        <v>578.02</v>
      </c>
      <c r="D2235">
        <v>9.0914000000000001</v>
      </c>
      <c r="E2235">
        <v>86.03</v>
      </c>
      <c r="F2235">
        <v>88.971999999999994</v>
      </c>
      <c r="G2235">
        <v>99.564999999999998</v>
      </c>
      <c r="H2235">
        <v>1218.5</v>
      </c>
      <c r="I2235">
        <v>1.0872999999999999</v>
      </c>
      <c r="J2235">
        <v>7.0768000000000004</v>
      </c>
      <c r="K2235">
        <v>226.9383</v>
      </c>
      <c r="L2235">
        <v>8825</v>
      </c>
      <c r="M2235">
        <v>44.91</v>
      </c>
      <c r="N2235">
        <v>1713.41</v>
      </c>
      <c r="O2235">
        <v>1.869</v>
      </c>
      <c r="P2235">
        <v>2</v>
      </c>
      <c r="Q2235">
        <v>7.58</v>
      </c>
      <c r="R2235">
        <v>2.04</v>
      </c>
      <c r="S2235">
        <v>2.33</v>
      </c>
      <c r="T2235">
        <v>2.3199999999999998</v>
      </c>
      <c r="U2235">
        <v>643</v>
      </c>
      <c r="V2235">
        <v>2939.51</v>
      </c>
      <c r="W2235">
        <v>8914.7099999999991</v>
      </c>
      <c r="X2235">
        <v>10040.870000000001</v>
      </c>
      <c r="Y2235">
        <v>1947.56</v>
      </c>
      <c r="Z2235">
        <v>19771.189999999999</v>
      </c>
    </row>
    <row r="2236" spans="2:26" x14ac:dyDescent="0.25">
      <c r="B2236" s="3">
        <v>43949</v>
      </c>
      <c r="C2236">
        <v>591.02</v>
      </c>
      <c r="D2236">
        <v>9.2090999999999994</v>
      </c>
      <c r="E2236">
        <v>85.94</v>
      </c>
      <c r="F2236">
        <v>88.793000000000006</v>
      </c>
      <c r="G2236">
        <v>99.864999999999995</v>
      </c>
      <c r="H2236">
        <v>1225.0999999999999</v>
      </c>
      <c r="I2236">
        <v>1.0820000000000001</v>
      </c>
      <c r="J2236">
        <v>7.0796000000000001</v>
      </c>
      <c r="K2236">
        <v>222.19560000000001</v>
      </c>
      <c r="L2236">
        <v>7780</v>
      </c>
      <c r="M2236">
        <v>45.11</v>
      </c>
      <c r="N2236">
        <v>1707.79</v>
      </c>
      <c r="O2236">
        <v>1.794</v>
      </c>
      <c r="P2236">
        <v>2</v>
      </c>
      <c r="Q2236">
        <v>7.73</v>
      </c>
      <c r="R2236">
        <v>2.0699999999999998</v>
      </c>
      <c r="S2236">
        <v>2.36</v>
      </c>
      <c r="T2236">
        <v>2.31</v>
      </c>
      <c r="U2236">
        <v>655</v>
      </c>
      <c r="V2236">
        <v>2863.39</v>
      </c>
      <c r="W2236">
        <v>8607.73</v>
      </c>
      <c r="X2236">
        <v>9983.69</v>
      </c>
      <c r="Y2236">
        <v>1934.09</v>
      </c>
      <c r="Z2236">
        <v>19771.189999999999</v>
      </c>
    </row>
    <row r="2237" spans="2:26" x14ac:dyDescent="0.25">
      <c r="B2237" s="3">
        <v>43948</v>
      </c>
      <c r="C2237">
        <v>587.28</v>
      </c>
      <c r="D2237">
        <v>9.2624999999999993</v>
      </c>
      <c r="E2237">
        <v>86.02</v>
      </c>
      <c r="F2237">
        <v>88.549700000000001</v>
      </c>
      <c r="G2237">
        <v>100.041</v>
      </c>
      <c r="H2237">
        <v>1226.0999999999999</v>
      </c>
      <c r="I2237">
        <v>1.0829</v>
      </c>
      <c r="J2237">
        <v>7.0872999999999999</v>
      </c>
      <c r="K2237">
        <v>216.3877</v>
      </c>
      <c r="L2237">
        <v>7780</v>
      </c>
      <c r="M2237">
        <v>44.83</v>
      </c>
      <c r="N2237">
        <v>1713.99</v>
      </c>
      <c r="O2237">
        <v>1.819</v>
      </c>
      <c r="P2237">
        <v>1.9950000000000001</v>
      </c>
      <c r="Q2237">
        <v>7.74</v>
      </c>
      <c r="R2237">
        <v>2.0699999999999998</v>
      </c>
      <c r="S2237">
        <v>2.34</v>
      </c>
      <c r="T2237">
        <v>2.2999999999999998</v>
      </c>
      <c r="U2237">
        <v>661</v>
      </c>
      <c r="V2237">
        <v>2878.48</v>
      </c>
      <c r="W2237">
        <v>8730.16</v>
      </c>
      <c r="X2237">
        <v>9875.59</v>
      </c>
      <c r="Y2237">
        <v>1922.77</v>
      </c>
      <c r="Z2237">
        <v>19783.22</v>
      </c>
    </row>
    <row r="2238" spans="2:26" x14ac:dyDescent="0.25">
      <c r="B2238" s="3">
        <v>43947</v>
      </c>
      <c r="C2238">
        <v>590.1</v>
      </c>
      <c r="D2238">
        <v>9.3389000000000006</v>
      </c>
      <c r="E2238">
        <v>86.21</v>
      </c>
      <c r="F2238">
        <v>88.398300000000006</v>
      </c>
      <c r="G2238">
        <v>100.38</v>
      </c>
      <c r="H2238">
        <v>1235.6500000000001</v>
      </c>
      <c r="I2238">
        <v>1.0823</v>
      </c>
      <c r="J2238">
        <v>7.0819000000000001</v>
      </c>
      <c r="K2238">
        <v>219.982</v>
      </c>
      <c r="L2238">
        <v>7460.86</v>
      </c>
      <c r="M2238">
        <v>45.04</v>
      </c>
      <c r="N2238">
        <v>1729.6</v>
      </c>
      <c r="O2238">
        <v>1.746</v>
      </c>
      <c r="P2238">
        <v>2.0249999999999999</v>
      </c>
      <c r="Q2238">
        <v>7.75</v>
      </c>
      <c r="R2238">
        <v>2.09</v>
      </c>
      <c r="S2238">
        <v>2.36</v>
      </c>
      <c r="T2238">
        <v>2.3199999999999998</v>
      </c>
      <c r="U2238">
        <v>665</v>
      </c>
      <c r="V2238">
        <v>2836.74</v>
      </c>
      <c r="W2238">
        <v>8634.52</v>
      </c>
      <c r="X2238">
        <v>9656.19</v>
      </c>
      <c r="Y2238">
        <v>1889.01</v>
      </c>
      <c r="Z2238">
        <v>19262</v>
      </c>
    </row>
    <row r="2239" spans="2:26" x14ac:dyDescent="0.25">
      <c r="B2239" s="3">
        <v>43946</v>
      </c>
      <c r="C2239">
        <v>590.1</v>
      </c>
      <c r="D2239">
        <v>9.3389000000000006</v>
      </c>
      <c r="E2239">
        <v>86.21</v>
      </c>
      <c r="F2239">
        <v>88.398300000000006</v>
      </c>
      <c r="G2239">
        <v>100.38</v>
      </c>
      <c r="H2239">
        <v>1235.6500000000001</v>
      </c>
      <c r="I2239">
        <v>1.0823</v>
      </c>
      <c r="J2239">
        <v>7.0819000000000001</v>
      </c>
      <c r="K2239">
        <v>219.982</v>
      </c>
      <c r="L2239">
        <v>7460.86</v>
      </c>
      <c r="M2239">
        <v>45.04</v>
      </c>
      <c r="N2239">
        <v>1729.6</v>
      </c>
      <c r="O2239">
        <v>1.746</v>
      </c>
      <c r="P2239">
        <v>2.0249999999999999</v>
      </c>
      <c r="Q2239">
        <v>7.75</v>
      </c>
      <c r="R2239">
        <v>2.09</v>
      </c>
      <c r="S2239">
        <v>2.36</v>
      </c>
      <c r="T2239">
        <v>2.3199999999999998</v>
      </c>
      <c r="U2239">
        <v>665</v>
      </c>
      <c r="V2239">
        <v>2836.74</v>
      </c>
      <c r="W2239">
        <v>8634.52</v>
      </c>
      <c r="X2239">
        <v>9656.19</v>
      </c>
      <c r="Y2239">
        <v>1889.01</v>
      </c>
      <c r="Z2239">
        <v>19262</v>
      </c>
    </row>
    <row r="2240" spans="2:26" x14ac:dyDescent="0.25">
      <c r="B2240" s="3">
        <v>43945</v>
      </c>
      <c r="C2240">
        <v>590.1</v>
      </c>
      <c r="D2240">
        <v>9.3389000000000006</v>
      </c>
      <c r="E2240">
        <v>86.14</v>
      </c>
      <c r="F2240">
        <v>88.398300000000006</v>
      </c>
      <c r="G2240">
        <v>100.38</v>
      </c>
      <c r="H2240">
        <v>1235.6500000000001</v>
      </c>
      <c r="I2240">
        <v>1.0823</v>
      </c>
      <c r="J2240">
        <v>7.0819000000000001</v>
      </c>
      <c r="K2240">
        <v>219.982</v>
      </c>
      <c r="L2240">
        <v>7460.86</v>
      </c>
      <c r="M2240">
        <v>45.04</v>
      </c>
      <c r="N2240">
        <v>1729.6</v>
      </c>
      <c r="O2240">
        <v>1.746</v>
      </c>
      <c r="P2240">
        <v>2.0249999999999999</v>
      </c>
      <c r="Q2240">
        <v>7.75</v>
      </c>
      <c r="R2240">
        <v>2.09</v>
      </c>
      <c r="S2240">
        <v>2.36</v>
      </c>
      <c r="T2240">
        <v>2.3199999999999998</v>
      </c>
      <c r="U2240">
        <v>665</v>
      </c>
      <c r="V2240">
        <v>2836.74</v>
      </c>
      <c r="W2240">
        <v>8634.52</v>
      </c>
      <c r="X2240">
        <v>9656.19</v>
      </c>
      <c r="Y2240">
        <v>1889.01</v>
      </c>
      <c r="Z2240">
        <v>19262</v>
      </c>
    </row>
    <row r="2241" spans="2:26" x14ac:dyDescent="0.25">
      <c r="B2241" s="3">
        <v>43944</v>
      </c>
      <c r="C2241">
        <v>586.80999999999995</v>
      </c>
      <c r="D2241">
        <v>9.2398000000000007</v>
      </c>
      <c r="E2241">
        <v>86.24</v>
      </c>
      <c r="F2241">
        <v>88.316000000000003</v>
      </c>
      <c r="G2241">
        <v>100.43300000000001</v>
      </c>
      <c r="H2241">
        <v>1229.8</v>
      </c>
      <c r="I2241">
        <v>1.0777000000000001</v>
      </c>
      <c r="J2241">
        <v>7.0667</v>
      </c>
      <c r="K2241">
        <v>222.85579999999999</v>
      </c>
      <c r="L2241">
        <v>7540</v>
      </c>
      <c r="M2241">
        <v>45.33</v>
      </c>
      <c r="N2241">
        <v>1730.51</v>
      </c>
      <c r="O2241">
        <v>1.8149999999999999</v>
      </c>
      <c r="P2241">
        <v>2.0499999999999998</v>
      </c>
      <c r="Q2241">
        <v>7.62</v>
      </c>
      <c r="R2241">
        <v>2.08</v>
      </c>
      <c r="S2241">
        <v>2.34</v>
      </c>
      <c r="T2241">
        <v>2.31</v>
      </c>
      <c r="U2241">
        <v>672</v>
      </c>
      <c r="V2241">
        <v>2797.8</v>
      </c>
      <c r="W2241">
        <v>8494.75</v>
      </c>
      <c r="X2241">
        <v>9703.99</v>
      </c>
      <c r="Y2241">
        <v>1914.73</v>
      </c>
      <c r="Z2241">
        <v>19429.439999999999</v>
      </c>
    </row>
    <row r="2242" spans="2:26" x14ac:dyDescent="0.25">
      <c r="B2242" s="3">
        <v>43943</v>
      </c>
      <c r="C2242">
        <v>587.29</v>
      </c>
      <c r="D2242">
        <v>9.1399000000000008</v>
      </c>
      <c r="E2242">
        <v>86.25</v>
      </c>
      <c r="F2242">
        <v>88.054299999999998</v>
      </c>
      <c r="G2242">
        <v>100.38800000000001</v>
      </c>
      <c r="H2242">
        <v>1232.3</v>
      </c>
      <c r="I2242">
        <v>1.0823</v>
      </c>
      <c r="J2242">
        <v>7.0841000000000003</v>
      </c>
      <c r="K2242">
        <v>225.95869999999999</v>
      </c>
      <c r="L2242">
        <v>7115</v>
      </c>
      <c r="M2242">
        <v>46.09</v>
      </c>
      <c r="N2242">
        <v>1714.08</v>
      </c>
      <c r="O2242">
        <v>1.9390000000000001</v>
      </c>
      <c r="P2242">
        <v>2.0750000000000002</v>
      </c>
      <c r="Q2242">
        <v>7.61</v>
      </c>
      <c r="R2242">
        <v>2.11</v>
      </c>
      <c r="S2242">
        <v>2.37</v>
      </c>
      <c r="T2242">
        <v>2.2599999999999998</v>
      </c>
      <c r="U2242">
        <v>694</v>
      </c>
      <c r="V2242">
        <v>2799.31</v>
      </c>
      <c r="W2242">
        <v>8495.3799999999992</v>
      </c>
      <c r="X2242">
        <v>9670.2000000000007</v>
      </c>
      <c r="Y2242">
        <v>1896.15</v>
      </c>
      <c r="Z2242">
        <v>19137.95</v>
      </c>
    </row>
    <row r="2243" spans="2:26" x14ac:dyDescent="0.25">
      <c r="B2243" s="3">
        <v>43942</v>
      </c>
      <c r="C2243">
        <v>588.47</v>
      </c>
      <c r="D2243">
        <v>9.0869999999999997</v>
      </c>
      <c r="E2243">
        <v>86.23</v>
      </c>
      <c r="F2243">
        <v>88.057699999999997</v>
      </c>
      <c r="G2243">
        <v>100.258</v>
      </c>
      <c r="H2243">
        <v>1229.5999999999999</v>
      </c>
      <c r="I2243">
        <v>1.0858000000000001</v>
      </c>
      <c r="J2243">
        <v>7.0919999999999996</v>
      </c>
      <c r="K2243">
        <v>231.9692</v>
      </c>
      <c r="L2243">
        <v>6890</v>
      </c>
      <c r="M2243">
        <v>44.01</v>
      </c>
      <c r="N2243">
        <v>1686.2</v>
      </c>
      <c r="O2243">
        <v>1.821</v>
      </c>
      <c r="P2243">
        <v>2.105</v>
      </c>
      <c r="Q2243">
        <v>7.68</v>
      </c>
      <c r="R2243">
        <v>2.14</v>
      </c>
      <c r="S2243">
        <v>2.4</v>
      </c>
      <c r="T2243">
        <v>2.25</v>
      </c>
      <c r="U2243">
        <v>728</v>
      </c>
      <c r="V2243">
        <v>2736.56</v>
      </c>
      <c r="W2243">
        <v>8263.23</v>
      </c>
      <c r="X2243">
        <v>9614.93</v>
      </c>
      <c r="Y2243">
        <v>1879.38</v>
      </c>
      <c r="Z2243">
        <v>19280.78</v>
      </c>
    </row>
    <row r="2244" spans="2:26" x14ac:dyDescent="0.25">
      <c r="B2244" s="3">
        <v>43941</v>
      </c>
      <c r="C2244">
        <v>571.36</v>
      </c>
      <c r="D2244">
        <v>8.6821999999999999</v>
      </c>
      <c r="E2244">
        <v>86.69</v>
      </c>
      <c r="F2244">
        <v>88.461500000000001</v>
      </c>
      <c r="G2244">
        <v>99.954999999999998</v>
      </c>
      <c r="H2244">
        <v>1220.6500000000001</v>
      </c>
      <c r="I2244">
        <v>1.0862000000000001</v>
      </c>
      <c r="J2244">
        <v>7.0734000000000004</v>
      </c>
      <c r="K2244">
        <v>229.60300000000001</v>
      </c>
      <c r="L2244">
        <v>6795</v>
      </c>
      <c r="M2244">
        <v>45.97</v>
      </c>
      <c r="N2244">
        <v>1695.65</v>
      </c>
      <c r="O2244">
        <v>1.9239999999999999</v>
      </c>
      <c r="P2244">
        <v>2.27</v>
      </c>
      <c r="Q2244">
        <v>7.2</v>
      </c>
      <c r="R2244">
        <v>2.09</v>
      </c>
      <c r="S2244">
        <v>2.34</v>
      </c>
      <c r="T2244">
        <v>2.25</v>
      </c>
      <c r="U2244">
        <v>757</v>
      </c>
      <c r="V2244">
        <v>2823.16</v>
      </c>
      <c r="W2244">
        <v>8560.73</v>
      </c>
      <c r="X2244">
        <v>9824.42</v>
      </c>
      <c r="Y2244">
        <v>1898.36</v>
      </c>
      <c r="Z2244">
        <v>19669.12</v>
      </c>
    </row>
    <row r="2245" spans="2:26" x14ac:dyDescent="0.25">
      <c r="B2245" s="3">
        <v>43940</v>
      </c>
      <c r="C2245">
        <v>562.98</v>
      </c>
      <c r="D2245">
        <v>8.5701000000000001</v>
      </c>
      <c r="E2245">
        <v>86.89</v>
      </c>
      <c r="F2245">
        <v>88.239500000000007</v>
      </c>
      <c r="G2245">
        <v>99.781999999999996</v>
      </c>
      <c r="H2245">
        <v>1217.95</v>
      </c>
      <c r="I2245">
        <v>1.0874999999999999</v>
      </c>
      <c r="J2245">
        <v>7.0736999999999997</v>
      </c>
      <c r="K2245">
        <v>232.41929999999999</v>
      </c>
      <c r="L2245">
        <v>7080</v>
      </c>
      <c r="M2245">
        <v>46.14</v>
      </c>
      <c r="N2245">
        <v>1682.82</v>
      </c>
      <c r="O2245">
        <v>1.7529999999999999</v>
      </c>
      <c r="P2245">
        <v>2.3450000000000002</v>
      </c>
      <c r="Q2245">
        <v>7.05</v>
      </c>
      <c r="R2245">
        <v>2.06</v>
      </c>
      <c r="S2245">
        <v>2.31</v>
      </c>
      <c r="T2245">
        <v>2.2799999999999998</v>
      </c>
      <c r="U2245">
        <v>751</v>
      </c>
      <c r="V2245">
        <v>2874.56</v>
      </c>
      <c r="W2245">
        <v>8650.14</v>
      </c>
      <c r="X2245">
        <v>9815.2000000000007</v>
      </c>
      <c r="Y2245">
        <v>1914.53</v>
      </c>
      <c r="Z2245">
        <v>19897.259999999998</v>
      </c>
    </row>
    <row r="2246" spans="2:26" x14ac:dyDescent="0.25">
      <c r="B2246" s="3">
        <v>43939</v>
      </c>
      <c r="C2246">
        <v>562.98</v>
      </c>
      <c r="D2246">
        <v>8.5701000000000001</v>
      </c>
      <c r="E2246">
        <v>86.89</v>
      </c>
      <c r="F2246">
        <v>88.239500000000007</v>
      </c>
      <c r="G2246">
        <v>99.781999999999996</v>
      </c>
      <c r="H2246">
        <v>1217.95</v>
      </c>
      <c r="I2246">
        <v>1.0874999999999999</v>
      </c>
      <c r="J2246">
        <v>7.0736999999999997</v>
      </c>
      <c r="K2246">
        <v>232.41929999999999</v>
      </c>
      <c r="L2246">
        <v>7080</v>
      </c>
      <c r="M2246">
        <v>46.14</v>
      </c>
      <c r="N2246">
        <v>1682.82</v>
      </c>
      <c r="O2246">
        <v>1.7529999999999999</v>
      </c>
      <c r="P2246">
        <v>2.3450000000000002</v>
      </c>
      <c r="Q2246">
        <v>7.05</v>
      </c>
      <c r="R2246">
        <v>2.06</v>
      </c>
      <c r="S2246">
        <v>2.31</v>
      </c>
      <c r="T2246">
        <v>2.2799999999999998</v>
      </c>
      <c r="U2246">
        <v>751</v>
      </c>
      <c r="V2246">
        <v>2874.56</v>
      </c>
      <c r="W2246">
        <v>8650.14</v>
      </c>
      <c r="X2246">
        <v>9815.2000000000007</v>
      </c>
      <c r="Y2246">
        <v>1914.53</v>
      </c>
      <c r="Z2246">
        <v>19897.259999999998</v>
      </c>
    </row>
    <row r="2247" spans="2:26" x14ac:dyDescent="0.25">
      <c r="B2247" s="3">
        <v>43938</v>
      </c>
      <c r="C2247">
        <v>562.98</v>
      </c>
      <c r="D2247">
        <v>8.5701000000000001</v>
      </c>
      <c r="E2247">
        <v>86.86</v>
      </c>
      <c r="F2247">
        <v>88.239500000000007</v>
      </c>
      <c r="G2247">
        <v>99.781999999999996</v>
      </c>
      <c r="H2247">
        <v>1217.95</v>
      </c>
      <c r="I2247">
        <v>1.0874999999999999</v>
      </c>
      <c r="J2247">
        <v>7.0736999999999997</v>
      </c>
      <c r="K2247">
        <v>232.41929999999999</v>
      </c>
      <c r="L2247">
        <v>7080</v>
      </c>
      <c r="M2247">
        <v>46.14</v>
      </c>
      <c r="N2247">
        <v>1682.82</v>
      </c>
      <c r="O2247">
        <v>1.7529999999999999</v>
      </c>
      <c r="P2247">
        <v>2.3450000000000002</v>
      </c>
      <c r="Q2247">
        <v>7.05</v>
      </c>
      <c r="R2247">
        <v>2.06</v>
      </c>
      <c r="S2247">
        <v>2.31</v>
      </c>
      <c r="T2247">
        <v>2.2799999999999998</v>
      </c>
      <c r="U2247">
        <v>751</v>
      </c>
      <c r="V2247">
        <v>2874.56</v>
      </c>
      <c r="W2247">
        <v>8650.14</v>
      </c>
      <c r="X2247">
        <v>9815.2000000000007</v>
      </c>
      <c r="Y2247">
        <v>1914.53</v>
      </c>
      <c r="Z2247">
        <v>19897.259999999998</v>
      </c>
    </row>
    <row r="2248" spans="2:26" x14ac:dyDescent="0.25">
      <c r="B2248" s="3">
        <v>43937</v>
      </c>
      <c r="C2248">
        <v>571.78</v>
      </c>
      <c r="D2248">
        <v>8.8109999999999999</v>
      </c>
      <c r="E2248">
        <v>86.46</v>
      </c>
      <c r="F2248">
        <v>88.040800000000004</v>
      </c>
      <c r="G2248">
        <v>100.02500000000001</v>
      </c>
      <c r="H2248">
        <v>1228.7</v>
      </c>
      <c r="I2248">
        <v>1.0840000000000001</v>
      </c>
      <c r="J2248">
        <v>7.0814000000000004</v>
      </c>
      <c r="K2248">
        <v>234.63740000000001</v>
      </c>
      <c r="L2248">
        <v>7105</v>
      </c>
      <c r="M2248">
        <v>46.03</v>
      </c>
      <c r="N2248">
        <v>1717.7</v>
      </c>
      <c r="O2248">
        <v>1.6859999999999999</v>
      </c>
      <c r="P2248">
        <v>2.4700000000000002</v>
      </c>
      <c r="Q2248">
        <v>7.29</v>
      </c>
      <c r="R2248">
        <v>2.1</v>
      </c>
      <c r="S2248">
        <v>2.35</v>
      </c>
      <c r="T2248">
        <v>2.2999999999999998</v>
      </c>
      <c r="U2248">
        <v>726</v>
      </c>
      <c r="V2248">
        <v>2799.55</v>
      </c>
      <c r="W2248">
        <v>8532.36</v>
      </c>
      <c r="X2248">
        <v>9672.6</v>
      </c>
      <c r="Y2248">
        <v>1857.07</v>
      </c>
      <c r="Z2248">
        <v>19290.2</v>
      </c>
    </row>
    <row r="2249" spans="2:26" x14ac:dyDescent="0.25">
      <c r="B2249" s="3">
        <v>43936</v>
      </c>
      <c r="C2249">
        <v>566.41</v>
      </c>
      <c r="D2249">
        <v>8.8407</v>
      </c>
      <c r="E2249">
        <v>86.35</v>
      </c>
      <c r="F2249">
        <v>87.816900000000004</v>
      </c>
      <c r="G2249">
        <v>99.460999999999999</v>
      </c>
      <c r="H2249">
        <v>1217.0999999999999</v>
      </c>
      <c r="I2249">
        <v>1.091</v>
      </c>
      <c r="J2249">
        <v>7.0675999999999997</v>
      </c>
      <c r="K2249">
        <v>233.74270000000001</v>
      </c>
      <c r="L2249">
        <v>6740</v>
      </c>
      <c r="M2249">
        <v>46.38</v>
      </c>
      <c r="N2249">
        <v>1717.03</v>
      </c>
      <c r="O2249">
        <v>1.5980000000000001</v>
      </c>
      <c r="P2249">
        <v>2.7949999999999999</v>
      </c>
      <c r="Q2249">
        <v>7.4</v>
      </c>
      <c r="R2249">
        <v>2.09</v>
      </c>
      <c r="S2249">
        <v>2.33</v>
      </c>
      <c r="T2249">
        <v>2.29</v>
      </c>
      <c r="U2249">
        <v>706</v>
      </c>
      <c r="V2249">
        <v>2783.36</v>
      </c>
      <c r="W2249">
        <v>8393.18</v>
      </c>
      <c r="X2249">
        <v>9724.7000000000007</v>
      </c>
      <c r="Y2249">
        <v>1857.08</v>
      </c>
      <c r="Z2249">
        <v>19550.09</v>
      </c>
    </row>
    <row r="2250" spans="2:26" x14ac:dyDescent="0.25">
      <c r="B2250" s="3">
        <v>43935</v>
      </c>
      <c r="C2250">
        <v>543.66999999999996</v>
      </c>
      <c r="D2250">
        <v>8.6440999999999999</v>
      </c>
      <c r="E2250">
        <v>86.45</v>
      </c>
      <c r="F2250">
        <v>87.320999999999998</v>
      </c>
      <c r="G2250">
        <v>98.887</v>
      </c>
      <c r="H2250">
        <v>1217.0999999999999</v>
      </c>
      <c r="I2250">
        <v>1.0980000000000001</v>
      </c>
      <c r="J2250">
        <v>7.0511999999999997</v>
      </c>
      <c r="K2250">
        <v>234.75399999999999</v>
      </c>
      <c r="L2250">
        <v>6950</v>
      </c>
      <c r="M2250">
        <v>47.88</v>
      </c>
      <c r="N2250">
        <v>1726.97</v>
      </c>
      <c r="O2250">
        <v>1.65</v>
      </c>
      <c r="P2250">
        <v>2.8</v>
      </c>
      <c r="Q2250">
        <v>7.17</v>
      </c>
      <c r="R2250">
        <v>2.04</v>
      </c>
      <c r="S2250">
        <v>2.2599999999999998</v>
      </c>
      <c r="T2250">
        <v>2.36</v>
      </c>
      <c r="U2250">
        <v>679</v>
      </c>
      <c r="V2250">
        <v>2846.06</v>
      </c>
      <c r="W2250">
        <v>8515.74</v>
      </c>
      <c r="X2250">
        <v>9847.4699999999993</v>
      </c>
      <c r="Y2250">
        <v>1857.08</v>
      </c>
      <c r="Z2250">
        <v>19638.810000000001</v>
      </c>
    </row>
    <row r="2251" spans="2:26" x14ac:dyDescent="0.25">
      <c r="B2251" s="3">
        <v>43934</v>
      </c>
      <c r="C2251">
        <v>552.47</v>
      </c>
      <c r="D2251">
        <v>8.9719999999999995</v>
      </c>
      <c r="E2251">
        <v>86.11</v>
      </c>
      <c r="F2251">
        <v>85.727099999999993</v>
      </c>
      <c r="G2251">
        <v>99.347999999999999</v>
      </c>
      <c r="H2251">
        <v>1217.75</v>
      </c>
      <c r="I2251">
        <v>1.0913999999999999</v>
      </c>
      <c r="J2251">
        <v>7.0515999999999996</v>
      </c>
      <c r="K2251">
        <v>234.0324</v>
      </c>
      <c r="L2251">
        <v>6810</v>
      </c>
      <c r="M2251">
        <v>46.89</v>
      </c>
      <c r="N2251">
        <v>1715.34</v>
      </c>
      <c r="O2251">
        <v>1.724</v>
      </c>
      <c r="P2251">
        <v>2.8050000000000002</v>
      </c>
      <c r="Q2251">
        <v>7.47</v>
      </c>
      <c r="R2251">
        <v>2.13</v>
      </c>
      <c r="S2251">
        <v>2.31</v>
      </c>
      <c r="T2251">
        <v>2.4</v>
      </c>
      <c r="U2251">
        <v>635</v>
      </c>
      <c r="V2251">
        <v>2761.63</v>
      </c>
      <c r="W2251">
        <v>8192.42</v>
      </c>
      <c r="X2251">
        <v>9811.1200000000008</v>
      </c>
      <c r="Y2251">
        <v>1825.76</v>
      </c>
      <c r="Z2251">
        <v>19043.400000000001</v>
      </c>
    </row>
    <row r="2252" spans="2:26" x14ac:dyDescent="0.25">
      <c r="B2252" s="3">
        <v>43933</v>
      </c>
      <c r="C2252">
        <v>561.65</v>
      </c>
      <c r="D2252">
        <v>9.2079000000000004</v>
      </c>
      <c r="E2252">
        <v>85.33</v>
      </c>
      <c r="F2252">
        <v>85.734300000000005</v>
      </c>
      <c r="G2252">
        <v>99.481999999999999</v>
      </c>
      <c r="H2252">
        <v>1208.8499999999999</v>
      </c>
      <c r="I2252">
        <v>1.0936999999999999</v>
      </c>
      <c r="J2252">
        <v>7.0359999999999996</v>
      </c>
      <c r="K2252">
        <v>237.3509</v>
      </c>
      <c r="L2252">
        <v>7290</v>
      </c>
      <c r="M2252">
        <v>46.36</v>
      </c>
      <c r="N2252">
        <v>1696.65</v>
      </c>
      <c r="O2252">
        <v>1.7330000000000001</v>
      </c>
      <c r="P2252">
        <v>2.8050000000000002</v>
      </c>
      <c r="Q2252">
        <v>7.85</v>
      </c>
      <c r="R2252">
        <v>2.33</v>
      </c>
      <c r="S2252">
        <v>2.46</v>
      </c>
      <c r="T2252">
        <v>2.4700000000000002</v>
      </c>
      <c r="U2252">
        <v>635</v>
      </c>
      <c r="V2252">
        <v>2789.82</v>
      </c>
      <c r="W2252">
        <v>8153.58</v>
      </c>
      <c r="X2252">
        <v>9811.1200000000008</v>
      </c>
      <c r="Y2252">
        <v>1860.7</v>
      </c>
      <c r="Z2252">
        <v>19498.5</v>
      </c>
    </row>
    <row r="2253" spans="2:26" x14ac:dyDescent="0.25">
      <c r="B2253" s="3">
        <v>43932</v>
      </c>
      <c r="C2253">
        <v>561.65</v>
      </c>
      <c r="D2253">
        <v>9.2079000000000004</v>
      </c>
      <c r="E2253">
        <v>85.33</v>
      </c>
      <c r="F2253">
        <v>85.734300000000005</v>
      </c>
      <c r="G2253">
        <v>99.481999999999999</v>
      </c>
      <c r="H2253">
        <v>1208.8499999999999</v>
      </c>
      <c r="I2253">
        <v>1.0936999999999999</v>
      </c>
      <c r="J2253">
        <v>7.0359999999999996</v>
      </c>
      <c r="K2253">
        <v>237.3509</v>
      </c>
      <c r="L2253">
        <v>7290</v>
      </c>
      <c r="M2253">
        <v>46.36</v>
      </c>
      <c r="N2253">
        <v>1696.65</v>
      </c>
      <c r="O2253">
        <v>1.7330000000000001</v>
      </c>
      <c r="P2253">
        <v>2.8050000000000002</v>
      </c>
      <c r="Q2253">
        <v>7.85</v>
      </c>
      <c r="R2253">
        <v>2.33</v>
      </c>
      <c r="S2253">
        <v>2.46</v>
      </c>
      <c r="T2253">
        <v>2.4700000000000002</v>
      </c>
      <c r="U2253">
        <v>635</v>
      </c>
      <c r="V2253">
        <v>2789.82</v>
      </c>
      <c r="W2253">
        <v>8153.58</v>
      </c>
      <c r="X2253">
        <v>9811.1200000000008</v>
      </c>
      <c r="Y2253">
        <v>1860.7</v>
      </c>
      <c r="Z2253">
        <v>19498.5</v>
      </c>
    </row>
    <row r="2254" spans="2:26" x14ac:dyDescent="0.25">
      <c r="B2254" s="3">
        <v>43931</v>
      </c>
      <c r="C2254">
        <v>561.65</v>
      </c>
      <c r="D2254">
        <v>9.2079000000000004</v>
      </c>
      <c r="E2254">
        <v>85.32</v>
      </c>
      <c r="F2254">
        <v>85.734300000000005</v>
      </c>
      <c r="G2254">
        <v>99.481999999999999</v>
      </c>
      <c r="H2254">
        <v>1208.8499999999999</v>
      </c>
      <c r="I2254">
        <v>1.0936999999999999</v>
      </c>
      <c r="J2254">
        <v>7.0359999999999996</v>
      </c>
      <c r="K2254">
        <v>237.3509</v>
      </c>
      <c r="L2254">
        <v>7290</v>
      </c>
      <c r="M2254">
        <v>46.36</v>
      </c>
      <c r="N2254">
        <v>1696.65</v>
      </c>
      <c r="O2254">
        <v>1.7330000000000001</v>
      </c>
      <c r="P2254">
        <v>2.8050000000000002</v>
      </c>
      <c r="Q2254">
        <v>7.85</v>
      </c>
      <c r="R2254">
        <v>2.33</v>
      </c>
      <c r="S2254">
        <v>2.46</v>
      </c>
      <c r="T2254">
        <v>2.4700000000000002</v>
      </c>
      <c r="U2254">
        <v>635</v>
      </c>
      <c r="V2254">
        <v>2789.82</v>
      </c>
      <c r="W2254">
        <v>8153.58</v>
      </c>
      <c r="X2254">
        <v>9811.1200000000008</v>
      </c>
      <c r="Y2254">
        <v>1860.7</v>
      </c>
      <c r="Z2254">
        <v>19498.5</v>
      </c>
    </row>
    <row r="2255" spans="2:26" x14ac:dyDescent="0.25">
      <c r="B2255" s="3">
        <v>43930</v>
      </c>
      <c r="C2255">
        <v>561.65</v>
      </c>
      <c r="D2255">
        <v>9.2079000000000004</v>
      </c>
      <c r="E2255">
        <v>85.32</v>
      </c>
      <c r="F2255">
        <v>85.696700000000007</v>
      </c>
      <c r="G2255">
        <v>99.516999999999996</v>
      </c>
      <c r="H2255">
        <v>1219.9000000000001</v>
      </c>
      <c r="I2255">
        <v>1.093</v>
      </c>
      <c r="J2255">
        <v>7.0429000000000004</v>
      </c>
      <c r="K2255">
        <v>237.03210000000001</v>
      </c>
      <c r="L2255">
        <v>7290</v>
      </c>
      <c r="M2255">
        <v>46.36</v>
      </c>
      <c r="N2255">
        <v>1683.73</v>
      </c>
      <c r="O2255">
        <v>1.7330000000000001</v>
      </c>
      <c r="P2255">
        <v>2.8050000000000002</v>
      </c>
      <c r="Q2255">
        <v>7.85</v>
      </c>
      <c r="R2255">
        <v>2.33</v>
      </c>
      <c r="S2255">
        <v>2.46</v>
      </c>
      <c r="T2255">
        <v>2.4700000000000002</v>
      </c>
      <c r="U2255">
        <v>635</v>
      </c>
      <c r="V2255">
        <v>2789.82</v>
      </c>
      <c r="W2255">
        <v>8153.58</v>
      </c>
      <c r="X2255">
        <v>9811.1200000000008</v>
      </c>
      <c r="Y2255">
        <v>1836.21</v>
      </c>
      <c r="Z2255">
        <v>19345.77</v>
      </c>
    </row>
    <row r="2256" spans="2:26" x14ac:dyDescent="0.25">
      <c r="B2256" s="3">
        <v>43929</v>
      </c>
      <c r="C2256">
        <v>581.77</v>
      </c>
      <c r="D2256">
        <v>9.8712999999999997</v>
      </c>
      <c r="E2256">
        <v>84.41</v>
      </c>
      <c r="F2256">
        <v>84.911699999999996</v>
      </c>
      <c r="G2256">
        <v>100.119</v>
      </c>
      <c r="H2256">
        <v>1221.1500000000001</v>
      </c>
      <c r="I2256">
        <v>1.0858000000000001</v>
      </c>
      <c r="J2256">
        <v>7.0658000000000003</v>
      </c>
      <c r="K2256">
        <v>237.2835</v>
      </c>
      <c r="L2256">
        <v>7335</v>
      </c>
      <c r="M2256">
        <v>46.25</v>
      </c>
      <c r="N2256">
        <v>1646.14</v>
      </c>
      <c r="O2256">
        <v>1.7829999999999999</v>
      </c>
      <c r="P2256">
        <v>2.81</v>
      </c>
      <c r="Q2256">
        <v>8.7100000000000009</v>
      </c>
      <c r="R2256">
        <v>2.5299999999999998</v>
      </c>
      <c r="S2256">
        <v>2.63</v>
      </c>
      <c r="T2256">
        <v>2.5299999999999998</v>
      </c>
      <c r="U2256">
        <v>607</v>
      </c>
      <c r="V2256">
        <v>2749.98</v>
      </c>
      <c r="W2256">
        <v>8090.9</v>
      </c>
      <c r="X2256">
        <v>9681.9500000000007</v>
      </c>
      <c r="Y2256">
        <v>1807.14</v>
      </c>
      <c r="Z2256">
        <v>19353.240000000002</v>
      </c>
    </row>
    <row r="2257" spans="2:26" x14ac:dyDescent="0.25">
      <c r="B2257" s="3">
        <v>43928</v>
      </c>
      <c r="C2257">
        <v>579.99</v>
      </c>
      <c r="D2257">
        <v>9.8659999999999997</v>
      </c>
      <c r="E2257">
        <v>83.88</v>
      </c>
      <c r="F2257">
        <v>84.214399999999998</v>
      </c>
      <c r="G2257">
        <v>99.9</v>
      </c>
      <c r="H2257">
        <v>1221.0999999999999</v>
      </c>
      <c r="I2257">
        <v>1.0891999999999999</v>
      </c>
      <c r="J2257">
        <v>7.0457000000000001</v>
      </c>
      <c r="K2257">
        <v>232.73240000000001</v>
      </c>
      <c r="L2257">
        <v>7330</v>
      </c>
      <c r="M2257">
        <v>46.75</v>
      </c>
      <c r="N2257">
        <v>1647.72</v>
      </c>
      <c r="O2257">
        <v>1.8520000000000001</v>
      </c>
      <c r="P2257">
        <v>2.8050000000000002</v>
      </c>
      <c r="Q2257">
        <v>8.83</v>
      </c>
      <c r="R2257">
        <v>2.63</v>
      </c>
      <c r="S2257">
        <v>2.72</v>
      </c>
      <c r="T2257">
        <v>2.4500000000000002</v>
      </c>
      <c r="U2257">
        <v>596</v>
      </c>
      <c r="V2257">
        <v>2659.41</v>
      </c>
      <c r="W2257">
        <v>7887.26</v>
      </c>
      <c r="X2257">
        <v>9846.92</v>
      </c>
      <c r="Y2257">
        <v>1823.6</v>
      </c>
      <c r="Z2257">
        <v>18950.18</v>
      </c>
    </row>
    <row r="2258" spans="2:26" x14ac:dyDescent="0.25">
      <c r="B2258" s="3">
        <v>43927</v>
      </c>
      <c r="C2258">
        <v>593.01</v>
      </c>
      <c r="D2258">
        <v>10.243600000000001</v>
      </c>
      <c r="E2258">
        <v>83.21</v>
      </c>
      <c r="F2258">
        <v>83.420100000000005</v>
      </c>
      <c r="G2258">
        <v>100.685</v>
      </c>
      <c r="H2258">
        <v>1229.45</v>
      </c>
      <c r="I2258">
        <v>1.0792999999999999</v>
      </c>
      <c r="J2258">
        <v>7.0913000000000004</v>
      </c>
      <c r="K2258">
        <v>231.89</v>
      </c>
      <c r="L2258">
        <v>7330</v>
      </c>
      <c r="M2258">
        <v>45.88</v>
      </c>
      <c r="N2258">
        <v>1660.97</v>
      </c>
      <c r="O2258">
        <v>1.7310000000000001</v>
      </c>
      <c r="P2258">
        <v>2.85</v>
      </c>
      <c r="Q2258">
        <v>9.26</v>
      </c>
      <c r="R2258">
        <v>2.74</v>
      </c>
      <c r="S2258">
        <v>2.82</v>
      </c>
      <c r="T2258">
        <v>2.4700000000000002</v>
      </c>
      <c r="U2258">
        <v>604</v>
      </c>
      <c r="V2258">
        <v>2663.68</v>
      </c>
      <c r="W2258">
        <v>7913.24</v>
      </c>
      <c r="X2258">
        <v>9652.31</v>
      </c>
      <c r="Y2258">
        <v>1791.88</v>
      </c>
      <c r="Z2258">
        <v>18576.3</v>
      </c>
    </row>
    <row r="2259" spans="2:26" x14ac:dyDescent="0.25">
      <c r="B2259" s="3">
        <v>43926</v>
      </c>
      <c r="C2259">
        <v>596.76</v>
      </c>
      <c r="D2259">
        <v>10.321099999999999</v>
      </c>
      <c r="E2259">
        <v>82.65</v>
      </c>
      <c r="F2259">
        <v>82.984899999999996</v>
      </c>
      <c r="G2259">
        <v>100.57599999999999</v>
      </c>
      <c r="H2259">
        <v>1231.3499999999999</v>
      </c>
      <c r="I2259">
        <v>1.0801000000000001</v>
      </c>
      <c r="J2259">
        <v>7.0913000000000004</v>
      </c>
      <c r="K2259">
        <v>231.10319999999999</v>
      </c>
      <c r="L2259">
        <v>6800</v>
      </c>
      <c r="M2259">
        <v>44.93</v>
      </c>
      <c r="N2259">
        <v>1620.81</v>
      </c>
      <c r="O2259">
        <v>1.621</v>
      </c>
      <c r="P2259">
        <v>2.8450000000000002</v>
      </c>
      <c r="Q2259">
        <v>9.42</v>
      </c>
      <c r="R2259">
        <v>2.83</v>
      </c>
      <c r="S2259">
        <v>2.9</v>
      </c>
      <c r="T2259">
        <v>2.5</v>
      </c>
      <c r="U2259">
        <v>616</v>
      </c>
      <c r="V2259">
        <v>2488.65</v>
      </c>
      <c r="W2259">
        <v>7373.08</v>
      </c>
      <c r="X2259">
        <v>9491.1</v>
      </c>
      <c r="Y2259">
        <v>1725.44</v>
      </c>
      <c r="Z2259">
        <v>17820.189999999999</v>
      </c>
    </row>
    <row r="2260" spans="2:26" x14ac:dyDescent="0.25">
      <c r="B2260" s="3">
        <v>43925</v>
      </c>
      <c r="C2260">
        <v>596.76</v>
      </c>
      <c r="D2260">
        <v>10.321099999999999</v>
      </c>
      <c r="E2260">
        <v>82.65</v>
      </c>
      <c r="F2260">
        <v>82.984899999999996</v>
      </c>
      <c r="G2260">
        <v>100.57599999999999</v>
      </c>
      <c r="H2260">
        <v>1231.3499999999999</v>
      </c>
      <c r="I2260">
        <v>1.0801000000000001</v>
      </c>
      <c r="J2260">
        <v>7.0913000000000004</v>
      </c>
      <c r="K2260">
        <v>231.10319999999999</v>
      </c>
      <c r="L2260">
        <v>6800</v>
      </c>
      <c r="M2260">
        <v>44.93</v>
      </c>
      <c r="N2260">
        <v>1620.81</v>
      </c>
      <c r="O2260">
        <v>1.621</v>
      </c>
      <c r="P2260">
        <v>2.8450000000000002</v>
      </c>
      <c r="Q2260">
        <v>9.42</v>
      </c>
      <c r="R2260">
        <v>2.83</v>
      </c>
      <c r="S2260">
        <v>2.9</v>
      </c>
      <c r="T2260">
        <v>2.5</v>
      </c>
      <c r="U2260">
        <v>616</v>
      </c>
      <c r="V2260">
        <v>2488.65</v>
      </c>
      <c r="W2260">
        <v>7373.08</v>
      </c>
      <c r="X2260">
        <v>9491.1</v>
      </c>
      <c r="Y2260">
        <v>1725.44</v>
      </c>
      <c r="Z2260">
        <v>17820.189999999999</v>
      </c>
    </row>
    <row r="2261" spans="2:26" x14ac:dyDescent="0.25">
      <c r="B2261" s="3">
        <v>43924</v>
      </c>
      <c r="C2261">
        <v>596.76</v>
      </c>
      <c r="D2261">
        <v>10.321099999999999</v>
      </c>
      <c r="E2261">
        <v>82.67</v>
      </c>
      <c r="F2261">
        <v>82.984899999999996</v>
      </c>
      <c r="G2261">
        <v>100.57599999999999</v>
      </c>
      <c r="H2261">
        <v>1231.3499999999999</v>
      </c>
      <c r="I2261">
        <v>1.0801000000000001</v>
      </c>
      <c r="J2261">
        <v>7.0913000000000004</v>
      </c>
      <c r="K2261">
        <v>231.10319999999999</v>
      </c>
      <c r="L2261">
        <v>6800</v>
      </c>
      <c r="M2261">
        <v>44.93</v>
      </c>
      <c r="N2261">
        <v>1620.81</v>
      </c>
      <c r="O2261">
        <v>1.621</v>
      </c>
      <c r="P2261">
        <v>2.8450000000000002</v>
      </c>
      <c r="Q2261">
        <v>9.42</v>
      </c>
      <c r="R2261">
        <v>2.83</v>
      </c>
      <c r="S2261">
        <v>2.9</v>
      </c>
      <c r="T2261">
        <v>2.5</v>
      </c>
      <c r="U2261">
        <v>616</v>
      </c>
      <c r="V2261">
        <v>2488.65</v>
      </c>
      <c r="W2261">
        <v>7373.08</v>
      </c>
      <c r="X2261">
        <v>9491.1</v>
      </c>
      <c r="Y2261">
        <v>1725.44</v>
      </c>
      <c r="Z2261">
        <v>17820.189999999999</v>
      </c>
    </row>
    <row r="2262" spans="2:26" x14ac:dyDescent="0.25">
      <c r="B2262" s="3">
        <v>43923</v>
      </c>
      <c r="C2262">
        <v>598.25</v>
      </c>
      <c r="D2262">
        <v>10.1896</v>
      </c>
      <c r="E2262">
        <v>82.66</v>
      </c>
      <c r="F2262">
        <v>82.968999999999994</v>
      </c>
      <c r="G2262">
        <v>100.18</v>
      </c>
      <c r="H2262">
        <v>1228.8</v>
      </c>
      <c r="I2262">
        <v>1.0858000000000001</v>
      </c>
      <c r="J2262">
        <v>7.0857999999999999</v>
      </c>
      <c r="K2262">
        <v>233.67500000000001</v>
      </c>
      <c r="L2262">
        <v>6865</v>
      </c>
      <c r="M2262">
        <v>45.43</v>
      </c>
      <c r="N2262">
        <v>1613.99</v>
      </c>
      <c r="O2262">
        <v>1.552</v>
      </c>
      <c r="P2262">
        <v>2.86</v>
      </c>
      <c r="Q2262">
        <v>9.19</v>
      </c>
      <c r="R2262">
        <v>2.79</v>
      </c>
      <c r="S2262">
        <v>2.85</v>
      </c>
      <c r="T2262">
        <v>2.44</v>
      </c>
      <c r="U2262">
        <v>624</v>
      </c>
      <c r="V2262">
        <v>2526.9</v>
      </c>
      <c r="W2262">
        <v>7487.31</v>
      </c>
      <c r="X2262">
        <v>9526.56</v>
      </c>
      <c r="Y2262">
        <v>1724.86</v>
      </c>
      <c r="Z2262">
        <v>17818.72</v>
      </c>
    </row>
    <row r="2263" spans="2:26" x14ac:dyDescent="0.25">
      <c r="B2263" s="3">
        <v>43922</v>
      </c>
      <c r="C2263">
        <v>598.78</v>
      </c>
      <c r="D2263">
        <v>10.128299999999999</v>
      </c>
      <c r="E2263">
        <v>82.51</v>
      </c>
      <c r="F2263">
        <v>83.048900000000003</v>
      </c>
      <c r="G2263">
        <v>99.673000000000002</v>
      </c>
      <c r="H2263">
        <v>1230.8</v>
      </c>
      <c r="I2263">
        <v>1.0964</v>
      </c>
      <c r="J2263">
        <v>7.1</v>
      </c>
      <c r="K2263">
        <v>235.43790000000001</v>
      </c>
      <c r="L2263">
        <v>6210</v>
      </c>
      <c r="M2263">
        <v>45.48</v>
      </c>
      <c r="N2263">
        <v>1591.51</v>
      </c>
      <c r="O2263">
        <v>1.587</v>
      </c>
      <c r="P2263">
        <v>2.87</v>
      </c>
      <c r="Q2263">
        <v>9.09</v>
      </c>
      <c r="R2263">
        <v>2.78</v>
      </c>
      <c r="S2263">
        <v>2.83</v>
      </c>
      <c r="T2263">
        <v>2.38</v>
      </c>
      <c r="U2263">
        <v>624</v>
      </c>
      <c r="V2263">
        <v>2470.5</v>
      </c>
      <c r="W2263">
        <v>7360.58</v>
      </c>
      <c r="X2263">
        <v>9404.98</v>
      </c>
      <c r="Y2263">
        <v>1685.46</v>
      </c>
      <c r="Z2263">
        <v>18065.41</v>
      </c>
    </row>
    <row r="2264" spans="2:26" x14ac:dyDescent="0.25">
      <c r="B2264" s="3">
        <v>43921</v>
      </c>
      <c r="C2264">
        <v>577.01</v>
      </c>
      <c r="D2264">
        <v>10.078200000000001</v>
      </c>
      <c r="E2264">
        <v>82.85</v>
      </c>
      <c r="F2264">
        <v>82.799000000000007</v>
      </c>
      <c r="G2264">
        <v>99.048000000000002</v>
      </c>
      <c r="H2264">
        <v>1218.55</v>
      </c>
      <c r="I2264">
        <v>1.1031</v>
      </c>
      <c r="J2264">
        <v>7.0824999999999996</v>
      </c>
      <c r="K2264">
        <v>234.1396</v>
      </c>
      <c r="L2264">
        <v>6475</v>
      </c>
      <c r="M2264">
        <v>46.04</v>
      </c>
      <c r="N2264">
        <v>1577.18</v>
      </c>
      <c r="O2264">
        <v>1.64</v>
      </c>
      <c r="P2264">
        <v>2.875</v>
      </c>
      <c r="Q2264">
        <v>8.8000000000000007</v>
      </c>
      <c r="R2264">
        <v>2.72</v>
      </c>
      <c r="S2264">
        <v>2.74</v>
      </c>
      <c r="T2264">
        <v>2.38</v>
      </c>
      <c r="U2264">
        <v>626</v>
      </c>
      <c r="V2264">
        <v>2584.59</v>
      </c>
      <c r="W2264">
        <v>7700.1</v>
      </c>
      <c r="X2264">
        <v>9594.77</v>
      </c>
      <c r="Y2264">
        <v>1754.64</v>
      </c>
      <c r="Z2264">
        <v>18917.009999999998</v>
      </c>
    </row>
    <row r="2265" spans="2:26" x14ac:dyDescent="0.25">
      <c r="B2265" s="3">
        <v>43920</v>
      </c>
      <c r="C2265">
        <v>590.70000000000005</v>
      </c>
      <c r="D2265">
        <v>10.268599999999999</v>
      </c>
      <c r="E2265">
        <v>81.22</v>
      </c>
      <c r="F2265">
        <v>81.806100000000001</v>
      </c>
      <c r="G2265">
        <v>99.180999999999997</v>
      </c>
      <c r="H2265">
        <v>1224.7</v>
      </c>
      <c r="I2265">
        <v>1.1048</v>
      </c>
      <c r="J2265">
        <v>7.1002999999999998</v>
      </c>
      <c r="K2265">
        <v>235.67</v>
      </c>
      <c r="L2265">
        <v>6380</v>
      </c>
      <c r="M2265">
        <v>45.75</v>
      </c>
      <c r="N2265">
        <v>1622.51</v>
      </c>
      <c r="O2265">
        <v>1.69</v>
      </c>
      <c r="P2265">
        <v>2.88</v>
      </c>
      <c r="Q2265">
        <v>9.02</v>
      </c>
      <c r="R2265">
        <v>2.84</v>
      </c>
      <c r="S2265">
        <v>2.81</v>
      </c>
      <c r="T2265">
        <v>2.4300000000000002</v>
      </c>
      <c r="U2265">
        <v>548</v>
      </c>
      <c r="V2265">
        <v>2626.65</v>
      </c>
      <c r="W2265">
        <v>7774.15</v>
      </c>
      <c r="X2265">
        <v>9402.17</v>
      </c>
      <c r="Y2265">
        <v>1717.12</v>
      </c>
      <c r="Z2265">
        <v>19084.97</v>
      </c>
    </row>
    <row r="2266" spans="2:26" x14ac:dyDescent="0.25">
      <c r="B2266" s="3">
        <v>43919</v>
      </c>
      <c r="C2266">
        <v>572.91</v>
      </c>
      <c r="D2266">
        <v>10.2559</v>
      </c>
      <c r="E2266">
        <v>80.58</v>
      </c>
      <c r="F2266">
        <v>81.405900000000003</v>
      </c>
      <c r="G2266">
        <v>98.364999999999995</v>
      </c>
      <c r="H2266">
        <v>1211.0999999999999</v>
      </c>
      <c r="I2266">
        <v>1.1141000000000001</v>
      </c>
      <c r="J2266">
        <v>7.0960000000000001</v>
      </c>
      <c r="K2266">
        <v>237.73259999999999</v>
      </c>
      <c r="L2266">
        <v>6648.36</v>
      </c>
      <c r="M2266">
        <v>44.87</v>
      </c>
      <c r="N2266">
        <v>1628.16</v>
      </c>
      <c r="O2266">
        <v>1.6339999999999999</v>
      </c>
      <c r="P2266">
        <v>2.9750000000000001</v>
      </c>
      <c r="Q2266">
        <v>9.2100000000000009</v>
      </c>
      <c r="R2266">
        <v>2.95</v>
      </c>
      <c r="S2266">
        <v>2.9</v>
      </c>
      <c r="T2266">
        <v>2.6</v>
      </c>
      <c r="U2266">
        <v>556</v>
      </c>
      <c r="V2266">
        <v>2541.4699999999998</v>
      </c>
      <c r="W2266">
        <v>7502.38</v>
      </c>
      <c r="X2266">
        <v>9504.92</v>
      </c>
      <c r="Y2266">
        <v>1717.73</v>
      </c>
      <c r="Z2266">
        <v>19389.43</v>
      </c>
    </row>
    <row r="2267" spans="2:26" x14ac:dyDescent="0.25">
      <c r="B2267" s="3">
        <v>43918</v>
      </c>
      <c r="C2267">
        <v>572.91</v>
      </c>
      <c r="D2267">
        <v>10.2559</v>
      </c>
      <c r="E2267">
        <v>80.58</v>
      </c>
      <c r="F2267">
        <v>81.405900000000003</v>
      </c>
      <c r="G2267">
        <v>98.364999999999995</v>
      </c>
      <c r="H2267">
        <v>1211.0999999999999</v>
      </c>
      <c r="I2267">
        <v>1.1141000000000001</v>
      </c>
      <c r="J2267">
        <v>7.0960000000000001</v>
      </c>
      <c r="K2267">
        <v>237.73259999999999</v>
      </c>
      <c r="L2267">
        <v>6648.36</v>
      </c>
      <c r="M2267">
        <v>44.87</v>
      </c>
      <c r="N2267">
        <v>1628.16</v>
      </c>
      <c r="O2267">
        <v>1.6339999999999999</v>
      </c>
      <c r="P2267">
        <v>2.9750000000000001</v>
      </c>
      <c r="Q2267">
        <v>9.2100000000000009</v>
      </c>
      <c r="R2267">
        <v>2.95</v>
      </c>
      <c r="S2267">
        <v>2.9</v>
      </c>
      <c r="T2267">
        <v>2.6</v>
      </c>
      <c r="U2267">
        <v>556</v>
      </c>
      <c r="V2267">
        <v>2541.4699999999998</v>
      </c>
      <c r="W2267">
        <v>7502.38</v>
      </c>
      <c r="X2267">
        <v>9504.92</v>
      </c>
      <c r="Y2267">
        <v>1717.73</v>
      </c>
      <c r="Z2267">
        <v>19389.43</v>
      </c>
    </row>
    <row r="2268" spans="2:26" x14ac:dyDescent="0.25">
      <c r="B2268" s="3">
        <v>43917</v>
      </c>
      <c r="C2268">
        <v>572.91</v>
      </c>
      <c r="D2268">
        <v>10.2559</v>
      </c>
      <c r="E2268">
        <v>80.58</v>
      </c>
      <c r="F2268">
        <v>81.405900000000003</v>
      </c>
      <c r="G2268">
        <v>98.364999999999995</v>
      </c>
      <c r="H2268">
        <v>1211.0999999999999</v>
      </c>
      <c r="I2268">
        <v>1.1141000000000001</v>
      </c>
      <c r="J2268">
        <v>7.0960000000000001</v>
      </c>
      <c r="K2268">
        <v>237.73259999999999</v>
      </c>
      <c r="L2268">
        <v>6648.36</v>
      </c>
      <c r="M2268">
        <v>44.87</v>
      </c>
      <c r="N2268">
        <v>1628.16</v>
      </c>
      <c r="O2268">
        <v>1.6339999999999999</v>
      </c>
      <c r="P2268">
        <v>2.9750000000000001</v>
      </c>
      <c r="Q2268">
        <v>9.2100000000000009</v>
      </c>
      <c r="R2268">
        <v>2.95</v>
      </c>
      <c r="S2268">
        <v>2.9</v>
      </c>
      <c r="T2268">
        <v>2.6</v>
      </c>
      <c r="U2268">
        <v>556</v>
      </c>
      <c r="V2268">
        <v>2541.4699999999998</v>
      </c>
      <c r="W2268">
        <v>7502.38</v>
      </c>
      <c r="X2268">
        <v>9504.92</v>
      </c>
      <c r="Y2268">
        <v>1717.73</v>
      </c>
      <c r="Z2268">
        <v>19389.43</v>
      </c>
    </row>
    <row r="2269" spans="2:26" x14ac:dyDescent="0.25">
      <c r="B2269" s="3">
        <v>43916</v>
      </c>
      <c r="C2269">
        <v>551.07000000000005</v>
      </c>
      <c r="D2269">
        <v>10.4877</v>
      </c>
      <c r="E2269">
        <v>80.52</v>
      </c>
      <c r="F2269">
        <v>79.915499999999994</v>
      </c>
      <c r="G2269">
        <v>99.352000000000004</v>
      </c>
      <c r="H2269">
        <v>1233.1500000000001</v>
      </c>
      <c r="I2269">
        <v>1.1032</v>
      </c>
      <c r="J2269">
        <v>7.0747</v>
      </c>
      <c r="K2269">
        <v>241.64439999999999</v>
      </c>
      <c r="L2269">
        <v>6675</v>
      </c>
      <c r="M2269">
        <v>44.11</v>
      </c>
      <c r="N2269">
        <v>1631.34</v>
      </c>
      <c r="O2269">
        <v>1.637</v>
      </c>
      <c r="P2269">
        <v>2.9750000000000001</v>
      </c>
      <c r="Q2269">
        <v>9.59</v>
      </c>
      <c r="R2269">
        <v>3.02</v>
      </c>
      <c r="S2269">
        <v>2.95</v>
      </c>
      <c r="T2269">
        <v>2.6</v>
      </c>
      <c r="U2269">
        <v>569</v>
      </c>
      <c r="V2269">
        <v>2630.07</v>
      </c>
      <c r="W2269">
        <v>7797.54</v>
      </c>
      <c r="X2269">
        <v>9447.56</v>
      </c>
      <c r="Y2269">
        <v>1686.24</v>
      </c>
      <c r="Z2269">
        <v>18664.599999999999</v>
      </c>
    </row>
    <row r="2270" spans="2:26" x14ac:dyDescent="0.25">
      <c r="B2270" s="3">
        <v>43915</v>
      </c>
      <c r="C2270">
        <v>576.63</v>
      </c>
      <c r="D2270">
        <v>11.1145</v>
      </c>
      <c r="E2270">
        <v>77.91</v>
      </c>
      <c r="F2270">
        <v>79.874099999999999</v>
      </c>
      <c r="G2270">
        <v>101.05</v>
      </c>
      <c r="H2270">
        <v>1229.9000000000001</v>
      </c>
      <c r="I2270">
        <v>1.0882000000000001</v>
      </c>
      <c r="J2270">
        <v>7.1147999999999998</v>
      </c>
      <c r="K2270">
        <v>243.43629999999999</v>
      </c>
      <c r="L2270">
        <v>6630</v>
      </c>
      <c r="M2270">
        <v>44.36</v>
      </c>
      <c r="N2270">
        <v>1616.9</v>
      </c>
      <c r="O2270">
        <v>1.659</v>
      </c>
      <c r="P2270">
        <v>2.9550000000000001</v>
      </c>
      <c r="Q2270">
        <v>10.25</v>
      </c>
      <c r="R2270">
        <v>3.24</v>
      </c>
      <c r="S2270">
        <v>3.12</v>
      </c>
      <c r="T2270">
        <v>2.62</v>
      </c>
      <c r="U2270">
        <v>582</v>
      </c>
      <c r="V2270">
        <v>2475.56</v>
      </c>
      <c r="W2270">
        <v>7384.3</v>
      </c>
      <c r="X2270">
        <v>9529.49</v>
      </c>
      <c r="Y2270">
        <v>1704.76</v>
      </c>
      <c r="Z2270">
        <v>19546.63</v>
      </c>
    </row>
    <row r="2271" spans="2:26" x14ac:dyDescent="0.25">
      <c r="B2271" s="3">
        <v>43914</v>
      </c>
      <c r="C2271">
        <v>630.03</v>
      </c>
      <c r="D2271">
        <v>11.6867</v>
      </c>
      <c r="E2271">
        <v>76.349999999999994</v>
      </c>
      <c r="F2271">
        <v>78.921599999999998</v>
      </c>
      <c r="G2271">
        <v>102.039</v>
      </c>
      <c r="H2271">
        <v>1249.7</v>
      </c>
      <c r="I2271">
        <v>1.0788</v>
      </c>
      <c r="J2271">
        <v>7.0631000000000004</v>
      </c>
      <c r="K2271">
        <v>241.86080000000001</v>
      </c>
      <c r="L2271">
        <v>6725</v>
      </c>
      <c r="M2271">
        <v>43.22</v>
      </c>
      <c r="N2271">
        <v>1632.32</v>
      </c>
      <c r="O2271">
        <v>1.653</v>
      </c>
      <c r="P2271">
        <v>3.15</v>
      </c>
      <c r="Q2271">
        <v>10.79</v>
      </c>
      <c r="R2271">
        <v>3.53</v>
      </c>
      <c r="S2271">
        <v>3.36</v>
      </c>
      <c r="T2271">
        <v>2.5499999999999998</v>
      </c>
      <c r="U2271">
        <v>603</v>
      </c>
      <c r="V2271">
        <v>2447.33</v>
      </c>
      <c r="W2271">
        <v>7417.86</v>
      </c>
      <c r="X2271">
        <v>9184.44</v>
      </c>
      <c r="Y2271">
        <v>1609.97</v>
      </c>
      <c r="Z2271">
        <v>18092.349999999999</v>
      </c>
    </row>
    <row r="2272" spans="2:26" x14ac:dyDescent="0.25">
      <c r="B2272" s="3">
        <v>43913</v>
      </c>
      <c r="C2272">
        <v>661.75</v>
      </c>
      <c r="D2272">
        <v>11.917299999999999</v>
      </c>
      <c r="E2272">
        <v>76.23</v>
      </c>
      <c r="F2272">
        <v>79.006399999999999</v>
      </c>
      <c r="G2272">
        <v>102.48699999999999</v>
      </c>
      <c r="H2272">
        <v>1266.75</v>
      </c>
      <c r="I2272">
        <v>1.0726</v>
      </c>
      <c r="J2272">
        <v>7.0885999999999996</v>
      </c>
      <c r="K2272">
        <v>246.1677</v>
      </c>
      <c r="L2272">
        <v>6300</v>
      </c>
      <c r="M2272">
        <v>42.39</v>
      </c>
      <c r="N2272">
        <v>1553.23</v>
      </c>
      <c r="O2272">
        <v>1.6020000000000001</v>
      </c>
      <c r="P2272">
        <v>3.25</v>
      </c>
      <c r="Q2272">
        <v>11</v>
      </c>
      <c r="R2272">
        <v>3.73</v>
      </c>
      <c r="S2272">
        <v>3.59</v>
      </c>
      <c r="T2272">
        <v>2.4300000000000002</v>
      </c>
      <c r="U2272">
        <v>617</v>
      </c>
      <c r="V2272">
        <v>2237.4</v>
      </c>
      <c r="W2272">
        <v>6860.67</v>
      </c>
      <c r="X2272">
        <v>8751.76</v>
      </c>
      <c r="Y2272">
        <v>1482.46</v>
      </c>
      <c r="Z2272">
        <v>16887.78</v>
      </c>
    </row>
    <row r="2273" spans="2:26" x14ac:dyDescent="0.25">
      <c r="B2273" s="3">
        <v>43912</v>
      </c>
      <c r="C2273">
        <v>618.38</v>
      </c>
      <c r="D2273">
        <v>11.189299999999999</v>
      </c>
      <c r="E2273">
        <v>78.36</v>
      </c>
      <c r="F2273">
        <v>80.370099999999994</v>
      </c>
      <c r="G2273">
        <v>102.81699999999999</v>
      </c>
      <c r="H2273">
        <v>1248.05</v>
      </c>
      <c r="I2273">
        <v>1.0688</v>
      </c>
      <c r="J2273">
        <v>7.0960000000000001</v>
      </c>
      <c r="K2273">
        <v>247.8503</v>
      </c>
      <c r="L2273">
        <v>6210</v>
      </c>
      <c r="M2273">
        <v>41.38</v>
      </c>
      <c r="N2273">
        <v>1498.65</v>
      </c>
      <c r="O2273">
        <v>1.6040000000000001</v>
      </c>
      <c r="P2273">
        <v>3.43</v>
      </c>
      <c r="Q2273">
        <v>10.130000000000001</v>
      </c>
      <c r="R2273">
        <v>3.63</v>
      </c>
      <c r="S2273">
        <v>3.55</v>
      </c>
      <c r="T2273">
        <v>2.2000000000000002</v>
      </c>
      <c r="U2273">
        <v>625</v>
      </c>
      <c r="V2273">
        <v>2304.92</v>
      </c>
      <c r="W2273">
        <v>6879.52</v>
      </c>
      <c r="X2273">
        <v>9118.67</v>
      </c>
      <c r="Y2273">
        <v>1566.15</v>
      </c>
      <c r="Z2273">
        <v>16552.830000000002</v>
      </c>
    </row>
    <row r="2274" spans="2:26" x14ac:dyDescent="0.25">
      <c r="B2274" s="3">
        <v>43911</v>
      </c>
      <c r="C2274">
        <v>618.38</v>
      </c>
      <c r="D2274">
        <v>11.189299999999999</v>
      </c>
      <c r="E2274">
        <v>78.36</v>
      </c>
      <c r="F2274">
        <v>80.370099999999994</v>
      </c>
      <c r="G2274">
        <v>102.81699999999999</v>
      </c>
      <c r="H2274">
        <v>1248.05</v>
      </c>
      <c r="I2274">
        <v>1.0688</v>
      </c>
      <c r="J2274">
        <v>7.0960000000000001</v>
      </c>
      <c r="K2274">
        <v>247.8503</v>
      </c>
      <c r="L2274">
        <v>6210</v>
      </c>
      <c r="M2274">
        <v>41.38</v>
      </c>
      <c r="N2274">
        <v>1498.65</v>
      </c>
      <c r="O2274">
        <v>1.6040000000000001</v>
      </c>
      <c r="P2274">
        <v>3.43</v>
      </c>
      <c r="Q2274">
        <v>10.130000000000001</v>
      </c>
      <c r="R2274">
        <v>3.63</v>
      </c>
      <c r="S2274">
        <v>3.55</v>
      </c>
      <c r="T2274">
        <v>2.2000000000000002</v>
      </c>
      <c r="U2274">
        <v>625</v>
      </c>
      <c r="V2274">
        <v>2304.92</v>
      </c>
      <c r="W2274">
        <v>6879.52</v>
      </c>
      <c r="X2274">
        <v>9118.67</v>
      </c>
      <c r="Y2274">
        <v>1566.15</v>
      </c>
      <c r="Z2274">
        <v>16552.830000000002</v>
      </c>
    </row>
    <row r="2275" spans="2:26" x14ac:dyDescent="0.25">
      <c r="B2275" s="3">
        <v>43910</v>
      </c>
      <c r="C2275">
        <v>618.38</v>
      </c>
      <c r="D2275">
        <v>11.189299999999999</v>
      </c>
      <c r="E2275">
        <v>78.349999999999994</v>
      </c>
      <c r="F2275">
        <v>80.370099999999994</v>
      </c>
      <c r="G2275">
        <v>102.81699999999999</v>
      </c>
      <c r="H2275">
        <v>1248.05</v>
      </c>
      <c r="I2275">
        <v>1.0688</v>
      </c>
      <c r="J2275">
        <v>7.0960000000000001</v>
      </c>
      <c r="K2275">
        <v>247.8503</v>
      </c>
      <c r="L2275">
        <v>6210</v>
      </c>
      <c r="M2275">
        <v>41.38</v>
      </c>
      <c r="N2275">
        <v>1498.65</v>
      </c>
      <c r="O2275">
        <v>1.6040000000000001</v>
      </c>
      <c r="P2275">
        <v>3.43</v>
      </c>
      <c r="Q2275">
        <v>10.130000000000001</v>
      </c>
      <c r="R2275">
        <v>3.63</v>
      </c>
      <c r="S2275">
        <v>3.55</v>
      </c>
      <c r="T2275">
        <v>2.2000000000000002</v>
      </c>
      <c r="U2275">
        <v>625</v>
      </c>
      <c r="V2275">
        <v>2304.92</v>
      </c>
      <c r="W2275">
        <v>6879.52</v>
      </c>
      <c r="X2275">
        <v>9118.67</v>
      </c>
      <c r="Y2275">
        <v>1566.15</v>
      </c>
      <c r="Z2275">
        <v>16552.830000000002</v>
      </c>
    </row>
    <row r="2276" spans="2:26" x14ac:dyDescent="0.25">
      <c r="B2276" s="3">
        <v>43909</v>
      </c>
      <c r="C2276">
        <v>634.39</v>
      </c>
      <c r="D2276">
        <v>10.936400000000001</v>
      </c>
      <c r="E2276">
        <v>78.400000000000006</v>
      </c>
      <c r="F2276">
        <v>80.720500000000001</v>
      </c>
      <c r="G2276">
        <v>102.755</v>
      </c>
      <c r="H2276">
        <v>1285.7</v>
      </c>
      <c r="I2276">
        <v>1.0691999999999999</v>
      </c>
      <c r="J2276">
        <v>7.1086</v>
      </c>
      <c r="K2276">
        <v>246.86709999999999</v>
      </c>
      <c r="L2276">
        <v>6240</v>
      </c>
      <c r="M2276">
        <v>42.78</v>
      </c>
      <c r="N2276">
        <v>1471.24</v>
      </c>
      <c r="O2276">
        <v>1.6539999999999999</v>
      </c>
      <c r="P2276">
        <v>3.4</v>
      </c>
      <c r="Q2276">
        <v>9.76</v>
      </c>
      <c r="R2276">
        <v>3.29</v>
      </c>
      <c r="S2276">
        <v>3.35</v>
      </c>
      <c r="T2276">
        <v>2.13</v>
      </c>
      <c r="U2276">
        <v>630</v>
      </c>
      <c r="V2276">
        <v>2409.39</v>
      </c>
      <c r="W2276">
        <v>7150.58</v>
      </c>
      <c r="X2276">
        <v>8559.64</v>
      </c>
      <c r="Y2276">
        <v>1457.64</v>
      </c>
      <c r="Z2276">
        <v>16552.830000000002</v>
      </c>
    </row>
    <row r="2277" spans="2:26" x14ac:dyDescent="0.25">
      <c r="B2277" s="3">
        <v>43908</v>
      </c>
      <c r="C2277">
        <v>587.16</v>
      </c>
      <c r="D2277">
        <v>10.160500000000001</v>
      </c>
      <c r="E2277">
        <v>81.400000000000006</v>
      </c>
      <c r="F2277">
        <v>83.075999999999993</v>
      </c>
      <c r="G2277">
        <v>101.16</v>
      </c>
      <c r="H2277">
        <v>1245.7</v>
      </c>
      <c r="I2277">
        <v>1.0914999999999999</v>
      </c>
      <c r="J2277">
        <v>7.0475000000000003</v>
      </c>
      <c r="K2277">
        <v>246.03559999999999</v>
      </c>
      <c r="L2277">
        <v>5340</v>
      </c>
      <c r="M2277">
        <v>43.03</v>
      </c>
      <c r="N2277">
        <v>1486.05</v>
      </c>
      <c r="O2277">
        <v>1.6040000000000001</v>
      </c>
      <c r="P2277">
        <v>3.4</v>
      </c>
      <c r="Q2277">
        <v>9.0399999999999991</v>
      </c>
      <c r="R2277">
        <v>2.85</v>
      </c>
      <c r="S2277">
        <v>3.01</v>
      </c>
      <c r="T2277">
        <v>1.84</v>
      </c>
      <c r="U2277">
        <v>629</v>
      </c>
      <c r="V2277">
        <v>2398.1</v>
      </c>
      <c r="W2277">
        <v>6989.84</v>
      </c>
      <c r="X2277">
        <v>8800.6200000000008</v>
      </c>
      <c r="Y2277">
        <v>1591.2</v>
      </c>
      <c r="Z2277">
        <v>16726.55</v>
      </c>
    </row>
    <row r="2278" spans="2:26" x14ac:dyDescent="0.25">
      <c r="B2278" s="3">
        <v>43907</v>
      </c>
      <c r="C2278">
        <v>532.29</v>
      </c>
      <c r="D2278">
        <v>9.4628999999999994</v>
      </c>
      <c r="E2278">
        <v>84.61</v>
      </c>
      <c r="F2278">
        <v>85.339600000000004</v>
      </c>
      <c r="G2278">
        <v>99.575000000000003</v>
      </c>
      <c r="H2278">
        <v>1243.6500000000001</v>
      </c>
      <c r="I2278">
        <v>1.0996999999999999</v>
      </c>
      <c r="J2278">
        <v>7.0057</v>
      </c>
      <c r="K2278">
        <v>247.43430000000001</v>
      </c>
      <c r="L2278">
        <v>5380</v>
      </c>
      <c r="M2278">
        <v>45.9</v>
      </c>
      <c r="N2278">
        <v>1528.3</v>
      </c>
      <c r="O2278">
        <v>1.7290000000000001</v>
      </c>
      <c r="P2278">
        <v>3.4550000000000001</v>
      </c>
      <c r="Q2278">
        <v>8.4600000000000009</v>
      </c>
      <c r="R2278">
        <v>2.5499999999999998</v>
      </c>
      <c r="S2278">
        <v>2.76</v>
      </c>
      <c r="T2278">
        <v>1.78</v>
      </c>
      <c r="U2278">
        <v>612</v>
      </c>
      <c r="V2278">
        <v>2529.19</v>
      </c>
      <c r="W2278">
        <v>7334.78</v>
      </c>
      <c r="X2278">
        <v>9216.17</v>
      </c>
      <c r="Y2278">
        <v>1672.44</v>
      </c>
      <c r="Z2278">
        <v>17011.53</v>
      </c>
    </row>
    <row r="2279" spans="2:26" x14ac:dyDescent="0.25">
      <c r="B2279" s="3">
        <v>43906</v>
      </c>
      <c r="C2279">
        <v>542.79</v>
      </c>
      <c r="D2279">
        <v>9.1761999999999997</v>
      </c>
      <c r="E2279">
        <v>85.67</v>
      </c>
      <c r="F2279">
        <v>87.906899999999993</v>
      </c>
      <c r="G2279">
        <v>98.069000000000003</v>
      </c>
      <c r="H2279">
        <v>1226.05</v>
      </c>
      <c r="I2279">
        <v>1.1183000000000001</v>
      </c>
      <c r="J2279">
        <v>6.9934000000000003</v>
      </c>
      <c r="K2279">
        <v>246.53360000000001</v>
      </c>
      <c r="L2279">
        <v>4930</v>
      </c>
      <c r="M2279">
        <v>45.92</v>
      </c>
      <c r="N2279">
        <v>1514.1</v>
      </c>
      <c r="O2279">
        <v>1.8149999999999999</v>
      </c>
      <c r="P2279">
        <v>3.4049999999999998</v>
      </c>
      <c r="Q2279">
        <v>8.27</v>
      </c>
      <c r="R2279">
        <v>2.42</v>
      </c>
      <c r="S2279">
        <v>2.65</v>
      </c>
      <c r="T2279">
        <v>1.53</v>
      </c>
      <c r="U2279">
        <v>623</v>
      </c>
      <c r="V2279">
        <v>2386.13</v>
      </c>
      <c r="W2279">
        <v>6904.59</v>
      </c>
      <c r="X2279">
        <v>9227.6</v>
      </c>
      <c r="Y2279">
        <v>1714.86</v>
      </c>
      <c r="Z2279">
        <v>17002.04</v>
      </c>
    </row>
    <row r="2280" spans="2:26" x14ac:dyDescent="0.25">
      <c r="B2280" s="3">
        <v>43905</v>
      </c>
      <c r="C2280">
        <v>484.96</v>
      </c>
      <c r="D2280">
        <v>8.1921999999999997</v>
      </c>
      <c r="E2280">
        <v>88.42</v>
      </c>
      <c r="F2280">
        <v>90.354399999999998</v>
      </c>
      <c r="G2280">
        <v>98.748999999999995</v>
      </c>
      <c r="H2280">
        <v>1219.4000000000001</v>
      </c>
      <c r="I2280">
        <v>1.1107</v>
      </c>
      <c r="J2280">
        <v>7.0086000000000004</v>
      </c>
      <c r="K2280">
        <v>249.47</v>
      </c>
      <c r="L2280">
        <v>5330</v>
      </c>
      <c r="M2280">
        <v>48.31</v>
      </c>
      <c r="N2280">
        <v>1529.83</v>
      </c>
      <c r="O2280">
        <v>1.869</v>
      </c>
      <c r="P2280">
        <v>3.14</v>
      </c>
      <c r="Q2280">
        <v>7.27</v>
      </c>
      <c r="R2280">
        <v>2.16</v>
      </c>
      <c r="S2280">
        <v>2.48</v>
      </c>
      <c r="T2280">
        <v>1.53</v>
      </c>
      <c r="U2280">
        <v>631</v>
      </c>
      <c r="V2280">
        <v>2711.02</v>
      </c>
      <c r="W2280">
        <v>7874.88</v>
      </c>
      <c r="X2280">
        <v>9650.15</v>
      </c>
      <c r="Y2280">
        <v>1771.44</v>
      </c>
      <c r="Z2280">
        <v>17431.05</v>
      </c>
    </row>
    <row r="2281" spans="2:26" x14ac:dyDescent="0.25">
      <c r="B2281" s="3">
        <v>43904</v>
      </c>
      <c r="C2281">
        <v>484.96</v>
      </c>
      <c r="D2281">
        <v>8.1921999999999997</v>
      </c>
      <c r="E2281">
        <v>88.42</v>
      </c>
      <c r="F2281">
        <v>90.354399999999998</v>
      </c>
      <c r="G2281">
        <v>98.748999999999995</v>
      </c>
      <c r="H2281">
        <v>1219.4000000000001</v>
      </c>
      <c r="I2281">
        <v>1.1107</v>
      </c>
      <c r="J2281">
        <v>7.0086000000000004</v>
      </c>
      <c r="K2281">
        <v>249.47</v>
      </c>
      <c r="L2281">
        <v>5330</v>
      </c>
      <c r="M2281">
        <v>48.31</v>
      </c>
      <c r="N2281">
        <v>1529.83</v>
      </c>
      <c r="O2281">
        <v>1.869</v>
      </c>
      <c r="P2281">
        <v>3.14</v>
      </c>
      <c r="Q2281">
        <v>7.27</v>
      </c>
      <c r="R2281">
        <v>2.16</v>
      </c>
      <c r="S2281">
        <v>2.48</v>
      </c>
      <c r="T2281">
        <v>1.53</v>
      </c>
      <c r="U2281">
        <v>631</v>
      </c>
      <c r="V2281">
        <v>2711.02</v>
      </c>
      <c r="W2281">
        <v>7874.88</v>
      </c>
      <c r="X2281">
        <v>9650.15</v>
      </c>
      <c r="Y2281">
        <v>1771.44</v>
      </c>
      <c r="Z2281">
        <v>17431.05</v>
      </c>
    </row>
    <row r="2282" spans="2:26" x14ac:dyDescent="0.25">
      <c r="B2282" s="3">
        <v>43903</v>
      </c>
      <c r="C2282">
        <v>484.96</v>
      </c>
      <c r="D2282">
        <v>8.1921999999999997</v>
      </c>
      <c r="E2282">
        <v>88.39</v>
      </c>
      <c r="F2282">
        <v>90.354399999999998</v>
      </c>
      <c r="G2282">
        <v>98.748999999999995</v>
      </c>
      <c r="H2282">
        <v>1219.4000000000001</v>
      </c>
      <c r="I2282">
        <v>1.1107</v>
      </c>
      <c r="J2282">
        <v>7.0086000000000004</v>
      </c>
      <c r="K2282">
        <v>249.47</v>
      </c>
      <c r="L2282">
        <v>5330</v>
      </c>
      <c r="M2282">
        <v>48.31</v>
      </c>
      <c r="N2282">
        <v>1529.83</v>
      </c>
      <c r="O2282">
        <v>1.869</v>
      </c>
      <c r="P2282">
        <v>3.14</v>
      </c>
      <c r="Q2282">
        <v>7.27</v>
      </c>
      <c r="R2282">
        <v>2.16</v>
      </c>
      <c r="S2282">
        <v>2.48</v>
      </c>
      <c r="T2282">
        <v>1.53</v>
      </c>
      <c r="U2282">
        <v>631</v>
      </c>
      <c r="V2282">
        <v>2711.02</v>
      </c>
      <c r="W2282">
        <v>7874.88</v>
      </c>
      <c r="X2282">
        <v>9650.15</v>
      </c>
      <c r="Y2282">
        <v>1771.44</v>
      </c>
      <c r="Z2282">
        <v>17431.05</v>
      </c>
    </row>
    <row r="2283" spans="2:26" x14ac:dyDescent="0.25">
      <c r="B2283" s="3">
        <v>43902</v>
      </c>
      <c r="C2283">
        <v>498.11</v>
      </c>
      <c r="D2283">
        <v>8.1351999999999993</v>
      </c>
      <c r="E2283">
        <v>88.26</v>
      </c>
      <c r="F2283">
        <v>91.576700000000002</v>
      </c>
      <c r="G2283">
        <v>97.468000000000004</v>
      </c>
      <c r="H2283">
        <v>1206.5999999999999</v>
      </c>
      <c r="I2283">
        <v>1.1185</v>
      </c>
      <c r="J2283">
        <v>7.0293999999999999</v>
      </c>
      <c r="K2283">
        <v>252.67769999999999</v>
      </c>
      <c r="L2283">
        <v>6010</v>
      </c>
      <c r="M2283">
        <v>49.21</v>
      </c>
      <c r="N2283">
        <v>1576.15</v>
      </c>
      <c r="O2283">
        <v>1.841</v>
      </c>
      <c r="P2283">
        <v>3.14</v>
      </c>
      <c r="Q2283">
        <v>7.26</v>
      </c>
      <c r="R2283">
        <v>2.09</v>
      </c>
      <c r="S2283">
        <v>2.4700000000000002</v>
      </c>
      <c r="T2283">
        <v>1.45</v>
      </c>
      <c r="U2283">
        <v>633</v>
      </c>
      <c r="V2283">
        <v>2480.64</v>
      </c>
      <c r="W2283">
        <v>7201.8</v>
      </c>
      <c r="X2283">
        <v>9725.7199999999993</v>
      </c>
      <c r="Y2283">
        <v>1834.33</v>
      </c>
      <c r="Z2283">
        <v>18559.63</v>
      </c>
    </row>
    <row r="2284" spans="2:26" x14ac:dyDescent="0.25">
      <c r="B2284" s="3">
        <v>43901</v>
      </c>
      <c r="C2284">
        <v>443.94</v>
      </c>
      <c r="D2284">
        <v>7.2393000000000001</v>
      </c>
      <c r="E2284">
        <v>91.1</v>
      </c>
      <c r="F2284">
        <v>94.378600000000006</v>
      </c>
      <c r="G2284">
        <v>96.507000000000005</v>
      </c>
      <c r="H2284">
        <v>1193.0999999999999</v>
      </c>
      <c r="I2284">
        <v>1.127</v>
      </c>
      <c r="J2284">
        <v>6.9606000000000003</v>
      </c>
      <c r="K2284">
        <v>247.51660000000001</v>
      </c>
      <c r="L2284">
        <v>7855</v>
      </c>
      <c r="M2284">
        <v>48.42</v>
      </c>
      <c r="N2284">
        <v>1635.04</v>
      </c>
      <c r="O2284">
        <v>1.8779999999999999</v>
      </c>
      <c r="P2284">
        <v>3.13</v>
      </c>
      <c r="Q2284">
        <v>6.46</v>
      </c>
      <c r="R2284">
        <v>1.83</v>
      </c>
      <c r="S2284">
        <v>2.29</v>
      </c>
      <c r="T2284">
        <v>1.35</v>
      </c>
      <c r="U2284">
        <v>631</v>
      </c>
      <c r="V2284">
        <v>2741.38</v>
      </c>
      <c r="W2284">
        <v>7952.05</v>
      </c>
      <c r="X2284">
        <v>10070.469999999999</v>
      </c>
      <c r="Y2284">
        <v>1908.27</v>
      </c>
      <c r="Z2284">
        <v>19416.060000000001</v>
      </c>
    </row>
    <row r="2285" spans="2:26" x14ac:dyDescent="0.25">
      <c r="B2285" s="3">
        <v>43900</v>
      </c>
      <c r="C2285">
        <v>425.58</v>
      </c>
      <c r="D2285">
        <v>6.9829999999999997</v>
      </c>
      <c r="E2285">
        <v>91.91</v>
      </c>
      <c r="F2285">
        <v>94.855000000000004</v>
      </c>
      <c r="G2285">
        <v>96.414000000000001</v>
      </c>
      <c r="H2285">
        <v>1193.1500000000001</v>
      </c>
      <c r="I2285">
        <v>1.1281000000000001</v>
      </c>
      <c r="J2285">
        <v>6.9581</v>
      </c>
      <c r="K2285">
        <v>255.5598</v>
      </c>
      <c r="L2285">
        <v>7995</v>
      </c>
      <c r="M2285">
        <v>48.1</v>
      </c>
      <c r="N2285">
        <v>1649.4</v>
      </c>
      <c r="O2285">
        <v>1.9359999999999999</v>
      </c>
      <c r="P2285">
        <v>3.1150000000000002</v>
      </c>
      <c r="Q2285">
        <v>6.26</v>
      </c>
      <c r="R2285">
        <v>1.72</v>
      </c>
      <c r="S2285">
        <v>2.14</v>
      </c>
      <c r="T2285">
        <v>1.31</v>
      </c>
      <c r="U2285">
        <v>627</v>
      </c>
      <c r="V2285">
        <v>2882.23</v>
      </c>
      <c r="W2285">
        <v>8344.25</v>
      </c>
      <c r="X2285">
        <v>10153.370000000001</v>
      </c>
      <c r="Y2285">
        <v>1962.93</v>
      </c>
      <c r="Z2285">
        <v>19867.12</v>
      </c>
    </row>
    <row r="2286" spans="2:26" x14ac:dyDescent="0.25">
      <c r="B2286" s="3">
        <v>43899</v>
      </c>
      <c r="C2286">
        <v>445.07</v>
      </c>
      <c r="D2286">
        <v>7.0926</v>
      </c>
      <c r="E2286">
        <v>91.47</v>
      </c>
      <c r="F2286">
        <v>94.889099999999999</v>
      </c>
      <c r="G2286">
        <v>94.894999999999996</v>
      </c>
      <c r="H2286">
        <v>1204.3499999999999</v>
      </c>
      <c r="I2286">
        <v>1.145</v>
      </c>
      <c r="J2286">
        <v>6.9466000000000001</v>
      </c>
      <c r="K2286">
        <v>254.07079999999999</v>
      </c>
      <c r="L2286">
        <v>7850</v>
      </c>
      <c r="M2286">
        <v>47.18</v>
      </c>
      <c r="N2286">
        <v>1680.47</v>
      </c>
      <c r="O2286">
        <v>1.778</v>
      </c>
      <c r="P2286">
        <v>3.1</v>
      </c>
      <c r="Q2286">
        <v>6.42</v>
      </c>
      <c r="R2286">
        <v>1.71</v>
      </c>
      <c r="S2286">
        <v>2.17</v>
      </c>
      <c r="T2286">
        <v>1.33</v>
      </c>
      <c r="U2286">
        <v>616</v>
      </c>
      <c r="V2286">
        <v>2746.56</v>
      </c>
      <c r="W2286">
        <v>7950.68</v>
      </c>
      <c r="X2286">
        <v>9984.44</v>
      </c>
      <c r="Y2286">
        <v>1954.77</v>
      </c>
      <c r="Z2286">
        <v>19698.759999999998</v>
      </c>
    </row>
    <row r="2287" spans="2:26" x14ac:dyDescent="0.25">
      <c r="B2287" s="3">
        <v>43898</v>
      </c>
      <c r="C2287">
        <v>379.2</v>
      </c>
      <c r="D2287">
        <v>6.0997000000000003</v>
      </c>
      <c r="E2287">
        <v>94.07</v>
      </c>
      <c r="F2287">
        <v>96.4923</v>
      </c>
      <c r="G2287">
        <v>95.950999999999993</v>
      </c>
      <c r="H2287">
        <v>1192.3</v>
      </c>
      <c r="I2287">
        <v>1.1284000000000001</v>
      </c>
      <c r="J2287">
        <v>6.9314</v>
      </c>
      <c r="K2287">
        <v>256.91019999999997</v>
      </c>
      <c r="L2287">
        <v>9165</v>
      </c>
      <c r="M2287">
        <v>50.04</v>
      </c>
      <c r="N2287">
        <v>1673.83</v>
      </c>
      <c r="O2287">
        <v>1.708</v>
      </c>
      <c r="P2287">
        <v>3.1150000000000002</v>
      </c>
      <c r="Q2287">
        <v>5.5</v>
      </c>
      <c r="R2287">
        <v>1.44</v>
      </c>
      <c r="S2287">
        <v>1.88</v>
      </c>
      <c r="T2287">
        <v>1.29</v>
      </c>
      <c r="U2287">
        <v>617</v>
      </c>
      <c r="V2287">
        <v>2972.37</v>
      </c>
      <c r="W2287">
        <v>8575.6200000000008</v>
      </c>
      <c r="X2287">
        <v>10456.93</v>
      </c>
      <c r="Y2287">
        <v>2040.22</v>
      </c>
      <c r="Z2287">
        <v>20749.75</v>
      </c>
    </row>
    <row r="2288" spans="2:26" x14ac:dyDescent="0.25">
      <c r="B2288" s="3">
        <v>43897</v>
      </c>
      <c r="C2288">
        <v>379.2</v>
      </c>
      <c r="D2288">
        <v>6.0997000000000003</v>
      </c>
      <c r="E2288">
        <v>94.07</v>
      </c>
      <c r="F2288">
        <v>96.4923</v>
      </c>
      <c r="G2288">
        <v>95.950999999999993</v>
      </c>
      <c r="H2288">
        <v>1192.3</v>
      </c>
      <c r="I2288">
        <v>1.1284000000000001</v>
      </c>
      <c r="J2288">
        <v>6.9314</v>
      </c>
      <c r="K2288">
        <v>256.91019999999997</v>
      </c>
      <c r="L2288">
        <v>9165</v>
      </c>
      <c r="M2288">
        <v>50.04</v>
      </c>
      <c r="N2288">
        <v>1673.83</v>
      </c>
      <c r="O2288">
        <v>1.708</v>
      </c>
      <c r="P2288">
        <v>3.1150000000000002</v>
      </c>
      <c r="Q2288">
        <v>5.5</v>
      </c>
      <c r="R2288">
        <v>1.44</v>
      </c>
      <c r="S2288">
        <v>1.88</v>
      </c>
      <c r="T2288">
        <v>1.29</v>
      </c>
      <c r="U2288">
        <v>617</v>
      </c>
      <c r="V2288">
        <v>2972.37</v>
      </c>
      <c r="W2288">
        <v>8575.6200000000008</v>
      </c>
      <c r="X2288">
        <v>10456.93</v>
      </c>
      <c r="Y2288">
        <v>2040.22</v>
      </c>
      <c r="Z2288">
        <v>20749.75</v>
      </c>
    </row>
    <row r="2289" spans="2:26" x14ac:dyDescent="0.25">
      <c r="B2289" s="3">
        <v>43896</v>
      </c>
      <c r="C2289">
        <v>379.2</v>
      </c>
      <c r="D2289">
        <v>6.0997000000000003</v>
      </c>
      <c r="E2289">
        <v>94.06</v>
      </c>
      <c r="F2289">
        <v>96.4923</v>
      </c>
      <c r="G2289">
        <v>95.950999999999993</v>
      </c>
      <c r="H2289">
        <v>1192.3</v>
      </c>
      <c r="I2289">
        <v>1.1284000000000001</v>
      </c>
      <c r="J2289">
        <v>6.9314</v>
      </c>
      <c r="K2289">
        <v>256.91019999999997</v>
      </c>
      <c r="L2289">
        <v>9165</v>
      </c>
      <c r="M2289">
        <v>50.04</v>
      </c>
      <c r="N2289">
        <v>1673.83</v>
      </c>
      <c r="O2289">
        <v>1.708</v>
      </c>
      <c r="P2289">
        <v>3.1150000000000002</v>
      </c>
      <c r="Q2289">
        <v>5.5</v>
      </c>
      <c r="R2289">
        <v>1.44</v>
      </c>
      <c r="S2289">
        <v>1.88</v>
      </c>
      <c r="T2289">
        <v>1.29</v>
      </c>
      <c r="U2289">
        <v>617</v>
      </c>
      <c r="V2289">
        <v>2972.37</v>
      </c>
      <c r="W2289">
        <v>8575.6200000000008</v>
      </c>
      <c r="X2289">
        <v>10456.93</v>
      </c>
      <c r="Y2289">
        <v>2040.22</v>
      </c>
      <c r="Z2289">
        <v>20749.75</v>
      </c>
    </row>
    <row r="2290" spans="2:26" x14ac:dyDescent="0.25">
      <c r="B2290" s="3">
        <v>43895</v>
      </c>
      <c r="C2290">
        <v>348.15</v>
      </c>
      <c r="D2290">
        <v>5.6384999999999996</v>
      </c>
      <c r="E2290">
        <v>94.81</v>
      </c>
      <c r="F2290">
        <v>97.012200000000007</v>
      </c>
      <c r="G2290">
        <v>96.82</v>
      </c>
      <c r="H2290">
        <v>1181.2</v>
      </c>
      <c r="I2290">
        <v>1.1236999999999999</v>
      </c>
      <c r="J2290">
        <v>6.9360999999999997</v>
      </c>
      <c r="K2290">
        <v>258.00729999999999</v>
      </c>
      <c r="L2290">
        <v>9195</v>
      </c>
      <c r="M2290">
        <v>50.42</v>
      </c>
      <c r="N2290">
        <v>1672.23</v>
      </c>
      <c r="O2290">
        <v>1.772</v>
      </c>
      <c r="P2290">
        <v>3.085</v>
      </c>
      <c r="Q2290">
        <v>4.9400000000000004</v>
      </c>
      <c r="R2290">
        <v>1.28</v>
      </c>
      <c r="S2290">
        <v>1.74</v>
      </c>
      <c r="T2290">
        <v>1.21</v>
      </c>
      <c r="U2290">
        <v>599</v>
      </c>
      <c r="V2290">
        <v>3023.94</v>
      </c>
      <c r="W2290">
        <v>8738.59</v>
      </c>
      <c r="X2290">
        <v>10728.07</v>
      </c>
      <c r="Y2290">
        <v>2085.2600000000002</v>
      </c>
      <c r="Z2290">
        <v>21329.119999999999</v>
      </c>
    </row>
    <row r="2291" spans="2:26" x14ac:dyDescent="0.25">
      <c r="B2291" s="3">
        <v>43894</v>
      </c>
      <c r="C2291">
        <v>335.29</v>
      </c>
      <c r="D2291">
        <v>5.4047999999999998</v>
      </c>
      <c r="E2291">
        <v>95.15</v>
      </c>
      <c r="F2291">
        <v>97.206800000000001</v>
      </c>
      <c r="G2291">
        <v>97.335999999999999</v>
      </c>
      <c r="H2291">
        <v>1187.8499999999999</v>
      </c>
      <c r="I2291">
        <v>1.1135999999999999</v>
      </c>
      <c r="J2291">
        <v>6.9245000000000001</v>
      </c>
      <c r="K2291">
        <v>258.50779999999997</v>
      </c>
      <c r="L2291">
        <v>8760</v>
      </c>
      <c r="M2291">
        <v>50.32</v>
      </c>
      <c r="N2291">
        <v>1636.93</v>
      </c>
      <c r="O2291">
        <v>1.827</v>
      </c>
      <c r="P2291">
        <v>3.0750000000000002</v>
      </c>
      <c r="Q2291">
        <v>4.6399999999999997</v>
      </c>
      <c r="R2291">
        <v>1.24</v>
      </c>
      <c r="S2291">
        <v>1.71</v>
      </c>
      <c r="T2291">
        <v>1.2</v>
      </c>
      <c r="U2291">
        <v>562</v>
      </c>
      <c r="V2291">
        <v>3130.12</v>
      </c>
      <c r="W2291">
        <v>9018.09</v>
      </c>
      <c r="X2291">
        <v>10521.78</v>
      </c>
      <c r="Y2291">
        <v>2059.33</v>
      </c>
      <c r="Z2291">
        <v>21100.06</v>
      </c>
    </row>
    <row r="2292" spans="2:26" x14ac:dyDescent="0.25">
      <c r="B2292" s="3">
        <v>43893</v>
      </c>
      <c r="C2292">
        <v>346.01</v>
      </c>
      <c r="D2292">
        <v>5.4985999999999997</v>
      </c>
      <c r="E2292">
        <v>95.12</v>
      </c>
      <c r="F2292">
        <v>97.325599999999994</v>
      </c>
      <c r="G2292">
        <v>97.153000000000006</v>
      </c>
      <c r="H2292">
        <v>1195.25</v>
      </c>
      <c r="I2292">
        <v>1.1173</v>
      </c>
      <c r="J2292">
        <v>6.9676</v>
      </c>
      <c r="K2292">
        <v>262.90789999999998</v>
      </c>
      <c r="L2292">
        <v>8770</v>
      </c>
      <c r="M2292">
        <v>50.21</v>
      </c>
      <c r="N2292">
        <v>1640.9</v>
      </c>
      <c r="O2292">
        <v>1.8</v>
      </c>
      <c r="P2292">
        <v>3.0750000000000002</v>
      </c>
      <c r="Q2292">
        <v>4.7699999999999996</v>
      </c>
      <c r="R2292">
        <v>1.26</v>
      </c>
      <c r="S2292">
        <v>1.72</v>
      </c>
      <c r="T2292">
        <v>1.1499999999999999</v>
      </c>
      <c r="U2292">
        <v>549</v>
      </c>
      <c r="V2292">
        <v>3003.37</v>
      </c>
      <c r="W2292">
        <v>8684.09</v>
      </c>
      <c r="X2292">
        <v>10485.16</v>
      </c>
      <c r="Y2292">
        <v>2014.15</v>
      </c>
      <c r="Z2292">
        <v>21082.73</v>
      </c>
    </row>
    <row r="2293" spans="2:26" x14ac:dyDescent="0.25">
      <c r="B2293" s="3">
        <v>43892</v>
      </c>
      <c r="C2293">
        <v>348.51</v>
      </c>
      <c r="D2293">
        <v>5.6121999999999996</v>
      </c>
      <c r="E2293">
        <v>94.91</v>
      </c>
      <c r="F2293">
        <v>97.399299999999997</v>
      </c>
      <c r="G2293">
        <v>97.36</v>
      </c>
      <c r="H2293">
        <v>1193.8</v>
      </c>
      <c r="I2293">
        <v>1.1133999999999999</v>
      </c>
      <c r="J2293">
        <v>6.9608999999999996</v>
      </c>
      <c r="K2293">
        <v>265.93009999999998</v>
      </c>
      <c r="L2293">
        <v>8975</v>
      </c>
      <c r="M2293">
        <v>50.03</v>
      </c>
      <c r="N2293">
        <v>1589.44</v>
      </c>
      <c r="O2293">
        <v>1.756</v>
      </c>
      <c r="P2293">
        <v>3.05</v>
      </c>
      <c r="Q2293">
        <v>4.87</v>
      </c>
      <c r="R2293">
        <v>1.26</v>
      </c>
      <c r="S2293">
        <v>1.73</v>
      </c>
      <c r="T2293">
        <v>1.17</v>
      </c>
      <c r="U2293">
        <v>539</v>
      </c>
      <c r="V2293">
        <v>3090.23</v>
      </c>
      <c r="W2293">
        <v>8952.17</v>
      </c>
      <c r="X2293">
        <v>10485.17</v>
      </c>
      <c r="Y2293">
        <v>2002.51</v>
      </c>
      <c r="Z2293">
        <v>21344.080000000002</v>
      </c>
    </row>
    <row r="2294" spans="2:26" x14ac:dyDescent="0.25">
      <c r="B2294" s="3">
        <v>43891</v>
      </c>
      <c r="C2294">
        <v>353.58</v>
      </c>
      <c r="D2294">
        <v>5.6574</v>
      </c>
      <c r="E2294">
        <v>95.18</v>
      </c>
      <c r="F2294">
        <v>97.588300000000004</v>
      </c>
      <c r="G2294">
        <v>98.132000000000005</v>
      </c>
      <c r="H2294">
        <v>1214.5</v>
      </c>
      <c r="I2294">
        <v>1.1026</v>
      </c>
      <c r="J2294">
        <v>6.992</v>
      </c>
      <c r="K2294">
        <v>268.38529999999997</v>
      </c>
      <c r="L2294">
        <v>8662.99</v>
      </c>
      <c r="M2294">
        <v>49.28</v>
      </c>
      <c r="N2294">
        <v>1585.69</v>
      </c>
      <c r="O2294">
        <v>1.6839999999999999</v>
      </c>
      <c r="P2294">
        <v>2.96</v>
      </c>
      <c r="Q2294">
        <v>5</v>
      </c>
      <c r="R2294">
        <v>1.22</v>
      </c>
      <c r="S2294">
        <v>1.71</v>
      </c>
      <c r="T2294">
        <v>1.1100000000000001</v>
      </c>
      <c r="U2294">
        <v>535</v>
      </c>
      <c r="V2294">
        <v>2954.22</v>
      </c>
      <c r="W2294">
        <v>8567.3700000000008</v>
      </c>
      <c r="X2294">
        <v>10302.36</v>
      </c>
      <c r="Y2294">
        <v>1987.01</v>
      </c>
      <c r="Z2294">
        <v>21142.959999999999</v>
      </c>
    </row>
    <row r="2295" spans="2:26" x14ac:dyDescent="0.25">
      <c r="B2295" s="3">
        <v>43890</v>
      </c>
      <c r="C2295">
        <v>353.58</v>
      </c>
      <c r="D2295">
        <v>5.6574</v>
      </c>
      <c r="E2295">
        <v>95.18</v>
      </c>
      <c r="F2295">
        <v>97.588300000000004</v>
      </c>
      <c r="G2295">
        <v>98.132000000000005</v>
      </c>
      <c r="H2295">
        <v>1214.5</v>
      </c>
      <c r="I2295">
        <v>1.1026</v>
      </c>
      <c r="J2295">
        <v>6.992</v>
      </c>
      <c r="K2295">
        <v>268.38529999999997</v>
      </c>
      <c r="L2295">
        <v>8662.99</v>
      </c>
      <c r="M2295">
        <v>49.28</v>
      </c>
      <c r="N2295">
        <v>1585.69</v>
      </c>
      <c r="O2295">
        <v>1.6839999999999999</v>
      </c>
      <c r="P2295">
        <v>2.96</v>
      </c>
      <c r="Q2295">
        <v>5</v>
      </c>
      <c r="R2295">
        <v>1.22</v>
      </c>
      <c r="S2295">
        <v>1.71</v>
      </c>
      <c r="T2295">
        <v>1.1100000000000001</v>
      </c>
      <c r="U2295">
        <v>535</v>
      </c>
      <c r="V2295">
        <v>2954.22</v>
      </c>
      <c r="W2295">
        <v>8567.3700000000008</v>
      </c>
      <c r="X2295">
        <v>10302.36</v>
      </c>
      <c r="Y2295">
        <v>1987.01</v>
      </c>
      <c r="Z2295">
        <v>21142.959999999999</v>
      </c>
    </row>
    <row r="2296" spans="2:26" x14ac:dyDescent="0.25">
      <c r="B2296" s="3">
        <v>43889</v>
      </c>
      <c r="C2296">
        <v>353.58</v>
      </c>
      <c r="D2296">
        <v>5.6574</v>
      </c>
      <c r="E2296">
        <v>95.16</v>
      </c>
      <c r="F2296">
        <v>97.588300000000004</v>
      </c>
      <c r="G2296">
        <v>98.132000000000005</v>
      </c>
      <c r="H2296">
        <v>1214.5</v>
      </c>
      <c r="I2296">
        <v>1.1026</v>
      </c>
      <c r="J2296">
        <v>6.992</v>
      </c>
      <c r="K2296">
        <v>268.38529999999997</v>
      </c>
      <c r="L2296">
        <v>8662.99</v>
      </c>
      <c r="M2296">
        <v>49.28</v>
      </c>
      <c r="N2296">
        <v>1585.69</v>
      </c>
      <c r="O2296">
        <v>1.6839999999999999</v>
      </c>
      <c r="P2296">
        <v>2.96</v>
      </c>
      <c r="Q2296">
        <v>5</v>
      </c>
      <c r="R2296">
        <v>1.22</v>
      </c>
      <c r="S2296">
        <v>1.71</v>
      </c>
      <c r="T2296">
        <v>1.1100000000000001</v>
      </c>
      <c r="U2296">
        <v>535</v>
      </c>
      <c r="V2296">
        <v>2954.22</v>
      </c>
      <c r="W2296">
        <v>8567.3700000000008</v>
      </c>
      <c r="X2296">
        <v>10302.36</v>
      </c>
      <c r="Y2296">
        <v>1987.01</v>
      </c>
      <c r="Z2296">
        <v>21142.959999999999</v>
      </c>
    </row>
    <row r="2297" spans="2:26" x14ac:dyDescent="0.25">
      <c r="B2297" s="3">
        <v>43888</v>
      </c>
      <c r="C2297">
        <v>326.47000000000003</v>
      </c>
      <c r="D2297">
        <v>5.2565999999999997</v>
      </c>
      <c r="E2297">
        <v>95.85</v>
      </c>
      <c r="F2297">
        <v>98.0839</v>
      </c>
      <c r="G2297">
        <v>98.507999999999996</v>
      </c>
      <c r="H2297">
        <v>1217.1500000000001</v>
      </c>
      <c r="I2297">
        <v>1.1001000000000001</v>
      </c>
      <c r="J2297">
        <v>7.0044000000000004</v>
      </c>
      <c r="K2297">
        <v>270.31040000000002</v>
      </c>
      <c r="L2297">
        <v>8890</v>
      </c>
      <c r="M2297">
        <v>50.57</v>
      </c>
      <c r="N2297">
        <v>1645.01</v>
      </c>
      <c r="O2297">
        <v>1.752</v>
      </c>
      <c r="P2297">
        <v>2.9750000000000001</v>
      </c>
      <c r="Q2297">
        <v>4.6100000000000003</v>
      </c>
      <c r="R2297">
        <v>1.1599999999999999</v>
      </c>
      <c r="S2297">
        <v>1.64</v>
      </c>
      <c r="T2297">
        <v>1.08</v>
      </c>
      <c r="U2297">
        <v>529</v>
      </c>
      <c r="V2297">
        <v>2978.76</v>
      </c>
      <c r="W2297">
        <v>8566.48</v>
      </c>
      <c r="X2297">
        <v>10593.11</v>
      </c>
      <c r="Y2297">
        <v>2054.89</v>
      </c>
      <c r="Z2297">
        <v>21948.23</v>
      </c>
    </row>
    <row r="2298" spans="2:26" x14ac:dyDescent="0.25">
      <c r="B2298" s="3">
        <v>43887</v>
      </c>
      <c r="C2298">
        <v>314.52</v>
      </c>
      <c r="D2298">
        <v>4.9564000000000004</v>
      </c>
      <c r="E2298">
        <v>96.29</v>
      </c>
      <c r="F2298">
        <v>98.161000000000001</v>
      </c>
      <c r="G2298">
        <v>98.995999999999995</v>
      </c>
      <c r="H2298">
        <v>1216.95</v>
      </c>
      <c r="I2298">
        <v>1.0881000000000001</v>
      </c>
      <c r="J2298">
        <v>7.0228999999999999</v>
      </c>
      <c r="K2298">
        <v>272.5104</v>
      </c>
      <c r="L2298">
        <v>8780</v>
      </c>
      <c r="M2298">
        <v>50.51</v>
      </c>
      <c r="N2298">
        <v>1640.96</v>
      </c>
      <c r="O2298">
        <v>1.821</v>
      </c>
      <c r="P2298">
        <v>3.0049999999999999</v>
      </c>
      <c r="Q2298">
        <v>4.25</v>
      </c>
      <c r="R2298">
        <v>1.08</v>
      </c>
      <c r="S2298">
        <v>1.56</v>
      </c>
      <c r="T2298">
        <v>1.07</v>
      </c>
      <c r="U2298">
        <v>517</v>
      </c>
      <c r="V2298">
        <v>3116.39</v>
      </c>
      <c r="W2298">
        <v>8980.77</v>
      </c>
      <c r="X2298">
        <v>10501.62</v>
      </c>
      <c r="Y2298">
        <v>2076.77</v>
      </c>
      <c r="Z2298">
        <v>22426.19</v>
      </c>
    </row>
    <row r="2299" spans="2:26" x14ac:dyDescent="0.25">
      <c r="B2299" s="3">
        <v>43886</v>
      </c>
      <c r="C2299">
        <v>310.01</v>
      </c>
      <c r="D2299">
        <v>4.8548</v>
      </c>
      <c r="E2299">
        <v>96.51</v>
      </c>
      <c r="F2299">
        <v>98.260400000000004</v>
      </c>
      <c r="G2299">
        <v>98.968000000000004</v>
      </c>
      <c r="H2299">
        <v>1210.2</v>
      </c>
      <c r="I2299">
        <v>1.0882000000000001</v>
      </c>
      <c r="J2299">
        <v>7.0134999999999996</v>
      </c>
      <c r="K2299">
        <v>277.16079999999999</v>
      </c>
      <c r="L2299">
        <v>9320</v>
      </c>
      <c r="M2299">
        <v>50.84</v>
      </c>
      <c r="N2299">
        <v>1635.14</v>
      </c>
      <c r="O2299">
        <v>1.847</v>
      </c>
      <c r="P2299">
        <v>2.9</v>
      </c>
      <c r="Q2299">
        <v>4.17</v>
      </c>
      <c r="R2299">
        <v>1.07</v>
      </c>
      <c r="S2299">
        <v>1.56</v>
      </c>
      <c r="T2299">
        <v>1.05</v>
      </c>
      <c r="U2299">
        <v>508</v>
      </c>
      <c r="V2299">
        <v>3128.21</v>
      </c>
      <c r="W2299">
        <v>8965.61</v>
      </c>
      <c r="X2299">
        <v>10579.92</v>
      </c>
      <c r="Y2299">
        <v>2103.61</v>
      </c>
      <c r="Z2299">
        <v>22605.41</v>
      </c>
    </row>
    <row r="2300" spans="2:26" x14ac:dyDescent="0.25">
      <c r="B2300" s="3">
        <v>43885</v>
      </c>
      <c r="C2300">
        <v>302.25</v>
      </c>
      <c r="D2300">
        <v>4.6837</v>
      </c>
      <c r="E2300">
        <v>96.57</v>
      </c>
      <c r="F2300">
        <v>98.353499999999997</v>
      </c>
      <c r="G2300">
        <v>99.358999999999995</v>
      </c>
      <c r="H2300">
        <v>1220.3499999999999</v>
      </c>
      <c r="I2300">
        <v>1.0853999999999999</v>
      </c>
      <c r="J2300">
        <v>7.0304000000000002</v>
      </c>
      <c r="K2300">
        <v>277.82569999999998</v>
      </c>
      <c r="L2300">
        <v>9600</v>
      </c>
      <c r="M2300">
        <v>52.13</v>
      </c>
      <c r="N2300">
        <v>1659.38</v>
      </c>
      <c r="O2300">
        <v>1.827</v>
      </c>
      <c r="P2300">
        <v>2.875</v>
      </c>
      <c r="Q2300">
        <v>3.94</v>
      </c>
      <c r="R2300">
        <v>1.05</v>
      </c>
      <c r="S2300">
        <v>1.52</v>
      </c>
      <c r="T2300">
        <v>1.04</v>
      </c>
      <c r="U2300">
        <v>506</v>
      </c>
      <c r="V2300">
        <v>3225.89</v>
      </c>
      <c r="W2300">
        <v>9221.2800000000007</v>
      </c>
      <c r="X2300">
        <v>10568.33</v>
      </c>
      <c r="Y2300">
        <v>2079.04</v>
      </c>
      <c r="Z2300">
        <v>23386.74</v>
      </c>
    </row>
    <row r="2301" spans="2:26" x14ac:dyDescent="0.25">
      <c r="B2301" s="3">
        <v>43884</v>
      </c>
      <c r="C2301">
        <v>292.72000000000003</v>
      </c>
      <c r="D2301">
        <v>4.4466999999999999</v>
      </c>
      <c r="E2301">
        <v>96.75</v>
      </c>
      <c r="F2301">
        <v>98.452200000000005</v>
      </c>
      <c r="G2301">
        <v>99.262</v>
      </c>
      <c r="H2301">
        <v>1209.1500000000001</v>
      </c>
      <c r="I2301">
        <v>1.0847</v>
      </c>
      <c r="J2301">
        <v>7.0278</v>
      </c>
      <c r="K2301">
        <v>274.96940000000001</v>
      </c>
      <c r="L2301">
        <v>9740</v>
      </c>
      <c r="M2301">
        <v>52.24</v>
      </c>
      <c r="N2301">
        <v>1643.41</v>
      </c>
      <c r="O2301">
        <v>1.905</v>
      </c>
      <c r="P2301">
        <v>2.9950000000000001</v>
      </c>
      <c r="Q2301">
        <v>3.59</v>
      </c>
      <c r="R2301">
        <v>0.99</v>
      </c>
      <c r="S2301">
        <v>1.46</v>
      </c>
      <c r="T2301">
        <v>1.05</v>
      </c>
      <c r="U2301">
        <v>497</v>
      </c>
      <c r="V2301">
        <v>3337.75</v>
      </c>
      <c r="W2301">
        <v>9576.59</v>
      </c>
      <c r="X2301">
        <v>10790.84</v>
      </c>
      <c r="Y2301">
        <v>2162.84</v>
      </c>
      <c r="Z2301">
        <v>23386.74</v>
      </c>
    </row>
    <row r="2302" spans="2:26" x14ac:dyDescent="0.25">
      <c r="B2302" s="3">
        <v>43883</v>
      </c>
      <c r="C2302">
        <v>292.72000000000003</v>
      </c>
      <c r="D2302">
        <v>4.4466999999999999</v>
      </c>
      <c r="E2302">
        <v>96.75</v>
      </c>
      <c r="F2302">
        <v>98.452200000000005</v>
      </c>
      <c r="G2302">
        <v>99.262</v>
      </c>
      <c r="H2302">
        <v>1209.1500000000001</v>
      </c>
      <c r="I2302">
        <v>1.0847</v>
      </c>
      <c r="J2302">
        <v>7.0278</v>
      </c>
      <c r="K2302">
        <v>274.96940000000001</v>
      </c>
      <c r="L2302">
        <v>9740</v>
      </c>
      <c r="M2302">
        <v>52.24</v>
      </c>
      <c r="N2302">
        <v>1643.41</v>
      </c>
      <c r="O2302">
        <v>1.905</v>
      </c>
      <c r="P2302">
        <v>2.9950000000000001</v>
      </c>
      <c r="Q2302">
        <v>3.59</v>
      </c>
      <c r="R2302">
        <v>0.99</v>
      </c>
      <c r="S2302">
        <v>1.46</v>
      </c>
      <c r="T2302">
        <v>1.05</v>
      </c>
      <c r="U2302">
        <v>497</v>
      </c>
      <c r="V2302">
        <v>3337.75</v>
      </c>
      <c r="W2302">
        <v>9576.59</v>
      </c>
      <c r="X2302">
        <v>10790.84</v>
      </c>
      <c r="Y2302">
        <v>2162.84</v>
      </c>
      <c r="Z2302">
        <v>23386.74</v>
      </c>
    </row>
    <row r="2303" spans="2:26" x14ac:dyDescent="0.25">
      <c r="B2303" s="3">
        <v>43882</v>
      </c>
      <c r="C2303">
        <v>292.72000000000003</v>
      </c>
      <c r="D2303">
        <v>4.4466999999999999</v>
      </c>
      <c r="E2303">
        <v>96.67</v>
      </c>
      <c r="F2303">
        <v>98.452200000000005</v>
      </c>
      <c r="G2303">
        <v>99.262</v>
      </c>
      <c r="H2303">
        <v>1209.1500000000001</v>
      </c>
      <c r="I2303">
        <v>1.0847</v>
      </c>
      <c r="J2303">
        <v>7.0278</v>
      </c>
      <c r="K2303">
        <v>274.96940000000001</v>
      </c>
      <c r="L2303">
        <v>9740</v>
      </c>
      <c r="M2303">
        <v>52.24</v>
      </c>
      <c r="N2303">
        <v>1643.41</v>
      </c>
      <c r="O2303">
        <v>1.905</v>
      </c>
      <c r="P2303">
        <v>2.9950000000000001</v>
      </c>
      <c r="Q2303">
        <v>3.59</v>
      </c>
      <c r="R2303">
        <v>0.99</v>
      </c>
      <c r="S2303">
        <v>1.46</v>
      </c>
      <c r="T2303">
        <v>1.05</v>
      </c>
      <c r="U2303">
        <v>497</v>
      </c>
      <c r="V2303">
        <v>3337.75</v>
      </c>
      <c r="W2303">
        <v>9576.59</v>
      </c>
      <c r="X2303">
        <v>10790.84</v>
      </c>
      <c r="Y2303">
        <v>2162.84</v>
      </c>
      <c r="Z2303">
        <v>23386.74</v>
      </c>
    </row>
    <row r="2304" spans="2:26" x14ac:dyDescent="0.25">
      <c r="B2304" s="3">
        <v>43881</v>
      </c>
      <c r="C2304">
        <v>290.66000000000003</v>
      </c>
      <c r="D2304">
        <v>4.3813000000000004</v>
      </c>
      <c r="E2304">
        <v>96.72</v>
      </c>
      <c r="F2304">
        <v>98.478700000000003</v>
      </c>
      <c r="G2304">
        <v>99.864999999999995</v>
      </c>
      <c r="H2304">
        <v>1198.5999999999999</v>
      </c>
      <c r="I2304">
        <v>1.0785</v>
      </c>
      <c r="J2304">
        <v>7.0237999999999996</v>
      </c>
      <c r="K2304">
        <v>274.52949999999998</v>
      </c>
      <c r="L2304">
        <v>9615</v>
      </c>
      <c r="M2304">
        <v>52.29</v>
      </c>
      <c r="N2304">
        <v>1619.56</v>
      </c>
      <c r="O2304">
        <v>1.92</v>
      </c>
      <c r="P2304">
        <v>2.9750000000000001</v>
      </c>
      <c r="Q2304">
        <v>3.49</v>
      </c>
      <c r="R2304">
        <v>0.97</v>
      </c>
      <c r="S2304">
        <v>1.44</v>
      </c>
      <c r="T2304">
        <v>1.05</v>
      </c>
      <c r="U2304">
        <v>480</v>
      </c>
      <c r="V2304">
        <v>3373.23</v>
      </c>
      <c r="W2304">
        <v>9750.9699999999993</v>
      </c>
      <c r="X2304">
        <v>10913.97</v>
      </c>
      <c r="Y2304">
        <v>2195.5</v>
      </c>
      <c r="Z2304">
        <v>23479.15</v>
      </c>
    </row>
    <row r="2305" spans="2:26" x14ac:dyDescent="0.25">
      <c r="B2305" s="3">
        <v>43880</v>
      </c>
      <c r="C2305">
        <v>286.77</v>
      </c>
      <c r="D2305">
        <v>4.3499999999999996</v>
      </c>
      <c r="E2305">
        <v>96.7</v>
      </c>
      <c r="F2305">
        <v>98.469499999999996</v>
      </c>
      <c r="G2305">
        <v>99.704999999999998</v>
      </c>
      <c r="H2305">
        <v>1189.3</v>
      </c>
      <c r="I2305">
        <v>1.0805</v>
      </c>
      <c r="J2305">
        <v>6.9983000000000004</v>
      </c>
      <c r="K2305">
        <v>273.32150000000001</v>
      </c>
      <c r="L2305">
        <v>10225</v>
      </c>
      <c r="M2305">
        <v>52.14</v>
      </c>
      <c r="N2305">
        <v>1611.7</v>
      </c>
      <c r="O2305">
        <v>1.9550000000000001</v>
      </c>
      <c r="P2305">
        <v>2.9950000000000001</v>
      </c>
      <c r="Q2305">
        <v>3.44</v>
      </c>
      <c r="R2305">
        <v>0.96</v>
      </c>
      <c r="S2305">
        <v>1.42</v>
      </c>
      <c r="T2305">
        <v>1.05</v>
      </c>
      <c r="U2305">
        <v>465</v>
      </c>
      <c r="V2305">
        <v>3386.15</v>
      </c>
      <c r="W2305">
        <v>9817.18</v>
      </c>
      <c r="X2305">
        <v>10908.57</v>
      </c>
      <c r="Y2305">
        <v>2210.34</v>
      </c>
      <c r="Z2305">
        <v>23400.7</v>
      </c>
    </row>
    <row r="2306" spans="2:26" x14ac:dyDescent="0.25">
      <c r="B2306" s="3">
        <v>43879</v>
      </c>
      <c r="C2306">
        <v>288.91000000000003</v>
      </c>
      <c r="D2306">
        <v>4.3533999999999997</v>
      </c>
      <c r="E2306">
        <v>96.7</v>
      </c>
      <c r="F2306">
        <v>98.5077</v>
      </c>
      <c r="G2306">
        <v>99.44</v>
      </c>
      <c r="H2306">
        <v>1189.5</v>
      </c>
      <c r="I2306">
        <v>1.0791999999999999</v>
      </c>
      <c r="J2306">
        <v>6.9966999999999997</v>
      </c>
      <c r="K2306">
        <v>273.43380000000002</v>
      </c>
      <c r="L2306">
        <v>10250</v>
      </c>
      <c r="M2306">
        <v>52.03</v>
      </c>
      <c r="N2306">
        <v>1601.61</v>
      </c>
      <c r="O2306">
        <v>1.9810000000000001</v>
      </c>
      <c r="P2306">
        <v>2.9750000000000001</v>
      </c>
      <c r="Q2306">
        <v>3.41</v>
      </c>
      <c r="R2306">
        <v>0.96</v>
      </c>
      <c r="S2306">
        <v>1.42</v>
      </c>
      <c r="T2306">
        <v>1.05</v>
      </c>
      <c r="U2306">
        <v>450</v>
      </c>
      <c r="V2306">
        <v>3370.29</v>
      </c>
      <c r="W2306">
        <v>9732.74</v>
      </c>
      <c r="X2306">
        <v>10805.15</v>
      </c>
      <c r="Y2306">
        <v>2208.88</v>
      </c>
      <c r="Z2306">
        <v>23193.8</v>
      </c>
    </row>
    <row r="2307" spans="2:26" x14ac:dyDescent="0.25">
      <c r="B2307" s="3">
        <v>43878</v>
      </c>
      <c r="C2307">
        <v>287.08</v>
      </c>
      <c r="D2307">
        <v>4.3532000000000002</v>
      </c>
      <c r="E2307">
        <v>96.71</v>
      </c>
      <c r="F2307">
        <v>98.5321</v>
      </c>
      <c r="G2307">
        <v>99.003</v>
      </c>
      <c r="H2307">
        <v>1183.95</v>
      </c>
      <c r="I2307">
        <v>1.0835999999999999</v>
      </c>
      <c r="J2307">
        <v>6.9813000000000001</v>
      </c>
      <c r="K2307">
        <v>273.90179999999998</v>
      </c>
      <c r="L2307">
        <v>10495</v>
      </c>
      <c r="M2307">
        <v>51.37</v>
      </c>
      <c r="N2307">
        <v>1581.13</v>
      </c>
      <c r="O2307">
        <v>1.837</v>
      </c>
      <c r="P2307">
        <v>3.52</v>
      </c>
      <c r="Q2307">
        <v>3.44</v>
      </c>
      <c r="R2307">
        <v>0.96</v>
      </c>
      <c r="S2307">
        <v>1.41</v>
      </c>
      <c r="T2307">
        <v>1.05</v>
      </c>
      <c r="U2307">
        <v>434</v>
      </c>
      <c r="V2307">
        <v>3380.16</v>
      </c>
      <c r="W2307">
        <v>9731.18</v>
      </c>
      <c r="X2307">
        <v>10957.84</v>
      </c>
      <c r="Y2307">
        <v>2242.17</v>
      </c>
      <c r="Z2307">
        <v>23523.24</v>
      </c>
    </row>
    <row r="2308" spans="2:26" x14ac:dyDescent="0.25">
      <c r="B2308" s="3">
        <v>43877</v>
      </c>
      <c r="C2308">
        <v>287.08</v>
      </c>
      <c r="D2308">
        <v>4.3617999999999997</v>
      </c>
      <c r="E2308">
        <v>96.71</v>
      </c>
      <c r="F2308">
        <v>98.504199999999997</v>
      </c>
      <c r="G2308">
        <v>99.123999999999995</v>
      </c>
      <c r="H2308">
        <v>1183.0999999999999</v>
      </c>
      <c r="I2308">
        <v>1.0831</v>
      </c>
      <c r="J2308">
        <v>6.9871999999999996</v>
      </c>
      <c r="K2308">
        <v>275.40030000000002</v>
      </c>
      <c r="L2308">
        <v>10495</v>
      </c>
      <c r="M2308">
        <v>51.37</v>
      </c>
      <c r="N2308">
        <v>1584.06</v>
      </c>
      <c r="O2308">
        <v>1.837</v>
      </c>
      <c r="P2308">
        <v>3.52</v>
      </c>
      <c r="Q2308">
        <v>3.44</v>
      </c>
      <c r="R2308">
        <v>0.96</v>
      </c>
      <c r="S2308">
        <v>1.41</v>
      </c>
      <c r="T2308">
        <v>1.05</v>
      </c>
      <c r="U2308">
        <v>425</v>
      </c>
      <c r="V2308">
        <v>3380.16</v>
      </c>
      <c r="W2308">
        <v>9731.18</v>
      </c>
      <c r="X2308">
        <v>10863.45</v>
      </c>
      <c r="Y2308">
        <v>2243.59</v>
      </c>
      <c r="Z2308">
        <v>23687.59</v>
      </c>
    </row>
    <row r="2309" spans="2:26" x14ac:dyDescent="0.25">
      <c r="B2309" s="3">
        <v>43876</v>
      </c>
      <c r="C2309">
        <v>287.08</v>
      </c>
      <c r="D2309">
        <v>4.3617999999999997</v>
      </c>
      <c r="E2309">
        <v>96.71</v>
      </c>
      <c r="F2309">
        <v>98.504199999999997</v>
      </c>
      <c r="G2309">
        <v>99.123999999999995</v>
      </c>
      <c r="H2309">
        <v>1183.0999999999999</v>
      </c>
      <c r="I2309">
        <v>1.0831</v>
      </c>
      <c r="J2309">
        <v>6.9871999999999996</v>
      </c>
      <c r="K2309">
        <v>275.40030000000002</v>
      </c>
      <c r="L2309">
        <v>10495</v>
      </c>
      <c r="M2309">
        <v>51.37</v>
      </c>
      <c r="N2309">
        <v>1584.06</v>
      </c>
      <c r="O2309">
        <v>1.837</v>
      </c>
      <c r="P2309">
        <v>3.52</v>
      </c>
      <c r="Q2309">
        <v>3.44</v>
      </c>
      <c r="R2309">
        <v>0.96</v>
      </c>
      <c r="S2309">
        <v>1.41</v>
      </c>
      <c r="T2309">
        <v>1.05</v>
      </c>
      <c r="U2309">
        <v>425</v>
      </c>
      <c r="V2309">
        <v>3380.16</v>
      </c>
      <c r="W2309">
        <v>9731.18</v>
      </c>
      <c r="X2309">
        <v>10863.45</v>
      </c>
      <c r="Y2309">
        <v>2243.59</v>
      </c>
      <c r="Z2309">
        <v>23687.59</v>
      </c>
    </row>
    <row r="2310" spans="2:26" x14ac:dyDescent="0.25">
      <c r="B2310" s="3">
        <v>43875</v>
      </c>
      <c r="C2310">
        <v>287.08</v>
      </c>
      <c r="D2310">
        <v>4.3617999999999997</v>
      </c>
      <c r="E2310">
        <v>96.69</v>
      </c>
      <c r="F2310">
        <v>98.504199999999997</v>
      </c>
      <c r="G2310">
        <v>99.123999999999995</v>
      </c>
      <c r="H2310">
        <v>1183.0999999999999</v>
      </c>
      <c r="I2310">
        <v>1.0831</v>
      </c>
      <c r="J2310">
        <v>6.9871999999999996</v>
      </c>
      <c r="K2310">
        <v>275.40030000000002</v>
      </c>
      <c r="L2310">
        <v>10495</v>
      </c>
      <c r="M2310">
        <v>51.37</v>
      </c>
      <c r="N2310">
        <v>1584.06</v>
      </c>
      <c r="O2310">
        <v>1.837</v>
      </c>
      <c r="P2310">
        <v>3.52</v>
      </c>
      <c r="Q2310">
        <v>3.44</v>
      </c>
      <c r="R2310">
        <v>0.96</v>
      </c>
      <c r="S2310">
        <v>1.41</v>
      </c>
      <c r="T2310">
        <v>1.05</v>
      </c>
      <c r="U2310">
        <v>425</v>
      </c>
      <c r="V2310">
        <v>3380.16</v>
      </c>
      <c r="W2310">
        <v>9731.18</v>
      </c>
      <c r="X2310">
        <v>10863.45</v>
      </c>
      <c r="Y2310">
        <v>2243.59</v>
      </c>
      <c r="Z2310">
        <v>23687.59</v>
      </c>
    </row>
    <row r="2311" spans="2:26" x14ac:dyDescent="0.25">
      <c r="B2311" s="3">
        <v>43874</v>
      </c>
      <c r="C2311">
        <v>287.37</v>
      </c>
      <c r="D2311">
        <v>4.3577000000000004</v>
      </c>
      <c r="E2311">
        <v>96.7</v>
      </c>
      <c r="F2311">
        <v>98.510800000000003</v>
      </c>
      <c r="G2311">
        <v>99.066999999999993</v>
      </c>
      <c r="H2311">
        <v>1182.95</v>
      </c>
      <c r="I2311">
        <v>1.0841000000000001</v>
      </c>
      <c r="J2311">
        <v>6.9770000000000003</v>
      </c>
      <c r="K2311">
        <v>272.3261</v>
      </c>
      <c r="L2311">
        <v>10305</v>
      </c>
      <c r="M2311">
        <v>51.31</v>
      </c>
      <c r="N2311">
        <v>1576</v>
      </c>
      <c r="O2311">
        <v>1.8260000000000001</v>
      </c>
      <c r="P2311">
        <v>3.5249999999999999</v>
      </c>
      <c r="Q2311">
        <v>3.41</v>
      </c>
      <c r="R2311">
        <v>0.96</v>
      </c>
      <c r="S2311">
        <v>1.41</v>
      </c>
      <c r="T2311">
        <v>1.06</v>
      </c>
      <c r="U2311">
        <v>421</v>
      </c>
      <c r="V2311">
        <v>3373.94</v>
      </c>
      <c r="W2311">
        <v>9711.9699999999993</v>
      </c>
      <c r="X2311">
        <v>10835.38</v>
      </c>
      <c r="Y2311">
        <v>2232.96</v>
      </c>
      <c r="Z2311">
        <v>23827.73</v>
      </c>
    </row>
    <row r="2312" spans="2:26" x14ac:dyDescent="0.25">
      <c r="B2312" s="3">
        <v>43873</v>
      </c>
      <c r="C2312">
        <v>286.39999999999998</v>
      </c>
      <c r="D2312">
        <v>4.3662999999999998</v>
      </c>
      <c r="E2312">
        <v>96.7</v>
      </c>
      <c r="F2312">
        <v>98.506600000000006</v>
      </c>
      <c r="G2312">
        <v>99.049000000000007</v>
      </c>
      <c r="H2312">
        <v>1179.55</v>
      </c>
      <c r="I2312">
        <v>1.0873999999999999</v>
      </c>
      <c r="J2312">
        <v>6.9714</v>
      </c>
      <c r="K2312">
        <v>270.96440000000001</v>
      </c>
      <c r="L2312">
        <v>10525</v>
      </c>
      <c r="M2312">
        <v>51.8</v>
      </c>
      <c r="N2312">
        <v>1566.06</v>
      </c>
      <c r="O2312">
        <v>1.8440000000000001</v>
      </c>
      <c r="P2312">
        <v>3.5249999999999999</v>
      </c>
      <c r="Q2312">
        <v>3.46</v>
      </c>
      <c r="R2312">
        <v>0.95</v>
      </c>
      <c r="S2312">
        <v>1.41</v>
      </c>
      <c r="T2312">
        <v>1.05</v>
      </c>
      <c r="U2312">
        <v>421</v>
      </c>
      <c r="V2312">
        <v>3379.45</v>
      </c>
      <c r="W2312">
        <v>9725.9599999999991</v>
      </c>
      <c r="X2312">
        <v>10884.69</v>
      </c>
      <c r="Y2312">
        <v>2238.38</v>
      </c>
      <c r="Z2312">
        <v>23861.21</v>
      </c>
    </row>
    <row r="2313" spans="2:26" x14ac:dyDescent="0.25">
      <c r="B2313" s="3">
        <v>43872</v>
      </c>
      <c r="C2313">
        <v>291.70999999999998</v>
      </c>
      <c r="D2313">
        <v>4.4260999999999999</v>
      </c>
      <c r="E2313">
        <v>96.67</v>
      </c>
      <c r="F2313">
        <v>98.513099999999994</v>
      </c>
      <c r="G2313">
        <v>98.721000000000004</v>
      </c>
      <c r="H2313">
        <v>1181.5</v>
      </c>
      <c r="I2313">
        <v>1.0915999999999999</v>
      </c>
      <c r="J2313">
        <v>6.9653</v>
      </c>
      <c r="K2313">
        <v>272.9735</v>
      </c>
      <c r="L2313">
        <v>10405</v>
      </c>
      <c r="M2313">
        <v>52.22</v>
      </c>
      <c r="N2313">
        <v>1567.89</v>
      </c>
      <c r="O2313">
        <v>1.788</v>
      </c>
      <c r="P2313">
        <v>3.5249999999999999</v>
      </c>
      <c r="Q2313">
        <v>3.52</v>
      </c>
      <c r="R2313">
        <v>0.97</v>
      </c>
      <c r="S2313">
        <v>1.43</v>
      </c>
      <c r="T2313">
        <v>1.07</v>
      </c>
      <c r="U2313">
        <v>418</v>
      </c>
      <c r="V2313">
        <v>3357.75</v>
      </c>
      <c r="W2313">
        <v>9638.94</v>
      </c>
      <c r="X2313">
        <v>10808.52</v>
      </c>
      <c r="Y2313">
        <v>2223.12</v>
      </c>
      <c r="Z2313">
        <v>23685.98</v>
      </c>
    </row>
    <row r="2314" spans="2:26" x14ac:dyDescent="0.25">
      <c r="B2314" s="3">
        <v>43871</v>
      </c>
      <c r="C2314">
        <v>295.55</v>
      </c>
      <c r="D2314">
        <v>4.4820000000000002</v>
      </c>
      <c r="E2314">
        <v>96.67</v>
      </c>
      <c r="F2314">
        <v>98.528499999999994</v>
      </c>
      <c r="G2314">
        <v>98.831999999999994</v>
      </c>
      <c r="H2314">
        <v>1187.1500000000001</v>
      </c>
      <c r="I2314">
        <v>1.0911</v>
      </c>
      <c r="J2314">
        <v>6.9843999999999999</v>
      </c>
      <c r="K2314">
        <v>274.6354</v>
      </c>
      <c r="L2314">
        <v>9935</v>
      </c>
      <c r="M2314">
        <v>52.62</v>
      </c>
      <c r="N2314">
        <v>1572.15</v>
      </c>
      <c r="O2314">
        <v>1.766</v>
      </c>
      <c r="P2314">
        <v>3.52</v>
      </c>
      <c r="Q2314">
        <v>3.58</v>
      </c>
      <c r="R2314">
        <v>0.97</v>
      </c>
      <c r="S2314">
        <v>1.44</v>
      </c>
      <c r="T2314">
        <v>1.07</v>
      </c>
      <c r="U2314">
        <v>411</v>
      </c>
      <c r="V2314">
        <v>3352.09</v>
      </c>
      <c r="W2314">
        <v>9628.39</v>
      </c>
      <c r="X2314">
        <v>10654.43</v>
      </c>
      <c r="Y2314">
        <v>2201.0700000000002</v>
      </c>
      <c r="Z2314">
        <v>23685.98</v>
      </c>
    </row>
    <row r="2315" spans="2:26" x14ac:dyDescent="0.25">
      <c r="B2315" s="3">
        <v>43870</v>
      </c>
      <c r="C2315">
        <v>291.77999999999997</v>
      </c>
      <c r="D2315">
        <v>4.4116999999999997</v>
      </c>
      <c r="E2315">
        <v>96.7</v>
      </c>
      <c r="F2315">
        <v>98.493600000000001</v>
      </c>
      <c r="G2315">
        <v>98.683999999999997</v>
      </c>
      <c r="H2315">
        <v>1186.5</v>
      </c>
      <c r="I2315">
        <v>1.0946</v>
      </c>
      <c r="J2315">
        <v>7.0025000000000004</v>
      </c>
      <c r="K2315">
        <v>275.95010000000002</v>
      </c>
      <c r="L2315">
        <v>9845</v>
      </c>
      <c r="M2315">
        <v>52.5</v>
      </c>
      <c r="N2315">
        <v>1570.44</v>
      </c>
      <c r="O2315">
        <v>1.8580000000000001</v>
      </c>
      <c r="P2315">
        <v>3.57</v>
      </c>
      <c r="Q2315">
        <v>3.54</v>
      </c>
      <c r="R2315">
        <v>0.96</v>
      </c>
      <c r="S2315">
        <v>1.42</v>
      </c>
      <c r="T2315">
        <v>1.08</v>
      </c>
      <c r="U2315">
        <v>415</v>
      </c>
      <c r="V2315">
        <v>3327.71</v>
      </c>
      <c r="W2315">
        <v>9520.51</v>
      </c>
      <c r="X2315">
        <v>10705.17</v>
      </c>
      <c r="Y2315">
        <v>2211.9499999999998</v>
      </c>
      <c r="Z2315">
        <v>23827.98</v>
      </c>
    </row>
    <row r="2316" spans="2:26" x14ac:dyDescent="0.25">
      <c r="B2316" s="3">
        <v>43869</v>
      </c>
      <c r="C2316">
        <v>291.77999999999997</v>
      </c>
      <c r="D2316">
        <v>4.4116999999999997</v>
      </c>
      <c r="E2316">
        <v>96.7</v>
      </c>
      <c r="F2316">
        <v>98.493600000000001</v>
      </c>
      <c r="G2316">
        <v>98.683999999999997</v>
      </c>
      <c r="H2316">
        <v>1186.5</v>
      </c>
      <c r="I2316">
        <v>1.0946</v>
      </c>
      <c r="J2316">
        <v>7.0025000000000004</v>
      </c>
      <c r="K2316">
        <v>275.95010000000002</v>
      </c>
      <c r="L2316">
        <v>9845</v>
      </c>
      <c r="M2316">
        <v>52.5</v>
      </c>
      <c r="N2316">
        <v>1570.44</v>
      </c>
      <c r="O2316">
        <v>1.8580000000000001</v>
      </c>
      <c r="P2316">
        <v>3.57</v>
      </c>
      <c r="Q2316">
        <v>3.54</v>
      </c>
      <c r="R2316">
        <v>0.96</v>
      </c>
      <c r="S2316">
        <v>1.42</v>
      </c>
      <c r="T2316">
        <v>1.08</v>
      </c>
      <c r="U2316">
        <v>415</v>
      </c>
      <c r="V2316">
        <v>3327.71</v>
      </c>
      <c r="W2316">
        <v>9520.51</v>
      </c>
      <c r="X2316">
        <v>10705.17</v>
      </c>
      <c r="Y2316">
        <v>2211.9499999999998</v>
      </c>
      <c r="Z2316">
        <v>23827.98</v>
      </c>
    </row>
    <row r="2317" spans="2:26" x14ac:dyDescent="0.25">
      <c r="B2317" s="3">
        <v>43868</v>
      </c>
      <c r="C2317">
        <v>291.77999999999997</v>
      </c>
      <c r="D2317">
        <v>4.4116999999999997</v>
      </c>
      <c r="E2317">
        <v>96.7</v>
      </c>
      <c r="F2317">
        <v>98.493600000000001</v>
      </c>
      <c r="G2317">
        <v>98.683999999999997</v>
      </c>
      <c r="H2317">
        <v>1186.5</v>
      </c>
      <c r="I2317">
        <v>1.0946</v>
      </c>
      <c r="J2317">
        <v>7.0025000000000004</v>
      </c>
      <c r="K2317">
        <v>275.95010000000002</v>
      </c>
      <c r="L2317">
        <v>9845</v>
      </c>
      <c r="M2317">
        <v>52.5</v>
      </c>
      <c r="N2317">
        <v>1570.44</v>
      </c>
      <c r="O2317">
        <v>1.8580000000000001</v>
      </c>
      <c r="P2317">
        <v>3.57</v>
      </c>
      <c r="Q2317">
        <v>3.54</v>
      </c>
      <c r="R2317">
        <v>0.96</v>
      </c>
      <c r="S2317">
        <v>1.42</v>
      </c>
      <c r="T2317">
        <v>1.08</v>
      </c>
      <c r="U2317">
        <v>415</v>
      </c>
      <c r="V2317">
        <v>3327.71</v>
      </c>
      <c r="W2317">
        <v>9520.51</v>
      </c>
      <c r="X2317">
        <v>10705.17</v>
      </c>
      <c r="Y2317">
        <v>2211.9499999999998</v>
      </c>
      <c r="Z2317">
        <v>23827.98</v>
      </c>
    </row>
    <row r="2318" spans="2:26" x14ac:dyDescent="0.25">
      <c r="B2318" s="3">
        <v>43867</v>
      </c>
      <c r="C2318">
        <v>287.01</v>
      </c>
      <c r="D2318">
        <v>4.3922999999999996</v>
      </c>
      <c r="E2318">
        <v>96.77</v>
      </c>
      <c r="F2318">
        <v>98.531999999999996</v>
      </c>
      <c r="G2318">
        <v>98.495999999999995</v>
      </c>
      <c r="H2318">
        <v>1179.9000000000001</v>
      </c>
      <c r="I2318">
        <v>1.0983000000000001</v>
      </c>
      <c r="J2318">
        <v>6.9706999999999999</v>
      </c>
      <c r="K2318">
        <v>276.97199999999998</v>
      </c>
      <c r="L2318">
        <v>9895</v>
      </c>
      <c r="M2318">
        <v>52.32</v>
      </c>
      <c r="N2318">
        <v>1566.66</v>
      </c>
      <c r="O2318">
        <v>1.8620000000000001</v>
      </c>
      <c r="P2318">
        <v>3.5550000000000002</v>
      </c>
      <c r="Q2318">
        <v>3.56</v>
      </c>
      <c r="R2318">
        <v>0.96</v>
      </c>
      <c r="S2318">
        <v>1.42</v>
      </c>
      <c r="T2318">
        <v>1.0900000000000001</v>
      </c>
      <c r="U2318">
        <v>431</v>
      </c>
      <c r="V2318">
        <v>3345.78</v>
      </c>
      <c r="W2318">
        <v>9572.15</v>
      </c>
      <c r="X2318">
        <v>10764.34</v>
      </c>
      <c r="Y2318">
        <v>2227.94</v>
      </c>
      <c r="Z2318">
        <v>23873.59</v>
      </c>
    </row>
    <row r="2319" spans="2:26" x14ac:dyDescent="0.25">
      <c r="B2319" s="3">
        <v>43866</v>
      </c>
      <c r="C2319">
        <v>286.91000000000003</v>
      </c>
      <c r="D2319">
        <v>4.4330999999999996</v>
      </c>
      <c r="E2319">
        <v>96.78</v>
      </c>
      <c r="F2319">
        <v>98.535899999999998</v>
      </c>
      <c r="G2319">
        <v>98.301000000000002</v>
      </c>
      <c r="H2319">
        <v>1191.4000000000001</v>
      </c>
      <c r="I2319">
        <v>1.0999000000000001</v>
      </c>
      <c r="J2319">
        <v>6.9714</v>
      </c>
      <c r="K2319">
        <v>279.61099999999999</v>
      </c>
      <c r="L2319">
        <v>9830</v>
      </c>
      <c r="M2319">
        <v>51.72</v>
      </c>
      <c r="N2319">
        <v>1556.02</v>
      </c>
      <c r="O2319">
        <v>1.861</v>
      </c>
      <c r="P2319">
        <v>3.6</v>
      </c>
      <c r="Q2319">
        <v>3.6</v>
      </c>
      <c r="R2319">
        <v>0.97</v>
      </c>
      <c r="S2319">
        <v>1.43</v>
      </c>
      <c r="T2319">
        <v>1.08</v>
      </c>
      <c r="U2319">
        <v>430</v>
      </c>
      <c r="V2319">
        <v>3334.69</v>
      </c>
      <c r="W2319">
        <v>9508.68</v>
      </c>
      <c r="X2319">
        <v>10493.85</v>
      </c>
      <c r="Y2319">
        <v>2165.63</v>
      </c>
      <c r="Z2319">
        <v>23319.56</v>
      </c>
    </row>
    <row r="2320" spans="2:26" x14ac:dyDescent="0.25">
      <c r="B2320" s="3">
        <v>43865</v>
      </c>
      <c r="C2320">
        <v>291.92</v>
      </c>
      <c r="D2320">
        <v>4.5377999999999998</v>
      </c>
      <c r="E2320">
        <v>96.8</v>
      </c>
      <c r="F2320">
        <v>98.544600000000003</v>
      </c>
      <c r="G2320">
        <v>97.960999999999999</v>
      </c>
      <c r="H2320">
        <v>1187.5999999999999</v>
      </c>
      <c r="I2320">
        <v>1.1044</v>
      </c>
      <c r="J2320">
        <v>6.9984999999999999</v>
      </c>
      <c r="K2320">
        <v>278.27699999999999</v>
      </c>
      <c r="L2320">
        <v>9255</v>
      </c>
      <c r="M2320">
        <v>51.71</v>
      </c>
      <c r="N2320">
        <v>1552.92</v>
      </c>
      <c r="O2320">
        <v>1.8720000000000001</v>
      </c>
      <c r="P2320">
        <v>3.7</v>
      </c>
      <c r="Q2320">
        <v>3.72</v>
      </c>
      <c r="R2320">
        <v>0.99</v>
      </c>
      <c r="S2320">
        <v>1.46</v>
      </c>
      <c r="T2320">
        <v>1.0900000000000001</v>
      </c>
      <c r="U2320">
        <v>453</v>
      </c>
      <c r="V2320">
        <v>3297.59</v>
      </c>
      <c r="W2320">
        <v>9467.9699999999993</v>
      </c>
      <c r="X2320">
        <v>10435.36</v>
      </c>
      <c r="Y2320">
        <v>2157.9</v>
      </c>
      <c r="Z2320">
        <v>23084.59</v>
      </c>
    </row>
    <row r="2321" spans="2:26" x14ac:dyDescent="0.25">
      <c r="B2321" s="3">
        <v>43864</v>
      </c>
      <c r="C2321">
        <v>297.95</v>
      </c>
      <c r="D2321">
        <v>4.6543000000000001</v>
      </c>
      <c r="E2321">
        <v>96.81</v>
      </c>
      <c r="F2321">
        <v>98.555800000000005</v>
      </c>
      <c r="G2321">
        <v>97.8</v>
      </c>
      <c r="H2321">
        <v>1194.9000000000001</v>
      </c>
      <c r="I2321">
        <v>1.1060000000000001</v>
      </c>
      <c r="J2321">
        <v>7.0214999999999996</v>
      </c>
      <c r="K2321">
        <v>280.33429999999998</v>
      </c>
      <c r="L2321">
        <v>9410</v>
      </c>
      <c r="M2321">
        <v>51.87</v>
      </c>
      <c r="N2321">
        <v>1576.73</v>
      </c>
      <c r="O2321">
        <v>1.819</v>
      </c>
      <c r="P2321">
        <v>3.73</v>
      </c>
      <c r="Q2321">
        <v>3.83</v>
      </c>
      <c r="R2321">
        <v>1.02</v>
      </c>
      <c r="S2321">
        <v>1.48</v>
      </c>
      <c r="T2321">
        <v>1.08</v>
      </c>
      <c r="U2321">
        <v>466</v>
      </c>
      <c r="V2321">
        <v>3248.92</v>
      </c>
      <c r="W2321">
        <v>9273.4</v>
      </c>
      <c r="X2321">
        <v>10268.120000000001</v>
      </c>
      <c r="Y2321">
        <v>2118.88</v>
      </c>
      <c r="Z2321">
        <v>22971.94</v>
      </c>
    </row>
    <row r="2322" spans="2:26" x14ac:dyDescent="0.25">
      <c r="B2322" s="3">
        <v>43863</v>
      </c>
      <c r="C2322">
        <v>299.36</v>
      </c>
      <c r="D2322">
        <v>4.6859000000000002</v>
      </c>
      <c r="E2322">
        <v>96.88</v>
      </c>
      <c r="F2322">
        <v>98.590500000000006</v>
      </c>
      <c r="G2322">
        <v>97.39</v>
      </c>
      <c r="H2322">
        <v>1191.7</v>
      </c>
      <c r="I2322">
        <v>1.1093</v>
      </c>
      <c r="J2322">
        <v>6.9425999999999997</v>
      </c>
      <c r="K2322">
        <v>279.29719999999998</v>
      </c>
      <c r="L2322">
        <v>9277.6299999999992</v>
      </c>
      <c r="M2322">
        <v>51.69</v>
      </c>
      <c r="N2322">
        <v>1589.16</v>
      </c>
      <c r="O2322">
        <v>1.841</v>
      </c>
      <c r="P2322">
        <v>4.0199999999999996</v>
      </c>
      <c r="Q2322">
        <v>3.9</v>
      </c>
      <c r="R2322">
        <v>1.02</v>
      </c>
      <c r="S2322">
        <v>1.49</v>
      </c>
      <c r="T2322">
        <v>1.0900000000000001</v>
      </c>
      <c r="U2322">
        <v>487</v>
      </c>
      <c r="V2322">
        <v>3225.52</v>
      </c>
      <c r="W2322">
        <v>9150.94</v>
      </c>
      <c r="X2322">
        <v>10240.51</v>
      </c>
      <c r="Y2322">
        <v>2119.0100000000002</v>
      </c>
      <c r="Z2322">
        <v>23205.18</v>
      </c>
    </row>
    <row r="2323" spans="2:26" x14ac:dyDescent="0.25">
      <c r="B2323" s="3">
        <v>43862</v>
      </c>
      <c r="C2323">
        <v>299.36</v>
      </c>
      <c r="D2323">
        <v>4.6859000000000002</v>
      </c>
      <c r="E2323">
        <v>96.88</v>
      </c>
      <c r="F2323">
        <v>98.590500000000006</v>
      </c>
      <c r="G2323">
        <v>97.39</v>
      </c>
      <c r="H2323">
        <v>1191.7</v>
      </c>
      <c r="I2323">
        <v>1.1093</v>
      </c>
      <c r="J2323">
        <v>6.9425999999999997</v>
      </c>
      <c r="K2323">
        <v>279.29719999999998</v>
      </c>
      <c r="L2323">
        <v>9277.6299999999992</v>
      </c>
      <c r="M2323">
        <v>51.69</v>
      </c>
      <c r="N2323">
        <v>1589.16</v>
      </c>
      <c r="O2323">
        <v>1.841</v>
      </c>
      <c r="P2323">
        <v>4.0199999999999996</v>
      </c>
      <c r="Q2323">
        <v>3.9</v>
      </c>
      <c r="R2323">
        <v>1.02</v>
      </c>
      <c r="S2323">
        <v>1.49</v>
      </c>
      <c r="T2323">
        <v>1.0900000000000001</v>
      </c>
      <c r="U2323">
        <v>487</v>
      </c>
      <c r="V2323">
        <v>3225.52</v>
      </c>
      <c r="W2323">
        <v>9150.94</v>
      </c>
      <c r="X2323">
        <v>10240.51</v>
      </c>
      <c r="Y2323">
        <v>2119.0100000000002</v>
      </c>
      <c r="Z2323">
        <v>23205.18</v>
      </c>
    </row>
    <row r="2324" spans="2:26" x14ac:dyDescent="0.25">
      <c r="B2324" s="3">
        <v>43861</v>
      </c>
      <c r="C2324">
        <v>299.36</v>
      </c>
      <c r="D2324">
        <v>4.6859000000000002</v>
      </c>
      <c r="E2324">
        <v>96.95</v>
      </c>
      <c r="F2324">
        <v>98.590500000000006</v>
      </c>
      <c r="G2324">
        <v>97.39</v>
      </c>
      <c r="H2324">
        <v>1191.7</v>
      </c>
      <c r="I2324">
        <v>1.1093</v>
      </c>
      <c r="J2324">
        <v>6.9425999999999997</v>
      </c>
      <c r="K2324">
        <v>279.29719999999998</v>
      </c>
      <c r="L2324">
        <v>9277.6299999999992</v>
      </c>
      <c r="M2324">
        <v>51.69</v>
      </c>
      <c r="N2324">
        <v>1589.16</v>
      </c>
      <c r="O2324">
        <v>1.841</v>
      </c>
      <c r="P2324">
        <v>4.0199999999999996</v>
      </c>
      <c r="Q2324">
        <v>3.9</v>
      </c>
      <c r="R2324">
        <v>1.02</v>
      </c>
      <c r="S2324">
        <v>1.49</v>
      </c>
      <c r="T2324">
        <v>1.0900000000000001</v>
      </c>
      <c r="U2324">
        <v>487</v>
      </c>
      <c r="V2324">
        <v>3225.52</v>
      </c>
      <c r="W2324">
        <v>9150.94</v>
      </c>
      <c r="X2324">
        <v>10240.51</v>
      </c>
      <c r="Y2324">
        <v>2119.0100000000002</v>
      </c>
      <c r="Z2324">
        <v>23205.18</v>
      </c>
    </row>
    <row r="2325" spans="2:26" x14ac:dyDescent="0.25">
      <c r="B2325" s="3">
        <v>43860</v>
      </c>
      <c r="C2325">
        <v>296.68</v>
      </c>
      <c r="D2325">
        <v>4.6185999999999998</v>
      </c>
      <c r="E2325">
        <v>97.01</v>
      </c>
      <c r="F2325">
        <v>98.601399999999998</v>
      </c>
      <c r="G2325">
        <v>97.867000000000004</v>
      </c>
      <c r="H2325">
        <v>1185.0999999999999</v>
      </c>
      <c r="I2325">
        <v>1.1032</v>
      </c>
      <c r="J2325">
        <v>6.9425999999999997</v>
      </c>
      <c r="K2325">
        <v>280.30590000000001</v>
      </c>
      <c r="L2325">
        <v>9555</v>
      </c>
      <c r="M2325">
        <v>51.59</v>
      </c>
      <c r="N2325">
        <v>1574.28</v>
      </c>
      <c r="O2325">
        <v>1.829</v>
      </c>
      <c r="P2325">
        <v>3.875</v>
      </c>
      <c r="Q2325">
        <v>3.82</v>
      </c>
      <c r="R2325">
        <v>1</v>
      </c>
      <c r="S2325">
        <v>1.46</v>
      </c>
      <c r="T2325">
        <v>1.08</v>
      </c>
      <c r="U2325">
        <v>498</v>
      </c>
      <c r="V2325">
        <v>3283.66</v>
      </c>
      <c r="W2325">
        <v>9298.93</v>
      </c>
      <c r="X2325">
        <v>10325.09</v>
      </c>
      <c r="Y2325">
        <v>2148</v>
      </c>
      <c r="Z2325">
        <v>22977.75</v>
      </c>
    </row>
    <row r="2326" spans="2:26" x14ac:dyDescent="0.25">
      <c r="B2326" s="3">
        <v>43859</v>
      </c>
      <c r="C2326">
        <v>296.27</v>
      </c>
      <c r="D2326">
        <v>4.5214999999999996</v>
      </c>
      <c r="E2326">
        <v>97.07</v>
      </c>
      <c r="F2326">
        <v>98.613500000000002</v>
      </c>
      <c r="G2326">
        <v>97.991</v>
      </c>
      <c r="H2326">
        <v>1177.25</v>
      </c>
      <c r="I2326">
        <v>1.101</v>
      </c>
      <c r="J2326">
        <v>6.9425999999999997</v>
      </c>
      <c r="K2326">
        <v>278.90050000000002</v>
      </c>
      <c r="L2326">
        <v>9390</v>
      </c>
      <c r="M2326">
        <v>51.28</v>
      </c>
      <c r="N2326">
        <v>1576.83</v>
      </c>
      <c r="O2326">
        <v>1.877</v>
      </c>
      <c r="P2326">
        <v>3.9</v>
      </c>
      <c r="Q2326">
        <v>3.71</v>
      </c>
      <c r="R2326">
        <v>0.99</v>
      </c>
      <c r="S2326">
        <v>1.44</v>
      </c>
      <c r="T2326">
        <v>1.0900000000000001</v>
      </c>
      <c r="U2326">
        <v>525</v>
      </c>
      <c r="V2326">
        <v>3273.4</v>
      </c>
      <c r="W2326">
        <v>9275.16</v>
      </c>
      <c r="X2326">
        <v>10618.72</v>
      </c>
      <c r="Y2326">
        <v>2185.2800000000002</v>
      </c>
      <c r="Z2326">
        <v>23379.4</v>
      </c>
    </row>
    <row r="2327" spans="2:26" x14ac:dyDescent="0.25">
      <c r="B2327" s="3">
        <v>43858</v>
      </c>
      <c r="C2327">
        <v>294.97000000000003</v>
      </c>
      <c r="D2327">
        <v>4.5090000000000003</v>
      </c>
      <c r="E2327">
        <v>97.07</v>
      </c>
      <c r="F2327">
        <v>98.621799999999993</v>
      </c>
      <c r="G2327">
        <v>98.018000000000001</v>
      </c>
      <c r="H2327">
        <v>1176.5</v>
      </c>
      <c r="I2327">
        <v>1.1022000000000001</v>
      </c>
      <c r="J2327">
        <v>6.9425999999999997</v>
      </c>
      <c r="K2327">
        <v>280.42399999999998</v>
      </c>
      <c r="L2327">
        <v>9060</v>
      </c>
      <c r="M2327">
        <v>51.39</v>
      </c>
      <c r="N2327">
        <v>1567.17</v>
      </c>
      <c r="O2327">
        <v>1.9339999999999999</v>
      </c>
      <c r="P2327">
        <v>4</v>
      </c>
      <c r="Q2327">
        <v>3.71</v>
      </c>
      <c r="R2327">
        <v>0.99</v>
      </c>
      <c r="S2327">
        <v>1.43</v>
      </c>
      <c r="T2327">
        <v>1.1000000000000001</v>
      </c>
      <c r="U2327">
        <v>539</v>
      </c>
      <c r="V2327">
        <v>3276.24</v>
      </c>
      <c r="W2327">
        <v>9269.68</v>
      </c>
      <c r="X2327">
        <v>10976.19</v>
      </c>
      <c r="Y2327">
        <v>2176.7199999999998</v>
      </c>
      <c r="Z2327">
        <v>23215.71</v>
      </c>
    </row>
    <row r="2328" spans="2:26" x14ac:dyDescent="0.25">
      <c r="B2328" s="3">
        <v>43857</v>
      </c>
      <c r="C2328">
        <v>302.20999999999998</v>
      </c>
      <c r="D2328">
        <v>4.6014999999999997</v>
      </c>
      <c r="E2328">
        <v>97.12</v>
      </c>
      <c r="F2328">
        <v>98.632400000000004</v>
      </c>
      <c r="G2328">
        <v>97.956000000000003</v>
      </c>
      <c r="H2328">
        <v>1168.6500000000001</v>
      </c>
      <c r="I2328">
        <v>1.1019000000000001</v>
      </c>
      <c r="J2328">
        <v>6.9425999999999997</v>
      </c>
      <c r="K2328">
        <v>279.97340000000003</v>
      </c>
      <c r="L2328">
        <v>8995</v>
      </c>
      <c r="M2328">
        <v>51.34</v>
      </c>
      <c r="N2328">
        <v>1582.06</v>
      </c>
      <c r="O2328">
        <v>1.9019999999999999</v>
      </c>
      <c r="P2328">
        <v>4</v>
      </c>
      <c r="Q2328">
        <v>3.85</v>
      </c>
      <c r="R2328">
        <v>0.99</v>
      </c>
      <c r="S2328">
        <v>1.45</v>
      </c>
      <c r="T2328">
        <v>1.0900000000000001</v>
      </c>
      <c r="U2328">
        <v>546</v>
      </c>
      <c r="V2328">
        <v>3243.63</v>
      </c>
      <c r="W2328">
        <v>9139.31</v>
      </c>
      <c r="X2328">
        <v>10976.19</v>
      </c>
      <c r="Y2328">
        <v>2246.13</v>
      </c>
      <c r="Z2328">
        <v>23343.51</v>
      </c>
    </row>
    <row r="2329" spans="2:26" x14ac:dyDescent="0.25">
      <c r="B2329" s="3">
        <v>43856</v>
      </c>
      <c r="C2329">
        <v>292.05</v>
      </c>
      <c r="D2329">
        <v>4.3663999999999996</v>
      </c>
      <c r="E2329">
        <v>97.29</v>
      </c>
      <c r="F2329">
        <v>98.657799999999995</v>
      </c>
      <c r="G2329">
        <v>97.852999999999994</v>
      </c>
      <c r="H2329">
        <v>1168.6500000000001</v>
      </c>
      <c r="I2329">
        <v>1.1025</v>
      </c>
      <c r="J2329">
        <v>6.9425999999999997</v>
      </c>
      <c r="K2329">
        <v>279.83789999999999</v>
      </c>
      <c r="L2329">
        <v>8495</v>
      </c>
      <c r="M2329">
        <v>50.85</v>
      </c>
      <c r="N2329">
        <v>1571.53</v>
      </c>
      <c r="O2329">
        <v>1.893</v>
      </c>
      <c r="P2329">
        <v>4</v>
      </c>
      <c r="Q2329">
        <v>3.56</v>
      </c>
      <c r="R2329">
        <v>0.95</v>
      </c>
      <c r="S2329">
        <v>1.38</v>
      </c>
      <c r="T2329">
        <v>1.0900000000000001</v>
      </c>
      <c r="U2329">
        <v>557</v>
      </c>
      <c r="V2329">
        <v>3295.47</v>
      </c>
      <c r="W2329">
        <v>9314.91</v>
      </c>
      <c r="X2329">
        <v>10976.19</v>
      </c>
      <c r="Y2329">
        <v>2246.13</v>
      </c>
      <c r="Z2329">
        <v>23827.18</v>
      </c>
    </row>
    <row r="2330" spans="2:26" x14ac:dyDescent="0.25">
      <c r="B2330" s="3">
        <v>43855</v>
      </c>
      <c r="C2330">
        <v>292.05</v>
      </c>
      <c r="D2330">
        <v>4.3663999999999996</v>
      </c>
      <c r="E2330">
        <v>97.29</v>
      </c>
      <c r="F2330">
        <v>98.657799999999995</v>
      </c>
      <c r="G2330">
        <v>97.852999999999994</v>
      </c>
      <c r="H2330">
        <v>1168.6500000000001</v>
      </c>
      <c r="I2330">
        <v>1.1025</v>
      </c>
      <c r="J2330">
        <v>6.9425999999999997</v>
      </c>
      <c r="K2330">
        <v>279.83789999999999</v>
      </c>
      <c r="L2330">
        <v>8495</v>
      </c>
      <c r="M2330">
        <v>50.85</v>
      </c>
      <c r="N2330">
        <v>1571.53</v>
      </c>
      <c r="O2330">
        <v>1.893</v>
      </c>
      <c r="P2330">
        <v>4</v>
      </c>
      <c r="Q2330">
        <v>3.56</v>
      </c>
      <c r="R2330">
        <v>0.95</v>
      </c>
      <c r="S2330">
        <v>1.38</v>
      </c>
      <c r="T2330">
        <v>1.0900000000000001</v>
      </c>
      <c r="U2330">
        <v>557</v>
      </c>
      <c r="V2330">
        <v>3295.47</v>
      </c>
      <c r="W2330">
        <v>9314.91</v>
      </c>
      <c r="X2330">
        <v>10976.19</v>
      </c>
      <c r="Y2330">
        <v>2246.13</v>
      </c>
      <c r="Z2330">
        <v>23827.18</v>
      </c>
    </row>
    <row r="2331" spans="2:26" x14ac:dyDescent="0.25">
      <c r="B2331" s="3">
        <v>43854</v>
      </c>
      <c r="C2331">
        <v>292.05</v>
      </c>
      <c r="D2331">
        <v>4.3663999999999996</v>
      </c>
      <c r="E2331">
        <v>97.28</v>
      </c>
      <c r="F2331">
        <v>98.657799999999995</v>
      </c>
      <c r="G2331">
        <v>97.852999999999994</v>
      </c>
      <c r="H2331">
        <v>1168.6500000000001</v>
      </c>
      <c r="I2331">
        <v>1.1025</v>
      </c>
      <c r="J2331">
        <v>6.9425999999999997</v>
      </c>
      <c r="K2331">
        <v>279.83789999999999</v>
      </c>
      <c r="L2331">
        <v>8495</v>
      </c>
      <c r="M2331">
        <v>50.85</v>
      </c>
      <c r="N2331">
        <v>1571.53</v>
      </c>
      <c r="O2331">
        <v>1.893</v>
      </c>
      <c r="P2331">
        <v>4</v>
      </c>
      <c r="Q2331">
        <v>3.56</v>
      </c>
      <c r="R2331">
        <v>0.95</v>
      </c>
      <c r="S2331">
        <v>1.38</v>
      </c>
      <c r="T2331">
        <v>1.0900000000000001</v>
      </c>
      <c r="U2331">
        <v>557</v>
      </c>
      <c r="V2331">
        <v>3295.47</v>
      </c>
      <c r="W2331">
        <v>9314.91</v>
      </c>
      <c r="X2331">
        <v>10976.19</v>
      </c>
      <c r="Y2331">
        <v>2246.13</v>
      </c>
      <c r="Z2331">
        <v>23827.18</v>
      </c>
    </row>
    <row r="2332" spans="2:26" x14ac:dyDescent="0.25">
      <c r="B2332" s="3">
        <v>43853</v>
      </c>
      <c r="C2332">
        <v>287.06</v>
      </c>
      <c r="D2332">
        <v>4.2575000000000003</v>
      </c>
      <c r="E2332">
        <v>97.32</v>
      </c>
      <c r="F2332">
        <v>98.642700000000005</v>
      </c>
      <c r="G2332">
        <v>97.692999999999998</v>
      </c>
      <c r="H2332">
        <v>1168.6500000000001</v>
      </c>
      <c r="I2332">
        <v>1.1054999999999999</v>
      </c>
      <c r="J2332">
        <v>6.9425999999999997</v>
      </c>
      <c r="K2332">
        <v>280.42970000000003</v>
      </c>
      <c r="L2332">
        <v>8370</v>
      </c>
      <c r="M2332">
        <v>51.36</v>
      </c>
      <c r="N2332">
        <v>1562.94</v>
      </c>
      <c r="O2332">
        <v>1.9259999999999999</v>
      </c>
      <c r="P2332">
        <v>4</v>
      </c>
      <c r="Q2332">
        <v>3.4</v>
      </c>
      <c r="R2332">
        <v>0.95</v>
      </c>
      <c r="S2332">
        <v>1.38</v>
      </c>
      <c r="T2332">
        <v>1.1000000000000001</v>
      </c>
      <c r="U2332">
        <v>576</v>
      </c>
      <c r="V2332">
        <v>3325.54</v>
      </c>
      <c r="W2332">
        <v>9402.48</v>
      </c>
      <c r="X2332">
        <v>10952.22</v>
      </c>
      <c r="Y2332">
        <v>2246.13</v>
      </c>
      <c r="Z2332">
        <v>23795.439999999999</v>
      </c>
    </row>
    <row r="2333" spans="2:26" x14ac:dyDescent="0.25">
      <c r="B2333" s="3">
        <v>43852</v>
      </c>
      <c r="C2333">
        <v>282.74</v>
      </c>
      <c r="D2333">
        <v>4.1772999999999998</v>
      </c>
      <c r="E2333">
        <v>97.35</v>
      </c>
      <c r="F2333">
        <v>98.611800000000002</v>
      </c>
      <c r="G2333">
        <v>97.527000000000001</v>
      </c>
      <c r="H2333">
        <v>1164.5</v>
      </c>
      <c r="I2333">
        <v>1.1093</v>
      </c>
      <c r="J2333">
        <v>6.9066000000000001</v>
      </c>
      <c r="K2333">
        <v>278.57600000000002</v>
      </c>
      <c r="L2333">
        <v>8680</v>
      </c>
      <c r="M2333">
        <v>52.28</v>
      </c>
      <c r="N2333">
        <v>1558.78</v>
      </c>
      <c r="O2333">
        <v>1.905</v>
      </c>
      <c r="P2333">
        <v>4.0199999999999996</v>
      </c>
      <c r="Q2333">
        <v>3.32</v>
      </c>
      <c r="R2333">
        <v>0.93</v>
      </c>
      <c r="S2333">
        <v>1.35</v>
      </c>
      <c r="T2333">
        <v>1.1100000000000001</v>
      </c>
      <c r="U2333">
        <v>623</v>
      </c>
      <c r="V2333">
        <v>3321.75</v>
      </c>
      <c r="W2333">
        <v>9383.77</v>
      </c>
      <c r="X2333">
        <v>11174.7</v>
      </c>
      <c r="Y2333">
        <v>2267.25</v>
      </c>
      <c r="Z2333">
        <v>24031.35</v>
      </c>
    </row>
    <row r="2334" spans="2:26" x14ac:dyDescent="0.25">
      <c r="B2334" s="3">
        <v>43851</v>
      </c>
      <c r="C2334">
        <v>283.14999999999998</v>
      </c>
      <c r="D2334">
        <v>4.1097999999999999</v>
      </c>
      <c r="E2334">
        <v>97.34</v>
      </c>
      <c r="F2334">
        <v>98.579400000000007</v>
      </c>
      <c r="G2334">
        <v>97.531000000000006</v>
      </c>
      <c r="H2334">
        <v>1167.05</v>
      </c>
      <c r="I2334">
        <v>1.1082000000000001</v>
      </c>
      <c r="J2334">
        <v>6.9058000000000002</v>
      </c>
      <c r="K2334">
        <v>277.7473</v>
      </c>
      <c r="L2334">
        <v>8750</v>
      </c>
      <c r="M2334">
        <v>52.68</v>
      </c>
      <c r="N2334">
        <v>1558.17</v>
      </c>
      <c r="O2334">
        <v>1.895</v>
      </c>
      <c r="P2334">
        <v>4.0750000000000002</v>
      </c>
      <c r="Q2334">
        <v>3.2</v>
      </c>
      <c r="R2334">
        <v>0.93</v>
      </c>
      <c r="S2334">
        <v>1.36</v>
      </c>
      <c r="T2334">
        <v>1.1100000000000001</v>
      </c>
      <c r="U2334">
        <v>689</v>
      </c>
      <c r="V2334">
        <v>3320.79</v>
      </c>
      <c r="W2334">
        <v>9370.81</v>
      </c>
      <c r="X2334">
        <v>10970.13</v>
      </c>
      <c r="Y2334">
        <v>2239.69</v>
      </c>
      <c r="Z2334">
        <v>23864.560000000001</v>
      </c>
    </row>
    <row r="2335" spans="2:26" x14ac:dyDescent="0.25">
      <c r="B2335" s="3">
        <v>43850</v>
      </c>
      <c r="C2335">
        <v>277.63</v>
      </c>
      <c r="D2335">
        <v>4.0608000000000004</v>
      </c>
      <c r="E2335">
        <v>97.35</v>
      </c>
      <c r="F2335">
        <v>98.567800000000005</v>
      </c>
      <c r="G2335">
        <v>97.605999999999995</v>
      </c>
      <c r="H2335">
        <v>1158.05</v>
      </c>
      <c r="I2335">
        <v>1.1094999999999999</v>
      </c>
      <c r="J2335">
        <v>6.8667999999999996</v>
      </c>
      <c r="K2335">
        <v>276.74450000000002</v>
      </c>
      <c r="L2335">
        <v>8925</v>
      </c>
      <c r="M2335">
        <v>52.34</v>
      </c>
      <c r="N2335">
        <v>1560.77</v>
      </c>
      <c r="O2335">
        <v>2.0030000000000001</v>
      </c>
      <c r="P2335">
        <v>4.13</v>
      </c>
      <c r="Q2335">
        <v>3.2</v>
      </c>
      <c r="R2335">
        <v>0.93</v>
      </c>
      <c r="S2335">
        <v>1.35</v>
      </c>
      <c r="T2335">
        <v>1.1200000000000001</v>
      </c>
      <c r="U2335">
        <v>729</v>
      </c>
      <c r="V2335">
        <v>3329.62</v>
      </c>
      <c r="W2335">
        <v>9388.94</v>
      </c>
      <c r="X2335">
        <v>11331.49</v>
      </c>
      <c r="Y2335">
        <v>2262.64</v>
      </c>
      <c r="Z2335">
        <v>24083.51</v>
      </c>
    </row>
    <row r="2336" spans="2:26" x14ac:dyDescent="0.25">
      <c r="B2336" s="3">
        <v>43849</v>
      </c>
      <c r="C2336">
        <v>277.63</v>
      </c>
      <c r="D2336">
        <v>4.0746000000000002</v>
      </c>
      <c r="E2336">
        <v>97.35</v>
      </c>
      <c r="F2336">
        <v>98.555999999999997</v>
      </c>
      <c r="G2336">
        <v>97.605999999999995</v>
      </c>
      <c r="H2336">
        <v>1159.5</v>
      </c>
      <c r="I2336">
        <v>1.1092</v>
      </c>
      <c r="J2336">
        <v>6.8597000000000001</v>
      </c>
      <c r="K2336">
        <v>279.0865</v>
      </c>
      <c r="L2336">
        <v>8925</v>
      </c>
      <c r="M2336">
        <v>52.34</v>
      </c>
      <c r="N2336">
        <v>1557.24</v>
      </c>
      <c r="O2336">
        <v>2.0030000000000001</v>
      </c>
      <c r="P2336">
        <v>4.13</v>
      </c>
      <c r="Q2336">
        <v>3.2</v>
      </c>
      <c r="R2336">
        <v>0.93</v>
      </c>
      <c r="S2336">
        <v>1.35</v>
      </c>
      <c r="T2336">
        <v>1.1200000000000001</v>
      </c>
      <c r="U2336">
        <v>754</v>
      </c>
      <c r="V2336">
        <v>3329.62</v>
      </c>
      <c r="W2336">
        <v>9388.94</v>
      </c>
      <c r="X2336">
        <v>11419.91</v>
      </c>
      <c r="Y2336">
        <v>2250.5700000000002</v>
      </c>
      <c r="Z2336">
        <v>24041.26</v>
      </c>
    </row>
    <row r="2337" spans="2:26" x14ac:dyDescent="0.25">
      <c r="B2337" s="3">
        <v>43848</v>
      </c>
      <c r="C2337">
        <v>277.63</v>
      </c>
      <c r="D2337">
        <v>4.0746000000000002</v>
      </c>
      <c r="E2337">
        <v>97.35</v>
      </c>
      <c r="F2337">
        <v>98.555999999999997</v>
      </c>
      <c r="G2337">
        <v>97.605999999999995</v>
      </c>
      <c r="H2337">
        <v>1159.5</v>
      </c>
      <c r="I2337">
        <v>1.1092</v>
      </c>
      <c r="J2337">
        <v>6.8597000000000001</v>
      </c>
      <c r="K2337">
        <v>279.0865</v>
      </c>
      <c r="L2337">
        <v>8925</v>
      </c>
      <c r="M2337">
        <v>52.34</v>
      </c>
      <c r="N2337">
        <v>1557.24</v>
      </c>
      <c r="O2337">
        <v>2.0030000000000001</v>
      </c>
      <c r="P2337">
        <v>4.13</v>
      </c>
      <c r="Q2337">
        <v>3.2</v>
      </c>
      <c r="R2337">
        <v>0.93</v>
      </c>
      <c r="S2337">
        <v>1.35</v>
      </c>
      <c r="T2337">
        <v>1.1200000000000001</v>
      </c>
      <c r="U2337">
        <v>754</v>
      </c>
      <c r="V2337">
        <v>3329.62</v>
      </c>
      <c r="W2337">
        <v>9388.94</v>
      </c>
      <c r="X2337">
        <v>11419.91</v>
      </c>
      <c r="Y2337">
        <v>2250.5700000000002</v>
      </c>
      <c r="Z2337">
        <v>24041.26</v>
      </c>
    </row>
    <row r="2338" spans="2:26" x14ac:dyDescent="0.25">
      <c r="B2338" s="3">
        <v>43847</v>
      </c>
      <c r="C2338">
        <v>277.63</v>
      </c>
      <c r="D2338">
        <v>4.0746000000000002</v>
      </c>
      <c r="E2338">
        <v>97.35</v>
      </c>
      <c r="F2338">
        <v>98.555999999999997</v>
      </c>
      <c r="G2338">
        <v>97.605999999999995</v>
      </c>
      <c r="H2338">
        <v>1159.5</v>
      </c>
      <c r="I2338">
        <v>1.1092</v>
      </c>
      <c r="J2338">
        <v>6.8597000000000001</v>
      </c>
      <c r="K2338">
        <v>279.0865</v>
      </c>
      <c r="L2338">
        <v>8925</v>
      </c>
      <c r="M2338">
        <v>52.34</v>
      </c>
      <c r="N2338">
        <v>1557.24</v>
      </c>
      <c r="O2338">
        <v>2.0030000000000001</v>
      </c>
      <c r="P2338">
        <v>4.13</v>
      </c>
      <c r="Q2338">
        <v>3.2</v>
      </c>
      <c r="R2338">
        <v>0.93</v>
      </c>
      <c r="S2338">
        <v>1.35</v>
      </c>
      <c r="T2338">
        <v>1.1200000000000001</v>
      </c>
      <c r="U2338">
        <v>754</v>
      </c>
      <c r="V2338">
        <v>3329.62</v>
      </c>
      <c r="W2338">
        <v>9388.94</v>
      </c>
      <c r="X2338">
        <v>11419.91</v>
      </c>
      <c r="Y2338">
        <v>2250.5700000000002</v>
      </c>
      <c r="Z2338">
        <v>24041.26</v>
      </c>
    </row>
    <row r="2339" spans="2:26" x14ac:dyDescent="0.25">
      <c r="B2339" s="3">
        <v>43846</v>
      </c>
      <c r="C2339">
        <v>278.92</v>
      </c>
      <c r="D2339">
        <v>4.0797999999999996</v>
      </c>
      <c r="E2339">
        <v>97.34</v>
      </c>
      <c r="F2339">
        <v>98.551100000000005</v>
      </c>
      <c r="G2339">
        <v>97.32</v>
      </c>
      <c r="H2339">
        <v>1161.4000000000001</v>
      </c>
      <c r="I2339">
        <v>1.1136999999999999</v>
      </c>
      <c r="J2339">
        <v>6.8788999999999998</v>
      </c>
      <c r="K2339">
        <v>277.11239999999998</v>
      </c>
      <c r="L2339">
        <v>8790</v>
      </c>
      <c r="M2339">
        <v>52.33</v>
      </c>
      <c r="N2339">
        <v>1552.51</v>
      </c>
      <c r="O2339">
        <v>2.077</v>
      </c>
      <c r="P2339">
        <v>4.18</v>
      </c>
      <c r="Q2339">
        <v>3.19</v>
      </c>
      <c r="R2339">
        <v>0.95</v>
      </c>
      <c r="S2339">
        <v>1.39</v>
      </c>
      <c r="T2339">
        <v>1.1299999999999999</v>
      </c>
      <c r="U2339">
        <v>768</v>
      </c>
      <c r="V2339">
        <v>3316.81</v>
      </c>
      <c r="W2339">
        <v>9357.1299999999992</v>
      </c>
      <c r="X2339">
        <v>11328.38</v>
      </c>
      <c r="Y2339">
        <v>2248.0500000000002</v>
      </c>
      <c r="Z2339">
        <v>23933.13</v>
      </c>
    </row>
    <row r="2340" spans="2:26" x14ac:dyDescent="0.25">
      <c r="B2340" s="3">
        <v>43845</v>
      </c>
      <c r="C2340">
        <v>282.57</v>
      </c>
      <c r="D2340">
        <v>4.1166</v>
      </c>
      <c r="E2340">
        <v>97.32</v>
      </c>
      <c r="F2340">
        <v>98.5351</v>
      </c>
      <c r="G2340">
        <v>97.228999999999999</v>
      </c>
      <c r="H2340">
        <v>1156.9000000000001</v>
      </c>
      <c r="I2340">
        <v>1.115</v>
      </c>
      <c r="J2340">
        <v>6.8909000000000002</v>
      </c>
      <c r="K2340">
        <v>277.49970000000002</v>
      </c>
      <c r="L2340">
        <v>8880</v>
      </c>
      <c r="M2340">
        <v>52.1</v>
      </c>
      <c r="N2340">
        <v>1556.25</v>
      </c>
      <c r="O2340">
        <v>2.12</v>
      </c>
      <c r="P2340">
        <v>5.2949999999999999</v>
      </c>
      <c r="Q2340">
        <v>3.22</v>
      </c>
      <c r="R2340">
        <v>0.96</v>
      </c>
      <c r="S2340">
        <v>1.41</v>
      </c>
      <c r="T2340">
        <v>1.1299999999999999</v>
      </c>
      <c r="U2340">
        <v>768</v>
      </c>
      <c r="V2340">
        <v>3289.29</v>
      </c>
      <c r="W2340">
        <v>9258.7000000000007</v>
      </c>
      <c r="X2340">
        <v>11295.47</v>
      </c>
      <c r="Y2340">
        <v>2230.98</v>
      </c>
      <c r="Z2340">
        <v>23916.58</v>
      </c>
    </row>
    <row r="2341" spans="2:26" x14ac:dyDescent="0.25">
      <c r="B2341" s="3">
        <v>43844</v>
      </c>
      <c r="C2341">
        <v>283.45</v>
      </c>
      <c r="D2341">
        <v>4.1081000000000003</v>
      </c>
      <c r="E2341">
        <v>97.28</v>
      </c>
      <c r="F2341">
        <v>98.511899999999997</v>
      </c>
      <c r="G2341">
        <v>97.372</v>
      </c>
      <c r="H2341">
        <v>1156.0999999999999</v>
      </c>
      <c r="I2341">
        <v>1.1128</v>
      </c>
      <c r="J2341">
        <v>6.8841999999999999</v>
      </c>
      <c r="K2341">
        <v>280.1934</v>
      </c>
      <c r="L2341">
        <v>8750</v>
      </c>
      <c r="M2341">
        <v>52.62</v>
      </c>
      <c r="N2341">
        <v>1546.39</v>
      </c>
      <c r="O2341">
        <v>2.1869999999999998</v>
      </c>
      <c r="P2341">
        <v>5.3</v>
      </c>
      <c r="Q2341">
        <v>3.22</v>
      </c>
      <c r="R2341">
        <v>0.96</v>
      </c>
      <c r="S2341">
        <v>1.4</v>
      </c>
      <c r="T2341">
        <v>1.1299999999999999</v>
      </c>
      <c r="U2341">
        <v>763</v>
      </c>
      <c r="V2341">
        <v>3283.15</v>
      </c>
      <c r="W2341">
        <v>9251.33</v>
      </c>
      <c r="X2341">
        <v>11355.37</v>
      </c>
      <c r="Y2341">
        <v>2238.88</v>
      </c>
      <c r="Z2341">
        <v>24025.17</v>
      </c>
    </row>
    <row r="2342" spans="2:26" x14ac:dyDescent="0.25">
      <c r="B2342" s="3">
        <v>43843</v>
      </c>
      <c r="C2342">
        <v>281.25</v>
      </c>
      <c r="D2342">
        <v>4.0232000000000001</v>
      </c>
      <c r="E2342">
        <v>97.25</v>
      </c>
      <c r="F2342">
        <v>98.492500000000007</v>
      </c>
      <c r="G2342">
        <v>97.344999999999999</v>
      </c>
      <c r="H2342">
        <v>1156.25</v>
      </c>
      <c r="I2342">
        <v>1.1133999999999999</v>
      </c>
      <c r="J2342">
        <v>6.8932000000000002</v>
      </c>
      <c r="K2342">
        <v>278.52330000000001</v>
      </c>
      <c r="L2342">
        <v>8200</v>
      </c>
      <c r="M2342">
        <v>52.6</v>
      </c>
      <c r="N2342">
        <v>1547.88</v>
      </c>
      <c r="O2342">
        <v>2.1819999999999999</v>
      </c>
      <c r="P2342">
        <v>5.3</v>
      </c>
      <c r="Q2342">
        <v>3.15</v>
      </c>
      <c r="R2342">
        <v>0.95</v>
      </c>
      <c r="S2342">
        <v>1.39</v>
      </c>
      <c r="T2342">
        <v>1.1399999999999999</v>
      </c>
      <c r="U2342">
        <v>765</v>
      </c>
      <c r="V2342">
        <v>3288.13</v>
      </c>
      <c r="W2342">
        <v>9273.93</v>
      </c>
      <c r="X2342">
        <v>11396.76</v>
      </c>
      <c r="Y2342">
        <v>2229.2600000000002</v>
      </c>
      <c r="Z2342">
        <v>23850.57</v>
      </c>
    </row>
    <row r="2343" spans="2:26" x14ac:dyDescent="0.25">
      <c r="B2343" s="3">
        <v>43842</v>
      </c>
      <c r="C2343">
        <v>283.18</v>
      </c>
      <c r="D2343">
        <v>4.1467000000000001</v>
      </c>
      <c r="E2343">
        <v>97.22</v>
      </c>
      <c r="F2343">
        <v>98.476399999999998</v>
      </c>
      <c r="G2343">
        <v>97.355999999999995</v>
      </c>
      <c r="H2343">
        <v>1161.6500000000001</v>
      </c>
      <c r="I2343">
        <v>1.1121000000000001</v>
      </c>
      <c r="J2343">
        <v>6.9192999999999998</v>
      </c>
      <c r="K2343">
        <v>282.9468</v>
      </c>
      <c r="L2343">
        <v>8135</v>
      </c>
      <c r="M2343">
        <v>52.56</v>
      </c>
      <c r="N2343">
        <v>1562.34</v>
      </c>
      <c r="O2343">
        <v>2.202</v>
      </c>
      <c r="P2343">
        <v>5.3</v>
      </c>
      <c r="Q2343">
        <v>3.27</v>
      </c>
      <c r="R2343">
        <v>0.96</v>
      </c>
      <c r="S2343">
        <v>1.39</v>
      </c>
      <c r="T2343">
        <v>1.1499999999999999</v>
      </c>
      <c r="U2343">
        <v>774</v>
      </c>
      <c r="V2343">
        <v>3265.35</v>
      </c>
      <c r="W2343">
        <v>9178.86</v>
      </c>
      <c r="X2343">
        <v>11267.48</v>
      </c>
      <c r="Y2343">
        <v>2206.39</v>
      </c>
      <c r="Z2343">
        <v>23850.57</v>
      </c>
    </row>
    <row r="2344" spans="2:26" x14ac:dyDescent="0.25">
      <c r="B2344" s="3">
        <v>43841</v>
      </c>
      <c r="C2344">
        <v>283.18</v>
      </c>
      <c r="D2344">
        <v>4.1467000000000001</v>
      </c>
      <c r="E2344">
        <v>97.22</v>
      </c>
      <c r="F2344">
        <v>98.476399999999998</v>
      </c>
      <c r="G2344">
        <v>97.355999999999995</v>
      </c>
      <c r="H2344">
        <v>1161.6500000000001</v>
      </c>
      <c r="I2344">
        <v>1.1121000000000001</v>
      </c>
      <c r="J2344">
        <v>6.9192999999999998</v>
      </c>
      <c r="K2344">
        <v>282.9468</v>
      </c>
      <c r="L2344">
        <v>8135</v>
      </c>
      <c r="M2344">
        <v>52.56</v>
      </c>
      <c r="N2344">
        <v>1562.34</v>
      </c>
      <c r="O2344">
        <v>2.202</v>
      </c>
      <c r="P2344">
        <v>5.3</v>
      </c>
      <c r="Q2344">
        <v>3.27</v>
      </c>
      <c r="R2344">
        <v>0.96</v>
      </c>
      <c r="S2344">
        <v>1.39</v>
      </c>
      <c r="T2344">
        <v>1.1499999999999999</v>
      </c>
      <c r="U2344">
        <v>774</v>
      </c>
      <c r="V2344">
        <v>3265.35</v>
      </c>
      <c r="W2344">
        <v>9178.86</v>
      </c>
      <c r="X2344">
        <v>11267.48</v>
      </c>
      <c r="Y2344">
        <v>2206.39</v>
      </c>
      <c r="Z2344">
        <v>23850.57</v>
      </c>
    </row>
    <row r="2345" spans="2:26" x14ac:dyDescent="0.25">
      <c r="B2345" s="3">
        <v>43840</v>
      </c>
      <c r="C2345">
        <v>283.18</v>
      </c>
      <c r="D2345">
        <v>4.1467000000000001</v>
      </c>
      <c r="E2345">
        <v>97.09</v>
      </c>
      <c r="F2345">
        <v>98.476399999999998</v>
      </c>
      <c r="G2345">
        <v>97.355999999999995</v>
      </c>
      <c r="H2345">
        <v>1161.6500000000001</v>
      </c>
      <c r="I2345">
        <v>1.1121000000000001</v>
      </c>
      <c r="J2345">
        <v>6.9192999999999998</v>
      </c>
      <c r="K2345">
        <v>282.9468</v>
      </c>
      <c r="L2345">
        <v>8135</v>
      </c>
      <c r="M2345">
        <v>52.56</v>
      </c>
      <c r="N2345">
        <v>1562.34</v>
      </c>
      <c r="O2345">
        <v>2.202</v>
      </c>
      <c r="P2345">
        <v>5.3</v>
      </c>
      <c r="Q2345">
        <v>3.27</v>
      </c>
      <c r="R2345">
        <v>0.96</v>
      </c>
      <c r="S2345">
        <v>1.39</v>
      </c>
      <c r="T2345">
        <v>1.1499999999999999</v>
      </c>
      <c r="U2345">
        <v>774</v>
      </c>
      <c r="V2345">
        <v>3265.35</v>
      </c>
      <c r="W2345">
        <v>9178.86</v>
      </c>
      <c r="X2345">
        <v>11267.48</v>
      </c>
      <c r="Y2345">
        <v>2206.39</v>
      </c>
      <c r="Z2345">
        <v>23850.57</v>
      </c>
    </row>
    <row r="2346" spans="2:26" x14ac:dyDescent="0.25">
      <c r="B2346" s="3">
        <v>43839</v>
      </c>
      <c r="C2346">
        <v>282.01</v>
      </c>
      <c r="D2346">
        <v>4.1528</v>
      </c>
      <c r="E2346">
        <v>97.06</v>
      </c>
      <c r="F2346">
        <v>98.410700000000006</v>
      </c>
      <c r="G2346">
        <v>97.45</v>
      </c>
      <c r="H2346">
        <v>1159.3499999999999</v>
      </c>
      <c r="I2346">
        <v>1.1106</v>
      </c>
      <c r="J2346">
        <v>6.9318</v>
      </c>
      <c r="K2346">
        <v>283.37569999999999</v>
      </c>
      <c r="L2346">
        <v>7885</v>
      </c>
      <c r="M2346">
        <v>52.9</v>
      </c>
      <c r="N2346">
        <v>1552.32</v>
      </c>
      <c r="O2346">
        <v>2.1659999999999999</v>
      </c>
      <c r="P2346">
        <v>5.3</v>
      </c>
      <c r="Q2346">
        <v>3.31</v>
      </c>
      <c r="R2346">
        <v>0.96</v>
      </c>
      <c r="S2346">
        <v>1.41</v>
      </c>
      <c r="T2346">
        <v>1.1599999999999999</v>
      </c>
      <c r="U2346">
        <v>772</v>
      </c>
      <c r="V2346">
        <v>3274.7</v>
      </c>
      <c r="W2346">
        <v>9203.43</v>
      </c>
      <c r="X2346">
        <v>11281.26</v>
      </c>
      <c r="Y2346">
        <v>2186.4499999999998</v>
      </c>
      <c r="Z2346">
        <v>23739.87</v>
      </c>
    </row>
    <row r="2347" spans="2:26" x14ac:dyDescent="0.25">
      <c r="B2347" s="3">
        <v>43838</v>
      </c>
      <c r="C2347">
        <v>278.77999999999997</v>
      </c>
      <c r="D2347">
        <v>4.1665999999999999</v>
      </c>
      <c r="E2347">
        <v>97.02</v>
      </c>
      <c r="F2347">
        <v>98.3596</v>
      </c>
      <c r="G2347">
        <v>97.299000000000007</v>
      </c>
      <c r="H2347">
        <v>1170.8499999999999</v>
      </c>
      <c r="I2347">
        <v>1.1105</v>
      </c>
      <c r="J2347">
        <v>6.9462000000000002</v>
      </c>
      <c r="K2347">
        <v>285.95999999999998</v>
      </c>
      <c r="L2347">
        <v>8110</v>
      </c>
      <c r="M2347">
        <v>52.5</v>
      </c>
      <c r="N2347">
        <v>1556.42</v>
      </c>
      <c r="O2347">
        <v>2.141</v>
      </c>
      <c r="P2347">
        <v>5.31</v>
      </c>
      <c r="Q2347">
        <v>3.29</v>
      </c>
      <c r="R2347">
        <v>0.97</v>
      </c>
      <c r="S2347">
        <v>1.42</v>
      </c>
      <c r="T2347">
        <v>1.1599999999999999</v>
      </c>
      <c r="U2347">
        <v>773</v>
      </c>
      <c r="V2347">
        <v>3253.05</v>
      </c>
      <c r="W2347">
        <v>9129.24</v>
      </c>
      <c r="X2347">
        <v>11079.79</v>
      </c>
      <c r="Y2347">
        <v>2151.31</v>
      </c>
      <c r="Z2347">
        <v>23204.76</v>
      </c>
    </row>
    <row r="2348" spans="2:26" x14ac:dyDescent="0.25">
      <c r="B2348" s="3">
        <v>43837</v>
      </c>
      <c r="C2348">
        <v>284.29000000000002</v>
      </c>
      <c r="D2348">
        <v>4.2069999999999999</v>
      </c>
      <c r="E2348">
        <v>96.95</v>
      </c>
      <c r="F2348">
        <v>98.328599999999994</v>
      </c>
      <c r="G2348">
        <v>97.004999999999995</v>
      </c>
      <c r="H2348">
        <v>1166.45</v>
      </c>
      <c r="I2348">
        <v>1.1153</v>
      </c>
      <c r="J2348">
        <v>6.9452999999999996</v>
      </c>
      <c r="K2348">
        <v>287.19990000000001</v>
      </c>
      <c r="L2348">
        <v>8280</v>
      </c>
      <c r="M2348">
        <v>52.9</v>
      </c>
      <c r="N2348">
        <v>1574.37</v>
      </c>
      <c r="O2348">
        <v>2.1619999999999999</v>
      </c>
      <c r="P2348">
        <v>5.3</v>
      </c>
      <c r="Q2348">
        <v>3.32</v>
      </c>
      <c r="R2348">
        <v>0.98</v>
      </c>
      <c r="S2348">
        <v>1.43</v>
      </c>
      <c r="T2348">
        <v>1.1599999999999999</v>
      </c>
      <c r="U2348">
        <v>791</v>
      </c>
      <c r="V2348">
        <v>3237.18</v>
      </c>
      <c r="W2348">
        <v>9068.58</v>
      </c>
      <c r="X2348">
        <v>11198.75</v>
      </c>
      <c r="Y2348">
        <v>2175.54</v>
      </c>
      <c r="Z2348">
        <v>23575.72</v>
      </c>
    </row>
    <row r="2349" spans="2:26" x14ac:dyDescent="0.25">
      <c r="B2349" s="3">
        <v>43836</v>
      </c>
      <c r="C2349">
        <v>287.12</v>
      </c>
      <c r="D2349">
        <v>4.1957000000000004</v>
      </c>
      <c r="E2349">
        <v>96.85</v>
      </c>
      <c r="F2349">
        <v>98.323099999999997</v>
      </c>
      <c r="G2349">
        <v>96.671000000000006</v>
      </c>
      <c r="H2349">
        <v>1172</v>
      </c>
      <c r="I2349">
        <v>1.1196999999999999</v>
      </c>
      <c r="J2349">
        <v>6.976</v>
      </c>
      <c r="K2349">
        <v>287.47120000000001</v>
      </c>
      <c r="L2349">
        <v>7615</v>
      </c>
      <c r="M2349">
        <v>52.57</v>
      </c>
      <c r="N2349">
        <v>1565.74</v>
      </c>
      <c r="O2349">
        <v>2.1349999999999998</v>
      </c>
      <c r="P2349">
        <v>5.3150000000000004</v>
      </c>
      <c r="Q2349">
        <v>3.29</v>
      </c>
      <c r="R2349">
        <v>0.98</v>
      </c>
      <c r="S2349">
        <v>1.42</v>
      </c>
      <c r="T2349">
        <v>1.17</v>
      </c>
      <c r="U2349">
        <v>844</v>
      </c>
      <c r="V2349">
        <v>3246.28</v>
      </c>
      <c r="W2349">
        <v>9071.4699999999993</v>
      </c>
      <c r="X2349">
        <v>11165.41</v>
      </c>
      <c r="Y2349">
        <v>2155.0700000000002</v>
      </c>
      <c r="Z2349">
        <v>23204.86</v>
      </c>
    </row>
    <row r="2350" spans="2:26" x14ac:dyDescent="0.25">
      <c r="B2350" s="3">
        <v>43835</v>
      </c>
      <c r="C2350">
        <v>288.94</v>
      </c>
      <c r="D2350">
        <v>4.2266000000000004</v>
      </c>
      <c r="E2350">
        <v>96.81</v>
      </c>
      <c r="F2350">
        <v>98.301199999999994</v>
      </c>
      <c r="G2350">
        <v>96.837999999999994</v>
      </c>
      <c r="H2350">
        <v>1166.9000000000001</v>
      </c>
      <c r="I2350">
        <v>1.1161000000000001</v>
      </c>
      <c r="J2350">
        <v>6.9660000000000002</v>
      </c>
      <c r="K2350">
        <v>286.64339999999999</v>
      </c>
      <c r="L2350">
        <v>7385</v>
      </c>
      <c r="M2350">
        <v>52.64</v>
      </c>
      <c r="N2350">
        <v>1552.2</v>
      </c>
      <c r="O2350">
        <v>2.13</v>
      </c>
      <c r="P2350">
        <v>5.3849999999999998</v>
      </c>
      <c r="Q2350">
        <v>3.35</v>
      </c>
      <c r="R2350">
        <v>0.96</v>
      </c>
      <c r="S2350">
        <v>1.4</v>
      </c>
      <c r="T2350">
        <v>1.1599999999999999</v>
      </c>
      <c r="U2350">
        <v>907</v>
      </c>
      <c r="V2350">
        <v>3234.85</v>
      </c>
      <c r="W2350">
        <v>9020.77</v>
      </c>
      <c r="X2350">
        <v>11253.55</v>
      </c>
      <c r="Y2350">
        <v>2176.46</v>
      </c>
      <c r="Z2350">
        <v>23656.62</v>
      </c>
    </row>
    <row r="2351" spans="2:26" x14ac:dyDescent="0.25">
      <c r="B2351" s="3">
        <v>43834</v>
      </c>
      <c r="C2351">
        <v>288.94</v>
      </c>
      <c r="D2351">
        <v>4.2266000000000004</v>
      </c>
      <c r="E2351">
        <v>96.81</v>
      </c>
      <c r="F2351">
        <v>98.301199999999994</v>
      </c>
      <c r="G2351">
        <v>96.837999999999994</v>
      </c>
      <c r="H2351">
        <v>1166.9000000000001</v>
      </c>
      <c r="I2351">
        <v>1.1161000000000001</v>
      </c>
      <c r="J2351">
        <v>6.9660000000000002</v>
      </c>
      <c r="K2351">
        <v>286.64339999999999</v>
      </c>
      <c r="L2351">
        <v>7385</v>
      </c>
      <c r="M2351">
        <v>52.64</v>
      </c>
      <c r="N2351">
        <v>1552.2</v>
      </c>
      <c r="O2351">
        <v>2.13</v>
      </c>
      <c r="P2351">
        <v>5.3849999999999998</v>
      </c>
      <c r="Q2351">
        <v>3.35</v>
      </c>
      <c r="R2351">
        <v>0.96</v>
      </c>
      <c r="S2351">
        <v>1.4</v>
      </c>
      <c r="T2351">
        <v>1.1599999999999999</v>
      </c>
      <c r="U2351">
        <v>907</v>
      </c>
      <c r="V2351">
        <v>3234.85</v>
      </c>
      <c r="W2351">
        <v>9020.77</v>
      </c>
      <c r="X2351">
        <v>11253.55</v>
      </c>
      <c r="Y2351">
        <v>2176.46</v>
      </c>
      <c r="Z2351">
        <v>23656.62</v>
      </c>
    </row>
    <row r="2352" spans="2:26" x14ac:dyDescent="0.25">
      <c r="B2352" s="3">
        <v>43833</v>
      </c>
      <c r="C2352">
        <v>288.94</v>
      </c>
      <c r="D2352">
        <v>4.2266000000000004</v>
      </c>
      <c r="E2352">
        <v>96.79</v>
      </c>
      <c r="F2352">
        <v>98.301199999999994</v>
      </c>
      <c r="G2352">
        <v>96.837999999999994</v>
      </c>
      <c r="H2352">
        <v>1166.9000000000001</v>
      </c>
      <c r="I2352">
        <v>1.1161000000000001</v>
      </c>
      <c r="J2352">
        <v>6.9660000000000002</v>
      </c>
      <c r="K2352">
        <v>286.64339999999999</v>
      </c>
      <c r="L2352">
        <v>7385</v>
      </c>
      <c r="M2352">
        <v>52.64</v>
      </c>
      <c r="N2352">
        <v>1552.2</v>
      </c>
      <c r="O2352">
        <v>2.13</v>
      </c>
      <c r="P2352">
        <v>5.3849999999999998</v>
      </c>
      <c r="Q2352">
        <v>3.35</v>
      </c>
      <c r="R2352">
        <v>0.96</v>
      </c>
      <c r="S2352">
        <v>1.4</v>
      </c>
      <c r="T2352">
        <v>1.1599999999999999</v>
      </c>
      <c r="U2352">
        <v>907</v>
      </c>
      <c r="V2352">
        <v>3234.85</v>
      </c>
      <c r="W2352">
        <v>9020.77</v>
      </c>
      <c r="X2352">
        <v>11253.55</v>
      </c>
      <c r="Y2352">
        <v>2176.46</v>
      </c>
      <c r="Z2352">
        <v>23656.62</v>
      </c>
    </row>
    <row r="2353" spans="2:26" x14ac:dyDescent="0.25">
      <c r="B2353" s="3">
        <v>43832</v>
      </c>
      <c r="C2353">
        <v>280.33999999999997</v>
      </c>
      <c r="D2353">
        <v>4.1567999999999996</v>
      </c>
      <c r="E2353">
        <v>96.76</v>
      </c>
      <c r="F2353">
        <v>98.284000000000006</v>
      </c>
      <c r="G2353">
        <v>96.846000000000004</v>
      </c>
      <c r="H2353">
        <v>1158.0999999999999</v>
      </c>
      <c r="I2353">
        <v>1.1172</v>
      </c>
      <c r="J2353">
        <v>6.9642999999999997</v>
      </c>
      <c r="K2353">
        <v>287.59699999999998</v>
      </c>
      <c r="L2353">
        <v>6940</v>
      </c>
      <c r="M2353">
        <v>52.91</v>
      </c>
      <c r="N2353">
        <v>1529.13</v>
      </c>
      <c r="O2353">
        <v>2.1219999999999999</v>
      </c>
      <c r="P2353">
        <v>5.25</v>
      </c>
      <c r="Q2353">
        <v>3.31</v>
      </c>
      <c r="R2353">
        <v>0.95</v>
      </c>
      <c r="S2353">
        <v>1.38</v>
      </c>
      <c r="T2353">
        <v>1.17</v>
      </c>
      <c r="U2353">
        <v>976</v>
      </c>
      <c r="V2353">
        <v>3257.85</v>
      </c>
      <c r="W2353">
        <v>9092.19</v>
      </c>
      <c r="X2353">
        <v>11320.56</v>
      </c>
      <c r="Y2353">
        <v>2175.17</v>
      </c>
      <c r="Z2353">
        <v>23656.62</v>
      </c>
    </row>
    <row r="2354" spans="2:26" x14ac:dyDescent="0.25">
      <c r="B2354" s="3">
        <v>43831</v>
      </c>
      <c r="C2354">
        <v>277.39</v>
      </c>
      <c r="D2354">
        <v>4.2272999999999996</v>
      </c>
      <c r="E2354">
        <v>96.72</v>
      </c>
      <c r="F2354">
        <v>98.278400000000005</v>
      </c>
      <c r="G2354">
        <v>96.444999999999993</v>
      </c>
      <c r="H2354">
        <v>1156.25</v>
      </c>
      <c r="I2354">
        <v>1.1212</v>
      </c>
      <c r="J2354">
        <v>6.9631999999999996</v>
      </c>
      <c r="K2354">
        <v>287.33530000000002</v>
      </c>
      <c r="L2354">
        <v>7210</v>
      </c>
      <c r="M2354">
        <v>52.57</v>
      </c>
      <c r="N2354">
        <v>1517.29</v>
      </c>
      <c r="O2354">
        <v>2.1890000000000001</v>
      </c>
      <c r="P2354">
        <v>5.3</v>
      </c>
      <c r="Q2354">
        <v>3.36</v>
      </c>
      <c r="R2354">
        <v>0.93</v>
      </c>
      <c r="S2354">
        <v>1.36</v>
      </c>
      <c r="T2354">
        <v>1.1599999999999999</v>
      </c>
      <c r="U2354">
        <v>1090</v>
      </c>
      <c r="V2354">
        <v>3230.78</v>
      </c>
      <c r="W2354">
        <v>8972.6</v>
      </c>
      <c r="X2354">
        <v>11168.06</v>
      </c>
      <c r="Y2354">
        <v>2197.67</v>
      </c>
      <c r="Z2354">
        <v>23656.62</v>
      </c>
    </row>
    <row r="2355" spans="2:26" x14ac:dyDescent="0.25">
      <c r="B2355" s="3">
        <v>43830</v>
      </c>
      <c r="C2355">
        <v>277.39</v>
      </c>
      <c r="D2355">
        <v>4.2272999999999996</v>
      </c>
      <c r="E2355">
        <v>96.72</v>
      </c>
      <c r="F2355">
        <v>98.278400000000005</v>
      </c>
      <c r="G2355">
        <v>96.388999999999996</v>
      </c>
      <c r="H2355">
        <v>1156.25</v>
      </c>
      <c r="I2355">
        <v>1.1213</v>
      </c>
      <c r="J2355">
        <v>6.9631999999999996</v>
      </c>
      <c r="K2355">
        <v>287.62259999999998</v>
      </c>
      <c r="L2355">
        <v>7210</v>
      </c>
      <c r="M2355">
        <v>52.57</v>
      </c>
      <c r="N2355">
        <v>1517.27</v>
      </c>
      <c r="O2355">
        <v>2.1890000000000001</v>
      </c>
      <c r="P2355">
        <v>5.3</v>
      </c>
      <c r="Q2355">
        <v>3.36</v>
      </c>
      <c r="R2355">
        <v>0.93</v>
      </c>
      <c r="S2355">
        <v>1.36</v>
      </c>
      <c r="T2355">
        <v>1.1599999999999999</v>
      </c>
      <c r="U2355">
        <v>1090</v>
      </c>
      <c r="V2355">
        <v>3230.78</v>
      </c>
      <c r="W2355">
        <v>8972.6</v>
      </c>
      <c r="X2355">
        <v>11168.06</v>
      </c>
      <c r="Y2355">
        <v>2197.67</v>
      </c>
      <c r="Z2355">
        <v>23656.62</v>
      </c>
    </row>
    <row r="2356" spans="2:26" x14ac:dyDescent="0.25">
      <c r="B2356" s="3">
        <v>43829</v>
      </c>
      <c r="C2356">
        <v>278.73</v>
      </c>
      <c r="D2356">
        <v>4.1874000000000002</v>
      </c>
      <c r="E2356">
        <v>96.72</v>
      </c>
      <c r="F2356">
        <v>98.273499999999999</v>
      </c>
      <c r="G2356">
        <v>96.74</v>
      </c>
      <c r="H2356">
        <v>1156.25</v>
      </c>
      <c r="I2356">
        <v>1.1198999999999999</v>
      </c>
      <c r="J2356">
        <v>6.9867999999999997</v>
      </c>
      <c r="K2356">
        <v>288.08859999999999</v>
      </c>
      <c r="L2356">
        <v>7285</v>
      </c>
      <c r="M2356">
        <v>52.91</v>
      </c>
      <c r="N2356">
        <v>1515.16</v>
      </c>
      <c r="O2356">
        <v>2.1859999999999999</v>
      </c>
      <c r="P2356">
        <v>5.25</v>
      </c>
      <c r="Q2356">
        <v>3.3</v>
      </c>
      <c r="R2356">
        <v>0.94</v>
      </c>
      <c r="S2356">
        <v>1.36</v>
      </c>
      <c r="T2356">
        <v>1.17</v>
      </c>
      <c r="U2356">
        <v>1090</v>
      </c>
      <c r="V2356">
        <v>3221.29</v>
      </c>
      <c r="W2356">
        <v>8945.99</v>
      </c>
      <c r="X2356">
        <v>11225.31</v>
      </c>
      <c r="Y2356">
        <v>2197.67</v>
      </c>
      <c r="Z2356">
        <v>23656.62</v>
      </c>
    </row>
    <row r="2357" spans="2:26" x14ac:dyDescent="0.25">
      <c r="B2357" s="3">
        <v>43828</v>
      </c>
      <c r="C2357">
        <v>279.39</v>
      </c>
      <c r="D2357">
        <v>4.1647999999999996</v>
      </c>
      <c r="E2357">
        <v>96.73</v>
      </c>
      <c r="F2357">
        <v>98.248500000000007</v>
      </c>
      <c r="G2357">
        <v>96.918999999999997</v>
      </c>
      <c r="H2357">
        <v>1161.4000000000001</v>
      </c>
      <c r="I2357">
        <v>1.1176999999999999</v>
      </c>
      <c r="J2357">
        <v>6.9957000000000003</v>
      </c>
      <c r="K2357">
        <v>286.59460000000001</v>
      </c>
      <c r="L2357">
        <v>7203.82</v>
      </c>
      <c r="M2357">
        <v>52.61</v>
      </c>
      <c r="N2357">
        <v>1510.56</v>
      </c>
      <c r="O2357">
        <v>2.1579999999999999</v>
      </c>
      <c r="P2357">
        <v>5.2249999999999996</v>
      </c>
      <c r="Q2357">
        <v>3.3</v>
      </c>
      <c r="R2357">
        <v>0.94</v>
      </c>
      <c r="S2357">
        <v>1.37</v>
      </c>
      <c r="T2357">
        <v>1.17</v>
      </c>
      <c r="U2357">
        <v>1090</v>
      </c>
      <c r="V2357">
        <v>3240.02</v>
      </c>
      <c r="W2357">
        <v>9006.6200000000008</v>
      </c>
      <c r="X2357">
        <v>11194.55</v>
      </c>
      <c r="Y2357">
        <v>2204.21</v>
      </c>
      <c r="Z2357">
        <v>23837.72</v>
      </c>
    </row>
    <row r="2358" spans="2:26" x14ac:dyDescent="0.25">
      <c r="B2358" s="3">
        <v>43827</v>
      </c>
      <c r="C2358">
        <v>279.39</v>
      </c>
      <c r="D2358">
        <v>4.1647999999999996</v>
      </c>
      <c r="E2358">
        <v>96.73</v>
      </c>
      <c r="F2358">
        <v>98.248500000000007</v>
      </c>
      <c r="G2358">
        <v>96.918999999999997</v>
      </c>
      <c r="H2358">
        <v>1161.4000000000001</v>
      </c>
      <c r="I2358">
        <v>1.1176999999999999</v>
      </c>
      <c r="J2358">
        <v>6.9957000000000003</v>
      </c>
      <c r="K2358">
        <v>286.59460000000001</v>
      </c>
      <c r="L2358">
        <v>7203.82</v>
      </c>
      <c r="M2358">
        <v>52.61</v>
      </c>
      <c r="N2358">
        <v>1510.56</v>
      </c>
      <c r="O2358">
        <v>2.1579999999999999</v>
      </c>
      <c r="P2358">
        <v>5.2249999999999996</v>
      </c>
      <c r="Q2358">
        <v>3.3</v>
      </c>
      <c r="R2358">
        <v>0.94</v>
      </c>
      <c r="S2358">
        <v>1.37</v>
      </c>
      <c r="T2358">
        <v>1.17</v>
      </c>
      <c r="U2358">
        <v>1090</v>
      </c>
      <c r="V2358">
        <v>3240.02</v>
      </c>
      <c r="W2358">
        <v>9006.6200000000008</v>
      </c>
      <c r="X2358">
        <v>11194.55</v>
      </c>
      <c r="Y2358">
        <v>2204.21</v>
      </c>
      <c r="Z2358">
        <v>23837.72</v>
      </c>
    </row>
    <row r="2359" spans="2:26" x14ac:dyDescent="0.25">
      <c r="B2359" s="3">
        <v>43826</v>
      </c>
      <c r="C2359">
        <v>279.39</v>
      </c>
      <c r="D2359">
        <v>4.1647999999999996</v>
      </c>
      <c r="E2359">
        <v>96.71</v>
      </c>
      <c r="F2359">
        <v>98.248500000000007</v>
      </c>
      <c r="G2359">
        <v>96.918999999999997</v>
      </c>
      <c r="H2359">
        <v>1161.4000000000001</v>
      </c>
      <c r="I2359">
        <v>1.1176999999999999</v>
      </c>
      <c r="J2359">
        <v>6.9957000000000003</v>
      </c>
      <c r="K2359">
        <v>286.59460000000001</v>
      </c>
      <c r="L2359">
        <v>7203.82</v>
      </c>
      <c r="M2359">
        <v>52.61</v>
      </c>
      <c r="N2359">
        <v>1510.56</v>
      </c>
      <c r="O2359">
        <v>2.1579999999999999</v>
      </c>
      <c r="P2359">
        <v>5.2249999999999996</v>
      </c>
      <c r="Q2359">
        <v>3.3</v>
      </c>
      <c r="R2359">
        <v>0.94</v>
      </c>
      <c r="S2359">
        <v>1.37</v>
      </c>
      <c r="T2359">
        <v>1.17</v>
      </c>
      <c r="U2359">
        <v>1090</v>
      </c>
      <c r="V2359">
        <v>3240.02</v>
      </c>
      <c r="W2359">
        <v>9006.6200000000008</v>
      </c>
      <c r="X2359">
        <v>11194.55</v>
      </c>
      <c r="Y2359">
        <v>2204.21</v>
      </c>
      <c r="Z2359">
        <v>23837.72</v>
      </c>
    </row>
    <row r="2360" spans="2:26" x14ac:dyDescent="0.25">
      <c r="B2360" s="3">
        <v>43825</v>
      </c>
      <c r="C2360">
        <v>279.39</v>
      </c>
      <c r="D2360">
        <v>4.1467999999999998</v>
      </c>
      <c r="E2360">
        <v>96.71</v>
      </c>
      <c r="F2360">
        <v>98.245900000000006</v>
      </c>
      <c r="G2360">
        <v>97.534000000000006</v>
      </c>
      <c r="H2360">
        <v>1161.95</v>
      </c>
      <c r="I2360">
        <v>1.1097999999999999</v>
      </c>
      <c r="J2360">
        <v>6.9965000000000002</v>
      </c>
      <c r="K2360">
        <v>286.72919999999999</v>
      </c>
      <c r="L2360">
        <v>7250</v>
      </c>
      <c r="M2360">
        <v>52.14</v>
      </c>
      <c r="N2360">
        <v>1511.53</v>
      </c>
      <c r="O2360">
        <v>2.294</v>
      </c>
      <c r="P2360">
        <v>5.25</v>
      </c>
      <c r="Q2360">
        <v>3.24</v>
      </c>
      <c r="R2360">
        <v>0.95</v>
      </c>
      <c r="S2360">
        <v>1.38</v>
      </c>
      <c r="T2360">
        <v>1.17</v>
      </c>
      <c r="U2360">
        <v>1090</v>
      </c>
      <c r="V2360">
        <v>3239.91</v>
      </c>
      <c r="W2360">
        <v>9022.39</v>
      </c>
      <c r="X2360">
        <v>11035.98</v>
      </c>
      <c r="Y2360">
        <v>2197.9299999999998</v>
      </c>
      <c r="Z2360">
        <v>23924.92</v>
      </c>
    </row>
    <row r="2361" spans="2:26" x14ac:dyDescent="0.25">
      <c r="B2361" s="3">
        <v>43824</v>
      </c>
      <c r="C2361">
        <v>280.01</v>
      </c>
      <c r="D2361">
        <v>4.1630000000000003</v>
      </c>
      <c r="E2361">
        <v>96.7</v>
      </c>
      <c r="F2361">
        <v>98.246300000000005</v>
      </c>
      <c r="G2361">
        <v>97.632000000000005</v>
      </c>
      <c r="H2361">
        <v>1163.8</v>
      </c>
      <c r="I2361">
        <v>1.1093</v>
      </c>
      <c r="J2361">
        <v>6.9893999999999998</v>
      </c>
      <c r="K2361">
        <v>285.20249999999999</v>
      </c>
      <c r="L2361">
        <v>7235</v>
      </c>
      <c r="M2361">
        <v>52.28</v>
      </c>
      <c r="N2361">
        <v>1499.84</v>
      </c>
      <c r="O2361">
        <v>2.1720000000000002</v>
      </c>
      <c r="P2361">
        <v>5.2549999999999999</v>
      </c>
      <c r="Q2361">
        <v>3.26</v>
      </c>
      <c r="R2361">
        <v>0.95</v>
      </c>
      <c r="S2361">
        <v>1.38</v>
      </c>
      <c r="T2361">
        <v>1.17</v>
      </c>
      <c r="U2361">
        <v>1090</v>
      </c>
      <c r="V2361">
        <v>3223.38</v>
      </c>
      <c r="W2361">
        <v>8952.8799999999992</v>
      </c>
      <c r="X2361">
        <v>11035.98</v>
      </c>
      <c r="Y2361">
        <v>2190.08</v>
      </c>
      <c r="Z2361">
        <v>23782.87</v>
      </c>
    </row>
    <row r="2362" spans="2:26" x14ac:dyDescent="0.25">
      <c r="B2362" s="3">
        <v>43823</v>
      </c>
      <c r="C2362">
        <v>280.01</v>
      </c>
      <c r="D2362">
        <v>4.1630000000000003</v>
      </c>
      <c r="E2362">
        <v>96.7</v>
      </c>
      <c r="F2362">
        <v>98.246300000000005</v>
      </c>
      <c r="G2362">
        <v>97.653999999999996</v>
      </c>
      <c r="H2362">
        <v>1163.8</v>
      </c>
      <c r="I2362">
        <v>1.1089</v>
      </c>
      <c r="J2362">
        <v>7.0072999999999999</v>
      </c>
      <c r="K2362">
        <v>284.87630000000001</v>
      </c>
      <c r="L2362">
        <v>7235</v>
      </c>
      <c r="M2362">
        <v>52.28</v>
      </c>
      <c r="N2362">
        <v>1499.41</v>
      </c>
      <c r="O2362">
        <v>2.1720000000000002</v>
      </c>
      <c r="P2362">
        <v>5.2549999999999999</v>
      </c>
      <c r="Q2362">
        <v>3.26</v>
      </c>
      <c r="R2362">
        <v>0.95</v>
      </c>
      <c r="S2362">
        <v>1.38</v>
      </c>
      <c r="T2362">
        <v>1.17</v>
      </c>
      <c r="U2362">
        <v>1090</v>
      </c>
      <c r="V2362">
        <v>3223.38</v>
      </c>
      <c r="W2362">
        <v>8952.8799999999992</v>
      </c>
      <c r="X2362">
        <v>11035.98</v>
      </c>
      <c r="Y2362">
        <v>2190.08</v>
      </c>
      <c r="Z2362">
        <v>23830.58</v>
      </c>
    </row>
    <row r="2363" spans="2:26" x14ac:dyDescent="0.25">
      <c r="B2363" s="3">
        <v>43822</v>
      </c>
      <c r="C2363">
        <v>276.89</v>
      </c>
      <c r="D2363">
        <v>4.1139000000000001</v>
      </c>
      <c r="E2363">
        <v>96.71</v>
      </c>
      <c r="F2363">
        <v>98.245400000000004</v>
      </c>
      <c r="G2363">
        <v>97.658000000000001</v>
      </c>
      <c r="H2363">
        <v>1164.3499999999999</v>
      </c>
      <c r="I2363">
        <v>1.1089</v>
      </c>
      <c r="J2363">
        <v>7.0128000000000004</v>
      </c>
      <c r="K2363">
        <v>285.05739999999997</v>
      </c>
      <c r="L2363">
        <v>7410</v>
      </c>
      <c r="M2363">
        <v>52.21</v>
      </c>
      <c r="N2363">
        <v>1485.79</v>
      </c>
      <c r="O2363">
        <v>2.214</v>
      </c>
      <c r="P2363">
        <v>5.3</v>
      </c>
      <c r="Q2363">
        <v>3.17</v>
      </c>
      <c r="R2363">
        <v>0.95</v>
      </c>
      <c r="S2363">
        <v>1.38</v>
      </c>
      <c r="T2363">
        <v>1.17</v>
      </c>
      <c r="U2363">
        <v>1103</v>
      </c>
      <c r="V2363">
        <v>3224.01</v>
      </c>
      <c r="W2363">
        <v>8945.65</v>
      </c>
      <c r="X2363">
        <v>11052.68</v>
      </c>
      <c r="Y2363">
        <v>2203.71</v>
      </c>
      <c r="Z2363">
        <v>23821.11</v>
      </c>
    </row>
    <row r="2364" spans="2:26" x14ac:dyDescent="0.25">
      <c r="B2364" s="3">
        <v>43821</v>
      </c>
      <c r="C2364">
        <v>280.2</v>
      </c>
      <c r="D2364">
        <v>4.1730999999999998</v>
      </c>
      <c r="E2364">
        <v>96.69</v>
      </c>
      <c r="F2364">
        <v>98.239599999999996</v>
      </c>
      <c r="G2364">
        <v>97.69</v>
      </c>
      <c r="H2364">
        <v>1160.2</v>
      </c>
      <c r="I2364">
        <v>1.1079000000000001</v>
      </c>
      <c r="J2364">
        <v>7.0065999999999997</v>
      </c>
      <c r="K2364">
        <v>282.63569999999999</v>
      </c>
      <c r="L2364">
        <v>7230</v>
      </c>
      <c r="M2364">
        <v>52.01</v>
      </c>
      <c r="N2364">
        <v>1478.22</v>
      </c>
      <c r="O2364">
        <v>2.3279999999999998</v>
      </c>
      <c r="P2364">
        <v>5.45</v>
      </c>
      <c r="Q2364">
        <v>3.24</v>
      </c>
      <c r="R2364">
        <v>0.95</v>
      </c>
      <c r="S2364">
        <v>1.38</v>
      </c>
      <c r="T2364">
        <v>1.1599999999999999</v>
      </c>
      <c r="U2364">
        <v>1123</v>
      </c>
      <c r="V2364">
        <v>3221.22</v>
      </c>
      <c r="W2364">
        <v>8924.9599999999991</v>
      </c>
      <c r="X2364">
        <v>11030.23</v>
      </c>
      <c r="Y2364">
        <v>2204.1799999999998</v>
      </c>
      <c r="Z2364">
        <v>23816.63</v>
      </c>
    </row>
    <row r="2365" spans="2:26" x14ac:dyDescent="0.25">
      <c r="B2365" s="3">
        <v>43820</v>
      </c>
      <c r="C2365">
        <v>280.2</v>
      </c>
      <c r="D2365">
        <v>4.1730999999999998</v>
      </c>
      <c r="E2365">
        <v>96.69</v>
      </c>
      <c r="F2365">
        <v>98.239599999999996</v>
      </c>
      <c r="G2365">
        <v>97.69</v>
      </c>
      <c r="H2365">
        <v>1160.2</v>
      </c>
      <c r="I2365">
        <v>1.1079000000000001</v>
      </c>
      <c r="J2365">
        <v>7.0065999999999997</v>
      </c>
      <c r="K2365">
        <v>282.63569999999999</v>
      </c>
      <c r="L2365">
        <v>7230</v>
      </c>
      <c r="M2365">
        <v>52.01</v>
      </c>
      <c r="N2365">
        <v>1478.22</v>
      </c>
      <c r="O2365">
        <v>2.3279999999999998</v>
      </c>
      <c r="P2365">
        <v>5.45</v>
      </c>
      <c r="Q2365">
        <v>3.24</v>
      </c>
      <c r="R2365">
        <v>0.95</v>
      </c>
      <c r="S2365">
        <v>1.38</v>
      </c>
      <c r="T2365">
        <v>1.1599999999999999</v>
      </c>
      <c r="U2365">
        <v>1123</v>
      </c>
      <c r="V2365">
        <v>3221.22</v>
      </c>
      <c r="W2365">
        <v>8924.9599999999991</v>
      </c>
      <c r="X2365">
        <v>11030.23</v>
      </c>
      <c r="Y2365">
        <v>2204.1799999999998</v>
      </c>
      <c r="Z2365">
        <v>23816.63</v>
      </c>
    </row>
    <row r="2366" spans="2:26" x14ac:dyDescent="0.25">
      <c r="B2366" s="3">
        <v>43819</v>
      </c>
      <c r="C2366">
        <v>280.2</v>
      </c>
      <c r="D2366">
        <v>4.1730999999999998</v>
      </c>
      <c r="E2366">
        <v>96.66</v>
      </c>
      <c r="F2366">
        <v>98.239599999999996</v>
      </c>
      <c r="G2366">
        <v>97.69</v>
      </c>
      <c r="H2366">
        <v>1160.2</v>
      </c>
      <c r="I2366">
        <v>1.1079000000000001</v>
      </c>
      <c r="J2366">
        <v>7.0065999999999997</v>
      </c>
      <c r="K2366">
        <v>282.63569999999999</v>
      </c>
      <c r="L2366">
        <v>7230</v>
      </c>
      <c r="M2366">
        <v>52.01</v>
      </c>
      <c r="N2366">
        <v>1478.22</v>
      </c>
      <c r="O2366">
        <v>2.3279999999999998</v>
      </c>
      <c r="P2366">
        <v>5.45</v>
      </c>
      <c r="Q2366">
        <v>3.24</v>
      </c>
      <c r="R2366">
        <v>0.95</v>
      </c>
      <c r="S2366">
        <v>1.38</v>
      </c>
      <c r="T2366">
        <v>1.1599999999999999</v>
      </c>
      <c r="U2366">
        <v>1123</v>
      </c>
      <c r="V2366">
        <v>3221.22</v>
      </c>
      <c r="W2366">
        <v>8924.9599999999991</v>
      </c>
      <c r="X2366">
        <v>11030.23</v>
      </c>
      <c r="Y2366">
        <v>2204.1799999999998</v>
      </c>
      <c r="Z2366">
        <v>23816.63</v>
      </c>
    </row>
    <row r="2367" spans="2:26" x14ac:dyDescent="0.25">
      <c r="B2367" s="3">
        <v>43818</v>
      </c>
      <c r="C2367">
        <v>280.61</v>
      </c>
      <c r="D2367">
        <v>4.1919000000000004</v>
      </c>
      <c r="E2367">
        <v>96.65</v>
      </c>
      <c r="F2367">
        <v>98.224800000000002</v>
      </c>
      <c r="G2367">
        <v>97.379000000000005</v>
      </c>
      <c r="H2367">
        <v>1165.7</v>
      </c>
      <c r="I2367">
        <v>1.1122000000000001</v>
      </c>
      <c r="J2367">
        <v>7.0103999999999997</v>
      </c>
      <c r="K2367">
        <v>285.8614</v>
      </c>
      <c r="L2367">
        <v>7165</v>
      </c>
      <c r="M2367">
        <v>52</v>
      </c>
      <c r="N2367">
        <v>1478.8</v>
      </c>
      <c r="O2367">
        <v>2.2730000000000001</v>
      </c>
      <c r="P2367">
        <v>5.5250000000000004</v>
      </c>
      <c r="Q2367">
        <v>3.26</v>
      </c>
      <c r="R2367">
        <v>0.95</v>
      </c>
      <c r="S2367">
        <v>1.37</v>
      </c>
      <c r="T2367">
        <v>1.1599999999999999</v>
      </c>
      <c r="U2367">
        <v>1151</v>
      </c>
      <c r="V2367">
        <v>3205.37</v>
      </c>
      <c r="W2367">
        <v>8887.2199999999993</v>
      </c>
      <c r="X2367">
        <v>10985.89</v>
      </c>
      <c r="Y2367">
        <v>2196.56</v>
      </c>
      <c r="Z2367">
        <v>23864.85</v>
      </c>
    </row>
    <row r="2368" spans="2:26" x14ac:dyDescent="0.25">
      <c r="B2368" s="3">
        <v>43817</v>
      </c>
      <c r="C2368">
        <v>277.20999999999998</v>
      </c>
      <c r="D2368">
        <v>4.1668000000000003</v>
      </c>
      <c r="E2368">
        <v>96.59</v>
      </c>
      <c r="F2368">
        <v>98.248599999999996</v>
      </c>
      <c r="G2368">
        <v>97.4</v>
      </c>
      <c r="H2368">
        <v>1168.9000000000001</v>
      </c>
      <c r="I2368">
        <v>1.1113999999999999</v>
      </c>
      <c r="J2368">
        <v>7.0049999999999999</v>
      </c>
      <c r="K2368">
        <v>287.09949999999998</v>
      </c>
      <c r="L2368">
        <v>7135</v>
      </c>
      <c r="M2368">
        <v>51.82</v>
      </c>
      <c r="N2368">
        <v>1475.4</v>
      </c>
      <c r="O2368">
        <v>2.286</v>
      </c>
      <c r="P2368">
        <v>5.55</v>
      </c>
      <c r="Q2368">
        <v>3.22</v>
      </c>
      <c r="R2368">
        <v>0.96</v>
      </c>
      <c r="S2368">
        <v>1.38</v>
      </c>
      <c r="T2368">
        <v>1.18</v>
      </c>
      <c r="U2368">
        <v>1221</v>
      </c>
      <c r="V2368">
        <v>3191.14</v>
      </c>
      <c r="W2368">
        <v>8827.73</v>
      </c>
      <c r="X2368">
        <v>11024.66</v>
      </c>
      <c r="Y2368">
        <v>2194.7600000000002</v>
      </c>
      <c r="Z2368">
        <v>23934.43</v>
      </c>
    </row>
    <row r="2369" spans="2:26" x14ac:dyDescent="0.25">
      <c r="B2369" s="3">
        <v>43816</v>
      </c>
      <c r="C2369">
        <v>281.3</v>
      </c>
      <c r="D2369">
        <v>4.2201000000000004</v>
      </c>
      <c r="E2369">
        <v>96.49</v>
      </c>
      <c r="F2369">
        <v>98.251900000000006</v>
      </c>
      <c r="G2369">
        <v>97.221999999999994</v>
      </c>
      <c r="H2369">
        <v>1166.1500000000001</v>
      </c>
      <c r="I2369">
        <v>1.115</v>
      </c>
      <c r="J2369">
        <v>6.9972000000000003</v>
      </c>
      <c r="K2369">
        <v>286.14530000000002</v>
      </c>
      <c r="L2369">
        <v>6580</v>
      </c>
      <c r="M2369">
        <v>51.68</v>
      </c>
      <c r="N2369">
        <v>1476.22</v>
      </c>
      <c r="O2369">
        <v>2.319</v>
      </c>
      <c r="P2369">
        <v>5.5250000000000004</v>
      </c>
      <c r="Q2369">
        <v>3.26</v>
      </c>
      <c r="R2369">
        <v>0.96</v>
      </c>
      <c r="S2369">
        <v>1.4</v>
      </c>
      <c r="T2369">
        <v>1.19</v>
      </c>
      <c r="U2369">
        <v>1281</v>
      </c>
      <c r="V2369">
        <v>3192.52</v>
      </c>
      <c r="W2369">
        <v>8823.36</v>
      </c>
      <c r="X2369">
        <v>10964.99</v>
      </c>
      <c r="Y2369">
        <v>2195.6799999999998</v>
      </c>
      <c r="Z2369">
        <v>24066.12</v>
      </c>
    </row>
    <row r="2370" spans="2:26" x14ac:dyDescent="0.25">
      <c r="B2370" s="3">
        <v>43815</v>
      </c>
      <c r="C2370">
        <v>285.62</v>
      </c>
      <c r="D2370">
        <v>4.2304000000000004</v>
      </c>
      <c r="E2370">
        <v>96.42</v>
      </c>
      <c r="F2370">
        <v>98.222099999999998</v>
      </c>
      <c r="G2370">
        <v>97.019000000000005</v>
      </c>
      <c r="H2370">
        <v>1172.25</v>
      </c>
      <c r="I2370">
        <v>1.1144000000000001</v>
      </c>
      <c r="J2370">
        <v>6.9935</v>
      </c>
      <c r="K2370">
        <v>287.56689999999998</v>
      </c>
      <c r="L2370">
        <v>6860</v>
      </c>
      <c r="M2370">
        <v>51.95</v>
      </c>
      <c r="N2370">
        <v>1476.18</v>
      </c>
      <c r="O2370">
        <v>2.3410000000000002</v>
      </c>
      <c r="P2370">
        <v>5.39</v>
      </c>
      <c r="Q2370">
        <v>3.26</v>
      </c>
      <c r="R2370">
        <v>0.97</v>
      </c>
      <c r="S2370">
        <v>1.41</v>
      </c>
      <c r="T2370">
        <v>1.19</v>
      </c>
      <c r="U2370">
        <v>1315</v>
      </c>
      <c r="V2370">
        <v>3191.45</v>
      </c>
      <c r="W2370">
        <v>8814.23</v>
      </c>
      <c r="X2370">
        <v>10778.89</v>
      </c>
      <c r="Y2370">
        <v>2168.15</v>
      </c>
      <c r="Z2370">
        <v>23952.35</v>
      </c>
    </row>
    <row r="2371" spans="2:26" x14ac:dyDescent="0.25">
      <c r="B2371" s="3">
        <v>43814</v>
      </c>
      <c r="C2371">
        <v>292.27</v>
      </c>
      <c r="D2371">
        <v>4.3407</v>
      </c>
      <c r="E2371">
        <v>96.3</v>
      </c>
      <c r="F2371">
        <v>98.206299999999999</v>
      </c>
      <c r="G2371">
        <v>97.171999999999997</v>
      </c>
      <c r="H2371">
        <v>1171.6500000000001</v>
      </c>
      <c r="I2371">
        <v>1.1121000000000001</v>
      </c>
      <c r="J2371">
        <v>6.9763000000000002</v>
      </c>
      <c r="K2371">
        <v>286.78550000000001</v>
      </c>
      <c r="L2371">
        <v>7265</v>
      </c>
      <c r="M2371">
        <v>51.5</v>
      </c>
      <c r="N2371">
        <v>1476.33</v>
      </c>
      <c r="O2371">
        <v>2.2959999999999998</v>
      </c>
      <c r="P2371">
        <v>5.6449999999999996</v>
      </c>
      <c r="Q2371">
        <v>3.38</v>
      </c>
      <c r="R2371">
        <v>0.99</v>
      </c>
      <c r="S2371">
        <v>1.43</v>
      </c>
      <c r="T2371">
        <v>1.18</v>
      </c>
      <c r="U2371">
        <v>1355</v>
      </c>
      <c r="V2371">
        <v>3168.8</v>
      </c>
      <c r="W2371">
        <v>8734.8799999999992</v>
      </c>
      <c r="X2371">
        <v>10838.11</v>
      </c>
      <c r="Y2371">
        <v>2170.25</v>
      </c>
      <c r="Z2371">
        <v>24023.1</v>
      </c>
    </row>
    <row r="2372" spans="2:26" x14ac:dyDescent="0.25">
      <c r="B2372" s="3">
        <v>43813</v>
      </c>
      <c r="C2372">
        <v>292.27</v>
      </c>
      <c r="D2372">
        <v>4.3407</v>
      </c>
      <c r="E2372">
        <v>96.3</v>
      </c>
      <c r="F2372">
        <v>98.206299999999999</v>
      </c>
      <c r="G2372">
        <v>97.171999999999997</v>
      </c>
      <c r="H2372">
        <v>1171.6500000000001</v>
      </c>
      <c r="I2372">
        <v>1.1121000000000001</v>
      </c>
      <c r="J2372">
        <v>6.9763000000000002</v>
      </c>
      <c r="K2372">
        <v>286.78550000000001</v>
      </c>
      <c r="L2372">
        <v>7265</v>
      </c>
      <c r="M2372">
        <v>51.5</v>
      </c>
      <c r="N2372">
        <v>1476.33</v>
      </c>
      <c r="O2372">
        <v>2.2959999999999998</v>
      </c>
      <c r="P2372">
        <v>5.6449999999999996</v>
      </c>
      <c r="Q2372">
        <v>3.38</v>
      </c>
      <c r="R2372">
        <v>0.99</v>
      </c>
      <c r="S2372">
        <v>1.43</v>
      </c>
      <c r="T2372">
        <v>1.18</v>
      </c>
      <c r="U2372">
        <v>1355</v>
      </c>
      <c r="V2372">
        <v>3168.8</v>
      </c>
      <c r="W2372">
        <v>8734.8799999999992</v>
      </c>
      <c r="X2372">
        <v>10838.11</v>
      </c>
      <c r="Y2372">
        <v>2170.25</v>
      </c>
      <c r="Z2372">
        <v>24023.1</v>
      </c>
    </row>
    <row r="2373" spans="2:26" x14ac:dyDescent="0.25">
      <c r="B2373" s="3">
        <v>43812</v>
      </c>
      <c r="C2373">
        <v>292.27</v>
      </c>
      <c r="D2373">
        <v>4.3407</v>
      </c>
      <c r="E2373">
        <v>96.23</v>
      </c>
      <c r="F2373">
        <v>98.206299999999999</v>
      </c>
      <c r="G2373">
        <v>97.171999999999997</v>
      </c>
      <c r="H2373">
        <v>1171.6500000000001</v>
      </c>
      <c r="I2373">
        <v>1.1121000000000001</v>
      </c>
      <c r="J2373">
        <v>6.9763000000000002</v>
      </c>
      <c r="K2373">
        <v>286.78550000000001</v>
      </c>
      <c r="L2373">
        <v>7265</v>
      </c>
      <c r="M2373">
        <v>51.5</v>
      </c>
      <c r="N2373">
        <v>1476.33</v>
      </c>
      <c r="O2373">
        <v>2.2959999999999998</v>
      </c>
      <c r="P2373">
        <v>5.6449999999999996</v>
      </c>
      <c r="Q2373">
        <v>3.38</v>
      </c>
      <c r="R2373">
        <v>0.99</v>
      </c>
      <c r="S2373">
        <v>1.43</v>
      </c>
      <c r="T2373">
        <v>1.18</v>
      </c>
      <c r="U2373">
        <v>1355</v>
      </c>
      <c r="V2373">
        <v>3168.8</v>
      </c>
      <c r="W2373">
        <v>8734.8799999999992</v>
      </c>
      <c r="X2373">
        <v>10838.11</v>
      </c>
      <c r="Y2373">
        <v>2170.25</v>
      </c>
      <c r="Z2373">
        <v>24023.1</v>
      </c>
    </row>
    <row r="2374" spans="2:26" x14ac:dyDescent="0.25">
      <c r="B2374" s="3">
        <v>43811</v>
      </c>
      <c r="C2374">
        <v>287.63</v>
      </c>
      <c r="D2374">
        <v>4.3615000000000004</v>
      </c>
      <c r="E2374">
        <v>96.21</v>
      </c>
      <c r="F2374">
        <v>98.157399999999996</v>
      </c>
      <c r="G2374">
        <v>97.397000000000006</v>
      </c>
      <c r="H2374">
        <v>1186.9000000000001</v>
      </c>
      <c r="I2374">
        <v>1.113</v>
      </c>
      <c r="J2374">
        <v>6.9848999999999997</v>
      </c>
      <c r="K2374">
        <v>286.32749999999999</v>
      </c>
      <c r="L2374">
        <v>7265</v>
      </c>
      <c r="M2374">
        <v>51.77</v>
      </c>
      <c r="N2374">
        <v>1469.8</v>
      </c>
      <c r="O2374">
        <v>2.3279999999999998</v>
      </c>
      <c r="P2374">
        <v>5.64</v>
      </c>
      <c r="Q2374">
        <v>3.39</v>
      </c>
      <c r="R2374">
        <v>0.99</v>
      </c>
      <c r="S2374">
        <v>1.44</v>
      </c>
      <c r="T2374">
        <v>1.19</v>
      </c>
      <c r="U2374">
        <v>1388</v>
      </c>
      <c r="V2374">
        <v>3168.57</v>
      </c>
      <c r="W2374">
        <v>8717.32</v>
      </c>
      <c r="X2374">
        <v>10614.76</v>
      </c>
      <c r="Y2374">
        <v>2137.35</v>
      </c>
      <c r="Z2374">
        <v>23424.81</v>
      </c>
    </row>
    <row r="2375" spans="2:26" x14ac:dyDescent="0.25">
      <c r="B2375" s="3">
        <v>43810</v>
      </c>
      <c r="C2375">
        <v>300.61</v>
      </c>
      <c r="D2375">
        <v>4.4870999999999999</v>
      </c>
      <c r="E2375">
        <v>96.09</v>
      </c>
      <c r="F2375">
        <v>98.130300000000005</v>
      </c>
      <c r="G2375">
        <v>97.078000000000003</v>
      </c>
      <c r="H2375">
        <v>1194.6500000000001</v>
      </c>
      <c r="I2375">
        <v>1.113</v>
      </c>
      <c r="J2375">
        <v>7.0388000000000002</v>
      </c>
      <c r="K2375">
        <v>288.59629999999999</v>
      </c>
      <c r="L2375">
        <v>7175</v>
      </c>
      <c r="M2375">
        <v>51.6</v>
      </c>
      <c r="N2375">
        <v>1474.88</v>
      </c>
      <c r="O2375">
        <v>2.2429999999999999</v>
      </c>
      <c r="P2375">
        <v>5.63</v>
      </c>
      <c r="Q2375">
        <v>3.53</v>
      </c>
      <c r="R2375">
        <v>1.02</v>
      </c>
      <c r="S2375">
        <v>1.47</v>
      </c>
      <c r="T2375">
        <v>1.19</v>
      </c>
      <c r="U2375">
        <v>1460</v>
      </c>
      <c r="V2375">
        <v>3141.63</v>
      </c>
      <c r="W2375">
        <v>8654.0499999999993</v>
      </c>
      <c r="X2375">
        <v>10502.53</v>
      </c>
      <c r="Y2375">
        <v>2105.62</v>
      </c>
      <c r="Z2375">
        <v>23391.86</v>
      </c>
    </row>
    <row r="2376" spans="2:26" x14ac:dyDescent="0.25">
      <c r="B2376" s="3">
        <v>43809</v>
      </c>
      <c r="C2376">
        <v>298.70999999999998</v>
      </c>
      <c r="D2376">
        <v>4.4778000000000002</v>
      </c>
      <c r="E2376">
        <v>96.03</v>
      </c>
      <c r="F2376">
        <v>98.088800000000006</v>
      </c>
      <c r="G2376">
        <v>97.412999999999997</v>
      </c>
      <c r="H2376">
        <v>1191.45</v>
      </c>
      <c r="I2376">
        <v>1.1092</v>
      </c>
      <c r="J2376">
        <v>7.0342000000000002</v>
      </c>
      <c r="K2376">
        <v>287.0727</v>
      </c>
      <c r="L2376">
        <v>7215</v>
      </c>
      <c r="M2376">
        <v>51.67</v>
      </c>
      <c r="N2376">
        <v>1464.39</v>
      </c>
      <c r="O2376">
        <v>2.2639999999999998</v>
      </c>
      <c r="P2376">
        <v>5.63</v>
      </c>
      <c r="Q2376">
        <v>3.51</v>
      </c>
      <c r="R2376">
        <v>1.01</v>
      </c>
      <c r="S2376">
        <v>1.46</v>
      </c>
      <c r="T2376">
        <v>1.19</v>
      </c>
      <c r="U2376">
        <v>1528</v>
      </c>
      <c r="V2376">
        <v>3132.52</v>
      </c>
      <c r="W2376">
        <v>8616.18</v>
      </c>
      <c r="X2376">
        <v>10395.27</v>
      </c>
      <c r="Y2376">
        <v>2098</v>
      </c>
      <c r="Z2376">
        <v>23410.19</v>
      </c>
    </row>
    <row r="2377" spans="2:26" x14ac:dyDescent="0.25">
      <c r="B2377" s="3">
        <v>43808</v>
      </c>
      <c r="C2377">
        <v>300.25</v>
      </c>
      <c r="D2377">
        <v>4.4741</v>
      </c>
      <c r="E2377">
        <v>95.94</v>
      </c>
      <c r="F2377">
        <v>98.044600000000003</v>
      </c>
      <c r="G2377">
        <v>97.644000000000005</v>
      </c>
      <c r="H2377">
        <v>1189.9000000000001</v>
      </c>
      <c r="I2377">
        <v>1.1064000000000001</v>
      </c>
      <c r="J2377">
        <v>7.0392000000000001</v>
      </c>
      <c r="K2377">
        <v>287.39440000000002</v>
      </c>
      <c r="L2377">
        <v>7320</v>
      </c>
      <c r="M2377">
        <v>51.52</v>
      </c>
      <c r="N2377">
        <v>1461.68</v>
      </c>
      <c r="O2377">
        <v>2.2320000000000002</v>
      </c>
      <c r="P2377">
        <v>5.61</v>
      </c>
      <c r="Q2377">
        <v>3.5</v>
      </c>
      <c r="R2377">
        <v>1.01</v>
      </c>
      <c r="S2377">
        <v>1.46</v>
      </c>
      <c r="T2377">
        <v>1.19</v>
      </c>
      <c r="U2377">
        <v>1551</v>
      </c>
      <c r="V2377">
        <v>3135.96</v>
      </c>
      <c r="W2377">
        <v>8621.83</v>
      </c>
      <c r="X2377">
        <v>10408.049999999999</v>
      </c>
      <c r="Y2377">
        <v>2088.65</v>
      </c>
      <c r="Z2377">
        <v>23430.7</v>
      </c>
    </row>
    <row r="2378" spans="2:26" x14ac:dyDescent="0.25">
      <c r="B2378" s="3">
        <v>43807</v>
      </c>
      <c r="C2378">
        <v>302.51</v>
      </c>
      <c r="D2378">
        <v>4.5479000000000003</v>
      </c>
      <c r="E2378">
        <v>95.88</v>
      </c>
      <c r="F2378">
        <v>98.007099999999994</v>
      </c>
      <c r="G2378">
        <v>97.7</v>
      </c>
      <c r="H2378">
        <v>1189.9000000000001</v>
      </c>
      <c r="I2378">
        <v>1.1060000000000001</v>
      </c>
      <c r="J2378">
        <v>7.0350000000000001</v>
      </c>
      <c r="K2378">
        <v>286.47320000000002</v>
      </c>
      <c r="L2378">
        <v>7460</v>
      </c>
      <c r="M2378">
        <v>51.57</v>
      </c>
      <c r="N2378">
        <v>1460.17</v>
      </c>
      <c r="O2378">
        <v>2.3340000000000001</v>
      </c>
      <c r="P2378">
        <v>5.6150000000000002</v>
      </c>
      <c r="Q2378">
        <v>3.6</v>
      </c>
      <c r="R2378">
        <v>1.02</v>
      </c>
      <c r="S2378">
        <v>1.47</v>
      </c>
      <c r="T2378">
        <v>1.2</v>
      </c>
      <c r="U2378">
        <v>1558</v>
      </c>
      <c r="V2378">
        <v>3145.91</v>
      </c>
      <c r="W2378">
        <v>8656.5300000000007</v>
      </c>
      <c r="X2378">
        <v>10407.18</v>
      </c>
      <c r="Y2378">
        <v>2081.85</v>
      </c>
      <c r="Z2378">
        <v>23354.400000000001</v>
      </c>
    </row>
    <row r="2379" spans="2:26" x14ac:dyDescent="0.25">
      <c r="B2379" s="3">
        <v>43806</v>
      </c>
      <c r="C2379">
        <v>302.51</v>
      </c>
      <c r="D2379">
        <v>4.5479000000000003</v>
      </c>
      <c r="E2379">
        <v>95.88</v>
      </c>
      <c r="F2379">
        <v>98.007099999999994</v>
      </c>
      <c r="G2379">
        <v>97.7</v>
      </c>
      <c r="H2379">
        <v>1189.9000000000001</v>
      </c>
      <c r="I2379">
        <v>1.1060000000000001</v>
      </c>
      <c r="J2379">
        <v>7.0350000000000001</v>
      </c>
      <c r="K2379">
        <v>286.47320000000002</v>
      </c>
      <c r="L2379">
        <v>7460</v>
      </c>
      <c r="M2379">
        <v>51.57</v>
      </c>
      <c r="N2379">
        <v>1460.17</v>
      </c>
      <c r="O2379">
        <v>2.3340000000000001</v>
      </c>
      <c r="P2379">
        <v>5.6150000000000002</v>
      </c>
      <c r="Q2379">
        <v>3.6</v>
      </c>
      <c r="R2379">
        <v>1.02</v>
      </c>
      <c r="S2379">
        <v>1.47</v>
      </c>
      <c r="T2379">
        <v>1.2</v>
      </c>
      <c r="U2379">
        <v>1558</v>
      </c>
      <c r="V2379">
        <v>3145.91</v>
      </c>
      <c r="W2379">
        <v>8656.5300000000007</v>
      </c>
      <c r="X2379">
        <v>10407.18</v>
      </c>
      <c r="Y2379">
        <v>2081.85</v>
      </c>
      <c r="Z2379">
        <v>23354.400000000001</v>
      </c>
    </row>
    <row r="2380" spans="2:26" x14ac:dyDescent="0.25">
      <c r="B2380" s="3">
        <v>43805</v>
      </c>
      <c r="C2380">
        <v>302.51</v>
      </c>
      <c r="D2380">
        <v>4.5479000000000003</v>
      </c>
      <c r="E2380">
        <v>95.87</v>
      </c>
      <c r="F2380">
        <v>98.007099999999994</v>
      </c>
      <c r="G2380">
        <v>97.7</v>
      </c>
      <c r="H2380">
        <v>1189.9000000000001</v>
      </c>
      <c r="I2380">
        <v>1.1060000000000001</v>
      </c>
      <c r="J2380">
        <v>7.0350000000000001</v>
      </c>
      <c r="K2380">
        <v>286.47320000000002</v>
      </c>
      <c r="L2380">
        <v>7460</v>
      </c>
      <c r="M2380">
        <v>51.57</v>
      </c>
      <c r="N2380">
        <v>1460.17</v>
      </c>
      <c r="O2380">
        <v>2.3340000000000001</v>
      </c>
      <c r="P2380">
        <v>5.6150000000000002</v>
      </c>
      <c r="Q2380">
        <v>3.6</v>
      </c>
      <c r="R2380">
        <v>1.02</v>
      </c>
      <c r="S2380">
        <v>1.47</v>
      </c>
      <c r="T2380">
        <v>1.2</v>
      </c>
      <c r="U2380">
        <v>1558</v>
      </c>
      <c r="V2380">
        <v>3145.91</v>
      </c>
      <c r="W2380">
        <v>8656.5300000000007</v>
      </c>
      <c r="X2380">
        <v>10407.18</v>
      </c>
      <c r="Y2380">
        <v>2081.85</v>
      </c>
      <c r="Z2380">
        <v>23354.400000000001</v>
      </c>
    </row>
    <row r="2381" spans="2:26" x14ac:dyDescent="0.25">
      <c r="B2381" s="3">
        <v>43804</v>
      </c>
      <c r="C2381">
        <v>308.26</v>
      </c>
      <c r="D2381">
        <v>4.6353</v>
      </c>
      <c r="E2381">
        <v>95.76</v>
      </c>
      <c r="F2381">
        <v>98.006299999999996</v>
      </c>
      <c r="G2381">
        <v>97.41</v>
      </c>
      <c r="H2381">
        <v>1190.3499999999999</v>
      </c>
      <c r="I2381">
        <v>1.1104000000000001</v>
      </c>
      <c r="J2381">
        <v>7.0448000000000004</v>
      </c>
      <c r="K2381">
        <v>284.01580000000001</v>
      </c>
      <c r="L2381">
        <v>7420</v>
      </c>
      <c r="M2381">
        <v>51.91</v>
      </c>
      <c r="N2381">
        <v>1476</v>
      </c>
      <c r="O2381">
        <v>2.427</v>
      </c>
      <c r="P2381">
        <v>5.6349999999999998</v>
      </c>
      <c r="Q2381">
        <v>3.72</v>
      </c>
      <c r="R2381">
        <v>1.03</v>
      </c>
      <c r="S2381">
        <v>1.49</v>
      </c>
      <c r="T2381">
        <v>1.19</v>
      </c>
      <c r="U2381">
        <v>1575</v>
      </c>
      <c r="V2381">
        <v>3117.43</v>
      </c>
      <c r="W2381">
        <v>8570.7000000000007</v>
      </c>
      <c r="X2381">
        <v>10321.83</v>
      </c>
      <c r="Y2381">
        <v>2060.7399999999998</v>
      </c>
      <c r="Z2381">
        <v>23300.09</v>
      </c>
    </row>
    <row r="2382" spans="2:26" x14ac:dyDescent="0.25">
      <c r="B2382" s="3">
        <v>43803</v>
      </c>
      <c r="C2382">
        <v>311.39</v>
      </c>
      <c r="D2382">
        <v>4.6830999999999996</v>
      </c>
      <c r="E2382">
        <v>95.68</v>
      </c>
      <c r="F2382">
        <v>97.994699999999995</v>
      </c>
      <c r="G2382">
        <v>97.647999999999996</v>
      </c>
      <c r="H2382">
        <v>1194.55</v>
      </c>
      <c r="I2382">
        <v>1.1077999999999999</v>
      </c>
      <c r="J2382">
        <v>7.0499000000000001</v>
      </c>
      <c r="K2382">
        <v>283.15359999999998</v>
      </c>
      <c r="L2382">
        <v>7220</v>
      </c>
      <c r="M2382">
        <v>52.43</v>
      </c>
      <c r="N2382">
        <v>1474.59</v>
      </c>
      <c r="O2382">
        <v>2.399</v>
      </c>
      <c r="P2382">
        <v>5.6349999999999998</v>
      </c>
      <c r="Q2382">
        <v>3.78</v>
      </c>
      <c r="R2382">
        <v>1.05</v>
      </c>
      <c r="S2382">
        <v>1.51</v>
      </c>
      <c r="T2382">
        <v>1.2</v>
      </c>
      <c r="U2382">
        <v>1599</v>
      </c>
      <c r="V2382">
        <v>3112.76</v>
      </c>
      <c r="W2382">
        <v>8566.67</v>
      </c>
      <c r="X2382">
        <v>10254.09</v>
      </c>
      <c r="Y2382">
        <v>2068.89</v>
      </c>
      <c r="Z2382">
        <v>23135.23</v>
      </c>
    </row>
    <row r="2383" spans="2:26" x14ac:dyDescent="0.25">
      <c r="B2383" s="3">
        <v>43802</v>
      </c>
      <c r="C2383">
        <v>320.45</v>
      </c>
      <c r="D2383">
        <v>4.7873999999999999</v>
      </c>
      <c r="E2383">
        <v>95.59</v>
      </c>
      <c r="F2383">
        <v>97.968199999999996</v>
      </c>
      <c r="G2383">
        <v>97.736999999999995</v>
      </c>
      <c r="H2383">
        <v>1187.05</v>
      </c>
      <c r="I2383">
        <v>1.1082000000000001</v>
      </c>
      <c r="J2383">
        <v>7.0613000000000001</v>
      </c>
      <c r="K2383">
        <v>282.94310000000002</v>
      </c>
      <c r="L2383">
        <v>7340</v>
      </c>
      <c r="M2383">
        <v>51.93</v>
      </c>
      <c r="N2383">
        <v>1477.61</v>
      </c>
      <c r="O2383">
        <v>2.4409999999999998</v>
      </c>
      <c r="P2383">
        <v>5.6349999999999998</v>
      </c>
      <c r="Q2383">
        <v>3.91</v>
      </c>
      <c r="R2383">
        <v>1.06</v>
      </c>
      <c r="S2383">
        <v>1.53</v>
      </c>
      <c r="T2383">
        <v>1.2</v>
      </c>
      <c r="U2383">
        <v>1606</v>
      </c>
      <c r="V2383">
        <v>3093.2</v>
      </c>
      <c r="W2383">
        <v>8520.64</v>
      </c>
      <c r="X2383">
        <v>10355.92</v>
      </c>
      <c r="Y2383">
        <v>2084.0700000000002</v>
      </c>
      <c r="Z2383">
        <v>23379.81</v>
      </c>
    </row>
    <row r="2384" spans="2:26" x14ac:dyDescent="0.25">
      <c r="B2384" s="3">
        <v>43801</v>
      </c>
      <c r="C2384">
        <v>309.72000000000003</v>
      </c>
      <c r="D2384">
        <v>4.6307</v>
      </c>
      <c r="E2384">
        <v>95.6</v>
      </c>
      <c r="F2384">
        <v>97.9816</v>
      </c>
      <c r="G2384">
        <v>97.855999999999995</v>
      </c>
      <c r="H2384">
        <v>1183.0999999999999</v>
      </c>
      <c r="I2384">
        <v>1.1079000000000001</v>
      </c>
      <c r="J2384">
        <v>7.0392999999999999</v>
      </c>
      <c r="K2384">
        <v>280.762</v>
      </c>
      <c r="L2384">
        <v>7335</v>
      </c>
      <c r="M2384">
        <v>51.91</v>
      </c>
      <c r="N2384">
        <v>1462.44</v>
      </c>
      <c r="O2384">
        <v>2.3290000000000002</v>
      </c>
      <c r="P2384">
        <v>5.6</v>
      </c>
      <c r="Q2384">
        <v>3.75</v>
      </c>
      <c r="R2384">
        <v>1.05</v>
      </c>
      <c r="S2384">
        <v>1.52</v>
      </c>
      <c r="T2384">
        <v>1.21</v>
      </c>
      <c r="U2384">
        <v>1568</v>
      </c>
      <c r="V2384">
        <v>3113.87</v>
      </c>
      <c r="W2384">
        <v>8567.99</v>
      </c>
      <c r="X2384">
        <v>10363.91</v>
      </c>
      <c r="Y2384">
        <v>2091.92</v>
      </c>
      <c r="Z2384">
        <v>23529.5</v>
      </c>
    </row>
    <row r="2385" spans="2:26" x14ac:dyDescent="0.25">
      <c r="B2385" s="3">
        <v>43800</v>
      </c>
      <c r="C2385">
        <v>308.89</v>
      </c>
      <c r="D2385">
        <v>4.6470000000000002</v>
      </c>
      <c r="E2385">
        <v>95.58</v>
      </c>
      <c r="F2385">
        <v>97.968000000000004</v>
      </c>
      <c r="G2385">
        <v>98.272999999999996</v>
      </c>
      <c r="H2385">
        <v>1181.45</v>
      </c>
      <c r="I2385">
        <v>1.1017999999999999</v>
      </c>
      <c r="J2385">
        <v>7.0324</v>
      </c>
      <c r="K2385">
        <v>278.85410000000002</v>
      </c>
      <c r="L2385">
        <v>7775.69</v>
      </c>
      <c r="M2385">
        <v>51.07</v>
      </c>
      <c r="N2385">
        <v>1463.98</v>
      </c>
      <c r="O2385">
        <v>2.2810000000000001</v>
      </c>
      <c r="P2385">
        <v>5.63</v>
      </c>
      <c r="Q2385">
        <v>3.7</v>
      </c>
      <c r="R2385">
        <v>1.05</v>
      </c>
      <c r="S2385">
        <v>1.51</v>
      </c>
      <c r="T2385">
        <v>1.2</v>
      </c>
      <c r="U2385">
        <v>1528</v>
      </c>
      <c r="V2385">
        <v>3140.98</v>
      </c>
      <c r="W2385">
        <v>8665.4699999999993</v>
      </c>
      <c r="X2385">
        <v>10301.82</v>
      </c>
      <c r="Y2385">
        <v>2087.96</v>
      </c>
      <c r="Z2385">
        <v>23293.91</v>
      </c>
    </row>
    <row r="2386" spans="2:26" x14ac:dyDescent="0.25">
      <c r="B2386" s="3">
        <v>43799</v>
      </c>
      <c r="C2386">
        <v>308.89</v>
      </c>
      <c r="D2386">
        <v>4.6470000000000002</v>
      </c>
      <c r="E2386">
        <v>95.58</v>
      </c>
      <c r="F2386">
        <v>97.968000000000004</v>
      </c>
      <c r="G2386">
        <v>98.272999999999996</v>
      </c>
      <c r="H2386">
        <v>1181.45</v>
      </c>
      <c r="I2386">
        <v>1.1017999999999999</v>
      </c>
      <c r="J2386">
        <v>7.0324</v>
      </c>
      <c r="K2386">
        <v>278.85410000000002</v>
      </c>
      <c r="L2386">
        <v>7775.69</v>
      </c>
      <c r="M2386">
        <v>51.07</v>
      </c>
      <c r="N2386">
        <v>1463.98</v>
      </c>
      <c r="O2386">
        <v>2.2810000000000001</v>
      </c>
      <c r="P2386">
        <v>5.63</v>
      </c>
      <c r="Q2386">
        <v>3.7</v>
      </c>
      <c r="R2386">
        <v>1.05</v>
      </c>
      <c r="S2386">
        <v>1.51</v>
      </c>
      <c r="T2386">
        <v>1.2</v>
      </c>
      <c r="U2386">
        <v>1528</v>
      </c>
      <c r="V2386">
        <v>3140.98</v>
      </c>
      <c r="W2386">
        <v>8665.4699999999993</v>
      </c>
      <c r="X2386">
        <v>10301.82</v>
      </c>
      <c r="Y2386">
        <v>2087.96</v>
      </c>
      <c r="Z2386">
        <v>23293.91</v>
      </c>
    </row>
    <row r="2387" spans="2:26" x14ac:dyDescent="0.25">
      <c r="B2387" s="3">
        <v>43798</v>
      </c>
      <c r="C2387">
        <v>308.89</v>
      </c>
      <c r="D2387">
        <v>4.6470000000000002</v>
      </c>
      <c r="E2387">
        <v>95.54</v>
      </c>
      <c r="F2387">
        <v>97.968000000000004</v>
      </c>
      <c r="G2387">
        <v>98.272999999999996</v>
      </c>
      <c r="H2387">
        <v>1181.45</v>
      </c>
      <c r="I2387">
        <v>1.1017999999999999</v>
      </c>
      <c r="J2387">
        <v>7.0324</v>
      </c>
      <c r="K2387">
        <v>278.85410000000002</v>
      </c>
      <c r="L2387">
        <v>7775.69</v>
      </c>
      <c r="M2387">
        <v>51.07</v>
      </c>
      <c r="N2387">
        <v>1463.98</v>
      </c>
      <c r="O2387">
        <v>2.2810000000000001</v>
      </c>
      <c r="P2387">
        <v>5.63</v>
      </c>
      <c r="Q2387">
        <v>3.7</v>
      </c>
      <c r="R2387">
        <v>1.05</v>
      </c>
      <c r="S2387">
        <v>1.51</v>
      </c>
      <c r="T2387">
        <v>1.2</v>
      </c>
      <c r="U2387">
        <v>1528</v>
      </c>
      <c r="V2387">
        <v>3140.98</v>
      </c>
      <c r="W2387">
        <v>8665.4699999999993</v>
      </c>
      <c r="X2387">
        <v>10301.82</v>
      </c>
      <c r="Y2387">
        <v>2087.96</v>
      </c>
      <c r="Z2387">
        <v>23293.91</v>
      </c>
    </row>
    <row r="2388" spans="2:26" x14ac:dyDescent="0.25">
      <c r="B2388" s="3">
        <v>43797</v>
      </c>
      <c r="C2388">
        <v>323.99</v>
      </c>
      <c r="D2388">
        <v>4.6538000000000004</v>
      </c>
      <c r="E2388">
        <v>95.58</v>
      </c>
      <c r="F2388">
        <v>97.944900000000004</v>
      </c>
      <c r="G2388">
        <v>98.37</v>
      </c>
      <c r="H2388">
        <v>1179</v>
      </c>
      <c r="I2388">
        <v>1.1009</v>
      </c>
      <c r="J2388">
        <v>7.0353000000000003</v>
      </c>
      <c r="K2388">
        <v>281.25009999999997</v>
      </c>
      <c r="L2388">
        <v>7570</v>
      </c>
      <c r="M2388">
        <v>51.97</v>
      </c>
      <c r="N2388">
        <v>1456.27</v>
      </c>
      <c r="O2388">
        <v>2.5009999999999999</v>
      </c>
      <c r="P2388">
        <v>5.7249999999999996</v>
      </c>
      <c r="Q2388">
        <v>3.73</v>
      </c>
      <c r="R2388">
        <v>1.05</v>
      </c>
      <c r="S2388">
        <v>1.51</v>
      </c>
      <c r="T2388">
        <v>1.2</v>
      </c>
      <c r="U2388">
        <v>1467</v>
      </c>
      <c r="V2388">
        <v>3153.63</v>
      </c>
      <c r="W2388">
        <v>8705.17</v>
      </c>
      <c r="X2388">
        <v>10561.87</v>
      </c>
      <c r="Y2388">
        <v>2118.6</v>
      </c>
      <c r="Z2388">
        <v>23409.14</v>
      </c>
    </row>
    <row r="2389" spans="2:26" x14ac:dyDescent="0.25">
      <c r="B2389" s="3">
        <v>43796</v>
      </c>
      <c r="C2389">
        <v>323.99</v>
      </c>
      <c r="D2389">
        <v>4.6585000000000001</v>
      </c>
      <c r="E2389">
        <v>95.58</v>
      </c>
      <c r="F2389">
        <v>97.9084</v>
      </c>
      <c r="G2389">
        <v>98.37</v>
      </c>
      <c r="H2389">
        <v>1177.45</v>
      </c>
      <c r="I2389">
        <v>1.0999000000000001</v>
      </c>
      <c r="J2389">
        <v>7.0289999999999999</v>
      </c>
      <c r="K2389">
        <v>276.0378</v>
      </c>
      <c r="L2389">
        <v>7570</v>
      </c>
      <c r="M2389">
        <v>51.97</v>
      </c>
      <c r="N2389">
        <v>1454.44</v>
      </c>
      <c r="O2389">
        <v>2.5009999999999999</v>
      </c>
      <c r="P2389">
        <v>5.7249999999999996</v>
      </c>
      <c r="Q2389">
        <v>3.73</v>
      </c>
      <c r="R2389">
        <v>1.05</v>
      </c>
      <c r="S2389">
        <v>1.51</v>
      </c>
      <c r="T2389">
        <v>1.2</v>
      </c>
      <c r="U2389">
        <v>1440</v>
      </c>
      <c r="V2389">
        <v>3153.63</v>
      </c>
      <c r="W2389">
        <v>8705.17</v>
      </c>
      <c r="X2389">
        <v>10620.11</v>
      </c>
      <c r="Y2389">
        <v>2127.85</v>
      </c>
      <c r="Z2389">
        <v>23437.77</v>
      </c>
    </row>
    <row r="2390" spans="2:26" x14ac:dyDescent="0.25">
      <c r="B2390" s="3">
        <v>43795</v>
      </c>
      <c r="C2390">
        <v>324.93</v>
      </c>
      <c r="D2390">
        <v>4.7180999999999997</v>
      </c>
      <c r="E2390">
        <v>95.56</v>
      </c>
      <c r="F2390">
        <v>97.899699999999996</v>
      </c>
      <c r="G2390">
        <v>98.251999999999995</v>
      </c>
      <c r="H2390">
        <v>1176.25</v>
      </c>
      <c r="I2390">
        <v>1.1021000000000001</v>
      </c>
      <c r="J2390">
        <v>7.0335999999999999</v>
      </c>
      <c r="K2390">
        <v>277.25760000000002</v>
      </c>
      <c r="L2390">
        <v>7115</v>
      </c>
      <c r="M2390">
        <v>52.44</v>
      </c>
      <c r="N2390">
        <v>1461.39</v>
      </c>
      <c r="O2390">
        <v>2.4700000000000002</v>
      </c>
      <c r="P2390">
        <v>5.78</v>
      </c>
      <c r="Q2390">
        <v>3.81</v>
      </c>
      <c r="R2390">
        <v>1.06</v>
      </c>
      <c r="S2390">
        <v>1.53</v>
      </c>
      <c r="T2390">
        <v>1.21</v>
      </c>
      <c r="U2390">
        <v>1426</v>
      </c>
      <c r="V2390">
        <v>3140.52</v>
      </c>
      <c r="W2390">
        <v>8647.93</v>
      </c>
      <c r="X2390">
        <v>10617.37</v>
      </c>
      <c r="Y2390">
        <v>2121.35</v>
      </c>
      <c r="Z2390">
        <v>23373.32</v>
      </c>
    </row>
    <row r="2391" spans="2:26" x14ac:dyDescent="0.25">
      <c r="B2391" s="3">
        <v>43794</v>
      </c>
      <c r="C2391">
        <v>324.31</v>
      </c>
      <c r="D2391">
        <v>4.6973000000000003</v>
      </c>
      <c r="E2391">
        <v>95.52</v>
      </c>
      <c r="F2391">
        <v>97.897800000000004</v>
      </c>
      <c r="G2391">
        <v>98.322999999999993</v>
      </c>
      <c r="H2391">
        <v>1176.05</v>
      </c>
      <c r="I2391">
        <v>1.1013999999999999</v>
      </c>
      <c r="J2391">
        <v>7.0364000000000004</v>
      </c>
      <c r="K2391">
        <v>277.8159</v>
      </c>
      <c r="L2391">
        <v>7165</v>
      </c>
      <c r="M2391">
        <v>52.42</v>
      </c>
      <c r="N2391">
        <v>1455.26</v>
      </c>
      <c r="O2391">
        <v>2.5310000000000001</v>
      </c>
      <c r="P2391">
        <v>5.85</v>
      </c>
      <c r="Q2391">
        <v>3.76</v>
      </c>
      <c r="R2391">
        <v>1.06</v>
      </c>
      <c r="S2391">
        <v>1.53</v>
      </c>
      <c r="T2391">
        <v>1.21</v>
      </c>
      <c r="U2391">
        <v>1351</v>
      </c>
      <c r="V2391">
        <v>3133.64</v>
      </c>
      <c r="W2391">
        <v>8632.49</v>
      </c>
      <c r="X2391">
        <v>10628.88</v>
      </c>
      <c r="Y2391">
        <v>2123.5</v>
      </c>
      <c r="Z2391">
        <v>23292.81</v>
      </c>
    </row>
    <row r="2392" spans="2:26" x14ac:dyDescent="0.25">
      <c r="B2392" s="3">
        <v>43793</v>
      </c>
      <c r="C2392">
        <v>323.41000000000003</v>
      </c>
      <c r="D2392">
        <v>4.7908999999999997</v>
      </c>
      <c r="E2392">
        <v>95.5</v>
      </c>
      <c r="F2392">
        <v>97.890299999999996</v>
      </c>
      <c r="G2392">
        <v>98.27</v>
      </c>
      <c r="H2392">
        <v>1178.95</v>
      </c>
      <c r="I2392">
        <v>1.1021000000000001</v>
      </c>
      <c r="J2392">
        <v>7.0382999999999996</v>
      </c>
      <c r="K2392">
        <v>281.26299999999998</v>
      </c>
      <c r="L2392">
        <v>7330</v>
      </c>
      <c r="M2392">
        <v>52.32</v>
      </c>
      <c r="N2392">
        <v>1461.93</v>
      </c>
      <c r="O2392">
        <v>2.665</v>
      </c>
      <c r="P2392">
        <v>5.9249999999999998</v>
      </c>
      <c r="Q2392">
        <v>3.91</v>
      </c>
      <c r="R2392">
        <v>1.08</v>
      </c>
      <c r="S2392">
        <v>1.55</v>
      </c>
      <c r="T2392">
        <v>1.21</v>
      </c>
      <c r="U2392">
        <v>1284</v>
      </c>
      <c r="V2392">
        <v>3110.29</v>
      </c>
      <c r="W2392">
        <v>8519.89</v>
      </c>
      <c r="X2392">
        <v>10506.17</v>
      </c>
      <c r="Y2392">
        <v>2101.96</v>
      </c>
      <c r="Z2392">
        <v>23112.880000000001</v>
      </c>
    </row>
    <row r="2393" spans="2:26" x14ac:dyDescent="0.25">
      <c r="B2393" s="3">
        <v>43792</v>
      </c>
      <c r="C2393">
        <v>323.41000000000003</v>
      </c>
      <c r="D2393">
        <v>4.7908999999999997</v>
      </c>
      <c r="E2393">
        <v>95.5</v>
      </c>
      <c r="F2393">
        <v>97.890299999999996</v>
      </c>
      <c r="G2393">
        <v>98.27</v>
      </c>
      <c r="H2393">
        <v>1178.95</v>
      </c>
      <c r="I2393">
        <v>1.1021000000000001</v>
      </c>
      <c r="J2393">
        <v>7.0382999999999996</v>
      </c>
      <c r="K2393">
        <v>281.26299999999998</v>
      </c>
      <c r="L2393">
        <v>7330</v>
      </c>
      <c r="M2393">
        <v>52.32</v>
      </c>
      <c r="N2393">
        <v>1461.93</v>
      </c>
      <c r="O2393">
        <v>2.665</v>
      </c>
      <c r="P2393">
        <v>5.9249999999999998</v>
      </c>
      <c r="Q2393">
        <v>3.91</v>
      </c>
      <c r="R2393">
        <v>1.08</v>
      </c>
      <c r="S2393">
        <v>1.55</v>
      </c>
      <c r="T2393">
        <v>1.21</v>
      </c>
      <c r="U2393">
        <v>1284</v>
      </c>
      <c r="V2393">
        <v>3110.29</v>
      </c>
      <c r="W2393">
        <v>8519.89</v>
      </c>
      <c r="X2393">
        <v>10506.17</v>
      </c>
      <c r="Y2393">
        <v>2101.96</v>
      </c>
      <c r="Z2393">
        <v>23112.880000000001</v>
      </c>
    </row>
    <row r="2394" spans="2:26" x14ac:dyDescent="0.25">
      <c r="B2394" s="3">
        <v>43791</v>
      </c>
      <c r="C2394">
        <v>323.41000000000003</v>
      </c>
      <c r="D2394">
        <v>4.7908999999999997</v>
      </c>
      <c r="E2394">
        <v>95.48</v>
      </c>
      <c r="F2394">
        <v>97.890299999999996</v>
      </c>
      <c r="G2394">
        <v>98.27</v>
      </c>
      <c r="H2394">
        <v>1178.95</v>
      </c>
      <c r="I2394">
        <v>1.1021000000000001</v>
      </c>
      <c r="J2394">
        <v>7.0382999999999996</v>
      </c>
      <c r="K2394">
        <v>281.26299999999998</v>
      </c>
      <c r="L2394">
        <v>7330</v>
      </c>
      <c r="M2394">
        <v>52.32</v>
      </c>
      <c r="N2394">
        <v>1461.93</v>
      </c>
      <c r="O2394">
        <v>2.665</v>
      </c>
      <c r="P2394">
        <v>5.9249999999999998</v>
      </c>
      <c r="Q2394">
        <v>3.91</v>
      </c>
      <c r="R2394">
        <v>1.08</v>
      </c>
      <c r="S2394">
        <v>1.55</v>
      </c>
      <c r="T2394">
        <v>1.21</v>
      </c>
      <c r="U2394">
        <v>1284</v>
      </c>
      <c r="V2394">
        <v>3110.29</v>
      </c>
      <c r="W2394">
        <v>8519.89</v>
      </c>
      <c r="X2394">
        <v>10506.17</v>
      </c>
      <c r="Y2394">
        <v>2101.96</v>
      </c>
      <c r="Z2394">
        <v>23112.880000000001</v>
      </c>
    </row>
    <row r="2395" spans="2:26" x14ac:dyDescent="0.25">
      <c r="B2395" s="3">
        <v>43790</v>
      </c>
      <c r="C2395">
        <v>325.82</v>
      </c>
      <c r="D2395">
        <v>4.8277000000000001</v>
      </c>
      <c r="E2395">
        <v>95.51</v>
      </c>
      <c r="F2395">
        <v>97.917199999999994</v>
      </c>
      <c r="G2395">
        <v>97.992999999999995</v>
      </c>
      <c r="H2395">
        <v>1178.0999999999999</v>
      </c>
      <c r="I2395">
        <v>1.1059000000000001</v>
      </c>
      <c r="J2395">
        <v>7.0289000000000001</v>
      </c>
      <c r="K2395">
        <v>280.62240000000003</v>
      </c>
      <c r="L2395">
        <v>7580</v>
      </c>
      <c r="M2395">
        <v>52.74</v>
      </c>
      <c r="N2395">
        <v>1464.41</v>
      </c>
      <c r="O2395">
        <v>2.5670000000000002</v>
      </c>
      <c r="P2395">
        <v>5.8849999999999998</v>
      </c>
      <c r="Q2395">
        <v>3.96</v>
      </c>
      <c r="R2395">
        <v>1.0900000000000001</v>
      </c>
      <c r="S2395">
        <v>1.56</v>
      </c>
      <c r="T2395">
        <v>1.21</v>
      </c>
      <c r="U2395">
        <v>1255</v>
      </c>
      <c r="V2395">
        <v>3103.54</v>
      </c>
      <c r="W2395">
        <v>8506.2099999999991</v>
      </c>
      <c r="X2395">
        <v>10450.219999999999</v>
      </c>
      <c r="Y2395">
        <v>2096.6</v>
      </c>
      <c r="Z2395">
        <v>23038.58</v>
      </c>
    </row>
    <row r="2396" spans="2:26" x14ac:dyDescent="0.25">
      <c r="B2396" s="3">
        <v>43789</v>
      </c>
      <c r="C2396">
        <v>329.85</v>
      </c>
      <c r="D2396">
        <v>4.8410000000000002</v>
      </c>
      <c r="E2396">
        <v>95.52</v>
      </c>
      <c r="F2396">
        <v>97.889399999999995</v>
      </c>
      <c r="G2396">
        <v>97.933999999999997</v>
      </c>
      <c r="H2396">
        <v>1170.05</v>
      </c>
      <c r="I2396">
        <v>1.1073</v>
      </c>
      <c r="J2396">
        <v>7.0354000000000001</v>
      </c>
      <c r="K2396">
        <v>279.01240000000001</v>
      </c>
      <c r="L2396">
        <v>8110</v>
      </c>
      <c r="M2396">
        <v>52.36</v>
      </c>
      <c r="N2396">
        <v>1471.61</v>
      </c>
      <c r="O2396">
        <v>2.5590000000000002</v>
      </c>
      <c r="P2396">
        <v>5.95</v>
      </c>
      <c r="Q2396">
        <v>3.97</v>
      </c>
      <c r="R2396">
        <v>1.08</v>
      </c>
      <c r="S2396">
        <v>1.56</v>
      </c>
      <c r="T2396">
        <v>1.21</v>
      </c>
      <c r="U2396">
        <v>1260</v>
      </c>
      <c r="V2396">
        <v>3108.46</v>
      </c>
      <c r="W2396">
        <v>8526.73</v>
      </c>
      <c r="X2396">
        <v>10619.51</v>
      </c>
      <c r="Y2396">
        <v>2125.3200000000002</v>
      </c>
      <c r="Z2396">
        <v>23148.57</v>
      </c>
    </row>
    <row r="2397" spans="2:26" x14ac:dyDescent="0.25">
      <c r="B2397" s="3">
        <v>43788</v>
      </c>
      <c r="C2397">
        <v>326.70999999999998</v>
      </c>
      <c r="D2397">
        <v>4.7854999999999999</v>
      </c>
      <c r="E2397">
        <v>95.55</v>
      </c>
      <c r="F2397">
        <v>97.878200000000007</v>
      </c>
      <c r="G2397">
        <v>97.855999999999995</v>
      </c>
      <c r="H2397">
        <v>1167.5999999999999</v>
      </c>
      <c r="I2397">
        <v>1.1077999999999999</v>
      </c>
      <c r="J2397">
        <v>7.0275999999999996</v>
      </c>
      <c r="K2397">
        <v>278.55290000000002</v>
      </c>
      <c r="L2397">
        <v>8110</v>
      </c>
      <c r="M2397">
        <v>51.73</v>
      </c>
      <c r="N2397">
        <v>1472.46</v>
      </c>
      <c r="O2397">
        <v>2.5099999999999998</v>
      </c>
      <c r="P2397">
        <v>5.9050000000000002</v>
      </c>
      <c r="Q2397">
        <v>3.92</v>
      </c>
      <c r="R2397">
        <v>1.07</v>
      </c>
      <c r="S2397">
        <v>1.54</v>
      </c>
      <c r="T2397">
        <v>1.21</v>
      </c>
      <c r="U2397">
        <v>1304</v>
      </c>
      <c r="V2397">
        <v>3120.18</v>
      </c>
      <c r="W2397">
        <v>8570.66</v>
      </c>
      <c r="X2397">
        <v>10696.56</v>
      </c>
      <c r="Y2397">
        <v>2153.2399999999998</v>
      </c>
      <c r="Z2397">
        <v>23292.65</v>
      </c>
    </row>
    <row r="2398" spans="2:26" x14ac:dyDescent="0.25">
      <c r="B2398" s="3">
        <v>43787</v>
      </c>
      <c r="C2398">
        <v>321.54000000000002</v>
      </c>
      <c r="D2398">
        <v>4.7191000000000001</v>
      </c>
      <c r="E2398">
        <v>95.55</v>
      </c>
      <c r="F2398">
        <v>97.874399999999994</v>
      </c>
      <c r="G2398">
        <v>97.793999999999997</v>
      </c>
      <c r="H2398">
        <v>1164.55</v>
      </c>
      <c r="I2398">
        <v>1.1072</v>
      </c>
      <c r="J2398">
        <v>7.0260999999999996</v>
      </c>
      <c r="K2398">
        <v>276.76339999999999</v>
      </c>
      <c r="L2398">
        <v>8205</v>
      </c>
      <c r="M2398">
        <v>52.07</v>
      </c>
      <c r="N2398">
        <v>1471.51</v>
      </c>
      <c r="O2398">
        <v>2.5659999999999998</v>
      </c>
      <c r="P2398">
        <v>5.95</v>
      </c>
      <c r="Q2398">
        <v>3.81</v>
      </c>
      <c r="R2398">
        <v>1.06</v>
      </c>
      <c r="S2398">
        <v>1.53</v>
      </c>
      <c r="T2398">
        <v>1.21</v>
      </c>
      <c r="U2398">
        <v>1338</v>
      </c>
      <c r="V2398">
        <v>3122.03</v>
      </c>
      <c r="W2398">
        <v>8549.94</v>
      </c>
      <c r="X2398">
        <v>10556.56</v>
      </c>
      <c r="Y2398">
        <v>2160.69</v>
      </c>
      <c r="Z2398">
        <v>23416.76</v>
      </c>
    </row>
    <row r="2399" spans="2:26" x14ac:dyDescent="0.25">
      <c r="B2399" s="3">
        <v>43786</v>
      </c>
      <c r="C2399">
        <v>317.3</v>
      </c>
      <c r="D2399">
        <v>4.6691000000000003</v>
      </c>
      <c r="E2399">
        <v>95.55</v>
      </c>
      <c r="F2399">
        <v>97.879300000000001</v>
      </c>
      <c r="G2399">
        <v>97.998999999999995</v>
      </c>
      <c r="H2399">
        <v>1166.75</v>
      </c>
      <c r="I2399">
        <v>1.1051</v>
      </c>
      <c r="J2399">
        <v>7.0080999999999998</v>
      </c>
      <c r="K2399">
        <v>277.2842</v>
      </c>
      <c r="L2399">
        <v>8505</v>
      </c>
      <c r="M2399">
        <v>52.49</v>
      </c>
      <c r="N2399">
        <v>1468.21</v>
      </c>
      <c r="O2399">
        <v>2.6880000000000002</v>
      </c>
      <c r="P2399">
        <v>6.08</v>
      </c>
      <c r="Q2399">
        <v>3.79</v>
      </c>
      <c r="R2399">
        <v>1.06</v>
      </c>
      <c r="S2399">
        <v>1.53</v>
      </c>
      <c r="T2399">
        <v>1.21</v>
      </c>
      <c r="U2399">
        <v>1357</v>
      </c>
      <c r="V2399">
        <v>3120.46</v>
      </c>
      <c r="W2399">
        <v>8540.83</v>
      </c>
      <c r="X2399">
        <v>10424.799999999999</v>
      </c>
      <c r="Y2399">
        <v>2162.1799999999998</v>
      </c>
      <c r="Z2399">
        <v>23303.32</v>
      </c>
    </row>
    <row r="2400" spans="2:26" x14ac:dyDescent="0.25">
      <c r="B2400" s="3">
        <v>43785</v>
      </c>
      <c r="C2400">
        <v>317.3</v>
      </c>
      <c r="D2400">
        <v>4.6691000000000003</v>
      </c>
      <c r="E2400">
        <v>95.55</v>
      </c>
      <c r="F2400">
        <v>97.879300000000001</v>
      </c>
      <c r="G2400">
        <v>97.998999999999995</v>
      </c>
      <c r="H2400">
        <v>1166.75</v>
      </c>
      <c r="I2400">
        <v>1.1051</v>
      </c>
      <c r="J2400">
        <v>7.0080999999999998</v>
      </c>
      <c r="K2400">
        <v>277.2842</v>
      </c>
      <c r="L2400">
        <v>8505</v>
      </c>
      <c r="M2400">
        <v>52.49</v>
      </c>
      <c r="N2400">
        <v>1468.21</v>
      </c>
      <c r="O2400">
        <v>2.6880000000000002</v>
      </c>
      <c r="P2400">
        <v>6.08</v>
      </c>
      <c r="Q2400">
        <v>3.79</v>
      </c>
      <c r="R2400">
        <v>1.06</v>
      </c>
      <c r="S2400">
        <v>1.53</v>
      </c>
      <c r="T2400">
        <v>1.21</v>
      </c>
      <c r="U2400">
        <v>1357</v>
      </c>
      <c r="V2400">
        <v>3120.46</v>
      </c>
      <c r="W2400">
        <v>8540.83</v>
      </c>
      <c r="X2400">
        <v>10424.799999999999</v>
      </c>
      <c r="Y2400">
        <v>2162.1799999999998</v>
      </c>
      <c r="Z2400">
        <v>23303.32</v>
      </c>
    </row>
    <row r="2401" spans="2:26" x14ac:dyDescent="0.25">
      <c r="B2401" s="3">
        <v>43784</v>
      </c>
      <c r="C2401">
        <v>317.3</v>
      </c>
      <c r="D2401">
        <v>4.6691000000000003</v>
      </c>
      <c r="E2401">
        <v>95.54</v>
      </c>
      <c r="F2401">
        <v>97.879300000000001</v>
      </c>
      <c r="G2401">
        <v>97.998999999999995</v>
      </c>
      <c r="H2401">
        <v>1166.75</v>
      </c>
      <c r="I2401">
        <v>1.1051</v>
      </c>
      <c r="J2401">
        <v>7.0080999999999998</v>
      </c>
      <c r="K2401">
        <v>277.2842</v>
      </c>
      <c r="L2401">
        <v>8505</v>
      </c>
      <c r="M2401">
        <v>52.49</v>
      </c>
      <c r="N2401">
        <v>1468.21</v>
      </c>
      <c r="O2401">
        <v>2.6880000000000002</v>
      </c>
      <c r="P2401">
        <v>6.08</v>
      </c>
      <c r="Q2401">
        <v>3.79</v>
      </c>
      <c r="R2401">
        <v>1.06</v>
      </c>
      <c r="S2401">
        <v>1.53</v>
      </c>
      <c r="T2401">
        <v>1.21</v>
      </c>
      <c r="U2401">
        <v>1357</v>
      </c>
      <c r="V2401">
        <v>3120.46</v>
      </c>
      <c r="W2401">
        <v>8540.83</v>
      </c>
      <c r="X2401">
        <v>10424.799999999999</v>
      </c>
      <c r="Y2401">
        <v>2162.1799999999998</v>
      </c>
      <c r="Z2401">
        <v>23303.32</v>
      </c>
    </row>
    <row r="2402" spans="2:26" x14ac:dyDescent="0.25">
      <c r="B2402" s="3">
        <v>43783</v>
      </c>
      <c r="C2402">
        <v>318.02</v>
      </c>
      <c r="D2402">
        <v>4.6825000000000001</v>
      </c>
      <c r="E2402">
        <v>95.54</v>
      </c>
      <c r="F2402">
        <v>97.8887</v>
      </c>
      <c r="G2402">
        <v>98.162999999999997</v>
      </c>
      <c r="H2402">
        <v>1169.75</v>
      </c>
      <c r="I2402">
        <v>1.1022000000000001</v>
      </c>
      <c r="J2402">
        <v>7.0208000000000004</v>
      </c>
      <c r="K2402">
        <v>278.69</v>
      </c>
      <c r="L2402">
        <v>8675</v>
      </c>
      <c r="M2402">
        <v>52.05</v>
      </c>
      <c r="N2402">
        <v>1471.4</v>
      </c>
      <c r="O2402">
        <v>2.6469999999999998</v>
      </c>
      <c r="P2402">
        <v>6.08</v>
      </c>
      <c r="Q2402">
        <v>3.82</v>
      </c>
      <c r="R2402">
        <v>1.06</v>
      </c>
      <c r="S2402">
        <v>1.52</v>
      </c>
      <c r="T2402">
        <v>1.21</v>
      </c>
      <c r="U2402">
        <v>1364</v>
      </c>
      <c r="V2402">
        <v>3096.63</v>
      </c>
      <c r="W2402">
        <v>8479.02</v>
      </c>
      <c r="X2402">
        <v>10427.379999999999</v>
      </c>
      <c r="Y2402">
        <v>2139.23</v>
      </c>
      <c r="Z2402">
        <v>23141.55</v>
      </c>
    </row>
    <row r="2403" spans="2:26" x14ac:dyDescent="0.25">
      <c r="B2403" s="3">
        <v>43782</v>
      </c>
      <c r="C2403">
        <v>316.88</v>
      </c>
      <c r="D2403">
        <v>4.6448</v>
      </c>
      <c r="E2403">
        <v>95.53</v>
      </c>
      <c r="F2403">
        <v>97.870800000000003</v>
      </c>
      <c r="G2403">
        <v>98.373000000000005</v>
      </c>
      <c r="H2403">
        <v>1167.6500000000001</v>
      </c>
      <c r="I2403">
        <v>1.1007</v>
      </c>
      <c r="J2403">
        <v>7.0233999999999996</v>
      </c>
      <c r="K2403">
        <v>280.88290000000001</v>
      </c>
      <c r="L2403">
        <v>8785</v>
      </c>
      <c r="M2403">
        <v>52.62</v>
      </c>
      <c r="N2403">
        <v>1463.58</v>
      </c>
      <c r="O2403">
        <v>2.6</v>
      </c>
      <c r="P2403">
        <v>6.08</v>
      </c>
      <c r="Q2403">
        <v>3.77</v>
      </c>
      <c r="R2403">
        <v>1.05</v>
      </c>
      <c r="S2403">
        <v>1.52</v>
      </c>
      <c r="T2403">
        <v>1.21</v>
      </c>
      <c r="U2403">
        <v>1365</v>
      </c>
      <c r="V2403">
        <v>3094.04</v>
      </c>
      <c r="W2403">
        <v>8482.1</v>
      </c>
      <c r="X2403">
        <v>10519.12</v>
      </c>
      <c r="Y2403">
        <v>2122.4499999999998</v>
      </c>
      <c r="Z2403">
        <v>23319.87</v>
      </c>
    </row>
    <row r="2404" spans="2:26" x14ac:dyDescent="0.25">
      <c r="B2404" s="3">
        <v>43781</v>
      </c>
      <c r="C2404">
        <v>313.29000000000002</v>
      </c>
      <c r="D2404">
        <v>4.5354000000000001</v>
      </c>
      <c r="E2404">
        <v>95.51</v>
      </c>
      <c r="F2404">
        <v>97.8339</v>
      </c>
      <c r="G2404">
        <v>98.308999999999997</v>
      </c>
      <c r="H2404">
        <v>1160.95</v>
      </c>
      <c r="I2404">
        <v>1.1009</v>
      </c>
      <c r="J2404">
        <v>7.0079000000000002</v>
      </c>
      <c r="K2404">
        <v>279.8845</v>
      </c>
      <c r="L2404">
        <v>8835</v>
      </c>
      <c r="M2404">
        <v>52.54</v>
      </c>
      <c r="N2404">
        <v>1456.32</v>
      </c>
      <c r="O2404">
        <v>2.621</v>
      </c>
      <c r="P2404">
        <v>6.02</v>
      </c>
      <c r="Q2404">
        <v>3.62</v>
      </c>
      <c r="R2404">
        <v>1.04</v>
      </c>
      <c r="S2404">
        <v>1.51</v>
      </c>
      <c r="T2404">
        <v>1.22</v>
      </c>
      <c r="U2404">
        <v>1354</v>
      </c>
      <c r="V2404">
        <v>3091.84</v>
      </c>
      <c r="W2404">
        <v>8486.09</v>
      </c>
      <c r="X2404">
        <v>10691.09</v>
      </c>
      <c r="Y2404">
        <v>2140.92</v>
      </c>
      <c r="Z2404">
        <v>23520.01</v>
      </c>
    </row>
    <row r="2405" spans="2:26" x14ac:dyDescent="0.25">
      <c r="B2405" s="3">
        <v>43780</v>
      </c>
      <c r="C2405">
        <v>309.16000000000003</v>
      </c>
      <c r="D2405">
        <v>4.5176999999999996</v>
      </c>
      <c r="E2405">
        <v>95.47</v>
      </c>
      <c r="F2405">
        <v>97.826999999999998</v>
      </c>
      <c r="G2405">
        <v>98.2</v>
      </c>
      <c r="H2405">
        <v>1166.5999999999999</v>
      </c>
      <c r="I2405">
        <v>1.1032999999999999</v>
      </c>
      <c r="J2405">
        <v>7.0103</v>
      </c>
      <c r="K2405">
        <v>280.71249999999998</v>
      </c>
      <c r="L2405">
        <v>8750</v>
      </c>
      <c r="M2405">
        <v>52.5</v>
      </c>
      <c r="N2405">
        <v>1455.86</v>
      </c>
      <c r="O2405">
        <v>2.637</v>
      </c>
      <c r="P2405">
        <v>6.08</v>
      </c>
      <c r="Q2405">
        <v>3.69</v>
      </c>
      <c r="R2405">
        <v>1.05</v>
      </c>
      <c r="S2405">
        <v>1.51</v>
      </c>
      <c r="T2405">
        <v>1.23</v>
      </c>
      <c r="U2405">
        <v>1345</v>
      </c>
      <c r="V2405">
        <v>3087.01</v>
      </c>
      <c r="W2405">
        <v>8464.2800000000007</v>
      </c>
      <c r="X2405">
        <v>10613.63</v>
      </c>
      <c r="Y2405">
        <v>2124.09</v>
      </c>
      <c r="Z2405">
        <v>23331.84</v>
      </c>
    </row>
    <row r="2406" spans="2:26" x14ac:dyDescent="0.25">
      <c r="B2406" s="3">
        <v>43779</v>
      </c>
      <c r="C2406">
        <v>309.16000000000003</v>
      </c>
      <c r="D2406">
        <v>4.5486000000000004</v>
      </c>
      <c r="E2406">
        <v>95.47</v>
      </c>
      <c r="F2406">
        <v>97.834100000000007</v>
      </c>
      <c r="G2406">
        <v>98.352999999999994</v>
      </c>
      <c r="H2406">
        <v>1157.4000000000001</v>
      </c>
      <c r="I2406">
        <v>1.1017999999999999</v>
      </c>
      <c r="J2406">
        <v>6.9958999999999998</v>
      </c>
      <c r="K2406">
        <v>278.31630000000001</v>
      </c>
      <c r="L2406">
        <v>8845</v>
      </c>
      <c r="M2406">
        <v>52.55</v>
      </c>
      <c r="N2406">
        <v>1459</v>
      </c>
      <c r="O2406">
        <v>2.7890000000000001</v>
      </c>
      <c r="P2406">
        <v>6.1349999999999998</v>
      </c>
      <c r="Q2406">
        <v>3.69</v>
      </c>
      <c r="R2406">
        <v>1.05</v>
      </c>
      <c r="S2406">
        <v>1.51</v>
      </c>
      <c r="T2406">
        <v>1.23</v>
      </c>
      <c r="U2406">
        <v>1378</v>
      </c>
      <c r="V2406">
        <v>3093.08</v>
      </c>
      <c r="W2406">
        <v>8475.31</v>
      </c>
      <c r="X2406">
        <v>10882.3</v>
      </c>
      <c r="Y2406">
        <v>2137.23</v>
      </c>
      <c r="Z2406">
        <v>23391.87</v>
      </c>
    </row>
    <row r="2407" spans="2:26" x14ac:dyDescent="0.25">
      <c r="B2407" s="3">
        <v>43778</v>
      </c>
      <c r="C2407">
        <v>309.16000000000003</v>
      </c>
      <c r="D2407">
        <v>4.5486000000000004</v>
      </c>
      <c r="E2407">
        <v>95.47</v>
      </c>
      <c r="F2407">
        <v>97.834100000000007</v>
      </c>
      <c r="G2407">
        <v>98.352999999999994</v>
      </c>
      <c r="H2407">
        <v>1157.4000000000001</v>
      </c>
      <c r="I2407">
        <v>1.1017999999999999</v>
      </c>
      <c r="J2407">
        <v>6.9958999999999998</v>
      </c>
      <c r="K2407">
        <v>278.31630000000001</v>
      </c>
      <c r="L2407">
        <v>8845</v>
      </c>
      <c r="M2407">
        <v>52.55</v>
      </c>
      <c r="N2407">
        <v>1459</v>
      </c>
      <c r="O2407">
        <v>2.7890000000000001</v>
      </c>
      <c r="P2407">
        <v>6.1349999999999998</v>
      </c>
      <c r="Q2407">
        <v>3.69</v>
      </c>
      <c r="R2407">
        <v>1.05</v>
      </c>
      <c r="S2407">
        <v>1.51</v>
      </c>
      <c r="T2407">
        <v>1.23</v>
      </c>
      <c r="U2407">
        <v>1378</v>
      </c>
      <c r="V2407">
        <v>3093.08</v>
      </c>
      <c r="W2407">
        <v>8475.31</v>
      </c>
      <c r="X2407">
        <v>10882.3</v>
      </c>
      <c r="Y2407">
        <v>2137.23</v>
      </c>
      <c r="Z2407">
        <v>23391.87</v>
      </c>
    </row>
    <row r="2408" spans="2:26" x14ac:dyDescent="0.25">
      <c r="B2408" s="3">
        <v>43777</v>
      </c>
      <c r="C2408">
        <v>309.16000000000003</v>
      </c>
      <c r="D2408">
        <v>4.5486000000000004</v>
      </c>
      <c r="E2408">
        <v>95.41</v>
      </c>
      <c r="F2408">
        <v>97.834100000000007</v>
      </c>
      <c r="G2408">
        <v>98.352999999999994</v>
      </c>
      <c r="H2408">
        <v>1157.4000000000001</v>
      </c>
      <c r="I2408">
        <v>1.1017999999999999</v>
      </c>
      <c r="J2408">
        <v>6.9958999999999998</v>
      </c>
      <c r="K2408">
        <v>278.31630000000001</v>
      </c>
      <c r="L2408">
        <v>8845</v>
      </c>
      <c r="M2408">
        <v>52.55</v>
      </c>
      <c r="N2408">
        <v>1459</v>
      </c>
      <c r="O2408">
        <v>2.7890000000000001</v>
      </c>
      <c r="P2408">
        <v>6.1349999999999998</v>
      </c>
      <c r="Q2408">
        <v>3.69</v>
      </c>
      <c r="R2408">
        <v>1.05</v>
      </c>
      <c r="S2408">
        <v>1.51</v>
      </c>
      <c r="T2408">
        <v>1.23</v>
      </c>
      <c r="U2408">
        <v>1378</v>
      </c>
      <c r="V2408">
        <v>3093.08</v>
      </c>
      <c r="W2408">
        <v>8475.31</v>
      </c>
      <c r="X2408">
        <v>10882.3</v>
      </c>
      <c r="Y2408">
        <v>2137.23</v>
      </c>
      <c r="Z2408">
        <v>23391.87</v>
      </c>
    </row>
    <row r="2409" spans="2:26" x14ac:dyDescent="0.25">
      <c r="B2409" s="3">
        <v>43776</v>
      </c>
      <c r="C2409">
        <v>307.98</v>
      </c>
      <c r="D2409">
        <v>4.5087999999999999</v>
      </c>
      <c r="E2409">
        <v>95.37</v>
      </c>
      <c r="F2409">
        <v>97.869900000000001</v>
      </c>
      <c r="G2409">
        <v>98.143000000000001</v>
      </c>
      <c r="H2409">
        <v>1159.45</v>
      </c>
      <c r="I2409">
        <v>1.105</v>
      </c>
      <c r="J2409">
        <v>6.9783999999999997</v>
      </c>
      <c r="K2409">
        <v>282.88389999999998</v>
      </c>
      <c r="L2409">
        <v>9220</v>
      </c>
      <c r="M2409">
        <v>52.27</v>
      </c>
      <c r="N2409">
        <v>1468.48</v>
      </c>
      <c r="O2409">
        <v>2.7719999999999998</v>
      </c>
      <c r="P2409">
        <v>6.0949999999999998</v>
      </c>
      <c r="Q2409">
        <v>3.63</v>
      </c>
      <c r="R2409">
        <v>1.05</v>
      </c>
      <c r="S2409">
        <v>1.52</v>
      </c>
      <c r="T2409">
        <v>1.24</v>
      </c>
      <c r="U2409">
        <v>1428</v>
      </c>
      <c r="V2409">
        <v>3085.18</v>
      </c>
      <c r="W2409">
        <v>8434.52</v>
      </c>
      <c r="X2409">
        <v>10935.89</v>
      </c>
      <c r="Y2409">
        <v>2144.29</v>
      </c>
      <c r="Z2409">
        <v>23330.32</v>
      </c>
    </row>
    <row r="2410" spans="2:26" x14ac:dyDescent="0.25">
      <c r="B2410" s="3">
        <v>43775</v>
      </c>
      <c r="C2410">
        <v>315</v>
      </c>
      <c r="D2410">
        <v>4.6115000000000004</v>
      </c>
      <c r="E2410">
        <v>95.35</v>
      </c>
      <c r="F2410">
        <v>97.858900000000006</v>
      </c>
      <c r="G2410">
        <v>97.951999999999998</v>
      </c>
      <c r="H2410">
        <v>1156.9000000000001</v>
      </c>
      <c r="I2410">
        <v>1.1066</v>
      </c>
      <c r="J2410">
        <v>6.9981</v>
      </c>
      <c r="K2410">
        <v>284.62880000000001</v>
      </c>
      <c r="L2410">
        <v>9360</v>
      </c>
      <c r="M2410">
        <v>52.16</v>
      </c>
      <c r="N2410">
        <v>1490.57</v>
      </c>
      <c r="O2410">
        <v>2.8279999999999998</v>
      </c>
      <c r="P2410">
        <v>6.1550000000000002</v>
      </c>
      <c r="Q2410">
        <v>3.75</v>
      </c>
      <c r="R2410">
        <v>1.07</v>
      </c>
      <c r="S2410">
        <v>1.54</v>
      </c>
      <c r="T2410">
        <v>1.23</v>
      </c>
      <c r="U2410">
        <v>1533</v>
      </c>
      <c r="V2410">
        <v>3076.78</v>
      </c>
      <c r="W2410">
        <v>8410.6299999999992</v>
      </c>
      <c r="X2410">
        <v>10860.86</v>
      </c>
      <c r="Y2410">
        <v>2144.15</v>
      </c>
      <c r="Z2410">
        <v>23303.82</v>
      </c>
    </row>
    <row r="2411" spans="2:26" x14ac:dyDescent="0.25">
      <c r="B2411" s="3">
        <v>43774</v>
      </c>
      <c r="C2411">
        <v>311.54000000000002</v>
      </c>
      <c r="D2411">
        <v>4.5967000000000002</v>
      </c>
      <c r="E2411">
        <v>95.39</v>
      </c>
      <c r="F2411">
        <v>97.8643</v>
      </c>
      <c r="G2411">
        <v>97.983000000000004</v>
      </c>
      <c r="H2411">
        <v>1157.45</v>
      </c>
      <c r="I2411">
        <v>1.1074999999999999</v>
      </c>
      <c r="J2411">
        <v>7.0096999999999996</v>
      </c>
      <c r="K2411">
        <v>289.64210000000003</v>
      </c>
      <c r="L2411">
        <v>9420</v>
      </c>
      <c r="M2411">
        <v>53.01</v>
      </c>
      <c r="N2411">
        <v>1483.61</v>
      </c>
      <c r="O2411">
        <v>2.8620000000000001</v>
      </c>
      <c r="P2411">
        <v>6.2149999999999999</v>
      </c>
      <c r="Q2411">
        <v>3.7</v>
      </c>
      <c r="R2411">
        <v>1.07</v>
      </c>
      <c r="S2411">
        <v>1.55</v>
      </c>
      <c r="T2411">
        <v>1.24</v>
      </c>
      <c r="U2411">
        <v>1656</v>
      </c>
      <c r="V2411">
        <v>3074.62</v>
      </c>
      <c r="W2411">
        <v>8434.68</v>
      </c>
      <c r="X2411">
        <v>10877.63</v>
      </c>
      <c r="Y2411">
        <v>2142.64</v>
      </c>
      <c r="Z2411">
        <v>23251.99</v>
      </c>
    </row>
    <row r="2412" spans="2:26" x14ac:dyDescent="0.25">
      <c r="B2412" s="3">
        <v>43773</v>
      </c>
      <c r="C2412">
        <v>312.86</v>
      </c>
      <c r="D2412">
        <v>4.5696000000000003</v>
      </c>
      <c r="E2412">
        <v>95.4</v>
      </c>
      <c r="F2412">
        <v>97.919600000000003</v>
      </c>
      <c r="G2412">
        <v>97.504999999999995</v>
      </c>
      <c r="H2412">
        <v>1159.25</v>
      </c>
      <c r="I2412">
        <v>1.1128</v>
      </c>
      <c r="J2412">
        <v>7.0304000000000002</v>
      </c>
      <c r="K2412">
        <v>289.6429</v>
      </c>
      <c r="L2412">
        <v>9565</v>
      </c>
      <c r="M2412">
        <v>52.65</v>
      </c>
      <c r="N2412">
        <v>1509.82</v>
      </c>
      <c r="O2412">
        <v>2.8210000000000002</v>
      </c>
      <c r="P2412">
        <v>6.3</v>
      </c>
      <c r="Q2412">
        <v>3.61</v>
      </c>
      <c r="R2412">
        <v>1.08</v>
      </c>
      <c r="S2412">
        <v>1.56</v>
      </c>
      <c r="T2412">
        <v>1.24</v>
      </c>
      <c r="U2412">
        <v>1675</v>
      </c>
      <c r="V2412">
        <v>3078.27</v>
      </c>
      <c r="W2412">
        <v>8433.2000000000007</v>
      </c>
      <c r="X2412">
        <v>10813.47</v>
      </c>
      <c r="Y2412">
        <v>2130.2399999999998</v>
      </c>
      <c r="Z2412">
        <v>22850.77</v>
      </c>
    </row>
    <row r="2413" spans="2:26" x14ac:dyDescent="0.25">
      <c r="B2413" s="3">
        <v>43772</v>
      </c>
      <c r="C2413">
        <v>317.38</v>
      </c>
      <c r="D2413">
        <v>4.7394999999999996</v>
      </c>
      <c r="E2413">
        <v>95.41</v>
      </c>
      <c r="F2413">
        <v>97.912300000000002</v>
      </c>
      <c r="G2413">
        <v>97.239000000000004</v>
      </c>
      <c r="H2413">
        <v>1165.55</v>
      </c>
      <c r="I2413">
        <v>1.1166</v>
      </c>
      <c r="J2413">
        <v>7.0369999999999999</v>
      </c>
      <c r="K2413">
        <v>291.81290000000001</v>
      </c>
      <c r="L2413">
        <v>9235</v>
      </c>
      <c r="M2413">
        <v>53.15</v>
      </c>
      <c r="N2413">
        <v>1514.34</v>
      </c>
      <c r="O2413">
        <v>2.714</v>
      </c>
      <c r="P2413">
        <v>6.3250000000000002</v>
      </c>
      <c r="Q2413">
        <v>3.85</v>
      </c>
      <c r="R2413">
        <v>1.1000000000000001</v>
      </c>
      <c r="S2413">
        <v>1.58</v>
      </c>
      <c r="T2413">
        <v>1.24</v>
      </c>
      <c r="U2413">
        <v>1697</v>
      </c>
      <c r="V2413">
        <v>3066.91</v>
      </c>
      <c r="W2413">
        <v>8386.4</v>
      </c>
      <c r="X2413">
        <v>10622.5</v>
      </c>
      <c r="Y2413">
        <v>2100.1999999999998</v>
      </c>
      <c r="Z2413">
        <v>22850.77</v>
      </c>
    </row>
    <row r="2414" spans="2:26" x14ac:dyDescent="0.25">
      <c r="B2414" s="3">
        <v>43771</v>
      </c>
      <c r="C2414">
        <v>317.38</v>
      </c>
      <c r="D2414">
        <v>4.7394999999999996</v>
      </c>
      <c r="E2414">
        <v>95.41</v>
      </c>
      <c r="F2414">
        <v>97.912300000000002</v>
      </c>
      <c r="G2414">
        <v>97.239000000000004</v>
      </c>
      <c r="H2414">
        <v>1165.55</v>
      </c>
      <c r="I2414">
        <v>1.1166</v>
      </c>
      <c r="J2414">
        <v>7.0369999999999999</v>
      </c>
      <c r="K2414">
        <v>291.81290000000001</v>
      </c>
      <c r="L2414">
        <v>9235</v>
      </c>
      <c r="M2414">
        <v>53.15</v>
      </c>
      <c r="N2414">
        <v>1514.34</v>
      </c>
      <c r="O2414">
        <v>2.714</v>
      </c>
      <c r="P2414">
        <v>6.3250000000000002</v>
      </c>
      <c r="Q2414">
        <v>3.85</v>
      </c>
      <c r="R2414">
        <v>1.1000000000000001</v>
      </c>
      <c r="S2414">
        <v>1.58</v>
      </c>
      <c r="T2414">
        <v>1.24</v>
      </c>
      <c r="U2414">
        <v>1697</v>
      </c>
      <c r="V2414">
        <v>3066.91</v>
      </c>
      <c r="W2414">
        <v>8386.4</v>
      </c>
      <c r="X2414">
        <v>10622.5</v>
      </c>
      <c r="Y2414">
        <v>2100.1999999999998</v>
      </c>
      <c r="Z2414">
        <v>22850.77</v>
      </c>
    </row>
    <row r="2415" spans="2:26" x14ac:dyDescent="0.25">
      <c r="B2415" s="3">
        <v>43770</v>
      </c>
      <c r="C2415">
        <v>317.38</v>
      </c>
      <c r="D2415">
        <v>4.7394999999999996</v>
      </c>
      <c r="E2415">
        <v>95.4</v>
      </c>
      <c r="F2415">
        <v>97.912300000000002</v>
      </c>
      <c r="G2415">
        <v>97.239000000000004</v>
      </c>
      <c r="H2415">
        <v>1165.55</v>
      </c>
      <c r="I2415">
        <v>1.1166</v>
      </c>
      <c r="J2415">
        <v>7.0369999999999999</v>
      </c>
      <c r="K2415">
        <v>291.81290000000001</v>
      </c>
      <c r="L2415">
        <v>9235</v>
      </c>
      <c r="M2415">
        <v>53.15</v>
      </c>
      <c r="N2415">
        <v>1514.34</v>
      </c>
      <c r="O2415">
        <v>2.714</v>
      </c>
      <c r="P2415">
        <v>6.3250000000000002</v>
      </c>
      <c r="Q2415">
        <v>3.85</v>
      </c>
      <c r="R2415">
        <v>1.1000000000000001</v>
      </c>
      <c r="S2415">
        <v>1.58</v>
      </c>
      <c r="T2415">
        <v>1.24</v>
      </c>
      <c r="U2415">
        <v>1697</v>
      </c>
      <c r="V2415">
        <v>3066.91</v>
      </c>
      <c r="W2415">
        <v>8386.4</v>
      </c>
      <c r="X2415">
        <v>10622.5</v>
      </c>
      <c r="Y2415">
        <v>2100.1999999999998</v>
      </c>
      <c r="Z2415">
        <v>22850.77</v>
      </c>
    </row>
    <row r="2416" spans="2:26" x14ac:dyDescent="0.25">
      <c r="B2416" s="3">
        <v>43769</v>
      </c>
      <c r="C2416">
        <v>322.55</v>
      </c>
      <c r="D2416">
        <v>4.7935999999999996</v>
      </c>
      <c r="E2416">
        <v>95.42</v>
      </c>
      <c r="F2416">
        <v>97.945800000000006</v>
      </c>
      <c r="G2416">
        <v>97.352000000000004</v>
      </c>
      <c r="H2416">
        <v>1163.6500000000001</v>
      </c>
      <c r="I2416">
        <v>1.1152</v>
      </c>
      <c r="J2416">
        <v>7.0391000000000004</v>
      </c>
      <c r="K2416">
        <v>291.02969999999999</v>
      </c>
      <c r="L2416">
        <v>9305</v>
      </c>
      <c r="M2416">
        <v>51.84</v>
      </c>
      <c r="N2416">
        <v>1512.99</v>
      </c>
      <c r="O2416">
        <v>2.633</v>
      </c>
      <c r="P2416">
        <v>6.24</v>
      </c>
      <c r="Q2416">
        <v>3.92</v>
      </c>
      <c r="R2416">
        <v>1.1000000000000001</v>
      </c>
      <c r="S2416">
        <v>1.59</v>
      </c>
      <c r="T2416">
        <v>1.23</v>
      </c>
      <c r="U2416">
        <v>1731</v>
      </c>
      <c r="V2416">
        <v>3037.56</v>
      </c>
      <c r="W2416">
        <v>8292.36</v>
      </c>
      <c r="X2416">
        <v>10533.24</v>
      </c>
      <c r="Y2416">
        <v>2083.48</v>
      </c>
      <c r="Z2416">
        <v>22927.040000000001</v>
      </c>
    </row>
    <row r="2417" spans="2:26" x14ac:dyDescent="0.25">
      <c r="B2417" s="3">
        <v>43768</v>
      </c>
      <c r="C2417">
        <v>333.74</v>
      </c>
      <c r="D2417">
        <v>4.6668000000000003</v>
      </c>
      <c r="E2417">
        <v>95.46</v>
      </c>
      <c r="F2417">
        <v>97.977099999999993</v>
      </c>
      <c r="G2417">
        <v>97.646000000000001</v>
      </c>
      <c r="H2417">
        <v>1168</v>
      </c>
      <c r="I2417">
        <v>1.1151</v>
      </c>
      <c r="J2417">
        <v>7.0552999999999999</v>
      </c>
      <c r="K2417">
        <v>291.92180000000002</v>
      </c>
      <c r="L2417">
        <v>9270</v>
      </c>
      <c r="M2417">
        <v>51.71</v>
      </c>
      <c r="N2417">
        <v>1495.66</v>
      </c>
      <c r="O2417">
        <v>2.6909999999999998</v>
      </c>
      <c r="P2417">
        <v>6.1550000000000002</v>
      </c>
      <c r="Q2417">
        <v>3.74</v>
      </c>
      <c r="R2417">
        <v>1.0900000000000001</v>
      </c>
      <c r="S2417">
        <v>1.57</v>
      </c>
      <c r="T2417">
        <v>1.24</v>
      </c>
      <c r="U2417">
        <v>1782</v>
      </c>
      <c r="V2417">
        <v>3046.77</v>
      </c>
      <c r="W2417">
        <v>8303.98</v>
      </c>
      <c r="X2417">
        <v>10479.09</v>
      </c>
      <c r="Y2417">
        <v>2080.27</v>
      </c>
      <c r="Z2417">
        <v>22843.119999999999</v>
      </c>
    </row>
    <row r="2418" spans="2:26" x14ac:dyDescent="0.25">
      <c r="B2418" s="3">
        <v>43767</v>
      </c>
      <c r="C2418">
        <v>325.45999999999998</v>
      </c>
      <c r="D2418">
        <v>4.5758000000000001</v>
      </c>
      <c r="E2418">
        <v>95.47</v>
      </c>
      <c r="F2418">
        <v>98.013900000000007</v>
      </c>
      <c r="G2418">
        <v>97.69</v>
      </c>
      <c r="H2418">
        <v>1163.0999999999999</v>
      </c>
      <c r="I2418">
        <v>1.1112</v>
      </c>
      <c r="J2418">
        <v>7.0658000000000003</v>
      </c>
      <c r="K2418">
        <v>291.84120000000001</v>
      </c>
      <c r="L2418">
        <v>9315</v>
      </c>
      <c r="M2418">
        <v>52.35</v>
      </c>
      <c r="N2418">
        <v>1487.72</v>
      </c>
      <c r="O2418">
        <v>2.597</v>
      </c>
      <c r="P2418">
        <v>6.3</v>
      </c>
      <c r="Q2418">
        <v>3.63</v>
      </c>
      <c r="R2418">
        <v>1.07</v>
      </c>
      <c r="S2418">
        <v>1.55</v>
      </c>
      <c r="T2418">
        <v>1.23</v>
      </c>
      <c r="U2418">
        <v>1802</v>
      </c>
      <c r="V2418">
        <v>3036.89</v>
      </c>
      <c r="W2418">
        <v>8276.85</v>
      </c>
      <c r="X2418">
        <v>10547</v>
      </c>
      <c r="Y2418">
        <v>2092.69</v>
      </c>
      <c r="Z2418">
        <v>22974.13</v>
      </c>
    </row>
    <row r="2419" spans="2:26" x14ac:dyDescent="0.25">
      <c r="B2419" s="3">
        <v>43766</v>
      </c>
      <c r="C2419">
        <v>323.95</v>
      </c>
      <c r="D2419">
        <v>4.5162000000000004</v>
      </c>
      <c r="E2419">
        <v>95.53</v>
      </c>
      <c r="F2419">
        <v>98.053600000000003</v>
      </c>
      <c r="G2419">
        <v>97.763999999999996</v>
      </c>
      <c r="H2419">
        <v>1170.7</v>
      </c>
      <c r="I2419">
        <v>1.1100000000000001</v>
      </c>
      <c r="J2419">
        <v>7.0682999999999998</v>
      </c>
      <c r="K2419">
        <v>292.66129999999998</v>
      </c>
      <c r="L2419">
        <v>9530</v>
      </c>
      <c r="M2419">
        <v>52.21</v>
      </c>
      <c r="N2419">
        <v>1492.51</v>
      </c>
      <c r="O2419">
        <v>2.4460000000000002</v>
      </c>
      <c r="P2419">
        <v>6.3250000000000002</v>
      </c>
      <c r="Q2419">
        <v>3.54</v>
      </c>
      <c r="R2419">
        <v>1.06</v>
      </c>
      <c r="S2419">
        <v>1.54</v>
      </c>
      <c r="T2419">
        <v>1.23</v>
      </c>
      <c r="U2419">
        <v>1803</v>
      </c>
      <c r="V2419">
        <v>3039.42</v>
      </c>
      <c r="W2419">
        <v>8325.99</v>
      </c>
      <c r="X2419">
        <v>10569.82</v>
      </c>
      <c r="Y2419">
        <v>2093.6</v>
      </c>
      <c r="Z2419">
        <v>22867.27</v>
      </c>
    </row>
    <row r="2420" spans="2:26" x14ac:dyDescent="0.25">
      <c r="B2420" s="3">
        <v>43765</v>
      </c>
      <c r="C2420">
        <v>325.66000000000003</v>
      </c>
      <c r="D2420">
        <v>4.5673000000000004</v>
      </c>
      <c r="E2420">
        <v>95.55</v>
      </c>
      <c r="F2420">
        <v>98.037099999999995</v>
      </c>
      <c r="G2420">
        <v>97.831000000000003</v>
      </c>
      <c r="H2420">
        <v>1172.9000000000001</v>
      </c>
      <c r="I2420">
        <v>1.1080000000000001</v>
      </c>
      <c r="J2420">
        <v>7.0654000000000003</v>
      </c>
      <c r="K2420">
        <v>292.49529999999999</v>
      </c>
      <c r="L2420">
        <v>7678.49</v>
      </c>
      <c r="M2420">
        <v>52.65</v>
      </c>
      <c r="N2420">
        <v>1504.63</v>
      </c>
      <c r="O2420">
        <v>2.2999999999999998</v>
      </c>
      <c r="P2420">
        <v>6.44</v>
      </c>
      <c r="Q2420">
        <v>3.6</v>
      </c>
      <c r="R2420">
        <v>1.08</v>
      </c>
      <c r="S2420">
        <v>1.57</v>
      </c>
      <c r="T2420">
        <v>1.24</v>
      </c>
      <c r="U2420">
        <v>1801</v>
      </c>
      <c r="V2420">
        <v>3022.55</v>
      </c>
      <c r="W2420">
        <v>8243.1200000000008</v>
      </c>
      <c r="X2420">
        <v>10466.299999999999</v>
      </c>
      <c r="Y2420">
        <v>2087.89</v>
      </c>
      <c r="Z2420">
        <v>22799.81</v>
      </c>
    </row>
    <row r="2421" spans="2:26" x14ac:dyDescent="0.25">
      <c r="B2421" s="3">
        <v>43764</v>
      </c>
      <c r="C2421">
        <v>325.66000000000003</v>
      </c>
      <c r="D2421">
        <v>4.5673000000000004</v>
      </c>
      <c r="E2421">
        <v>95.55</v>
      </c>
      <c r="F2421">
        <v>98.037099999999995</v>
      </c>
      <c r="G2421">
        <v>97.831000000000003</v>
      </c>
      <c r="H2421">
        <v>1172.9000000000001</v>
      </c>
      <c r="I2421">
        <v>1.1080000000000001</v>
      </c>
      <c r="J2421">
        <v>7.0654000000000003</v>
      </c>
      <c r="K2421">
        <v>292.49529999999999</v>
      </c>
      <c r="L2421">
        <v>7678.49</v>
      </c>
      <c r="M2421">
        <v>52.65</v>
      </c>
      <c r="N2421">
        <v>1504.63</v>
      </c>
      <c r="O2421">
        <v>2.2999999999999998</v>
      </c>
      <c r="P2421">
        <v>6.44</v>
      </c>
      <c r="Q2421">
        <v>3.6</v>
      </c>
      <c r="R2421">
        <v>1.08</v>
      </c>
      <c r="S2421">
        <v>1.57</v>
      </c>
      <c r="T2421">
        <v>1.24</v>
      </c>
      <c r="U2421">
        <v>1801</v>
      </c>
      <c r="V2421">
        <v>3022.55</v>
      </c>
      <c r="W2421">
        <v>8243.1200000000008</v>
      </c>
      <c r="X2421">
        <v>10466.299999999999</v>
      </c>
      <c r="Y2421">
        <v>2087.89</v>
      </c>
      <c r="Z2421">
        <v>22799.81</v>
      </c>
    </row>
    <row r="2422" spans="2:26" x14ac:dyDescent="0.25">
      <c r="B2422" s="3">
        <v>43763</v>
      </c>
      <c r="C2422">
        <v>325.66000000000003</v>
      </c>
      <c r="D2422">
        <v>4.5673000000000004</v>
      </c>
      <c r="E2422">
        <v>95.54</v>
      </c>
      <c r="F2422">
        <v>98.037099999999995</v>
      </c>
      <c r="G2422">
        <v>97.831000000000003</v>
      </c>
      <c r="H2422">
        <v>1172.9000000000001</v>
      </c>
      <c r="I2422">
        <v>1.1080000000000001</v>
      </c>
      <c r="J2422">
        <v>7.0654000000000003</v>
      </c>
      <c r="K2422">
        <v>292.49529999999999</v>
      </c>
      <c r="L2422">
        <v>7678.49</v>
      </c>
      <c r="M2422">
        <v>52.65</v>
      </c>
      <c r="N2422">
        <v>1504.63</v>
      </c>
      <c r="O2422">
        <v>2.2999999999999998</v>
      </c>
      <c r="P2422">
        <v>6.44</v>
      </c>
      <c r="Q2422">
        <v>3.6</v>
      </c>
      <c r="R2422">
        <v>1.08</v>
      </c>
      <c r="S2422">
        <v>1.57</v>
      </c>
      <c r="T2422">
        <v>1.24</v>
      </c>
      <c r="U2422">
        <v>1801</v>
      </c>
      <c r="V2422">
        <v>3022.55</v>
      </c>
      <c r="W2422">
        <v>8243.1200000000008</v>
      </c>
      <c r="X2422">
        <v>10466.299999999999</v>
      </c>
      <c r="Y2422">
        <v>2087.89</v>
      </c>
      <c r="Z2422">
        <v>22799.81</v>
      </c>
    </row>
    <row r="2423" spans="2:26" x14ac:dyDescent="0.25">
      <c r="B2423" s="3">
        <v>43762</v>
      </c>
      <c r="C2423">
        <v>329.19</v>
      </c>
      <c r="D2423">
        <v>4.6398000000000001</v>
      </c>
      <c r="E2423">
        <v>95.59</v>
      </c>
      <c r="F2423">
        <v>98.068399999999997</v>
      </c>
      <c r="G2423">
        <v>97.631</v>
      </c>
      <c r="H2423">
        <v>1173</v>
      </c>
      <c r="I2423">
        <v>1.1104000000000001</v>
      </c>
      <c r="J2423">
        <v>7.069</v>
      </c>
      <c r="K2423">
        <v>290.67169999999999</v>
      </c>
      <c r="L2423">
        <v>7490</v>
      </c>
      <c r="M2423">
        <v>52.29</v>
      </c>
      <c r="N2423">
        <v>1503.98</v>
      </c>
      <c r="O2423">
        <v>2.3159999999999998</v>
      </c>
      <c r="P2423">
        <v>6.57</v>
      </c>
      <c r="Q2423">
        <v>3.72</v>
      </c>
      <c r="R2423">
        <v>1.1000000000000001</v>
      </c>
      <c r="S2423">
        <v>1.59</v>
      </c>
      <c r="T2423">
        <v>1.24</v>
      </c>
      <c r="U2423">
        <v>1785</v>
      </c>
      <c r="V2423">
        <v>3010.29</v>
      </c>
      <c r="W2423">
        <v>8185.8</v>
      </c>
      <c r="X2423">
        <v>10532.85</v>
      </c>
      <c r="Y2423">
        <v>2085.66</v>
      </c>
      <c r="Z2423">
        <v>22750.6</v>
      </c>
    </row>
    <row r="2424" spans="2:26" x14ac:dyDescent="0.25">
      <c r="B2424" s="3">
        <v>43761</v>
      </c>
      <c r="C2424">
        <v>331.31</v>
      </c>
      <c r="D2424">
        <v>4.6566000000000001</v>
      </c>
      <c r="E2424">
        <v>95.57</v>
      </c>
      <c r="F2424">
        <v>98.073599999999999</v>
      </c>
      <c r="G2424">
        <v>97.491</v>
      </c>
      <c r="H2424">
        <v>1172.5</v>
      </c>
      <c r="I2424">
        <v>1.113</v>
      </c>
      <c r="J2424">
        <v>7.0650000000000004</v>
      </c>
      <c r="K2424">
        <v>290.07619999999997</v>
      </c>
      <c r="L2424">
        <v>7475</v>
      </c>
      <c r="M2424">
        <v>52.16</v>
      </c>
      <c r="N2424">
        <v>1492.12</v>
      </c>
      <c r="O2424">
        <v>2.282</v>
      </c>
      <c r="P2424">
        <v>6.6150000000000002</v>
      </c>
      <c r="Q2424">
        <v>3.75</v>
      </c>
      <c r="R2424">
        <v>1.1000000000000001</v>
      </c>
      <c r="S2424">
        <v>1.59</v>
      </c>
      <c r="T2424">
        <v>1.24</v>
      </c>
      <c r="U2424">
        <v>1779</v>
      </c>
      <c r="V2424">
        <v>3004.52</v>
      </c>
      <c r="W2424">
        <v>8119.79</v>
      </c>
      <c r="X2424">
        <v>10451.700000000001</v>
      </c>
      <c r="Y2424">
        <v>2080.62</v>
      </c>
      <c r="Z2424">
        <v>22625.38</v>
      </c>
    </row>
    <row r="2425" spans="2:26" x14ac:dyDescent="0.25">
      <c r="B2425" s="3">
        <v>43760</v>
      </c>
      <c r="C2425">
        <v>332.55</v>
      </c>
      <c r="D2425">
        <v>4.6730999999999998</v>
      </c>
      <c r="E2425">
        <v>95.56</v>
      </c>
      <c r="F2425">
        <v>98.107500000000002</v>
      </c>
      <c r="G2425">
        <v>97.525999999999996</v>
      </c>
      <c r="H2425">
        <v>1170</v>
      </c>
      <c r="I2425">
        <v>1.1125</v>
      </c>
      <c r="J2425">
        <v>7.0769000000000002</v>
      </c>
      <c r="K2425">
        <v>287.02289999999999</v>
      </c>
      <c r="L2425">
        <v>8165</v>
      </c>
      <c r="M2425">
        <v>51.86</v>
      </c>
      <c r="N2425">
        <v>1487.68</v>
      </c>
      <c r="O2425">
        <v>2.2719999999999998</v>
      </c>
      <c r="P2425">
        <v>6.73</v>
      </c>
      <c r="Q2425">
        <v>3.77</v>
      </c>
      <c r="R2425">
        <v>1.1000000000000001</v>
      </c>
      <c r="S2425">
        <v>1.59</v>
      </c>
      <c r="T2425">
        <v>1.23</v>
      </c>
      <c r="U2425">
        <v>1806</v>
      </c>
      <c r="V2425">
        <v>2995.99</v>
      </c>
      <c r="W2425">
        <v>8104.3</v>
      </c>
      <c r="X2425">
        <v>10526.86</v>
      </c>
      <c r="Y2425">
        <v>2088.86</v>
      </c>
      <c r="Z2425">
        <v>22548.9</v>
      </c>
    </row>
    <row r="2426" spans="2:26" x14ac:dyDescent="0.25">
      <c r="B2426" s="3">
        <v>43759</v>
      </c>
      <c r="C2426">
        <v>330.57</v>
      </c>
      <c r="D2426">
        <v>4.6395999999999997</v>
      </c>
      <c r="E2426">
        <v>95.56</v>
      </c>
      <c r="F2426">
        <v>98.146199999999993</v>
      </c>
      <c r="G2426">
        <v>97.328000000000003</v>
      </c>
      <c r="H2426">
        <v>1171.95</v>
      </c>
      <c r="I2426">
        <v>1.115</v>
      </c>
      <c r="J2426">
        <v>7.0759999999999996</v>
      </c>
      <c r="K2426">
        <v>283.93349999999998</v>
      </c>
      <c r="L2426">
        <v>8205</v>
      </c>
      <c r="M2426">
        <v>51.85</v>
      </c>
      <c r="N2426">
        <v>1484.5</v>
      </c>
      <c r="O2426">
        <v>2.238</v>
      </c>
      <c r="P2426">
        <v>6.8550000000000004</v>
      </c>
      <c r="Q2426">
        <v>3.7</v>
      </c>
      <c r="R2426">
        <v>1.1000000000000001</v>
      </c>
      <c r="S2426">
        <v>1.59</v>
      </c>
      <c r="T2426">
        <v>1.23</v>
      </c>
      <c r="U2426">
        <v>1846</v>
      </c>
      <c r="V2426">
        <v>3006.72</v>
      </c>
      <c r="W2426">
        <v>8162.99</v>
      </c>
      <c r="X2426">
        <v>10543.41</v>
      </c>
      <c r="Y2426">
        <v>2064.84</v>
      </c>
      <c r="Z2426">
        <v>22548.9</v>
      </c>
    </row>
    <row r="2427" spans="2:26" x14ac:dyDescent="0.25">
      <c r="B2427" s="3">
        <v>43758</v>
      </c>
      <c r="C2427">
        <v>331.91</v>
      </c>
      <c r="D2427">
        <v>4.7397999999999998</v>
      </c>
      <c r="E2427">
        <v>95.55</v>
      </c>
      <c r="F2427">
        <v>98.143299999999996</v>
      </c>
      <c r="G2427">
        <v>97.281999999999996</v>
      </c>
      <c r="H2427">
        <v>1181.45</v>
      </c>
      <c r="I2427">
        <v>1.1167</v>
      </c>
      <c r="J2427">
        <v>7.0816999999999997</v>
      </c>
      <c r="K2427">
        <v>286.59890000000001</v>
      </c>
      <c r="L2427">
        <v>7960</v>
      </c>
      <c r="M2427">
        <v>51.49</v>
      </c>
      <c r="N2427">
        <v>1490.05</v>
      </c>
      <c r="O2427">
        <v>2.3199999999999998</v>
      </c>
      <c r="P2427">
        <v>6.9249999999999998</v>
      </c>
      <c r="Q2427">
        <v>3.83</v>
      </c>
      <c r="R2427">
        <v>1.1200000000000001</v>
      </c>
      <c r="S2427">
        <v>1.61</v>
      </c>
      <c r="T2427">
        <v>1.24</v>
      </c>
      <c r="U2427">
        <v>1855</v>
      </c>
      <c r="V2427">
        <v>2986.2</v>
      </c>
      <c r="W2427">
        <v>8089.54</v>
      </c>
      <c r="X2427">
        <v>10540.04</v>
      </c>
      <c r="Y2427">
        <v>2060.69</v>
      </c>
      <c r="Z2427">
        <v>22492.68</v>
      </c>
    </row>
    <row r="2428" spans="2:26" x14ac:dyDescent="0.25">
      <c r="B2428" s="3">
        <v>43757</v>
      </c>
      <c r="C2428">
        <v>331.91</v>
      </c>
      <c r="D2428">
        <v>4.7397999999999998</v>
      </c>
      <c r="E2428">
        <v>95.55</v>
      </c>
      <c r="F2428">
        <v>98.143299999999996</v>
      </c>
      <c r="G2428">
        <v>97.281999999999996</v>
      </c>
      <c r="H2428">
        <v>1181.45</v>
      </c>
      <c r="I2428">
        <v>1.1167</v>
      </c>
      <c r="J2428">
        <v>7.0816999999999997</v>
      </c>
      <c r="K2428">
        <v>286.59890000000001</v>
      </c>
      <c r="L2428">
        <v>7960</v>
      </c>
      <c r="M2428">
        <v>51.49</v>
      </c>
      <c r="N2428">
        <v>1490.05</v>
      </c>
      <c r="O2428">
        <v>2.3199999999999998</v>
      </c>
      <c r="P2428">
        <v>6.9249999999999998</v>
      </c>
      <c r="Q2428">
        <v>3.83</v>
      </c>
      <c r="R2428">
        <v>1.1200000000000001</v>
      </c>
      <c r="S2428">
        <v>1.61</v>
      </c>
      <c r="T2428">
        <v>1.24</v>
      </c>
      <c r="U2428">
        <v>1855</v>
      </c>
      <c r="V2428">
        <v>2986.2</v>
      </c>
      <c r="W2428">
        <v>8089.54</v>
      </c>
      <c r="X2428">
        <v>10540.04</v>
      </c>
      <c r="Y2428">
        <v>2060.69</v>
      </c>
      <c r="Z2428">
        <v>22492.68</v>
      </c>
    </row>
    <row r="2429" spans="2:26" x14ac:dyDescent="0.25">
      <c r="B2429" s="3">
        <v>43756</v>
      </c>
      <c r="C2429">
        <v>331.91</v>
      </c>
      <c r="D2429">
        <v>4.7397999999999998</v>
      </c>
      <c r="E2429">
        <v>95.53</v>
      </c>
      <c r="F2429">
        <v>98.143299999999996</v>
      </c>
      <c r="G2429">
        <v>97.281999999999996</v>
      </c>
      <c r="H2429">
        <v>1181.45</v>
      </c>
      <c r="I2429">
        <v>1.1167</v>
      </c>
      <c r="J2429">
        <v>7.0816999999999997</v>
      </c>
      <c r="K2429">
        <v>286.59890000000001</v>
      </c>
      <c r="L2429">
        <v>7960</v>
      </c>
      <c r="M2429">
        <v>51.49</v>
      </c>
      <c r="N2429">
        <v>1490.05</v>
      </c>
      <c r="O2429">
        <v>2.3199999999999998</v>
      </c>
      <c r="P2429">
        <v>6.9249999999999998</v>
      </c>
      <c r="Q2429">
        <v>3.83</v>
      </c>
      <c r="R2429">
        <v>1.1200000000000001</v>
      </c>
      <c r="S2429">
        <v>1.61</v>
      </c>
      <c r="T2429">
        <v>1.24</v>
      </c>
      <c r="U2429">
        <v>1855</v>
      </c>
      <c r="V2429">
        <v>2986.2</v>
      </c>
      <c r="W2429">
        <v>8089.54</v>
      </c>
      <c r="X2429">
        <v>10540.04</v>
      </c>
      <c r="Y2429">
        <v>2060.69</v>
      </c>
      <c r="Z2429">
        <v>22492.68</v>
      </c>
    </row>
    <row r="2430" spans="2:26" x14ac:dyDescent="0.25">
      <c r="B2430" s="3">
        <v>43755</v>
      </c>
      <c r="C2430">
        <v>331.69</v>
      </c>
      <c r="D2430">
        <v>4.7176999999999998</v>
      </c>
      <c r="E2430">
        <v>95.5</v>
      </c>
      <c r="F2430">
        <v>98.220399999999998</v>
      </c>
      <c r="G2430">
        <v>97.606999999999999</v>
      </c>
      <c r="H2430">
        <v>1186.95</v>
      </c>
      <c r="I2430">
        <v>1.1125</v>
      </c>
      <c r="J2430">
        <v>7.0774999999999997</v>
      </c>
      <c r="K2430">
        <v>283.15339999999998</v>
      </c>
      <c r="L2430">
        <v>8060</v>
      </c>
      <c r="M2430">
        <v>51.7</v>
      </c>
      <c r="N2430">
        <v>1491.87</v>
      </c>
      <c r="O2430">
        <v>2.3180000000000001</v>
      </c>
      <c r="P2430">
        <v>7.04</v>
      </c>
      <c r="Q2430">
        <v>3.8</v>
      </c>
      <c r="R2430">
        <v>1.1299999999999999</v>
      </c>
      <c r="S2430">
        <v>1.62</v>
      </c>
      <c r="T2430">
        <v>1.25</v>
      </c>
      <c r="U2430">
        <v>1861</v>
      </c>
      <c r="V2430">
        <v>2997.95</v>
      </c>
      <c r="W2430">
        <v>8156.85</v>
      </c>
      <c r="X2430">
        <v>10588.17</v>
      </c>
      <c r="Y2430">
        <v>2077.94</v>
      </c>
      <c r="Z2430">
        <v>22451.86</v>
      </c>
    </row>
    <row r="2431" spans="2:26" x14ac:dyDescent="0.25">
      <c r="B2431" s="3">
        <v>43754</v>
      </c>
      <c r="C2431">
        <v>333.41</v>
      </c>
      <c r="D2431">
        <v>4.7264999999999997</v>
      </c>
      <c r="E2431">
        <v>95.49</v>
      </c>
      <c r="F2431">
        <v>98.251999999999995</v>
      </c>
      <c r="G2431">
        <v>98.001999999999995</v>
      </c>
      <c r="H2431">
        <v>1187.9000000000001</v>
      </c>
      <c r="I2431">
        <v>1.1072</v>
      </c>
      <c r="J2431">
        <v>7.0933000000000002</v>
      </c>
      <c r="K2431">
        <v>285.7029</v>
      </c>
      <c r="L2431">
        <v>7950</v>
      </c>
      <c r="M2431">
        <v>51.65</v>
      </c>
      <c r="N2431">
        <v>1490.13</v>
      </c>
      <c r="O2431">
        <v>2.3029999999999999</v>
      </c>
      <c r="P2431">
        <v>6.99</v>
      </c>
      <c r="Q2431">
        <v>3.79</v>
      </c>
      <c r="R2431">
        <v>1.1399999999999999</v>
      </c>
      <c r="S2431">
        <v>1.63</v>
      </c>
      <c r="T2431">
        <v>1.25</v>
      </c>
      <c r="U2431">
        <v>1897</v>
      </c>
      <c r="V2431">
        <v>2989.69</v>
      </c>
      <c r="W2431">
        <v>8124.18</v>
      </c>
      <c r="X2431">
        <v>10532.17</v>
      </c>
      <c r="Y2431">
        <v>2082.83</v>
      </c>
      <c r="Z2431">
        <v>22472.92</v>
      </c>
    </row>
    <row r="2432" spans="2:26" x14ac:dyDescent="0.25">
      <c r="B2432" s="3">
        <v>43753</v>
      </c>
      <c r="C2432">
        <v>330.94</v>
      </c>
      <c r="D2432">
        <v>4.6844999999999999</v>
      </c>
      <c r="E2432">
        <v>95.45</v>
      </c>
      <c r="F2432">
        <v>98.269800000000004</v>
      </c>
      <c r="G2432">
        <v>98.287999999999997</v>
      </c>
      <c r="H2432">
        <v>1185.3</v>
      </c>
      <c r="I2432">
        <v>1.1032999999999999</v>
      </c>
      <c r="J2432">
        <v>7.0816999999999997</v>
      </c>
      <c r="K2432">
        <v>283.49180000000001</v>
      </c>
      <c r="L2432">
        <v>8170</v>
      </c>
      <c r="M2432">
        <v>51.48</v>
      </c>
      <c r="N2432">
        <v>1481.01</v>
      </c>
      <c r="O2432">
        <v>2.339</v>
      </c>
      <c r="P2432">
        <v>5.8250000000000002</v>
      </c>
      <c r="Q2432">
        <v>3.73</v>
      </c>
      <c r="R2432">
        <v>1.1399999999999999</v>
      </c>
      <c r="S2432">
        <v>1.63</v>
      </c>
      <c r="T2432">
        <v>1.25</v>
      </c>
      <c r="U2432">
        <v>1898</v>
      </c>
      <c r="V2432">
        <v>2995.68</v>
      </c>
      <c r="W2432">
        <v>8148.71</v>
      </c>
      <c r="X2432">
        <v>10500.17</v>
      </c>
      <c r="Y2432">
        <v>2068.17</v>
      </c>
      <c r="Z2432">
        <v>22207.21</v>
      </c>
    </row>
    <row r="2433" spans="2:26" x14ac:dyDescent="0.25">
      <c r="B2433" s="3">
        <v>43752</v>
      </c>
      <c r="C2433">
        <v>332.32</v>
      </c>
      <c r="D2433">
        <v>4.7790999999999997</v>
      </c>
      <c r="E2433">
        <v>95.45</v>
      </c>
      <c r="F2433">
        <v>98.285399999999996</v>
      </c>
      <c r="G2433">
        <v>98.453999999999994</v>
      </c>
      <c r="H2433">
        <v>1184.95</v>
      </c>
      <c r="I2433">
        <v>1.1027</v>
      </c>
      <c r="J2433">
        <v>7.0674999999999999</v>
      </c>
      <c r="K2433">
        <v>287.09179999999998</v>
      </c>
      <c r="L2433">
        <v>8355</v>
      </c>
      <c r="M2433">
        <v>51.86</v>
      </c>
      <c r="N2433">
        <v>1493.21</v>
      </c>
      <c r="O2433">
        <v>2.2799999999999998</v>
      </c>
      <c r="P2433">
        <v>5.8250000000000002</v>
      </c>
      <c r="Q2433">
        <v>3.9</v>
      </c>
      <c r="R2433">
        <v>1.1499999999999999</v>
      </c>
      <c r="S2433">
        <v>1.65</v>
      </c>
      <c r="T2433">
        <v>1.25</v>
      </c>
      <c r="U2433">
        <v>1916</v>
      </c>
      <c r="V2433">
        <v>2966.15</v>
      </c>
      <c r="W2433">
        <v>8048.65</v>
      </c>
      <c r="X2433">
        <v>10507.85</v>
      </c>
      <c r="Y2433">
        <v>2067.4</v>
      </c>
      <c r="Z2433">
        <v>21798.87</v>
      </c>
    </row>
    <row r="2434" spans="2:26" x14ac:dyDescent="0.25">
      <c r="B2434" s="3">
        <v>43751</v>
      </c>
      <c r="C2434">
        <v>332.32</v>
      </c>
      <c r="D2434">
        <v>4.7781000000000002</v>
      </c>
      <c r="E2434">
        <v>95.45</v>
      </c>
      <c r="F2434">
        <v>98.281099999999995</v>
      </c>
      <c r="G2434">
        <v>98.301000000000002</v>
      </c>
      <c r="H2434">
        <v>1188.9000000000001</v>
      </c>
      <c r="I2434">
        <v>1.1042000000000001</v>
      </c>
      <c r="J2434">
        <v>7.0883000000000003</v>
      </c>
      <c r="K2434">
        <v>288.02670000000001</v>
      </c>
      <c r="L2434">
        <v>8355</v>
      </c>
      <c r="M2434">
        <v>51.75</v>
      </c>
      <c r="N2434">
        <v>1489.01</v>
      </c>
      <c r="O2434">
        <v>2.214</v>
      </c>
      <c r="P2434">
        <v>5.82</v>
      </c>
      <c r="Q2434">
        <v>3.9</v>
      </c>
      <c r="R2434">
        <v>1.1499999999999999</v>
      </c>
      <c r="S2434">
        <v>1.65</v>
      </c>
      <c r="T2434">
        <v>1.25</v>
      </c>
      <c r="U2434">
        <v>1924</v>
      </c>
      <c r="V2434">
        <v>2970.27</v>
      </c>
      <c r="W2434">
        <v>8057.04</v>
      </c>
      <c r="X2434">
        <v>10452.58</v>
      </c>
      <c r="Y2434">
        <v>2044.61</v>
      </c>
      <c r="Z2434">
        <v>21798.87</v>
      </c>
    </row>
    <row r="2435" spans="2:26" x14ac:dyDescent="0.25">
      <c r="B2435" s="3">
        <v>43750</v>
      </c>
      <c r="C2435">
        <v>332.32</v>
      </c>
      <c r="D2435">
        <v>4.7781000000000002</v>
      </c>
      <c r="E2435">
        <v>95.45</v>
      </c>
      <c r="F2435">
        <v>98.281099999999995</v>
      </c>
      <c r="G2435">
        <v>98.301000000000002</v>
      </c>
      <c r="H2435">
        <v>1188.9000000000001</v>
      </c>
      <c r="I2435">
        <v>1.1042000000000001</v>
      </c>
      <c r="J2435">
        <v>7.0883000000000003</v>
      </c>
      <c r="K2435">
        <v>288.02670000000001</v>
      </c>
      <c r="L2435">
        <v>8355</v>
      </c>
      <c r="M2435">
        <v>51.75</v>
      </c>
      <c r="N2435">
        <v>1489.01</v>
      </c>
      <c r="O2435">
        <v>2.214</v>
      </c>
      <c r="P2435">
        <v>5.82</v>
      </c>
      <c r="Q2435">
        <v>3.9</v>
      </c>
      <c r="R2435">
        <v>1.1499999999999999</v>
      </c>
      <c r="S2435">
        <v>1.65</v>
      </c>
      <c r="T2435">
        <v>1.25</v>
      </c>
      <c r="U2435">
        <v>1924</v>
      </c>
      <c r="V2435">
        <v>2970.27</v>
      </c>
      <c r="W2435">
        <v>8057.04</v>
      </c>
      <c r="X2435">
        <v>10452.58</v>
      </c>
      <c r="Y2435">
        <v>2044.61</v>
      </c>
      <c r="Z2435">
        <v>21798.87</v>
      </c>
    </row>
    <row r="2436" spans="2:26" x14ac:dyDescent="0.25">
      <c r="B2436" s="3">
        <v>43749</v>
      </c>
      <c r="C2436">
        <v>332.32</v>
      </c>
      <c r="D2436">
        <v>4.7781000000000002</v>
      </c>
      <c r="E2436">
        <v>95.43</v>
      </c>
      <c r="F2436">
        <v>98.281099999999995</v>
      </c>
      <c r="G2436">
        <v>98.301000000000002</v>
      </c>
      <c r="H2436">
        <v>1188.9000000000001</v>
      </c>
      <c r="I2436">
        <v>1.1042000000000001</v>
      </c>
      <c r="J2436">
        <v>7.0883000000000003</v>
      </c>
      <c r="K2436">
        <v>288.02670000000001</v>
      </c>
      <c r="L2436">
        <v>8355</v>
      </c>
      <c r="M2436">
        <v>51.75</v>
      </c>
      <c r="N2436">
        <v>1489.01</v>
      </c>
      <c r="O2436">
        <v>2.214</v>
      </c>
      <c r="P2436">
        <v>5.82</v>
      </c>
      <c r="Q2436">
        <v>3.9</v>
      </c>
      <c r="R2436">
        <v>1.1499999999999999</v>
      </c>
      <c r="S2436">
        <v>1.65</v>
      </c>
      <c r="T2436">
        <v>1.25</v>
      </c>
      <c r="U2436">
        <v>1924</v>
      </c>
      <c r="V2436">
        <v>2970.27</v>
      </c>
      <c r="W2436">
        <v>8057.04</v>
      </c>
      <c r="X2436">
        <v>10452.58</v>
      </c>
      <c r="Y2436">
        <v>2044.61</v>
      </c>
      <c r="Z2436">
        <v>21798.87</v>
      </c>
    </row>
    <row r="2437" spans="2:26" x14ac:dyDescent="0.25">
      <c r="B2437" s="3">
        <v>43748</v>
      </c>
      <c r="C2437">
        <v>338.98</v>
      </c>
      <c r="D2437">
        <v>4.9108999999999998</v>
      </c>
      <c r="E2437">
        <v>95.53</v>
      </c>
      <c r="F2437">
        <v>98.318299999999994</v>
      </c>
      <c r="G2437">
        <v>98.700999999999993</v>
      </c>
      <c r="H2437">
        <v>1196.0999999999999</v>
      </c>
      <c r="I2437">
        <v>1.1005</v>
      </c>
      <c r="J2437">
        <v>7.1162999999999998</v>
      </c>
      <c r="K2437">
        <v>289.70639999999997</v>
      </c>
      <c r="L2437">
        <v>8595</v>
      </c>
      <c r="M2437">
        <v>52.11</v>
      </c>
      <c r="N2437">
        <v>1493.99</v>
      </c>
      <c r="O2437">
        <v>2.218</v>
      </c>
      <c r="P2437">
        <v>5.82</v>
      </c>
      <c r="Q2437">
        <v>4.07</v>
      </c>
      <c r="R2437">
        <v>1.19</v>
      </c>
      <c r="S2437">
        <v>1.7</v>
      </c>
      <c r="T2437">
        <v>1.25</v>
      </c>
      <c r="U2437">
        <v>1929</v>
      </c>
      <c r="V2437">
        <v>2938.13</v>
      </c>
      <c r="W2437">
        <v>7950.78</v>
      </c>
      <c r="X2437">
        <v>10218.49</v>
      </c>
      <c r="Y2437">
        <v>2028.15</v>
      </c>
      <c r="Z2437">
        <v>21551.98</v>
      </c>
    </row>
    <row r="2438" spans="2:26" x14ac:dyDescent="0.25">
      <c r="B2438" s="3">
        <v>43747</v>
      </c>
      <c r="C2438">
        <v>344.62</v>
      </c>
      <c r="D2438">
        <v>4.9828999999999999</v>
      </c>
      <c r="E2438">
        <v>95.65</v>
      </c>
      <c r="F2438">
        <v>98.3245</v>
      </c>
      <c r="G2438">
        <v>99.117999999999995</v>
      </c>
      <c r="H2438">
        <v>1193.2</v>
      </c>
      <c r="I2438">
        <v>1.0971</v>
      </c>
      <c r="J2438">
        <v>7.1322000000000001</v>
      </c>
      <c r="K2438">
        <v>291.67689999999999</v>
      </c>
      <c r="L2438">
        <v>8645</v>
      </c>
      <c r="M2438">
        <v>52.59</v>
      </c>
      <c r="N2438">
        <v>1505.57</v>
      </c>
      <c r="O2438">
        <v>2.234</v>
      </c>
      <c r="P2438">
        <v>5.7949999999999999</v>
      </c>
      <c r="Q2438">
        <v>4.13</v>
      </c>
      <c r="R2438">
        <v>1.2</v>
      </c>
      <c r="S2438">
        <v>1.72</v>
      </c>
      <c r="T2438">
        <v>1.26</v>
      </c>
      <c r="U2438">
        <v>1873</v>
      </c>
      <c r="V2438">
        <v>2919.4</v>
      </c>
      <c r="W2438">
        <v>7903.74</v>
      </c>
      <c r="X2438">
        <v>10169.33</v>
      </c>
      <c r="Y2438">
        <v>2046.25</v>
      </c>
      <c r="Z2438">
        <v>21456.38</v>
      </c>
    </row>
    <row r="2439" spans="2:26" x14ac:dyDescent="0.25">
      <c r="B2439" s="3">
        <v>43746</v>
      </c>
      <c r="C2439">
        <v>347.27</v>
      </c>
      <c r="D2439">
        <v>5.0311000000000003</v>
      </c>
      <c r="E2439">
        <v>95.72</v>
      </c>
      <c r="F2439">
        <v>98.371700000000004</v>
      </c>
      <c r="G2439">
        <v>99.132999999999996</v>
      </c>
      <c r="H2439">
        <v>1193.2</v>
      </c>
      <c r="I2439">
        <v>1.0956999999999999</v>
      </c>
      <c r="J2439">
        <v>7.1444000000000001</v>
      </c>
      <c r="K2439">
        <v>293.08479999999997</v>
      </c>
      <c r="L2439">
        <v>8170</v>
      </c>
      <c r="M2439">
        <v>52.75</v>
      </c>
      <c r="N2439">
        <v>1505.51</v>
      </c>
      <c r="O2439">
        <v>2.2879999999999998</v>
      </c>
      <c r="P2439">
        <v>5.8</v>
      </c>
      <c r="Q2439">
        <v>4.18</v>
      </c>
      <c r="R2439">
        <v>1.21</v>
      </c>
      <c r="S2439">
        <v>1.72</v>
      </c>
      <c r="T2439">
        <v>1.26</v>
      </c>
      <c r="U2439">
        <v>1801</v>
      </c>
      <c r="V2439">
        <v>2893.06</v>
      </c>
      <c r="W2439">
        <v>7823.78</v>
      </c>
      <c r="X2439">
        <v>10201.34</v>
      </c>
      <c r="Y2439">
        <v>2046.25</v>
      </c>
      <c r="Z2439">
        <v>21587.78</v>
      </c>
    </row>
    <row r="2440" spans="2:26" x14ac:dyDescent="0.25">
      <c r="B2440" s="3">
        <v>43745</v>
      </c>
      <c r="C2440">
        <v>343.12</v>
      </c>
      <c r="D2440">
        <v>4.9545000000000003</v>
      </c>
      <c r="E2440">
        <v>95.83</v>
      </c>
      <c r="F2440">
        <v>98.430599999999998</v>
      </c>
      <c r="G2440">
        <v>98.966999999999999</v>
      </c>
      <c r="H2440">
        <v>1196.5999999999999</v>
      </c>
      <c r="I2440">
        <v>1.0971</v>
      </c>
      <c r="J2440">
        <v>7.1482999999999999</v>
      </c>
      <c r="K2440">
        <v>291.34969999999998</v>
      </c>
      <c r="L2440">
        <v>8255</v>
      </c>
      <c r="M2440">
        <v>52.79</v>
      </c>
      <c r="N2440">
        <v>1493.5</v>
      </c>
      <c r="O2440">
        <v>2.3029999999999999</v>
      </c>
      <c r="P2440">
        <v>5.75</v>
      </c>
      <c r="Q2440">
        <v>4.09</v>
      </c>
      <c r="R2440">
        <v>1.19</v>
      </c>
      <c r="S2440">
        <v>1.71</v>
      </c>
      <c r="T2440">
        <v>1.24</v>
      </c>
      <c r="U2440">
        <v>1770</v>
      </c>
      <c r="V2440">
        <v>2938.79</v>
      </c>
      <c r="W2440">
        <v>7956.29</v>
      </c>
      <c r="X2440">
        <v>10147.33</v>
      </c>
      <c r="Y2440">
        <v>2021.73</v>
      </c>
      <c r="Z2440">
        <v>21375.25</v>
      </c>
    </row>
    <row r="2441" spans="2:26" x14ac:dyDescent="0.25">
      <c r="B2441" s="3">
        <v>43744</v>
      </c>
      <c r="C2441">
        <v>348.73</v>
      </c>
      <c r="D2441">
        <v>5.0155000000000003</v>
      </c>
      <c r="E2441">
        <v>95.92</v>
      </c>
      <c r="F2441">
        <v>98.4221</v>
      </c>
      <c r="G2441">
        <v>98.808000000000007</v>
      </c>
      <c r="H2441">
        <v>1196.5999999999999</v>
      </c>
      <c r="I2441">
        <v>1.0979000000000001</v>
      </c>
      <c r="J2441">
        <v>7.1482999999999999</v>
      </c>
      <c r="K2441">
        <v>293.8186</v>
      </c>
      <c r="L2441">
        <v>8225</v>
      </c>
      <c r="M2441">
        <v>52.99</v>
      </c>
      <c r="N2441">
        <v>1504.66</v>
      </c>
      <c r="O2441">
        <v>2.3519999999999999</v>
      </c>
      <c r="P2441">
        <v>5.7249999999999996</v>
      </c>
      <c r="Q2441">
        <v>4.1900000000000004</v>
      </c>
      <c r="R2441">
        <v>1.2</v>
      </c>
      <c r="S2441">
        <v>1.71</v>
      </c>
      <c r="T2441">
        <v>1.24</v>
      </c>
      <c r="U2441">
        <v>1767</v>
      </c>
      <c r="V2441">
        <v>2952.01</v>
      </c>
      <c r="W2441">
        <v>7982.47</v>
      </c>
      <c r="X2441">
        <v>10147.33</v>
      </c>
      <c r="Y2441">
        <v>2020.69</v>
      </c>
      <c r="Z2441">
        <v>21410.2</v>
      </c>
    </row>
    <row r="2442" spans="2:26" x14ac:dyDescent="0.25">
      <c r="B2442" s="3">
        <v>43743</v>
      </c>
      <c r="C2442">
        <v>348.73</v>
      </c>
      <c r="D2442">
        <v>5.0155000000000003</v>
      </c>
      <c r="E2442">
        <v>95.92</v>
      </c>
      <c r="F2442">
        <v>98.4221</v>
      </c>
      <c r="G2442">
        <v>98.808000000000007</v>
      </c>
      <c r="H2442">
        <v>1196.5999999999999</v>
      </c>
      <c r="I2442">
        <v>1.0979000000000001</v>
      </c>
      <c r="J2442">
        <v>7.1482999999999999</v>
      </c>
      <c r="K2442">
        <v>293.8186</v>
      </c>
      <c r="L2442">
        <v>8225</v>
      </c>
      <c r="M2442">
        <v>52.99</v>
      </c>
      <c r="N2442">
        <v>1504.66</v>
      </c>
      <c r="O2442">
        <v>2.3519999999999999</v>
      </c>
      <c r="P2442">
        <v>5.7249999999999996</v>
      </c>
      <c r="Q2442">
        <v>4.1900000000000004</v>
      </c>
      <c r="R2442">
        <v>1.2</v>
      </c>
      <c r="S2442">
        <v>1.71</v>
      </c>
      <c r="T2442">
        <v>1.24</v>
      </c>
      <c r="U2442">
        <v>1767</v>
      </c>
      <c r="V2442">
        <v>2952.01</v>
      </c>
      <c r="W2442">
        <v>7982.47</v>
      </c>
      <c r="X2442">
        <v>10147.33</v>
      </c>
      <c r="Y2442">
        <v>2020.69</v>
      </c>
      <c r="Z2442">
        <v>21410.2</v>
      </c>
    </row>
    <row r="2443" spans="2:26" x14ac:dyDescent="0.25">
      <c r="B2443" s="3">
        <v>43742</v>
      </c>
      <c r="C2443">
        <v>348.73</v>
      </c>
      <c r="D2443">
        <v>5.0155000000000003</v>
      </c>
      <c r="E2443">
        <v>95.91</v>
      </c>
      <c r="F2443">
        <v>98.4221</v>
      </c>
      <c r="G2443">
        <v>98.808000000000007</v>
      </c>
      <c r="H2443">
        <v>1196.5999999999999</v>
      </c>
      <c r="I2443">
        <v>1.0979000000000001</v>
      </c>
      <c r="J2443">
        <v>7.1482999999999999</v>
      </c>
      <c r="K2443">
        <v>293.8186</v>
      </c>
      <c r="L2443">
        <v>8225</v>
      </c>
      <c r="M2443">
        <v>52.99</v>
      </c>
      <c r="N2443">
        <v>1504.66</v>
      </c>
      <c r="O2443">
        <v>2.3519999999999999</v>
      </c>
      <c r="P2443">
        <v>5.7249999999999996</v>
      </c>
      <c r="Q2443">
        <v>4.1900000000000004</v>
      </c>
      <c r="R2443">
        <v>1.2</v>
      </c>
      <c r="S2443">
        <v>1.71</v>
      </c>
      <c r="T2443">
        <v>1.24</v>
      </c>
      <c r="U2443">
        <v>1767</v>
      </c>
      <c r="V2443">
        <v>2952.01</v>
      </c>
      <c r="W2443">
        <v>7982.47</v>
      </c>
      <c r="X2443">
        <v>10147.33</v>
      </c>
      <c r="Y2443">
        <v>2020.69</v>
      </c>
      <c r="Z2443">
        <v>21410.2</v>
      </c>
    </row>
    <row r="2444" spans="2:26" x14ac:dyDescent="0.25">
      <c r="B2444" s="3">
        <v>43741</v>
      </c>
      <c r="C2444">
        <v>351.8</v>
      </c>
      <c r="D2444">
        <v>4.9984000000000002</v>
      </c>
      <c r="E2444">
        <v>96.04</v>
      </c>
      <c r="F2444">
        <v>98.470200000000006</v>
      </c>
      <c r="G2444">
        <v>98.864000000000004</v>
      </c>
      <c r="H2444">
        <v>1205.9000000000001</v>
      </c>
      <c r="I2444">
        <v>1.0965</v>
      </c>
      <c r="J2444">
        <v>7.1482999999999999</v>
      </c>
      <c r="K2444">
        <v>294.38659999999999</v>
      </c>
      <c r="L2444">
        <v>8160</v>
      </c>
      <c r="M2444">
        <v>52.07</v>
      </c>
      <c r="N2444">
        <v>1505.19</v>
      </c>
      <c r="O2444">
        <v>2.3290000000000002</v>
      </c>
      <c r="P2444">
        <v>5.75</v>
      </c>
      <c r="Q2444">
        <v>4.2</v>
      </c>
      <c r="R2444">
        <v>1.21</v>
      </c>
      <c r="S2444">
        <v>1.72</v>
      </c>
      <c r="T2444">
        <v>1.24</v>
      </c>
      <c r="U2444">
        <v>1757</v>
      </c>
      <c r="V2444">
        <v>2910.63</v>
      </c>
      <c r="W2444">
        <v>7872.27</v>
      </c>
      <c r="X2444">
        <v>10220.98</v>
      </c>
      <c r="Y2444">
        <v>2031.91</v>
      </c>
      <c r="Z2444">
        <v>21341.74</v>
      </c>
    </row>
    <row r="2445" spans="2:26" x14ac:dyDescent="0.25">
      <c r="B2445" s="3">
        <v>43740</v>
      </c>
      <c r="C2445">
        <v>347.88</v>
      </c>
      <c r="D2445">
        <v>4.8760000000000003</v>
      </c>
      <c r="E2445">
        <v>96.16</v>
      </c>
      <c r="F2445">
        <v>98.514799999999994</v>
      </c>
      <c r="G2445">
        <v>99.019000000000005</v>
      </c>
      <c r="H2445">
        <v>1205.9000000000001</v>
      </c>
      <c r="I2445">
        <v>1.0959000000000001</v>
      </c>
      <c r="J2445">
        <v>7.1482999999999999</v>
      </c>
      <c r="K2445">
        <v>291.82530000000003</v>
      </c>
      <c r="L2445">
        <v>8270</v>
      </c>
      <c r="M2445">
        <v>52.59</v>
      </c>
      <c r="N2445">
        <v>1499.45</v>
      </c>
      <c r="O2445">
        <v>2.2469999999999999</v>
      </c>
      <c r="P2445">
        <v>5.7050000000000001</v>
      </c>
      <c r="Q2445">
        <v>4.09</v>
      </c>
      <c r="R2445">
        <v>1.19</v>
      </c>
      <c r="S2445">
        <v>1.7</v>
      </c>
      <c r="T2445">
        <v>1.23</v>
      </c>
      <c r="U2445">
        <v>1803</v>
      </c>
      <c r="V2445">
        <v>2887.61</v>
      </c>
      <c r="W2445">
        <v>7785.25</v>
      </c>
      <c r="X2445">
        <v>10182.969999999999</v>
      </c>
      <c r="Y2445">
        <v>2031.91</v>
      </c>
      <c r="Z2445">
        <v>21778.61</v>
      </c>
    </row>
    <row r="2446" spans="2:26" x14ac:dyDescent="0.25">
      <c r="B2446" s="3">
        <v>43739</v>
      </c>
      <c r="C2446">
        <v>341.25</v>
      </c>
      <c r="D2446">
        <v>4.7344999999999997</v>
      </c>
      <c r="E2446">
        <v>96.32</v>
      </c>
      <c r="F2446">
        <v>98.568600000000004</v>
      </c>
      <c r="G2446">
        <v>99.128</v>
      </c>
      <c r="H2446">
        <v>1199.1500000000001</v>
      </c>
      <c r="I2446">
        <v>1.0932999999999999</v>
      </c>
      <c r="J2446">
        <v>7.1482999999999999</v>
      </c>
      <c r="K2446">
        <v>289.29000000000002</v>
      </c>
      <c r="L2446">
        <v>8325</v>
      </c>
      <c r="M2446">
        <v>52.54</v>
      </c>
      <c r="N2446">
        <v>1479.14</v>
      </c>
      <c r="O2446">
        <v>2.2829999999999999</v>
      </c>
      <c r="P2446">
        <v>5.76</v>
      </c>
      <c r="Q2446">
        <v>3.86</v>
      </c>
      <c r="R2446">
        <v>1.1599999999999999</v>
      </c>
      <c r="S2446">
        <v>1.66</v>
      </c>
      <c r="T2446">
        <v>1.23</v>
      </c>
      <c r="U2446">
        <v>1809</v>
      </c>
      <c r="V2446">
        <v>2940.25</v>
      </c>
      <c r="W2446">
        <v>7908.69</v>
      </c>
      <c r="X2446">
        <v>10200.969999999999</v>
      </c>
      <c r="Y2446">
        <v>2072.42</v>
      </c>
      <c r="Z2446">
        <v>21885.24</v>
      </c>
    </row>
    <row r="2447" spans="2:26" x14ac:dyDescent="0.25">
      <c r="B2447" s="3">
        <v>43738</v>
      </c>
      <c r="C2447">
        <v>337.51</v>
      </c>
      <c r="D2447">
        <v>4.6539000000000001</v>
      </c>
      <c r="E2447">
        <v>96.34</v>
      </c>
      <c r="F2447">
        <v>98.597800000000007</v>
      </c>
      <c r="G2447">
        <v>99.376999999999995</v>
      </c>
      <c r="H2447">
        <v>1196.25</v>
      </c>
      <c r="I2447">
        <v>1.0899000000000001</v>
      </c>
      <c r="J2447">
        <v>7.1482999999999999</v>
      </c>
      <c r="K2447">
        <v>288.39879999999999</v>
      </c>
      <c r="L2447">
        <v>8335</v>
      </c>
      <c r="M2447">
        <v>52.38</v>
      </c>
      <c r="N2447">
        <v>1472.49</v>
      </c>
      <c r="O2447">
        <v>2.33</v>
      </c>
      <c r="P2447">
        <v>5.69</v>
      </c>
      <c r="Q2447">
        <v>3.73</v>
      </c>
      <c r="R2447">
        <v>1.1499999999999999</v>
      </c>
      <c r="S2447">
        <v>1.66</v>
      </c>
      <c r="T2447">
        <v>1.23</v>
      </c>
      <c r="U2447">
        <v>1823</v>
      </c>
      <c r="V2447">
        <v>2976.74</v>
      </c>
      <c r="W2447">
        <v>7999.34</v>
      </c>
      <c r="X2447">
        <v>10200.969999999999</v>
      </c>
      <c r="Y2447">
        <v>2063.0500000000002</v>
      </c>
      <c r="Z2447">
        <v>21755.84</v>
      </c>
    </row>
    <row r="2448" spans="2:26" x14ac:dyDescent="0.25">
      <c r="B2448" s="3">
        <v>43737</v>
      </c>
      <c r="C2448">
        <v>355.12</v>
      </c>
      <c r="D2448">
        <v>4.6763000000000003</v>
      </c>
      <c r="E2448">
        <v>96.34</v>
      </c>
      <c r="F2448">
        <v>98.600700000000003</v>
      </c>
      <c r="G2448">
        <v>99.108999999999995</v>
      </c>
      <c r="H2448">
        <v>1199.95</v>
      </c>
      <c r="I2448">
        <v>1.0940000000000001</v>
      </c>
      <c r="J2448">
        <v>7.1227999999999998</v>
      </c>
      <c r="K2448">
        <v>289.24290000000002</v>
      </c>
      <c r="L2448">
        <v>8004.46</v>
      </c>
      <c r="M2448">
        <v>52.78</v>
      </c>
      <c r="N2448">
        <v>1497.01</v>
      </c>
      <c r="O2448">
        <v>2.4039999999999999</v>
      </c>
      <c r="P2448">
        <v>5.75</v>
      </c>
      <c r="Q2448">
        <v>3.77</v>
      </c>
      <c r="R2448">
        <v>1.1499999999999999</v>
      </c>
      <c r="S2448">
        <v>1.66</v>
      </c>
      <c r="T2448">
        <v>1.23</v>
      </c>
      <c r="U2448">
        <v>1857</v>
      </c>
      <c r="V2448">
        <v>2961.79</v>
      </c>
      <c r="W2448">
        <v>7939.63</v>
      </c>
      <c r="X2448">
        <v>10148.77</v>
      </c>
      <c r="Y2448">
        <v>2049.9299999999998</v>
      </c>
      <c r="Z2448">
        <v>21878.9</v>
      </c>
    </row>
    <row r="2449" spans="2:26" x14ac:dyDescent="0.25">
      <c r="B2449" s="3">
        <v>43736</v>
      </c>
      <c r="C2449">
        <v>355.12</v>
      </c>
      <c r="D2449">
        <v>4.6763000000000003</v>
      </c>
      <c r="E2449">
        <v>96.34</v>
      </c>
      <c r="F2449">
        <v>98.600700000000003</v>
      </c>
      <c r="G2449">
        <v>99.108999999999995</v>
      </c>
      <c r="H2449">
        <v>1199.95</v>
      </c>
      <c r="I2449">
        <v>1.0940000000000001</v>
      </c>
      <c r="J2449">
        <v>7.1227999999999998</v>
      </c>
      <c r="K2449">
        <v>289.24290000000002</v>
      </c>
      <c r="L2449">
        <v>8004.46</v>
      </c>
      <c r="M2449">
        <v>52.78</v>
      </c>
      <c r="N2449">
        <v>1497.01</v>
      </c>
      <c r="O2449">
        <v>2.4039999999999999</v>
      </c>
      <c r="P2449">
        <v>5.75</v>
      </c>
      <c r="Q2449">
        <v>3.77</v>
      </c>
      <c r="R2449">
        <v>1.1499999999999999</v>
      </c>
      <c r="S2449">
        <v>1.66</v>
      </c>
      <c r="T2449">
        <v>1.23</v>
      </c>
      <c r="U2449">
        <v>1857</v>
      </c>
      <c r="V2449">
        <v>2961.79</v>
      </c>
      <c r="W2449">
        <v>7939.63</v>
      </c>
      <c r="X2449">
        <v>10148.77</v>
      </c>
      <c r="Y2449">
        <v>2049.9299999999998</v>
      </c>
      <c r="Z2449">
        <v>21878.9</v>
      </c>
    </row>
    <row r="2450" spans="2:26" x14ac:dyDescent="0.25">
      <c r="B2450" s="3">
        <v>43735</v>
      </c>
      <c r="C2450">
        <v>355.12</v>
      </c>
      <c r="D2450">
        <v>4.6763000000000003</v>
      </c>
      <c r="E2450">
        <v>96.31</v>
      </c>
      <c r="F2450">
        <v>98.600700000000003</v>
      </c>
      <c r="G2450">
        <v>99.108999999999995</v>
      </c>
      <c r="H2450">
        <v>1199.95</v>
      </c>
      <c r="I2450">
        <v>1.0940000000000001</v>
      </c>
      <c r="J2450">
        <v>7.1227999999999998</v>
      </c>
      <c r="K2450">
        <v>289.24290000000002</v>
      </c>
      <c r="L2450">
        <v>8004.46</v>
      </c>
      <c r="M2450">
        <v>52.78</v>
      </c>
      <c r="N2450">
        <v>1497.01</v>
      </c>
      <c r="O2450">
        <v>2.4039999999999999</v>
      </c>
      <c r="P2450">
        <v>5.75</v>
      </c>
      <c r="Q2450">
        <v>3.77</v>
      </c>
      <c r="R2450">
        <v>1.1499999999999999</v>
      </c>
      <c r="S2450">
        <v>1.66</v>
      </c>
      <c r="T2450">
        <v>1.23</v>
      </c>
      <c r="U2450">
        <v>1857</v>
      </c>
      <c r="V2450">
        <v>2961.79</v>
      </c>
      <c r="W2450">
        <v>7939.63</v>
      </c>
      <c r="X2450">
        <v>10148.77</v>
      </c>
      <c r="Y2450">
        <v>2049.9299999999998</v>
      </c>
      <c r="Z2450">
        <v>21878.9</v>
      </c>
    </row>
    <row r="2451" spans="2:26" x14ac:dyDescent="0.25">
      <c r="B2451" s="3">
        <v>43734</v>
      </c>
      <c r="C2451">
        <v>354.33</v>
      </c>
      <c r="D2451">
        <v>4.6608000000000001</v>
      </c>
      <c r="E2451">
        <v>96.37</v>
      </c>
      <c r="F2451">
        <v>98.617699999999999</v>
      </c>
      <c r="G2451">
        <v>99.132000000000005</v>
      </c>
      <c r="H2451">
        <v>1198.8</v>
      </c>
      <c r="I2451">
        <v>1.0921000000000001</v>
      </c>
      <c r="J2451">
        <v>7.1326000000000001</v>
      </c>
      <c r="K2451">
        <v>287.91359999999997</v>
      </c>
      <c r="L2451">
        <v>8145</v>
      </c>
      <c r="M2451">
        <v>52.89</v>
      </c>
      <c r="N2451">
        <v>1504.78</v>
      </c>
      <c r="O2451">
        <v>2.4279999999999999</v>
      </c>
      <c r="P2451">
        <v>5.7050000000000001</v>
      </c>
      <c r="Q2451">
        <v>3.73</v>
      </c>
      <c r="R2451">
        <v>1.1499999999999999</v>
      </c>
      <c r="S2451">
        <v>1.66</v>
      </c>
      <c r="T2451">
        <v>1.23</v>
      </c>
      <c r="U2451">
        <v>1963</v>
      </c>
      <c r="V2451">
        <v>2977.62</v>
      </c>
      <c r="W2451">
        <v>8030.66</v>
      </c>
      <c r="X2451">
        <v>10212.27</v>
      </c>
      <c r="Y2451">
        <v>2074.52</v>
      </c>
      <c r="Z2451">
        <v>22048.240000000002</v>
      </c>
    </row>
    <row r="2452" spans="2:26" x14ac:dyDescent="0.25">
      <c r="B2452" s="3">
        <v>43733</v>
      </c>
      <c r="C2452">
        <v>351.63</v>
      </c>
      <c r="D2452">
        <v>4.6315999999999997</v>
      </c>
      <c r="E2452">
        <v>96.41</v>
      </c>
      <c r="F2452">
        <v>98.609899999999996</v>
      </c>
      <c r="G2452">
        <v>99.037000000000006</v>
      </c>
      <c r="H2452">
        <v>1198.8499999999999</v>
      </c>
      <c r="I2452">
        <v>1.0943000000000001</v>
      </c>
      <c r="J2452">
        <v>7.1315</v>
      </c>
      <c r="K2452">
        <v>289.1952</v>
      </c>
      <c r="L2452">
        <v>8350</v>
      </c>
      <c r="M2452">
        <v>52.78</v>
      </c>
      <c r="N2452">
        <v>1504.05</v>
      </c>
      <c r="O2452">
        <v>2.5019999999999998</v>
      </c>
      <c r="P2452">
        <v>5.6</v>
      </c>
      <c r="Q2452">
        <v>3.7</v>
      </c>
      <c r="R2452">
        <v>1.1499999999999999</v>
      </c>
      <c r="S2452">
        <v>1.66</v>
      </c>
      <c r="T2452">
        <v>1.23</v>
      </c>
      <c r="U2452">
        <v>2053</v>
      </c>
      <c r="V2452">
        <v>2984.87</v>
      </c>
      <c r="W2452">
        <v>8077.38</v>
      </c>
      <c r="X2452">
        <v>10168.780000000001</v>
      </c>
      <c r="Y2452">
        <v>2073.39</v>
      </c>
      <c r="Z2452">
        <v>22020.15</v>
      </c>
    </row>
    <row r="2453" spans="2:26" x14ac:dyDescent="0.25">
      <c r="B2453" s="3">
        <v>43732</v>
      </c>
      <c r="C2453">
        <v>354.13</v>
      </c>
      <c r="D2453">
        <v>4.6203000000000003</v>
      </c>
      <c r="E2453">
        <v>96.45</v>
      </c>
      <c r="F2453">
        <v>98.604699999999994</v>
      </c>
      <c r="G2453">
        <v>98.337000000000003</v>
      </c>
      <c r="H2453">
        <v>1195.7</v>
      </c>
      <c r="I2453">
        <v>1.1020000000000001</v>
      </c>
      <c r="J2453">
        <v>7.1163999999999996</v>
      </c>
      <c r="K2453">
        <v>287.07069999999999</v>
      </c>
      <c r="L2453">
        <v>8380</v>
      </c>
      <c r="M2453">
        <v>52.74</v>
      </c>
      <c r="N2453">
        <v>1531.87</v>
      </c>
      <c r="O2453">
        <v>2.5030000000000001</v>
      </c>
      <c r="P2453">
        <v>5.69</v>
      </c>
      <c r="Q2453">
        <v>3.7</v>
      </c>
      <c r="R2453">
        <v>1.1399999999999999</v>
      </c>
      <c r="S2453">
        <v>1.65</v>
      </c>
      <c r="T2453">
        <v>1.23</v>
      </c>
      <c r="U2453">
        <v>2116</v>
      </c>
      <c r="V2453">
        <v>2966.6</v>
      </c>
      <c r="W2453">
        <v>7993.63</v>
      </c>
      <c r="X2453">
        <v>10271.030000000001</v>
      </c>
      <c r="Y2453">
        <v>2101.04</v>
      </c>
      <c r="Z2453">
        <v>22098.84</v>
      </c>
    </row>
    <row r="2454" spans="2:26" x14ac:dyDescent="0.25">
      <c r="B2454" s="3">
        <v>43731</v>
      </c>
      <c r="C2454">
        <v>342.95</v>
      </c>
      <c r="D2454">
        <v>4.5338000000000003</v>
      </c>
      <c r="E2454">
        <v>96.47</v>
      </c>
      <c r="F2454">
        <v>98.581100000000006</v>
      </c>
      <c r="G2454">
        <v>98.599000000000004</v>
      </c>
      <c r="H2454">
        <v>1194</v>
      </c>
      <c r="I2454">
        <v>1.0992999999999999</v>
      </c>
      <c r="J2454">
        <v>7.1180000000000003</v>
      </c>
      <c r="K2454">
        <v>286.84410000000003</v>
      </c>
      <c r="L2454">
        <v>9805</v>
      </c>
      <c r="M2454">
        <v>53.38</v>
      </c>
      <c r="N2454">
        <v>1522.24</v>
      </c>
      <c r="O2454">
        <v>2.5270000000000001</v>
      </c>
      <c r="P2454">
        <v>5.75</v>
      </c>
      <c r="Q2454">
        <v>3.6</v>
      </c>
      <c r="R2454">
        <v>1.1299999999999999</v>
      </c>
      <c r="S2454">
        <v>1.63</v>
      </c>
      <c r="T2454">
        <v>1.23</v>
      </c>
      <c r="U2454">
        <v>2108</v>
      </c>
      <c r="V2454">
        <v>2991.78</v>
      </c>
      <c r="W2454">
        <v>8112.46</v>
      </c>
      <c r="X2454">
        <v>10287.92</v>
      </c>
      <c r="Y2454">
        <v>2091.6999999999998</v>
      </c>
      <c r="Z2454">
        <v>22079.09</v>
      </c>
    </row>
    <row r="2455" spans="2:26" x14ac:dyDescent="0.25">
      <c r="B2455" s="3">
        <v>43730</v>
      </c>
      <c r="C2455">
        <v>341.42</v>
      </c>
      <c r="D2455">
        <v>4.4953000000000003</v>
      </c>
      <c r="E2455">
        <v>96.48</v>
      </c>
      <c r="F2455">
        <v>98.588200000000001</v>
      </c>
      <c r="G2455">
        <v>98.513000000000005</v>
      </c>
      <c r="H2455">
        <v>1188.05</v>
      </c>
      <c r="I2455">
        <v>1.1016999999999999</v>
      </c>
      <c r="J2455">
        <v>7.0915999999999997</v>
      </c>
      <c r="K2455">
        <v>287.93299999999999</v>
      </c>
      <c r="L2455">
        <v>10180</v>
      </c>
      <c r="M2455">
        <v>52.64</v>
      </c>
      <c r="N2455">
        <v>1516.9</v>
      </c>
      <c r="O2455">
        <v>2.5339999999999998</v>
      </c>
      <c r="P2455">
        <v>5.9950000000000001</v>
      </c>
      <c r="Q2455">
        <v>3.59</v>
      </c>
      <c r="R2455">
        <v>1.1399999999999999</v>
      </c>
      <c r="S2455">
        <v>1.64</v>
      </c>
      <c r="T2455">
        <v>1.22</v>
      </c>
      <c r="U2455">
        <v>2131</v>
      </c>
      <c r="V2455">
        <v>2992.07</v>
      </c>
      <c r="W2455">
        <v>8117.67</v>
      </c>
      <c r="X2455">
        <v>10375.65</v>
      </c>
      <c r="Y2455">
        <v>2091.52</v>
      </c>
      <c r="Z2455">
        <v>22079.09</v>
      </c>
    </row>
    <row r="2456" spans="2:26" x14ac:dyDescent="0.25">
      <c r="B2456" s="3">
        <v>43729</v>
      </c>
      <c r="C2456">
        <v>341.42</v>
      </c>
      <c r="D2456">
        <v>4.4953000000000003</v>
      </c>
      <c r="E2456">
        <v>96.48</v>
      </c>
      <c r="F2456">
        <v>98.588200000000001</v>
      </c>
      <c r="G2456">
        <v>98.513000000000005</v>
      </c>
      <c r="H2456">
        <v>1188.05</v>
      </c>
      <c r="I2456">
        <v>1.1016999999999999</v>
      </c>
      <c r="J2456">
        <v>7.0915999999999997</v>
      </c>
      <c r="K2456">
        <v>287.93299999999999</v>
      </c>
      <c r="L2456">
        <v>10180</v>
      </c>
      <c r="M2456">
        <v>52.64</v>
      </c>
      <c r="N2456">
        <v>1516.9</v>
      </c>
      <c r="O2456">
        <v>2.5339999999999998</v>
      </c>
      <c r="P2456">
        <v>5.9950000000000001</v>
      </c>
      <c r="Q2456">
        <v>3.59</v>
      </c>
      <c r="R2456">
        <v>1.1399999999999999</v>
      </c>
      <c r="S2456">
        <v>1.64</v>
      </c>
      <c r="T2456">
        <v>1.22</v>
      </c>
      <c r="U2456">
        <v>2131</v>
      </c>
      <c r="V2456">
        <v>2992.07</v>
      </c>
      <c r="W2456">
        <v>8117.67</v>
      </c>
      <c r="X2456">
        <v>10375.65</v>
      </c>
      <c r="Y2456">
        <v>2091.52</v>
      </c>
      <c r="Z2456">
        <v>22079.09</v>
      </c>
    </row>
    <row r="2457" spans="2:26" x14ac:dyDescent="0.25">
      <c r="B2457" s="3">
        <v>43728</v>
      </c>
      <c r="C2457">
        <v>341.42</v>
      </c>
      <c r="D2457">
        <v>4.4953000000000003</v>
      </c>
      <c r="E2457">
        <v>96.48</v>
      </c>
      <c r="F2457">
        <v>98.588200000000001</v>
      </c>
      <c r="G2457">
        <v>98.513000000000005</v>
      </c>
      <c r="H2457">
        <v>1188.05</v>
      </c>
      <c r="I2457">
        <v>1.1016999999999999</v>
      </c>
      <c r="J2457">
        <v>7.0915999999999997</v>
      </c>
      <c r="K2457">
        <v>287.93299999999999</v>
      </c>
      <c r="L2457">
        <v>10180</v>
      </c>
      <c r="M2457">
        <v>52.64</v>
      </c>
      <c r="N2457">
        <v>1516.9</v>
      </c>
      <c r="O2457">
        <v>2.5339999999999998</v>
      </c>
      <c r="P2457">
        <v>5.9950000000000001</v>
      </c>
      <c r="Q2457">
        <v>3.59</v>
      </c>
      <c r="R2457">
        <v>1.1399999999999999</v>
      </c>
      <c r="S2457">
        <v>1.64</v>
      </c>
      <c r="T2457">
        <v>1.22</v>
      </c>
      <c r="U2457">
        <v>2131</v>
      </c>
      <c r="V2457">
        <v>2992.07</v>
      </c>
      <c r="W2457">
        <v>8117.67</v>
      </c>
      <c r="X2457">
        <v>10375.65</v>
      </c>
      <c r="Y2457">
        <v>2091.52</v>
      </c>
      <c r="Z2457">
        <v>22079.09</v>
      </c>
    </row>
    <row r="2458" spans="2:26" x14ac:dyDescent="0.25">
      <c r="B2458" s="3">
        <v>43727</v>
      </c>
      <c r="C2458">
        <v>341.08</v>
      </c>
      <c r="D2458">
        <v>4.4756999999999998</v>
      </c>
      <c r="E2458">
        <v>96.48</v>
      </c>
      <c r="F2458">
        <v>98.5548</v>
      </c>
      <c r="G2458">
        <v>98.272000000000006</v>
      </c>
      <c r="H2458">
        <v>1193.5999999999999</v>
      </c>
      <c r="I2458">
        <v>1.1041000000000001</v>
      </c>
      <c r="J2458">
        <v>7.0964999999999998</v>
      </c>
      <c r="K2458">
        <v>286.83260000000001</v>
      </c>
      <c r="L2458">
        <v>10155</v>
      </c>
      <c r="M2458">
        <v>52.42</v>
      </c>
      <c r="N2458">
        <v>1499.03</v>
      </c>
      <c r="O2458">
        <v>2.5379999999999998</v>
      </c>
      <c r="P2458">
        <v>5.8250000000000002</v>
      </c>
      <c r="Q2458">
        <v>3.55</v>
      </c>
      <c r="R2458">
        <v>1.1399999999999999</v>
      </c>
      <c r="S2458">
        <v>1.63</v>
      </c>
      <c r="T2458">
        <v>1.21</v>
      </c>
      <c r="U2458">
        <v>2192</v>
      </c>
      <c r="V2458">
        <v>3006.79</v>
      </c>
      <c r="W2458">
        <v>8182.88</v>
      </c>
      <c r="X2458">
        <v>10385.35</v>
      </c>
      <c r="Y2458">
        <v>2080.35</v>
      </c>
      <c r="Z2458">
        <v>22044.45</v>
      </c>
    </row>
    <row r="2459" spans="2:26" x14ac:dyDescent="0.25">
      <c r="B2459" s="3">
        <v>43726</v>
      </c>
      <c r="C2459">
        <v>340.51</v>
      </c>
      <c r="D2459">
        <v>4.47</v>
      </c>
      <c r="E2459">
        <v>96.53</v>
      </c>
      <c r="F2459">
        <v>98.513900000000007</v>
      </c>
      <c r="G2459">
        <v>98.561000000000007</v>
      </c>
      <c r="H2459">
        <v>1191.2</v>
      </c>
      <c r="I2459">
        <v>1.103</v>
      </c>
      <c r="J2459">
        <v>7.0860000000000003</v>
      </c>
      <c r="K2459">
        <v>290.00450000000001</v>
      </c>
      <c r="L2459">
        <v>10205</v>
      </c>
      <c r="M2459">
        <v>52.68</v>
      </c>
      <c r="N2459">
        <v>1494</v>
      </c>
      <c r="O2459">
        <v>2.637</v>
      </c>
      <c r="P2459">
        <v>5.8949999999999996</v>
      </c>
      <c r="Q2459">
        <v>3.56</v>
      </c>
      <c r="R2459">
        <v>1.1399999999999999</v>
      </c>
      <c r="S2459">
        <v>1.65</v>
      </c>
      <c r="T2459">
        <v>1.21</v>
      </c>
      <c r="U2459">
        <v>2266</v>
      </c>
      <c r="V2459">
        <v>3006.73</v>
      </c>
      <c r="W2459">
        <v>8177.39</v>
      </c>
      <c r="X2459">
        <v>10478.5</v>
      </c>
      <c r="Y2459">
        <v>2070.73</v>
      </c>
      <c r="Z2459">
        <v>21960.71</v>
      </c>
    </row>
    <row r="2460" spans="2:26" x14ac:dyDescent="0.25">
      <c r="B2460" s="3">
        <v>43725</v>
      </c>
      <c r="C2460">
        <v>344</v>
      </c>
      <c r="D2460">
        <v>4.4970999999999997</v>
      </c>
      <c r="E2460">
        <v>96.58</v>
      </c>
      <c r="F2460">
        <v>98.503699999999995</v>
      </c>
      <c r="G2460">
        <v>98.260999999999996</v>
      </c>
      <c r="H2460">
        <v>1190.6500000000001</v>
      </c>
      <c r="I2460">
        <v>1.1073</v>
      </c>
      <c r="J2460">
        <v>7.0922000000000001</v>
      </c>
      <c r="K2460">
        <v>291.26650000000001</v>
      </c>
      <c r="L2460">
        <v>10305</v>
      </c>
      <c r="M2460">
        <v>53.36</v>
      </c>
      <c r="N2460">
        <v>1501.38</v>
      </c>
      <c r="O2460">
        <v>2.6680000000000001</v>
      </c>
      <c r="P2460">
        <v>6.1349999999999998</v>
      </c>
      <c r="Q2460">
        <v>3.6</v>
      </c>
      <c r="R2460">
        <v>1.1599999999999999</v>
      </c>
      <c r="S2460">
        <v>1.66</v>
      </c>
      <c r="T2460">
        <v>1.22</v>
      </c>
      <c r="U2460">
        <v>2283</v>
      </c>
      <c r="V2460">
        <v>3005.7</v>
      </c>
      <c r="W2460">
        <v>8186.02</v>
      </c>
      <c r="X2460">
        <v>10502.37</v>
      </c>
      <c r="Y2460">
        <v>2062.33</v>
      </c>
      <c r="Z2460">
        <v>22001.32</v>
      </c>
    </row>
    <row r="2461" spans="2:26" x14ac:dyDescent="0.25">
      <c r="B2461" s="3">
        <v>43724</v>
      </c>
      <c r="C2461">
        <v>342.92</v>
      </c>
      <c r="D2461">
        <v>4.4641000000000002</v>
      </c>
      <c r="E2461">
        <v>96.58</v>
      </c>
      <c r="F2461">
        <v>98.488299999999995</v>
      </c>
      <c r="G2461">
        <v>98.61</v>
      </c>
      <c r="H2461">
        <v>1183.1500000000001</v>
      </c>
      <c r="I2461">
        <v>1.1001000000000001</v>
      </c>
      <c r="J2461">
        <v>7.0673000000000004</v>
      </c>
      <c r="K2461">
        <v>290.51319999999998</v>
      </c>
      <c r="L2461">
        <v>10135</v>
      </c>
      <c r="M2461">
        <v>53.83</v>
      </c>
      <c r="N2461">
        <v>1498.43</v>
      </c>
      <c r="O2461">
        <v>2.681</v>
      </c>
      <c r="P2461">
        <v>6.5350000000000001</v>
      </c>
      <c r="Q2461">
        <v>3.56</v>
      </c>
      <c r="R2461">
        <v>1.1599999999999999</v>
      </c>
      <c r="S2461">
        <v>1.66</v>
      </c>
      <c r="T2461">
        <v>1.21</v>
      </c>
      <c r="U2461">
        <v>2311</v>
      </c>
      <c r="V2461">
        <v>2997.96</v>
      </c>
      <c r="W2461">
        <v>8153.54</v>
      </c>
      <c r="X2461">
        <v>10628.25</v>
      </c>
      <c r="Y2461">
        <v>2062.2199999999998</v>
      </c>
      <c r="Z2461">
        <v>21988.29</v>
      </c>
    </row>
    <row r="2462" spans="2:26" x14ac:dyDescent="0.25">
      <c r="B2462" s="3">
        <v>43723</v>
      </c>
      <c r="C2462">
        <v>335.29</v>
      </c>
      <c r="D2462">
        <v>4.4741</v>
      </c>
      <c r="E2462">
        <v>96.53</v>
      </c>
      <c r="F2462">
        <v>98.447299999999998</v>
      </c>
      <c r="G2462">
        <v>98.257000000000005</v>
      </c>
      <c r="H2462">
        <v>1190.8</v>
      </c>
      <c r="I2462">
        <v>1.1073</v>
      </c>
      <c r="J2462">
        <v>7.0792999999999999</v>
      </c>
      <c r="K2462">
        <v>288.6893</v>
      </c>
      <c r="L2462">
        <v>10265</v>
      </c>
      <c r="M2462">
        <v>52.61</v>
      </c>
      <c r="N2462">
        <v>1488.53</v>
      </c>
      <c r="O2462">
        <v>2.6139999999999999</v>
      </c>
      <c r="P2462">
        <v>4.585</v>
      </c>
      <c r="Q2462">
        <v>3.61</v>
      </c>
      <c r="R2462">
        <v>1.1599999999999999</v>
      </c>
      <c r="S2462">
        <v>1.66</v>
      </c>
      <c r="T2462">
        <v>1.22</v>
      </c>
      <c r="U2462">
        <v>2312</v>
      </c>
      <c r="V2462">
        <v>3007.39</v>
      </c>
      <c r="W2462">
        <v>8176.71</v>
      </c>
      <c r="X2462">
        <v>10687.75</v>
      </c>
      <c r="Y2462">
        <v>2049.1999999999998</v>
      </c>
      <c r="Z2462">
        <v>21988.29</v>
      </c>
    </row>
    <row r="2463" spans="2:26" x14ac:dyDescent="0.25">
      <c r="B2463" s="3">
        <v>43722</v>
      </c>
      <c r="C2463">
        <v>335.29</v>
      </c>
      <c r="D2463">
        <v>4.4741</v>
      </c>
      <c r="E2463">
        <v>96.53</v>
      </c>
      <c r="F2463">
        <v>98.447299999999998</v>
      </c>
      <c r="G2463">
        <v>98.257000000000005</v>
      </c>
      <c r="H2463">
        <v>1190.8</v>
      </c>
      <c r="I2463">
        <v>1.1073</v>
      </c>
      <c r="J2463">
        <v>7.0792999999999999</v>
      </c>
      <c r="K2463">
        <v>288.6893</v>
      </c>
      <c r="L2463">
        <v>10265</v>
      </c>
      <c r="M2463">
        <v>52.61</v>
      </c>
      <c r="N2463">
        <v>1488.53</v>
      </c>
      <c r="O2463">
        <v>2.6139999999999999</v>
      </c>
      <c r="P2463">
        <v>4.585</v>
      </c>
      <c r="Q2463">
        <v>3.61</v>
      </c>
      <c r="R2463">
        <v>1.1599999999999999</v>
      </c>
      <c r="S2463">
        <v>1.66</v>
      </c>
      <c r="T2463">
        <v>1.22</v>
      </c>
      <c r="U2463">
        <v>2312</v>
      </c>
      <c r="V2463">
        <v>3007.39</v>
      </c>
      <c r="W2463">
        <v>8176.71</v>
      </c>
      <c r="X2463">
        <v>10687.75</v>
      </c>
      <c r="Y2463">
        <v>2049.1999999999998</v>
      </c>
      <c r="Z2463">
        <v>21988.29</v>
      </c>
    </row>
    <row r="2464" spans="2:26" x14ac:dyDescent="0.25">
      <c r="B2464" s="3">
        <v>43721</v>
      </c>
      <c r="C2464">
        <v>335.29</v>
      </c>
      <c r="D2464">
        <v>4.4741</v>
      </c>
      <c r="E2464">
        <v>96.51</v>
      </c>
      <c r="F2464">
        <v>98.447299999999998</v>
      </c>
      <c r="G2464">
        <v>98.257000000000005</v>
      </c>
      <c r="H2464">
        <v>1190.8</v>
      </c>
      <c r="I2464">
        <v>1.1073</v>
      </c>
      <c r="J2464">
        <v>7.0792999999999999</v>
      </c>
      <c r="K2464">
        <v>288.6893</v>
      </c>
      <c r="L2464">
        <v>10265</v>
      </c>
      <c r="M2464">
        <v>52.61</v>
      </c>
      <c r="N2464">
        <v>1488.53</v>
      </c>
      <c r="O2464">
        <v>2.6139999999999999</v>
      </c>
      <c r="P2464">
        <v>4.585</v>
      </c>
      <c r="Q2464">
        <v>3.61</v>
      </c>
      <c r="R2464">
        <v>1.1599999999999999</v>
      </c>
      <c r="S2464">
        <v>1.66</v>
      </c>
      <c r="T2464">
        <v>1.22</v>
      </c>
      <c r="U2464">
        <v>2312</v>
      </c>
      <c r="V2464">
        <v>3007.39</v>
      </c>
      <c r="W2464">
        <v>8176.71</v>
      </c>
      <c r="X2464">
        <v>10687.75</v>
      </c>
      <c r="Y2464">
        <v>2049.1999999999998</v>
      </c>
      <c r="Z2464">
        <v>21988.29</v>
      </c>
    </row>
    <row r="2465" spans="2:26" x14ac:dyDescent="0.25">
      <c r="B2465" s="3">
        <v>43720</v>
      </c>
      <c r="C2465">
        <v>334.72</v>
      </c>
      <c r="D2465">
        <v>4.5141999999999998</v>
      </c>
      <c r="E2465">
        <v>96.48</v>
      </c>
      <c r="F2465">
        <v>98.429199999999994</v>
      </c>
      <c r="G2465">
        <v>98.308999999999997</v>
      </c>
      <c r="H2465">
        <v>1190.8</v>
      </c>
      <c r="I2465">
        <v>1.1065</v>
      </c>
      <c r="J2465">
        <v>7.0792999999999999</v>
      </c>
      <c r="K2465">
        <v>291.012</v>
      </c>
      <c r="L2465">
        <v>10410</v>
      </c>
      <c r="M2465">
        <v>53.19</v>
      </c>
      <c r="N2465">
        <v>1499.26</v>
      </c>
      <c r="O2465">
        <v>2.5739999999999998</v>
      </c>
      <c r="P2465">
        <v>4.57</v>
      </c>
      <c r="Q2465">
        <v>3.65</v>
      </c>
      <c r="R2465">
        <v>1.17</v>
      </c>
      <c r="S2465">
        <v>1.66</v>
      </c>
      <c r="T2465">
        <v>1.21</v>
      </c>
      <c r="U2465">
        <v>2331</v>
      </c>
      <c r="V2465">
        <v>3009.57</v>
      </c>
      <c r="W2465">
        <v>8194.4699999999993</v>
      </c>
      <c r="X2465">
        <v>10592.37</v>
      </c>
      <c r="Y2465">
        <v>2049.1999999999998</v>
      </c>
      <c r="Z2465">
        <v>21759.61</v>
      </c>
    </row>
    <row r="2466" spans="2:26" x14ac:dyDescent="0.25">
      <c r="B2466" s="3">
        <v>43719</v>
      </c>
      <c r="C2466">
        <v>342.87</v>
      </c>
      <c r="D2466">
        <v>4.6002000000000001</v>
      </c>
      <c r="E2466">
        <v>96.43</v>
      </c>
      <c r="F2466">
        <v>98.436899999999994</v>
      </c>
      <c r="G2466">
        <v>98.644999999999996</v>
      </c>
      <c r="H2466">
        <v>1190.8</v>
      </c>
      <c r="I2466">
        <v>1.101</v>
      </c>
      <c r="J2466">
        <v>7.1158000000000001</v>
      </c>
      <c r="K2466">
        <v>292.70089999999999</v>
      </c>
      <c r="L2466">
        <v>10125</v>
      </c>
      <c r="M2466">
        <v>53.39</v>
      </c>
      <c r="N2466">
        <v>1497.2</v>
      </c>
      <c r="O2466">
        <v>2.552</v>
      </c>
      <c r="P2466">
        <v>4.57</v>
      </c>
      <c r="Q2466">
        <v>3.72</v>
      </c>
      <c r="R2466">
        <v>1.18</v>
      </c>
      <c r="S2466">
        <v>1.68</v>
      </c>
      <c r="T2466">
        <v>1.2</v>
      </c>
      <c r="U2466">
        <v>2366</v>
      </c>
      <c r="V2466">
        <v>3000.93</v>
      </c>
      <c r="W2466">
        <v>8169.68</v>
      </c>
      <c r="X2466">
        <v>10565.01</v>
      </c>
      <c r="Y2466">
        <v>2049.1999999999998</v>
      </c>
      <c r="Z2466">
        <v>21597.759999999998</v>
      </c>
    </row>
    <row r="2467" spans="2:26" x14ac:dyDescent="0.25">
      <c r="B2467" s="3">
        <v>43718</v>
      </c>
      <c r="C2467">
        <v>342.48</v>
      </c>
      <c r="D2467">
        <v>4.5830000000000002</v>
      </c>
      <c r="E2467">
        <v>96.38</v>
      </c>
      <c r="F2467">
        <v>98.451599999999999</v>
      </c>
      <c r="G2467">
        <v>98.325999999999993</v>
      </c>
      <c r="H2467">
        <v>1193.3499999999999</v>
      </c>
      <c r="I2467">
        <v>1.1043000000000001</v>
      </c>
      <c r="J2467">
        <v>7.1125999999999996</v>
      </c>
      <c r="K2467">
        <v>291.88029999999998</v>
      </c>
      <c r="L2467">
        <v>10060</v>
      </c>
      <c r="M2467">
        <v>53.91</v>
      </c>
      <c r="N2467">
        <v>1485.78</v>
      </c>
      <c r="O2467">
        <v>2.58</v>
      </c>
      <c r="P2467">
        <v>4.5250000000000004</v>
      </c>
      <c r="Q2467">
        <v>3.68</v>
      </c>
      <c r="R2467">
        <v>1.18</v>
      </c>
      <c r="S2467">
        <v>1.68</v>
      </c>
      <c r="T2467">
        <v>1.2</v>
      </c>
      <c r="U2467">
        <v>2393</v>
      </c>
      <c r="V2467">
        <v>2979.39</v>
      </c>
      <c r="W2467">
        <v>8084.16</v>
      </c>
      <c r="X2467">
        <v>10403.34</v>
      </c>
      <c r="Y2467">
        <v>2032.08</v>
      </c>
      <c r="Z2467">
        <v>21392.1</v>
      </c>
    </row>
    <row r="2468" spans="2:26" x14ac:dyDescent="0.25">
      <c r="B2468" s="3">
        <v>43717</v>
      </c>
      <c r="C2468">
        <v>344.43</v>
      </c>
      <c r="D2468">
        <v>4.601</v>
      </c>
      <c r="E2468">
        <v>96.33</v>
      </c>
      <c r="F2468">
        <v>98.421599999999998</v>
      </c>
      <c r="G2468">
        <v>98.281000000000006</v>
      </c>
      <c r="H2468">
        <v>1193.1500000000001</v>
      </c>
      <c r="I2468">
        <v>1.1048</v>
      </c>
      <c r="J2468">
        <v>7.1219999999999999</v>
      </c>
      <c r="K2468">
        <v>291.07580000000002</v>
      </c>
      <c r="L2468">
        <v>10370</v>
      </c>
      <c r="M2468">
        <v>53.93</v>
      </c>
      <c r="N2468">
        <v>1499.13</v>
      </c>
      <c r="O2468">
        <v>2.585</v>
      </c>
      <c r="P2468">
        <v>4.5049999999999999</v>
      </c>
      <c r="Q2468">
        <v>3.72</v>
      </c>
      <c r="R2468">
        <v>1.18</v>
      </c>
      <c r="S2468">
        <v>1.68</v>
      </c>
      <c r="T2468">
        <v>1.19</v>
      </c>
      <c r="U2468">
        <v>2422</v>
      </c>
      <c r="V2468">
        <v>2978.43</v>
      </c>
      <c r="W2468">
        <v>8087.44</v>
      </c>
      <c r="X2468">
        <v>10417.39</v>
      </c>
      <c r="Y2468">
        <v>2019.55</v>
      </c>
      <c r="Z2468">
        <v>21318.42</v>
      </c>
    </row>
    <row r="2469" spans="2:26" x14ac:dyDescent="0.25">
      <c r="B2469" s="3">
        <v>43716</v>
      </c>
      <c r="C2469">
        <v>348.15</v>
      </c>
      <c r="D2469">
        <v>4.7157999999999998</v>
      </c>
      <c r="E2469">
        <v>96.32</v>
      </c>
      <c r="F2469">
        <v>98.409300000000002</v>
      </c>
      <c r="G2469">
        <v>98.394000000000005</v>
      </c>
      <c r="H2469">
        <v>1196.95</v>
      </c>
      <c r="I2469">
        <v>1.1029</v>
      </c>
      <c r="J2469">
        <v>7.1163999999999996</v>
      </c>
      <c r="K2469">
        <v>293.7158</v>
      </c>
      <c r="L2469">
        <v>10460</v>
      </c>
      <c r="M2469">
        <v>53.85</v>
      </c>
      <c r="N2469">
        <v>1506.82</v>
      </c>
      <c r="O2469">
        <v>2.496</v>
      </c>
      <c r="P2469">
        <v>4.4749999999999996</v>
      </c>
      <c r="Q2469">
        <v>3.85</v>
      </c>
      <c r="R2469">
        <v>1.19</v>
      </c>
      <c r="S2469">
        <v>1.69</v>
      </c>
      <c r="T2469">
        <v>1.2</v>
      </c>
      <c r="U2469">
        <v>2462</v>
      </c>
      <c r="V2469">
        <v>2978.71</v>
      </c>
      <c r="W2469">
        <v>8103.07</v>
      </c>
      <c r="X2469">
        <v>10430.67</v>
      </c>
      <c r="Y2469">
        <v>2009.13</v>
      </c>
      <c r="Z2469">
        <v>21199.57</v>
      </c>
    </row>
    <row r="2470" spans="2:26" x14ac:dyDescent="0.25">
      <c r="B2470" s="3">
        <v>43715</v>
      </c>
      <c r="C2470">
        <v>348.15</v>
      </c>
      <c r="D2470">
        <v>4.7157999999999998</v>
      </c>
      <c r="E2470">
        <v>96.32</v>
      </c>
      <c r="F2470">
        <v>98.409300000000002</v>
      </c>
      <c r="G2470">
        <v>98.394000000000005</v>
      </c>
      <c r="H2470">
        <v>1196.95</v>
      </c>
      <c r="I2470">
        <v>1.1029</v>
      </c>
      <c r="J2470">
        <v>7.1163999999999996</v>
      </c>
      <c r="K2470">
        <v>293.7158</v>
      </c>
      <c r="L2470">
        <v>10460</v>
      </c>
      <c r="M2470">
        <v>53.85</v>
      </c>
      <c r="N2470">
        <v>1506.82</v>
      </c>
      <c r="O2470">
        <v>2.496</v>
      </c>
      <c r="P2470">
        <v>4.4749999999999996</v>
      </c>
      <c r="Q2470">
        <v>3.85</v>
      </c>
      <c r="R2470">
        <v>1.19</v>
      </c>
      <c r="S2470">
        <v>1.69</v>
      </c>
      <c r="T2470">
        <v>1.2</v>
      </c>
      <c r="U2470">
        <v>2462</v>
      </c>
      <c r="V2470">
        <v>2978.71</v>
      </c>
      <c r="W2470">
        <v>8103.07</v>
      </c>
      <c r="X2470">
        <v>10430.67</v>
      </c>
      <c r="Y2470">
        <v>2009.13</v>
      </c>
      <c r="Z2470">
        <v>21199.57</v>
      </c>
    </row>
    <row r="2471" spans="2:26" x14ac:dyDescent="0.25">
      <c r="B2471" s="3">
        <v>43714</v>
      </c>
      <c r="C2471">
        <v>348.15</v>
      </c>
      <c r="D2471">
        <v>4.7157999999999998</v>
      </c>
      <c r="E2471">
        <v>96.31</v>
      </c>
      <c r="F2471">
        <v>98.409300000000002</v>
      </c>
      <c r="G2471">
        <v>98.394000000000005</v>
      </c>
      <c r="H2471">
        <v>1196.95</v>
      </c>
      <c r="I2471">
        <v>1.1029</v>
      </c>
      <c r="J2471">
        <v>7.1163999999999996</v>
      </c>
      <c r="K2471">
        <v>293.7158</v>
      </c>
      <c r="L2471">
        <v>10460</v>
      </c>
      <c r="M2471">
        <v>53.85</v>
      </c>
      <c r="N2471">
        <v>1506.82</v>
      </c>
      <c r="O2471">
        <v>2.496</v>
      </c>
      <c r="P2471">
        <v>4.4749999999999996</v>
      </c>
      <c r="Q2471">
        <v>3.85</v>
      </c>
      <c r="R2471">
        <v>1.19</v>
      </c>
      <c r="S2471">
        <v>1.69</v>
      </c>
      <c r="T2471">
        <v>1.2</v>
      </c>
      <c r="U2471">
        <v>2462</v>
      </c>
      <c r="V2471">
        <v>2978.71</v>
      </c>
      <c r="W2471">
        <v>8103.07</v>
      </c>
      <c r="X2471">
        <v>10430.67</v>
      </c>
      <c r="Y2471">
        <v>2009.13</v>
      </c>
      <c r="Z2471">
        <v>21199.57</v>
      </c>
    </row>
    <row r="2472" spans="2:26" x14ac:dyDescent="0.25">
      <c r="B2472" s="3">
        <v>43713</v>
      </c>
      <c r="C2472">
        <v>344.43</v>
      </c>
      <c r="D2472">
        <v>4.7222999999999997</v>
      </c>
      <c r="E2472">
        <v>96.32</v>
      </c>
      <c r="F2472">
        <v>98.373199999999997</v>
      </c>
      <c r="G2472">
        <v>98.414000000000001</v>
      </c>
      <c r="H2472">
        <v>1200.2</v>
      </c>
      <c r="I2472">
        <v>1.1034999999999999</v>
      </c>
      <c r="J2472">
        <v>7.1492000000000004</v>
      </c>
      <c r="K2472">
        <v>291.41829999999999</v>
      </c>
      <c r="L2472">
        <v>10625</v>
      </c>
      <c r="M2472">
        <v>53.87</v>
      </c>
      <c r="N2472">
        <v>1519.05</v>
      </c>
      <c r="O2472">
        <v>2.4350000000000001</v>
      </c>
      <c r="P2472">
        <v>4.4749999999999996</v>
      </c>
      <c r="Q2472">
        <v>3.88</v>
      </c>
      <c r="R2472">
        <v>1.2</v>
      </c>
      <c r="S2472">
        <v>1.69</v>
      </c>
      <c r="T2472">
        <v>1.2</v>
      </c>
      <c r="U2472">
        <v>2499</v>
      </c>
      <c r="V2472">
        <v>2976</v>
      </c>
      <c r="W2472">
        <v>8116.83</v>
      </c>
      <c r="X2472">
        <v>10384.14</v>
      </c>
      <c r="Y2472">
        <v>2004.75</v>
      </c>
      <c r="Z2472">
        <v>21085.94</v>
      </c>
    </row>
    <row r="2473" spans="2:26" x14ac:dyDescent="0.25">
      <c r="B2473" s="3">
        <v>43712</v>
      </c>
      <c r="C2473">
        <v>354.29</v>
      </c>
      <c r="D2473">
        <v>4.8840000000000003</v>
      </c>
      <c r="E2473">
        <v>96.3</v>
      </c>
      <c r="F2473">
        <v>98.367400000000004</v>
      </c>
      <c r="G2473">
        <v>98.450999999999993</v>
      </c>
      <c r="H2473">
        <v>1208.05</v>
      </c>
      <c r="I2473">
        <v>1.1034999999999999</v>
      </c>
      <c r="J2473">
        <v>7.1459999999999999</v>
      </c>
      <c r="K2473">
        <v>294.21050000000002</v>
      </c>
      <c r="L2473">
        <v>10835</v>
      </c>
      <c r="M2473">
        <v>53.86</v>
      </c>
      <c r="N2473">
        <v>1552.55</v>
      </c>
      <c r="O2473">
        <v>2.4449999999999998</v>
      </c>
      <c r="P2473">
        <v>4.45</v>
      </c>
      <c r="Q2473">
        <v>4.0599999999999996</v>
      </c>
      <c r="R2473">
        <v>1.22</v>
      </c>
      <c r="S2473">
        <v>1.71</v>
      </c>
      <c r="T2473">
        <v>1.2</v>
      </c>
      <c r="U2473">
        <v>2518</v>
      </c>
      <c r="V2473">
        <v>2937.78</v>
      </c>
      <c r="W2473">
        <v>7976.88</v>
      </c>
      <c r="X2473">
        <v>10288.19</v>
      </c>
      <c r="Y2473">
        <v>1988.53</v>
      </c>
      <c r="Z2473">
        <v>20649.14</v>
      </c>
    </row>
    <row r="2474" spans="2:26" x14ac:dyDescent="0.25">
      <c r="B2474" s="3">
        <v>43711</v>
      </c>
      <c r="C2474">
        <v>359.49</v>
      </c>
      <c r="D2474">
        <v>4.8612000000000002</v>
      </c>
      <c r="E2474">
        <v>96.32</v>
      </c>
      <c r="F2474">
        <v>98.356999999999999</v>
      </c>
      <c r="G2474">
        <v>99</v>
      </c>
      <c r="H2474">
        <v>1215.7</v>
      </c>
      <c r="I2474">
        <v>1.0973999999999999</v>
      </c>
      <c r="J2474">
        <v>7.1788999999999996</v>
      </c>
      <c r="K2474">
        <v>290.79020000000003</v>
      </c>
      <c r="L2474">
        <v>10800</v>
      </c>
      <c r="M2474">
        <v>53.07</v>
      </c>
      <c r="N2474">
        <v>1547.1</v>
      </c>
      <c r="O2474">
        <v>2.3580000000000001</v>
      </c>
      <c r="P2474">
        <v>4.5599999999999996</v>
      </c>
      <c r="Q2474">
        <v>3.96</v>
      </c>
      <c r="R2474">
        <v>1.21</v>
      </c>
      <c r="S2474">
        <v>1.71</v>
      </c>
      <c r="T2474">
        <v>1.2</v>
      </c>
      <c r="U2474">
        <v>2501</v>
      </c>
      <c r="V2474">
        <v>2906.27</v>
      </c>
      <c r="W2474">
        <v>7874.16</v>
      </c>
      <c r="X2474">
        <v>10035.780000000001</v>
      </c>
      <c r="Y2474">
        <v>1965.69</v>
      </c>
      <c r="Z2474">
        <v>20625.16</v>
      </c>
    </row>
    <row r="2475" spans="2:26" x14ac:dyDescent="0.25">
      <c r="B2475" s="3">
        <v>43710</v>
      </c>
      <c r="C2475">
        <v>361</v>
      </c>
      <c r="D2475">
        <v>4.8287000000000004</v>
      </c>
      <c r="E2475">
        <v>96.34</v>
      </c>
      <c r="F2475">
        <v>98.344899999999996</v>
      </c>
      <c r="G2475">
        <v>98.915999999999997</v>
      </c>
      <c r="H2475">
        <v>1210.8</v>
      </c>
      <c r="I2475">
        <v>1.097</v>
      </c>
      <c r="J2475">
        <v>7.1719999999999997</v>
      </c>
      <c r="K2475">
        <v>290.00479999999999</v>
      </c>
      <c r="L2475">
        <v>9583.9599999999991</v>
      </c>
      <c r="M2475">
        <v>52.81</v>
      </c>
      <c r="N2475">
        <v>1529.29</v>
      </c>
      <c r="O2475">
        <v>2.2850000000000001</v>
      </c>
      <c r="P2475">
        <v>4.67</v>
      </c>
      <c r="Q2475">
        <v>3.94</v>
      </c>
      <c r="R2475">
        <v>1.21</v>
      </c>
      <c r="S2475">
        <v>1.7</v>
      </c>
      <c r="T2475">
        <v>1.21</v>
      </c>
      <c r="U2475">
        <v>2442</v>
      </c>
      <c r="V2475">
        <v>2926.46</v>
      </c>
      <c r="W2475">
        <v>7962.88</v>
      </c>
      <c r="X2475">
        <v>10103.36</v>
      </c>
      <c r="Y2475">
        <v>1969.19</v>
      </c>
      <c r="Z2475">
        <v>20620.189999999999</v>
      </c>
    </row>
    <row r="2476" spans="2:26" x14ac:dyDescent="0.25">
      <c r="B2476" s="3">
        <v>43709</v>
      </c>
      <c r="C2476">
        <v>361</v>
      </c>
      <c r="D2476">
        <v>4.843</v>
      </c>
      <c r="E2476">
        <v>96.34</v>
      </c>
      <c r="F2476">
        <v>98.358500000000006</v>
      </c>
      <c r="G2476">
        <v>98.915999999999997</v>
      </c>
      <c r="H2476">
        <v>1211.3</v>
      </c>
      <c r="I2476">
        <v>1.0982000000000001</v>
      </c>
      <c r="J2476">
        <v>7.1559999999999997</v>
      </c>
      <c r="K2476">
        <v>291.95389999999998</v>
      </c>
      <c r="L2476">
        <v>9583.9599999999991</v>
      </c>
      <c r="M2476">
        <v>52.81</v>
      </c>
      <c r="N2476">
        <v>1520.38</v>
      </c>
      <c r="O2476">
        <v>2.2850000000000001</v>
      </c>
      <c r="P2476">
        <v>4.67</v>
      </c>
      <c r="Q2476">
        <v>3.93</v>
      </c>
      <c r="R2476">
        <v>1.2</v>
      </c>
      <c r="S2476">
        <v>1.7</v>
      </c>
      <c r="T2476">
        <v>1.21</v>
      </c>
      <c r="U2476">
        <v>2378</v>
      </c>
      <c r="V2476">
        <v>2926.46</v>
      </c>
      <c r="W2476">
        <v>7962.88</v>
      </c>
      <c r="X2476">
        <v>10083.200000000001</v>
      </c>
      <c r="Y2476">
        <v>1967.79</v>
      </c>
      <c r="Z2476">
        <v>20704.37</v>
      </c>
    </row>
    <row r="2477" spans="2:26" x14ac:dyDescent="0.25">
      <c r="B2477" s="3">
        <v>43708</v>
      </c>
      <c r="C2477">
        <v>361</v>
      </c>
      <c r="D2477">
        <v>4.843</v>
      </c>
      <c r="E2477">
        <v>96.34</v>
      </c>
      <c r="F2477">
        <v>98.358500000000006</v>
      </c>
      <c r="G2477">
        <v>98.915999999999997</v>
      </c>
      <c r="H2477">
        <v>1211.3</v>
      </c>
      <c r="I2477">
        <v>1.0982000000000001</v>
      </c>
      <c r="J2477">
        <v>7.1559999999999997</v>
      </c>
      <c r="K2477">
        <v>291.95389999999998</v>
      </c>
      <c r="L2477">
        <v>9583.9599999999991</v>
      </c>
      <c r="M2477">
        <v>52.81</v>
      </c>
      <c r="N2477">
        <v>1520.38</v>
      </c>
      <c r="O2477">
        <v>2.2850000000000001</v>
      </c>
      <c r="P2477">
        <v>4.67</v>
      </c>
      <c r="Q2477">
        <v>3.93</v>
      </c>
      <c r="R2477">
        <v>1.2</v>
      </c>
      <c r="S2477">
        <v>1.7</v>
      </c>
      <c r="T2477">
        <v>1.21</v>
      </c>
      <c r="U2477">
        <v>2378</v>
      </c>
      <c r="V2477">
        <v>2926.46</v>
      </c>
      <c r="W2477">
        <v>7962.88</v>
      </c>
      <c r="X2477">
        <v>10083.200000000001</v>
      </c>
      <c r="Y2477">
        <v>1967.79</v>
      </c>
      <c r="Z2477">
        <v>20704.37</v>
      </c>
    </row>
    <row r="2478" spans="2:26" x14ac:dyDescent="0.25">
      <c r="B2478" s="3">
        <v>43707</v>
      </c>
      <c r="C2478">
        <v>361</v>
      </c>
      <c r="D2478">
        <v>4.843</v>
      </c>
      <c r="E2478">
        <v>96.29</v>
      </c>
      <c r="F2478">
        <v>98.358500000000006</v>
      </c>
      <c r="G2478">
        <v>98.915999999999997</v>
      </c>
      <c r="H2478">
        <v>1211.3</v>
      </c>
      <c r="I2478">
        <v>1.0982000000000001</v>
      </c>
      <c r="J2478">
        <v>7.1559999999999997</v>
      </c>
      <c r="K2478">
        <v>291.95389999999998</v>
      </c>
      <c r="L2478">
        <v>9583.9599999999991</v>
      </c>
      <c r="M2478">
        <v>52.81</v>
      </c>
      <c r="N2478">
        <v>1520.38</v>
      </c>
      <c r="O2478">
        <v>2.2850000000000001</v>
      </c>
      <c r="P2478">
        <v>4.67</v>
      </c>
      <c r="Q2478">
        <v>3.93</v>
      </c>
      <c r="R2478">
        <v>1.2</v>
      </c>
      <c r="S2478">
        <v>1.7</v>
      </c>
      <c r="T2478">
        <v>1.21</v>
      </c>
      <c r="U2478">
        <v>2378</v>
      </c>
      <c r="V2478">
        <v>2926.46</v>
      </c>
      <c r="W2478">
        <v>7962.88</v>
      </c>
      <c r="X2478">
        <v>10083.200000000001</v>
      </c>
      <c r="Y2478">
        <v>1967.79</v>
      </c>
      <c r="Z2478">
        <v>20704.37</v>
      </c>
    </row>
    <row r="2479" spans="2:26" x14ac:dyDescent="0.25">
      <c r="B2479" s="3">
        <v>43706</v>
      </c>
      <c r="C2479">
        <v>381.47</v>
      </c>
      <c r="D2479">
        <v>4.8224</v>
      </c>
      <c r="E2479">
        <v>96.29</v>
      </c>
      <c r="F2479">
        <v>98.310500000000005</v>
      </c>
      <c r="G2479">
        <v>98.507000000000005</v>
      </c>
      <c r="H2479">
        <v>1216.4000000000001</v>
      </c>
      <c r="I2479">
        <v>1.1056999999999999</v>
      </c>
      <c r="J2479">
        <v>7.1444999999999999</v>
      </c>
      <c r="K2479">
        <v>289.9255</v>
      </c>
      <c r="L2479">
        <v>9505</v>
      </c>
      <c r="M2479">
        <v>53.92</v>
      </c>
      <c r="N2479">
        <v>1527.63</v>
      </c>
      <c r="O2479">
        <v>2.2959999999999998</v>
      </c>
      <c r="P2479">
        <v>4.6500000000000004</v>
      </c>
      <c r="Q2479">
        <v>3.92</v>
      </c>
      <c r="R2479">
        <v>1.19</v>
      </c>
      <c r="S2479">
        <v>1.68</v>
      </c>
      <c r="T2479">
        <v>1.21</v>
      </c>
      <c r="U2479">
        <v>2277</v>
      </c>
      <c r="V2479">
        <v>2924.58</v>
      </c>
      <c r="W2479">
        <v>7973.39</v>
      </c>
      <c r="X2479">
        <v>9992.64</v>
      </c>
      <c r="Y2479">
        <v>1933.41</v>
      </c>
      <c r="Z2479">
        <v>20460.93</v>
      </c>
    </row>
    <row r="2480" spans="2:26" x14ac:dyDescent="0.25">
      <c r="B2480" s="3">
        <v>43705</v>
      </c>
      <c r="C2480">
        <v>384.82</v>
      </c>
      <c r="D2480">
        <v>4.8686999999999996</v>
      </c>
      <c r="E2480">
        <v>96.3</v>
      </c>
      <c r="F2480">
        <v>98.296300000000002</v>
      </c>
      <c r="G2480">
        <v>98.21</v>
      </c>
      <c r="H2480">
        <v>1214</v>
      </c>
      <c r="I2480">
        <v>1.1077999999999999</v>
      </c>
      <c r="J2480">
        <v>7.1651999999999996</v>
      </c>
      <c r="K2480">
        <v>291.23680000000002</v>
      </c>
      <c r="L2480">
        <v>9645</v>
      </c>
      <c r="M2480">
        <v>54.11</v>
      </c>
      <c r="N2480">
        <v>1539.01</v>
      </c>
      <c r="O2480">
        <v>2.2509999999999999</v>
      </c>
      <c r="P2480">
        <v>4.5750000000000002</v>
      </c>
      <c r="Q2480">
        <v>3.99</v>
      </c>
      <c r="R2480">
        <v>1.2</v>
      </c>
      <c r="S2480">
        <v>1.69</v>
      </c>
      <c r="T2480">
        <v>1.22</v>
      </c>
      <c r="U2480">
        <v>2267</v>
      </c>
      <c r="V2480">
        <v>2887.94</v>
      </c>
      <c r="W2480">
        <v>7856.88</v>
      </c>
      <c r="X2480">
        <v>9980.73</v>
      </c>
      <c r="Y2480">
        <v>1941.09</v>
      </c>
      <c r="Z2480">
        <v>20479.419999999998</v>
      </c>
    </row>
    <row r="2481" spans="2:26" x14ac:dyDescent="0.25">
      <c r="B2481" s="3">
        <v>43704</v>
      </c>
      <c r="C2481">
        <v>385.55</v>
      </c>
      <c r="D2481">
        <v>4.8605999999999998</v>
      </c>
      <c r="E2481">
        <v>96.3</v>
      </c>
      <c r="F2481">
        <v>98.2791</v>
      </c>
      <c r="G2481">
        <v>97.998999999999995</v>
      </c>
      <c r="H2481">
        <v>1211.0999999999999</v>
      </c>
      <c r="I2481">
        <v>1.109</v>
      </c>
      <c r="J2481">
        <v>7.1616999999999997</v>
      </c>
      <c r="K2481">
        <v>293.29610000000002</v>
      </c>
      <c r="L2481">
        <v>10165</v>
      </c>
      <c r="M2481">
        <v>54.17</v>
      </c>
      <c r="N2481">
        <v>1542.81</v>
      </c>
      <c r="O2481">
        <v>2.202</v>
      </c>
      <c r="P2481">
        <v>4.5599999999999996</v>
      </c>
      <c r="Q2481">
        <v>4.01</v>
      </c>
      <c r="R2481">
        <v>1.19</v>
      </c>
      <c r="S2481">
        <v>1.67</v>
      </c>
      <c r="T2481">
        <v>1.21</v>
      </c>
      <c r="U2481">
        <v>2213</v>
      </c>
      <c r="V2481">
        <v>2869.16</v>
      </c>
      <c r="W2481">
        <v>7826.95</v>
      </c>
      <c r="X2481">
        <v>9996.19</v>
      </c>
      <c r="Y2481">
        <v>1924.6</v>
      </c>
      <c r="Z2481">
        <v>20456.080000000002</v>
      </c>
    </row>
    <row r="2482" spans="2:26" x14ac:dyDescent="0.25">
      <c r="B2482" s="3">
        <v>43703</v>
      </c>
      <c r="C2482">
        <v>380.46</v>
      </c>
      <c r="D2482">
        <v>4.8300999999999998</v>
      </c>
      <c r="E2482">
        <v>96.29</v>
      </c>
      <c r="F2482">
        <v>98.2791</v>
      </c>
      <c r="G2482">
        <v>98.081000000000003</v>
      </c>
      <c r="H2482">
        <v>1217.75</v>
      </c>
      <c r="I2482">
        <v>1.1102000000000001</v>
      </c>
      <c r="J2482">
        <v>7.1512000000000002</v>
      </c>
      <c r="K2482">
        <v>291.81450000000001</v>
      </c>
      <c r="L2482">
        <v>10330</v>
      </c>
      <c r="M2482">
        <v>53.45</v>
      </c>
      <c r="N2482">
        <v>1527.31</v>
      </c>
      <c r="O2482">
        <v>2.23</v>
      </c>
      <c r="P2482">
        <v>4.57</v>
      </c>
      <c r="Q2482">
        <v>4</v>
      </c>
      <c r="R2482">
        <v>1.19</v>
      </c>
      <c r="S2482">
        <v>1.68</v>
      </c>
      <c r="T2482">
        <v>1.22</v>
      </c>
      <c r="U2482">
        <v>2168</v>
      </c>
      <c r="V2482">
        <v>2878.38</v>
      </c>
      <c r="W2482">
        <v>7853.74</v>
      </c>
      <c r="X2482">
        <v>10013.51</v>
      </c>
      <c r="Y2482">
        <v>1916.31</v>
      </c>
      <c r="Z2482">
        <v>20261.04</v>
      </c>
    </row>
    <row r="2483" spans="2:26" x14ac:dyDescent="0.25">
      <c r="B2483" s="3">
        <v>43702</v>
      </c>
      <c r="C2483">
        <v>382.57</v>
      </c>
      <c r="D2483">
        <v>4.8532999999999999</v>
      </c>
      <c r="E2483">
        <v>96.3</v>
      </c>
      <c r="F2483">
        <v>98.2774</v>
      </c>
      <c r="G2483">
        <v>97.64</v>
      </c>
      <c r="H2483">
        <v>1210.6500000000001</v>
      </c>
      <c r="I2483">
        <v>1.1144000000000001</v>
      </c>
      <c r="J2483">
        <v>7.0955000000000004</v>
      </c>
      <c r="K2483">
        <v>294.40960000000001</v>
      </c>
      <c r="L2483">
        <v>10460</v>
      </c>
      <c r="M2483">
        <v>53.54</v>
      </c>
      <c r="N2483">
        <v>1526.96</v>
      </c>
      <c r="O2483">
        <v>2.1520000000000001</v>
      </c>
      <c r="P2483">
        <v>4.57</v>
      </c>
      <c r="Q2483">
        <v>4.07</v>
      </c>
      <c r="R2483">
        <v>1.19</v>
      </c>
      <c r="S2483">
        <v>1.67</v>
      </c>
      <c r="T2483">
        <v>1.22</v>
      </c>
      <c r="U2483">
        <v>2168</v>
      </c>
      <c r="V2483">
        <v>2847.11</v>
      </c>
      <c r="W2483">
        <v>7751.77</v>
      </c>
      <c r="X2483">
        <v>10194.73</v>
      </c>
      <c r="Y2483">
        <v>1948.3</v>
      </c>
      <c r="Z2483">
        <v>20710.91</v>
      </c>
    </row>
    <row r="2484" spans="2:26" x14ac:dyDescent="0.25">
      <c r="B2484" s="3">
        <v>43701</v>
      </c>
      <c r="C2484">
        <v>382.57</v>
      </c>
      <c r="D2484">
        <v>4.8532999999999999</v>
      </c>
      <c r="E2484">
        <v>96.3</v>
      </c>
      <c r="F2484">
        <v>98.2774</v>
      </c>
      <c r="G2484">
        <v>97.64</v>
      </c>
      <c r="H2484">
        <v>1210.6500000000001</v>
      </c>
      <c r="I2484">
        <v>1.1144000000000001</v>
      </c>
      <c r="J2484">
        <v>7.0955000000000004</v>
      </c>
      <c r="K2484">
        <v>294.40960000000001</v>
      </c>
      <c r="L2484">
        <v>10460</v>
      </c>
      <c r="M2484">
        <v>53.54</v>
      </c>
      <c r="N2484">
        <v>1526.96</v>
      </c>
      <c r="O2484">
        <v>2.1520000000000001</v>
      </c>
      <c r="P2484">
        <v>4.57</v>
      </c>
      <c r="Q2484">
        <v>4.07</v>
      </c>
      <c r="R2484">
        <v>1.19</v>
      </c>
      <c r="S2484">
        <v>1.67</v>
      </c>
      <c r="T2484">
        <v>1.22</v>
      </c>
      <c r="U2484">
        <v>2168</v>
      </c>
      <c r="V2484">
        <v>2847.11</v>
      </c>
      <c r="W2484">
        <v>7751.77</v>
      </c>
      <c r="X2484">
        <v>10194.73</v>
      </c>
      <c r="Y2484">
        <v>1948.3</v>
      </c>
      <c r="Z2484">
        <v>20710.91</v>
      </c>
    </row>
    <row r="2485" spans="2:26" x14ac:dyDescent="0.25">
      <c r="B2485" s="3">
        <v>43700</v>
      </c>
      <c r="C2485">
        <v>382.57</v>
      </c>
      <c r="D2485">
        <v>4.8532999999999999</v>
      </c>
      <c r="E2485">
        <v>96.29</v>
      </c>
      <c r="F2485">
        <v>98.2774</v>
      </c>
      <c r="G2485">
        <v>97.64</v>
      </c>
      <c r="H2485">
        <v>1210.6500000000001</v>
      </c>
      <c r="I2485">
        <v>1.1144000000000001</v>
      </c>
      <c r="J2485">
        <v>7.0955000000000004</v>
      </c>
      <c r="K2485">
        <v>294.40960000000001</v>
      </c>
      <c r="L2485">
        <v>10460</v>
      </c>
      <c r="M2485">
        <v>53.54</v>
      </c>
      <c r="N2485">
        <v>1526.96</v>
      </c>
      <c r="O2485">
        <v>2.1520000000000001</v>
      </c>
      <c r="P2485">
        <v>4.57</v>
      </c>
      <c r="Q2485">
        <v>4.07</v>
      </c>
      <c r="R2485">
        <v>1.19</v>
      </c>
      <c r="S2485">
        <v>1.67</v>
      </c>
      <c r="T2485">
        <v>1.22</v>
      </c>
      <c r="U2485">
        <v>2168</v>
      </c>
      <c r="V2485">
        <v>2847.11</v>
      </c>
      <c r="W2485">
        <v>7751.77</v>
      </c>
      <c r="X2485">
        <v>10194.73</v>
      </c>
      <c r="Y2485">
        <v>1948.3</v>
      </c>
      <c r="Z2485">
        <v>20710.91</v>
      </c>
    </row>
    <row r="2486" spans="2:26" x14ac:dyDescent="0.25">
      <c r="B2486" s="3">
        <v>43699</v>
      </c>
      <c r="C2486">
        <v>375.41</v>
      </c>
      <c r="D2486">
        <v>4.7526999999999999</v>
      </c>
      <c r="E2486">
        <v>96.31</v>
      </c>
      <c r="F2486">
        <v>98.276200000000003</v>
      </c>
      <c r="G2486">
        <v>98.17</v>
      </c>
      <c r="H2486">
        <v>1207.4000000000001</v>
      </c>
      <c r="I2486">
        <v>1.1080000000000001</v>
      </c>
      <c r="J2486">
        <v>7.0833000000000004</v>
      </c>
      <c r="K2486">
        <v>297.32979999999998</v>
      </c>
      <c r="L2486">
        <v>10185</v>
      </c>
      <c r="M2486">
        <v>53.53</v>
      </c>
      <c r="N2486">
        <v>1498.06</v>
      </c>
      <c r="O2486">
        <v>2.1589999999999998</v>
      </c>
      <c r="P2486">
        <v>4.59</v>
      </c>
      <c r="Q2486">
        <v>3.93</v>
      </c>
      <c r="R2486">
        <v>1.18</v>
      </c>
      <c r="S2486">
        <v>1.66</v>
      </c>
      <c r="T2486">
        <v>1.22</v>
      </c>
      <c r="U2486">
        <v>2118</v>
      </c>
      <c r="V2486">
        <v>2922.95</v>
      </c>
      <c r="W2486">
        <v>7991.39</v>
      </c>
      <c r="X2486">
        <v>10122.9</v>
      </c>
      <c r="Y2486">
        <v>1951.01</v>
      </c>
      <c r="Z2486">
        <v>20628.009999999998</v>
      </c>
    </row>
    <row r="2487" spans="2:26" x14ac:dyDescent="0.25">
      <c r="B2487" s="3">
        <v>43698</v>
      </c>
      <c r="C2487">
        <v>380.22</v>
      </c>
      <c r="D2487">
        <v>4.8415999999999997</v>
      </c>
      <c r="E2487">
        <v>96.31</v>
      </c>
      <c r="F2487">
        <v>98.286699999999996</v>
      </c>
      <c r="G2487">
        <v>98.295000000000002</v>
      </c>
      <c r="H2487">
        <v>1202.4000000000001</v>
      </c>
      <c r="I2487">
        <v>1.1085</v>
      </c>
      <c r="J2487">
        <v>7.0627000000000004</v>
      </c>
      <c r="K2487">
        <v>298.57499999999999</v>
      </c>
      <c r="L2487">
        <v>10115</v>
      </c>
      <c r="M2487">
        <v>53.66</v>
      </c>
      <c r="N2487">
        <v>1502.65</v>
      </c>
      <c r="O2487">
        <v>2.17</v>
      </c>
      <c r="P2487">
        <v>4.6950000000000003</v>
      </c>
      <c r="Q2487">
        <v>3.97</v>
      </c>
      <c r="R2487">
        <v>1.19</v>
      </c>
      <c r="S2487">
        <v>1.67</v>
      </c>
      <c r="T2487">
        <v>1.22</v>
      </c>
      <c r="U2487">
        <v>2061</v>
      </c>
      <c r="V2487">
        <v>2924.43</v>
      </c>
      <c r="W2487">
        <v>8020.21</v>
      </c>
      <c r="X2487">
        <v>10177.290000000001</v>
      </c>
      <c r="Y2487">
        <v>1964.65</v>
      </c>
      <c r="Z2487">
        <v>20618.57</v>
      </c>
    </row>
    <row r="2488" spans="2:26" x14ac:dyDescent="0.25">
      <c r="B2488" s="3">
        <v>43697</v>
      </c>
      <c r="C2488">
        <v>384.93</v>
      </c>
      <c r="D2488">
        <v>5.0157999999999996</v>
      </c>
      <c r="E2488">
        <v>96.32</v>
      </c>
      <c r="F2488">
        <v>98.284300000000002</v>
      </c>
      <c r="G2488">
        <v>98.19</v>
      </c>
      <c r="H2488">
        <v>1208.25</v>
      </c>
      <c r="I2488">
        <v>1.1100000000000001</v>
      </c>
      <c r="J2488">
        <v>7.0605000000000002</v>
      </c>
      <c r="K2488">
        <v>297.4246</v>
      </c>
      <c r="L2488">
        <v>10775</v>
      </c>
      <c r="M2488">
        <v>53.46</v>
      </c>
      <c r="N2488">
        <v>1507.2</v>
      </c>
      <c r="O2488">
        <v>2.218</v>
      </c>
      <c r="P2488">
        <v>4.7</v>
      </c>
      <c r="Q2488">
        <v>4.22</v>
      </c>
      <c r="R2488">
        <v>1.22</v>
      </c>
      <c r="S2488">
        <v>1.7</v>
      </c>
      <c r="T2488">
        <v>1.22</v>
      </c>
      <c r="U2488">
        <v>2059</v>
      </c>
      <c r="V2488">
        <v>2900.51</v>
      </c>
      <c r="W2488">
        <v>7948.56</v>
      </c>
      <c r="X2488">
        <v>10132.77</v>
      </c>
      <c r="Y2488">
        <v>1960.25</v>
      </c>
      <c r="Z2488">
        <v>20677.22</v>
      </c>
    </row>
    <row r="2489" spans="2:26" x14ac:dyDescent="0.25">
      <c r="B2489" s="3">
        <v>43696</v>
      </c>
      <c r="C2489">
        <v>380.09</v>
      </c>
      <c r="D2489">
        <v>4.9752999999999998</v>
      </c>
      <c r="E2489">
        <v>96.32</v>
      </c>
      <c r="F2489">
        <v>98.275999999999996</v>
      </c>
      <c r="G2489">
        <v>98.346999999999994</v>
      </c>
      <c r="H2489">
        <v>1211</v>
      </c>
      <c r="I2489">
        <v>1.1077999999999999</v>
      </c>
      <c r="J2489">
        <v>7.0507</v>
      </c>
      <c r="K2489">
        <v>297.64170000000001</v>
      </c>
      <c r="L2489">
        <v>10745</v>
      </c>
      <c r="M2489">
        <v>53.98</v>
      </c>
      <c r="N2489">
        <v>1495.92</v>
      </c>
      <c r="O2489">
        <v>2.21</v>
      </c>
      <c r="P2489">
        <v>4.68</v>
      </c>
      <c r="Q2489">
        <v>4.18</v>
      </c>
      <c r="R2489">
        <v>1.22</v>
      </c>
      <c r="S2489">
        <v>1.7</v>
      </c>
      <c r="T2489">
        <v>1.21</v>
      </c>
      <c r="U2489">
        <v>2067</v>
      </c>
      <c r="V2489">
        <v>2923.65</v>
      </c>
      <c r="W2489">
        <v>8002.81</v>
      </c>
      <c r="X2489">
        <v>10109.15</v>
      </c>
      <c r="Y2489">
        <v>1939.9</v>
      </c>
      <c r="Z2489">
        <v>20563.16</v>
      </c>
    </row>
    <row r="2490" spans="2:26" x14ac:dyDescent="0.25">
      <c r="B2490" s="3">
        <v>43695</v>
      </c>
      <c r="C2490">
        <v>381.18</v>
      </c>
      <c r="D2490">
        <v>5.0827</v>
      </c>
      <c r="E2490">
        <v>96.33</v>
      </c>
      <c r="F2490">
        <v>98.264200000000002</v>
      </c>
      <c r="G2490">
        <v>98.141999999999996</v>
      </c>
      <c r="H2490">
        <v>1211.5</v>
      </c>
      <c r="I2490">
        <v>1.109</v>
      </c>
      <c r="J2490">
        <v>7.0427999999999997</v>
      </c>
      <c r="K2490">
        <v>301.61770000000001</v>
      </c>
      <c r="L2490">
        <v>10515</v>
      </c>
      <c r="M2490">
        <v>54</v>
      </c>
      <c r="N2490">
        <v>1513.52</v>
      </c>
      <c r="O2490">
        <v>2.2000000000000002</v>
      </c>
      <c r="P2490">
        <v>4.7249999999999996</v>
      </c>
      <c r="Q2490">
        <v>4.37</v>
      </c>
      <c r="R2490">
        <v>1.24</v>
      </c>
      <c r="S2490">
        <v>1.72</v>
      </c>
      <c r="T2490">
        <v>1.21</v>
      </c>
      <c r="U2490">
        <v>2088</v>
      </c>
      <c r="V2490">
        <v>2888.68</v>
      </c>
      <c r="W2490">
        <v>7895.99</v>
      </c>
      <c r="X2490">
        <v>9964.2999999999993</v>
      </c>
      <c r="Y2490">
        <v>1927.17</v>
      </c>
      <c r="Z2490">
        <v>20418.810000000001</v>
      </c>
    </row>
    <row r="2491" spans="2:26" x14ac:dyDescent="0.25">
      <c r="B2491" s="3">
        <v>43694</v>
      </c>
      <c r="C2491">
        <v>381.18</v>
      </c>
      <c r="D2491">
        <v>5.0827</v>
      </c>
      <c r="E2491">
        <v>96.33</v>
      </c>
      <c r="F2491">
        <v>98.264200000000002</v>
      </c>
      <c r="G2491">
        <v>98.141999999999996</v>
      </c>
      <c r="H2491">
        <v>1211.5</v>
      </c>
      <c r="I2491">
        <v>1.109</v>
      </c>
      <c r="J2491">
        <v>7.0427999999999997</v>
      </c>
      <c r="K2491">
        <v>301.61770000000001</v>
      </c>
      <c r="L2491">
        <v>10515</v>
      </c>
      <c r="M2491">
        <v>54</v>
      </c>
      <c r="N2491">
        <v>1513.52</v>
      </c>
      <c r="O2491">
        <v>2.2000000000000002</v>
      </c>
      <c r="P2491">
        <v>4.7249999999999996</v>
      </c>
      <c r="Q2491">
        <v>4.37</v>
      </c>
      <c r="R2491">
        <v>1.24</v>
      </c>
      <c r="S2491">
        <v>1.72</v>
      </c>
      <c r="T2491">
        <v>1.21</v>
      </c>
      <c r="U2491">
        <v>2088</v>
      </c>
      <c r="V2491">
        <v>2888.68</v>
      </c>
      <c r="W2491">
        <v>7895.99</v>
      </c>
      <c r="X2491">
        <v>9964.2999999999993</v>
      </c>
      <c r="Y2491">
        <v>1927.17</v>
      </c>
      <c r="Z2491">
        <v>20418.810000000001</v>
      </c>
    </row>
    <row r="2492" spans="2:26" x14ac:dyDescent="0.25">
      <c r="B2492" s="3">
        <v>43693</v>
      </c>
      <c r="C2492">
        <v>381.18</v>
      </c>
      <c r="D2492">
        <v>5.0827</v>
      </c>
      <c r="E2492">
        <v>96.26</v>
      </c>
      <c r="F2492">
        <v>98.264200000000002</v>
      </c>
      <c r="G2492">
        <v>98.141999999999996</v>
      </c>
      <c r="H2492">
        <v>1211.5</v>
      </c>
      <c r="I2492">
        <v>1.109</v>
      </c>
      <c r="J2492">
        <v>7.0427999999999997</v>
      </c>
      <c r="K2492">
        <v>301.61770000000001</v>
      </c>
      <c r="L2492">
        <v>10515</v>
      </c>
      <c r="M2492">
        <v>54</v>
      </c>
      <c r="N2492">
        <v>1513.52</v>
      </c>
      <c r="O2492">
        <v>2.2000000000000002</v>
      </c>
      <c r="P2492">
        <v>4.7249999999999996</v>
      </c>
      <c r="Q2492">
        <v>4.37</v>
      </c>
      <c r="R2492">
        <v>1.24</v>
      </c>
      <c r="S2492">
        <v>1.72</v>
      </c>
      <c r="T2492">
        <v>1.21</v>
      </c>
      <c r="U2492">
        <v>2088</v>
      </c>
      <c r="V2492">
        <v>2888.68</v>
      </c>
      <c r="W2492">
        <v>7895.99</v>
      </c>
      <c r="X2492">
        <v>9964.2999999999993</v>
      </c>
      <c r="Y2492">
        <v>1927.17</v>
      </c>
      <c r="Z2492">
        <v>20418.810000000001</v>
      </c>
    </row>
    <row r="2493" spans="2:26" x14ac:dyDescent="0.25">
      <c r="B2493" s="3">
        <v>43692</v>
      </c>
      <c r="C2493">
        <v>386.5</v>
      </c>
      <c r="D2493">
        <v>5.1363000000000003</v>
      </c>
      <c r="E2493">
        <v>96.3</v>
      </c>
      <c r="F2493">
        <v>98.284899999999993</v>
      </c>
      <c r="G2493">
        <v>98.144000000000005</v>
      </c>
      <c r="H2493">
        <v>1212.6500000000001</v>
      </c>
      <c r="I2493">
        <v>1.1107</v>
      </c>
      <c r="J2493">
        <v>7.0339999999999998</v>
      </c>
      <c r="K2493">
        <v>303.87990000000002</v>
      </c>
      <c r="L2493">
        <v>10130</v>
      </c>
      <c r="M2493">
        <v>54.11</v>
      </c>
      <c r="N2493">
        <v>1523.29</v>
      </c>
      <c r="O2493">
        <v>2.2320000000000002</v>
      </c>
      <c r="P2493">
        <v>4.32</v>
      </c>
      <c r="Q2493">
        <v>4.4400000000000004</v>
      </c>
      <c r="R2493">
        <v>1.24</v>
      </c>
      <c r="S2493">
        <v>1.72</v>
      </c>
      <c r="T2493">
        <v>1.21</v>
      </c>
      <c r="U2493">
        <v>2047</v>
      </c>
      <c r="V2493">
        <v>2847.6</v>
      </c>
      <c r="W2493">
        <v>7766.62</v>
      </c>
      <c r="X2493">
        <v>9903.41</v>
      </c>
      <c r="Y2493">
        <v>1938.37</v>
      </c>
      <c r="Z2493">
        <v>20405.650000000001</v>
      </c>
    </row>
    <row r="2494" spans="2:26" x14ac:dyDescent="0.25">
      <c r="B2494" s="3">
        <v>43691</v>
      </c>
      <c r="C2494">
        <v>383.39</v>
      </c>
      <c r="D2494">
        <v>5.0751999999999997</v>
      </c>
      <c r="E2494">
        <v>96.41</v>
      </c>
      <c r="F2494">
        <v>98.305300000000003</v>
      </c>
      <c r="G2494">
        <v>97.986999999999995</v>
      </c>
      <c r="H2494">
        <v>1212.6500000000001</v>
      </c>
      <c r="I2494">
        <v>1.1138999999999999</v>
      </c>
      <c r="J2494">
        <v>7.0236999999999998</v>
      </c>
      <c r="K2494">
        <v>300.5111</v>
      </c>
      <c r="L2494">
        <v>10160</v>
      </c>
      <c r="M2494">
        <v>54.58</v>
      </c>
      <c r="N2494">
        <v>1516.36</v>
      </c>
      <c r="O2494">
        <v>2.1429999999999998</v>
      </c>
      <c r="P2494">
        <v>4.32</v>
      </c>
      <c r="Q2494">
        <v>4.3899999999999997</v>
      </c>
      <c r="R2494">
        <v>1.23</v>
      </c>
      <c r="S2494">
        <v>1.71</v>
      </c>
      <c r="T2494">
        <v>1.21</v>
      </c>
      <c r="U2494">
        <v>1950</v>
      </c>
      <c r="V2494">
        <v>2840.6</v>
      </c>
      <c r="W2494">
        <v>7773.94</v>
      </c>
      <c r="X2494">
        <v>9866.18</v>
      </c>
      <c r="Y2494">
        <v>1938.37</v>
      </c>
      <c r="Z2494">
        <v>20655.13</v>
      </c>
    </row>
    <row r="2495" spans="2:26" x14ac:dyDescent="0.25">
      <c r="B2495" s="3">
        <v>43690</v>
      </c>
      <c r="C2495">
        <v>375.5</v>
      </c>
      <c r="D2495">
        <v>4.8497000000000003</v>
      </c>
      <c r="E2495">
        <v>96.51</v>
      </c>
      <c r="F2495">
        <v>98.302300000000002</v>
      </c>
      <c r="G2495">
        <v>97.811999999999998</v>
      </c>
      <c r="H2495">
        <v>1222.2</v>
      </c>
      <c r="I2495">
        <v>1.1171</v>
      </c>
      <c r="J2495">
        <v>7.0434000000000001</v>
      </c>
      <c r="K2495">
        <v>304.0838</v>
      </c>
      <c r="L2495">
        <v>10945</v>
      </c>
      <c r="M2495">
        <v>55.91</v>
      </c>
      <c r="N2495">
        <v>1501.51</v>
      </c>
      <c r="O2495">
        <v>2.1469999999999998</v>
      </c>
      <c r="P2495">
        <v>4.3150000000000004</v>
      </c>
      <c r="Q2495">
        <v>4.09</v>
      </c>
      <c r="R2495">
        <v>1.21</v>
      </c>
      <c r="S2495">
        <v>1.69</v>
      </c>
      <c r="T2495">
        <v>1.21</v>
      </c>
      <c r="U2495">
        <v>1864</v>
      </c>
      <c r="V2495">
        <v>2926.32</v>
      </c>
      <c r="W2495">
        <v>8016.36</v>
      </c>
      <c r="X2495">
        <v>9846.64</v>
      </c>
      <c r="Y2495">
        <v>1925.83</v>
      </c>
      <c r="Z2495">
        <v>20455.439999999999</v>
      </c>
    </row>
    <row r="2496" spans="2:26" x14ac:dyDescent="0.25">
      <c r="B2496" s="3">
        <v>43689</v>
      </c>
      <c r="C2496">
        <v>375.99</v>
      </c>
      <c r="D2496">
        <v>4.8719999999999999</v>
      </c>
      <c r="E2496">
        <v>96.58</v>
      </c>
      <c r="F2496">
        <v>98.3429</v>
      </c>
      <c r="G2496">
        <v>97.38</v>
      </c>
      <c r="H2496">
        <v>1216.05</v>
      </c>
      <c r="I2496">
        <v>1.1214</v>
      </c>
      <c r="J2496">
        <v>7.0578000000000003</v>
      </c>
      <c r="K2496">
        <v>305.76519999999999</v>
      </c>
      <c r="L2496">
        <v>11560</v>
      </c>
      <c r="M2496">
        <v>54.43</v>
      </c>
      <c r="N2496">
        <v>1511.16</v>
      </c>
      <c r="O2496">
        <v>2.105</v>
      </c>
      <c r="P2496">
        <v>4.3150000000000004</v>
      </c>
      <c r="Q2496">
        <v>4.24</v>
      </c>
      <c r="R2496">
        <v>1.21</v>
      </c>
      <c r="S2496">
        <v>1.68</v>
      </c>
      <c r="T2496">
        <v>1.21</v>
      </c>
      <c r="U2496">
        <v>1774</v>
      </c>
      <c r="V2496">
        <v>2883.75</v>
      </c>
      <c r="W2496">
        <v>7863.41</v>
      </c>
      <c r="X2496">
        <v>9997.94</v>
      </c>
      <c r="Y2496">
        <v>1942.29</v>
      </c>
      <c r="Z2496">
        <v>20684.82</v>
      </c>
    </row>
    <row r="2497" spans="2:26" x14ac:dyDescent="0.25">
      <c r="B2497" s="3">
        <v>43688</v>
      </c>
      <c r="C2497">
        <v>349.17</v>
      </c>
      <c r="D2497">
        <v>4.6239999999999997</v>
      </c>
      <c r="E2497">
        <v>96.63</v>
      </c>
      <c r="F2497">
        <v>98.320499999999996</v>
      </c>
      <c r="G2497">
        <v>97.491</v>
      </c>
      <c r="H2497">
        <v>1210</v>
      </c>
      <c r="I2497">
        <v>1.1200000000000001</v>
      </c>
      <c r="J2497">
        <v>7.0620000000000003</v>
      </c>
      <c r="K2497">
        <v>308.09980000000002</v>
      </c>
      <c r="L2497">
        <v>11945</v>
      </c>
      <c r="M2497">
        <v>54.39</v>
      </c>
      <c r="N2497">
        <v>1496.95</v>
      </c>
      <c r="O2497">
        <v>2.1190000000000002</v>
      </c>
      <c r="P2497">
        <v>4.3150000000000004</v>
      </c>
      <c r="Q2497">
        <v>4.1500000000000004</v>
      </c>
      <c r="R2497">
        <v>1.2</v>
      </c>
      <c r="S2497">
        <v>1.67</v>
      </c>
      <c r="T2497">
        <v>1.2</v>
      </c>
      <c r="U2497">
        <v>1748</v>
      </c>
      <c r="V2497">
        <v>2918.65</v>
      </c>
      <c r="W2497">
        <v>7959.14</v>
      </c>
      <c r="X2497">
        <v>9993.84</v>
      </c>
      <c r="Y2497">
        <v>1937.75</v>
      </c>
      <c r="Z2497">
        <v>20684.82</v>
      </c>
    </row>
    <row r="2498" spans="2:26" x14ac:dyDescent="0.25">
      <c r="B2498" s="3">
        <v>43687</v>
      </c>
      <c r="C2498">
        <v>349.17</v>
      </c>
      <c r="D2498">
        <v>4.6239999999999997</v>
      </c>
      <c r="E2498">
        <v>96.63</v>
      </c>
      <c r="F2498">
        <v>98.320499999999996</v>
      </c>
      <c r="G2498">
        <v>97.491</v>
      </c>
      <c r="H2498">
        <v>1210</v>
      </c>
      <c r="I2498">
        <v>1.1200000000000001</v>
      </c>
      <c r="J2498">
        <v>7.0620000000000003</v>
      </c>
      <c r="K2498">
        <v>308.09980000000002</v>
      </c>
      <c r="L2498">
        <v>11945</v>
      </c>
      <c r="M2498">
        <v>54.39</v>
      </c>
      <c r="N2498">
        <v>1496.95</v>
      </c>
      <c r="O2498">
        <v>2.1190000000000002</v>
      </c>
      <c r="P2498">
        <v>4.3150000000000004</v>
      </c>
      <c r="Q2498">
        <v>4.1500000000000004</v>
      </c>
      <c r="R2498">
        <v>1.2</v>
      </c>
      <c r="S2498">
        <v>1.67</v>
      </c>
      <c r="T2498">
        <v>1.2</v>
      </c>
      <c r="U2498">
        <v>1748</v>
      </c>
      <c r="V2498">
        <v>2918.65</v>
      </c>
      <c r="W2498">
        <v>7959.14</v>
      </c>
      <c r="X2498">
        <v>9993.84</v>
      </c>
      <c r="Y2498">
        <v>1937.75</v>
      </c>
      <c r="Z2498">
        <v>20684.82</v>
      </c>
    </row>
    <row r="2499" spans="2:26" x14ac:dyDescent="0.25">
      <c r="B2499" s="3">
        <v>43686</v>
      </c>
      <c r="C2499">
        <v>349.17</v>
      </c>
      <c r="D2499">
        <v>4.6239999999999997</v>
      </c>
      <c r="E2499">
        <v>96.63</v>
      </c>
      <c r="F2499">
        <v>98.320499999999996</v>
      </c>
      <c r="G2499">
        <v>97.491</v>
      </c>
      <c r="H2499">
        <v>1210</v>
      </c>
      <c r="I2499">
        <v>1.1200000000000001</v>
      </c>
      <c r="J2499">
        <v>7.0620000000000003</v>
      </c>
      <c r="K2499">
        <v>308.09980000000002</v>
      </c>
      <c r="L2499">
        <v>11945</v>
      </c>
      <c r="M2499">
        <v>54.39</v>
      </c>
      <c r="N2499">
        <v>1496.95</v>
      </c>
      <c r="O2499">
        <v>2.1190000000000002</v>
      </c>
      <c r="P2499">
        <v>4.3150000000000004</v>
      </c>
      <c r="Q2499">
        <v>4.1500000000000004</v>
      </c>
      <c r="R2499">
        <v>1.2</v>
      </c>
      <c r="S2499">
        <v>1.67</v>
      </c>
      <c r="T2499">
        <v>1.2</v>
      </c>
      <c r="U2499">
        <v>1748</v>
      </c>
      <c r="V2499">
        <v>2918.65</v>
      </c>
      <c r="W2499">
        <v>7959.14</v>
      </c>
      <c r="X2499">
        <v>9993.84</v>
      </c>
      <c r="Y2499">
        <v>1937.75</v>
      </c>
      <c r="Z2499">
        <v>20684.82</v>
      </c>
    </row>
    <row r="2500" spans="2:26" x14ac:dyDescent="0.25">
      <c r="B2500" s="3">
        <v>43685</v>
      </c>
      <c r="C2500">
        <v>355.76</v>
      </c>
      <c r="D2500">
        <v>4.6391</v>
      </c>
      <c r="E2500">
        <v>96.72</v>
      </c>
      <c r="F2500">
        <v>98.346400000000003</v>
      </c>
      <c r="G2500">
        <v>97.617999999999995</v>
      </c>
      <c r="H2500">
        <v>1209</v>
      </c>
      <c r="I2500">
        <v>1.1180000000000001</v>
      </c>
      <c r="J2500">
        <v>7.0450999999999997</v>
      </c>
      <c r="K2500">
        <v>308.41030000000001</v>
      </c>
      <c r="L2500">
        <v>11690</v>
      </c>
      <c r="M2500">
        <v>53.66</v>
      </c>
      <c r="N2500">
        <v>1500.95</v>
      </c>
      <c r="O2500">
        <v>2.1280000000000001</v>
      </c>
      <c r="P2500">
        <v>4.3150000000000004</v>
      </c>
      <c r="Q2500">
        <v>4.16</v>
      </c>
      <c r="R2500">
        <v>1.19</v>
      </c>
      <c r="S2500">
        <v>1.66</v>
      </c>
      <c r="T2500">
        <v>1.2</v>
      </c>
      <c r="U2500">
        <v>1720</v>
      </c>
      <c r="V2500">
        <v>2938.09</v>
      </c>
      <c r="W2500">
        <v>8039.16</v>
      </c>
      <c r="X2500">
        <v>10041.620000000001</v>
      </c>
      <c r="Y2500">
        <v>1920.61</v>
      </c>
      <c r="Z2500">
        <v>20593.349999999999</v>
      </c>
    </row>
    <row r="2501" spans="2:26" x14ac:dyDescent="0.25">
      <c r="B2501" s="3">
        <v>43684</v>
      </c>
      <c r="C2501">
        <v>359.79</v>
      </c>
      <c r="D2501">
        <v>4.8109999999999999</v>
      </c>
      <c r="E2501">
        <v>96.77</v>
      </c>
      <c r="F2501">
        <v>98.373000000000005</v>
      </c>
      <c r="G2501">
        <v>97.543999999999997</v>
      </c>
      <c r="H2501">
        <v>1214.8499999999999</v>
      </c>
      <c r="I2501">
        <v>1.1198999999999999</v>
      </c>
      <c r="J2501">
        <v>7.0602</v>
      </c>
      <c r="K2501">
        <v>305.63729999999998</v>
      </c>
      <c r="L2501">
        <v>11885</v>
      </c>
      <c r="M2501">
        <v>53.7</v>
      </c>
      <c r="N2501">
        <v>1501.16</v>
      </c>
      <c r="O2501">
        <v>2.0830000000000002</v>
      </c>
      <c r="P2501">
        <v>4.3150000000000004</v>
      </c>
      <c r="Q2501">
        <v>4.4000000000000004</v>
      </c>
      <c r="R2501">
        <v>1.22</v>
      </c>
      <c r="S2501">
        <v>1.69</v>
      </c>
      <c r="T2501">
        <v>1.23</v>
      </c>
      <c r="U2501">
        <v>1712</v>
      </c>
      <c r="V2501">
        <v>2883.98</v>
      </c>
      <c r="W2501">
        <v>7862.83</v>
      </c>
      <c r="X2501">
        <v>9993.34</v>
      </c>
      <c r="Y2501">
        <v>1909.71</v>
      </c>
      <c r="Z2501">
        <v>20516.560000000001</v>
      </c>
    </row>
    <row r="2502" spans="2:26" x14ac:dyDescent="0.25">
      <c r="B2502" s="3">
        <v>43683</v>
      </c>
      <c r="C2502">
        <v>363.67</v>
      </c>
      <c r="D2502">
        <v>4.7457000000000003</v>
      </c>
      <c r="E2502">
        <v>96.86</v>
      </c>
      <c r="F2502">
        <v>98.354399999999998</v>
      </c>
      <c r="G2502">
        <v>97.63</v>
      </c>
      <c r="H2502">
        <v>1215.25</v>
      </c>
      <c r="I2502">
        <v>1.1198999999999999</v>
      </c>
      <c r="J2502">
        <v>7.0254000000000003</v>
      </c>
      <c r="K2502">
        <v>304.09100000000001</v>
      </c>
      <c r="L2502">
        <v>11830</v>
      </c>
      <c r="M2502">
        <v>53.47</v>
      </c>
      <c r="N2502">
        <v>1474.42</v>
      </c>
      <c r="O2502">
        <v>2.1110000000000002</v>
      </c>
      <c r="P2502">
        <v>4.3049999999999997</v>
      </c>
      <c r="Q2502">
        <v>4.3099999999999996</v>
      </c>
      <c r="R2502">
        <v>1.19</v>
      </c>
      <c r="S2502">
        <v>1.67</v>
      </c>
      <c r="T2502">
        <v>1.2</v>
      </c>
      <c r="U2502">
        <v>1734</v>
      </c>
      <c r="V2502">
        <v>2881.77</v>
      </c>
      <c r="W2502">
        <v>7833.27</v>
      </c>
      <c r="X2502">
        <v>10012.24</v>
      </c>
      <c r="Y2502">
        <v>1917.5</v>
      </c>
      <c r="Z2502">
        <v>20585.310000000001</v>
      </c>
    </row>
    <row r="2503" spans="2:26" x14ac:dyDescent="0.25">
      <c r="B2503" s="3">
        <v>43682</v>
      </c>
      <c r="C2503">
        <v>365.21</v>
      </c>
      <c r="D2503">
        <v>4.7733999999999996</v>
      </c>
      <c r="E2503">
        <v>96.86</v>
      </c>
      <c r="F2503">
        <v>98.367199999999997</v>
      </c>
      <c r="G2503">
        <v>97.522000000000006</v>
      </c>
      <c r="H2503">
        <v>1214.95</v>
      </c>
      <c r="I2503">
        <v>1.1203000000000001</v>
      </c>
      <c r="J2503">
        <v>7.0507</v>
      </c>
      <c r="K2503">
        <v>306.31369999999998</v>
      </c>
      <c r="L2503">
        <v>11910</v>
      </c>
      <c r="M2503">
        <v>53.92</v>
      </c>
      <c r="N2503">
        <v>1463.7</v>
      </c>
      <c r="O2503">
        <v>2.0699999999999998</v>
      </c>
      <c r="P2503">
        <v>4.3049999999999997</v>
      </c>
      <c r="Q2503">
        <v>4.37</v>
      </c>
      <c r="R2503">
        <v>1.19</v>
      </c>
      <c r="S2503">
        <v>1.67</v>
      </c>
      <c r="T2503">
        <v>1.18</v>
      </c>
      <c r="U2503">
        <v>1774</v>
      </c>
      <c r="V2503">
        <v>2844.74</v>
      </c>
      <c r="W2503">
        <v>7726.04</v>
      </c>
      <c r="X2503">
        <v>10081.64</v>
      </c>
      <c r="Y2503">
        <v>1946.98</v>
      </c>
      <c r="Z2503">
        <v>20720.29</v>
      </c>
    </row>
    <row r="2504" spans="2:26" x14ac:dyDescent="0.25">
      <c r="B2504" s="3">
        <v>43681</v>
      </c>
      <c r="C2504">
        <v>348.25</v>
      </c>
      <c r="D2504">
        <v>4.4546000000000001</v>
      </c>
      <c r="E2504">
        <v>96.98</v>
      </c>
      <c r="F2504">
        <v>98.3874</v>
      </c>
      <c r="G2504">
        <v>98.073999999999998</v>
      </c>
      <c r="H2504">
        <v>1197.9000000000001</v>
      </c>
      <c r="I2504">
        <v>1.1108</v>
      </c>
      <c r="J2504">
        <v>6.9405000000000001</v>
      </c>
      <c r="K2504">
        <v>309.75420000000003</v>
      </c>
      <c r="L2504">
        <v>10600</v>
      </c>
      <c r="M2504">
        <v>53.77</v>
      </c>
      <c r="N2504">
        <v>1440.83</v>
      </c>
      <c r="O2504">
        <v>2.121</v>
      </c>
      <c r="P2504">
        <v>4.2750000000000004</v>
      </c>
      <c r="Q2504">
        <v>3.97</v>
      </c>
      <c r="R2504">
        <v>1.1299999999999999</v>
      </c>
      <c r="S2504">
        <v>1.59</v>
      </c>
      <c r="T2504">
        <v>1.18</v>
      </c>
      <c r="U2504">
        <v>1788</v>
      </c>
      <c r="V2504">
        <v>2932.05</v>
      </c>
      <c r="W2504">
        <v>8004.07</v>
      </c>
      <c r="X2504">
        <v>10348.629999999999</v>
      </c>
      <c r="Y2504">
        <v>1998.13</v>
      </c>
      <c r="Z2504">
        <v>21087.16</v>
      </c>
    </row>
    <row r="2505" spans="2:26" x14ac:dyDescent="0.25">
      <c r="B2505" s="3">
        <v>43680</v>
      </c>
      <c r="C2505">
        <v>348.25</v>
      </c>
      <c r="D2505">
        <v>4.4546000000000001</v>
      </c>
      <c r="E2505">
        <v>96.98</v>
      </c>
      <c r="F2505">
        <v>98.3874</v>
      </c>
      <c r="G2505">
        <v>98.073999999999998</v>
      </c>
      <c r="H2505">
        <v>1197.9000000000001</v>
      </c>
      <c r="I2505">
        <v>1.1108</v>
      </c>
      <c r="J2505">
        <v>6.9405000000000001</v>
      </c>
      <c r="K2505">
        <v>309.75420000000003</v>
      </c>
      <c r="L2505">
        <v>10600</v>
      </c>
      <c r="M2505">
        <v>53.77</v>
      </c>
      <c r="N2505">
        <v>1440.83</v>
      </c>
      <c r="O2505">
        <v>2.121</v>
      </c>
      <c r="P2505">
        <v>4.2750000000000004</v>
      </c>
      <c r="Q2505">
        <v>3.97</v>
      </c>
      <c r="R2505">
        <v>1.1299999999999999</v>
      </c>
      <c r="S2505">
        <v>1.59</v>
      </c>
      <c r="T2505">
        <v>1.18</v>
      </c>
      <c r="U2505">
        <v>1788</v>
      </c>
      <c r="V2505">
        <v>2932.05</v>
      </c>
      <c r="W2505">
        <v>8004.07</v>
      </c>
      <c r="X2505">
        <v>10348.629999999999</v>
      </c>
      <c r="Y2505">
        <v>1998.13</v>
      </c>
      <c r="Z2505">
        <v>21087.16</v>
      </c>
    </row>
    <row r="2506" spans="2:26" x14ac:dyDescent="0.25">
      <c r="B2506" s="3">
        <v>43679</v>
      </c>
      <c r="C2506">
        <v>348.25</v>
      </c>
      <c r="D2506">
        <v>4.4546000000000001</v>
      </c>
      <c r="E2506">
        <v>96.95</v>
      </c>
      <c r="F2506">
        <v>98.3874</v>
      </c>
      <c r="G2506">
        <v>98.073999999999998</v>
      </c>
      <c r="H2506">
        <v>1197.9000000000001</v>
      </c>
      <c r="I2506">
        <v>1.1108</v>
      </c>
      <c r="J2506">
        <v>6.9405000000000001</v>
      </c>
      <c r="K2506">
        <v>309.75420000000003</v>
      </c>
      <c r="L2506">
        <v>10600</v>
      </c>
      <c r="M2506">
        <v>53.77</v>
      </c>
      <c r="N2506">
        <v>1440.83</v>
      </c>
      <c r="O2506">
        <v>2.121</v>
      </c>
      <c r="P2506">
        <v>4.2750000000000004</v>
      </c>
      <c r="Q2506">
        <v>3.97</v>
      </c>
      <c r="R2506">
        <v>1.1299999999999999</v>
      </c>
      <c r="S2506">
        <v>1.59</v>
      </c>
      <c r="T2506">
        <v>1.18</v>
      </c>
      <c r="U2506">
        <v>1788</v>
      </c>
      <c r="V2506">
        <v>2932.05</v>
      </c>
      <c r="W2506">
        <v>8004.07</v>
      </c>
      <c r="X2506">
        <v>10348.629999999999</v>
      </c>
      <c r="Y2506">
        <v>1998.13</v>
      </c>
      <c r="Z2506">
        <v>21087.16</v>
      </c>
    </row>
    <row r="2507" spans="2:26" x14ac:dyDescent="0.25">
      <c r="B2507" s="3">
        <v>43678</v>
      </c>
      <c r="C2507">
        <v>347.84</v>
      </c>
      <c r="D2507">
        <v>4.3529</v>
      </c>
      <c r="E2507">
        <v>97.05</v>
      </c>
      <c r="F2507">
        <v>98.389099999999999</v>
      </c>
      <c r="G2507">
        <v>98.369</v>
      </c>
      <c r="H2507">
        <v>1188.55</v>
      </c>
      <c r="I2507">
        <v>1.1085</v>
      </c>
      <c r="J2507">
        <v>6.8986999999999998</v>
      </c>
      <c r="K2507">
        <v>311.58420000000001</v>
      </c>
      <c r="L2507">
        <v>10450</v>
      </c>
      <c r="M2507">
        <v>52.07</v>
      </c>
      <c r="N2507">
        <v>1445.18</v>
      </c>
      <c r="O2507">
        <v>2.202</v>
      </c>
      <c r="P2507">
        <v>4.29</v>
      </c>
      <c r="Q2507">
        <v>3.88</v>
      </c>
      <c r="R2507">
        <v>1.1100000000000001</v>
      </c>
      <c r="S2507">
        <v>1.57</v>
      </c>
      <c r="T2507">
        <v>1.18</v>
      </c>
      <c r="U2507">
        <v>1812</v>
      </c>
      <c r="V2507">
        <v>2953.56</v>
      </c>
      <c r="W2507">
        <v>8111.12</v>
      </c>
      <c r="X2507">
        <v>10621.57</v>
      </c>
      <c r="Y2507">
        <v>2017.34</v>
      </c>
      <c r="Z2507">
        <v>21540.99</v>
      </c>
    </row>
    <row r="2508" spans="2:26" x14ac:dyDescent="0.25">
      <c r="B2508" s="3">
        <v>43677</v>
      </c>
      <c r="C2508">
        <v>332.98</v>
      </c>
      <c r="D2508">
        <v>4.1997999999999998</v>
      </c>
      <c r="E2508">
        <v>97.06</v>
      </c>
      <c r="F2508">
        <v>98.382199999999997</v>
      </c>
      <c r="G2508">
        <v>98.516000000000005</v>
      </c>
      <c r="H2508">
        <v>1183.05</v>
      </c>
      <c r="I2508">
        <v>1.1075999999999999</v>
      </c>
      <c r="J2508">
        <v>6.8844000000000003</v>
      </c>
      <c r="K2508">
        <v>311.91340000000002</v>
      </c>
      <c r="L2508">
        <v>10115</v>
      </c>
      <c r="M2508">
        <v>53.63</v>
      </c>
      <c r="N2508">
        <v>1413.78</v>
      </c>
      <c r="O2508">
        <v>2.2330000000000001</v>
      </c>
      <c r="P2508">
        <v>4.2750000000000004</v>
      </c>
      <c r="Q2508">
        <v>3.71</v>
      </c>
      <c r="R2508">
        <v>1.08</v>
      </c>
      <c r="S2508">
        <v>1.54</v>
      </c>
      <c r="T2508">
        <v>1.18</v>
      </c>
      <c r="U2508">
        <v>1868</v>
      </c>
      <c r="V2508">
        <v>2980.38</v>
      </c>
      <c r="W2508">
        <v>8175.42</v>
      </c>
      <c r="X2508">
        <v>10675.31</v>
      </c>
      <c r="Y2508">
        <v>2024.55</v>
      </c>
      <c r="Z2508">
        <v>21521.53</v>
      </c>
    </row>
    <row r="2509" spans="2:26" x14ac:dyDescent="0.25">
      <c r="B2509" s="3">
        <v>43676</v>
      </c>
      <c r="C2509">
        <v>350.58</v>
      </c>
      <c r="D2509">
        <v>4.1994999999999996</v>
      </c>
      <c r="E2509">
        <v>97.04</v>
      </c>
      <c r="F2509">
        <v>98.397800000000004</v>
      </c>
      <c r="G2509">
        <v>98.05</v>
      </c>
      <c r="H2509">
        <v>1181.9000000000001</v>
      </c>
      <c r="I2509">
        <v>1.1154999999999999</v>
      </c>
      <c r="J2509">
        <v>6.8845000000000001</v>
      </c>
      <c r="K2509">
        <v>311.69839999999999</v>
      </c>
      <c r="L2509">
        <v>9735</v>
      </c>
      <c r="M2509">
        <v>53.45</v>
      </c>
      <c r="N2509">
        <v>1430.88</v>
      </c>
      <c r="O2509">
        <v>2.137</v>
      </c>
      <c r="P2509">
        <v>4.28</v>
      </c>
      <c r="Q2509">
        <v>3.71</v>
      </c>
      <c r="R2509">
        <v>1.08</v>
      </c>
      <c r="S2509">
        <v>1.54</v>
      </c>
      <c r="T2509">
        <v>1.17</v>
      </c>
      <c r="U2509">
        <v>1899</v>
      </c>
      <c r="V2509">
        <v>3013.18</v>
      </c>
      <c r="W2509">
        <v>8273.61</v>
      </c>
      <c r="X2509">
        <v>10818.35</v>
      </c>
      <c r="Y2509">
        <v>2038.68</v>
      </c>
      <c r="Z2509">
        <v>21709.31</v>
      </c>
    </row>
    <row r="2510" spans="2:26" x14ac:dyDescent="0.25">
      <c r="B2510" s="3">
        <v>43675</v>
      </c>
      <c r="C2510">
        <v>348.83</v>
      </c>
      <c r="D2510">
        <v>4.149</v>
      </c>
      <c r="E2510">
        <v>97.03</v>
      </c>
      <c r="F2510">
        <v>98.380600000000001</v>
      </c>
      <c r="G2510">
        <v>98.043999999999997</v>
      </c>
      <c r="H2510">
        <v>1183.55</v>
      </c>
      <c r="I2510">
        <v>1.1145</v>
      </c>
      <c r="J2510">
        <v>6.8933999999999997</v>
      </c>
      <c r="K2510">
        <v>312.98259999999999</v>
      </c>
      <c r="L2510">
        <v>9530</v>
      </c>
      <c r="M2510">
        <v>53.2</v>
      </c>
      <c r="N2510">
        <v>1426.8</v>
      </c>
      <c r="O2510">
        <v>2.141</v>
      </c>
      <c r="P2510">
        <v>4.3250000000000002</v>
      </c>
      <c r="Q2510">
        <v>3.67</v>
      </c>
      <c r="R2510">
        <v>1.07</v>
      </c>
      <c r="S2510">
        <v>1.53</v>
      </c>
      <c r="T2510">
        <v>1.17</v>
      </c>
      <c r="U2510">
        <v>1922</v>
      </c>
      <c r="V2510">
        <v>3020.97</v>
      </c>
      <c r="W2510">
        <v>8293.33</v>
      </c>
      <c r="X2510">
        <v>10780.59</v>
      </c>
      <c r="Y2510">
        <v>2029.48</v>
      </c>
      <c r="Z2510">
        <v>21616.799999999999</v>
      </c>
    </row>
    <row r="2511" spans="2:26" x14ac:dyDescent="0.25">
      <c r="B2511" s="3">
        <v>43674</v>
      </c>
      <c r="C2511">
        <v>348.68</v>
      </c>
      <c r="D2511">
        <v>4.1322000000000001</v>
      </c>
      <c r="E2511">
        <v>96.99</v>
      </c>
      <c r="F2511">
        <v>98.341899999999995</v>
      </c>
      <c r="G2511">
        <v>98.01</v>
      </c>
      <c r="H2511">
        <v>1185</v>
      </c>
      <c r="I2511">
        <v>1.1128</v>
      </c>
      <c r="J2511">
        <v>6.8795000000000002</v>
      </c>
      <c r="K2511">
        <v>313.50029999999998</v>
      </c>
      <c r="L2511">
        <v>9763.48</v>
      </c>
      <c r="M2511">
        <v>53.72</v>
      </c>
      <c r="N2511">
        <v>1418.9</v>
      </c>
      <c r="O2511">
        <v>2.169</v>
      </c>
      <c r="P2511">
        <v>4.38</v>
      </c>
      <c r="Q2511">
        <v>3.64</v>
      </c>
      <c r="R2511">
        <v>1.08</v>
      </c>
      <c r="S2511">
        <v>1.53</v>
      </c>
      <c r="T2511">
        <v>1.18</v>
      </c>
      <c r="U2511">
        <v>1937</v>
      </c>
      <c r="V2511">
        <v>3025.86</v>
      </c>
      <c r="W2511">
        <v>8330.2099999999991</v>
      </c>
      <c r="X2511">
        <v>10853.17</v>
      </c>
      <c r="Y2511">
        <v>2066.2600000000002</v>
      </c>
      <c r="Z2511">
        <v>21658.15</v>
      </c>
    </row>
    <row r="2512" spans="2:26" x14ac:dyDescent="0.25">
      <c r="B2512" s="3">
        <v>43673</v>
      </c>
      <c r="C2512">
        <v>348.68</v>
      </c>
      <c r="D2512">
        <v>4.1322000000000001</v>
      </c>
      <c r="E2512">
        <v>96.99</v>
      </c>
      <c r="F2512">
        <v>98.341899999999995</v>
      </c>
      <c r="G2512">
        <v>98.01</v>
      </c>
      <c r="H2512">
        <v>1185</v>
      </c>
      <c r="I2512">
        <v>1.1128</v>
      </c>
      <c r="J2512">
        <v>6.8795000000000002</v>
      </c>
      <c r="K2512">
        <v>313.50029999999998</v>
      </c>
      <c r="L2512">
        <v>9763.48</v>
      </c>
      <c r="M2512">
        <v>53.72</v>
      </c>
      <c r="N2512">
        <v>1418.9</v>
      </c>
      <c r="O2512">
        <v>2.169</v>
      </c>
      <c r="P2512">
        <v>4.38</v>
      </c>
      <c r="Q2512">
        <v>3.64</v>
      </c>
      <c r="R2512">
        <v>1.08</v>
      </c>
      <c r="S2512">
        <v>1.53</v>
      </c>
      <c r="T2512">
        <v>1.18</v>
      </c>
      <c r="U2512">
        <v>1937</v>
      </c>
      <c r="V2512">
        <v>3025.86</v>
      </c>
      <c r="W2512">
        <v>8330.2099999999991</v>
      </c>
      <c r="X2512">
        <v>10853.17</v>
      </c>
      <c r="Y2512">
        <v>2066.2600000000002</v>
      </c>
      <c r="Z2512">
        <v>21658.15</v>
      </c>
    </row>
    <row r="2513" spans="2:26" x14ac:dyDescent="0.25">
      <c r="B2513" s="3">
        <v>43672</v>
      </c>
      <c r="C2513">
        <v>348.68</v>
      </c>
      <c r="D2513">
        <v>4.1322000000000001</v>
      </c>
      <c r="E2513">
        <v>96.99</v>
      </c>
      <c r="F2513">
        <v>98.341899999999995</v>
      </c>
      <c r="G2513">
        <v>98.01</v>
      </c>
      <c r="H2513">
        <v>1185</v>
      </c>
      <c r="I2513">
        <v>1.1128</v>
      </c>
      <c r="J2513">
        <v>6.8795000000000002</v>
      </c>
      <c r="K2513">
        <v>313.50029999999998</v>
      </c>
      <c r="L2513">
        <v>9763.48</v>
      </c>
      <c r="M2513">
        <v>53.72</v>
      </c>
      <c r="N2513">
        <v>1418.9</v>
      </c>
      <c r="O2513">
        <v>2.169</v>
      </c>
      <c r="P2513">
        <v>4.38</v>
      </c>
      <c r="Q2513">
        <v>3.64</v>
      </c>
      <c r="R2513">
        <v>1.08</v>
      </c>
      <c r="S2513">
        <v>1.53</v>
      </c>
      <c r="T2513">
        <v>1.18</v>
      </c>
      <c r="U2513">
        <v>1937</v>
      </c>
      <c r="V2513">
        <v>3025.86</v>
      </c>
      <c r="W2513">
        <v>8330.2099999999991</v>
      </c>
      <c r="X2513">
        <v>10853.17</v>
      </c>
      <c r="Y2513">
        <v>2066.2600000000002</v>
      </c>
      <c r="Z2513">
        <v>21658.15</v>
      </c>
    </row>
    <row r="2514" spans="2:26" x14ac:dyDescent="0.25">
      <c r="B2514" s="3">
        <v>43671</v>
      </c>
      <c r="C2514">
        <v>348.4</v>
      </c>
      <c r="D2514">
        <v>4.1558000000000002</v>
      </c>
      <c r="E2514">
        <v>96.97</v>
      </c>
      <c r="F2514">
        <v>98.358000000000004</v>
      </c>
      <c r="G2514">
        <v>97.817999999999998</v>
      </c>
      <c r="H2514">
        <v>1181.45</v>
      </c>
      <c r="I2514">
        <v>1.1147</v>
      </c>
      <c r="J2514">
        <v>6.8726000000000003</v>
      </c>
      <c r="K2514">
        <v>313.34750000000003</v>
      </c>
      <c r="L2514">
        <v>9865</v>
      </c>
      <c r="M2514">
        <v>53.21</v>
      </c>
      <c r="N2514">
        <v>1414.58</v>
      </c>
      <c r="O2514">
        <v>2.2440000000000002</v>
      </c>
      <c r="P2514">
        <v>4.4450000000000003</v>
      </c>
      <c r="Q2514">
        <v>3.67</v>
      </c>
      <c r="R2514">
        <v>1.08</v>
      </c>
      <c r="S2514">
        <v>1.53</v>
      </c>
      <c r="T2514">
        <v>1.18</v>
      </c>
      <c r="U2514">
        <v>1947</v>
      </c>
      <c r="V2514">
        <v>3003.67</v>
      </c>
      <c r="W2514">
        <v>8238.5400000000009</v>
      </c>
      <c r="X2514">
        <v>10930.36</v>
      </c>
      <c r="Y2514">
        <v>2074.48</v>
      </c>
      <c r="Z2514">
        <v>21756.55</v>
      </c>
    </row>
    <row r="2515" spans="2:26" x14ac:dyDescent="0.25">
      <c r="B2515" s="3">
        <v>43670</v>
      </c>
      <c r="C2515">
        <v>351.19</v>
      </c>
      <c r="D2515">
        <v>4.2119999999999997</v>
      </c>
      <c r="E2515">
        <v>96.95</v>
      </c>
      <c r="F2515">
        <v>98.339100000000002</v>
      </c>
      <c r="G2515">
        <v>97.728999999999999</v>
      </c>
      <c r="H2515">
        <v>1177.9000000000001</v>
      </c>
      <c r="I2515">
        <v>1.1140000000000001</v>
      </c>
      <c r="J2515">
        <v>6.8719000000000001</v>
      </c>
      <c r="K2515">
        <v>312.24529999999999</v>
      </c>
      <c r="L2515">
        <v>9640</v>
      </c>
      <c r="M2515">
        <v>52.92</v>
      </c>
      <c r="N2515">
        <v>1425.86</v>
      </c>
      <c r="O2515">
        <v>2.2200000000000002</v>
      </c>
      <c r="P2515">
        <v>4.45</v>
      </c>
      <c r="Q2515">
        <v>3.72</v>
      </c>
      <c r="R2515">
        <v>1.0900000000000001</v>
      </c>
      <c r="S2515">
        <v>1.54</v>
      </c>
      <c r="T2515">
        <v>1.18</v>
      </c>
      <c r="U2515">
        <v>2014</v>
      </c>
      <c r="V2515">
        <v>3019.56</v>
      </c>
      <c r="W2515">
        <v>8321.5</v>
      </c>
      <c r="X2515">
        <v>10858.88</v>
      </c>
      <c r="Y2515">
        <v>2082.3000000000002</v>
      </c>
      <c r="Z2515">
        <v>21709.57</v>
      </c>
    </row>
    <row r="2516" spans="2:26" x14ac:dyDescent="0.25">
      <c r="B2516" s="3">
        <v>43669</v>
      </c>
      <c r="C2516">
        <v>351.32</v>
      </c>
      <c r="D2516">
        <v>4.2308000000000003</v>
      </c>
      <c r="E2516">
        <v>96.97</v>
      </c>
      <c r="F2516">
        <v>98.335099999999997</v>
      </c>
      <c r="G2516">
        <v>97.704999999999998</v>
      </c>
      <c r="H2516">
        <v>1179</v>
      </c>
      <c r="I2516">
        <v>1.1152</v>
      </c>
      <c r="J2516">
        <v>6.8792</v>
      </c>
      <c r="K2516">
        <v>312.54570000000001</v>
      </c>
      <c r="L2516">
        <v>10150</v>
      </c>
      <c r="M2516">
        <v>53.42</v>
      </c>
      <c r="N2516">
        <v>1417.83</v>
      </c>
      <c r="O2516">
        <v>2.2999999999999998</v>
      </c>
      <c r="P2516">
        <v>4.5250000000000004</v>
      </c>
      <c r="Q2516">
        <v>3.75</v>
      </c>
      <c r="R2516">
        <v>1.1000000000000001</v>
      </c>
      <c r="S2516">
        <v>1.55</v>
      </c>
      <c r="T2516">
        <v>1.18</v>
      </c>
      <c r="U2516">
        <v>2165</v>
      </c>
      <c r="V2516">
        <v>3005.47</v>
      </c>
      <c r="W2516">
        <v>8251.4</v>
      </c>
      <c r="X2516">
        <v>10809.92</v>
      </c>
      <c r="Y2516">
        <v>2101.4499999999998</v>
      </c>
      <c r="Z2516">
        <v>21620.880000000001</v>
      </c>
    </row>
    <row r="2517" spans="2:26" x14ac:dyDescent="0.25">
      <c r="B2517" s="3">
        <v>43668</v>
      </c>
      <c r="C2517">
        <v>355.1</v>
      </c>
      <c r="D2517">
        <v>4.2775999999999996</v>
      </c>
      <c r="E2517">
        <v>96.97</v>
      </c>
      <c r="F2517">
        <v>98.3309</v>
      </c>
      <c r="G2517">
        <v>97.257000000000005</v>
      </c>
      <c r="H2517">
        <v>1178.3499999999999</v>
      </c>
      <c r="I2517">
        <v>1.1209</v>
      </c>
      <c r="J2517">
        <v>6.8811999999999998</v>
      </c>
      <c r="K2517">
        <v>314.56040000000002</v>
      </c>
      <c r="L2517">
        <v>10145</v>
      </c>
      <c r="M2517">
        <v>53.93</v>
      </c>
      <c r="N2517">
        <v>1424.88</v>
      </c>
      <c r="O2517">
        <v>2.3119999999999998</v>
      </c>
      <c r="P2517">
        <v>4.5350000000000001</v>
      </c>
      <c r="Q2517">
        <v>3.79</v>
      </c>
      <c r="R2517">
        <v>1.1100000000000001</v>
      </c>
      <c r="S2517">
        <v>1.57</v>
      </c>
      <c r="T2517">
        <v>1.18</v>
      </c>
      <c r="U2517">
        <v>2191</v>
      </c>
      <c r="V2517">
        <v>2985.03</v>
      </c>
      <c r="W2517">
        <v>8204.14</v>
      </c>
      <c r="X2517">
        <v>10770.31</v>
      </c>
      <c r="Y2517">
        <v>2093.34</v>
      </c>
      <c r="Z2517">
        <v>21416.79</v>
      </c>
    </row>
    <row r="2518" spans="2:26" x14ac:dyDescent="0.25">
      <c r="B2518" s="3">
        <v>43667</v>
      </c>
      <c r="C2518">
        <v>356.93</v>
      </c>
      <c r="D2518">
        <v>4.3023999999999996</v>
      </c>
      <c r="E2518">
        <v>96.98</v>
      </c>
      <c r="F2518">
        <v>98.317300000000003</v>
      </c>
      <c r="G2518">
        <v>97.150999999999996</v>
      </c>
      <c r="H2518">
        <v>1174.45</v>
      </c>
      <c r="I2518">
        <v>1.1221000000000001</v>
      </c>
      <c r="J2518">
        <v>6.8821000000000003</v>
      </c>
      <c r="K2518">
        <v>313.7801</v>
      </c>
      <c r="L2518">
        <v>10460</v>
      </c>
      <c r="M2518">
        <v>53.55</v>
      </c>
      <c r="N2518">
        <v>1425.37</v>
      </c>
      <c r="O2518">
        <v>2.2509999999999999</v>
      </c>
      <c r="P2518">
        <v>4.7149999999999999</v>
      </c>
      <c r="Q2518">
        <v>3.84</v>
      </c>
      <c r="R2518">
        <v>1.1200000000000001</v>
      </c>
      <c r="S2518">
        <v>1.58</v>
      </c>
      <c r="T2518">
        <v>1.19</v>
      </c>
      <c r="U2518">
        <v>2170</v>
      </c>
      <c r="V2518">
        <v>2976.61</v>
      </c>
      <c r="W2518">
        <v>8146.49</v>
      </c>
      <c r="X2518">
        <v>10909.41</v>
      </c>
      <c r="Y2518">
        <v>2094.36</v>
      </c>
      <c r="Z2518">
        <v>21466.99</v>
      </c>
    </row>
    <row r="2519" spans="2:26" x14ac:dyDescent="0.25">
      <c r="B2519" s="3">
        <v>43666</v>
      </c>
      <c r="C2519">
        <v>356.93</v>
      </c>
      <c r="D2519">
        <v>4.3023999999999996</v>
      </c>
      <c r="E2519">
        <v>96.98</v>
      </c>
      <c r="F2519">
        <v>98.317300000000003</v>
      </c>
      <c r="G2519">
        <v>97.150999999999996</v>
      </c>
      <c r="H2519">
        <v>1174.45</v>
      </c>
      <c r="I2519">
        <v>1.1221000000000001</v>
      </c>
      <c r="J2519">
        <v>6.8821000000000003</v>
      </c>
      <c r="K2519">
        <v>313.7801</v>
      </c>
      <c r="L2519">
        <v>10460</v>
      </c>
      <c r="M2519">
        <v>53.55</v>
      </c>
      <c r="N2519">
        <v>1425.37</v>
      </c>
      <c r="O2519">
        <v>2.2509999999999999</v>
      </c>
      <c r="P2519">
        <v>4.7149999999999999</v>
      </c>
      <c r="Q2519">
        <v>3.84</v>
      </c>
      <c r="R2519">
        <v>1.1200000000000001</v>
      </c>
      <c r="S2519">
        <v>1.58</v>
      </c>
      <c r="T2519">
        <v>1.19</v>
      </c>
      <c r="U2519">
        <v>2170</v>
      </c>
      <c r="V2519">
        <v>2976.61</v>
      </c>
      <c r="W2519">
        <v>8146.49</v>
      </c>
      <c r="X2519">
        <v>10909.41</v>
      </c>
      <c r="Y2519">
        <v>2094.36</v>
      </c>
      <c r="Z2519">
        <v>21466.99</v>
      </c>
    </row>
    <row r="2520" spans="2:26" x14ac:dyDescent="0.25">
      <c r="B2520" s="3">
        <v>43665</v>
      </c>
      <c r="C2520">
        <v>356.93</v>
      </c>
      <c r="D2520">
        <v>4.3023999999999996</v>
      </c>
      <c r="E2520">
        <v>96.96</v>
      </c>
      <c r="F2520">
        <v>98.317300000000003</v>
      </c>
      <c r="G2520">
        <v>97.150999999999996</v>
      </c>
      <c r="H2520">
        <v>1174.45</v>
      </c>
      <c r="I2520">
        <v>1.1221000000000001</v>
      </c>
      <c r="J2520">
        <v>6.8821000000000003</v>
      </c>
      <c r="K2520">
        <v>313.7801</v>
      </c>
      <c r="L2520">
        <v>10460</v>
      </c>
      <c r="M2520">
        <v>53.55</v>
      </c>
      <c r="N2520">
        <v>1425.37</v>
      </c>
      <c r="O2520">
        <v>2.2509999999999999</v>
      </c>
      <c r="P2520">
        <v>4.7149999999999999</v>
      </c>
      <c r="Q2520">
        <v>3.84</v>
      </c>
      <c r="R2520">
        <v>1.1200000000000001</v>
      </c>
      <c r="S2520">
        <v>1.58</v>
      </c>
      <c r="T2520">
        <v>1.19</v>
      </c>
      <c r="U2520">
        <v>2170</v>
      </c>
      <c r="V2520">
        <v>2976.61</v>
      </c>
      <c r="W2520">
        <v>8146.49</v>
      </c>
      <c r="X2520">
        <v>10909.41</v>
      </c>
      <c r="Y2520">
        <v>2094.36</v>
      </c>
      <c r="Z2520">
        <v>21466.99</v>
      </c>
    </row>
    <row r="2521" spans="2:26" x14ac:dyDescent="0.25">
      <c r="B2521" s="3">
        <v>43664</v>
      </c>
      <c r="C2521">
        <v>359.7</v>
      </c>
      <c r="D2521">
        <v>4.3169000000000004</v>
      </c>
      <c r="E2521">
        <v>96.98</v>
      </c>
      <c r="F2521">
        <v>98.3108</v>
      </c>
      <c r="G2521">
        <v>96.793999999999997</v>
      </c>
      <c r="H2521">
        <v>1178.75</v>
      </c>
      <c r="I2521">
        <v>1.1276999999999999</v>
      </c>
      <c r="J2521">
        <v>6.88</v>
      </c>
      <c r="K2521">
        <v>315.16469999999998</v>
      </c>
      <c r="L2521">
        <v>10550</v>
      </c>
      <c r="M2521">
        <v>52.66</v>
      </c>
      <c r="N2521">
        <v>1446.1</v>
      </c>
      <c r="O2521">
        <v>2.2869999999999999</v>
      </c>
      <c r="P2521">
        <v>4.6900000000000004</v>
      </c>
      <c r="Q2521">
        <v>3.86</v>
      </c>
      <c r="R2521">
        <v>1.1299999999999999</v>
      </c>
      <c r="S2521">
        <v>1.59</v>
      </c>
      <c r="T2521">
        <v>1.19</v>
      </c>
      <c r="U2521">
        <v>2130</v>
      </c>
      <c r="V2521">
        <v>2995.11</v>
      </c>
      <c r="W2521">
        <v>8207.24</v>
      </c>
      <c r="X2521">
        <v>10784.55</v>
      </c>
      <c r="Y2521">
        <v>2066.5500000000002</v>
      </c>
      <c r="Z2521">
        <v>21046.240000000002</v>
      </c>
    </row>
    <row r="2522" spans="2:26" x14ac:dyDescent="0.25">
      <c r="B2522" s="3">
        <v>43663</v>
      </c>
      <c r="C2522">
        <v>356.46</v>
      </c>
      <c r="D2522">
        <v>4.2297000000000002</v>
      </c>
      <c r="E2522">
        <v>97</v>
      </c>
      <c r="F2522">
        <v>98.292699999999996</v>
      </c>
      <c r="G2522">
        <v>97.222999999999999</v>
      </c>
      <c r="H2522">
        <v>1181.2</v>
      </c>
      <c r="I2522">
        <v>1.1224000000000001</v>
      </c>
      <c r="J2522">
        <v>6.8735999999999997</v>
      </c>
      <c r="K2522">
        <v>313.42500000000001</v>
      </c>
      <c r="L2522">
        <v>9795</v>
      </c>
      <c r="M2522">
        <v>53.49</v>
      </c>
      <c r="N2522">
        <v>1426.57</v>
      </c>
      <c r="O2522">
        <v>2.3039999999999998</v>
      </c>
      <c r="P2522">
        <v>4.76</v>
      </c>
      <c r="Q2522">
        <v>3.77</v>
      </c>
      <c r="R2522">
        <v>1.1299999999999999</v>
      </c>
      <c r="S2522">
        <v>1.59</v>
      </c>
      <c r="T2522">
        <v>1.19</v>
      </c>
      <c r="U2522">
        <v>2064</v>
      </c>
      <c r="V2522">
        <v>2984.42</v>
      </c>
      <c r="W2522">
        <v>8185.21</v>
      </c>
      <c r="X2522">
        <v>10847.91</v>
      </c>
      <c r="Y2522">
        <v>2072.92</v>
      </c>
      <c r="Z2522">
        <v>21469.18</v>
      </c>
    </row>
    <row r="2523" spans="2:26" x14ac:dyDescent="0.25">
      <c r="B2523" s="3">
        <v>43662</v>
      </c>
      <c r="C2523">
        <v>352.72</v>
      </c>
      <c r="D2523">
        <v>4.1746999999999996</v>
      </c>
      <c r="E2523">
        <v>96.97</v>
      </c>
      <c r="F2523">
        <v>98.294600000000003</v>
      </c>
      <c r="G2523">
        <v>97.394999999999996</v>
      </c>
      <c r="H2523">
        <v>1177.6500000000001</v>
      </c>
      <c r="I2523">
        <v>1.1211</v>
      </c>
      <c r="J2523">
        <v>6.8762999999999996</v>
      </c>
      <c r="K2523">
        <v>312.89839999999998</v>
      </c>
      <c r="L2523">
        <v>9730</v>
      </c>
      <c r="M2523">
        <v>53.01</v>
      </c>
      <c r="N2523">
        <v>1406.23</v>
      </c>
      <c r="O2523">
        <v>2.306</v>
      </c>
      <c r="P2523">
        <v>4.93</v>
      </c>
      <c r="Q2523">
        <v>3.71</v>
      </c>
      <c r="R2523">
        <v>1.1200000000000001</v>
      </c>
      <c r="S2523">
        <v>1.58</v>
      </c>
      <c r="T2523">
        <v>1.2</v>
      </c>
      <c r="U2523">
        <v>2011</v>
      </c>
      <c r="V2523">
        <v>3004.04</v>
      </c>
      <c r="W2523">
        <v>8222.7999999999993</v>
      </c>
      <c r="X2523">
        <v>10865.52</v>
      </c>
      <c r="Y2523">
        <v>2091.87</v>
      </c>
      <c r="Z2523">
        <v>21535.25</v>
      </c>
    </row>
    <row r="2524" spans="2:26" x14ac:dyDescent="0.25">
      <c r="B2524" s="3">
        <v>43661</v>
      </c>
      <c r="C2524">
        <v>355.54</v>
      </c>
      <c r="D2524">
        <v>4.1791999999999998</v>
      </c>
      <c r="E2524">
        <v>96.93</v>
      </c>
      <c r="F2524">
        <v>98.293000000000006</v>
      </c>
      <c r="G2524">
        <v>96.933000000000007</v>
      </c>
      <c r="H2524">
        <v>1179.3</v>
      </c>
      <c r="I2524">
        <v>1.1257999999999999</v>
      </c>
      <c r="J2524">
        <v>6.8777999999999997</v>
      </c>
      <c r="K2524">
        <v>314.14299999999997</v>
      </c>
      <c r="L2524">
        <v>10910</v>
      </c>
      <c r="M2524">
        <v>53.81</v>
      </c>
      <c r="N2524">
        <v>1414.13</v>
      </c>
      <c r="O2524">
        <v>2.4079999999999999</v>
      </c>
      <c r="P2524">
        <v>4.55</v>
      </c>
      <c r="Q2524">
        <v>3.71</v>
      </c>
      <c r="R2524">
        <v>1.1200000000000001</v>
      </c>
      <c r="S2524">
        <v>1.58</v>
      </c>
      <c r="T2524">
        <v>1.19</v>
      </c>
      <c r="U2524">
        <v>1928</v>
      </c>
      <c r="V2524">
        <v>3014.3</v>
      </c>
      <c r="W2524">
        <v>8258.19</v>
      </c>
      <c r="X2524">
        <v>10838.99</v>
      </c>
      <c r="Y2524">
        <v>2082.48</v>
      </c>
      <c r="Z2524">
        <v>21685.9</v>
      </c>
    </row>
    <row r="2525" spans="2:26" x14ac:dyDescent="0.25">
      <c r="B2525" s="3">
        <v>43660</v>
      </c>
      <c r="C2525">
        <v>356.72</v>
      </c>
      <c r="D2525">
        <v>4.1852</v>
      </c>
      <c r="E2525">
        <v>96.9</v>
      </c>
      <c r="F2525">
        <v>98.283199999999994</v>
      </c>
      <c r="G2525">
        <v>96.81</v>
      </c>
      <c r="H2525">
        <v>1178.95</v>
      </c>
      <c r="I2525">
        <v>1.127</v>
      </c>
      <c r="J2525">
        <v>6.8807999999999998</v>
      </c>
      <c r="K2525">
        <v>314.92750000000001</v>
      </c>
      <c r="L2525">
        <v>11730</v>
      </c>
      <c r="M2525">
        <v>54.12</v>
      </c>
      <c r="N2525">
        <v>1415.75</v>
      </c>
      <c r="O2525">
        <v>2.4529999999999998</v>
      </c>
      <c r="P2525">
        <v>4.5449999999999999</v>
      </c>
      <c r="Q2525">
        <v>3.71</v>
      </c>
      <c r="R2525">
        <v>1.1200000000000001</v>
      </c>
      <c r="S2525">
        <v>1.58</v>
      </c>
      <c r="T2525">
        <v>1.19</v>
      </c>
      <c r="U2525">
        <v>1865</v>
      </c>
      <c r="V2525">
        <v>3013.77</v>
      </c>
      <c r="W2525">
        <v>8244.15</v>
      </c>
      <c r="X2525">
        <v>10788.34</v>
      </c>
      <c r="Y2525">
        <v>2086.66</v>
      </c>
      <c r="Z2525">
        <v>21685.9</v>
      </c>
    </row>
    <row r="2526" spans="2:26" x14ac:dyDescent="0.25">
      <c r="B2526" s="3">
        <v>43659</v>
      </c>
      <c r="C2526">
        <v>356.72</v>
      </c>
      <c r="D2526">
        <v>4.1852</v>
      </c>
      <c r="E2526">
        <v>96.9</v>
      </c>
      <c r="F2526">
        <v>98.283199999999994</v>
      </c>
      <c r="G2526">
        <v>96.81</v>
      </c>
      <c r="H2526">
        <v>1178.95</v>
      </c>
      <c r="I2526">
        <v>1.127</v>
      </c>
      <c r="J2526">
        <v>6.8807999999999998</v>
      </c>
      <c r="K2526">
        <v>314.92750000000001</v>
      </c>
      <c r="L2526">
        <v>11730</v>
      </c>
      <c r="M2526">
        <v>54.12</v>
      </c>
      <c r="N2526">
        <v>1415.75</v>
      </c>
      <c r="O2526">
        <v>2.4529999999999998</v>
      </c>
      <c r="P2526">
        <v>4.5449999999999999</v>
      </c>
      <c r="Q2526">
        <v>3.71</v>
      </c>
      <c r="R2526">
        <v>1.1200000000000001</v>
      </c>
      <c r="S2526">
        <v>1.58</v>
      </c>
      <c r="T2526">
        <v>1.19</v>
      </c>
      <c r="U2526">
        <v>1865</v>
      </c>
      <c r="V2526">
        <v>3013.77</v>
      </c>
      <c r="W2526">
        <v>8244.15</v>
      </c>
      <c r="X2526">
        <v>10788.34</v>
      </c>
      <c r="Y2526">
        <v>2086.66</v>
      </c>
      <c r="Z2526">
        <v>21685.9</v>
      </c>
    </row>
    <row r="2527" spans="2:26" x14ac:dyDescent="0.25">
      <c r="B2527" s="3">
        <v>43658</v>
      </c>
      <c r="C2527">
        <v>356.72</v>
      </c>
      <c r="D2527">
        <v>4.1852</v>
      </c>
      <c r="E2527">
        <v>96.87</v>
      </c>
      <c r="F2527">
        <v>98.283199999999994</v>
      </c>
      <c r="G2527">
        <v>96.81</v>
      </c>
      <c r="H2527">
        <v>1178.95</v>
      </c>
      <c r="I2527">
        <v>1.127</v>
      </c>
      <c r="J2527">
        <v>6.8807999999999998</v>
      </c>
      <c r="K2527">
        <v>314.92750000000001</v>
      </c>
      <c r="L2527">
        <v>11730</v>
      </c>
      <c r="M2527">
        <v>54.12</v>
      </c>
      <c r="N2527">
        <v>1415.75</v>
      </c>
      <c r="O2527">
        <v>2.4529999999999998</v>
      </c>
      <c r="P2527">
        <v>4.5449999999999999</v>
      </c>
      <c r="Q2527">
        <v>3.71</v>
      </c>
      <c r="R2527">
        <v>1.1200000000000001</v>
      </c>
      <c r="S2527">
        <v>1.58</v>
      </c>
      <c r="T2527">
        <v>1.19</v>
      </c>
      <c r="U2527">
        <v>1865</v>
      </c>
      <c r="V2527">
        <v>3013.77</v>
      </c>
      <c r="W2527">
        <v>8244.15</v>
      </c>
      <c r="X2527">
        <v>10788.34</v>
      </c>
      <c r="Y2527">
        <v>2086.66</v>
      </c>
      <c r="Z2527">
        <v>21685.9</v>
      </c>
    </row>
    <row r="2528" spans="2:26" x14ac:dyDescent="0.25">
      <c r="B2528" s="3">
        <v>43657</v>
      </c>
      <c r="C2528">
        <v>354.92</v>
      </c>
      <c r="D2528">
        <v>4.1841999999999997</v>
      </c>
      <c r="E2528">
        <v>96.88</v>
      </c>
      <c r="F2528">
        <v>98.289000000000001</v>
      </c>
      <c r="G2528">
        <v>97.05</v>
      </c>
      <c r="H2528">
        <v>1173.5</v>
      </c>
      <c r="I2528">
        <v>1.1254</v>
      </c>
      <c r="J2528">
        <v>6.8701999999999996</v>
      </c>
      <c r="K2528">
        <v>313.00709999999998</v>
      </c>
      <c r="L2528">
        <v>11730</v>
      </c>
      <c r="M2528">
        <v>54.68</v>
      </c>
      <c r="N2528">
        <v>1403.81</v>
      </c>
      <c r="O2528">
        <v>2.4159999999999999</v>
      </c>
      <c r="P2528">
        <v>4.5250000000000004</v>
      </c>
      <c r="Q2528">
        <v>3.73</v>
      </c>
      <c r="R2528">
        <v>1.1200000000000001</v>
      </c>
      <c r="S2528">
        <v>1.58</v>
      </c>
      <c r="T2528">
        <v>1.2</v>
      </c>
      <c r="U2528">
        <v>1816</v>
      </c>
      <c r="V2528">
        <v>2999.91</v>
      </c>
      <c r="W2528">
        <v>8196.0400000000009</v>
      </c>
      <c r="X2528">
        <v>10784.01</v>
      </c>
      <c r="Y2528">
        <v>2080.58</v>
      </c>
      <c r="Z2528">
        <v>21643.53</v>
      </c>
    </row>
    <row r="2529" spans="2:26" x14ac:dyDescent="0.25">
      <c r="B2529" s="3">
        <v>43656</v>
      </c>
      <c r="C2529">
        <v>359.46</v>
      </c>
      <c r="D2529">
        <v>4.2003000000000004</v>
      </c>
      <c r="E2529">
        <v>96.87</v>
      </c>
      <c r="F2529">
        <v>98.305499999999995</v>
      </c>
      <c r="G2529">
        <v>97.103999999999999</v>
      </c>
      <c r="H2529">
        <v>1181.5999999999999</v>
      </c>
      <c r="I2529">
        <v>1.1251</v>
      </c>
      <c r="J2529">
        <v>6.8728999999999996</v>
      </c>
      <c r="K2529">
        <v>313.26459999999997</v>
      </c>
      <c r="L2529">
        <v>12270</v>
      </c>
      <c r="M2529">
        <v>55.38</v>
      </c>
      <c r="N2529">
        <v>1419.02</v>
      </c>
      <c r="O2529">
        <v>2.444</v>
      </c>
      <c r="P2529">
        <v>4.5149999999999997</v>
      </c>
      <c r="Q2529">
        <v>3.72</v>
      </c>
      <c r="R2529">
        <v>1.1299999999999999</v>
      </c>
      <c r="S2529">
        <v>1.59</v>
      </c>
      <c r="T2529">
        <v>1.19</v>
      </c>
      <c r="U2529">
        <v>1777</v>
      </c>
      <c r="V2529">
        <v>2993.07</v>
      </c>
      <c r="W2529">
        <v>8202.5300000000007</v>
      </c>
      <c r="X2529">
        <v>10701.92</v>
      </c>
      <c r="Y2529">
        <v>2058.7800000000002</v>
      </c>
      <c r="Z2529">
        <v>21533.48</v>
      </c>
    </row>
    <row r="2530" spans="2:26" x14ac:dyDescent="0.25">
      <c r="B2530" s="3">
        <v>43655</v>
      </c>
      <c r="C2530">
        <v>358.38</v>
      </c>
      <c r="D2530">
        <v>4.1749000000000001</v>
      </c>
      <c r="E2530">
        <v>96.85</v>
      </c>
      <c r="F2530">
        <v>98.301599999999993</v>
      </c>
      <c r="G2530">
        <v>97.489000000000004</v>
      </c>
      <c r="H2530">
        <v>1180.55</v>
      </c>
      <c r="I2530">
        <v>1.1208</v>
      </c>
      <c r="J2530">
        <v>6.8879999999999999</v>
      </c>
      <c r="K2530">
        <v>311.18520000000001</v>
      </c>
      <c r="L2530">
        <v>12760</v>
      </c>
      <c r="M2530">
        <v>55.06</v>
      </c>
      <c r="N2530">
        <v>1397.61</v>
      </c>
      <c r="O2530">
        <v>2.4249999999999998</v>
      </c>
      <c r="P2530">
        <v>4.5199999999999996</v>
      </c>
      <c r="Q2530">
        <v>3.74</v>
      </c>
      <c r="R2530">
        <v>1.1299999999999999</v>
      </c>
      <c r="S2530">
        <v>1.59</v>
      </c>
      <c r="T2530">
        <v>1.19</v>
      </c>
      <c r="U2530">
        <v>1759</v>
      </c>
      <c r="V2530">
        <v>2979.63</v>
      </c>
      <c r="W2530">
        <v>8141.73</v>
      </c>
      <c r="X2530">
        <v>10650.63</v>
      </c>
      <c r="Y2530">
        <v>2052.0300000000002</v>
      </c>
      <c r="Z2530">
        <v>21565.15</v>
      </c>
    </row>
    <row r="2531" spans="2:26" x14ac:dyDescent="0.25">
      <c r="B2531" s="3">
        <v>43654</v>
      </c>
      <c r="C2531">
        <v>357.13</v>
      </c>
      <c r="D2531">
        <v>4.1085000000000003</v>
      </c>
      <c r="E2531">
        <v>96.85</v>
      </c>
      <c r="F2531">
        <v>98.345500000000001</v>
      </c>
      <c r="G2531">
        <v>97.384</v>
      </c>
      <c r="H2531">
        <v>1181.95</v>
      </c>
      <c r="I2531">
        <v>1.1214</v>
      </c>
      <c r="J2531">
        <v>6.8818999999999999</v>
      </c>
      <c r="K2531">
        <v>310.07220000000001</v>
      </c>
      <c r="L2531">
        <v>12445</v>
      </c>
      <c r="M2531">
        <v>54.56</v>
      </c>
      <c r="N2531">
        <v>1395.53</v>
      </c>
      <c r="O2531">
        <v>2.403</v>
      </c>
      <c r="P2531">
        <v>4.51</v>
      </c>
      <c r="Q2531">
        <v>3.68</v>
      </c>
      <c r="R2531">
        <v>1.1200000000000001</v>
      </c>
      <c r="S2531">
        <v>1.58</v>
      </c>
      <c r="T2531">
        <v>1.19</v>
      </c>
      <c r="U2531">
        <v>1725</v>
      </c>
      <c r="V2531">
        <v>2975.95</v>
      </c>
      <c r="W2531">
        <v>8098.38</v>
      </c>
      <c r="X2531">
        <v>10725.2</v>
      </c>
      <c r="Y2531">
        <v>2064.17</v>
      </c>
      <c r="Z2531">
        <v>21534.35</v>
      </c>
    </row>
    <row r="2532" spans="2:26" x14ac:dyDescent="0.25">
      <c r="B2532" s="3">
        <v>43653</v>
      </c>
      <c r="C2532">
        <v>352.98</v>
      </c>
      <c r="D2532">
        <v>4.0857000000000001</v>
      </c>
      <c r="E2532">
        <v>96.84</v>
      </c>
      <c r="F2532">
        <v>98.328999999999994</v>
      </c>
      <c r="G2532">
        <v>97.286000000000001</v>
      </c>
      <c r="H2532">
        <v>1170.4000000000001</v>
      </c>
      <c r="I2532">
        <v>1.1225000000000001</v>
      </c>
      <c r="J2532">
        <v>6.8936000000000002</v>
      </c>
      <c r="K2532">
        <v>307.57760000000002</v>
      </c>
      <c r="L2532">
        <v>11285</v>
      </c>
      <c r="M2532">
        <v>54.18</v>
      </c>
      <c r="N2532">
        <v>1399.45</v>
      </c>
      <c r="O2532">
        <v>2.4180000000000001</v>
      </c>
      <c r="P2532">
        <v>4.51</v>
      </c>
      <c r="Q2532">
        <v>3.66</v>
      </c>
      <c r="R2532">
        <v>1.1200000000000001</v>
      </c>
      <c r="S2532">
        <v>1.58</v>
      </c>
      <c r="T2532">
        <v>1.2</v>
      </c>
      <c r="U2532">
        <v>1740</v>
      </c>
      <c r="V2532">
        <v>2990.41</v>
      </c>
      <c r="W2532">
        <v>8161.79</v>
      </c>
      <c r="X2532">
        <v>10895.1</v>
      </c>
      <c r="Y2532">
        <v>2110.59</v>
      </c>
      <c r="Z2532">
        <v>21746.38</v>
      </c>
    </row>
    <row r="2533" spans="2:26" x14ac:dyDescent="0.25">
      <c r="B2533" s="3">
        <v>43652</v>
      </c>
      <c r="C2533">
        <v>352.98</v>
      </c>
      <c r="D2533">
        <v>4.0857000000000001</v>
      </c>
      <c r="E2533">
        <v>96.84</v>
      </c>
      <c r="F2533">
        <v>98.328999999999994</v>
      </c>
      <c r="G2533">
        <v>97.286000000000001</v>
      </c>
      <c r="H2533">
        <v>1170.4000000000001</v>
      </c>
      <c r="I2533">
        <v>1.1225000000000001</v>
      </c>
      <c r="J2533">
        <v>6.8936000000000002</v>
      </c>
      <c r="K2533">
        <v>307.57760000000002</v>
      </c>
      <c r="L2533">
        <v>11285</v>
      </c>
      <c r="M2533">
        <v>54.18</v>
      </c>
      <c r="N2533">
        <v>1399.45</v>
      </c>
      <c r="O2533">
        <v>2.4180000000000001</v>
      </c>
      <c r="P2533">
        <v>4.51</v>
      </c>
      <c r="Q2533">
        <v>3.66</v>
      </c>
      <c r="R2533">
        <v>1.1200000000000001</v>
      </c>
      <c r="S2533">
        <v>1.58</v>
      </c>
      <c r="T2533">
        <v>1.2</v>
      </c>
      <c r="U2533">
        <v>1740</v>
      </c>
      <c r="V2533">
        <v>2990.41</v>
      </c>
      <c r="W2533">
        <v>8161.79</v>
      </c>
      <c r="X2533">
        <v>10895.1</v>
      </c>
      <c r="Y2533">
        <v>2110.59</v>
      </c>
      <c r="Z2533">
        <v>21746.38</v>
      </c>
    </row>
    <row r="2534" spans="2:26" x14ac:dyDescent="0.25">
      <c r="B2534" s="3">
        <v>43651</v>
      </c>
      <c r="C2534">
        <v>352.98</v>
      </c>
      <c r="D2534">
        <v>4.0857000000000001</v>
      </c>
      <c r="E2534">
        <v>96.84</v>
      </c>
      <c r="F2534">
        <v>98.328999999999994</v>
      </c>
      <c r="G2534">
        <v>97.286000000000001</v>
      </c>
      <c r="H2534">
        <v>1170.4000000000001</v>
      </c>
      <c r="I2534">
        <v>1.1225000000000001</v>
      </c>
      <c r="J2534">
        <v>6.8936000000000002</v>
      </c>
      <c r="K2534">
        <v>307.57760000000002</v>
      </c>
      <c r="L2534">
        <v>11285</v>
      </c>
      <c r="M2534">
        <v>54.18</v>
      </c>
      <c r="N2534">
        <v>1399.45</v>
      </c>
      <c r="O2534">
        <v>2.4180000000000001</v>
      </c>
      <c r="P2534">
        <v>4.51</v>
      </c>
      <c r="Q2534">
        <v>3.66</v>
      </c>
      <c r="R2534">
        <v>1.1200000000000001</v>
      </c>
      <c r="S2534">
        <v>1.58</v>
      </c>
      <c r="T2534">
        <v>1.2</v>
      </c>
      <c r="U2534">
        <v>1740</v>
      </c>
      <c r="V2534">
        <v>2990.41</v>
      </c>
      <c r="W2534">
        <v>8161.79</v>
      </c>
      <c r="X2534">
        <v>10895.1</v>
      </c>
      <c r="Y2534">
        <v>2110.59</v>
      </c>
      <c r="Z2534">
        <v>21746.38</v>
      </c>
    </row>
    <row r="2535" spans="2:26" x14ac:dyDescent="0.25">
      <c r="B2535" s="3">
        <v>43650</v>
      </c>
      <c r="C2535">
        <v>359.21</v>
      </c>
      <c r="D2535">
        <v>4.1337000000000002</v>
      </c>
      <c r="E2535">
        <v>96.84</v>
      </c>
      <c r="F2535">
        <v>98.335800000000006</v>
      </c>
      <c r="G2535">
        <v>96.768000000000001</v>
      </c>
      <c r="H2535">
        <v>1168.6500000000001</v>
      </c>
      <c r="I2535">
        <v>1.1285000000000001</v>
      </c>
      <c r="J2535">
        <v>6.8715999999999999</v>
      </c>
      <c r="K2535">
        <v>307.41750000000002</v>
      </c>
      <c r="L2535">
        <v>11370</v>
      </c>
      <c r="M2535">
        <v>54.5</v>
      </c>
      <c r="N2535">
        <v>1416.08</v>
      </c>
      <c r="O2535">
        <v>2.29</v>
      </c>
      <c r="P2535">
        <v>4.58</v>
      </c>
      <c r="Q2535">
        <v>3.71</v>
      </c>
      <c r="R2535">
        <v>1.1299999999999999</v>
      </c>
      <c r="S2535">
        <v>1.58</v>
      </c>
      <c r="T2535">
        <v>1.2</v>
      </c>
      <c r="U2535">
        <v>1700</v>
      </c>
      <c r="V2535">
        <v>2995.82</v>
      </c>
      <c r="W2535">
        <v>8170.23</v>
      </c>
      <c r="X2535">
        <v>10913.39</v>
      </c>
      <c r="Y2535">
        <v>2108.73</v>
      </c>
      <c r="Z2535">
        <v>21702.45</v>
      </c>
    </row>
    <row r="2536" spans="2:26" x14ac:dyDescent="0.25">
      <c r="B2536" s="3">
        <v>43649</v>
      </c>
      <c r="C2536">
        <v>359.21</v>
      </c>
      <c r="D2536">
        <v>4.1378000000000004</v>
      </c>
      <c r="E2536">
        <v>96.84</v>
      </c>
      <c r="F2536">
        <v>98.323999999999998</v>
      </c>
      <c r="G2536">
        <v>96.768000000000001</v>
      </c>
      <c r="H2536">
        <v>1171.25</v>
      </c>
      <c r="I2536">
        <v>1.1277999999999999</v>
      </c>
      <c r="J2536">
        <v>6.8811999999999998</v>
      </c>
      <c r="K2536">
        <v>305.7414</v>
      </c>
      <c r="L2536">
        <v>11370</v>
      </c>
      <c r="M2536">
        <v>54.5</v>
      </c>
      <c r="N2536">
        <v>1418.78</v>
      </c>
      <c r="O2536">
        <v>2.29</v>
      </c>
      <c r="P2536">
        <v>4.58</v>
      </c>
      <c r="Q2536">
        <v>3.71</v>
      </c>
      <c r="R2536">
        <v>1.1299999999999999</v>
      </c>
      <c r="S2536">
        <v>1.58</v>
      </c>
      <c r="T2536">
        <v>1.2</v>
      </c>
      <c r="U2536">
        <v>1549</v>
      </c>
      <c r="V2536">
        <v>2995.82</v>
      </c>
      <c r="W2536">
        <v>8170.23</v>
      </c>
      <c r="X2536">
        <v>10922.41</v>
      </c>
      <c r="Y2536">
        <v>2096.02</v>
      </c>
      <c r="Z2536">
        <v>21638.16</v>
      </c>
    </row>
    <row r="2537" spans="2:26" x14ac:dyDescent="0.25">
      <c r="B2537" s="3">
        <v>43648</v>
      </c>
      <c r="C2537">
        <v>359.97</v>
      </c>
      <c r="D2537">
        <v>4.1872999999999996</v>
      </c>
      <c r="E2537">
        <v>96.83</v>
      </c>
      <c r="F2537">
        <v>98.321299999999994</v>
      </c>
      <c r="G2537">
        <v>96.725999999999999</v>
      </c>
      <c r="H2537">
        <v>1166.05</v>
      </c>
      <c r="I2537">
        <v>1.1285000000000001</v>
      </c>
      <c r="J2537">
        <v>6.8734000000000002</v>
      </c>
      <c r="K2537">
        <v>303.32249999999999</v>
      </c>
      <c r="L2537">
        <v>10990</v>
      </c>
      <c r="M2537">
        <v>53.71</v>
      </c>
      <c r="N2537">
        <v>1418.65</v>
      </c>
      <c r="O2537">
        <v>2.2400000000000002</v>
      </c>
      <c r="P2537">
        <v>4.5999999999999996</v>
      </c>
      <c r="Q2537">
        <v>3.76</v>
      </c>
      <c r="R2537">
        <v>1.1299999999999999</v>
      </c>
      <c r="S2537">
        <v>1.59</v>
      </c>
      <c r="T2537">
        <v>1.21</v>
      </c>
      <c r="U2537">
        <v>1446</v>
      </c>
      <c r="V2537">
        <v>2973.01</v>
      </c>
      <c r="W2537">
        <v>8109.09</v>
      </c>
      <c r="X2537">
        <v>10981.23</v>
      </c>
      <c r="Y2537">
        <v>2122.02</v>
      </c>
      <c r="Z2537">
        <v>21754.27</v>
      </c>
    </row>
    <row r="2538" spans="2:26" x14ac:dyDescent="0.25">
      <c r="B2538" s="3">
        <v>43647</v>
      </c>
      <c r="C2538">
        <v>356.67</v>
      </c>
      <c r="D2538">
        <v>4.1196999999999999</v>
      </c>
      <c r="E2538">
        <v>96.82</v>
      </c>
      <c r="F2538">
        <v>98.319900000000004</v>
      </c>
      <c r="G2538">
        <v>96.843999999999994</v>
      </c>
      <c r="H2538">
        <v>1158.7</v>
      </c>
      <c r="I2538">
        <v>1.1286</v>
      </c>
      <c r="J2538">
        <v>6.8517000000000001</v>
      </c>
      <c r="K2538">
        <v>302.40309999999999</v>
      </c>
      <c r="L2538">
        <v>10375</v>
      </c>
      <c r="M2538">
        <v>54.39</v>
      </c>
      <c r="N2538">
        <v>1384.19</v>
      </c>
      <c r="O2538">
        <v>2.2669999999999999</v>
      </c>
      <c r="P2538">
        <v>4.5999999999999996</v>
      </c>
      <c r="Q2538">
        <v>3.67</v>
      </c>
      <c r="R2538">
        <v>1.1299999999999999</v>
      </c>
      <c r="S2538">
        <v>1.58</v>
      </c>
      <c r="T2538">
        <v>1.2</v>
      </c>
      <c r="U2538">
        <v>1381</v>
      </c>
      <c r="V2538">
        <v>2964.33</v>
      </c>
      <c r="W2538">
        <v>8091.16</v>
      </c>
      <c r="X2538">
        <v>10881.85</v>
      </c>
      <c r="Y2538">
        <v>2129.7399999999998</v>
      </c>
      <c r="Z2538">
        <v>21729.97</v>
      </c>
    </row>
    <row r="2539" spans="2:26" x14ac:dyDescent="0.25">
      <c r="B2539" s="3">
        <v>43646</v>
      </c>
      <c r="C2539">
        <v>365.83</v>
      </c>
      <c r="D2539">
        <v>4.2191999999999998</v>
      </c>
      <c r="E2539">
        <v>96.79</v>
      </c>
      <c r="F2539">
        <v>98.312399999999997</v>
      </c>
      <c r="G2539">
        <v>96.13</v>
      </c>
      <c r="H2539">
        <v>1154.7</v>
      </c>
      <c r="I2539">
        <v>1.1373</v>
      </c>
      <c r="J2539">
        <v>6.8667999999999996</v>
      </c>
      <c r="K2539">
        <v>300.38069999999999</v>
      </c>
      <c r="L2539">
        <v>11763.79</v>
      </c>
      <c r="M2539">
        <v>54.46</v>
      </c>
      <c r="N2539">
        <v>1409.55</v>
      </c>
      <c r="O2539">
        <v>2.3079999999999998</v>
      </c>
      <c r="P2539">
        <v>4.75</v>
      </c>
      <c r="Q2539">
        <v>3.77</v>
      </c>
      <c r="R2539">
        <v>1.1499999999999999</v>
      </c>
      <c r="S2539">
        <v>1.6</v>
      </c>
      <c r="T2539">
        <v>1.19</v>
      </c>
      <c r="U2539">
        <v>1354</v>
      </c>
      <c r="V2539">
        <v>2941.76</v>
      </c>
      <c r="W2539">
        <v>8006.24</v>
      </c>
      <c r="X2539">
        <v>10881.85</v>
      </c>
      <c r="Y2539">
        <v>2130.62</v>
      </c>
      <c r="Z2539">
        <v>21275.919999999998</v>
      </c>
    </row>
    <row r="2540" spans="2:26" x14ac:dyDescent="0.25">
      <c r="B2540" s="3">
        <v>43645</v>
      </c>
      <c r="C2540">
        <v>365.83</v>
      </c>
      <c r="D2540">
        <v>4.2191999999999998</v>
      </c>
      <c r="E2540">
        <v>96.79</v>
      </c>
      <c r="F2540">
        <v>98.312399999999997</v>
      </c>
      <c r="G2540">
        <v>96.13</v>
      </c>
      <c r="H2540">
        <v>1154.7</v>
      </c>
      <c r="I2540">
        <v>1.1373</v>
      </c>
      <c r="J2540">
        <v>6.8667999999999996</v>
      </c>
      <c r="K2540">
        <v>300.38069999999999</v>
      </c>
      <c r="L2540">
        <v>11763.79</v>
      </c>
      <c r="M2540">
        <v>54.46</v>
      </c>
      <c r="N2540">
        <v>1409.55</v>
      </c>
      <c r="O2540">
        <v>2.3079999999999998</v>
      </c>
      <c r="P2540">
        <v>4.75</v>
      </c>
      <c r="Q2540">
        <v>3.77</v>
      </c>
      <c r="R2540">
        <v>1.1499999999999999</v>
      </c>
      <c r="S2540">
        <v>1.6</v>
      </c>
      <c r="T2540">
        <v>1.19</v>
      </c>
      <c r="U2540">
        <v>1354</v>
      </c>
      <c r="V2540">
        <v>2941.76</v>
      </c>
      <c r="W2540">
        <v>8006.24</v>
      </c>
      <c r="X2540">
        <v>10881.85</v>
      </c>
      <c r="Y2540">
        <v>2130.62</v>
      </c>
      <c r="Z2540">
        <v>21275.919999999998</v>
      </c>
    </row>
    <row r="2541" spans="2:26" x14ac:dyDescent="0.25">
      <c r="B2541" s="3">
        <v>43644</v>
      </c>
      <c r="C2541">
        <v>365.83</v>
      </c>
      <c r="D2541">
        <v>4.2191999999999998</v>
      </c>
      <c r="E2541">
        <v>96.79</v>
      </c>
      <c r="F2541">
        <v>98.312399999999997</v>
      </c>
      <c r="G2541">
        <v>96.13</v>
      </c>
      <c r="H2541">
        <v>1154.7</v>
      </c>
      <c r="I2541">
        <v>1.1373</v>
      </c>
      <c r="J2541">
        <v>6.8667999999999996</v>
      </c>
      <c r="K2541">
        <v>300.38069999999999</v>
      </c>
      <c r="L2541">
        <v>11763.79</v>
      </c>
      <c r="M2541">
        <v>54.46</v>
      </c>
      <c r="N2541">
        <v>1409.55</v>
      </c>
      <c r="O2541">
        <v>2.3079999999999998</v>
      </c>
      <c r="P2541">
        <v>4.75</v>
      </c>
      <c r="Q2541">
        <v>3.77</v>
      </c>
      <c r="R2541">
        <v>1.1499999999999999</v>
      </c>
      <c r="S2541">
        <v>1.6</v>
      </c>
      <c r="T2541">
        <v>1.19</v>
      </c>
      <c r="U2541">
        <v>1354</v>
      </c>
      <c r="V2541">
        <v>2941.76</v>
      </c>
      <c r="W2541">
        <v>8006.24</v>
      </c>
      <c r="X2541">
        <v>10881.85</v>
      </c>
      <c r="Y2541">
        <v>2130.62</v>
      </c>
      <c r="Z2541">
        <v>21275.919999999998</v>
      </c>
    </row>
    <row r="2542" spans="2:26" x14ac:dyDescent="0.25">
      <c r="B2542" s="3">
        <v>43643</v>
      </c>
      <c r="C2542">
        <v>368.24</v>
      </c>
      <c r="D2542">
        <v>4.2526000000000002</v>
      </c>
      <c r="E2542">
        <v>96.8</v>
      </c>
      <c r="F2542">
        <v>98.298599999999993</v>
      </c>
      <c r="G2542">
        <v>96.194000000000003</v>
      </c>
      <c r="H2542">
        <v>1158.0999999999999</v>
      </c>
      <c r="I2542">
        <v>1.1369</v>
      </c>
      <c r="J2542">
        <v>6.8771000000000004</v>
      </c>
      <c r="K2542">
        <v>302.82799999999997</v>
      </c>
      <c r="L2542">
        <v>10855</v>
      </c>
      <c r="M2542">
        <v>54.98</v>
      </c>
      <c r="N2542">
        <v>1409.78</v>
      </c>
      <c r="O2542">
        <v>2.3239999999999998</v>
      </c>
      <c r="P2542">
        <v>4.7050000000000001</v>
      </c>
      <c r="Q2542">
        <v>3.81</v>
      </c>
      <c r="R2542">
        <v>1.1599999999999999</v>
      </c>
      <c r="S2542">
        <v>1.62</v>
      </c>
      <c r="T2542">
        <v>1.19</v>
      </c>
      <c r="U2542">
        <v>1340</v>
      </c>
      <c r="V2542">
        <v>2924.92</v>
      </c>
      <c r="W2542">
        <v>7967.76</v>
      </c>
      <c r="X2542">
        <v>10897.13</v>
      </c>
      <c r="Y2542">
        <v>2134.3200000000002</v>
      </c>
      <c r="Z2542">
        <v>21338.17</v>
      </c>
    </row>
    <row r="2543" spans="2:26" x14ac:dyDescent="0.25">
      <c r="B2543" s="3">
        <v>43642</v>
      </c>
      <c r="C2543">
        <v>365.99</v>
      </c>
      <c r="D2543">
        <v>4.2431999999999999</v>
      </c>
      <c r="E2543">
        <v>96.81</v>
      </c>
      <c r="F2543">
        <v>98.323300000000003</v>
      </c>
      <c r="G2543">
        <v>96.213999999999999</v>
      </c>
      <c r="H2543">
        <v>1156.6500000000001</v>
      </c>
      <c r="I2543">
        <v>1.1369</v>
      </c>
      <c r="J2543">
        <v>6.88</v>
      </c>
      <c r="K2543">
        <v>300.28219999999999</v>
      </c>
      <c r="L2543">
        <v>13885</v>
      </c>
      <c r="M2543">
        <v>55.15</v>
      </c>
      <c r="N2543">
        <v>1409</v>
      </c>
      <c r="O2543">
        <v>2.2909999999999999</v>
      </c>
      <c r="P2543">
        <v>4.8</v>
      </c>
      <c r="Q2543">
        <v>3.74</v>
      </c>
      <c r="R2543">
        <v>1.1599999999999999</v>
      </c>
      <c r="S2543">
        <v>1.63</v>
      </c>
      <c r="T2543">
        <v>1.2</v>
      </c>
      <c r="U2543">
        <v>1317</v>
      </c>
      <c r="V2543">
        <v>2913.78</v>
      </c>
      <c r="W2543">
        <v>7909.97</v>
      </c>
      <c r="X2543">
        <v>10766.06</v>
      </c>
      <c r="Y2543">
        <v>2121.85</v>
      </c>
      <c r="Z2543">
        <v>21086.59</v>
      </c>
    </row>
    <row r="2544" spans="2:26" x14ac:dyDescent="0.25">
      <c r="B2544" s="3">
        <v>43641</v>
      </c>
      <c r="C2544">
        <v>369.76</v>
      </c>
      <c r="D2544">
        <v>4.2884000000000002</v>
      </c>
      <c r="E2544">
        <v>96.86</v>
      </c>
      <c r="F2544">
        <v>98.335300000000004</v>
      </c>
      <c r="G2544">
        <v>96.14</v>
      </c>
      <c r="H2544">
        <v>1156.25</v>
      </c>
      <c r="I2544">
        <v>1.1367</v>
      </c>
      <c r="J2544">
        <v>6.8798000000000004</v>
      </c>
      <c r="K2544">
        <v>300.30779999999999</v>
      </c>
      <c r="L2544">
        <v>11380</v>
      </c>
      <c r="M2544">
        <v>55.09</v>
      </c>
      <c r="N2544">
        <v>1423.44</v>
      </c>
      <c r="O2544">
        <v>2.3079999999999998</v>
      </c>
      <c r="P2544">
        <v>4.75</v>
      </c>
      <c r="Q2544">
        <v>3.78</v>
      </c>
      <c r="R2544">
        <v>1.17</v>
      </c>
      <c r="S2544">
        <v>1.64</v>
      </c>
      <c r="T2544">
        <v>1.2</v>
      </c>
      <c r="U2544">
        <v>1280</v>
      </c>
      <c r="V2544">
        <v>2917.38</v>
      </c>
      <c r="W2544">
        <v>7884.72</v>
      </c>
      <c r="X2544">
        <v>10742.41</v>
      </c>
      <c r="Y2544">
        <v>2121.64</v>
      </c>
      <c r="Z2544">
        <v>21193.81</v>
      </c>
    </row>
    <row r="2545" spans="2:26" x14ac:dyDescent="0.25">
      <c r="B2545" s="3">
        <v>43640</v>
      </c>
      <c r="C2545">
        <v>365.7</v>
      </c>
      <c r="D2545">
        <v>4.1498999999999997</v>
      </c>
      <c r="E2545">
        <v>96.91</v>
      </c>
      <c r="F2545">
        <v>98.347899999999996</v>
      </c>
      <c r="G2545">
        <v>95.98</v>
      </c>
      <c r="H2545">
        <v>1156.4000000000001</v>
      </c>
      <c r="I2545">
        <v>1.1398999999999999</v>
      </c>
      <c r="J2545">
        <v>6.8769999999999998</v>
      </c>
      <c r="K2545">
        <v>301.95609999999999</v>
      </c>
      <c r="L2545">
        <v>10945</v>
      </c>
      <c r="M2545">
        <v>54.8</v>
      </c>
      <c r="N2545">
        <v>1419.72</v>
      </c>
      <c r="O2545">
        <v>2.3029999999999999</v>
      </c>
      <c r="P2545">
        <v>4.7649999999999997</v>
      </c>
      <c r="Q2545">
        <v>3.62</v>
      </c>
      <c r="R2545">
        <v>1.1599999999999999</v>
      </c>
      <c r="S2545">
        <v>1.62</v>
      </c>
      <c r="T2545">
        <v>1.19</v>
      </c>
      <c r="U2545">
        <v>1258</v>
      </c>
      <c r="V2545">
        <v>2945.35</v>
      </c>
      <c r="W2545">
        <v>8005.7</v>
      </c>
      <c r="X2545">
        <v>10952.94</v>
      </c>
      <c r="Y2545">
        <v>2126.33</v>
      </c>
      <c r="Z2545">
        <v>21285.99</v>
      </c>
    </row>
    <row r="2546" spans="2:26" x14ac:dyDescent="0.25">
      <c r="B2546" s="3">
        <v>43639</v>
      </c>
      <c r="C2546">
        <v>361.28</v>
      </c>
      <c r="D2546">
        <v>4.1468999999999996</v>
      </c>
      <c r="E2546">
        <v>96.94</v>
      </c>
      <c r="F2546">
        <v>98.345100000000002</v>
      </c>
      <c r="G2546">
        <v>96.22</v>
      </c>
      <c r="H2546">
        <v>1163.9000000000001</v>
      </c>
      <c r="I2546">
        <v>1.1369</v>
      </c>
      <c r="J2546">
        <v>6.8685</v>
      </c>
      <c r="K2546">
        <v>303.33</v>
      </c>
      <c r="L2546">
        <v>9980</v>
      </c>
      <c r="M2546">
        <v>54.34</v>
      </c>
      <c r="N2546">
        <v>1399.63</v>
      </c>
      <c r="O2546">
        <v>2.1859999999999999</v>
      </c>
      <c r="P2546">
        <v>4.5949999999999998</v>
      </c>
      <c r="Q2546">
        <v>3.61</v>
      </c>
      <c r="R2546">
        <v>1.17</v>
      </c>
      <c r="S2546">
        <v>1.64</v>
      </c>
      <c r="T2546">
        <v>1.2</v>
      </c>
      <c r="U2546">
        <v>1239</v>
      </c>
      <c r="V2546">
        <v>2950.46</v>
      </c>
      <c r="W2546">
        <v>8031.71</v>
      </c>
      <c r="X2546">
        <v>10921.47</v>
      </c>
      <c r="Y2546">
        <v>2125.62</v>
      </c>
      <c r="Z2546">
        <v>21258.639999999999</v>
      </c>
    </row>
    <row r="2547" spans="2:26" x14ac:dyDescent="0.25">
      <c r="B2547" s="3">
        <v>43638</v>
      </c>
      <c r="C2547">
        <v>361.28</v>
      </c>
      <c r="D2547">
        <v>4.1468999999999996</v>
      </c>
      <c r="E2547">
        <v>96.94</v>
      </c>
      <c r="F2547">
        <v>98.345100000000002</v>
      </c>
      <c r="G2547">
        <v>96.22</v>
      </c>
      <c r="H2547">
        <v>1163.9000000000001</v>
      </c>
      <c r="I2547">
        <v>1.1369</v>
      </c>
      <c r="J2547">
        <v>6.8685</v>
      </c>
      <c r="K2547">
        <v>303.33</v>
      </c>
      <c r="L2547">
        <v>9980</v>
      </c>
      <c r="M2547">
        <v>54.34</v>
      </c>
      <c r="N2547">
        <v>1399.63</v>
      </c>
      <c r="O2547">
        <v>2.1859999999999999</v>
      </c>
      <c r="P2547">
        <v>4.5949999999999998</v>
      </c>
      <c r="Q2547">
        <v>3.61</v>
      </c>
      <c r="R2547">
        <v>1.17</v>
      </c>
      <c r="S2547">
        <v>1.64</v>
      </c>
      <c r="T2547">
        <v>1.2</v>
      </c>
      <c r="U2547">
        <v>1239</v>
      </c>
      <c r="V2547">
        <v>2950.46</v>
      </c>
      <c r="W2547">
        <v>8031.71</v>
      </c>
      <c r="X2547">
        <v>10921.47</v>
      </c>
      <c r="Y2547">
        <v>2125.62</v>
      </c>
      <c r="Z2547">
        <v>21258.639999999999</v>
      </c>
    </row>
    <row r="2548" spans="2:26" x14ac:dyDescent="0.25">
      <c r="B2548" s="3">
        <v>43637</v>
      </c>
      <c r="C2548">
        <v>361.28</v>
      </c>
      <c r="D2548">
        <v>4.1468999999999996</v>
      </c>
      <c r="E2548">
        <v>96.93</v>
      </c>
      <c r="F2548">
        <v>98.345100000000002</v>
      </c>
      <c r="G2548">
        <v>96.22</v>
      </c>
      <c r="H2548">
        <v>1163.9000000000001</v>
      </c>
      <c r="I2548">
        <v>1.1369</v>
      </c>
      <c r="J2548">
        <v>6.8685</v>
      </c>
      <c r="K2548">
        <v>303.33</v>
      </c>
      <c r="L2548">
        <v>9980</v>
      </c>
      <c r="M2548">
        <v>54.34</v>
      </c>
      <c r="N2548">
        <v>1399.63</v>
      </c>
      <c r="O2548">
        <v>2.1859999999999999</v>
      </c>
      <c r="P2548">
        <v>4.5949999999999998</v>
      </c>
      <c r="Q2548">
        <v>3.61</v>
      </c>
      <c r="R2548">
        <v>1.17</v>
      </c>
      <c r="S2548">
        <v>1.64</v>
      </c>
      <c r="T2548">
        <v>1.2</v>
      </c>
      <c r="U2548">
        <v>1239</v>
      </c>
      <c r="V2548">
        <v>2950.46</v>
      </c>
      <c r="W2548">
        <v>8031.71</v>
      </c>
      <c r="X2548">
        <v>10921.47</v>
      </c>
      <c r="Y2548">
        <v>2125.62</v>
      </c>
      <c r="Z2548">
        <v>21258.639999999999</v>
      </c>
    </row>
    <row r="2549" spans="2:26" x14ac:dyDescent="0.25">
      <c r="B2549" s="3">
        <v>43636</v>
      </c>
      <c r="C2549">
        <v>361.96</v>
      </c>
      <c r="D2549">
        <v>4.1132</v>
      </c>
      <c r="E2549">
        <v>96.97</v>
      </c>
      <c r="F2549">
        <v>98.34</v>
      </c>
      <c r="G2549">
        <v>96.629000000000005</v>
      </c>
      <c r="H2549">
        <v>1161.9000000000001</v>
      </c>
      <c r="I2549">
        <v>1.1293</v>
      </c>
      <c r="J2549">
        <v>6.8518999999999997</v>
      </c>
      <c r="K2549">
        <v>302.01350000000002</v>
      </c>
      <c r="L2549">
        <v>9625</v>
      </c>
      <c r="M2549">
        <v>54.63</v>
      </c>
      <c r="N2549">
        <v>1388.44</v>
      </c>
      <c r="O2549">
        <v>2.1850000000000001</v>
      </c>
      <c r="P2549">
        <v>4.6150000000000002</v>
      </c>
      <c r="Q2549">
        <v>3.54</v>
      </c>
      <c r="R2549">
        <v>1.19</v>
      </c>
      <c r="S2549">
        <v>1.67</v>
      </c>
      <c r="T2549">
        <v>1.19</v>
      </c>
      <c r="U2549">
        <v>1194</v>
      </c>
      <c r="V2549">
        <v>2954.18</v>
      </c>
      <c r="W2549">
        <v>8051.34</v>
      </c>
      <c r="X2549">
        <v>10922.39</v>
      </c>
      <c r="Y2549">
        <v>2131.29</v>
      </c>
      <c r="Z2549">
        <v>21462.86</v>
      </c>
    </row>
    <row r="2550" spans="2:26" x14ac:dyDescent="0.25">
      <c r="B2550" s="3">
        <v>43635</v>
      </c>
      <c r="C2550">
        <v>372.03</v>
      </c>
      <c r="D2550">
        <v>4.3478000000000003</v>
      </c>
      <c r="E2550">
        <v>96.97</v>
      </c>
      <c r="F2550">
        <v>98.317599999999999</v>
      </c>
      <c r="G2550">
        <v>97.117000000000004</v>
      </c>
      <c r="H2550">
        <v>1176.1500000000001</v>
      </c>
      <c r="I2550">
        <v>1.1226</v>
      </c>
      <c r="J2550">
        <v>6.9036</v>
      </c>
      <c r="K2550">
        <v>305.3066</v>
      </c>
      <c r="L2550">
        <v>9210</v>
      </c>
      <c r="M2550">
        <v>53.78</v>
      </c>
      <c r="N2550">
        <v>1360.38</v>
      </c>
      <c r="O2550">
        <v>2.2759999999999998</v>
      </c>
      <c r="P2550">
        <v>4.55</v>
      </c>
      <c r="Q2550">
        <v>3.84</v>
      </c>
      <c r="R2550">
        <v>1.23</v>
      </c>
      <c r="S2550">
        <v>1.72</v>
      </c>
      <c r="T2550">
        <v>1.19</v>
      </c>
      <c r="U2550">
        <v>1179</v>
      </c>
      <c r="V2550">
        <v>2926.46</v>
      </c>
      <c r="W2550">
        <v>7987.32</v>
      </c>
      <c r="X2550">
        <v>10764.7</v>
      </c>
      <c r="Y2550">
        <v>2124.7800000000002</v>
      </c>
      <c r="Z2550">
        <v>21333.87</v>
      </c>
    </row>
    <row r="2551" spans="2:26" x14ac:dyDescent="0.25">
      <c r="B2551" s="3">
        <v>43634</v>
      </c>
      <c r="C2551">
        <v>372.1</v>
      </c>
      <c r="D2551">
        <v>4.3909000000000002</v>
      </c>
      <c r="E2551">
        <v>96.98</v>
      </c>
      <c r="F2551">
        <v>98.3095</v>
      </c>
      <c r="G2551">
        <v>97.644000000000005</v>
      </c>
      <c r="H2551">
        <v>1185.75</v>
      </c>
      <c r="I2551">
        <v>1.1194</v>
      </c>
      <c r="J2551">
        <v>6.9032</v>
      </c>
      <c r="K2551">
        <v>304.31479999999999</v>
      </c>
      <c r="L2551">
        <v>9115</v>
      </c>
      <c r="M2551">
        <v>54.11</v>
      </c>
      <c r="N2551">
        <v>1346.61</v>
      </c>
      <c r="O2551">
        <v>2.3279999999999998</v>
      </c>
      <c r="P2551">
        <v>4.5549999999999997</v>
      </c>
      <c r="Q2551">
        <v>3.87</v>
      </c>
      <c r="R2551">
        <v>1.24</v>
      </c>
      <c r="S2551">
        <v>1.73</v>
      </c>
      <c r="T2551">
        <v>1.18</v>
      </c>
      <c r="U2551">
        <v>1135</v>
      </c>
      <c r="V2551">
        <v>2917.75</v>
      </c>
      <c r="W2551">
        <v>7953.88</v>
      </c>
      <c r="X2551">
        <v>10507.65</v>
      </c>
      <c r="Y2551">
        <v>2098.71</v>
      </c>
      <c r="Z2551">
        <v>20972.71</v>
      </c>
    </row>
    <row r="2552" spans="2:26" x14ac:dyDescent="0.25">
      <c r="B2552" s="3">
        <v>43633</v>
      </c>
      <c r="C2552">
        <v>378.66</v>
      </c>
      <c r="D2552">
        <v>4.4535999999999998</v>
      </c>
      <c r="E2552">
        <v>96.99</v>
      </c>
      <c r="F2552">
        <v>98.315600000000003</v>
      </c>
      <c r="G2552">
        <v>97.558000000000007</v>
      </c>
      <c r="H2552">
        <v>1186.45</v>
      </c>
      <c r="I2552">
        <v>1.1217999999999999</v>
      </c>
      <c r="J2552">
        <v>6.9257999999999997</v>
      </c>
      <c r="K2552">
        <v>305.1327</v>
      </c>
      <c r="L2552">
        <v>9380</v>
      </c>
      <c r="M2552">
        <v>53.16</v>
      </c>
      <c r="N2552">
        <v>1339.66</v>
      </c>
      <c r="O2552">
        <v>2.3860000000000001</v>
      </c>
      <c r="P2552">
        <v>4.585</v>
      </c>
      <c r="Q2552">
        <v>3.92</v>
      </c>
      <c r="R2552">
        <v>1.26</v>
      </c>
      <c r="S2552">
        <v>1.76</v>
      </c>
      <c r="T2552">
        <v>1.18</v>
      </c>
      <c r="U2552">
        <v>1093</v>
      </c>
      <c r="V2552">
        <v>2889.67</v>
      </c>
      <c r="W2552">
        <v>7845.02</v>
      </c>
      <c r="X2552">
        <v>10428.52</v>
      </c>
      <c r="Y2552">
        <v>2090.73</v>
      </c>
      <c r="Z2552">
        <v>21124</v>
      </c>
    </row>
    <row r="2553" spans="2:26" x14ac:dyDescent="0.25">
      <c r="B2553" s="3">
        <v>43632</v>
      </c>
      <c r="C2553">
        <v>377.23</v>
      </c>
      <c r="D2553">
        <v>4.4739000000000004</v>
      </c>
      <c r="E2553">
        <v>97.01</v>
      </c>
      <c r="F2553">
        <v>98.315100000000001</v>
      </c>
      <c r="G2553">
        <v>97.572000000000003</v>
      </c>
      <c r="H2553">
        <v>1185.1500000000001</v>
      </c>
      <c r="I2553">
        <v>1.1208</v>
      </c>
      <c r="J2553">
        <v>6.9255000000000004</v>
      </c>
      <c r="K2553">
        <v>304.67439999999999</v>
      </c>
      <c r="L2553">
        <v>8440</v>
      </c>
      <c r="M2553">
        <v>53.3</v>
      </c>
      <c r="N2553">
        <v>1341.7</v>
      </c>
      <c r="O2553">
        <v>2.387</v>
      </c>
      <c r="P2553">
        <v>4.5049999999999999</v>
      </c>
      <c r="Q2553">
        <v>3.95</v>
      </c>
      <c r="R2553">
        <v>1.26</v>
      </c>
      <c r="S2553">
        <v>1.76</v>
      </c>
      <c r="T2553">
        <v>1.19</v>
      </c>
      <c r="U2553">
        <v>1085</v>
      </c>
      <c r="V2553">
        <v>2886.98</v>
      </c>
      <c r="W2553">
        <v>7796.66</v>
      </c>
      <c r="X2553">
        <v>10419.870000000001</v>
      </c>
      <c r="Y2553">
        <v>2095.41</v>
      </c>
      <c r="Z2553">
        <v>21116.89</v>
      </c>
    </row>
    <row r="2554" spans="2:26" x14ac:dyDescent="0.25">
      <c r="B2554" s="3">
        <v>43631</v>
      </c>
      <c r="C2554">
        <v>377.23</v>
      </c>
      <c r="D2554">
        <v>4.4739000000000004</v>
      </c>
      <c r="E2554">
        <v>97.01</v>
      </c>
      <c r="F2554">
        <v>98.315100000000001</v>
      </c>
      <c r="G2554">
        <v>97.572000000000003</v>
      </c>
      <c r="H2554">
        <v>1185.1500000000001</v>
      </c>
      <c r="I2554">
        <v>1.1208</v>
      </c>
      <c r="J2554">
        <v>6.9255000000000004</v>
      </c>
      <c r="K2554">
        <v>304.67439999999999</v>
      </c>
      <c r="L2554">
        <v>8440</v>
      </c>
      <c r="M2554">
        <v>53.3</v>
      </c>
      <c r="N2554">
        <v>1341.7</v>
      </c>
      <c r="O2554">
        <v>2.387</v>
      </c>
      <c r="P2554">
        <v>4.5049999999999999</v>
      </c>
      <c r="Q2554">
        <v>3.95</v>
      </c>
      <c r="R2554">
        <v>1.26</v>
      </c>
      <c r="S2554">
        <v>1.76</v>
      </c>
      <c r="T2554">
        <v>1.19</v>
      </c>
      <c r="U2554">
        <v>1085</v>
      </c>
      <c r="V2554">
        <v>2886.98</v>
      </c>
      <c r="W2554">
        <v>7796.66</v>
      </c>
      <c r="X2554">
        <v>10419.870000000001</v>
      </c>
      <c r="Y2554">
        <v>2095.41</v>
      </c>
      <c r="Z2554">
        <v>21116.89</v>
      </c>
    </row>
    <row r="2555" spans="2:26" x14ac:dyDescent="0.25">
      <c r="B2555" s="3">
        <v>43630</v>
      </c>
      <c r="C2555">
        <v>377.23</v>
      </c>
      <c r="D2555">
        <v>4.4739000000000004</v>
      </c>
      <c r="E2555">
        <v>97.01</v>
      </c>
      <c r="F2555">
        <v>98.315100000000001</v>
      </c>
      <c r="G2555">
        <v>97.572000000000003</v>
      </c>
      <c r="H2555">
        <v>1185.1500000000001</v>
      </c>
      <c r="I2555">
        <v>1.1208</v>
      </c>
      <c r="J2555">
        <v>6.9255000000000004</v>
      </c>
      <c r="K2555">
        <v>304.67439999999999</v>
      </c>
      <c r="L2555">
        <v>8440</v>
      </c>
      <c r="M2555">
        <v>53.3</v>
      </c>
      <c r="N2555">
        <v>1341.7</v>
      </c>
      <c r="O2555">
        <v>2.387</v>
      </c>
      <c r="P2555">
        <v>4.5049999999999999</v>
      </c>
      <c r="Q2555">
        <v>3.95</v>
      </c>
      <c r="R2555">
        <v>1.26</v>
      </c>
      <c r="S2555">
        <v>1.76</v>
      </c>
      <c r="T2555">
        <v>1.19</v>
      </c>
      <c r="U2555">
        <v>1085</v>
      </c>
      <c r="V2555">
        <v>2886.98</v>
      </c>
      <c r="W2555">
        <v>7796.66</v>
      </c>
      <c r="X2555">
        <v>10419.870000000001</v>
      </c>
      <c r="Y2555">
        <v>2095.41</v>
      </c>
      <c r="Z2555">
        <v>21116.89</v>
      </c>
    </row>
    <row r="2556" spans="2:26" x14ac:dyDescent="0.25">
      <c r="B2556" s="3">
        <v>43629</v>
      </c>
      <c r="C2556">
        <v>376.38</v>
      </c>
      <c r="D2556">
        <v>4.4809000000000001</v>
      </c>
      <c r="E2556">
        <v>97.04</v>
      </c>
      <c r="F2556">
        <v>98.302599999999998</v>
      </c>
      <c r="G2556">
        <v>97.013000000000005</v>
      </c>
      <c r="H2556">
        <v>1182.95</v>
      </c>
      <c r="I2556">
        <v>1.1275999999999999</v>
      </c>
      <c r="J2556">
        <v>6.9215999999999998</v>
      </c>
      <c r="K2556">
        <v>307.40230000000003</v>
      </c>
      <c r="L2556">
        <v>8285</v>
      </c>
      <c r="M2556">
        <v>53.2</v>
      </c>
      <c r="N2556">
        <v>1342.31</v>
      </c>
      <c r="O2556">
        <v>2.3250000000000002</v>
      </c>
      <c r="P2556">
        <v>4.5049999999999999</v>
      </c>
      <c r="Q2556">
        <v>3.95</v>
      </c>
      <c r="R2556">
        <v>1.26</v>
      </c>
      <c r="S2556">
        <v>1.76</v>
      </c>
      <c r="T2556">
        <v>1.19</v>
      </c>
      <c r="U2556">
        <v>1062</v>
      </c>
      <c r="V2556">
        <v>2891.64</v>
      </c>
      <c r="W2556">
        <v>7837.13</v>
      </c>
      <c r="X2556">
        <v>10472.44</v>
      </c>
      <c r="Y2556">
        <v>2103.15</v>
      </c>
      <c r="Z2556">
        <v>21032</v>
      </c>
    </row>
    <row r="2557" spans="2:26" x14ac:dyDescent="0.25">
      <c r="B2557" s="3">
        <v>43628</v>
      </c>
      <c r="C2557">
        <v>372.17</v>
      </c>
      <c r="D2557">
        <v>4.4748000000000001</v>
      </c>
      <c r="E2557">
        <v>97.05</v>
      </c>
      <c r="F2557">
        <v>98.291899999999998</v>
      </c>
      <c r="G2557">
        <v>97</v>
      </c>
      <c r="H2557">
        <v>1182.75</v>
      </c>
      <c r="I2557">
        <v>1.1287</v>
      </c>
      <c r="J2557">
        <v>6.9177</v>
      </c>
      <c r="K2557">
        <v>306.2747</v>
      </c>
      <c r="L2557">
        <v>8195</v>
      </c>
      <c r="M2557">
        <v>52.65</v>
      </c>
      <c r="N2557">
        <v>1333.58</v>
      </c>
      <c r="O2557">
        <v>2.3860000000000001</v>
      </c>
      <c r="P2557">
        <v>4.5049999999999999</v>
      </c>
      <c r="Q2557">
        <v>3.96</v>
      </c>
      <c r="R2557">
        <v>1.26</v>
      </c>
      <c r="S2557">
        <v>1.76</v>
      </c>
      <c r="T2557">
        <v>1.18</v>
      </c>
      <c r="U2557">
        <v>1080</v>
      </c>
      <c r="V2557">
        <v>2879.84</v>
      </c>
      <c r="W2557">
        <v>7792.72</v>
      </c>
      <c r="X2557">
        <v>10494.78</v>
      </c>
      <c r="Y2557">
        <v>2108.75</v>
      </c>
      <c r="Z2557">
        <v>21129.72</v>
      </c>
    </row>
    <row r="2558" spans="2:26" x14ac:dyDescent="0.25">
      <c r="B2558" s="3">
        <v>43627</v>
      </c>
      <c r="C2558">
        <v>371.57</v>
      </c>
      <c r="D2558">
        <v>4.4401999999999999</v>
      </c>
      <c r="E2558">
        <v>97.08</v>
      </c>
      <c r="F2558">
        <v>98.294399999999996</v>
      </c>
      <c r="G2558">
        <v>96.686000000000007</v>
      </c>
      <c r="H2558">
        <v>1180.7</v>
      </c>
      <c r="I2558">
        <v>1.1326000000000001</v>
      </c>
      <c r="J2558">
        <v>6.9114000000000004</v>
      </c>
      <c r="K2558">
        <v>305.67899999999997</v>
      </c>
      <c r="L2558">
        <v>7920</v>
      </c>
      <c r="M2558">
        <v>53.76</v>
      </c>
      <c r="N2558">
        <v>1326.84</v>
      </c>
      <c r="O2558">
        <v>2.399</v>
      </c>
      <c r="P2558">
        <v>4.4950000000000001</v>
      </c>
      <c r="Q2558">
        <v>3.89</v>
      </c>
      <c r="R2558">
        <v>1.24</v>
      </c>
      <c r="S2558">
        <v>1.75</v>
      </c>
      <c r="T2558">
        <v>1.18</v>
      </c>
      <c r="U2558">
        <v>1105</v>
      </c>
      <c r="V2558">
        <v>2885.72</v>
      </c>
      <c r="W2558">
        <v>7822.57</v>
      </c>
      <c r="X2558">
        <v>10620.13</v>
      </c>
      <c r="Y2558">
        <v>2111.81</v>
      </c>
      <c r="Z2558">
        <v>21204.28</v>
      </c>
    </row>
    <row r="2559" spans="2:26" x14ac:dyDescent="0.25">
      <c r="B2559" s="3">
        <v>43626</v>
      </c>
      <c r="C2559">
        <v>371.52</v>
      </c>
      <c r="D2559">
        <v>4.4805000000000001</v>
      </c>
      <c r="E2559">
        <v>97.06</v>
      </c>
      <c r="F2559">
        <v>98.292699999999996</v>
      </c>
      <c r="G2559">
        <v>96.760999999999996</v>
      </c>
      <c r="H2559">
        <v>1185.1500000000001</v>
      </c>
      <c r="I2559">
        <v>1.1312</v>
      </c>
      <c r="J2559">
        <v>6.9310999999999998</v>
      </c>
      <c r="K2559">
        <v>304.57080000000002</v>
      </c>
      <c r="L2559">
        <v>8010</v>
      </c>
      <c r="M2559">
        <v>53.22</v>
      </c>
      <c r="N2559">
        <v>1327.98</v>
      </c>
      <c r="O2559">
        <v>2.3570000000000002</v>
      </c>
      <c r="P2559">
        <v>4.4749999999999996</v>
      </c>
      <c r="Q2559">
        <v>3.93</v>
      </c>
      <c r="R2559">
        <v>1.25</v>
      </c>
      <c r="S2559">
        <v>1.75</v>
      </c>
      <c r="T2559">
        <v>1.19</v>
      </c>
      <c r="U2559">
        <v>1125</v>
      </c>
      <c r="V2559">
        <v>2886.73</v>
      </c>
      <c r="W2559">
        <v>7823.17</v>
      </c>
      <c r="X2559">
        <v>10526.92</v>
      </c>
      <c r="Y2559">
        <v>2099.4899999999998</v>
      </c>
      <c r="Z2559">
        <v>21134.42</v>
      </c>
    </row>
    <row r="2560" spans="2:26" x14ac:dyDescent="0.25">
      <c r="B2560" s="3">
        <v>43625</v>
      </c>
      <c r="C2560">
        <v>380.79</v>
      </c>
      <c r="D2560">
        <v>4.5892999999999997</v>
      </c>
      <c r="E2560">
        <v>97.04</v>
      </c>
      <c r="F2560">
        <v>98.305899999999994</v>
      </c>
      <c r="G2560">
        <v>96.543999999999997</v>
      </c>
      <c r="H2560">
        <v>1181.4000000000001</v>
      </c>
      <c r="I2560">
        <v>1.1334</v>
      </c>
      <c r="J2560">
        <v>6.9096000000000002</v>
      </c>
      <c r="K2560">
        <v>304.42070000000001</v>
      </c>
      <c r="L2560">
        <v>8010</v>
      </c>
      <c r="M2560">
        <v>52.81</v>
      </c>
      <c r="N2560">
        <v>1340.86</v>
      </c>
      <c r="O2560">
        <v>2.3370000000000002</v>
      </c>
      <c r="P2560">
        <v>4.4749999999999996</v>
      </c>
      <c r="Q2560">
        <v>4.07</v>
      </c>
      <c r="R2560">
        <v>1.27</v>
      </c>
      <c r="S2560">
        <v>1.78</v>
      </c>
      <c r="T2560">
        <v>1.19</v>
      </c>
      <c r="U2560">
        <v>1138</v>
      </c>
      <c r="V2560">
        <v>2873.34</v>
      </c>
      <c r="W2560">
        <v>7742.1</v>
      </c>
      <c r="X2560">
        <v>10334.32</v>
      </c>
      <c r="Y2560">
        <v>2072.33</v>
      </c>
      <c r="Z2560">
        <v>20884.71</v>
      </c>
    </row>
    <row r="2561" spans="2:26" x14ac:dyDescent="0.25">
      <c r="B2561" s="3">
        <v>43624</v>
      </c>
      <c r="C2561">
        <v>380.79</v>
      </c>
      <c r="D2561">
        <v>4.5892999999999997</v>
      </c>
      <c r="E2561">
        <v>97.04</v>
      </c>
      <c r="F2561">
        <v>98.305899999999994</v>
      </c>
      <c r="G2561">
        <v>96.543999999999997</v>
      </c>
      <c r="H2561">
        <v>1181.4000000000001</v>
      </c>
      <c r="I2561">
        <v>1.1334</v>
      </c>
      <c r="J2561">
        <v>6.9096000000000002</v>
      </c>
      <c r="K2561">
        <v>304.42070000000001</v>
      </c>
      <c r="L2561">
        <v>8010</v>
      </c>
      <c r="M2561">
        <v>52.81</v>
      </c>
      <c r="N2561">
        <v>1340.86</v>
      </c>
      <c r="O2561">
        <v>2.3370000000000002</v>
      </c>
      <c r="P2561">
        <v>4.4749999999999996</v>
      </c>
      <c r="Q2561">
        <v>4.07</v>
      </c>
      <c r="R2561">
        <v>1.27</v>
      </c>
      <c r="S2561">
        <v>1.78</v>
      </c>
      <c r="T2561">
        <v>1.19</v>
      </c>
      <c r="U2561">
        <v>1138</v>
      </c>
      <c r="V2561">
        <v>2873.34</v>
      </c>
      <c r="W2561">
        <v>7742.1</v>
      </c>
      <c r="X2561">
        <v>10334.32</v>
      </c>
      <c r="Y2561">
        <v>2072.33</v>
      </c>
      <c r="Z2561">
        <v>20884.71</v>
      </c>
    </row>
    <row r="2562" spans="2:26" x14ac:dyDescent="0.25">
      <c r="B2562" s="3">
        <v>43623</v>
      </c>
      <c r="C2562">
        <v>380.79</v>
      </c>
      <c r="D2562">
        <v>4.5892999999999997</v>
      </c>
      <c r="E2562">
        <v>96.99</v>
      </c>
      <c r="F2562">
        <v>98.305899999999994</v>
      </c>
      <c r="G2562">
        <v>96.543999999999997</v>
      </c>
      <c r="H2562">
        <v>1181.4000000000001</v>
      </c>
      <c r="I2562">
        <v>1.1334</v>
      </c>
      <c r="J2562">
        <v>6.9096000000000002</v>
      </c>
      <c r="K2562">
        <v>304.42070000000001</v>
      </c>
      <c r="L2562">
        <v>8010</v>
      </c>
      <c r="M2562">
        <v>52.81</v>
      </c>
      <c r="N2562">
        <v>1340.86</v>
      </c>
      <c r="O2562">
        <v>2.3370000000000002</v>
      </c>
      <c r="P2562">
        <v>4.4749999999999996</v>
      </c>
      <c r="Q2562">
        <v>4.07</v>
      </c>
      <c r="R2562">
        <v>1.27</v>
      </c>
      <c r="S2562">
        <v>1.78</v>
      </c>
      <c r="T2562">
        <v>1.19</v>
      </c>
      <c r="U2562">
        <v>1138</v>
      </c>
      <c r="V2562">
        <v>2873.34</v>
      </c>
      <c r="W2562">
        <v>7742.1</v>
      </c>
      <c r="X2562">
        <v>10334.32</v>
      </c>
      <c r="Y2562">
        <v>2072.33</v>
      </c>
      <c r="Z2562">
        <v>20884.71</v>
      </c>
    </row>
    <row r="2563" spans="2:26" x14ac:dyDescent="0.25">
      <c r="B2563" s="3">
        <v>43622</v>
      </c>
      <c r="C2563">
        <v>379.43</v>
      </c>
      <c r="D2563">
        <v>4.6810999999999998</v>
      </c>
      <c r="E2563">
        <v>97</v>
      </c>
      <c r="F2563">
        <v>98.313699999999997</v>
      </c>
      <c r="G2563">
        <v>97.043999999999997</v>
      </c>
      <c r="H2563">
        <v>1178.55</v>
      </c>
      <c r="I2563">
        <v>1.1275999999999999</v>
      </c>
      <c r="J2563">
        <v>6.9096000000000002</v>
      </c>
      <c r="K2563">
        <v>303.76670000000001</v>
      </c>
      <c r="L2563">
        <v>7610</v>
      </c>
      <c r="M2563">
        <v>52.09</v>
      </c>
      <c r="N2563">
        <v>1335.33</v>
      </c>
      <c r="O2563">
        <v>2.3239999999999998</v>
      </c>
      <c r="P2563">
        <v>4.4749999999999996</v>
      </c>
      <c r="Q2563">
        <v>4.2</v>
      </c>
      <c r="R2563">
        <v>1.28</v>
      </c>
      <c r="S2563">
        <v>1.79</v>
      </c>
      <c r="T2563">
        <v>1.19</v>
      </c>
      <c r="U2563">
        <v>1138</v>
      </c>
      <c r="V2563">
        <v>2843.49</v>
      </c>
      <c r="W2563">
        <v>7615.55</v>
      </c>
      <c r="X2563">
        <v>10334.32</v>
      </c>
      <c r="Y2563">
        <v>2069.11</v>
      </c>
      <c r="Z2563">
        <v>20774.04</v>
      </c>
    </row>
    <row r="2564" spans="2:26" x14ac:dyDescent="0.25">
      <c r="B2564" s="3">
        <v>43621</v>
      </c>
      <c r="C2564">
        <v>381.9</v>
      </c>
      <c r="D2564">
        <v>4.7187000000000001</v>
      </c>
      <c r="E2564">
        <v>96.99</v>
      </c>
      <c r="F2564">
        <v>98.333399999999997</v>
      </c>
      <c r="G2564">
        <v>97.32</v>
      </c>
      <c r="H2564">
        <v>1178.55</v>
      </c>
      <c r="I2564">
        <v>1.1221000000000001</v>
      </c>
      <c r="J2564">
        <v>6.9089</v>
      </c>
      <c r="K2564">
        <v>304.33879999999999</v>
      </c>
      <c r="L2564">
        <v>7835</v>
      </c>
      <c r="M2564">
        <v>51.34</v>
      </c>
      <c r="N2564">
        <v>1330.32</v>
      </c>
      <c r="O2564">
        <v>2.3780000000000001</v>
      </c>
      <c r="P2564">
        <v>4.4749999999999996</v>
      </c>
      <c r="Q2564">
        <v>4.24</v>
      </c>
      <c r="R2564">
        <v>1.28</v>
      </c>
      <c r="S2564">
        <v>1.8</v>
      </c>
      <c r="T2564">
        <v>1.18</v>
      </c>
      <c r="U2564">
        <v>1141</v>
      </c>
      <c r="V2564">
        <v>2826.15</v>
      </c>
      <c r="W2564">
        <v>7575.48</v>
      </c>
      <c r="X2564">
        <v>10345.049999999999</v>
      </c>
      <c r="Y2564">
        <v>2069.11</v>
      </c>
      <c r="Z2564">
        <v>20776.099999999999</v>
      </c>
    </row>
    <row r="2565" spans="2:26" x14ac:dyDescent="0.25">
      <c r="B2565" s="3">
        <v>43620</v>
      </c>
      <c r="C2565">
        <v>388.02</v>
      </c>
      <c r="D2565">
        <v>4.7676999999999996</v>
      </c>
      <c r="E2565">
        <v>96.94</v>
      </c>
      <c r="F2565">
        <v>98.342299999999994</v>
      </c>
      <c r="G2565">
        <v>97.072000000000003</v>
      </c>
      <c r="H2565">
        <v>1182.75</v>
      </c>
      <c r="I2565">
        <v>1.1252</v>
      </c>
      <c r="J2565">
        <v>6.9078999999999997</v>
      </c>
      <c r="K2565">
        <v>305.25420000000003</v>
      </c>
      <c r="L2565">
        <v>7625</v>
      </c>
      <c r="M2565">
        <v>52.13</v>
      </c>
      <c r="N2565">
        <v>1325.52</v>
      </c>
      <c r="O2565">
        <v>2.4159999999999999</v>
      </c>
      <c r="P2565">
        <v>4.5350000000000001</v>
      </c>
      <c r="Q2565">
        <v>4.28</v>
      </c>
      <c r="R2565">
        <v>1.28</v>
      </c>
      <c r="S2565">
        <v>1.8</v>
      </c>
      <c r="T2565">
        <v>1.18</v>
      </c>
      <c r="U2565">
        <v>1122</v>
      </c>
      <c r="V2565">
        <v>2803.27</v>
      </c>
      <c r="W2565">
        <v>7527.12</v>
      </c>
      <c r="X2565">
        <v>10341.120000000001</v>
      </c>
      <c r="Y2565">
        <v>2066.9699999999998</v>
      </c>
      <c r="Z2565">
        <v>20408.54</v>
      </c>
    </row>
    <row r="2566" spans="2:26" x14ac:dyDescent="0.25">
      <c r="B2566" s="3">
        <v>43619</v>
      </c>
      <c r="C2566">
        <v>398.31</v>
      </c>
      <c r="D2566">
        <v>4.8879999999999999</v>
      </c>
      <c r="E2566">
        <v>96.96</v>
      </c>
      <c r="F2566">
        <v>98.384299999999996</v>
      </c>
      <c r="G2566">
        <v>97.141999999999996</v>
      </c>
      <c r="H2566">
        <v>1182.1500000000001</v>
      </c>
      <c r="I2566">
        <v>1.1241000000000001</v>
      </c>
      <c r="J2566">
        <v>6.9036999999999997</v>
      </c>
      <c r="K2566">
        <v>303.51569999999998</v>
      </c>
      <c r="L2566">
        <v>8640</v>
      </c>
      <c r="M2566">
        <v>52.19</v>
      </c>
      <c r="N2566">
        <v>1325.31</v>
      </c>
      <c r="O2566">
        <v>2.403</v>
      </c>
      <c r="P2566">
        <v>4.54</v>
      </c>
      <c r="Q2566">
        <v>4.43</v>
      </c>
      <c r="R2566">
        <v>1.3</v>
      </c>
      <c r="S2566">
        <v>1.82</v>
      </c>
      <c r="T2566">
        <v>1.17</v>
      </c>
      <c r="U2566">
        <v>1103</v>
      </c>
      <c r="V2566">
        <v>2744.45</v>
      </c>
      <c r="W2566">
        <v>7333.02</v>
      </c>
      <c r="X2566">
        <v>10430.64</v>
      </c>
      <c r="Y2566">
        <v>2067.85</v>
      </c>
      <c r="Z2566">
        <v>20410.88</v>
      </c>
    </row>
    <row r="2567" spans="2:26" x14ac:dyDescent="0.25">
      <c r="B2567" s="3">
        <v>43618</v>
      </c>
      <c r="C2567">
        <v>392.68</v>
      </c>
      <c r="D2567">
        <v>4.7968999999999999</v>
      </c>
      <c r="E2567">
        <v>96.99</v>
      </c>
      <c r="F2567">
        <v>98.420299999999997</v>
      </c>
      <c r="G2567">
        <v>97.75</v>
      </c>
      <c r="H2567">
        <v>1190.9000000000001</v>
      </c>
      <c r="I2567">
        <v>1.1169</v>
      </c>
      <c r="J2567">
        <v>6.9050000000000002</v>
      </c>
      <c r="K2567">
        <v>303.03930000000003</v>
      </c>
      <c r="L2567">
        <v>8414.18</v>
      </c>
      <c r="M2567">
        <v>51.74</v>
      </c>
      <c r="N2567">
        <v>1305.58</v>
      </c>
      <c r="O2567">
        <v>2.4540000000000002</v>
      </c>
      <c r="P2567">
        <v>4.6500000000000004</v>
      </c>
      <c r="Q2567">
        <v>4.33</v>
      </c>
      <c r="R2567">
        <v>1.28</v>
      </c>
      <c r="S2567">
        <v>1.8</v>
      </c>
      <c r="T2567">
        <v>1.1599999999999999</v>
      </c>
      <c r="U2567">
        <v>1096</v>
      </c>
      <c r="V2567">
        <v>2752.06</v>
      </c>
      <c r="W2567">
        <v>7453.15</v>
      </c>
      <c r="X2567">
        <v>10387.17</v>
      </c>
      <c r="Y2567">
        <v>2041.74</v>
      </c>
      <c r="Z2567">
        <v>20601.189999999999</v>
      </c>
    </row>
    <row r="2568" spans="2:26" x14ac:dyDescent="0.25">
      <c r="B2568" s="3">
        <v>43617</v>
      </c>
      <c r="C2568">
        <v>392.68</v>
      </c>
      <c r="D2568">
        <v>4.7968999999999999</v>
      </c>
      <c r="E2568">
        <v>96.99</v>
      </c>
      <c r="F2568">
        <v>98.420299999999997</v>
      </c>
      <c r="G2568">
        <v>97.75</v>
      </c>
      <c r="H2568">
        <v>1190.9000000000001</v>
      </c>
      <c r="I2568">
        <v>1.1169</v>
      </c>
      <c r="J2568">
        <v>6.9050000000000002</v>
      </c>
      <c r="K2568">
        <v>303.03930000000003</v>
      </c>
      <c r="L2568">
        <v>8414.18</v>
      </c>
      <c r="M2568">
        <v>51.74</v>
      </c>
      <c r="N2568">
        <v>1305.58</v>
      </c>
      <c r="O2568">
        <v>2.4540000000000002</v>
      </c>
      <c r="P2568">
        <v>4.6500000000000004</v>
      </c>
      <c r="Q2568">
        <v>4.33</v>
      </c>
      <c r="R2568">
        <v>1.28</v>
      </c>
      <c r="S2568">
        <v>1.8</v>
      </c>
      <c r="T2568">
        <v>1.1599999999999999</v>
      </c>
      <c r="U2568">
        <v>1096</v>
      </c>
      <c r="V2568">
        <v>2752.06</v>
      </c>
      <c r="W2568">
        <v>7453.15</v>
      </c>
      <c r="X2568">
        <v>10387.17</v>
      </c>
      <c r="Y2568">
        <v>2041.74</v>
      </c>
      <c r="Z2568">
        <v>20601.189999999999</v>
      </c>
    </row>
    <row r="2569" spans="2:26" x14ac:dyDescent="0.25">
      <c r="B2569" s="3">
        <v>43616</v>
      </c>
      <c r="C2569">
        <v>392.68</v>
      </c>
      <c r="D2569">
        <v>4.7968999999999999</v>
      </c>
      <c r="E2569">
        <v>96.99</v>
      </c>
      <c r="F2569">
        <v>98.420299999999997</v>
      </c>
      <c r="G2569">
        <v>97.75</v>
      </c>
      <c r="H2569">
        <v>1190.9000000000001</v>
      </c>
      <c r="I2569">
        <v>1.1169</v>
      </c>
      <c r="J2569">
        <v>6.9050000000000002</v>
      </c>
      <c r="K2569">
        <v>303.03930000000003</v>
      </c>
      <c r="L2569">
        <v>8414.18</v>
      </c>
      <c r="M2569">
        <v>51.74</v>
      </c>
      <c r="N2569">
        <v>1305.58</v>
      </c>
      <c r="O2569">
        <v>2.4540000000000002</v>
      </c>
      <c r="P2569">
        <v>4.6500000000000004</v>
      </c>
      <c r="Q2569">
        <v>4.33</v>
      </c>
      <c r="R2569">
        <v>1.28</v>
      </c>
      <c r="S2569">
        <v>1.8</v>
      </c>
      <c r="T2569">
        <v>1.1599999999999999</v>
      </c>
      <c r="U2569">
        <v>1096</v>
      </c>
      <c r="V2569">
        <v>2752.06</v>
      </c>
      <c r="W2569">
        <v>7453.15</v>
      </c>
      <c r="X2569">
        <v>10387.17</v>
      </c>
      <c r="Y2569">
        <v>2041.74</v>
      </c>
      <c r="Z2569">
        <v>20601.189999999999</v>
      </c>
    </row>
    <row r="2570" spans="2:26" x14ac:dyDescent="0.25">
      <c r="B2570" s="3">
        <v>43615</v>
      </c>
      <c r="C2570">
        <v>390.72</v>
      </c>
      <c r="D2570">
        <v>4.6212</v>
      </c>
      <c r="E2570">
        <v>97.13</v>
      </c>
      <c r="F2570">
        <v>98.449799999999996</v>
      </c>
      <c r="G2570">
        <v>98.141999999999996</v>
      </c>
      <c r="H2570">
        <v>1188.9000000000001</v>
      </c>
      <c r="I2570">
        <v>1.1129</v>
      </c>
      <c r="J2570">
        <v>6.9019000000000004</v>
      </c>
      <c r="K2570">
        <v>298.74220000000003</v>
      </c>
      <c r="L2570">
        <v>8620</v>
      </c>
      <c r="M2570">
        <v>52.77</v>
      </c>
      <c r="N2570">
        <v>1288.6500000000001</v>
      </c>
      <c r="O2570">
        <v>2.5470000000000002</v>
      </c>
      <c r="P2570">
        <v>4.5999999999999996</v>
      </c>
      <c r="Q2570">
        <v>4.12</v>
      </c>
      <c r="R2570">
        <v>1.25</v>
      </c>
      <c r="S2570">
        <v>1.76</v>
      </c>
      <c r="T2570">
        <v>1.1499999999999999</v>
      </c>
      <c r="U2570">
        <v>1097</v>
      </c>
      <c r="V2570">
        <v>2788.86</v>
      </c>
      <c r="W2570">
        <v>7567.72</v>
      </c>
      <c r="X2570">
        <v>10450.09</v>
      </c>
      <c r="Y2570">
        <v>2038.8</v>
      </c>
      <c r="Z2570">
        <v>20942.53</v>
      </c>
    </row>
    <row r="2571" spans="2:26" x14ac:dyDescent="0.25">
      <c r="B2571" s="3">
        <v>43614</v>
      </c>
      <c r="C2571">
        <v>389.17</v>
      </c>
      <c r="D2571">
        <v>4.6420000000000003</v>
      </c>
      <c r="E2571">
        <v>97.15</v>
      </c>
      <c r="F2571">
        <v>98.436000000000007</v>
      </c>
      <c r="G2571">
        <v>98.144000000000005</v>
      </c>
      <c r="H2571">
        <v>1194.3</v>
      </c>
      <c r="I2571">
        <v>1.1131</v>
      </c>
      <c r="J2571">
        <v>6.9145000000000003</v>
      </c>
      <c r="K2571">
        <v>300.53230000000002</v>
      </c>
      <c r="L2571">
        <v>8690</v>
      </c>
      <c r="M2571">
        <v>53.76</v>
      </c>
      <c r="N2571">
        <v>1279.78</v>
      </c>
      <c r="O2571">
        <v>2.633</v>
      </c>
      <c r="P2571">
        <v>4.72</v>
      </c>
      <c r="Q2571">
        <v>4.1399999999999997</v>
      </c>
      <c r="R2571">
        <v>1.26</v>
      </c>
      <c r="S2571">
        <v>1.78</v>
      </c>
      <c r="T2571">
        <v>1.1499999999999999</v>
      </c>
      <c r="U2571">
        <v>1107</v>
      </c>
      <c r="V2571">
        <v>2783.02</v>
      </c>
      <c r="W2571">
        <v>7547.31</v>
      </c>
      <c r="X2571">
        <v>10390.450000000001</v>
      </c>
      <c r="Y2571">
        <v>2023.32</v>
      </c>
      <c r="Z2571">
        <v>21003.37</v>
      </c>
    </row>
    <row r="2572" spans="2:26" x14ac:dyDescent="0.25">
      <c r="B2572" s="3">
        <v>43613</v>
      </c>
      <c r="C2572">
        <v>387.09</v>
      </c>
      <c r="D2572">
        <v>4.5351999999999997</v>
      </c>
      <c r="E2572">
        <v>97.26</v>
      </c>
      <c r="F2572">
        <v>98.4452</v>
      </c>
      <c r="G2572">
        <v>97.951999999999998</v>
      </c>
      <c r="H2572">
        <v>1186</v>
      </c>
      <c r="I2572">
        <v>1.1160000000000001</v>
      </c>
      <c r="J2572">
        <v>6.9101999999999997</v>
      </c>
      <c r="K2572">
        <v>295.38630000000001</v>
      </c>
      <c r="L2572">
        <v>8705</v>
      </c>
      <c r="M2572">
        <v>53.88</v>
      </c>
      <c r="N2572">
        <v>1279.33</v>
      </c>
      <c r="O2572">
        <v>2.5819999999999999</v>
      </c>
      <c r="P2572">
        <v>4.7050000000000001</v>
      </c>
      <c r="Q2572">
        <v>4</v>
      </c>
      <c r="R2572">
        <v>1.24</v>
      </c>
      <c r="S2572">
        <v>1.75</v>
      </c>
      <c r="T2572">
        <v>1.1399999999999999</v>
      </c>
      <c r="U2572">
        <v>1082</v>
      </c>
      <c r="V2572">
        <v>2802.39</v>
      </c>
      <c r="W2572">
        <v>7607.35</v>
      </c>
      <c r="X2572">
        <v>10416.549999999999</v>
      </c>
      <c r="Y2572">
        <v>2048.83</v>
      </c>
      <c r="Z2572">
        <v>21260.14</v>
      </c>
    </row>
    <row r="2573" spans="2:26" x14ac:dyDescent="0.25">
      <c r="B2573" s="3">
        <v>43612</v>
      </c>
      <c r="C2573">
        <v>383.74</v>
      </c>
      <c r="D2573">
        <v>4.4753999999999996</v>
      </c>
      <c r="E2573">
        <v>97.28</v>
      </c>
      <c r="F2573">
        <v>98.447500000000005</v>
      </c>
      <c r="G2573">
        <v>97.613</v>
      </c>
      <c r="H2573">
        <v>1184.4000000000001</v>
      </c>
      <c r="I2573">
        <v>1.1194</v>
      </c>
      <c r="J2573">
        <v>6.8979999999999997</v>
      </c>
      <c r="K2573">
        <v>293.07389999999998</v>
      </c>
      <c r="L2573">
        <v>8085</v>
      </c>
      <c r="M2573">
        <v>53.42</v>
      </c>
      <c r="N2573">
        <v>1285.3599999999999</v>
      </c>
      <c r="O2573">
        <v>2.5979999999999999</v>
      </c>
      <c r="P2573">
        <v>4.7249999999999996</v>
      </c>
      <c r="Q2573">
        <v>3.93</v>
      </c>
      <c r="R2573">
        <v>1.22</v>
      </c>
      <c r="S2573">
        <v>1.73</v>
      </c>
      <c r="T2573">
        <v>1.1299999999999999</v>
      </c>
      <c r="U2573">
        <v>1066</v>
      </c>
      <c r="V2573">
        <v>2826.06</v>
      </c>
      <c r="W2573">
        <v>7637.01</v>
      </c>
      <c r="X2573">
        <v>10402.76</v>
      </c>
      <c r="Y2573">
        <v>2044.21</v>
      </c>
      <c r="Z2573">
        <v>21182.58</v>
      </c>
    </row>
    <row r="2574" spans="2:26" x14ac:dyDescent="0.25">
      <c r="B2574" s="3">
        <v>43611</v>
      </c>
      <c r="C2574">
        <v>383.74</v>
      </c>
      <c r="D2574">
        <v>4.4753999999999996</v>
      </c>
      <c r="E2574">
        <v>97.28</v>
      </c>
      <c r="F2574">
        <v>98.452299999999994</v>
      </c>
      <c r="G2574">
        <v>97.613</v>
      </c>
      <c r="H2574">
        <v>1188.3</v>
      </c>
      <c r="I2574">
        <v>1.1203000000000001</v>
      </c>
      <c r="J2574">
        <v>6.9001999999999999</v>
      </c>
      <c r="K2574">
        <v>294.88940000000002</v>
      </c>
      <c r="L2574">
        <v>8085</v>
      </c>
      <c r="M2574">
        <v>53.42</v>
      </c>
      <c r="N2574">
        <v>1284.93</v>
      </c>
      <c r="O2574">
        <v>2.5979999999999999</v>
      </c>
      <c r="P2574">
        <v>4.7249999999999996</v>
      </c>
      <c r="Q2574">
        <v>3.93</v>
      </c>
      <c r="R2574">
        <v>1.22</v>
      </c>
      <c r="S2574">
        <v>1.73</v>
      </c>
      <c r="T2574">
        <v>1.1299999999999999</v>
      </c>
      <c r="U2574">
        <v>1066</v>
      </c>
      <c r="V2574">
        <v>2826.06</v>
      </c>
      <c r="W2574">
        <v>7637.01</v>
      </c>
      <c r="X2574">
        <v>10445.540000000001</v>
      </c>
      <c r="Y2574">
        <v>2045.31</v>
      </c>
      <c r="Z2574">
        <v>21117.22</v>
      </c>
    </row>
    <row r="2575" spans="2:26" x14ac:dyDescent="0.25">
      <c r="B2575" s="3">
        <v>43610</v>
      </c>
      <c r="C2575">
        <v>383.74</v>
      </c>
      <c r="D2575">
        <v>4.4753999999999996</v>
      </c>
      <c r="E2575">
        <v>97.28</v>
      </c>
      <c r="F2575">
        <v>98.452299999999994</v>
      </c>
      <c r="G2575">
        <v>97.613</v>
      </c>
      <c r="H2575">
        <v>1188.3</v>
      </c>
      <c r="I2575">
        <v>1.1203000000000001</v>
      </c>
      <c r="J2575">
        <v>6.9001999999999999</v>
      </c>
      <c r="K2575">
        <v>294.88940000000002</v>
      </c>
      <c r="L2575">
        <v>8085</v>
      </c>
      <c r="M2575">
        <v>53.42</v>
      </c>
      <c r="N2575">
        <v>1284.93</v>
      </c>
      <c r="O2575">
        <v>2.5979999999999999</v>
      </c>
      <c r="P2575">
        <v>4.7249999999999996</v>
      </c>
      <c r="Q2575">
        <v>3.93</v>
      </c>
      <c r="R2575">
        <v>1.22</v>
      </c>
      <c r="S2575">
        <v>1.73</v>
      </c>
      <c r="T2575">
        <v>1.1299999999999999</v>
      </c>
      <c r="U2575">
        <v>1066</v>
      </c>
      <c r="V2575">
        <v>2826.06</v>
      </c>
      <c r="W2575">
        <v>7637.01</v>
      </c>
      <c r="X2575">
        <v>10445.540000000001</v>
      </c>
      <c r="Y2575">
        <v>2045.31</v>
      </c>
      <c r="Z2575">
        <v>21117.22</v>
      </c>
    </row>
    <row r="2576" spans="2:26" x14ac:dyDescent="0.25">
      <c r="B2576" s="3">
        <v>43609</v>
      </c>
      <c r="C2576">
        <v>383.74</v>
      </c>
      <c r="D2576">
        <v>4.4753999999999996</v>
      </c>
      <c r="E2576">
        <v>97.28</v>
      </c>
      <c r="F2576">
        <v>98.452299999999994</v>
      </c>
      <c r="G2576">
        <v>97.613</v>
      </c>
      <c r="H2576">
        <v>1188.3</v>
      </c>
      <c r="I2576">
        <v>1.1203000000000001</v>
      </c>
      <c r="J2576">
        <v>6.9001999999999999</v>
      </c>
      <c r="K2576">
        <v>294.88940000000002</v>
      </c>
      <c r="L2576">
        <v>8085</v>
      </c>
      <c r="M2576">
        <v>53.42</v>
      </c>
      <c r="N2576">
        <v>1284.93</v>
      </c>
      <c r="O2576">
        <v>2.5979999999999999</v>
      </c>
      <c r="P2576">
        <v>4.7249999999999996</v>
      </c>
      <c r="Q2576">
        <v>3.93</v>
      </c>
      <c r="R2576">
        <v>1.22</v>
      </c>
      <c r="S2576">
        <v>1.73</v>
      </c>
      <c r="T2576">
        <v>1.1299999999999999</v>
      </c>
      <c r="U2576">
        <v>1066</v>
      </c>
      <c r="V2576">
        <v>2826.06</v>
      </c>
      <c r="W2576">
        <v>7637.01</v>
      </c>
      <c r="X2576">
        <v>10445.540000000001</v>
      </c>
      <c r="Y2576">
        <v>2045.31</v>
      </c>
      <c r="Z2576">
        <v>21117.22</v>
      </c>
    </row>
    <row r="2577" spans="2:26" x14ac:dyDescent="0.25">
      <c r="B2577" s="3">
        <v>43608</v>
      </c>
      <c r="C2577">
        <v>386.58</v>
      </c>
      <c r="D2577">
        <v>4.5125999999999999</v>
      </c>
      <c r="E2577">
        <v>97.31</v>
      </c>
      <c r="F2577">
        <v>98.459299999999999</v>
      </c>
      <c r="G2577">
        <v>97.855999999999995</v>
      </c>
      <c r="H2577">
        <v>1189.1500000000001</v>
      </c>
      <c r="I2577">
        <v>1.1181000000000001</v>
      </c>
      <c r="J2577">
        <v>6.9104999999999999</v>
      </c>
      <c r="K2577">
        <v>294.52319999999997</v>
      </c>
      <c r="L2577">
        <v>7810</v>
      </c>
      <c r="M2577">
        <v>52.42</v>
      </c>
      <c r="N2577">
        <v>1283.45</v>
      </c>
      <c r="O2577">
        <v>2.5779999999999998</v>
      </c>
      <c r="P2577">
        <v>4.7249999999999996</v>
      </c>
      <c r="Q2577">
        <v>3.98</v>
      </c>
      <c r="R2577">
        <v>1.22</v>
      </c>
      <c r="S2577">
        <v>1.73</v>
      </c>
      <c r="T2577">
        <v>1.1399999999999999</v>
      </c>
      <c r="U2577">
        <v>1068</v>
      </c>
      <c r="V2577">
        <v>2822.24</v>
      </c>
      <c r="W2577">
        <v>7628.28</v>
      </c>
      <c r="X2577">
        <v>10401.11</v>
      </c>
      <c r="Y2577">
        <v>2059.59</v>
      </c>
      <c r="Z2577">
        <v>21151.14</v>
      </c>
    </row>
    <row r="2578" spans="2:26" x14ac:dyDescent="0.25">
      <c r="B2578" s="3">
        <v>43607</v>
      </c>
      <c r="C2578">
        <v>374.95</v>
      </c>
      <c r="D2578">
        <v>4.3852000000000002</v>
      </c>
      <c r="E2578">
        <v>97.4</v>
      </c>
      <c r="F2578">
        <v>98.456599999999995</v>
      </c>
      <c r="G2578">
        <v>98.040999999999997</v>
      </c>
      <c r="H2578">
        <v>1193.1500000000001</v>
      </c>
      <c r="I2578">
        <v>1.115</v>
      </c>
      <c r="J2578">
        <v>6.9062999999999999</v>
      </c>
      <c r="K2578">
        <v>294.94099999999997</v>
      </c>
      <c r="L2578">
        <v>7950</v>
      </c>
      <c r="M2578">
        <v>53.28</v>
      </c>
      <c r="N2578">
        <v>1273.3399999999999</v>
      </c>
      <c r="O2578">
        <v>2.5430000000000001</v>
      </c>
      <c r="P2578">
        <v>4.72</v>
      </c>
      <c r="Q2578">
        <v>3.88</v>
      </c>
      <c r="R2578">
        <v>1.19</v>
      </c>
      <c r="S2578">
        <v>1.69</v>
      </c>
      <c r="T2578">
        <v>1.1299999999999999</v>
      </c>
      <c r="U2578">
        <v>1059</v>
      </c>
      <c r="V2578">
        <v>2856.27</v>
      </c>
      <c r="W2578">
        <v>7750.84</v>
      </c>
      <c r="X2578">
        <v>10604.55</v>
      </c>
      <c r="Y2578">
        <v>2064.86</v>
      </c>
      <c r="Z2578">
        <v>21283.37</v>
      </c>
    </row>
    <row r="2579" spans="2:26" x14ac:dyDescent="0.25">
      <c r="B2579" s="3">
        <v>43606</v>
      </c>
      <c r="C2579">
        <v>372.23</v>
      </c>
      <c r="D2579">
        <v>4.3609</v>
      </c>
      <c r="E2579">
        <v>97.43</v>
      </c>
      <c r="F2579">
        <v>98.424400000000006</v>
      </c>
      <c r="G2579">
        <v>98.061999999999998</v>
      </c>
      <c r="H2579">
        <v>1194.4000000000001</v>
      </c>
      <c r="I2579">
        <v>1.1161000000000001</v>
      </c>
      <c r="J2579">
        <v>6.9020000000000001</v>
      </c>
      <c r="K2579">
        <v>295.39260000000002</v>
      </c>
      <c r="L2579">
        <v>8050</v>
      </c>
      <c r="M2579">
        <v>53.74</v>
      </c>
      <c r="N2579">
        <v>1274.68</v>
      </c>
      <c r="O2579">
        <v>2.613</v>
      </c>
      <c r="P2579">
        <v>4.7949999999999999</v>
      </c>
      <c r="Q2579">
        <v>3.85</v>
      </c>
      <c r="R2579">
        <v>1.18</v>
      </c>
      <c r="S2579">
        <v>1.68</v>
      </c>
      <c r="T2579">
        <v>1.1399999999999999</v>
      </c>
      <c r="U2579">
        <v>1049</v>
      </c>
      <c r="V2579">
        <v>2864.36</v>
      </c>
      <c r="W2579">
        <v>7785.72</v>
      </c>
      <c r="X2579">
        <v>10634.62</v>
      </c>
      <c r="Y2579">
        <v>2061.25</v>
      </c>
      <c r="Z2579">
        <v>21272.45</v>
      </c>
    </row>
    <row r="2580" spans="2:26" x14ac:dyDescent="0.25">
      <c r="B2580" s="3">
        <v>43605</v>
      </c>
      <c r="C2580">
        <v>376.28</v>
      </c>
      <c r="D2580">
        <v>4.4081999999999999</v>
      </c>
      <c r="E2580">
        <v>97.43</v>
      </c>
      <c r="F2580">
        <v>98.400800000000004</v>
      </c>
      <c r="G2580">
        <v>97.933000000000007</v>
      </c>
      <c r="H2580">
        <v>1194.0999999999999</v>
      </c>
      <c r="I2580">
        <v>1.1166</v>
      </c>
      <c r="J2580">
        <v>6.9123000000000001</v>
      </c>
      <c r="K2580">
        <v>291.2971</v>
      </c>
      <c r="L2580">
        <v>7850</v>
      </c>
      <c r="M2580">
        <v>53.62</v>
      </c>
      <c r="N2580">
        <v>1277.82</v>
      </c>
      <c r="O2580">
        <v>2.673</v>
      </c>
      <c r="P2580">
        <v>4.9749999999999996</v>
      </c>
      <c r="Q2580">
        <v>3.89</v>
      </c>
      <c r="R2580">
        <v>1.18</v>
      </c>
      <c r="S2580">
        <v>1.68</v>
      </c>
      <c r="T2580">
        <v>1.1399999999999999</v>
      </c>
      <c r="U2580">
        <v>1041</v>
      </c>
      <c r="V2580">
        <v>2840.23</v>
      </c>
      <c r="W2580">
        <v>7702.38</v>
      </c>
      <c r="X2580">
        <v>10633.42</v>
      </c>
      <c r="Y2580">
        <v>2055.71</v>
      </c>
      <c r="Z2580">
        <v>21301.73</v>
      </c>
    </row>
    <row r="2581" spans="2:26" x14ac:dyDescent="0.25">
      <c r="B2581" s="3">
        <v>43604</v>
      </c>
      <c r="C2581">
        <v>379.13</v>
      </c>
      <c r="D2581">
        <v>4.4447000000000001</v>
      </c>
      <c r="E2581">
        <v>97.44</v>
      </c>
      <c r="F2581">
        <v>98.389600000000002</v>
      </c>
      <c r="G2581">
        <v>97.995000000000005</v>
      </c>
      <c r="H2581">
        <v>1195.5999999999999</v>
      </c>
      <c r="I2581">
        <v>1.1157999999999999</v>
      </c>
      <c r="J2581">
        <v>6.9179000000000004</v>
      </c>
      <c r="K2581">
        <v>291.57440000000003</v>
      </c>
      <c r="L2581">
        <v>7180</v>
      </c>
      <c r="M2581">
        <v>53.03</v>
      </c>
      <c r="N2581">
        <v>1277.53</v>
      </c>
      <c r="O2581">
        <v>2.6309999999999998</v>
      </c>
      <c r="P2581">
        <v>4.93</v>
      </c>
      <c r="Q2581">
        <v>3.93</v>
      </c>
      <c r="R2581">
        <v>1.18</v>
      </c>
      <c r="S2581">
        <v>1.68</v>
      </c>
      <c r="T2581">
        <v>1.1399999999999999</v>
      </c>
      <c r="U2581">
        <v>1040</v>
      </c>
      <c r="V2581">
        <v>2859.53</v>
      </c>
      <c r="W2581">
        <v>7816.29</v>
      </c>
      <c r="X2581">
        <v>10688.75</v>
      </c>
      <c r="Y2581">
        <v>2055.8000000000002</v>
      </c>
      <c r="Z2581">
        <v>21250.09</v>
      </c>
    </row>
    <row r="2582" spans="2:26" x14ac:dyDescent="0.25">
      <c r="B2582" s="3">
        <v>43603</v>
      </c>
      <c r="C2582">
        <v>379.13</v>
      </c>
      <c r="D2582">
        <v>4.4447000000000001</v>
      </c>
      <c r="E2582">
        <v>97.44</v>
      </c>
      <c r="F2582">
        <v>98.389600000000002</v>
      </c>
      <c r="G2582">
        <v>97.995000000000005</v>
      </c>
      <c r="H2582">
        <v>1195.5999999999999</v>
      </c>
      <c r="I2582">
        <v>1.1157999999999999</v>
      </c>
      <c r="J2582">
        <v>6.9179000000000004</v>
      </c>
      <c r="K2582">
        <v>291.57440000000003</v>
      </c>
      <c r="L2582">
        <v>7180</v>
      </c>
      <c r="M2582">
        <v>53.03</v>
      </c>
      <c r="N2582">
        <v>1277.53</v>
      </c>
      <c r="O2582">
        <v>2.6309999999999998</v>
      </c>
      <c r="P2582">
        <v>4.93</v>
      </c>
      <c r="Q2582">
        <v>3.93</v>
      </c>
      <c r="R2582">
        <v>1.18</v>
      </c>
      <c r="S2582">
        <v>1.68</v>
      </c>
      <c r="T2582">
        <v>1.1399999999999999</v>
      </c>
      <c r="U2582">
        <v>1040</v>
      </c>
      <c r="V2582">
        <v>2859.53</v>
      </c>
      <c r="W2582">
        <v>7816.29</v>
      </c>
      <c r="X2582">
        <v>10688.75</v>
      </c>
      <c r="Y2582">
        <v>2055.8000000000002</v>
      </c>
      <c r="Z2582">
        <v>21250.09</v>
      </c>
    </row>
    <row r="2583" spans="2:26" x14ac:dyDescent="0.25">
      <c r="B2583" s="3">
        <v>43602</v>
      </c>
      <c r="C2583">
        <v>379.13</v>
      </c>
      <c r="D2583">
        <v>4.4447000000000001</v>
      </c>
      <c r="E2583">
        <v>97.39</v>
      </c>
      <c r="F2583">
        <v>98.389600000000002</v>
      </c>
      <c r="G2583">
        <v>97.995000000000005</v>
      </c>
      <c r="H2583">
        <v>1195.5999999999999</v>
      </c>
      <c r="I2583">
        <v>1.1157999999999999</v>
      </c>
      <c r="J2583">
        <v>6.9179000000000004</v>
      </c>
      <c r="K2583">
        <v>291.57440000000003</v>
      </c>
      <c r="L2583">
        <v>7180</v>
      </c>
      <c r="M2583">
        <v>53.03</v>
      </c>
      <c r="N2583">
        <v>1277.53</v>
      </c>
      <c r="O2583">
        <v>2.6309999999999998</v>
      </c>
      <c r="P2583">
        <v>4.93</v>
      </c>
      <c r="Q2583">
        <v>3.93</v>
      </c>
      <c r="R2583">
        <v>1.18</v>
      </c>
      <c r="S2583">
        <v>1.68</v>
      </c>
      <c r="T2583">
        <v>1.1399999999999999</v>
      </c>
      <c r="U2583">
        <v>1040</v>
      </c>
      <c r="V2583">
        <v>2859.53</v>
      </c>
      <c r="W2583">
        <v>7816.29</v>
      </c>
      <c r="X2583">
        <v>10688.75</v>
      </c>
      <c r="Y2583">
        <v>2055.8000000000002</v>
      </c>
      <c r="Z2583">
        <v>21250.09</v>
      </c>
    </row>
    <row r="2584" spans="2:26" x14ac:dyDescent="0.25">
      <c r="B2584" s="3">
        <v>43601</v>
      </c>
      <c r="C2584">
        <v>376.39</v>
      </c>
      <c r="D2584">
        <v>4.43</v>
      </c>
      <c r="E2584">
        <v>97.38</v>
      </c>
      <c r="F2584">
        <v>98.3733</v>
      </c>
      <c r="G2584">
        <v>97.855000000000004</v>
      </c>
      <c r="H2584">
        <v>1191.45</v>
      </c>
      <c r="I2584">
        <v>1.1173999999999999</v>
      </c>
      <c r="J2584">
        <v>6.8837000000000002</v>
      </c>
      <c r="K2584">
        <v>294.83199999999999</v>
      </c>
      <c r="L2584">
        <v>7875</v>
      </c>
      <c r="M2584">
        <v>53.36</v>
      </c>
      <c r="N2584">
        <v>1286.72</v>
      </c>
      <c r="O2584">
        <v>2.6389999999999998</v>
      </c>
      <c r="P2584">
        <v>5.2050000000000001</v>
      </c>
      <c r="Q2584">
        <v>3.92</v>
      </c>
      <c r="R2584">
        <v>1.17</v>
      </c>
      <c r="S2584">
        <v>1.67</v>
      </c>
      <c r="T2584">
        <v>1.1499999999999999</v>
      </c>
      <c r="U2584">
        <v>1032</v>
      </c>
      <c r="V2584">
        <v>2876.32</v>
      </c>
      <c r="W2584">
        <v>7898.05</v>
      </c>
      <c r="X2584">
        <v>10811.62</v>
      </c>
      <c r="Y2584">
        <v>2067.69</v>
      </c>
      <c r="Z2584">
        <v>21062.98</v>
      </c>
    </row>
    <row r="2585" spans="2:26" x14ac:dyDescent="0.25">
      <c r="B2585" s="3">
        <v>43600</v>
      </c>
      <c r="C2585">
        <v>379.48</v>
      </c>
      <c r="D2585">
        <v>4.5121000000000002</v>
      </c>
      <c r="E2585">
        <v>97.34</v>
      </c>
      <c r="F2585">
        <v>98.323899999999995</v>
      </c>
      <c r="G2585">
        <v>97.569000000000003</v>
      </c>
      <c r="H2585">
        <v>1188.55</v>
      </c>
      <c r="I2585">
        <v>1.1201000000000001</v>
      </c>
      <c r="J2585">
        <v>6.8761999999999999</v>
      </c>
      <c r="K2585">
        <v>296.51100000000002</v>
      </c>
      <c r="L2585">
        <v>8225</v>
      </c>
      <c r="M2585">
        <v>53.46</v>
      </c>
      <c r="N2585">
        <v>1296.49</v>
      </c>
      <c r="O2585">
        <v>2.601</v>
      </c>
      <c r="P2585">
        <v>5.51</v>
      </c>
      <c r="Q2585">
        <v>4.01</v>
      </c>
      <c r="R2585">
        <v>1.18</v>
      </c>
      <c r="S2585">
        <v>1.69</v>
      </c>
      <c r="T2585">
        <v>1.1399999999999999</v>
      </c>
      <c r="U2585">
        <v>1032</v>
      </c>
      <c r="V2585">
        <v>2850.96</v>
      </c>
      <c r="W2585">
        <v>7822.15</v>
      </c>
      <c r="X2585">
        <v>10804.14</v>
      </c>
      <c r="Y2585">
        <v>2092.7800000000002</v>
      </c>
      <c r="Z2585">
        <v>21188.560000000001</v>
      </c>
    </row>
    <row r="2586" spans="2:26" x14ac:dyDescent="0.25">
      <c r="B2586" s="3">
        <v>43599</v>
      </c>
      <c r="C2586">
        <v>378.25</v>
      </c>
      <c r="D2586">
        <v>4.4817</v>
      </c>
      <c r="E2586">
        <v>97.29</v>
      </c>
      <c r="F2586">
        <v>98.314599999999999</v>
      </c>
      <c r="G2586">
        <v>97.525999999999996</v>
      </c>
      <c r="H2586">
        <v>1189.4000000000001</v>
      </c>
      <c r="I2586">
        <v>1.1204000000000001</v>
      </c>
      <c r="J2586">
        <v>6.8753000000000002</v>
      </c>
      <c r="K2586">
        <v>298.7706</v>
      </c>
      <c r="L2586">
        <v>7780</v>
      </c>
      <c r="M2586">
        <v>53.3</v>
      </c>
      <c r="N2586">
        <v>1296.92</v>
      </c>
      <c r="O2586">
        <v>2.6589999999999998</v>
      </c>
      <c r="P2586">
        <v>5.5149999999999997</v>
      </c>
      <c r="Q2586">
        <v>3.96</v>
      </c>
      <c r="R2586">
        <v>1.18</v>
      </c>
      <c r="S2586">
        <v>1.68</v>
      </c>
      <c r="T2586">
        <v>1.1399999999999999</v>
      </c>
      <c r="U2586">
        <v>1043</v>
      </c>
      <c r="V2586">
        <v>2834.41</v>
      </c>
      <c r="W2586">
        <v>7734.49</v>
      </c>
      <c r="X2586">
        <v>10764.02</v>
      </c>
      <c r="Y2586">
        <v>2081.84</v>
      </c>
      <c r="Z2586">
        <v>21067.23</v>
      </c>
    </row>
    <row r="2587" spans="2:26" x14ac:dyDescent="0.25">
      <c r="B2587" s="3">
        <v>43598</v>
      </c>
      <c r="C2587">
        <v>381.66</v>
      </c>
      <c r="D2587">
        <v>4.5072999999999999</v>
      </c>
      <c r="E2587">
        <v>97.26</v>
      </c>
      <c r="F2587">
        <v>98.371099999999998</v>
      </c>
      <c r="G2587">
        <v>97.319000000000003</v>
      </c>
      <c r="H2587">
        <v>1187.55</v>
      </c>
      <c r="I2587">
        <v>1.1222000000000001</v>
      </c>
      <c r="J2587">
        <v>6.8784000000000001</v>
      </c>
      <c r="K2587">
        <v>297.7321</v>
      </c>
      <c r="L2587">
        <v>7950</v>
      </c>
      <c r="M2587">
        <v>53.02</v>
      </c>
      <c r="N2587">
        <v>1299.9100000000001</v>
      </c>
      <c r="O2587">
        <v>2.621</v>
      </c>
      <c r="P2587">
        <v>5.5250000000000004</v>
      </c>
      <c r="Q2587">
        <v>3.99</v>
      </c>
      <c r="R2587">
        <v>1.19</v>
      </c>
      <c r="S2587">
        <v>1.69</v>
      </c>
      <c r="T2587">
        <v>1.1499999999999999</v>
      </c>
      <c r="U2587">
        <v>1026</v>
      </c>
      <c r="V2587">
        <v>2811.87</v>
      </c>
      <c r="W2587">
        <v>7647.02</v>
      </c>
      <c r="X2587">
        <v>10931.05</v>
      </c>
      <c r="Y2587">
        <v>2079.0100000000002</v>
      </c>
      <c r="Z2587">
        <v>21191.279999999999</v>
      </c>
    </row>
    <row r="2588" spans="2:26" x14ac:dyDescent="0.25">
      <c r="B2588" s="3">
        <v>43597</v>
      </c>
      <c r="C2588">
        <v>372.57</v>
      </c>
      <c r="D2588">
        <v>4.3550000000000004</v>
      </c>
      <c r="E2588">
        <v>97.39</v>
      </c>
      <c r="F2588">
        <v>98.449399999999997</v>
      </c>
      <c r="G2588">
        <v>97.33</v>
      </c>
      <c r="H2588">
        <v>1177.3</v>
      </c>
      <c r="I2588">
        <v>1.1233</v>
      </c>
      <c r="J2588">
        <v>6.8224999999999998</v>
      </c>
      <c r="K2588">
        <v>297.30349999999999</v>
      </c>
      <c r="L2588">
        <v>6365</v>
      </c>
      <c r="M2588">
        <v>53.35</v>
      </c>
      <c r="N2588">
        <v>1286.05</v>
      </c>
      <c r="O2588">
        <v>2.6190000000000002</v>
      </c>
      <c r="P2588">
        <v>5.54</v>
      </c>
      <c r="Q2588">
        <v>3.82</v>
      </c>
      <c r="R2588">
        <v>1.17</v>
      </c>
      <c r="S2588">
        <v>1.66</v>
      </c>
      <c r="T2588">
        <v>1.1499999999999999</v>
      </c>
      <c r="U2588">
        <v>1013</v>
      </c>
      <c r="V2588">
        <v>2881.4</v>
      </c>
      <c r="W2588">
        <v>7916.94</v>
      </c>
      <c r="X2588">
        <v>10931.05</v>
      </c>
      <c r="Y2588">
        <v>2108.04</v>
      </c>
      <c r="Z2588">
        <v>21344.92</v>
      </c>
    </row>
    <row r="2589" spans="2:26" x14ac:dyDescent="0.25">
      <c r="B2589" s="3">
        <v>43596</v>
      </c>
      <c r="C2589">
        <v>372.57</v>
      </c>
      <c r="D2589">
        <v>4.3550000000000004</v>
      </c>
      <c r="E2589">
        <v>97.39</v>
      </c>
      <c r="F2589">
        <v>98.449399999999997</v>
      </c>
      <c r="G2589">
        <v>97.33</v>
      </c>
      <c r="H2589">
        <v>1177.3</v>
      </c>
      <c r="I2589">
        <v>1.1233</v>
      </c>
      <c r="J2589">
        <v>6.8224999999999998</v>
      </c>
      <c r="K2589">
        <v>297.30349999999999</v>
      </c>
      <c r="L2589">
        <v>6365</v>
      </c>
      <c r="M2589">
        <v>53.35</v>
      </c>
      <c r="N2589">
        <v>1286.05</v>
      </c>
      <c r="O2589">
        <v>2.6190000000000002</v>
      </c>
      <c r="P2589">
        <v>5.54</v>
      </c>
      <c r="Q2589">
        <v>3.82</v>
      </c>
      <c r="R2589">
        <v>1.17</v>
      </c>
      <c r="S2589">
        <v>1.66</v>
      </c>
      <c r="T2589">
        <v>1.1499999999999999</v>
      </c>
      <c r="U2589">
        <v>1013</v>
      </c>
      <c r="V2589">
        <v>2881.4</v>
      </c>
      <c r="W2589">
        <v>7916.94</v>
      </c>
      <c r="X2589">
        <v>10931.05</v>
      </c>
      <c r="Y2589">
        <v>2108.04</v>
      </c>
      <c r="Z2589">
        <v>21344.92</v>
      </c>
    </row>
    <row r="2590" spans="2:26" x14ac:dyDescent="0.25">
      <c r="B2590" s="3">
        <v>43595</v>
      </c>
      <c r="C2590">
        <v>372.57</v>
      </c>
      <c r="D2590">
        <v>4.3550000000000004</v>
      </c>
      <c r="E2590">
        <v>97.23</v>
      </c>
      <c r="F2590">
        <v>98.449399999999997</v>
      </c>
      <c r="G2590">
        <v>97.33</v>
      </c>
      <c r="H2590">
        <v>1177.3</v>
      </c>
      <c r="I2590">
        <v>1.1233</v>
      </c>
      <c r="J2590">
        <v>6.8224999999999998</v>
      </c>
      <c r="K2590">
        <v>297.30349999999999</v>
      </c>
      <c r="L2590">
        <v>6365</v>
      </c>
      <c r="M2590">
        <v>53.35</v>
      </c>
      <c r="N2590">
        <v>1286.05</v>
      </c>
      <c r="O2590">
        <v>2.6190000000000002</v>
      </c>
      <c r="P2590">
        <v>5.54</v>
      </c>
      <c r="Q2590">
        <v>3.82</v>
      </c>
      <c r="R2590">
        <v>1.17</v>
      </c>
      <c r="S2590">
        <v>1.66</v>
      </c>
      <c r="T2590">
        <v>1.1499999999999999</v>
      </c>
      <c r="U2590">
        <v>1013</v>
      </c>
      <c r="V2590">
        <v>2881.4</v>
      </c>
      <c r="W2590">
        <v>7916.94</v>
      </c>
      <c r="X2590">
        <v>10931.05</v>
      </c>
      <c r="Y2590">
        <v>2108.04</v>
      </c>
      <c r="Z2590">
        <v>21344.92</v>
      </c>
    </row>
    <row r="2591" spans="2:26" x14ac:dyDescent="0.25">
      <c r="B2591" s="3">
        <v>43594</v>
      </c>
      <c r="C2591">
        <v>374.68</v>
      </c>
      <c r="D2591">
        <v>4.3429000000000002</v>
      </c>
      <c r="E2591">
        <v>97.3</v>
      </c>
      <c r="F2591">
        <v>98.4482</v>
      </c>
      <c r="G2591">
        <v>97.373000000000005</v>
      </c>
      <c r="H2591">
        <v>1179.5999999999999</v>
      </c>
      <c r="I2591">
        <v>1.1214999999999999</v>
      </c>
      <c r="J2591">
        <v>6.8273999999999999</v>
      </c>
      <c r="K2591">
        <v>298.59140000000002</v>
      </c>
      <c r="L2591">
        <v>6065</v>
      </c>
      <c r="M2591">
        <v>53.48</v>
      </c>
      <c r="N2591">
        <v>1284.08</v>
      </c>
      <c r="O2591">
        <v>2.5950000000000002</v>
      </c>
      <c r="P2591">
        <v>5.5650000000000004</v>
      </c>
      <c r="Q2591">
        <v>3.78</v>
      </c>
      <c r="R2591">
        <v>1.1599999999999999</v>
      </c>
      <c r="S2591">
        <v>1.66</v>
      </c>
      <c r="T2591">
        <v>1.1599999999999999</v>
      </c>
      <c r="U2591">
        <v>974</v>
      </c>
      <c r="V2591">
        <v>2870.72</v>
      </c>
      <c r="W2591">
        <v>7910.59</v>
      </c>
      <c r="X2591">
        <v>10845.06</v>
      </c>
      <c r="Y2591">
        <v>2102.0100000000002</v>
      </c>
      <c r="Z2591">
        <v>21402.13</v>
      </c>
    </row>
    <row r="2592" spans="2:26" x14ac:dyDescent="0.25">
      <c r="B2592" s="3">
        <v>43593</v>
      </c>
      <c r="C2592">
        <v>368.37</v>
      </c>
      <c r="D2592">
        <v>4.2431000000000001</v>
      </c>
      <c r="E2592">
        <v>97.38</v>
      </c>
      <c r="F2592">
        <v>98.496700000000004</v>
      </c>
      <c r="G2592">
        <v>97.623000000000005</v>
      </c>
      <c r="H2592">
        <v>1169.5999999999999</v>
      </c>
      <c r="I2592">
        <v>1.1192</v>
      </c>
      <c r="J2592">
        <v>6.7827999999999999</v>
      </c>
      <c r="K2592">
        <v>298.44619999999998</v>
      </c>
      <c r="L2592">
        <v>5900</v>
      </c>
      <c r="M2592">
        <v>53.71</v>
      </c>
      <c r="N2592">
        <v>1280.8800000000001</v>
      </c>
      <c r="O2592">
        <v>2.61</v>
      </c>
      <c r="P2592">
        <v>5.5449999999999999</v>
      </c>
      <c r="Q2592">
        <v>3.67</v>
      </c>
      <c r="R2592">
        <v>1.1399999999999999</v>
      </c>
      <c r="S2592">
        <v>1.64</v>
      </c>
      <c r="T2592">
        <v>1.1499999999999999</v>
      </c>
      <c r="U2592">
        <v>940</v>
      </c>
      <c r="V2592">
        <v>2879.42</v>
      </c>
      <c r="W2592">
        <v>7943.32</v>
      </c>
      <c r="X2592">
        <v>11097.37</v>
      </c>
      <c r="Y2592">
        <v>2168.0100000000002</v>
      </c>
      <c r="Z2592">
        <v>21602.59</v>
      </c>
    </row>
    <row r="2593" spans="2:26" x14ac:dyDescent="0.25">
      <c r="B2593" s="3">
        <v>43592</v>
      </c>
      <c r="C2593">
        <v>369.76</v>
      </c>
      <c r="D2593">
        <v>4.2289000000000003</v>
      </c>
      <c r="E2593">
        <v>97.44</v>
      </c>
      <c r="F2593">
        <v>98.531999999999996</v>
      </c>
      <c r="G2593">
        <v>97.628</v>
      </c>
      <c r="H2593">
        <v>1166.28</v>
      </c>
      <c r="I2593">
        <v>1.1191</v>
      </c>
      <c r="J2593">
        <v>6.7769000000000004</v>
      </c>
      <c r="K2593">
        <v>295.26319999999998</v>
      </c>
      <c r="L2593">
        <v>5845</v>
      </c>
      <c r="M2593">
        <v>53.08</v>
      </c>
      <c r="N2593">
        <v>1284.43</v>
      </c>
      <c r="O2593">
        <v>2.5369999999999999</v>
      </c>
      <c r="P2593">
        <v>5.56</v>
      </c>
      <c r="Q2593">
        <v>3.68</v>
      </c>
      <c r="R2593">
        <v>1.1399999999999999</v>
      </c>
      <c r="S2593">
        <v>1.63</v>
      </c>
      <c r="T2593">
        <v>1.1599999999999999</v>
      </c>
      <c r="U2593">
        <v>936</v>
      </c>
      <c r="V2593">
        <v>2884.05</v>
      </c>
      <c r="W2593">
        <v>7963.76</v>
      </c>
      <c r="X2593">
        <v>11261.05</v>
      </c>
      <c r="Y2593">
        <v>2176.9899999999998</v>
      </c>
      <c r="Z2593">
        <v>21923.72</v>
      </c>
    </row>
    <row r="2594" spans="2:26" x14ac:dyDescent="0.25">
      <c r="B2594" s="3">
        <v>43591</v>
      </c>
      <c r="C2594">
        <v>363.22</v>
      </c>
      <c r="D2594">
        <v>4.1430999999999996</v>
      </c>
      <c r="E2594">
        <v>97.47</v>
      </c>
      <c r="F2594">
        <v>98.555999999999997</v>
      </c>
      <c r="G2594">
        <v>97.515000000000001</v>
      </c>
      <c r="H2594">
        <v>1169.8</v>
      </c>
      <c r="I2594">
        <v>1.1198999999999999</v>
      </c>
      <c r="J2594">
        <v>6.7662000000000004</v>
      </c>
      <c r="K2594">
        <v>294.65570000000002</v>
      </c>
      <c r="L2594">
        <v>5745</v>
      </c>
      <c r="M2594">
        <v>53.86</v>
      </c>
      <c r="N2594">
        <v>1281.0999999999999</v>
      </c>
      <c r="O2594">
        <v>2.524</v>
      </c>
      <c r="P2594">
        <v>5.6150000000000002</v>
      </c>
      <c r="Q2594">
        <v>3.59</v>
      </c>
      <c r="R2594">
        <v>1.1299999999999999</v>
      </c>
      <c r="S2594">
        <v>1.62</v>
      </c>
      <c r="T2594">
        <v>1.17</v>
      </c>
      <c r="U2594">
        <v>985</v>
      </c>
      <c r="V2594">
        <v>2932.47</v>
      </c>
      <c r="W2594">
        <v>8123.29</v>
      </c>
      <c r="X2594">
        <v>11233.66</v>
      </c>
      <c r="Y2594">
        <v>2196.3200000000002</v>
      </c>
      <c r="Z2594">
        <v>22258.73</v>
      </c>
    </row>
    <row r="2595" spans="2:26" x14ac:dyDescent="0.25">
      <c r="B2595" s="3">
        <v>43590</v>
      </c>
      <c r="C2595">
        <v>361.23</v>
      </c>
      <c r="D2595">
        <v>4.1313000000000004</v>
      </c>
      <c r="E2595">
        <v>97.55</v>
      </c>
      <c r="F2595">
        <v>98.529799999999994</v>
      </c>
      <c r="G2595">
        <v>97.52</v>
      </c>
      <c r="H2595">
        <v>1169.8</v>
      </c>
      <c r="I2595">
        <v>1.1197999999999999</v>
      </c>
      <c r="J2595">
        <v>6.7348999999999997</v>
      </c>
      <c r="K2595">
        <v>295.55540000000002</v>
      </c>
      <c r="L2595">
        <v>5670</v>
      </c>
      <c r="M2595">
        <v>53.44</v>
      </c>
      <c r="N2595">
        <v>1279.1099999999999</v>
      </c>
      <c r="O2595">
        <v>2.5670000000000002</v>
      </c>
      <c r="P2595">
        <v>5.62</v>
      </c>
      <c r="Q2595">
        <v>3.54</v>
      </c>
      <c r="R2595">
        <v>1.1200000000000001</v>
      </c>
      <c r="S2595">
        <v>1.6</v>
      </c>
      <c r="T2595">
        <v>1.17</v>
      </c>
      <c r="U2595">
        <v>985</v>
      </c>
      <c r="V2595">
        <v>2945.64</v>
      </c>
      <c r="W2595">
        <v>8164</v>
      </c>
      <c r="X2595">
        <v>11575.05</v>
      </c>
      <c r="Y2595">
        <v>2196.3200000000002</v>
      </c>
      <c r="Z2595">
        <v>22258.73</v>
      </c>
    </row>
    <row r="2596" spans="2:26" x14ac:dyDescent="0.25">
      <c r="B2596" s="3">
        <v>43589</v>
      </c>
      <c r="C2596">
        <v>361.23</v>
      </c>
      <c r="D2596">
        <v>4.1313000000000004</v>
      </c>
      <c r="E2596">
        <v>97.55</v>
      </c>
      <c r="F2596">
        <v>98.529799999999994</v>
      </c>
      <c r="G2596">
        <v>97.52</v>
      </c>
      <c r="H2596">
        <v>1169.8</v>
      </c>
      <c r="I2596">
        <v>1.1197999999999999</v>
      </c>
      <c r="J2596">
        <v>6.7348999999999997</v>
      </c>
      <c r="K2596">
        <v>295.55540000000002</v>
      </c>
      <c r="L2596">
        <v>5670</v>
      </c>
      <c r="M2596">
        <v>53.44</v>
      </c>
      <c r="N2596">
        <v>1279.1099999999999</v>
      </c>
      <c r="O2596">
        <v>2.5670000000000002</v>
      </c>
      <c r="P2596">
        <v>5.62</v>
      </c>
      <c r="Q2596">
        <v>3.54</v>
      </c>
      <c r="R2596">
        <v>1.1200000000000001</v>
      </c>
      <c r="S2596">
        <v>1.6</v>
      </c>
      <c r="T2596">
        <v>1.17</v>
      </c>
      <c r="U2596">
        <v>985</v>
      </c>
      <c r="V2596">
        <v>2945.64</v>
      </c>
      <c r="W2596">
        <v>8164</v>
      </c>
      <c r="X2596">
        <v>11575.05</v>
      </c>
      <c r="Y2596">
        <v>2196.3200000000002</v>
      </c>
      <c r="Z2596">
        <v>22258.73</v>
      </c>
    </row>
    <row r="2597" spans="2:26" x14ac:dyDescent="0.25">
      <c r="B2597" s="3">
        <v>43588</v>
      </c>
      <c r="C2597">
        <v>361.23</v>
      </c>
      <c r="D2597">
        <v>4.1313000000000004</v>
      </c>
      <c r="E2597">
        <v>97.53</v>
      </c>
      <c r="F2597">
        <v>98.529799999999994</v>
      </c>
      <c r="G2597">
        <v>97.52</v>
      </c>
      <c r="H2597">
        <v>1169.8</v>
      </c>
      <c r="I2597">
        <v>1.1197999999999999</v>
      </c>
      <c r="J2597">
        <v>6.7348999999999997</v>
      </c>
      <c r="K2597">
        <v>295.55540000000002</v>
      </c>
      <c r="L2597">
        <v>5670</v>
      </c>
      <c r="M2597">
        <v>53.44</v>
      </c>
      <c r="N2597">
        <v>1279.1099999999999</v>
      </c>
      <c r="O2597">
        <v>2.5670000000000002</v>
      </c>
      <c r="P2597">
        <v>5.62</v>
      </c>
      <c r="Q2597">
        <v>3.54</v>
      </c>
      <c r="R2597">
        <v>1.1200000000000001</v>
      </c>
      <c r="S2597">
        <v>1.6</v>
      </c>
      <c r="T2597">
        <v>1.17</v>
      </c>
      <c r="U2597">
        <v>985</v>
      </c>
      <c r="V2597">
        <v>2945.64</v>
      </c>
      <c r="W2597">
        <v>8164</v>
      </c>
      <c r="X2597">
        <v>11575.05</v>
      </c>
      <c r="Y2597">
        <v>2196.3200000000002</v>
      </c>
      <c r="Z2597">
        <v>22258.73</v>
      </c>
    </row>
    <row r="2598" spans="2:26" x14ac:dyDescent="0.25">
      <c r="B2598" s="3">
        <v>43587</v>
      </c>
      <c r="C2598">
        <v>362.12</v>
      </c>
      <c r="D2598">
        <v>4.1329000000000002</v>
      </c>
      <c r="E2598">
        <v>97.53</v>
      </c>
      <c r="F2598">
        <v>98.544499999999999</v>
      </c>
      <c r="G2598">
        <v>97.831999999999994</v>
      </c>
      <c r="H2598">
        <v>1165.7</v>
      </c>
      <c r="I2598">
        <v>1.1172</v>
      </c>
      <c r="J2598">
        <v>6.7348999999999997</v>
      </c>
      <c r="K2598">
        <v>294.30180000000001</v>
      </c>
      <c r="L2598">
        <v>5390</v>
      </c>
      <c r="M2598">
        <v>53.51</v>
      </c>
      <c r="N2598">
        <v>1270.69</v>
      </c>
      <c r="O2598">
        <v>2.589</v>
      </c>
      <c r="P2598">
        <v>5.5750000000000002</v>
      </c>
      <c r="Q2598">
        <v>3.55</v>
      </c>
      <c r="R2598">
        <v>1.1200000000000001</v>
      </c>
      <c r="S2598">
        <v>1.6</v>
      </c>
      <c r="T2598">
        <v>1.17</v>
      </c>
      <c r="U2598">
        <v>1032</v>
      </c>
      <c r="V2598">
        <v>2917.52</v>
      </c>
      <c r="W2598">
        <v>8036.77</v>
      </c>
      <c r="X2598">
        <v>11556.72</v>
      </c>
      <c r="Y2598">
        <v>2212.75</v>
      </c>
      <c r="Z2598">
        <v>22258.73</v>
      </c>
    </row>
    <row r="2599" spans="2:26" x14ac:dyDescent="0.25">
      <c r="B2599" s="3">
        <v>43586</v>
      </c>
      <c r="C2599">
        <v>362.7</v>
      </c>
      <c r="D2599">
        <v>4.1332000000000004</v>
      </c>
      <c r="E2599">
        <v>97.53</v>
      </c>
      <c r="F2599">
        <v>98.528700000000001</v>
      </c>
      <c r="G2599">
        <v>97.686000000000007</v>
      </c>
      <c r="H2599">
        <v>1168.0999999999999</v>
      </c>
      <c r="I2599">
        <v>1.1195999999999999</v>
      </c>
      <c r="J2599">
        <v>6.7348999999999997</v>
      </c>
      <c r="K2599">
        <v>297.46460000000002</v>
      </c>
      <c r="L2599">
        <v>5300</v>
      </c>
      <c r="M2599">
        <v>54.39</v>
      </c>
      <c r="N2599">
        <v>1276.76</v>
      </c>
      <c r="O2599">
        <v>2.62</v>
      </c>
      <c r="P2599">
        <v>5.5</v>
      </c>
      <c r="Q2599">
        <v>3.53</v>
      </c>
      <c r="R2599">
        <v>1.1100000000000001</v>
      </c>
      <c r="S2599">
        <v>1.59</v>
      </c>
      <c r="T2599">
        <v>1.17</v>
      </c>
      <c r="U2599">
        <v>1031</v>
      </c>
      <c r="V2599">
        <v>2923.73</v>
      </c>
      <c r="W2599">
        <v>8049.64</v>
      </c>
      <c r="X2599">
        <v>11542.25</v>
      </c>
      <c r="Y2599">
        <v>2203.59</v>
      </c>
      <c r="Z2599">
        <v>22258.73</v>
      </c>
    </row>
    <row r="2600" spans="2:26" x14ac:dyDescent="0.25">
      <c r="B2600" s="3">
        <v>43585</v>
      </c>
      <c r="C2600">
        <v>364.78</v>
      </c>
      <c r="D2600">
        <v>4.1738999999999997</v>
      </c>
      <c r="E2600">
        <v>97.52</v>
      </c>
      <c r="F2600">
        <v>98.493899999999996</v>
      </c>
      <c r="G2600">
        <v>97.478999999999999</v>
      </c>
      <c r="H2600">
        <v>1168.0999999999999</v>
      </c>
      <c r="I2600">
        <v>1.1214999999999999</v>
      </c>
      <c r="J2600">
        <v>6.7348999999999997</v>
      </c>
      <c r="K2600">
        <v>296.89949999999999</v>
      </c>
      <c r="L2600">
        <v>5230</v>
      </c>
      <c r="M2600">
        <v>54.11</v>
      </c>
      <c r="N2600">
        <v>1283.53</v>
      </c>
      <c r="O2600">
        <v>2.5750000000000002</v>
      </c>
      <c r="P2600">
        <v>5.55</v>
      </c>
      <c r="Q2600">
        <v>3.58</v>
      </c>
      <c r="R2600">
        <v>1.1100000000000001</v>
      </c>
      <c r="S2600">
        <v>1.59</v>
      </c>
      <c r="T2600">
        <v>1.18</v>
      </c>
      <c r="U2600">
        <v>1011</v>
      </c>
      <c r="V2600">
        <v>2945.83</v>
      </c>
      <c r="W2600">
        <v>8095.39</v>
      </c>
      <c r="X2600">
        <v>11542.25</v>
      </c>
      <c r="Y2600">
        <v>2203.59</v>
      </c>
      <c r="Z2600">
        <v>22258.73</v>
      </c>
    </row>
    <row r="2601" spans="2:26" x14ac:dyDescent="0.25">
      <c r="B2601" s="3">
        <v>43584</v>
      </c>
      <c r="C2601">
        <v>366.93</v>
      </c>
      <c r="D2601">
        <v>4.1657000000000002</v>
      </c>
      <c r="E2601">
        <v>97.5</v>
      </c>
      <c r="F2601">
        <v>98.472499999999997</v>
      </c>
      <c r="G2601">
        <v>97.856999999999999</v>
      </c>
      <c r="H2601">
        <v>1158.55</v>
      </c>
      <c r="I2601">
        <v>1.1186</v>
      </c>
      <c r="J2601">
        <v>6.7336</v>
      </c>
      <c r="K2601">
        <v>294.0668</v>
      </c>
      <c r="L2601">
        <v>5140</v>
      </c>
      <c r="M2601">
        <v>54.03</v>
      </c>
      <c r="N2601">
        <v>1279.9000000000001</v>
      </c>
      <c r="O2601">
        <v>2.593</v>
      </c>
      <c r="P2601">
        <v>5.51</v>
      </c>
      <c r="Q2601">
        <v>3.56</v>
      </c>
      <c r="R2601">
        <v>1.1000000000000001</v>
      </c>
      <c r="S2601">
        <v>1.58</v>
      </c>
      <c r="T2601">
        <v>1.17</v>
      </c>
      <c r="U2601">
        <v>913</v>
      </c>
      <c r="V2601">
        <v>2943.03</v>
      </c>
      <c r="W2601">
        <v>8149.39</v>
      </c>
      <c r="X2601">
        <v>11638.18</v>
      </c>
      <c r="Y2601">
        <v>2216.4299999999998</v>
      </c>
      <c r="Z2601">
        <v>22258.73</v>
      </c>
    </row>
    <row r="2602" spans="2:26" x14ac:dyDescent="0.25">
      <c r="B2602" s="3">
        <v>43583</v>
      </c>
      <c r="C2602">
        <v>370.44</v>
      </c>
      <c r="D2602">
        <v>4.2160000000000002</v>
      </c>
      <c r="E2602">
        <v>97.48</v>
      </c>
      <c r="F2602">
        <v>98.456100000000006</v>
      </c>
      <c r="G2602">
        <v>98.006</v>
      </c>
      <c r="H2602">
        <v>1160.9000000000001</v>
      </c>
      <c r="I2602">
        <v>1.1151</v>
      </c>
      <c r="J2602">
        <v>6.7287999999999997</v>
      </c>
      <c r="K2602">
        <v>294.78320000000002</v>
      </c>
      <c r="L2602">
        <v>5162.34</v>
      </c>
      <c r="M2602">
        <v>54.09</v>
      </c>
      <c r="N2602">
        <v>1286.1600000000001</v>
      </c>
      <c r="O2602">
        <v>2.5659999999999998</v>
      </c>
      <c r="P2602">
        <v>5.46</v>
      </c>
      <c r="Q2602">
        <v>3.59</v>
      </c>
      <c r="R2602">
        <v>1.1000000000000001</v>
      </c>
      <c r="S2602">
        <v>1.58</v>
      </c>
      <c r="T2602">
        <v>1.17</v>
      </c>
      <c r="U2602">
        <v>889</v>
      </c>
      <c r="V2602">
        <v>2939.88</v>
      </c>
      <c r="W2602">
        <v>8133.96</v>
      </c>
      <c r="X2602">
        <v>11510.87</v>
      </c>
      <c r="Y2602">
        <v>2179.31</v>
      </c>
      <c r="Z2602">
        <v>22258.73</v>
      </c>
    </row>
    <row r="2603" spans="2:26" x14ac:dyDescent="0.25">
      <c r="B2603" s="3">
        <v>43582</v>
      </c>
      <c r="C2603">
        <v>370.44</v>
      </c>
      <c r="D2603">
        <v>4.2160000000000002</v>
      </c>
      <c r="E2603">
        <v>97.48</v>
      </c>
      <c r="F2603">
        <v>98.456100000000006</v>
      </c>
      <c r="G2603">
        <v>98.006</v>
      </c>
      <c r="H2603">
        <v>1160.9000000000001</v>
      </c>
      <c r="I2603">
        <v>1.1151</v>
      </c>
      <c r="J2603">
        <v>6.7287999999999997</v>
      </c>
      <c r="K2603">
        <v>294.78320000000002</v>
      </c>
      <c r="L2603">
        <v>5162.34</v>
      </c>
      <c r="M2603">
        <v>54.09</v>
      </c>
      <c r="N2603">
        <v>1286.1600000000001</v>
      </c>
      <c r="O2603">
        <v>2.5659999999999998</v>
      </c>
      <c r="P2603">
        <v>5.46</v>
      </c>
      <c r="Q2603">
        <v>3.59</v>
      </c>
      <c r="R2603">
        <v>1.1000000000000001</v>
      </c>
      <c r="S2603">
        <v>1.58</v>
      </c>
      <c r="T2603">
        <v>1.17</v>
      </c>
      <c r="U2603">
        <v>889</v>
      </c>
      <c r="V2603">
        <v>2939.88</v>
      </c>
      <c r="W2603">
        <v>8133.96</v>
      </c>
      <c r="X2603">
        <v>11510.87</v>
      </c>
      <c r="Y2603">
        <v>2179.31</v>
      </c>
      <c r="Z2603">
        <v>22258.73</v>
      </c>
    </row>
    <row r="2604" spans="2:26" x14ac:dyDescent="0.25">
      <c r="B2604" s="3">
        <v>43581</v>
      </c>
      <c r="C2604">
        <v>370.44</v>
      </c>
      <c r="D2604">
        <v>4.2160000000000002</v>
      </c>
      <c r="E2604">
        <v>97.47</v>
      </c>
      <c r="F2604">
        <v>98.456100000000006</v>
      </c>
      <c r="G2604">
        <v>98.006</v>
      </c>
      <c r="H2604">
        <v>1160.9000000000001</v>
      </c>
      <c r="I2604">
        <v>1.1151</v>
      </c>
      <c r="J2604">
        <v>6.7287999999999997</v>
      </c>
      <c r="K2604">
        <v>294.78320000000002</v>
      </c>
      <c r="L2604">
        <v>5162.34</v>
      </c>
      <c r="M2604">
        <v>54.09</v>
      </c>
      <c r="N2604">
        <v>1286.1600000000001</v>
      </c>
      <c r="O2604">
        <v>2.5659999999999998</v>
      </c>
      <c r="P2604">
        <v>5.46</v>
      </c>
      <c r="Q2604">
        <v>3.59</v>
      </c>
      <c r="R2604">
        <v>1.1000000000000001</v>
      </c>
      <c r="S2604">
        <v>1.58</v>
      </c>
      <c r="T2604">
        <v>1.17</v>
      </c>
      <c r="U2604">
        <v>889</v>
      </c>
      <c r="V2604">
        <v>2939.88</v>
      </c>
      <c r="W2604">
        <v>8133.96</v>
      </c>
      <c r="X2604">
        <v>11510.87</v>
      </c>
      <c r="Y2604">
        <v>2179.31</v>
      </c>
      <c r="Z2604">
        <v>22258.73</v>
      </c>
    </row>
    <row r="2605" spans="2:26" x14ac:dyDescent="0.25">
      <c r="B2605" s="3">
        <v>43580</v>
      </c>
      <c r="C2605">
        <v>370.76</v>
      </c>
      <c r="D2605">
        <v>4.1885000000000003</v>
      </c>
      <c r="E2605">
        <v>97.45</v>
      </c>
      <c r="F2605">
        <v>98.446799999999996</v>
      </c>
      <c r="G2605">
        <v>98.203000000000003</v>
      </c>
      <c r="H2605">
        <v>1160.5</v>
      </c>
      <c r="I2605">
        <v>1.1132</v>
      </c>
      <c r="J2605">
        <v>6.7435</v>
      </c>
      <c r="K2605">
        <v>293.40030000000002</v>
      </c>
      <c r="L2605">
        <v>5490</v>
      </c>
      <c r="M2605">
        <v>54.24</v>
      </c>
      <c r="N2605">
        <v>1277.17</v>
      </c>
      <c r="O2605">
        <v>2.5139999999999998</v>
      </c>
      <c r="P2605">
        <v>5.4</v>
      </c>
      <c r="Q2605">
        <v>3.56</v>
      </c>
      <c r="R2605">
        <v>1.1000000000000001</v>
      </c>
      <c r="S2605">
        <v>1.58</v>
      </c>
      <c r="T2605">
        <v>1.18</v>
      </c>
      <c r="U2605">
        <v>869</v>
      </c>
      <c r="V2605">
        <v>2926.17</v>
      </c>
      <c r="W2605">
        <v>8106.29</v>
      </c>
      <c r="X2605">
        <v>11502.04</v>
      </c>
      <c r="Y2605">
        <v>2190.5</v>
      </c>
      <c r="Z2605">
        <v>22307.58</v>
      </c>
    </row>
    <row r="2606" spans="2:26" x14ac:dyDescent="0.25">
      <c r="B2606" s="3">
        <v>43579</v>
      </c>
      <c r="C2606">
        <v>367.48</v>
      </c>
      <c r="D2606">
        <v>4.1467999999999998</v>
      </c>
      <c r="E2606">
        <v>97.41</v>
      </c>
      <c r="F2606">
        <v>98.425600000000003</v>
      </c>
      <c r="G2606">
        <v>98.173000000000002</v>
      </c>
      <c r="H2606">
        <v>1150.75</v>
      </c>
      <c r="I2606">
        <v>1.1154999999999999</v>
      </c>
      <c r="J2606">
        <v>6.7218999999999998</v>
      </c>
      <c r="K2606">
        <v>289.46510000000001</v>
      </c>
      <c r="L2606">
        <v>5435</v>
      </c>
      <c r="M2606">
        <v>54.51</v>
      </c>
      <c r="N2606">
        <v>1275.76</v>
      </c>
      <c r="O2606">
        <v>2.4620000000000002</v>
      </c>
      <c r="P2606">
        <v>5.33</v>
      </c>
      <c r="Q2606">
        <v>3.55</v>
      </c>
      <c r="R2606">
        <v>1.1000000000000001</v>
      </c>
      <c r="S2606">
        <v>1.59</v>
      </c>
      <c r="T2606">
        <v>1.18</v>
      </c>
      <c r="U2606">
        <v>850</v>
      </c>
      <c r="V2606">
        <v>2927.25</v>
      </c>
      <c r="W2606">
        <v>8102.02</v>
      </c>
      <c r="X2606">
        <v>11663.78</v>
      </c>
      <c r="Y2606">
        <v>2201.0300000000002</v>
      </c>
      <c r="Z2606">
        <v>22200</v>
      </c>
    </row>
    <row r="2607" spans="2:26" x14ac:dyDescent="0.25">
      <c r="B2607" s="3">
        <v>43578</v>
      </c>
      <c r="C2607">
        <v>361.93</v>
      </c>
      <c r="D2607">
        <v>4.0805999999999996</v>
      </c>
      <c r="E2607">
        <v>97.39</v>
      </c>
      <c r="F2607">
        <v>98.415800000000004</v>
      </c>
      <c r="G2607">
        <v>97.635999999999996</v>
      </c>
      <c r="H2607">
        <v>1141.9000000000001</v>
      </c>
      <c r="I2607">
        <v>1.1227</v>
      </c>
      <c r="J2607">
        <v>6.7259000000000002</v>
      </c>
      <c r="K2607">
        <v>291.56540000000001</v>
      </c>
      <c r="L2607">
        <v>5590</v>
      </c>
      <c r="M2607">
        <v>54.49</v>
      </c>
      <c r="N2607">
        <v>1272.42</v>
      </c>
      <c r="O2607">
        <v>2.4550000000000001</v>
      </c>
      <c r="P2607">
        <v>5.33</v>
      </c>
      <c r="Q2607">
        <v>3.54</v>
      </c>
      <c r="R2607">
        <v>1.1100000000000001</v>
      </c>
      <c r="S2607">
        <v>1.59</v>
      </c>
      <c r="T2607">
        <v>1.18</v>
      </c>
      <c r="U2607">
        <v>821</v>
      </c>
      <c r="V2607">
        <v>2933.68</v>
      </c>
      <c r="W2607">
        <v>8120.82</v>
      </c>
      <c r="X2607">
        <v>11731.02</v>
      </c>
      <c r="Y2607">
        <v>2220.5100000000002</v>
      </c>
      <c r="Z2607">
        <v>22259.74</v>
      </c>
    </row>
    <row r="2608" spans="2:26" x14ac:dyDescent="0.25">
      <c r="B2608" s="3">
        <v>43577</v>
      </c>
      <c r="C2608">
        <v>361.43</v>
      </c>
      <c r="D2608">
        <v>4.0792999999999999</v>
      </c>
      <c r="E2608">
        <v>97.35</v>
      </c>
      <c r="F2608">
        <v>98.415000000000006</v>
      </c>
      <c r="G2608">
        <v>97.287000000000006</v>
      </c>
      <c r="H2608">
        <v>1141.5</v>
      </c>
      <c r="I2608">
        <v>1.1256999999999999</v>
      </c>
      <c r="J2608">
        <v>6.7121000000000004</v>
      </c>
      <c r="K2608">
        <v>289.88819999999998</v>
      </c>
      <c r="L2608">
        <v>5395</v>
      </c>
      <c r="M2608">
        <v>54.36</v>
      </c>
      <c r="N2608">
        <v>1274.99</v>
      </c>
      <c r="O2608">
        <v>2.524</v>
      </c>
      <c r="P2608">
        <v>5.42</v>
      </c>
      <c r="Q2608">
        <v>3.54</v>
      </c>
      <c r="R2608">
        <v>1.1100000000000001</v>
      </c>
      <c r="S2608">
        <v>1.59</v>
      </c>
      <c r="T2608">
        <v>1.19</v>
      </c>
      <c r="U2608">
        <v>790</v>
      </c>
      <c r="V2608">
        <v>2907.97</v>
      </c>
      <c r="W2608">
        <v>8015.27</v>
      </c>
      <c r="X2608">
        <v>11768.63</v>
      </c>
      <c r="Y2608">
        <v>2216.65</v>
      </c>
      <c r="Z2608">
        <v>22217.9</v>
      </c>
    </row>
    <row r="2609" spans="2:26" x14ac:dyDescent="0.25">
      <c r="B2609" s="3">
        <v>43576</v>
      </c>
      <c r="C2609">
        <v>363.23</v>
      </c>
      <c r="D2609">
        <v>4.0860000000000003</v>
      </c>
      <c r="E2609">
        <v>97.33</v>
      </c>
      <c r="F2609">
        <v>98.408799999999999</v>
      </c>
      <c r="G2609">
        <v>97.378</v>
      </c>
      <c r="H2609">
        <v>1136.8</v>
      </c>
      <c r="I2609">
        <v>1.1245000000000001</v>
      </c>
      <c r="J2609">
        <v>6.7042000000000002</v>
      </c>
      <c r="K2609">
        <v>288.82369999999997</v>
      </c>
      <c r="L2609">
        <v>5295</v>
      </c>
      <c r="M2609">
        <v>54.29</v>
      </c>
      <c r="N2609">
        <v>1275.52</v>
      </c>
      <c r="O2609">
        <v>2.4900000000000002</v>
      </c>
      <c r="P2609">
        <v>5.42</v>
      </c>
      <c r="Q2609">
        <v>3.54</v>
      </c>
      <c r="R2609">
        <v>1.1000000000000001</v>
      </c>
      <c r="S2609">
        <v>1.58</v>
      </c>
      <c r="T2609">
        <v>1.19</v>
      </c>
      <c r="U2609">
        <v>790</v>
      </c>
      <c r="V2609">
        <v>2905.03</v>
      </c>
      <c r="W2609">
        <v>7998.06</v>
      </c>
      <c r="X2609">
        <v>11768.63</v>
      </c>
      <c r="Y2609">
        <v>2216.15</v>
      </c>
      <c r="Z2609">
        <v>22200.560000000001</v>
      </c>
    </row>
    <row r="2610" spans="2:26" x14ac:dyDescent="0.25">
      <c r="B2610" s="3">
        <v>43575</v>
      </c>
      <c r="C2610">
        <v>363.23</v>
      </c>
      <c r="D2610">
        <v>4.0860000000000003</v>
      </c>
      <c r="E2610">
        <v>97.33</v>
      </c>
      <c r="F2610">
        <v>98.408799999999999</v>
      </c>
      <c r="G2610">
        <v>97.378</v>
      </c>
      <c r="H2610">
        <v>1136.8</v>
      </c>
      <c r="I2610">
        <v>1.1245000000000001</v>
      </c>
      <c r="J2610">
        <v>6.7042000000000002</v>
      </c>
      <c r="K2610">
        <v>288.82369999999997</v>
      </c>
      <c r="L2610">
        <v>5295</v>
      </c>
      <c r="M2610">
        <v>54.29</v>
      </c>
      <c r="N2610">
        <v>1275.52</v>
      </c>
      <c r="O2610">
        <v>2.4900000000000002</v>
      </c>
      <c r="P2610">
        <v>5.42</v>
      </c>
      <c r="Q2610">
        <v>3.54</v>
      </c>
      <c r="R2610">
        <v>1.1000000000000001</v>
      </c>
      <c r="S2610">
        <v>1.58</v>
      </c>
      <c r="T2610">
        <v>1.19</v>
      </c>
      <c r="U2610">
        <v>790</v>
      </c>
      <c r="V2610">
        <v>2905.03</v>
      </c>
      <c r="W2610">
        <v>7998.06</v>
      </c>
      <c r="X2610">
        <v>11768.63</v>
      </c>
      <c r="Y2610">
        <v>2216.15</v>
      </c>
      <c r="Z2610">
        <v>22200.560000000001</v>
      </c>
    </row>
    <row r="2611" spans="2:26" x14ac:dyDescent="0.25">
      <c r="B2611" s="3">
        <v>43574</v>
      </c>
      <c r="C2611">
        <v>363.23</v>
      </c>
      <c r="D2611">
        <v>4.0860000000000003</v>
      </c>
      <c r="E2611">
        <v>97.31</v>
      </c>
      <c r="F2611">
        <v>98.408799999999999</v>
      </c>
      <c r="G2611">
        <v>97.378</v>
      </c>
      <c r="H2611">
        <v>1136.8</v>
      </c>
      <c r="I2611">
        <v>1.1245000000000001</v>
      </c>
      <c r="J2611">
        <v>6.7042000000000002</v>
      </c>
      <c r="K2611">
        <v>288.82369999999997</v>
      </c>
      <c r="L2611">
        <v>5295</v>
      </c>
      <c r="M2611">
        <v>54.29</v>
      </c>
      <c r="N2611">
        <v>1275.52</v>
      </c>
      <c r="O2611">
        <v>2.4900000000000002</v>
      </c>
      <c r="P2611">
        <v>5.42</v>
      </c>
      <c r="Q2611">
        <v>3.54</v>
      </c>
      <c r="R2611">
        <v>1.1000000000000001</v>
      </c>
      <c r="S2611">
        <v>1.58</v>
      </c>
      <c r="T2611">
        <v>1.19</v>
      </c>
      <c r="U2611">
        <v>790</v>
      </c>
      <c r="V2611">
        <v>2905.03</v>
      </c>
      <c r="W2611">
        <v>7998.06</v>
      </c>
      <c r="X2611">
        <v>11768.63</v>
      </c>
      <c r="Y2611">
        <v>2216.15</v>
      </c>
      <c r="Z2611">
        <v>22200.560000000001</v>
      </c>
    </row>
    <row r="2612" spans="2:26" x14ac:dyDescent="0.25">
      <c r="B2612" s="3">
        <v>43573</v>
      </c>
      <c r="C2612">
        <v>363.23</v>
      </c>
      <c r="D2612">
        <v>4.0860000000000003</v>
      </c>
      <c r="E2612">
        <v>97.31</v>
      </c>
      <c r="F2612">
        <v>98.412199999999999</v>
      </c>
      <c r="G2612">
        <v>97.474000000000004</v>
      </c>
      <c r="H2612">
        <v>1136.95</v>
      </c>
      <c r="I2612">
        <v>1.123</v>
      </c>
      <c r="J2612">
        <v>6.7091000000000003</v>
      </c>
      <c r="K2612">
        <v>289.55309999999997</v>
      </c>
      <c r="L2612">
        <v>5295</v>
      </c>
      <c r="M2612">
        <v>54.29</v>
      </c>
      <c r="N2612">
        <v>1275.82</v>
      </c>
      <c r="O2612">
        <v>2.4900000000000002</v>
      </c>
      <c r="P2612">
        <v>5.42</v>
      </c>
      <c r="Q2612">
        <v>3.54</v>
      </c>
      <c r="R2612">
        <v>1.1000000000000001</v>
      </c>
      <c r="S2612">
        <v>1.58</v>
      </c>
      <c r="T2612">
        <v>1.19</v>
      </c>
      <c r="U2612">
        <v>790</v>
      </c>
      <c r="V2612">
        <v>2905.03</v>
      </c>
      <c r="W2612">
        <v>7998.06</v>
      </c>
      <c r="X2612">
        <v>11768.63</v>
      </c>
      <c r="Y2612">
        <v>2213.77</v>
      </c>
      <c r="Z2612">
        <v>22090.12</v>
      </c>
    </row>
    <row r="2613" spans="2:26" x14ac:dyDescent="0.25">
      <c r="B2613" s="3">
        <v>43572</v>
      </c>
      <c r="C2613">
        <v>359.73</v>
      </c>
      <c r="D2613">
        <v>4.0326000000000004</v>
      </c>
      <c r="E2613">
        <v>97.32</v>
      </c>
      <c r="F2613">
        <v>98.396699999999996</v>
      </c>
      <c r="G2613">
        <v>97.009</v>
      </c>
      <c r="H2613">
        <v>1134.8499999999999</v>
      </c>
      <c r="I2613">
        <v>1.1295999999999999</v>
      </c>
      <c r="J2613">
        <v>6.6881000000000004</v>
      </c>
      <c r="K2613">
        <v>287.30700000000002</v>
      </c>
      <c r="L2613">
        <v>5235</v>
      </c>
      <c r="M2613">
        <v>54.47</v>
      </c>
      <c r="N2613">
        <v>1273.98</v>
      </c>
      <c r="O2613">
        <v>2.5169999999999999</v>
      </c>
      <c r="P2613">
        <v>5.625</v>
      </c>
      <c r="Q2613">
        <v>3.49</v>
      </c>
      <c r="R2613">
        <v>1.0900000000000001</v>
      </c>
      <c r="S2613">
        <v>1.57</v>
      </c>
      <c r="T2613">
        <v>1.19</v>
      </c>
      <c r="U2613">
        <v>767</v>
      </c>
      <c r="V2613">
        <v>2900.45</v>
      </c>
      <c r="W2613">
        <v>7996.08</v>
      </c>
      <c r="X2613">
        <v>11848.98</v>
      </c>
      <c r="Y2613">
        <v>2245.89</v>
      </c>
      <c r="Z2613">
        <v>22277.97</v>
      </c>
    </row>
    <row r="2614" spans="2:26" x14ac:dyDescent="0.25">
      <c r="B2614" s="3">
        <v>43571</v>
      </c>
      <c r="C2614">
        <v>360.08</v>
      </c>
      <c r="D2614">
        <v>4.0202999999999998</v>
      </c>
      <c r="E2614">
        <v>97.28</v>
      </c>
      <c r="F2614">
        <v>98.373999999999995</v>
      </c>
      <c r="G2614">
        <v>97.043000000000006</v>
      </c>
      <c r="H2614">
        <v>1135.75</v>
      </c>
      <c r="I2614">
        <v>1.1281000000000001</v>
      </c>
      <c r="J2614">
        <v>6.7122000000000002</v>
      </c>
      <c r="K2614">
        <v>291.23540000000003</v>
      </c>
      <c r="L2614">
        <v>5200</v>
      </c>
      <c r="M2614">
        <v>54.76</v>
      </c>
      <c r="N2614">
        <v>1276.79</v>
      </c>
      <c r="O2614">
        <v>2.5720000000000001</v>
      </c>
      <c r="P2614">
        <v>5.7149999999999999</v>
      </c>
      <c r="Q2614">
        <v>3.46</v>
      </c>
      <c r="R2614">
        <v>1.0900000000000001</v>
      </c>
      <c r="S2614">
        <v>1.58</v>
      </c>
      <c r="T2614">
        <v>1.2</v>
      </c>
      <c r="U2614">
        <v>749</v>
      </c>
      <c r="V2614">
        <v>2907.06</v>
      </c>
      <c r="W2614">
        <v>8000.23</v>
      </c>
      <c r="X2614">
        <v>11821.18</v>
      </c>
      <c r="Y2614">
        <v>2248.63</v>
      </c>
      <c r="Z2614">
        <v>22221.66</v>
      </c>
    </row>
    <row r="2615" spans="2:26" x14ac:dyDescent="0.25">
      <c r="B2615" s="3">
        <v>43570</v>
      </c>
      <c r="C2615">
        <v>364.62</v>
      </c>
      <c r="D2615">
        <v>4.0553999999999997</v>
      </c>
      <c r="E2615">
        <v>97.24</v>
      </c>
      <c r="F2615">
        <v>98.335499999999996</v>
      </c>
      <c r="G2615">
        <v>96.941999999999993</v>
      </c>
      <c r="H2615">
        <v>1133.05</v>
      </c>
      <c r="I2615">
        <v>1.1304000000000001</v>
      </c>
      <c r="J2615">
        <v>6.7087000000000003</v>
      </c>
      <c r="K2615">
        <v>293.0197</v>
      </c>
      <c r="L2615">
        <v>5010</v>
      </c>
      <c r="M2615">
        <v>54.82</v>
      </c>
      <c r="N2615">
        <v>1287.95</v>
      </c>
      <c r="O2615">
        <v>2.59</v>
      </c>
      <c r="P2615">
        <v>4.7750000000000004</v>
      </c>
      <c r="Q2615">
        <v>3.5</v>
      </c>
      <c r="R2615">
        <v>1.0900000000000001</v>
      </c>
      <c r="S2615">
        <v>1.58</v>
      </c>
      <c r="T2615">
        <v>1.2</v>
      </c>
      <c r="U2615">
        <v>738</v>
      </c>
      <c r="V2615">
        <v>2905.58</v>
      </c>
      <c r="W2615">
        <v>7976.01</v>
      </c>
      <c r="X2615">
        <v>11631.86</v>
      </c>
      <c r="Y2615">
        <v>2242.88</v>
      </c>
      <c r="Z2615">
        <v>22169.11</v>
      </c>
    </row>
    <row r="2616" spans="2:26" x14ac:dyDescent="0.25">
      <c r="B2616" s="3">
        <v>43569</v>
      </c>
      <c r="C2616">
        <v>363.15</v>
      </c>
      <c r="D2616">
        <v>4.0561999999999996</v>
      </c>
      <c r="E2616">
        <v>97.19</v>
      </c>
      <c r="F2616">
        <v>98.293499999999995</v>
      </c>
      <c r="G2616">
        <v>96.971999999999994</v>
      </c>
      <c r="H2616">
        <v>1139.45</v>
      </c>
      <c r="I2616">
        <v>1.1298999999999999</v>
      </c>
      <c r="J2616">
        <v>6.7035999999999998</v>
      </c>
      <c r="K2616">
        <v>292.3723</v>
      </c>
      <c r="L2616">
        <v>5065</v>
      </c>
      <c r="M2616">
        <v>54.32</v>
      </c>
      <c r="N2616">
        <v>1290.43</v>
      </c>
      <c r="O2616">
        <v>2.66</v>
      </c>
      <c r="P2616">
        <v>4.7750000000000004</v>
      </c>
      <c r="Q2616">
        <v>3.49</v>
      </c>
      <c r="R2616">
        <v>1.1000000000000001</v>
      </c>
      <c r="S2616">
        <v>1.59</v>
      </c>
      <c r="T2616">
        <v>1.21</v>
      </c>
      <c r="U2616">
        <v>726</v>
      </c>
      <c r="V2616">
        <v>2907.41</v>
      </c>
      <c r="W2616">
        <v>7984.16</v>
      </c>
      <c r="X2616">
        <v>11659.84</v>
      </c>
      <c r="Y2616">
        <v>2233.4499999999998</v>
      </c>
      <c r="Z2616">
        <v>21870.560000000001</v>
      </c>
    </row>
    <row r="2617" spans="2:26" x14ac:dyDescent="0.25">
      <c r="B2617" s="3">
        <v>43568</v>
      </c>
      <c r="C2617">
        <v>363.15</v>
      </c>
      <c r="D2617">
        <v>4.0561999999999996</v>
      </c>
      <c r="E2617">
        <v>97.19</v>
      </c>
      <c r="F2617">
        <v>98.293499999999995</v>
      </c>
      <c r="G2617">
        <v>96.971999999999994</v>
      </c>
      <c r="H2617">
        <v>1139.45</v>
      </c>
      <c r="I2617">
        <v>1.1298999999999999</v>
      </c>
      <c r="J2617">
        <v>6.7035999999999998</v>
      </c>
      <c r="K2617">
        <v>292.3723</v>
      </c>
      <c r="L2617">
        <v>5065</v>
      </c>
      <c r="M2617">
        <v>54.32</v>
      </c>
      <c r="N2617">
        <v>1290.43</v>
      </c>
      <c r="O2617">
        <v>2.66</v>
      </c>
      <c r="P2617">
        <v>4.7750000000000004</v>
      </c>
      <c r="Q2617">
        <v>3.49</v>
      </c>
      <c r="R2617">
        <v>1.1000000000000001</v>
      </c>
      <c r="S2617">
        <v>1.59</v>
      </c>
      <c r="T2617">
        <v>1.21</v>
      </c>
      <c r="U2617">
        <v>726</v>
      </c>
      <c r="V2617">
        <v>2907.41</v>
      </c>
      <c r="W2617">
        <v>7984.16</v>
      </c>
      <c r="X2617">
        <v>11659.84</v>
      </c>
      <c r="Y2617">
        <v>2233.4499999999998</v>
      </c>
      <c r="Z2617">
        <v>21870.560000000001</v>
      </c>
    </row>
    <row r="2618" spans="2:26" x14ac:dyDescent="0.25">
      <c r="B2618" s="3">
        <v>43567</v>
      </c>
      <c r="C2618">
        <v>363.15</v>
      </c>
      <c r="D2618">
        <v>4.0561999999999996</v>
      </c>
      <c r="E2618">
        <v>97.18</v>
      </c>
      <c r="F2618">
        <v>98.293499999999995</v>
      </c>
      <c r="G2618">
        <v>96.971999999999994</v>
      </c>
      <c r="H2618">
        <v>1139.45</v>
      </c>
      <c r="I2618">
        <v>1.1298999999999999</v>
      </c>
      <c r="J2618">
        <v>6.7035999999999998</v>
      </c>
      <c r="K2618">
        <v>292.3723</v>
      </c>
      <c r="L2618">
        <v>5065</v>
      </c>
      <c r="M2618">
        <v>54.32</v>
      </c>
      <c r="N2618">
        <v>1290.43</v>
      </c>
      <c r="O2618">
        <v>2.66</v>
      </c>
      <c r="P2618">
        <v>4.7750000000000004</v>
      </c>
      <c r="Q2618">
        <v>3.49</v>
      </c>
      <c r="R2618">
        <v>1.1000000000000001</v>
      </c>
      <c r="S2618">
        <v>1.59</v>
      </c>
      <c r="T2618">
        <v>1.21</v>
      </c>
      <c r="U2618">
        <v>726</v>
      </c>
      <c r="V2618">
        <v>2907.41</v>
      </c>
      <c r="W2618">
        <v>7984.16</v>
      </c>
      <c r="X2618">
        <v>11659.84</v>
      </c>
      <c r="Y2618">
        <v>2233.4499999999998</v>
      </c>
      <c r="Z2618">
        <v>21870.560000000001</v>
      </c>
    </row>
    <row r="2619" spans="2:26" x14ac:dyDescent="0.25">
      <c r="B2619" s="3">
        <v>43566</v>
      </c>
      <c r="C2619">
        <v>364.84</v>
      </c>
      <c r="D2619">
        <v>4.1363000000000003</v>
      </c>
      <c r="E2619">
        <v>97.12</v>
      </c>
      <c r="F2619">
        <v>98.244200000000006</v>
      </c>
      <c r="G2619">
        <v>97.177000000000007</v>
      </c>
      <c r="H2619">
        <v>1139.1500000000001</v>
      </c>
      <c r="I2619">
        <v>1.1253</v>
      </c>
      <c r="J2619">
        <v>6.7194000000000003</v>
      </c>
      <c r="K2619">
        <v>295.72550000000001</v>
      </c>
      <c r="L2619">
        <v>5075</v>
      </c>
      <c r="M2619">
        <v>53.8</v>
      </c>
      <c r="N2619">
        <v>1292.52</v>
      </c>
      <c r="O2619">
        <v>2.6640000000000001</v>
      </c>
      <c r="P2619">
        <v>4.7300000000000004</v>
      </c>
      <c r="Q2619">
        <v>3.58</v>
      </c>
      <c r="R2619">
        <v>1.1200000000000001</v>
      </c>
      <c r="S2619">
        <v>1.63</v>
      </c>
      <c r="T2619">
        <v>1.22</v>
      </c>
      <c r="U2619">
        <v>728</v>
      </c>
      <c r="V2619">
        <v>2888.32</v>
      </c>
      <c r="W2619">
        <v>7947.36</v>
      </c>
      <c r="X2619">
        <v>11618.04</v>
      </c>
      <c r="Y2619">
        <v>2224.44</v>
      </c>
      <c r="Z2619">
        <v>21711.38</v>
      </c>
    </row>
    <row r="2620" spans="2:26" x14ac:dyDescent="0.25">
      <c r="B2620" s="3">
        <v>43565</v>
      </c>
      <c r="C2620">
        <v>365.48</v>
      </c>
      <c r="D2620">
        <v>4.1744000000000003</v>
      </c>
      <c r="E2620">
        <v>97.08</v>
      </c>
      <c r="F2620">
        <v>98.182100000000005</v>
      </c>
      <c r="G2620">
        <v>96.945999999999998</v>
      </c>
      <c r="H2620">
        <v>1138.9000000000001</v>
      </c>
      <c r="I2620">
        <v>1.1274</v>
      </c>
      <c r="J2620">
        <v>6.7160000000000002</v>
      </c>
      <c r="K2620">
        <v>297.57100000000003</v>
      </c>
      <c r="L2620">
        <v>5415</v>
      </c>
      <c r="M2620">
        <v>53.79</v>
      </c>
      <c r="N2620">
        <v>1307.99</v>
      </c>
      <c r="O2620">
        <v>2.7</v>
      </c>
      <c r="P2620">
        <v>4.7050000000000001</v>
      </c>
      <c r="Q2620">
        <v>3.66</v>
      </c>
      <c r="R2620">
        <v>1.1399999999999999</v>
      </c>
      <c r="S2620">
        <v>1.65</v>
      </c>
      <c r="T2620">
        <v>1.22</v>
      </c>
      <c r="U2620">
        <v>734</v>
      </c>
      <c r="V2620">
        <v>2888.21</v>
      </c>
      <c r="W2620">
        <v>7964.24</v>
      </c>
      <c r="X2620">
        <v>11764</v>
      </c>
      <c r="Y2620">
        <v>2224.39</v>
      </c>
      <c r="Z2620">
        <v>21687.57</v>
      </c>
    </row>
    <row r="2621" spans="2:26" x14ac:dyDescent="0.25">
      <c r="B2621" s="3">
        <v>43564</v>
      </c>
      <c r="C2621">
        <v>362.56</v>
      </c>
      <c r="D2621">
        <v>4.1669</v>
      </c>
      <c r="E2621">
        <v>97.06</v>
      </c>
      <c r="F2621">
        <v>98.119</v>
      </c>
      <c r="G2621">
        <v>97.006</v>
      </c>
      <c r="H2621">
        <v>1142.2</v>
      </c>
      <c r="I2621">
        <v>1.1263000000000001</v>
      </c>
      <c r="J2621">
        <v>6.7119</v>
      </c>
      <c r="K2621">
        <v>296.32029999999997</v>
      </c>
      <c r="L2621">
        <v>5220</v>
      </c>
      <c r="M2621">
        <v>53.86</v>
      </c>
      <c r="N2621">
        <v>1304.0999999999999</v>
      </c>
      <c r="O2621">
        <v>2.6989999999999998</v>
      </c>
      <c r="P2621">
        <v>4.625</v>
      </c>
      <c r="Q2621">
        <v>3.67</v>
      </c>
      <c r="R2621">
        <v>1.1499999999999999</v>
      </c>
      <c r="S2621">
        <v>1.66</v>
      </c>
      <c r="T2621">
        <v>1.22</v>
      </c>
      <c r="U2621">
        <v>725</v>
      </c>
      <c r="V2621">
        <v>2878.2</v>
      </c>
      <c r="W2621">
        <v>7909.28</v>
      </c>
      <c r="X2621">
        <v>11815</v>
      </c>
      <c r="Y2621">
        <v>2213.56</v>
      </c>
      <c r="Z2621">
        <v>21802.59</v>
      </c>
    </row>
    <row r="2622" spans="2:26" x14ac:dyDescent="0.25">
      <c r="B2622" s="3">
        <v>43563</v>
      </c>
      <c r="C2622">
        <v>362.54</v>
      </c>
      <c r="D2622">
        <v>4.1573000000000002</v>
      </c>
      <c r="E2622">
        <v>97.02</v>
      </c>
      <c r="F2622">
        <v>98.094300000000004</v>
      </c>
      <c r="G2622">
        <v>97.05</v>
      </c>
      <c r="H2622">
        <v>1144.7</v>
      </c>
      <c r="I2622">
        <v>1.1263000000000001</v>
      </c>
      <c r="J2622">
        <v>6.7164000000000001</v>
      </c>
      <c r="K2622">
        <v>296.59949999999998</v>
      </c>
      <c r="L2622">
        <v>5210</v>
      </c>
      <c r="M2622">
        <v>53.5</v>
      </c>
      <c r="N2622">
        <v>1297.48</v>
      </c>
      <c r="O2622">
        <v>2.7080000000000002</v>
      </c>
      <c r="P2622">
        <v>4.5999999999999996</v>
      </c>
      <c r="Q2622">
        <v>3.66</v>
      </c>
      <c r="R2622">
        <v>1.1499999999999999</v>
      </c>
      <c r="S2622">
        <v>1.67</v>
      </c>
      <c r="T2622">
        <v>1.24</v>
      </c>
      <c r="U2622">
        <v>714</v>
      </c>
      <c r="V2622">
        <v>2895.77</v>
      </c>
      <c r="W2622">
        <v>7953.88</v>
      </c>
      <c r="X2622">
        <v>11793.65</v>
      </c>
      <c r="Y2622">
        <v>2210.6</v>
      </c>
      <c r="Z2622">
        <v>21761.65</v>
      </c>
    </row>
    <row r="2623" spans="2:26" x14ac:dyDescent="0.25">
      <c r="B2623" s="3">
        <v>43562</v>
      </c>
      <c r="C2623">
        <v>362.51</v>
      </c>
      <c r="D2623">
        <v>4.1531000000000002</v>
      </c>
      <c r="E2623">
        <v>96.92</v>
      </c>
      <c r="F2623">
        <v>98.039699999999996</v>
      </c>
      <c r="G2623">
        <v>97.394999999999996</v>
      </c>
      <c r="H2623">
        <v>1136.3499999999999</v>
      </c>
      <c r="I2623">
        <v>1.1215999999999999</v>
      </c>
      <c r="J2623">
        <v>6.7169999999999996</v>
      </c>
      <c r="K2623">
        <v>293.71539999999999</v>
      </c>
      <c r="L2623">
        <v>5020</v>
      </c>
      <c r="M2623">
        <v>53.58</v>
      </c>
      <c r="N2623">
        <v>1291.76</v>
      </c>
      <c r="O2623">
        <v>2.6640000000000001</v>
      </c>
      <c r="P2623">
        <v>4.6500000000000004</v>
      </c>
      <c r="Q2623">
        <v>3.68</v>
      </c>
      <c r="R2623">
        <v>1.1599999999999999</v>
      </c>
      <c r="S2623">
        <v>1.67</v>
      </c>
      <c r="T2623">
        <v>1.24</v>
      </c>
      <c r="U2623">
        <v>711</v>
      </c>
      <c r="V2623">
        <v>2892.74</v>
      </c>
      <c r="W2623">
        <v>7938.69</v>
      </c>
      <c r="X2623">
        <v>11692.37</v>
      </c>
      <c r="Y2623">
        <v>2209.61</v>
      </c>
      <c r="Z2623">
        <v>21807.5</v>
      </c>
    </row>
    <row r="2624" spans="2:26" x14ac:dyDescent="0.25">
      <c r="B2624" s="3">
        <v>43561</v>
      </c>
      <c r="C2624">
        <v>362.51</v>
      </c>
      <c r="D2624">
        <v>4.1531000000000002</v>
      </c>
      <c r="E2624">
        <v>96.92</v>
      </c>
      <c r="F2624">
        <v>98.039699999999996</v>
      </c>
      <c r="G2624">
        <v>97.394999999999996</v>
      </c>
      <c r="H2624">
        <v>1136.3499999999999</v>
      </c>
      <c r="I2624">
        <v>1.1215999999999999</v>
      </c>
      <c r="J2624">
        <v>6.7169999999999996</v>
      </c>
      <c r="K2624">
        <v>293.71539999999999</v>
      </c>
      <c r="L2624">
        <v>5020</v>
      </c>
      <c r="M2624">
        <v>53.58</v>
      </c>
      <c r="N2624">
        <v>1291.76</v>
      </c>
      <c r="O2624">
        <v>2.6640000000000001</v>
      </c>
      <c r="P2624">
        <v>4.6500000000000004</v>
      </c>
      <c r="Q2624">
        <v>3.68</v>
      </c>
      <c r="R2624">
        <v>1.1599999999999999</v>
      </c>
      <c r="S2624">
        <v>1.67</v>
      </c>
      <c r="T2624">
        <v>1.24</v>
      </c>
      <c r="U2624">
        <v>711</v>
      </c>
      <c r="V2624">
        <v>2892.74</v>
      </c>
      <c r="W2624">
        <v>7938.69</v>
      </c>
      <c r="X2624">
        <v>11692.37</v>
      </c>
      <c r="Y2624">
        <v>2209.61</v>
      </c>
      <c r="Z2624">
        <v>21807.5</v>
      </c>
    </row>
    <row r="2625" spans="2:26" x14ac:dyDescent="0.25">
      <c r="B2625" s="3">
        <v>43560</v>
      </c>
      <c r="C2625">
        <v>362.51</v>
      </c>
      <c r="D2625">
        <v>4.1531000000000002</v>
      </c>
      <c r="E2625">
        <v>96.91</v>
      </c>
      <c r="F2625">
        <v>98.039699999999996</v>
      </c>
      <c r="G2625">
        <v>97.394999999999996</v>
      </c>
      <c r="H2625">
        <v>1136.3499999999999</v>
      </c>
      <c r="I2625">
        <v>1.1215999999999999</v>
      </c>
      <c r="J2625">
        <v>6.7169999999999996</v>
      </c>
      <c r="K2625">
        <v>293.71539999999999</v>
      </c>
      <c r="L2625">
        <v>5020</v>
      </c>
      <c r="M2625">
        <v>53.58</v>
      </c>
      <c r="N2625">
        <v>1291.76</v>
      </c>
      <c r="O2625">
        <v>2.6640000000000001</v>
      </c>
      <c r="P2625">
        <v>4.6500000000000004</v>
      </c>
      <c r="Q2625">
        <v>3.68</v>
      </c>
      <c r="R2625">
        <v>1.1599999999999999</v>
      </c>
      <c r="S2625">
        <v>1.67</v>
      </c>
      <c r="T2625">
        <v>1.24</v>
      </c>
      <c r="U2625">
        <v>711</v>
      </c>
      <c r="V2625">
        <v>2892.74</v>
      </c>
      <c r="W2625">
        <v>7938.69</v>
      </c>
      <c r="X2625">
        <v>11692.37</v>
      </c>
      <c r="Y2625">
        <v>2209.61</v>
      </c>
      <c r="Z2625">
        <v>21807.5</v>
      </c>
    </row>
    <row r="2626" spans="2:26" x14ac:dyDescent="0.25">
      <c r="B2626" s="3">
        <v>43559</v>
      </c>
      <c r="C2626">
        <v>361.83</v>
      </c>
      <c r="D2626">
        <v>4.1847000000000003</v>
      </c>
      <c r="E2626">
        <v>96.87</v>
      </c>
      <c r="F2626">
        <v>98.021500000000003</v>
      </c>
      <c r="G2626">
        <v>97.308000000000007</v>
      </c>
      <c r="H2626">
        <v>1136.3499999999999</v>
      </c>
      <c r="I2626">
        <v>1.1221000000000001</v>
      </c>
      <c r="J2626">
        <v>6.7169999999999996</v>
      </c>
      <c r="K2626">
        <v>294.60879999999997</v>
      </c>
      <c r="L2626">
        <v>4840</v>
      </c>
      <c r="M2626">
        <v>53.42</v>
      </c>
      <c r="N2626">
        <v>1292.21</v>
      </c>
      <c r="O2626">
        <v>2.6429999999999998</v>
      </c>
      <c r="P2626">
        <v>4.5999999999999996</v>
      </c>
      <c r="Q2626">
        <v>3.72</v>
      </c>
      <c r="R2626">
        <v>1.17</v>
      </c>
      <c r="S2626">
        <v>1.69</v>
      </c>
      <c r="T2626">
        <v>1.24</v>
      </c>
      <c r="U2626">
        <v>699</v>
      </c>
      <c r="V2626">
        <v>2879.39</v>
      </c>
      <c r="W2626">
        <v>7891.78</v>
      </c>
      <c r="X2626">
        <v>11692.37</v>
      </c>
      <c r="Y2626">
        <v>2206.5300000000002</v>
      </c>
      <c r="Z2626">
        <v>21724.95</v>
      </c>
    </row>
    <row r="2627" spans="2:26" x14ac:dyDescent="0.25">
      <c r="B2627" s="3">
        <v>43558</v>
      </c>
      <c r="C2627">
        <v>362.71</v>
      </c>
      <c r="D2627">
        <v>4.1768000000000001</v>
      </c>
      <c r="E2627">
        <v>96.76</v>
      </c>
      <c r="F2627">
        <v>97.996300000000005</v>
      </c>
      <c r="G2627">
        <v>97.090999999999994</v>
      </c>
      <c r="H2627">
        <v>1134.45</v>
      </c>
      <c r="I2627">
        <v>1.1233</v>
      </c>
      <c r="J2627">
        <v>6.7114000000000003</v>
      </c>
      <c r="K2627">
        <v>292.96469999999999</v>
      </c>
      <c r="L2627">
        <v>5150</v>
      </c>
      <c r="M2627">
        <v>53.41</v>
      </c>
      <c r="N2627">
        <v>1289.93</v>
      </c>
      <c r="O2627">
        <v>2.677</v>
      </c>
      <c r="P2627">
        <v>4.58</v>
      </c>
      <c r="Q2627">
        <v>3.73</v>
      </c>
      <c r="R2627">
        <v>1.18</v>
      </c>
      <c r="S2627">
        <v>1.7</v>
      </c>
      <c r="T2627">
        <v>1.25</v>
      </c>
      <c r="U2627">
        <v>672</v>
      </c>
      <c r="V2627">
        <v>2873.4</v>
      </c>
      <c r="W2627">
        <v>7895.55</v>
      </c>
      <c r="X2627">
        <v>11705.16</v>
      </c>
      <c r="Y2627">
        <v>2203.27</v>
      </c>
      <c r="Z2627">
        <v>21713.21</v>
      </c>
    </row>
    <row r="2628" spans="2:26" x14ac:dyDescent="0.25">
      <c r="B2628" s="3">
        <v>43557</v>
      </c>
      <c r="C2628">
        <v>365.83</v>
      </c>
      <c r="D2628">
        <v>4.2350000000000003</v>
      </c>
      <c r="E2628">
        <v>96.64</v>
      </c>
      <c r="F2628">
        <v>97.978099999999998</v>
      </c>
      <c r="G2628">
        <v>97.361000000000004</v>
      </c>
      <c r="H2628">
        <v>1136.4000000000001</v>
      </c>
      <c r="I2628">
        <v>1.1204000000000001</v>
      </c>
      <c r="J2628">
        <v>6.7232000000000003</v>
      </c>
      <c r="K2628">
        <v>294.93900000000002</v>
      </c>
      <c r="L2628">
        <v>4775</v>
      </c>
      <c r="M2628">
        <v>53.12</v>
      </c>
      <c r="N2628">
        <v>1292.46</v>
      </c>
      <c r="O2628">
        <v>2.6840000000000002</v>
      </c>
      <c r="P2628">
        <v>4.58</v>
      </c>
      <c r="Q2628">
        <v>3.77</v>
      </c>
      <c r="R2628">
        <v>1.19</v>
      </c>
      <c r="S2628">
        <v>1.71</v>
      </c>
      <c r="T2628">
        <v>1.24</v>
      </c>
      <c r="U2628">
        <v>674</v>
      </c>
      <c r="V2628">
        <v>2867.24</v>
      </c>
      <c r="W2628">
        <v>7848.69</v>
      </c>
      <c r="X2628">
        <v>11546.66</v>
      </c>
      <c r="Y2628">
        <v>2177.1799999999998</v>
      </c>
      <c r="Z2628">
        <v>21505.31</v>
      </c>
    </row>
    <row r="2629" spans="2:26" x14ac:dyDescent="0.25">
      <c r="B2629" s="3">
        <v>43556</v>
      </c>
      <c r="C2629">
        <v>363.89</v>
      </c>
      <c r="D2629">
        <v>4.2316000000000003</v>
      </c>
      <c r="E2629">
        <v>96.54</v>
      </c>
      <c r="F2629">
        <v>97.976600000000005</v>
      </c>
      <c r="G2629">
        <v>97.231999999999999</v>
      </c>
      <c r="H2629">
        <v>1133.95</v>
      </c>
      <c r="I2629">
        <v>1.1213</v>
      </c>
      <c r="J2629">
        <v>6.7115</v>
      </c>
      <c r="K2629">
        <v>294.31760000000003</v>
      </c>
      <c r="L2629">
        <v>4125</v>
      </c>
      <c r="M2629">
        <v>53.38</v>
      </c>
      <c r="N2629">
        <v>1287.72</v>
      </c>
      <c r="O2629">
        <v>2.7080000000000002</v>
      </c>
      <c r="P2629">
        <v>4.58</v>
      </c>
      <c r="Q2629">
        <v>3.76</v>
      </c>
      <c r="R2629">
        <v>1.19</v>
      </c>
      <c r="S2629">
        <v>1.71</v>
      </c>
      <c r="T2629">
        <v>1.24</v>
      </c>
      <c r="U2629">
        <v>685</v>
      </c>
      <c r="V2629">
        <v>2867.19</v>
      </c>
      <c r="W2629">
        <v>7828.91</v>
      </c>
      <c r="X2629">
        <v>11557.63</v>
      </c>
      <c r="Y2629">
        <v>2168.2800000000002</v>
      </c>
      <c r="Z2629">
        <v>21509.03</v>
      </c>
    </row>
    <row r="2630" spans="2:26" x14ac:dyDescent="0.25">
      <c r="B2630" s="3">
        <v>43555</v>
      </c>
      <c r="C2630">
        <v>372.77</v>
      </c>
      <c r="D2630">
        <v>4.3525999999999998</v>
      </c>
      <c r="E2630">
        <v>96.41</v>
      </c>
      <c r="F2630">
        <v>97.969200000000001</v>
      </c>
      <c r="G2630">
        <v>97.284000000000006</v>
      </c>
      <c r="H2630">
        <v>1135.2</v>
      </c>
      <c r="I2630">
        <v>1.1217999999999999</v>
      </c>
      <c r="J2630">
        <v>6.7121000000000004</v>
      </c>
      <c r="K2630">
        <v>289.92790000000002</v>
      </c>
      <c r="L2630">
        <v>4079.36</v>
      </c>
      <c r="M2630">
        <v>53.61</v>
      </c>
      <c r="N2630">
        <v>1292.3800000000001</v>
      </c>
      <c r="O2630">
        <v>2.6619999999999999</v>
      </c>
      <c r="P2630">
        <v>4.5999999999999996</v>
      </c>
      <c r="Q2630">
        <v>3.91</v>
      </c>
      <c r="R2630">
        <v>1.19</v>
      </c>
      <c r="S2630">
        <v>1.73</v>
      </c>
      <c r="T2630">
        <v>1.24</v>
      </c>
      <c r="U2630">
        <v>689</v>
      </c>
      <c r="V2630">
        <v>2834.4</v>
      </c>
      <c r="W2630">
        <v>7729.32</v>
      </c>
      <c r="X2630">
        <v>11379.62</v>
      </c>
      <c r="Y2630">
        <v>2140.67</v>
      </c>
      <c r="Z2630">
        <v>21205.81</v>
      </c>
    </row>
    <row r="2631" spans="2:26" x14ac:dyDescent="0.25">
      <c r="B2631" s="3">
        <v>43554</v>
      </c>
      <c r="C2631">
        <v>372.77</v>
      </c>
      <c r="D2631">
        <v>4.3525999999999998</v>
      </c>
      <c r="E2631">
        <v>96.41</v>
      </c>
      <c r="F2631">
        <v>97.969200000000001</v>
      </c>
      <c r="G2631">
        <v>97.284000000000006</v>
      </c>
      <c r="H2631">
        <v>1135.2</v>
      </c>
      <c r="I2631">
        <v>1.1217999999999999</v>
      </c>
      <c r="J2631">
        <v>6.7121000000000004</v>
      </c>
      <c r="K2631">
        <v>289.92790000000002</v>
      </c>
      <c r="L2631">
        <v>4079.36</v>
      </c>
      <c r="M2631">
        <v>53.61</v>
      </c>
      <c r="N2631">
        <v>1292.3800000000001</v>
      </c>
      <c r="O2631">
        <v>2.6619999999999999</v>
      </c>
      <c r="P2631">
        <v>4.5999999999999996</v>
      </c>
      <c r="Q2631">
        <v>3.91</v>
      </c>
      <c r="R2631">
        <v>1.19</v>
      </c>
      <c r="S2631">
        <v>1.73</v>
      </c>
      <c r="T2631">
        <v>1.24</v>
      </c>
      <c r="U2631">
        <v>689</v>
      </c>
      <c r="V2631">
        <v>2834.4</v>
      </c>
      <c r="W2631">
        <v>7729.32</v>
      </c>
      <c r="X2631">
        <v>11379.62</v>
      </c>
      <c r="Y2631">
        <v>2140.67</v>
      </c>
      <c r="Z2631">
        <v>21205.81</v>
      </c>
    </row>
    <row r="2632" spans="2:26" x14ac:dyDescent="0.25">
      <c r="B2632" s="3">
        <v>43553</v>
      </c>
      <c r="C2632">
        <v>372.77</v>
      </c>
      <c r="D2632">
        <v>4.3525999999999998</v>
      </c>
      <c r="E2632">
        <v>96.41</v>
      </c>
      <c r="F2632">
        <v>97.969200000000001</v>
      </c>
      <c r="G2632">
        <v>97.284000000000006</v>
      </c>
      <c r="H2632">
        <v>1135.2</v>
      </c>
      <c r="I2632">
        <v>1.1217999999999999</v>
      </c>
      <c r="J2632">
        <v>6.7121000000000004</v>
      </c>
      <c r="K2632">
        <v>289.92790000000002</v>
      </c>
      <c r="L2632">
        <v>4079.36</v>
      </c>
      <c r="M2632">
        <v>53.61</v>
      </c>
      <c r="N2632">
        <v>1292.3800000000001</v>
      </c>
      <c r="O2632">
        <v>2.6619999999999999</v>
      </c>
      <c r="P2632">
        <v>4.5999999999999996</v>
      </c>
      <c r="Q2632">
        <v>3.91</v>
      </c>
      <c r="R2632">
        <v>1.19</v>
      </c>
      <c r="S2632">
        <v>1.73</v>
      </c>
      <c r="T2632">
        <v>1.24</v>
      </c>
      <c r="U2632">
        <v>689</v>
      </c>
      <c r="V2632">
        <v>2834.4</v>
      </c>
      <c r="W2632">
        <v>7729.32</v>
      </c>
      <c r="X2632">
        <v>11379.62</v>
      </c>
      <c r="Y2632">
        <v>2140.67</v>
      </c>
      <c r="Z2632">
        <v>21205.81</v>
      </c>
    </row>
    <row r="2633" spans="2:26" x14ac:dyDescent="0.25">
      <c r="B2633" s="3">
        <v>43552</v>
      </c>
      <c r="C2633">
        <v>380.4</v>
      </c>
      <c r="D2633">
        <v>4.4504999999999999</v>
      </c>
      <c r="E2633">
        <v>96.37</v>
      </c>
      <c r="F2633">
        <v>97.939499999999995</v>
      </c>
      <c r="G2633">
        <v>97.201999999999998</v>
      </c>
      <c r="H2633">
        <v>1136.6500000000001</v>
      </c>
      <c r="I2633">
        <v>1.1221000000000001</v>
      </c>
      <c r="J2633">
        <v>6.7389999999999999</v>
      </c>
      <c r="K2633">
        <v>291.17430000000002</v>
      </c>
      <c r="L2633">
        <v>4010</v>
      </c>
      <c r="M2633">
        <v>53.73</v>
      </c>
      <c r="N2633">
        <v>1290.42</v>
      </c>
      <c r="O2633">
        <v>2.7120000000000002</v>
      </c>
      <c r="P2633">
        <v>4.5949999999999998</v>
      </c>
      <c r="Q2633">
        <v>4.0199999999999996</v>
      </c>
      <c r="R2633">
        <v>1.19</v>
      </c>
      <c r="S2633">
        <v>1.73</v>
      </c>
      <c r="T2633">
        <v>1.24</v>
      </c>
      <c r="U2633">
        <v>692</v>
      </c>
      <c r="V2633">
        <v>2815.44</v>
      </c>
      <c r="W2633">
        <v>7669.17</v>
      </c>
      <c r="X2633">
        <v>11294.81</v>
      </c>
      <c r="Y2633">
        <v>2128.1</v>
      </c>
      <c r="Z2633">
        <v>21033.759999999998</v>
      </c>
    </row>
    <row r="2634" spans="2:26" x14ac:dyDescent="0.25">
      <c r="B2634" s="3">
        <v>43551</v>
      </c>
      <c r="C2634">
        <v>380.51</v>
      </c>
      <c r="D2634">
        <v>4.45</v>
      </c>
      <c r="E2634">
        <v>96.36</v>
      </c>
      <c r="F2634">
        <v>97.969399999999993</v>
      </c>
      <c r="G2634">
        <v>96.774000000000001</v>
      </c>
      <c r="H2634">
        <v>1134.5</v>
      </c>
      <c r="I2634">
        <v>1.1244000000000001</v>
      </c>
      <c r="J2634">
        <v>6.7271000000000001</v>
      </c>
      <c r="K2634">
        <v>284.9538</v>
      </c>
      <c r="L2634">
        <v>4005</v>
      </c>
      <c r="M2634">
        <v>53.48</v>
      </c>
      <c r="N2634">
        <v>1309.55</v>
      </c>
      <c r="O2634">
        <v>2.7130000000000001</v>
      </c>
      <c r="P2634">
        <v>4.5999999999999996</v>
      </c>
      <c r="Q2634">
        <v>4.0199999999999996</v>
      </c>
      <c r="R2634">
        <v>1.19</v>
      </c>
      <c r="S2634">
        <v>1.73</v>
      </c>
      <c r="T2634">
        <v>1.24</v>
      </c>
      <c r="U2634">
        <v>690</v>
      </c>
      <c r="V2634">
        <v>2805.37</v>
      </c>
      <c r="W2634">
        <v>7643.38</v>
      </c>
      <c r="X2634">
        <v>11305.36</v>
      </c>
      <c r="Y2634">
        <v>2145.62</v>
      </c>
      <c r="Z2634">
        <v>21378.73</v>
      </c>
    </row>
    <row r="2635" spans="2:26" x14ac:dyDescent="0.25">
      <c r="B2635" s="3">
        <v>43550</v>
      </c>
      <c r="C2635">
        <v>376.02</v>
      </c>
      <c r="D2635">
        <v>4.3941999999999997</v>
      </c>
      <c r="E2635">
        <v>96.42</v>
      </c>
      <c r="F2635">
        <v>98.007900000000006</v>
      </c>
      <c r="G2635">
        <v>96.736000000000004</v>
      </c>
      <c r="H2635">
        <v>1133.5</v>
      </c>
      <c r="I2635">
        <v>1.1266</v>
      </c>
      <c r="J2635">
        <v>6.7157</v>
      </c>
      <c r="K2635">
        <v>292.98910000000001</v>
      </c>
      <c r="L2635">
        <v>3905</v>
      </c>
      <c r="M2635">
        <v>53.69</v>
      </c>
      <c r="N2635">
        <v>1315.71</v>
      </c>
      <c r="O2635">
        <v>2.74</v>
      </c>
      <c r="P2635">
        <v>4.5999999999999996</v>
      </c>
      <c r="Q2635">
        <v>4.01</v>
      </c>
      <c r="R2635">
        <v>1.18</v>
      </c>
      <c r="S2635">
        <v>1.73</v>
      </c>
      <c r="T2635">
        <v>1.25</v>
      </c>
      <c r="U2635">
        <v>683</v>
      </c>
      <c r="V2635">
        <v>2818.46</v>
      </c>
      <c r="W2635">
        <v>7691.52</v>
      </c>
      <c r="X2635">
        <v>11231.73</v>
      </c>
      <c r="Y2635">
        <v>2148.8000000000002</v>
      </c>
      <c r="Z2635">
        <v>21428.39</v>
      </c>
    </row>
    <row r="2636" spans="2:26" x14ac:dyDescent="0.25">
      <c r="B2636" s="3">
        <v>43549</v>
      </c>
      <c r="C2636">
        <v>377.41</v>
      </c>
      <c r="D2636">
        <v>4.4112999999999998</v>
      </c>
      <c r="E2636">
        <v>96.52</v>
      </c>
      <c r="F2636">
        <v>98.053799999999995</v>
      </c>
      <c r="G2636">
        <v>96.566000000000003</v>
      </c>
      <c r="H2636">
        <v>1134.2</v>
      </c>
      <c r="I2636">
        <v>1.1312</v>
      </c>
      <c r="J2636">
        <v>6.7093999999999996</v>
      </c>
      <c r="K2636">
        <v>293.76330000000002</v>
      </c>
      <c r="L2636">
        <v>3895</v>
      </c>
      <c r="M2636">
        <v>53.91</v>
      </c>
      <c r="N2636">
        <v>1321.9</v>
      </c>
      <c r="O2636">
        <v>2.7549999999999999</v>
      </c>
      <c r="P2636">
        <v>4.5999999999999996</v>
      </c>
      <c r="Q2636">
        <v>4.0199999999999996</v>
      </c>
      <c r="R2636">
        <v>1.19</v>
      </c>
      <c r="S2636">
        <v>1.74</v>
      </c>
      <c r="T2636">
        <v>1.26</v>
      </c>
      <c r="U2636">
        <v>689</v>
      </c>
      <c r="V2636">
        <v>2798.36</v>
      </c>
      <c r="W2636">
        <v>7637.54</v>
      </c>
      <c r="X2636">
        <v>11232.07</v>
      </c>
      <c r="Y2636">
        <v>2144.86</v>
      </c>
      <c r="Z2636">
        <v>20977.11</v>
      </c>
    </row>
    <row r="2637" spans="2:26" x14ac:dyDescent="0.25">
      <c r="B2637" s="3">
        <v>43548</v>
      </c>
      <c r="C2637">
        <v>373.34</v>
      </c>
      <c r="D2637">
        <v>4.3285</v>
      </c>
      <c r="E2637">
        <v>96.7</v>
      </c>
      <c r="F2637">
        <v>98.074700000000007</v>
      </c>
      <c r="G2637">
        <v>96.650999999999996</v>
      </c>
      <c r="H2637">
        <v>1130.2</v>
      </c>
      <c r="I2637">
        <v>1.1302000000000001</v>
      </c>
      <c r="J2637">
        <v>6.7182000000000004</v>
      </c>
      <c r="K2637">
        <v>290.65609999999998</v>
      </c>
      <c r="L2637">
        <v>3980</v>
      </c>
      <c r="M2637">
        <v>53.84</v>
      </c>
      <c r="N2637">
        <v>1313.68</v>
      </c>
      <c r="O2637">
        <v>2.7530000000000001</v>
      </c>
      <c r="P2637">
        <v>4.62</v>
      </c>
      <c r="Q2637">
        <v>3.94</v>
      </c>
      <c r="R2637">
        <v>1.19</v>
      </c>
      <c r="S2637">
        <v>1.73</v>
      </c>
      <c r="T2637">
        <v>1.24</v>
      </c>
      <c r="U2637">
        <v>690</v>
      </c>
      <c r="V2637">
        <v>2800.71</v>
      </c>
      <c r="W2637">
        <v>7642.67</v>
      </c>
      <c r="X2637">
        <v>11517.48</v>
      </c>
      <c r="Y2637">
        <v>2186.9499999999998</v>
      </c>
      <c r="Z2637">
        <v>21627.34</v>
      </c>
    </row>
    <row r="2638" spans="2:26" x14ac:dyDescent="0.25">
      <c r="B2638" s="3">
        <v>43547</v>
      </c>
      <c r="C2638">
        <v>373.34</v>
      </c>
      <c r="D2638">
        <v>4.3285</v>
      </c>
      <c r="E2638">
        <v>96.7</v>
      </c>
      <c r="F2638">
        <v>98.074700000000007</v>
      </c>
      <c r="G2638">
        <v>96.650999999999996</v>
      </c>
      <c r="H2638">
        <v>1130.2</v>
      </c>
      <c r="I2638">
        <v>1.1302000000000001</v>
      </c>
      <c r="J2638">
        <v>6.7182000000000004</v>
      </c>
      <c r="K2638">
        <v>290.65609999999998</v>
      </c>
      <c r="L2638">
        <v>3980</v>
      </c>
      <c r="M2638">
        <v>53.84</v>
      </c>
      <c r="N2638">
        <v>1313.68</v>
      </c>
      <c r="O2638">
        <v>2.7530000000000001</v>
      </c>
      <c r="P2638">
        <v>4.62</v>
      </c>
      <c r="Q2638">
        <v>3.94</v>
      </c>
      <c r="R2638">
        <v>1.19</v>
      </c>
      <c r="S2638">
        <v>1.73</v>
      </c>
      <c r="T2638">
        <v>1.24</v>
      </c>
      <c r="U2638">
        <v>690</v>
      </c>
      <c r="V2638">
        <v>2800.71</v>
      </c>
      <c r="W2638">
        <v>7642.67</v>
      </c>
      <c r="X2638">
        <v>11517.48</v>
      </c>
      <c r="Y2638">
        <v>2186.9499999999998</v>
      </c>
      <c r="Z2638">
        <v>21627.34</v>
      </c>
    </row>
    <row r="2639" spans="2:26" x14ac:dyDescent="0.25">
      <c r="B2639" s="3">
        <v>43546</v>
      </c>
      <c r="C2639">
        <v>373.34</v>
      </c>
      <c r="D2639">
        <v>4.3285</v>
      </c>
      <c r="E2639">
        <v>96.68</v>
      </c>
      <c r="F2639">
        <v>98.074700000000007</v>
      </c>
      <c r="G2639">
        <v>96.650999999999996</v>
      </c>
      <c r="H2639">
        <v>1130.2</v>
      </c>
      <c r="I2639">
        <v>1.1302000000000001</v>
      </c>
      <c r="J2639">
        <v>6.7182000000000004</v>
      </c>
      <c r="K2639">
        <v>290.65609999999998</v>
      </c>
      <c r="L2639">
        <v>3980</v>
      </c>
      <c r="M2639">
        <v>53.84</v>
      </c>
      <c r="N2639">
        <v>1313.68</v>
      </c>
      <c r="O2639">
        <v>2.7530000000000001</v>
      </c>
      <c r="P2639">
        <v>4.62</v>
      </c>
      <c r="Q2639">
        <v>3.94</v>
      </c>
      <c r="R2639">
        <v>1.19</v>
      </c>
      <c r="S2639">
        <v>1.73</v>
      </c>
      <c r="T2639">
        <v>1.24</v>
      </c>
      <c r="U2639">
        <v>690</v>
      </c>
      <c r="V2639">
        <v>2800.71</v>
      </c>
      <c r="W2639">
        <v>7642.67</v>
      </c>
      <c r="X2639">
        <v>11517.48</v>
      </c>
      <c r="Y2639">
        <v>2186.9499999999998</v>
      </c>
      <c r="Z2639">
        <v>21627.34</v>
      </c>
    </row>
    <row r="2640" spans="2:26" x14ac:dyDescent="0.25">
      <c r="B2640" s="3">
        <v>43545</v>
      </c>
      <c r="C2640">
        <v>362.11</v>
      </c>
      <c r="D2640">
        <v>4.1896000000000004</v>
      </c>
      <c r="E2640">
        <v>96.78</v>
      </c>
      <c r="F2640">
        <v>98.097999999999999</v>
      </c>
      <c r="G2640">
        <v>96.495000000000005</v>
      </c>
      <c r="H2640">
        <v>1127.6500000000001</v>
      </c>
      <c r="I2640">
        <v>1.1374</v>
      </c>
      <c r="J2640">
        <v>6.6993</v>
      </c>
      <c r="K2640">
        <v>297.327</v>
      </c>
      <c r="L2640">
        <v>3965</v>
      </c>
      <c r="M2640">
        <v>54.19</v>
      </c>
      <c r="N2640">
        <v>1309.3599999999999</v>
      </c>
      <c r="O2640">
        <v>2.8210000000000002</v>
      </c>
      <c r="P2640">
        <v>4.7300000000000004</v>
      </c>
      <c r="Q2640">
        <v>3.8</v>
      </c>
      <c r="R2640">
        <v>1.18</v>
      </c>
      <c r="S2640">
        <v>1.73</v>
      </c>
      <c r="T2640">
        <v>1.25</v>
      </c>
      <c r="U2640">
        <v>695</v>
      </c>
      <c r="V2640">
        <v>2854.88</v>
      </c>
      <c r="W2640">
        <v>7838.96</v>
      </c>
      <c r="X2640">
        <v>11544.09</v>
      </c>
      <c r="Y2640">
        <v>2184.88</v>
      </c>
      <c r="Z2640">
        <v>21608.92</v>
      </c>
    </row>
    <row r="2641" spans="2:26" x14ac:dyDescent="0.25">
      <c r="B2641" s="3">
        <v>43544</v>
      </c>
      <c r="C2641">
        <v>368.99</v>
      </c>
      <c r="D2641">
        <v>4.2312000000000003</v>
      </c>
      <c r="E2641">
        <v>96.87</v>
      </c>
      <c r="F2641">
        <v>98.105199999999996</v>
      </c>
      <c r="G2641">
        <v>95.760999999999996</v>
      </c>
      <c r="H2641">
        <v>1130.45</v>
      </c>
      <c r="I2641">
        <v>1.1413</v>
      </c>
      <c r="J2641">
        <v>6.6944999999999997</v>
      </c>
      <c r="K2641">
        <v>298.33409999999998</v>
      </c>
      <c r="L2641">
        <v>4010</v>
      </c>
      <c r="M2641">
        <v>54.48</v>
      </c>
      <c r="N2641">
        <v>1312.53</v>
      </c>
      <c r="O2641">
        <v>2.82</v>
      </c>
      <c r="P2641">
        <v>4.95</v>
      </c>
      <c r="Q2641">
        <v>3.86</v>
      </c>
      <c r="R2641">
        <v>1.2</v>
      </c>
      <c r="S2641">
        <v>1.74</v>
      </c>
      <c r="T2641">
        <v>1.26</v>
      </c>
      <c r="U2641">
        <v>709</v>
      </c>
      <c r="V2641">
        <v>2824.23</v>
      </c>
      <c r="W2641">
        <v>7728.97</v>
      </c>
      <c r="X2641">
        <v>11624.98</v>
      </c>
      <c r="Y2641">
        <v>2177.1</v>
      </c>
      <c r="Z2641">
        <v>21608.92</v>
      </c>
    </row>
    <row r="2642" spans="2:26" x14ac:dyDescent="0.25">
      <c r="B2642" s="3">
        <v>43543</v>
      </c>
      <c r="C2642">
        <v>361.93</v>
      </c>
      <c r="D2642">
        <v>4.1749999999999998</v>
      </c>
      <c r="E2642">
        <v>96.92</v>
      </c>
      <c r="F2642">
        <v>98.106499999999997</v>
      </c>
      <c r="G2642">
        <v>96.382999999999996</v>
      </c>
      <c r="H2642">
        <v>1130.5999999999999</v>
      </c>
      <c r="I2642">
        <v>1.1352</v>
      </c>
      <c r="J2642">
        <v>6.7119</v>
      </c>
      <c r="K2642">
        <v>298.33409999999998</v>
      </c>
      <c r="L2642">
        <v>3995</v>
      </c>
      <c r="M2642">
        <v>54.63</v>
      </c>
      <c r="N2642">
        <v>1306.56</v>
      </c>
      <c r="O2642">
        <v>2.8740000000000001</v>
      </c>
      <c r="P2642">
        <v>5</v>
      </c>
      <c r="Q2642">
        <v>3.82</v>
      </c>
      <c r="R2642">
        <v>1.19</v>
      </c>
      <c r="S2642">
        <v>1.74</v>
      </c>
      <c r="T2642">
        <v>1.27</v>
      </c>
      <c r="U2642">
        <v>712</v>
      </c>
      <c r="V2642">
        <v>2832.57</v>
      </c>
      <c r="W2642">
        <v>7723.95</v>
      </c>
      <c r="X2642">
        <v>11686.66</v>
      </c>
      <c r="Y2642">
        <v>2177.62</v>
      </c>
      <c r="Z2642">
        <v>21566.85</v>
      </c>
    </row>
    <row r="2643" spans="2:26" x14ac:dyDescent="0.25">
      <c r="B2643" s="3">
        <v>43542</v>
      </c>
      <c r="C2643">
        <v>364.33</v>
      </c>
      <c r="D2643">
        <v>4.2020999999999997</v>
      </c>
      <c r="E2643">
        <v>96.92</v>
      </c>
      <c r="F2643">
        <v>98.104200000000006</v>
      </c>
      <c r="G2643">
        <v>96.524000000000001</v>
      </c>
      <c r="H2643">
        <v>1132.0999999999999</v>
      </c>
      <c r="I2643">
        <v>1.1336999999999999</v>
      </c>
      <c r="J2643">
        <v>6.7130000000000001</v>
      </c>
      <c r="K2643">
        <v>298.45089999999999</v>
      </c>
      <c r="L2643">
        <v>3960</v>
      </c>
      <c r="M2643">
        <v>54.69</v>
      </c>
      <c r="N2643">
        <v>1303.71</v>
      </c>
      <c r="O2643">
        <v>2.85</v>
      </c>
      <c r="P2643">
        <v>5.1550000000000002</v>
      </c>
      <c r="Q2643">
        <v>3.84</v>
      </c>
      <c r="R2643">
        <v>1.19</v>
      </c>
      <c r="S2643">
        <v>1.74</v>
      </c>
      <c r="T2643">
        <v>1.26</v>
      </c>
      <c r="U2643">
        <v>721</v>
      </c>
      <c r="V2643">
        <v>2832.94</v>
      </c>
      <c r="W2643">
        <v>7714.48</v>
      </c>
      <c r="X2643">
        <v>11674.83</v>
      </c>
      <c r="Y2643">
        <v>2179.4899999999998</v>
      </c>
      <c r="Z2643">
        <v>21584.5</v>
      </c>
    </row>
    <row r="2644" spans="2:26" x14ac:dyDescent="0.25">
      <c r="B2644" s="3">
        <v>43541</v>
      </c>
      <c r="C2644">
        <v>367.5</v>
      </c>
      <c r="D2644">
        <v>4.2525000000000004</v>
      </c>
      <c r="E2644">
        <v>96.91</v>
      </c>
      <c r="F2644">
        <v>98.075599999999994</v>
      </c>
      <c r="G2644">
        <v>96.594999999999999</v>
      </c>
      <c r="H2644">
        <v>1137.0999999999999</v>
      </c>
      <c r="I2644">
        <v>1.1326000000000001</v>
      </c>
      <c r="J2644">
        <v>6.7137000000000002</v>
      </c>
      <c r="K2644">
        <v>297.64420000000001</v>
      </c>
      <c r="L2644">
        <v>3900</v>
      </c>
      <c r="M2644">
        <v>54.52</v>
      </c>
      <c r="N2644">
        <v>1302.4000000000001</v>
      </c>
      <c r="O2644">
        <v>2.7949999999999999</v>
      </c>
      <c r="P2644">
        <v>5.9450000000000003</v>
      </c>
      <c r="Q2644">
        <v>3.88</v>
      </c>
      <c r="R2644">
        <v>1.2</v>
      </c>
      <c r="S2644">
        <v>1.75</v>
      </c>
      <c r="T2644">
        <v>1.27</v>
      </c>
      <c r="U2644">
        <v>730</v>
      </c>
      <c r="V2644">
        <v>2822.48</v>
      </c>
      <c r="W2644">
        <v>7688.53</v>
      </c>
      <c r="X2644">
        <v>11508.17</v>
      </c>
      <c r="Y2644">
        <v>2176.11</v>
      </c>
      <c r="Z2644">
        <v>21450.85</v>
      </c>
    </row>
    <row r="2645" spans="2:26" x14ac:dyDescent="0.25">
      <c r="B2645" s="3">
        <v>43540</v>
      </c>
      <c r="C2645">
        <v>367.5</v>
      </c>
      <c r="D2645">
        <v>4.2525000000000004</v>
      </c>
      <c r="E2645">
        <v>96.91</v>
      </c>
      <c r="F2645">
        <v>98.075599999999994</v>
      </c>
      <c r="G2645">
        <v>96.594999999999999</v>
      </c>
      <c r="H2645">
        <v>1137.0999999999999</v>
      </c>
      <c r="I2645">
        <v>1.1326000000000001</v>
      </c>
      <c r="J2645">
        <v>6.7137000000000002</v>
      </c>
      <c r="K2645">
        <v>297.64420000000001</v>
      </c>
      <c r="L2645">
        <v>3900</v>
      </c>
      <c r="M2645">
        <v>54.52</v>
      </c>
      <c r="N2645">
        <v>1302.4000000000001</v>
      </c>
      <c r="O2645">
        <v>2.7949999999999999</v>
      </c>
      <c r="P2645">
        <v>5.9450000000000003</v>
      </c>
      <c r="Q2645">
        <v>3.88</v>
      </c>
      <c r="R2645">
        <v>1.2</v>
      </c>
      <c r="S2645">
        <v>1.75</v>
      </c>
      <c r="T2645">
        <v>1.27</v>
      </c>
      <c r="U2645">
        <v>730</v>
      </c>
      <c r="V2645">
        <v>2822.48</v>
      </c>
      <c r="W2645">
        <v>7688.53</v>
      </c>
      <c r="X2645">
        <v>11508.17</v>
      </c>
      <c r="Y2645">
        <v>2176.11</v>
      </c>
      <c r="Z2645">
        <v>21450.85</v>
      </c>
    </row>
    <row r="2646" spans="2:26" x14ac:dyDescent="0.25">
      <c r="B2646" s="3">
        <v>43539</v>
      </c>
      <c r="C2646">
        <v>367.5</v>
      </c>
      <c r="D2646">
        <v>4.2525000000000004</v>
      </c>
      <c r="E2646">
        <v>96.9</v>
      </c>
      <c r="F2646">
        <v>98.075599999999994</v>
      </c>
      <c r="G2646">
        <v>96.594999999999999</v>
      </c>
      <c r="H2646">
        <v>1137.0999999999999</v>
      </c>
      <c r="I2646">
        <v>1.1326000000000001</v>
      </c>
      <c r="J2646">
        <v>6.7137000000000002</v>
      </c>
      <c r="K2646">
        <v>297.64420000000001</v>
      </c>
      <c r="L2646">
        <v>3900</v>
      </c>
      <c r="M2646">
        <v>54.52</v>
      </c>
      <c r="N2646">
        <v>1302.4000000000001</v>
      </c>
      <c r="O2646">
        <v>2.7949999999999999</v>
      </c>
      <c r="P2646">
        <v>5.9450000000000003</v>
      </c>
      <c r="Q2646">
        <v>3.88</v>
      </c>
      <c r="R2646">
        <v>1.2</v>
      </c>
      <c r="S2646">
        <v>1.75</v>
      </c>
      <c r="T2646">
        <v>1.27</v>
      </c>
      <c r="U2646">
        <v>730</v>
      </c>
      <c r="V2646">
        <v>2822.48</v>
      </c>
      <c r="W2646">
        <v>7688.53</v>
      </c>
      <c r="X2646">
        <v>11508.17</v>
      </c>
      <c r="Y2646">
        <v>2176.11</v>
      </c>
      <c r="Z2646">
        <v>21450.85</v>
      </c>
    </row>
    <row r="2647" spans="2:26" x14ac:dyDescent="0.25">
      <c r="B2647" s="3">
        <v>43538</v>
      </c>
      <c r="C2647">
        <v>367.23</v>
      </c>
      <c r="D2647">
        <v>4.2518000000000002</v>
      </c>
      <c r="E2647">
        <v>96.89</v>
      </c>
      <c r="F2647">
        <v>98.088499999999996</v>
      </c>
      <c r="G2647">
        <v>96.784999999999997</v>
      </c>
      <c r="H2647">
        <v>1134.9000000000001</v>
      </c>
      <c r="I2647">
        <v>1.1304000000000001</v>
      </c>
      <c r="J2647">
        <v>6.7229999999999999</v>
      </c>
      <c r="K2647">
        <v>295.48489999999998</v>
      </c>
      <c r="L2647">
        <v>3845</v>
      </c>
      <c r="M2647">
        <v>54.34</v>
      </c>
      <c r="N2647">
        <v>1296.17</v>
      </c>
      <c r="O2647">
        <v>2.855</v>
      </c>
      <c r="P2647">
        <v>5.9450000000000003</v>
      </c>
      <c r="Q2647">
        <v>3.86</v>
      </c>
      <c r="R2647">
        <v>1.21</v>
      </c>
      <c r="S2647">
        <v>1.75</v>
      </c>
      <c r="T2647">
        <v>1.27</v>
      </c>
      <c r="U2647">
        <v>677</v>
      </c>
      <c r="V2647">
        <v>2808.48</v>
      </c>
      <c r="W2647">
        <v>7630.91</v>
      </c>
      <c r="X2647">
        <v>11447.27</v>
      </c>
      <c r="Y2647">
        <v>2155.6799999999998</v>
      </c>
      <c r="Z2647">
        <v>21287.02</v>
      </c>
    </row>
    <row r="2648" spans="2:26" x14ac:dyDescent="0.25">
      <c r="B2648" s="3">
        <v>43537</v>
      </c>
      <c r="C2648">
        <v>371.54</v>
      </c>
      <c r="D2648">
        <v>4.2862</v>
      </c>
      <c r="E2648">
        <v>96.85</v>
      </c>
      <c r="F2648">
        <v>98.095200000000006</v>
      </c>
      <c r="G2648">
        <v>96.55</v>
      </c>
      <c r="H2648">
        <v>1132.6500000000001</v>
      </c>
      <c r="I2648">
        <v>1.1327</v>
      </c>
      <c r="J2648">
        <v>6.7070999999999996</v>
      </c>
      <c r="K2648">
        <v>296.19080000000002</v>
      </c>
      <c r="L2648">
        <v>3845</v>
      </c>
      <c r="M2648">
        <v>54.53</v>
      </c>
      <c r="N2648">
        <v>1309.1199999999999</v>
      </c>
      <c r="O2648">
        <v>2.82</v>
      </c>
      <c r="P2648">
        <v>5.9550000000000001</v>
      </c>
      <c r="Q2648">
        <v>3.88</v>
      </c>
      <c r="R2648">
        <v>1.21</v>
      </c>
      <c r="S2648">
        <v>1.76</v>
      </c>
      <c r="T2648">
        <v>1.27</v>
      </c>
      <c r="U2648">
        <v>654</v>
      </c>
      <c r="V2648">
        <v>2810.92</v>
      </c>
      <c r="W2648">
        <v>7643.41</v>
      </c>
      <c r="X2648">
        <v>11405.82</v>
      </c>
      <c r="Y2648">
        <v>2148.41</v>
      </c>
      <c r="Z2648">
        <v>21290.240000000002</v>
      </c>
    </row>
    <row r="2649" spans="2:26" x14ac:dyDescent="0.25">
      <c r="B2649" s="3">
        <v>43536</v>
      </c>
      <c r="C2649">
        <v>372.07</v>
      </c>
      <c r="D2649">
        <v>4.3396999999999997</v>
      </c>
      <c r="E2649">
        <v>96.82</v>
      </c>
      <c r="F2649">
        <v>98.147499999999994</v>
      </c>
      <c r="G2649">
        <v>96.935000000000002</v>
      </c>
      <c r="H2649">
        <v>1129.7</v>
      </c>
      <c r="I2649">
        <v>1.1288</v>
      </c>
      <c r="J2649">
        <v>6.7084999999999999</v>
      </c>
      <c r="K2649">
        <v>296.13069999999999</v>
      </c>
      <c r="L2649">
        <v>3845</v>
      </c>
      <c r="M2649">
        <v>54.2</v>
      </c>
      <c r="N2649">
        <v>1301.58</v>
      </c>
      <c r="O2649">
        <v>2.7839999999999998</v>
      </c>
      <c r="P2649">
        <v>5.9749999999999996</v>
      </c>
      <c r="Q2649">
        <v>3.96</v>
      </c>
      <c r="R2649">
        <v>1.21</v>
      </c>
      <c r="S2649">
        <v>1.75</v>
      </c>
      <c r="T2649">
        <v>1.27</v>
      </c>
      <c r="U2649">
        <v>647</v>
      </c>
      <c r="V2649">
        <v>2791.52</v>
      </c>
      <c r="W2649">
        <v>7591.03</v>
      </c>
      <c r="X2649">
        <v>11466.14</v>
      </c>
      <c r="Y2649">
        <v>2157.1799999999998</v>
      </c>
      <c r="Z2649">
        <v>21503.69</v>
      </c>
    </row>
    <row r="2650" spans="2:26" x14ac:dyDescent="0.25">
      <c r="B2650" s="3">
        <v>43535</v>
      </c>
      <c r="C2650">
        <v>372.22</v>
      </c>
      <c r="D2650">
        <v>4.3720999999999997</v>
      </c>
      <c r="E2650">
        <v>96.8</v>
      </c>
      <c r="F2650">
        <v>98.148899999999998</v>
      </c>
      <c r="G2650">
        <v>97.215000000000003</v>
      </c>
      <c r="H2650">
        <v>1133.5999999999999</v>
      </c>
      <c r="I2650">
        <v>1.1245000000000001</v>
      </c>
      <c r="J2650">
        <v>6.7264999999999997</v>
      </c>
      <c r="K2650">
        <v>294.84289999999999</v>
      </c>
      <c r="L2650">
        <v>3835</v>
      </c>
      <c r="M2650">
        <v>54.08</v>
      </c>
      <c r="N2650">
        <v>1293.3499999999999</v>
      </c>
      <c r="O2650">
        <v>2.7719999999999998</v>
      </c>
      <c r="P2650">
        <v>5.9749999999999996</v>
      </c>
      <c r="Q2650">
        <v>3.99</v>
      </c>
      <c r="R2650">
        <v>1.22</v>
      </c>
      <c r="S2650">
        <v>1.76</v>
      </c>
      <c r="T2650">
        <v>1.28</v>
      </c>
      <c r="U2650">
        <v>645</v>
      </c>
      <c r="V2650">
        <v>2783.3</v>
      </c>
      <c r="W2650">
        <v>7558.06</v>
      </c>
      <c r="X2650">
        <v>11276.91</v>
      </c>
      <c r="Y2650">
        <v>2138.1</v>
      </c>
      <c r="Z2650">
        <v>21125.09</v>
      </c>
    </row>
    <row r="2651" spans="2:26" x14ac:dyDescent="0.25">
      <c r="B2651" s="3">
        <v>43534</v>
      </c>
      <c r="C2651">
        <v>378.57</v>
      </c>
      <c r="D2651">
        <v>4.4324000000000003</v>
      </c>
      <c r="E2651">
        <v>96.84</v>
      </c>
      <c r="F2651">
        <v>98.1511</v>
      </c>
      <c r="G2651">
        <v>97.305999999999997</v>
      </c>
      <c r="H2651">
        <v>1136.0999999999999</v>
      </c>
      <c r="I2651">
        <v>1.1234999999999999</v>
      </c>
      <c r="J2651">
        <v>6.7214</v>
      </c>
      <c r="K2651">
        <v>293.16829999999999</v>
      </c>
      <c r="L2651">
        <v>3890</v>
      </c>
      <c r="M2651">
        <v>54.04</v>
      </c>
      <c r="N2651">
        <v>1298.3</v>
      </c>
      <c r="O2651">
        <v>2.8650000000000002</v>
      </c>
      <c r="P2651">
        <v>5.9850000000000003</v>
      </c>
      <c r="Q2651">
        <v>4.04</v>
      </c>
      <c r="R2651">
        <v>1.23</v>
      </c>
      <c r="S2651">
        <v>1.77</v>
      </c>
      <c r="T2651">
        <v>1.27</v>
      </c>
      <c r="U2651">
        <v>649</v>
      </c>
      <c r="V2651">
        <v>2743.07</v>
      </c>
      <c r="W2651">
        <v>7408.14</v>
      </c>
      <c r="X2651">
        <v>11156.82</v>
      </c>
      <c r="Y2651">
        <v>2137.44</v>
      </c>
      <c r="Z2651">
        <v>21025.56</v>
      </c>
    </row>
    <row r="2652" spans="2:26" x14ac:dyDescent="0.25">
      <c r="B2652" s="3">
        <v>43533</v>
      </c>
      <c r="C2652">
        <v>378.57</v>
      </c>
      <c r="D2652">
        <v>4.4324000000000003</v>
      </c>
      <c r="E2652">
        <v>96.84</v>
      </c>
      <c r="F2652">
        <v>98.1511</v>
      </c>
      <c r="G2652">
        <v>97.305999999999997</v>
      </c>
      <c r="H2652">
        <v>1136.0999999999999</v>
      </c>
      <c r="I2652">
        <v>1.1234999999999999</v>
      </c>
      <c r="J2652">
        <v>6.7214</v>
      </c>
      <c r="K2652">
        <v>293.16829999999999</v>
      </c>
      <c r="L2652">
        <v>3890</v>
      </c>
      <c r="M2652">
        <v>54.04</v>
      </c>
      <c r="N2652">
        <v>1298.3</v>
      </c>
      <c r="O2652">
        <v>2.8650000000000002</v>
      </c>
      <c r="P2652">
        <v>5.9850000000000003</v>
      </c>
      <c r="Q2652">
        <v>4.04</v>
      </c>
      <c r="R2652">
        <v>1.23</v>
      </c>
      <c r="S2652">
        <v>1.77</v>
      </c>
      <c r="T2652">
        <v>1.27</v>
      </c>
      <c r="U2652">
        <v>649</v>
      </c>
      <c r="V2652">
        <v>2743.07</v>
      </c>
      <c r="W2652">
        <v>7408.14</v>
      </c>
      <c r="X2652">
        <v>11156.82</v>
      </c>
      <c r="Y2652">
        <v>2137.44</v>
      </c>
      <c r="Z2652">
        <v>21025.56</v>
      </c>
    </row>
    <row r="2653" spans="2:26" x14ac:dyDescent="0.25">
      <c r="B2653" s="3">
        <v>43532</v>
      </c>
      <c r="C2653">
        <v>378.57</v>
      </c>
      <c r="D2653">
        <v>4.4324000000000003</v>
      </c>
      <c r="E2653">
        <v>96.83</v>
      </c>
      <c r="F2653">
        <v>98.1511</v>
      </c>
      <c r="G2653">
        <v>97.305999999999997</v>
      </c>
      <c r="H2653">
        <v>1136.0999999999999</v>
      </c>
      <c r="I2653">
        <v>1.1234999999999999</v>
      </c>
      <c r="J2653">
        <v>6.7214</v>
      </c>
      <c r="K2653">
        <v>293.16829999999999</v>
      </c>
      <c r="L2653">
        <v>3890</v>
      </c>
      <c r="M2653">
        <v>54.04</v>
      </c>
      <c r="N2653">
        <v>1298.3</v>
      </c>
      <c r="O2653">
        <v>2.8650000000000002</v>
      </c>
      <c r="P2653">
        <v>5.9850000000000003</v>
      </c>
      <c r="Q2653">
        <v>4.04</v>
      </c>
      <c r="R2653">
        <v>1.23</v>
      </c>
      <c r="S2653">
        <v>1.77</v>
      </c>
      <c r="T2653">
        <v>1.27</v>
      </c>
      <c r="U2653">
        <v>649</v>
      </c>
      <c r="V2653">
        <v>2743.07</v>
      </c>
      <c r="W2653">
        <v>7408.14</v>
      </c>
      <c r="X2653">
        <v>11156.82</v>
      </c>
      <c r="Y2653">
        <v>2137.44</v>
      </c>
      <c r="Z2653">
        <v>21025.56</v>
      </c>
    </row>
    <row r="2654" spans="2:26" x14ac:dyDescent="0.25">
      <c r="B2654" s="3">
        <v>43531</v>
      </c>
      <c r="C2654">
        <v>376.05</v>
      </c>
      <c r="D2654">
        <v>4.3583999999999996</v>
      </c>
      <c r="E2654">
        <v>96.95</v>
      </c>
      <c r="F2654">
        <v>98.162599999999998</v>
      </c>
      <c r="G2654">
        <v>97.667000000000002</v>
      </c>
      <c r="H2654">
        <v>1128.9000000000001</v>
      </c>
      <c r="I2654">
        <v>1.1193</v>
      </c>
      <c r="J2654">
        <v>6.7149999999999999</v>
      </c>
      <c r="K2654">
        <v>293.16250000000002</v>
      </c>
      <c r="L2654">
        <v>3870</v>
      </c>
      <c r="M2654">
        <v>54.32</v>
      </c>
      <c r="N2654">
        <v>1285.6099999999999</v>
      </c>
      <c r="O2654">
        <v>2.8660000000000001</v>
      </c>
      <c r="P2654">
        <v>6</v>
      </c>
      <c r="Q2654">
        <v>3.96</v>
      </c>
      <c r="R2654">
        <v>1.22</v>
      </c>
      <c r="S2654">
        <v>1.75</v>
      </c>
      <c r="T2654">
        <v>1.28</v>
      </c>
      <c r="U2654">
        <v>657</v>
      </c>
      <c r="V2654">
        <v>2748.93</v>
      </c>
      <c r="W2654">
        <v>7421.46</v>
      </c>
      <c r="X2654">
        <v>11460.08</v>
      </c>
      <c r="Y2654">
        <v>2165.79</v>
      </c>
      <c r="Z2654">
        <v>21456.01</v>
      </c>
    </row>
    <row r="2655" spans="2:26" x14ac:dyDescent="0.25">
      <c r="B2655" s="3">
        <v>43530</v>
      </c>
      <c r="C2655">
        <v>369.17</v>
      </c>
      <c r="D2655">
        <v>4.2443999999999997</v>
      </c>
      <c r="E2655">
        <v>97.01</v>
      </c>
      <c r="F2655">
        <v>98.1601</v>
      </c>
      <c r="G2655">
        <v>96.873000000000005</v>
      </c>
      <c r="H2655">
        <v>1128.8</v>
      </c>
      <c r="I2655">
        <v>1.1307</v>
      </c>
      <c r="J2655">
        <v>6.7112999999999996</v>
      </c>
      <c r="K2655">
        <v>293.9529</v>
      </c>
      <c r="L2655">
        <v>3840</v>
      </c>
      <c r="M2655">
        <v>54.34</v>
      </c>
      <c r="N2655">
        <v>1286.3599999999999</v>
      </c>
      <c r="O2655">
        <v>2.8410000000000002</v>
      </c>
      <c r="P2655">
        <v>6.0350000000000001</v>
      </c>
      <c r="Q2655">
        <v>3.86</v>
      </c>
      <c r="R2655">
        <v>1.21</v>
      </c>
      <c r="S2655">
        <v>1.74</v>
      </c>
      <c r="T2655">
        <v>1.28</v>
      </c>
      <c r="U2655">
        <v>664</v>
      </c>
      <c r="V2655">
        <v>2771.45</v>
      </c>
      <c r="W2655">
        <v>7505.92</v>
      </c>
      <c r="X2655">
        <v>11592.03</v>
      </c>
      <c r="Y2655">
        <v>2175.6</v>
      </c>
      <c r="Z2655">
        <v>21596.81</v>
      </c>
    </row>
    <row r="2656" spans="2:26" x14ac:dyDescent="0.25">
      <c r="B2656" s="3">
        <v>43529</v>
      </c>
      <c r="C2656">
        <v>369.21</v>
      </c>
      <c r="D2656">
        <v>4.1958000000000002</v>
      </c>
      <c r="E2656">
        <v>97.06</v>
      </c>
      <c r="F2656">
        <v>98.166600000000003</v>
      </c>
      <c r="G2656">
        <v>96.866</v>
      </c>
      <c r="H2656">
        <v>1125.45</v>
      </c>
      <c r="I2656">
        <v>1.1308</v>
      </c>
      <c r="J2656">
        <v>6.7076000000000002</v>
      </c>
      <c r="K2656">
        <v>298.07010000000002</v>
      </c>
      <c r="L2656">
        <v>3835</v>
      </c>
      <c r="M2656">
        <v>54.33</v>
      </c>
      <c r="N2656">
        <v>1288.01</v>
      </c>
      <c r="O2656">
        <v>2.8839999999999999</v>
      </c>
      <c r="P2656">
        <v>6.0449999999999999</v>
      </c>
      <c r="Q2656">
        <v>3.81</v>
      </c>
      <c r="R2656">
        <v>1.2</v>
      </c>
      <c r="S2656">
        <v>1.72</v>
      </c>
      <c r="T2656">
        <v>1.29</v>
      </c>
      <c r="U2656">
        <v>663</v>
      </c>
      <c r="V2656">
        <v>2789.65</v>
      </c>
      <c r="W2656">
        <v>7576.36</v>
      </c>
      <c r="X2656">
        <v>11582.61</v>
      </c>
      <c r="Y2656">
        <v>2179.23</v>
      </c>
      <c r="Z2656">
        <v>21726.28</v>
      </c>
    </row>
    <row r="2657" spans="2:26" x14ac:dyDescent="0.25">
      <c r="B2657" s="3">
        <v>43528</v>
      </c>
      <c r="C2657">
        <v>366.16</v>
      </c>
      <c r="D2657">
        <v>4.1692999999999998</v>
      </c>
      <c r="E2657">
        <v>97.08</v>
      </c>
      <c r="F2657">
        <v>98.166600000000003</v>
      </c>
      <c r="G2657">
        <v>96.682000000000002</v>
      </c>
      <c r="H2657">
        <v>1124.95</v>
      </c>
      <c r="I2657">
        <v>1.1339999999999999</v>
      </c>
      <c r="J2657">
        <v>6.7073</v>
      </c>
      <c r="K2657">
        <v>298.35669999999999</v>
      </c>
      <c r="L2657">
        <v>3690</v>
      </c>
      <c r="M2657">
        <v>54.38</v>
      </c>
      <c r="N2657">
        <v>1286.74</v>
      </c>
      <c r="O2657">
        <v>2.8570000000000002</v>
      </c>
      <c r="P2657">
        <v>6.0650000000000004</v>
      </c>
      <c r="Q2657">
        <v>3.78</v>
      </c>
      <c r="R2657">
        <v>1.2</v>
      </c>
      <c r="S2657">
        <v>1.72</v>
      </c>
      <c r="T2657">
        <v>1.29</v>
      </c>
      <c r="U2657">
        <v>669</v>
      </c>
      <c r="V2657">
        <v>2792.81</v>
      </c>
      <c r="W2657">
        <v>7577.57</v>
      </c>
      <c r="X2657">
        <v>11575.53</v>
      </c>
      <c r="Y2657">
        <v>2190.66</v>
      </c>
      <c r="Z2657">
        <v>21822.04</v>
      </c>
    </row>
    <row r="2658" spans="2:26" x14ac:dyDescent="0.25">
      <c r="B2658" s="3">
        <v>43527</v>
      </c>
      <c r="C2658">
        <v>361.39</v>
      </c>
      <c r="D2658">
        <v>4.1555999999999997</v>
      </c>
      <c r="E2658">
        <v>97.06</v>
      </c>
      <c r="F2658">
        <v>98.144099999999995</v>
      </c>
      <c r="G2658">
        <v>96.527000000000001</v>
      </c>
      <c r="H2658">
        <v>1124.4000000000001</v>
      </c>
      <c r="I2658">
        <v>1.1365000000000001</v>
      </c>
      <c r="J2658">
        <v>6.7061999999999999</v>
      </c>
      <c r="K2658">
        <v>298.52910000000003</v>
      </c>
      <c r="L2658">
        <v>3820</v>
      </c>
      <c r="M2658">
        <v>53.54</v>
      </c>
      <c r="N2658">
        <v>1293.44</v>
      </c>
      <c r="O2658">
        <v>2.859</v>
      </c>
      <c r="P2658">
        <v>6.12</v>
      </c>
      <c r="Q2658">
        <v>3.76</v>
      </c>
      <c r="R2658">
        <v>1.2</v>
      </c>
      <c r="S2658">
        <v>1.72</v>
      </c>
      <c r="T2658">
        <v>1.29</v>
      </c>
      <c r="U2658">
        <v>664</v>
      </c>
      <c r="V2658">
        <v>2803.69</v>
      </c>
      <c r="W2658">
        <v>7595.35</v>
      </c>
      <c r="X2658">
        <v>11506.94</v>
      </c>
      <c r="Y2658">
        <v>2195.44</v>
      </c>
      <c r="Z2658">
        <v>21602.69</v>
      </c>
    </row>
    <row r="2659" spans="2:26" x14ac:dyDescent="0.25">
      <c r="B2659" s="3">
        <v>43526</v>
      </c>
      <c r="C2659">
        <v>361.39</v>
      </c>
      <c r="D2659">
        <v>4.1555999999999997</v>
      </c>
      <c r="E2659">
        <v>97.06</v>
      </c>
      <c r="F2659">
        <v>98.144099999999995</v>
      </c>
      <c r="G2659">
        <v>96.527000000000001</v>
      </c>
      <c r="H2659">
        <v>1124.4000000000001</v>
      </c>
      <c r="I2659">
        <v>1.1365000000000001</v>
      </c>
      <c r="J2659">
        <v>6.7061999999999999</v>
      </c>
      <c r="K2659">
        <v>298.52910000000003</v>
      </c>
      <c r="L2659">
        <v>3820</v>
      </c>
      <c r="M2659">
        <v>53.54</v>
      </c>
      <c r="N2659">
        <v>1293.44</v>
      </c>
      <c r="O2659">
        <v>2.859</v>
      </c>
      <c r="P2659">
        <v>6.12</v>
      </c>
      <c r="Q2659">
        <v>3.76</v>
      </c>
      <c r="R2659">
        <v>1.2</v>
      </c>
      <c r="S2659">
        <v>1.72</v>
      </c>
      <c r="T2659">
        <v>1.29</v>
      </c>
      <c r="U2659">
        <v>664</v>
      </c>
      <c r="V2659">
        <v>2803.69</v>
      </c>
      <c r="W2659">
        <v>7595.35</v>
      </c>
      <c r="X2659">
        <v>11506.94</v>
      </c>
      <c r="Y2659">
        <v>2195.44</v>
      </c>
      <c r="Z2659">
        <v>21602.69</v>
      </c>
    </row>
    <row r="2660" spans="2:26" x14ac:dyDescent="0.25">
      <c r="B2660" s="3">
        <v>43525</v>
      </c>
      <c r="C2660">
        <v>361.39</v>
      </c>
      <c r="D2660">
        <v>4.1555999999999997</v>
      </c>
      <c r="E2660">
        <v>97.06</v>
      </c>
      <c r="F2660">
        <v>98.144099999999995</v>
      </c>
      <c r="G2660">
        <v>96.527000000000001</v>
      </c>
      <c r="H2660">
        <v>1124.4000000000001</v>
      </c>
      <c r="I2660">
        <v>1.1365000000000001</v>
      </c>
      <c r="J2660">
        <v>6.7061999999999999</v>
      </c>
      <c r="K2660">
        <v>298.52910000000003</v>
      </c>
      <c r="L2660">
        <v>3820</v>
      </c>
      <c r="M2660">
        <v>53.54</v>
      </c>
      <c r="N2660">
        <v>1293.44</v>
      </c>
      <c r="O2660">
        <v>2.859</v>
      </c>
      <c r="P2660">
        <v>6.12</v>
      </c>
      <c r="Q2660">
        <v>3.76</v>
      </c>
      <c r="R2660">
        <v>1.2</v>
      </c>
      <c r="S2660">
        <v>1.72</v>
      </c>
      <c r="T2660">
        <v>1.29</v>
      </c>
      <c r="U2660">
        <v>664</v>
      </c>
      <c r="V2660">
        <v>2803.69</v>
      </c>
      <c r="W2660">
        <v>7595.35</v>
      </c>
      <c r="X2660">
        <v>11506.94</v>
      </c>
      <c r="Y2660">
        <v>2195.44</v>
      </c>
      <c r="Z2660">
        <v>21602.69</v>
      </c>
    </row>
    <row r="2661" spans="2:26" x14ac:dyDescent="0.25">
      <c r="B2661" s="3">
        <v>43524</v>
      </c>
      <c r="C2661">
        <v>361.21</v>
      </c>
      <c r="D2661">
        <v>4.1609999999999996</v>
      </c>
      <c r="E2661">
        <v>97.08</v>
      </c>
      <c r="F2661">
        <v>98.116600000000005</v>
      </c>
      <c r="G2661">
        <v>96.156999999999996</v>
      </c>
      <c r="H2661">
        <v>1124.4000000000001</v>
      </c>
      <c r="I2661">
        <v>1.1371</v>
      </c>
      <c r="J2661">
        <v>6.6940999999999997</v>
      </c>
      <c r="K2661">
        <v>299.66989999999998</v>
      </c>
      <c r="L2661">
        <v>3790</v>
      </c>
      <c r="M2661">
        <v>54.22</v>
      </c>
      <c r="N2661">
        <v>1313.32</v>
      </c>
      <c r="O2661">
        <v>2.8119999999999998</v>
      </c>
      <c r="P2661">
        <v>6.125</v>
      </c>
      <c r="Q2661">
        <v>3.79</v>
      </c>
      <c r="R2661">
        <v>1.21</v>
      </c>
      <c r="S2661">
        <v>1.73</v>
      </c>
      <c r="T2661">
        <v>1.31</v>
      </c>
      <c r="U2661">
        <v>658</v>
      </c>
      <c r="V2661">
        <v>2784.49</v>
      </c>
      <c r="W2661">
        <v>7532.53</v>
      </c>
      <c r="X2661">
        <v>11367.45</v>
      </c>
      <c r="Y2661">
        <v>2195.44</v>
      </c>
      <c r="Z2661">
        <v>21385.16</v>
      </c>
    </row>
    <row r="2662" spans="2:26" x14ac:dyDescent="0.25">
      <c r="B2662" s="3">
        <v>43523</v>
      </c>
      <c r="C2662">
        <v>367.31</v>
      </c>
      <c r="D2662">
        <v>4.1931000000000003</v>
      </c>
      <c r="E2662">
        <v>97.05</v>
      </c>
      <c r="F2662">
        <v>98.085899999999995</v>
      </c>
      <c r="G2662">
        <v>96.153999999999996</v>
      </c>
      <c r="H2662">
        <v>1119</v>
      </c>
      <c r="I2662">
        <v>1.137</v>
      </c>
      <c r="J2662">
        <v>6.6871999999999998</v>
      </c>
      <c r="K2662">
        <v>299.8057</v>
      </c>
      <c r="L2662">
        <v>3710</v>
      </c>
      <c r="M2662">
        <v>54.19</v>
      </c>
      <c r="N2662">
        <v>1319.86</v>
      </c>
      <c r="O2662">
        <v>2.7989999999999999</v>
      </c>
      <c r="P2662">
        <v>6.15</v>
      </c>
      <c r="Q2662">
        <v>3.83</v>
      </c>
      <c r="R2662">
        <v>1.23</v>
      </c>
      <c r="S2662">
        <v>1.75</v>
      </c>
      <c r="T2662">
        <v>1.3</v>
      </c>
      <c r="U2662">
        <v>651</v>
      </c>
      <c r="V2662">
        <v>2792.38</v>
      </c>
      <c r="W2662">
        <v>7554.51</v>
      </c>
      <c r="X2662">
        <v>11457.27</v>
      </c>
      <c r="Y2662">
        <v>2234.79</v>
      </c>
      <c r="Z2662">
        <v>21556.51</v>
      </c>
    </row>
    <row r="2663" spans="2:26" x14ac:dyDescent="0.25">
      <c r="B2663" s="3">
        <v>43522</v>
      </c>
      <c r="C2663">
        <v>373.1</v>
      </c>
      <c r="D2663">
        <v>4.2428999999999997</v>
      </c>
      <c r="E2663">
        <v>96.96</v>
      </c>
      <c r="F2663">
        <v>98.023899999999998</v>
      </c>
      <c r="G2663">
        <v>96.003</v>
      </c>
      <c r="H2663">
        <v>1118.7</v>
      </c>
      <c r="I2663">
        <v>1.1389</v>
      </c>
      <c r="J2663">
        <v>6.7001999999999997</v>
      </c>
      <c r="K2663">
        <v>297.70859999999999</v>
      </c>
      <c r="L2663">
        <v>3775</v>
      </c>
      <c r="M2663">
        <v>53.85</v>
      </c>
      <c r="N2663">
        <v>1328.96</v>
      </c>
      <c r="O2663">
        <v>2.855</v>
      </c>
      <c r="P2663">
        <v>6.1550000000000002</v>
      </c>
      <c r="Q2663">
        <v>3.87</v>
      </c>
      <c r="R2663">
        <v>1.23</v>
      </c>
      <c r="S2663">
        <v>1.75</v>
      </c>
      <c r="T2663">
        <v>1.3</v>
      </c>
      <c r="U2663">
        <v>649</v>
      </c>
      <c r="V2663">
        <v>2793.9</v>
      </c>
      <c r="W2663">
        <v>7549.3</v>
      </c>
      <c r="X2663">
        <v>11543.95</v>
      </c>
      <c r="Y2663">
        <v>2226.6</v>
      </c>
      <c r="Z2663">
        <v>21449.39</v>
      </c>
    </row>
    <row r="2664" spans="2:26" x14ac:dyDescent="0.25">
      <c r="B2664" s="3">
        <v>43521</v>
      </c>
      <c r="C2664">
        <v>372.51</v>
      </c>
      <c r="D2664">
        <v>4.2485999999999997</v>
      </c>
      <c r="E2664">
        <v>96.82</v>
      </c>
      <c r="F2664">
        <v>97.948099999999997</v>
      </c>
      <c r="G2664">
        <v>96.412999999999997</v>
      </c>
      <c r="H2664">
        <v>1121.05</v>
      </c>
      <c r="I2664">
        <v>1.1357999999999999</v>
      </c>
      <c r="J2664">
        <v>6.6890999999999998</v>
      </c>
      <c r="K2664">
        <v>297.68369999999999</v>
      </c>
      <c r="L2664">
        <v>3820</v>
      </c>
      <c r="M2664">
        <v>53.69</v>
      </c>
      <c r="N2664">
        <v>1327.58</v>
      </c>
      <c r="O2664">
        <v>2.8359999999999999</v>
      </c>
      <c r="P2664">
        <v>6.1550000000000002</v>
      </c>
      <c r="Q2664">
        <v>3.88</v>
      </c>
      <c r="R2664">
        <v>1.24</v>
      </c>
      <c r="S2664">
        <v>1.75</v>
      </c>
      <c r="T2664">
        <v>1.31</v>
      </c>
      <c r="U2664">
        <v>637</v>
      </c>
      <c r="V2664">
        <v>2796.11</v>
      </c>
      <c r="W2664">
        <v>7554.46</v>
      </c>
      <c r="X2664">
        <v>11631.03</v>
      </c>
      <c r="Y2664">
        <v>2232.56</v>
      </c>
      <c r="Z2664">
        <v>21528.23</v>
      </c>
    </row>
    <row r="2665" spans="2:26" x14ac:dyDescent="0.25">
      <c r="B2665" s="3">
        <v>43520</v>
      </c>
      <c r="C2665">
        <v>375.57</v>
      </c>
      <c r="D2665">
        <v>4.3207000000000004</v>
      </c>
      <c r="E2665">
        <v>96.71</v>
      </c>
      <c r="F2665">
        <v>97.924599999999998</v>
      </c>
      <c r="G2665">
        <v>96.507000000000005</v>
      </c>
      <c r="H2665">
        <v>1125.3</v>
      </c>
      <c r="I2665">
        <v>1.1335</v>
      </c>
      <c r="J2665">
        <v>6.7137000000000002</v>
      </c>
      <c r="K2665">
        <v>299.29719999999998</v>
      </c>
      <c r="L2665">
        <v>3930.77</v>
      </c>
      <c r="M2665">
        <v>54.25</v>
      </c>
      <c r="N2665">
        <v>1329.4</v>
      </c>
      <c r="O2665">
        <v>2.7170000000000001</v>
      </c>
      <c r="P2665">
        <v>6.23</v>
      </c>
      <c r="Q2665">
        <v>3.95</v>
      </c>
      <c r="R2665">
        <v>1.25</v>
      </c>
      <c r="S2665">
        <v>1.76</v>
      </c>
      <c r="T2665">
        <v>1.3</v>
      </c>
      <c r="U2665">
        <v>634</v>
      </c>
      <c r="V2665">
        <v>2792.67</v>
      </c>
      <c r="W2665">
        <v>7527.55</v>
      </c>
      <c r="X2665">
        <v>11427.29</v>
      </c>
      <c r="Y2665">
        <v>2230.5</v>
      </c>
      <c r="Z2665">
        <v>21425.51</v>
      </c>
    </row>
    <row r="2666" spans="2:26" x14ac:dyDescent="0.25">
      <c r="B2666" s="3">
        <v>43519</v>
      </c>
      <c r="C2666">
        <v>375.57</v>
      </c>
      <c r="D2666">
        <v>4.3207000000000004</v>
      </c>
      <c r="E2666">
        <v>96.71</v>
      </c>
      <c r="F2666">
        <v>97.924599999999998</v>
      </c>
      <c r="G2666">
        <v>96.507000000000005</v>
      </c>
      <c r="H2666">
        <v>1125.3</v>
      </c>
      <c r="I2666">
        <v>1.1335</v>
      </c>
      <c r="J2666">
        <v>6.7137000000000002</v>
      </c>
      <c r="K2666">
        <v>299.29719999999998</v>
      </c>
      <c r="L2666">
        <v>3930.77</v>
      </c>
      <c r="M2666">
        <v>54.25</v>
      </c>
      <c r="N2666">
        <v>1329.4</v>
      </c>
      <c r="O2666">
        <v>2.7170000000000001</v>
      </c>
      <c r="P2666">
        <v>6.23</v>
      </c>
      <c r="Q2666">
        <v>3.95</v>
      </c>
      <c r="R2666">
        <v>1.25</v>
      </c>
      <c r="S2666">
        <v>1.76</v>
      </c>
      <c r="T2666">
        <v>1.3</v>
      </c>
      <c r="U2666">
        <v>634</v>
      </c>
      <c r="V2666">
        <v>2792.67</v>
      </c>
      <c r="W2666">
        <v>7527.55</v>
      </c>
      <c r="X2666">
        <v>11427.29</v>
      </c>
      <c r="Y2666">
        <v>2230.5</v>
      </c>
      <c r="Z2666">
        <v>21425.51</v>
      </c>
    </row>
    <row r="2667" spans="2:26" x14ac:dyDescent="0.25">
      <c r="B2667" s="3">
        <v>43518</v>
      </c>
      <c r="C2667">
        <v>375.57</v>
      </c>
      <c r="D2667">
        <v>4.3207000000000004</v>
      </c>
      <c r="E2667">
        <v>96.63</v>
      </c>
      <c r="F2667">
        <v>97.924599999999998</v>
      </c>
      <c r="G2667">
        <v>96.507000000000005</v>
      </c>
      <c r="H2667">
        <v>1125.3</v>
      </c>
      <c r="I2667">
        <v>1.1335</v>
      </c>
      <c r="J2667">
        <v>6.7137000000000002</v>
      </c>
      <c r="K2667">
        <v>299.29719999999998</v>
      </c>
      <c r="L2667">
        <v>3930.77</v>
      </c>
      <c r="M2667">
        <v>54.25</v>
      </c>
      <c r="N2667">
        <v>1329.4</v>
      </c>
      <c r="O2667">
        <v>2.7170000000000001</v>
      </c>
      <c r="P2667">
        <v>6.23</v>
      </c>
      <c r="Q2667">
        <v>3.95</v>
      </c>
      <c r="R2667">
        <v>1.25</v>
      </c>
      <c r="S2667">
        <v>1.76</v>
      </c>
      <c r="T2667">
        <v>1.3</v>
      </c>
      <c r="U2667">
        <v>634</v>
      </c>
      <c r="V2667">
        <v>2792.67</v>
      </c>
      <c r="W2667">
        <v>7527.55</v>
      </c>
      <c r="X2667">
        <v>11427.29</v>
      </c>
      <c r="Y2667">
        <v>2230.5</v>
      </c>
      <c r="Z2667">
        <v>21425.51</v>
      </c>
    </row>
    <row r="2668" spans="2:26" x14ac:dyDescent="0.25">
      <c r="B2668" s="3">
        <v>43517</v>
      </c>
      <c r="C2668">
        <v>375.43</v>
      </c>
      <c r="D2668">
        <v>4.3219000000000003</v>
      </c>
      <c r="E2668">
        <v>96.52</v>
      </c>
      <c r="F2668">
        <v>97.950500000000005</v>
      </c>
      <c r="G2668">
        <v>96.605000000000004</v>
      </c>
      <c r="H2668">
        <v>1125.3499999999999</v>
      </c>
      <c r="I2668">
        <v>1.1335999999999999</v>
      </c>
      <c r="J2668">
        <v>6.7225999999999999</v>
      </c>
      <c r="K2668">
        <v>298.55990000000003</v>
      </c>
      <c r="L2668">
        <v>3895</v>
      </c>
      <c r="M2668">
        <v>54.53</v>
      </c>
      <c r="N2668">
        <v>1323.63</v>
      </c>
      <c r="O2668">
        <v>2.6970000000000001</v>
      </c>
      <c r="P2668">
        <v>6.25</v>
      </c>
      <c r="Q2668">
        <v>3.94</v>
      </c>
      <c r="R2668">
        <v>1.25</v>
      </c>
      <c r="S2668">
        <v>1.76</v>
      </c>
      <c r="T2668">
        <v>1.31</v>
      </c>
      <c r="U2668">
        <v>630</v>
      </c>
      <c r="V2668">
        <v>2774.88</v>
      </c>
      <c r="W2668">
        <v>7459.71</v>
      </c>
      <c r="X2668">
        <v>11305.98</v>
      </c>
      <c r="Y2668">
        <v>2228.66</v>
      </c>
      <c r="Z2668">
        <v>21464.23</v>
      </c>
    </row>
    <row r="2669" spans="2:26" x14ac:dyDescent="0.25">
      <c r="B2669" s="3">
        <v>43516</v>
      </c>
      <c r="C2669">
        <v>377.99</v>
      </c>
      <c r="D2669">
        <v>4.3646000000000003</v>
      </c>
      <c r="E2669">
        <v>96.41</v>
      </c>
      <c r="F2669">
        <v>97.941100000000006</v>
      </c>
      <c r="G2669">
        <v>96.453999999999994</v>
      </c>
      <c r="H2669">
        <v>1123.6500000000001</v>
      </c>
      <c r="I2669">
        <v>1.1337999999999999</v>
      </c>
      <c r="J2669">
        <v>6.7213000000000003</v>
      </c>
      <c r="K2669">
        <v>301.19869999999997</v>
      </c>
      <c r="L2669">
        <v>3935</v>
      </c>
      <c r="M2669">
        <v>54.55</v>
      </c>
      <c r="N2669">
        <v>1338.44</v>
      </c>
      <c r="O2669">
        <v>2.6360000000000001</v>
      </c>
      <c r="P2669">
        <v>6.45</v>
      </c>
      <c r="Q2669">
        <v>3.98</v>
      </c>
      <c r="R2669">
        <v>1.25</v>
      </c>
      <c r="S2669">
        <v>1.76</v>
      </c>
      <c r="T2669">
        <v>1.31</v>
      </c>
      <c r="U2669">
        <v>622</v>
      </c>
      <c r="V2669">
        <v>2784.7</v>
      </c>
      <c r="W2669">
        <v>7489.07</v>
      </c>
      <c r="X2669">
        <v>11229.43</v>
      </c>
      <c r="Y2669">
        <v>2229.7600000000002</v>
      </c>
      <c r="Z2669">
        <v>21431.49</v>
      </c>
    </row>
    <row r="2670" spans="2:26" x14ac:dyDescent="0.25">
      <c r="B2670" s="3">
        <v>43515</v>
      </c>
      <c r="C2670">
        <v>378.37</v>
      </c>
      <c r="D2670">
        <v>4.3871000000000002</v>
      </c>
      <c r="E2670">
        <v>96.32</v>
      </c>
      <c r="F2670">
        <v>97.912000000000006</v>
      </c>
      <c r="G2670">
        <v>96.52</v>
      </c>
      <c r="H2670">
        <v>1128.4000000000001</v>
      </c>
      <c r="I2670">
        <v>1.1341000000000001</v>
      </c>
      <c r="J2670">
        <v>6.7586000000000004</v>
      </c>
      <c r="K2670">
        <v>301.54059999999998</v>
      </c>
      <c r="L2670">
        <v>3935</v>
      </c>
      <c r="M2670">
        <v>54.64</v>
      </c>
      <c r="N2670">
        <v>1340.94</v>
      </c>
      <c r="O2670">
        <v>2.6619999999999999</v>
      </c>
      <c r="P2670">
        <v>6.4950000000000001</v>
      </c>
      <c r="Q2670">
        <v>4.01</v>
      </c>
      <c r="R2670">
        <v>1.25</v>
      </c>
      <c r="S2670">
        <v>1.76</v>
      </c>
      <c r="T2670">
        <v>1.31</v>
      </c>
      <c r="U2670">
        <v>635</v>
      </c>
      <c r="V2670">
        <v>2779.76</v>
      </c>
      <c r="W2670">
        <v>7486.77</v>
      </c>
      <c r="X2670">
        <v>11116.92</v>
      </c>
      <c r="Y2670">
        <v>2205.63</v>
      </c>
      <c r="Z2670">
        <v>21302.65</v>
      </c>
    </row>
    <row r="2671" spans="2:26" x14ac:dyDescent="0.25">
      <c r="B2671" s="3">
        <v>43514</v>
      </c>
      <c r="C2671">
        <v>378.49</v>
      </c>
      <c r="D2671">
        <v>4.3825000000000003</v>
      </c>
      <c r="E2671">
        <v>96.29</v>
      </c>
      <c r="F2671">
        <v>97.886300000000006</v>
      </c>
      <c r="G2671">
        <v>96.903999999999996</v>
      </c>
      <c r="H2671">
        <v>1125.7</v>
      </c>
      <c r="I2671">
        <v>1.1311</v>
      </c>
      <c r="J2671">
        <v>6.7667000000000002</v>
      </c>
      <c r="K2671">
        <v>301.59190000000001</v>
      </c>
      <c r="L2671">
        <v>3565</v>
      </c>
      <c r="M2671">
        <v>54.17</v>
      </c>
      <c r="N2671">
        <v>1326.89</v>
      </c>
      <c r="O2671">
        <v>2.625</v>
      </c>
      <c r="P2671">
        <v>7.28</v>
      </c>
      <c r="Q2671">
        <v>4.0199999999999996</v>
      </c>
      <c r="R2671">
        <v>1.25</v>
      </c>
      <c r="S2671">
        <v>1.75</v>
      </c>
      <c r="T2671">
        <v>1.31</v>
      </c>
      <c r="U2671">
        <v>643</v>
      </c>
      <c r="V2671">
        <v>2775.6</v>
      </c>
      <c r="W2671">
        <v>7472.41</v>
      </c>
      <c r="X2671">
        <v>11149.02</v>
      </c>
      <c r="Y2671">
        <v>2210.89</v>
      </c>
      <c r="Z2671">
        <v>21281.85</v>
      </c>
    </row>
    <row r="2672" spans="2:26" x14ac:dyDescent="0.25">
      <c r="B2672" s="3">
        <v>43513</v>
      </c>
      <c r="C2672">
        <v>378.49</v>
      </c>
      <c r="D2672">
        <v>4.3978000000000002</v>
      </c>
      <c r="E2672">
        <v>96.29</v>
      </c>
      <c r="F2672">
        <v>97.867500000000007</v>
      </c>
      <c r="G2672">
        <v>96.903999999999996</v>
      </c>
      <c r="H2672">
        <v>1128.8</v>
      </c>
      <c r="I2672">
        <v>1.1295999999999999</v>
      </c>
      <c r="J2672">
        <v>6.7732000000000001</v>
      </c>
      <c r="K2672">
        <v>304.3023</v>
      </c>
      <c r="L2672">
        <v>3565</v>
      </c>
      <c r="M2672">
        <v>54.17</v>
      </c>
      <c r="N2672">
        <v>1322.49</v>
      </c>
      <c r="O2672">
        <v>2.625</v>
      </c>
      <c r="P2672">
        <v>7.28</v>
      </c>
      <c r="Q2672">
        <v>4.0199999999999996</v>
      </c>
      <c r="R2672">
        <v>1.25</v>
      </c>
      <c r="S2672">
        <v>1.75</v>
      </c>
      <c r="T2672">
        <v>1.31</v>
      </c>
      <c r="U2672">
        <v>639</v>
      </c>
      <c r="V2672">
        <v>2775.6</v>
      </c>
      <c r="W2672">
        <v>7472.41</v>
      </c>
      <c r="X2672">
        <v>10937.33</v>
      </c>
      <c r="Y2672">
        <v>2196.09</v>
      </c>
      <c r="Z2672">
        <v>20900.63</v>
      </c>
    </row>
    <row r="2673" spans="2:26" x14ac:dyDescent="0.25">
      <c r="B2673" s="3">
        <v>43512</v>
      </c>
      <c r="C2673">
        <v>378.49</v>
      </c>
      <c r="D2673">
        <v>4.3978000000000002</v>
      </c>
      <c r="E2673">
        <v>96.29</v>
      </c>
      <c r="F2673">
        <v>97.867500000000007</v>
      </c>
      <c r="G2673">
        <v>96.903999999999996</v>
      </c>
      <c r="H2673">
        <v>1128.8</v>
      </c>
      <c r="I2673">
        <v>1.1295999999999999</v>
      </c>
      <c r="J2673">
        <v>6.7732000000000001</v>
      </c>
      <c r="K2673">
        <v>304.3023</v>
      </c>
      <c r="L2673">
        <v>3565</v>
      </c>
      <c r="M2673">
        <v>54.17</v>
      </c>
      <c r="N2673">
        <v>1322.49</v>
      </c>
      <c r="O2673">
        <v>2.625</v>
      </c>
      <c r="P2673">
        <v>7.28</v>
      </c>
      <c r="Q2673">
        <v>4.0199999999999996</v>
      </c>
      <c r="R2673">
        <v>1.25</v>
      </c>
      <c r="S2673">
        <v>1.75</v>
      </c>
      <c r="T2673">
        <v>1.31</v>
      </c>
      <c r="U2673">
        <v>639</v>
      </c>
      <c r="V2673">
        <v>2775.6</v>
      </c>
      <c r="W2673">
        <v>7472.41</v>
      </c>
      <c r="X2673">
        <v>10937.33</v>
      </c>
      <c r="Y2673">
        <v>2196.09</v>
      </c>
      <c r="Z2673">
        <v>20900.63</v>
      </c>
    </row>
    <row r="2674" spans="2:26" x14ac:dyDescent="0.25">
      <c r="B2674" s="3">
        <v>43511</v>
      </c>
      <c r="C2674">
        <v>378.49</v>
      </c>
      <c r="D2674">
        <v>4.3978000000000002</v>
      </c>
      <c r="E2674">
        <v>96.27</v>
      </c>
      <c r="F2674">
        <v>97.867500000000007</v>
      </c>
      <c r="G2674">
        <v>96.903999999999996</v>
      </c>
      <c r="H2674">
        <v>1128.8</v>
      </c>
      <c r="I2674">
        <v>1.1295999999999999</v>
      </c>
      <c r="J2674">
        <v>6.7732000000000001</v>
      </c>
      <c r="K2674">
        <v>304.3023</v>
      </c>
      <c r="L2674">
        <v>3565</v>
      </c>
      <c r="M2674">
        <v>54.17</v>
      </c>
      <c r="N2674">
        <v>1322.49</v>
      </c>
      <c r="O2674">
        <v>2.625</v>
      </c>
      <c r="P2674">
        <v>7.28</v>
      </c>
      <c r="Q2674">
        <v>4.0199999999999996</v>
      </c>
      <c r="R2674">
        <v>1.25</v>
      </c>
      <c r="S2674">
        <v>1.75</v>
      </c>
      <c r="T2674">
        <v>1.31</v>
      </c>
      <c r="U2674">
        <v>639</v>
      </c>
      <c r="V2674">
        <v>2775.6</v>
      </c>
      <c r="W2674">
        <v>7472.41</v>
      </c>
      <c r="X2674">
        <v>10937.33</v>
      </c>
      <c r="Y2674">
        <v>2196.09</v>
      </c>
      <c r="Z2674">
        <v>20900.63</v>
      </c>
    </row>
    <row r="2675" spans="2:26" x14ac:dyDescent="0.25">
      <c r="B2675" s="3">
        <v>43510</v>
      </c>
      <c r="C2675">
        <v>374.71</v>
      </c>
      <c r="D2675">
        <v>4.4321999999999999</v>
      </c>
      <c r="E2675">
        <v>96.22</v>
      </c>
      <c r="F2675">
        <v>97.846599999999995</v>
      </c>
      <c r="G2675">
        <v>96.977999999999994</v>
      </c>
      <c r="H2675">
        <v>1125.3</v>
      </c>
      <c r="I2675">
        <v>1.1294999999999999</v>
      </c>
      <c r="J2675">
        <v>6.7720000000000002</v>
      </c>
      <c r="K2675">
        <v>302.4529</v>
      </c>
      <c r="L2675">
        <v>3565</v>
      </c>
      <c r="M2675">
        <v>53.88</v>
      </c>
      <c r="N2675">
        <v>1312.57</v>
      </c>
      <c r="O2675">
        <v>2.573</v>
      </c>
      <c r="P2675">
        <v>7.28</v>
      </c>
      <c r="Q2675">
        <v>4.07</v>
      </c>
      <c r="R2675">
        <v>1.26</v>
      </c>
      <c r="S2675">
        <v>1.76</v>
      </c>
      <c r="T2675">
        <v>1.31</v>
      </c>
      <c r="U2675">
        <v>628</v>
      </c>
      <c r="V2675">
        <v>2745.73</v>
      </c>
      <c r="W2675">
        <v>7426.96</v>
      </c>
      <c r="X2675">
        <v>11170.35</v>
      </c>
      <c r="Y2675">
        <v>2225.85</v>
      </c>
      <c r="Z2675">
        <v>21139.71</v>
      </c>
    </row>
    <row r="2676" spans="2:26" x14ac:dyDescent="0.25">
      <c r="B2676" s="3">
        <v>43509</v>
      </c>
      <c r="C2676">
        <v>370.69</v>
      </c>
      <c r="D2676">
        <v>4.3897000000000004</v>
      </c>
      <c r="E2676">
        <v>96.17</v>
      </c>
      <c r="F2676">
        <v>97.786600000000007</v>
      </c>
      <c r="G2676">
        <v>97.129000000000005</v>
      </c>
      <c r="H2676">
        <v>1121.8</v>
      </c>
      <c r="I2676">
        <v>1.1261000000000001</v>
      </c>
      <c r="J2676">
        <v>6.7603999999999997</v>
      </c>
      <c r="K2676">
        <v>299.8005</v>
      </c>
      <c r="L2676">
        <v>3570</v>
      </c>
      <c r="M2676">
        <v>53.88</v>
      </c>
      <c r="N2676">
        <v>1306.27</v>
      </c>
      <c r="O2676">
        <v>2.5750000000000002</v>
      </c>
      <c r="P2676">
        <v>7.28</v>
      </c>
      <c r="Q2676">
        <v>4.0199999999999996</v>
      </c>
      <c r="R2676">
        <v>1.24</v>
      </c>
      <c r="S2676">
        <v>1.74</v>
      </c>
      <c r="T2676">
        <v>1.31</v>
      </c>
      <c r="U2676">
        <v>608</v>
      </c>
      <c r="V2676">
        <v>2753.03</v>
      </c>
      <c r="W2676">
        <v>7420.38</v>
      </c>
      <c r="X2676">
        <v>11199.1</v>
      </c>
      <c r="Y2676">
        <v>2201.48</v>
      </c>
      <c r="Z2676">
        <v>21144.48</v>
      </c>
    </row>
    <row r="2677" spans="2:26" x14ac:dyDescent="0.25">
      <c r="B2677" s="3">
        <v>43508</v>
      </c>
      <c r="C2677">
        <v>375.72</v>
      </c>
      <c r="D2677">
        <v>4.4320000000000004</v>
      </c>
      <c r="E2677">
        <v>96.12</v>
      </c>
      <c r="F2677">
        <v>97.745900000000006</v>
      </c>
      <c r="G2677">
        <v>96.709000000000003</v>
      </c>
      <c r="H2677">
        <v>1123.95</v>
      </c>
      <c r="I2677">
        <v>1.1326000000000001</v>
      </c>
      <c r="J2677">
        <v>6.774</v>
      </c>
      <c r="K2677">
        <v>302.22660000000002</v>
      </c>
      <c r="L2677">
        <v>3605</v>
      </c>
      <c r="M2677">
        <v>53.34</v>
      </c>
      <c r="N2677">
        <v>1310.8</v>
      </c>
      <c r="O2677">
        <v>2.6880000000000002</v>
      </c>
      <c r="P2677">
        <v>7.2949999999999999</v>
      </c>
      <c r="Q2677">
        <v>4.05</v>
      </c>
      <c r="R2677">
        <v>1.25</v>
      </c>
      <c r="S2677">
        <v>1.74</v>
      </c>
      <c r="T2677">
        <v>1.32</v>
      </c>
      <c r="U2677">
        <v>598</v>
      </c>
      <c r="V2677">
        <v>2744.73</v>
      </c>
      <c r="W2677">
        <v>7414.62</v>
      </c>
      <c r="X2677">
        <v>11044.65</v>
      </c>
      <c r="Y2677">
        <v>2190.4699999999998</v>
      </c>
      <c r="Z2677">
        <v>20864.21</v>
      </c>
    </row>
    <row r="2678" spans="2:26" x14ac:dyDescent="0.25">
      <c r="B2678" s="3">
        <v>43507</v>
      </c>
      <c r="C2678">
        <v>380.6</v>
      </c>
      <c r="D2678">
        <v>4.5087000000000002</v>
      </c>
      <c r="E2678">
        <v>96.09</v>
      </c>
      <c r="F2678">
        <v>97.746200000000002</v>
      </c>
      <c r="G2678">
        <v>97.057000000000002</v>
      </c>
      <c r="H2678">
        <v>1124.6500000000001</v>
      </c>
      <c r="I2678">
        <v>1.1275999999999999</v>
      </c>
      <c r="J2678">
        <v>6.7923</v>
      </c>
      <c r="K2678">
        <v>299.60090000000002</v>
      </c>
      <c r="L2678">
        <v>3605</v>
      </c>
      <c r="M2678">
        <v>53.2</v>
      </c>
      <c r="N2678">
        <v>1308.1199999999999</v>
      </c>
      <c r="O2678">
        <v>2.6419999999999999</v>
      </c>
      <c r="P2678">
        <v>7.2949999999999999</v>
      </c>
      <c r="Q2678">
        <v>4.1500000000000004</v>
      </c>
      <c r="R2678">
        <v>1.26</v>
      </c>
      <c r="S2678">
        <v>1.76</v>
      </c>
      <c r="T2678">
        <v>1.32</v>
      </c>
      <c r="U2678">
        <v>595</v>
      </c>
      <c r="V2678">
        <v>2709.8</v>
      </c>
      <c r="W2678">
        <v>7307.91</v>
      </c>
      <c r="X2678">
        <v>11016.93</v>
      </c>
      <c r="Y2678">
        <v>2180.73</v>
      </c>
      <c r="Z2678">
        <v>20333.169999999998</v>
      </c>
    </row>
    <row r="2679" spans="2:26" x14ac:dyDescent="0.25">
      <c r="B2679" s="3">
        <v>43506</v>
      </c>
      <c r="C2679">
        <v>379.04</v>
      </c>
      <c r="D2679">
        <v>4.4771000000000001</v>
      </c>
      <c r="E2679">
        <v>96.1</v>
      </c>
      <c r="F2679">
        <v>97.741500000000002</v>
      </c>
      <c r="G2679">
        <v>96.637</v>
      </c>
      <c r="H2679">
        <v>1123.8499999999999</v>
      </c>
      <c r="I2679">
        <v>1.1323000000000001</v>
      </c>
      <c r="J2679">
        <v>6.7454000000000001</v>
      </c>
      <c r="K2679">
        <v>301.23860000000002</v>
      </c>
      <c r="L2679">
        <v>3615</v>
      </c>
      <c r="M2679">
        <v>53.03</v>
      </c>
      <c r="N2679">
        <v>1314.29</v>
      </c>
      <c r="O2679">
        <v>2.5830000000000002</v>
      </c>
      <c r="P2679">
        <v>7.31</v>
      </c>
      <c r="Q2679">
        <v>4.22</v>
      </c>
      <c r="R2679">
        <v>1.26</v>
      </c>
      <c r="S2679">
        <v>1.76</v>
      </c>
      <c r="T2679">
        <v>1.32</v>
      </c>
      <c r="U2679">
        <v>601</v>
      </c>
      <c r="V2679">
        <v>2707.88</v>
      </c>
      <c r="W2679">
        <v>7298.2</v>
      </c>
      <c r="X2679">
        <v>10956.58</v>
      </c>
      <c r="Y2679">
        <v>2177.0500000000002</v>
      </c>
      <c r="Z2679">
        <v>20333.169999999998</v>
      </c>
    </row>
    <row r="2680" spans="2:26" x14ac:dyDescent="0.25">
      <c r="B2680" s="3">
        <v>43505</v>
      </c>
      <c r="C2680">
        <v>379.04</v>
      </c>
      <c r="D2680">
        <v>4.4771000000000001</v>
      </c>
      <c r="E2680">
        <v>96.1</v>
      </c>
      <c r="F2680">
        <v>97.741500000000002</v>
      </c>
      <c r="G2680">
        <v>96.637</v>
      </c>
      <c r="H2680">
        <v>1123.8499999999999</v>
      </c>
      <c r="I2680">
        <v>1.1323000000000001</v>
      </c>
      <c r="J2680">
        <v>6.7454000000000001</v>
      </c>
      <c r="K2680">
        <v>301.23860000000002</v>
      </c>
      <c r="L2680">
        <v>3615</v>
      </c>
      <c r="M2680">
        <v>53.03</v>
      </c>
      <c r="N2680">
        <v>1314.29</v>
      </c>
      <c r="O2680">
        <v>2.5830000000000002</v>
      </c>
      <c r="P2680">
        <v>7.31</v>
      </c>
      <c r="Q2680">
        <v>4.22</v>
      </c>
      <c r="R2680">
        <v>1.26</v>
      </c>
      <c r="S2680">
        <v>1.76</v>
      </c>
      <c r="T2680">
        <v>1.32</v>
      </c>
      <c r="U2680">
        <v>601</v>
      </c>
      <c r="V2680">
        <v>2707.88</v>
      </c>
      <c r="W2680">
        <v>7298.2</v>
      </c>
      <c r="X2680">
        <v>10956.58</v>
      </c>
      <c r="Y2680">
        <v>2177.0500000000002</v>
      </c>
      <c r="Z2680">
        <v>20333.169999999998</v>
      </c>
    </row>
    <row r="2681" spans="2:26" x14ac:dyDescent="0.25">
      <c r="B2681" s="3">
        <v>43504</v>
      </c>
      <c r="C2681">
        <v>379.04</v>
      </c>
      <c r="D2681">
        <v>4.4771000000000001</v>
      </c>
      <c r="E2681">
        <v>96.1</v>
      </c>
      <c r="F2681">
        <v>97.741500000000002</v>
      </c>
      <c r="G2681">
        <v>96.637</v>
      </c>
      <c r="H2681">
        <v>1123.8499999999999</v>
      </c>
      <c r="I2681">
        <v>1.1323000000000001</v>
      </c>
      <c r="J2681">
        <v>6.7454000000000001</v>
      </c>
      <c r="K2681">
        <v>301.23860000000002</v>
      </c>
      <c r="L2681">
        <v>3615</v>
      </c>
      <c r="M2681">
        <v>53.03</v>
      </c>
      <c r="N2681">
        <v>1314.29</v>
      </c>
      <c r="O2681">
        <v>2.5830000000000002</v>
      </c>
      <c r="P2681">
        <v>7.31</v>
      </c>
      <c r="Q2681">
        <v>4.22</v>
      </c>
      <c r="R2681">
        <v>1.26</v>
      </c>
      <c r="S2681">
        <v>1.76</v>
      </c>
      <c r="T2681">
        <v>1.32</v>
      </c>
      <c r="U2681">
        <v>601</v>
      </c>
      <c r="V2681">
        <v>2707.88</v>
      </c>
      <c r="W2681">
        <v>7298.2</v>
      </c>
      <c r="X2681">
        <v>10956.58</v>
      </c>
      <c r="Y2681">
        <v>2177.0500000000002</v>
      </c>
      <c r="Z2681">
        <v>20333.169999999998</v>
      </c>
    </row>
    <row r="2682" spans="2:26" x14ac:dyDescent="0.25">
      <c r="B2682" s="3">
        <v>43503</v>
      </c>
      <c r="C2682">
        <v>374.33</v>
      </c>
      <c r="D2682">
        <v>4.4413</v>
      </c>
      <c r="E2682">
        <v>96.1</v>
      </c>
      <c r="F2682">
        <v>97.7727</v>
      </c>
      <c r="G2682">
        <v>96.507000000000005</v>
      </c>
      <c r="H2682">
        <v>1124.0999999999999</v>
      </c>
      <c r="I2682">
        <v>1.1341000000000001</v>
      </c>
      <c r="J2682">
        <v>6.7454000000000001</v>
      </c>
      <c r="K2682">
        <v>302.62610000000001</v>
      </c>
      <c r="L2682">
        <v>3340</v>
      </c>
      <c r="M2682">
        <v>53.08</v>
      </c>
      <c r="N2682">
        <v>1310.1099999999999</v>
      </c>
      <c r="O2682">
        <v>2.5510000000000002</v>
      </c>
      <c r="P2682">
        <v>7.31</v>
      </c>
      <c r="Q2682">
        <v>4.16</v>
      </c>
      <c r="R2682">
        <v>1.26</v>
      </c>
      <c r="S2682">
        <v>1.76</v>
      </c>
      <c r="T2682">
        <v>1.33</v>
      </c>
      <c r="U2682">
        <v>610</v>
      </c>
      <c r="V2682">
        <v>2706.05</v>
      </c>
      <c r="W2682">
        <v>7288.35</v>
      </c>
      <c r="X2682">
        <v>11036.42</v>
      </c>
      <c r="Y2682">
        <v>2203.42</v>
      </c>
      <c r="Z2682">
        <v>20751.28</v>
      </c>
    </row>
    <row r="2683" spans="2:26" x14ac:dyDescent="0.25">
      <c r="B2683" s="3">
        <v>43502</v>
      </c>
      <c r="C2683">
        <v>365.83</v>
      </c>
      <c r="D2683">
        <v>4.3308999999999997</v>
      </c>
      <c r="E2683">
        <v>96.08</v>
      </c>
      <c r="F2683">
        <v>97.755799999999994</v>
      </c>
      <c r="G2683">
        <v>96.39</v>
      </c>
      <c r="H2683">
        <v>1119.05</v>
      </c>
      <c r="I2683">
        <v>1.1362000000000001</v>
      </c>
      <c r="J2683">
        <v>6.7454000000000001</v>
      </c>
      <c r="K2683">
        <v>303.33179999999999</v>
      </c>
      <c r="L2683">
        <v>3340</v>
      </c>
      <c r="M2683">
        <v>53.56</v>
      </c>
      <c r="N2683">
        <v>1306.5999999999999</v>
      </c>
      <c r="O2683">
        <v>2.6619999999999999</v>
      </c>
      <c r="P2683">
        <v>7.3</v>
      </c>
      <c r="Q2683">
        <v>4</v>
      </c>
      <c r="R2683">
        <v>1.24</v>
      </c>
      <c r="S2683">
        <v>1.72</v>
      </c>
      <c r="T2683">
        <v>1.34</v>
      </c>
      <c r="U2683">
        <v>629</v>
      </c>
      <c r="V2683">
        <v>2731.61</v>
      </c>
      <c r="W2683">
        <v>7375.28</v>
      </c>
      <c r="X2683">
        <v>11036.42</v>
      </c>
      <c r="Y2683">
        <v>2203.46</v>
      </c>
      <c r="Z2683">
        <v>20874.060000000001</v>
      </c>
    </row>
    <row r="2684" spans="2:26" x14ac:dyDescent="0.25">
      <c r="B2684" s="3">
        <v>43501</v>
      </c>
      <c r="C2684">
        <v>363.16</v>
      </c>
      <c r="D2684">
        <v>4.3513000000000002</v>
      </c>
      <c r="E2684">
        <v>96.02</v>
      </c>
      <c r="F2684">
        <v>97.736599999999996</v>
      </c>
      <c r="G2684">
        <v>96.066999999999993</v>
      </c>
      <c r="H2684">
        <v>1119.05</v>
      </c>
      <c r="I2684">
        <v>1.1406000000000001</v>
      </c>
      <c r="J2684">
        <v>6.7454000000000001</v>
      </c>
      <c r="K2684">
        <v>304.44290000000001</v>
      </c>
      <c r="L2684">
        <v>3400</v>
      </c>
      <c r="M2684">
        <v>53.88</v>
      </c>
      <c r="N2684">
        <v>1315.32</v>
      </c>
      <c r="O2684">
        <v>2.6619999999999999</v>
      </c>
      <c r="P2684">
        <v>7.3</v>
      </c>
      <c r="Q2684">
        <v>4.0199999999999996</v>
      </c>
      <c r="R2684">
        <v>1.23</v>
      </c>
      <c r="S2684">
        <v>1.71</v>
      </c>
      <c r="T2684">
        <v>1.34</v>
      </c>
      <c r="U2684">
        <v>629</v>
      </c>
      <c r="V2684">
        <v>2737.7</v>
      </c>
      <c r="W2684">
        <v>7402.08</v>
      </c>
      <c r="X2684">
        <v>11036.42</v>
      </c>
      <c r="Y2684">
        <v>2203.46</v>
      </c>
      <c r="Z2684">
        <v>20844.45</v>
      </c>
    </row>
    <row r="2685" spans="2:26" x14ac:dyDescent="0.25">
      <c r="B2685" s="3">
        <v>43500</v>
      </c>
      <c r="C2685">
        <v>368.45</v>
      </c>
      <c r="D2685">
        <v>4.4301000000000004</v>
      </c>
      <c r="E2685">
        <v>95.95</v>
      </c>
      <c r="F2685">
        <v>97.739199999999997</v>
      </c>
      <c r="G2685">
        <v>95.852000000000004</v>
      </c>
      <c r="H2685">
        <v>1119.05</v>
      </c>
      <c r="I2685">
        <v>1.1437999999999999</v>
      </c>
      <c r="J2685">
        <v>6.7454000000000001</v>
      </c>
      <c r="K2685">
        <v>305.24709999999999</v>
      </c>
      <c r="L2685">
        <v>3395</v>
      </c>
      <c r="M2685">
        <v>54.27</v>
      </c>
      <c r="N2685">
        <v>1312.25</v>
      </c>
      <c r="O2685">
        <v>2.66</v>
      </c>
      <c r="P2685">
        <v>7.3</v>
      </c>
      <c r="Q2685">
        <v>4.1100000000000003</v>
      </c>
      <c r="R2685">
        <v>1.25</v>
      </c>
      <c r="S2685">
        <v>1.74</v>
      </c>
      <c r="T2685">
        <v>1.36</v>
      </c>
      <c r="U2685">
        <v>634</v>
      </c>
      <c r="V2685">
        <v>2724.87</v>
      </c>
      <c r="W2685">
        <v>7347.54</v>
      </c>
      <c r="X2685">
        <v>11036.42</v>
      </c>
      <c r="Y2685">
        <v>2203.46</v>
      </c>
      <c r="Z2685">
        <v>20883.77</v>
      </c>
    </row>
    <row r="2686" spans="2:26" x14ac:dyDescent="0.25">
      <c r="B2686" s="3">
        <v>43499</v>
      </c>
      <c r="C2686">
        <v>370.3</v>
      </c>
      <c r="D2686">
        <v>4.4795999999999996</v>
      </c>
      <c r="E2686">
        <v>95.94</v>
      </c>
      <c r="F2686">
        <v>97.739699999999999</v>
      </c>
      <c r="G2686">
        <v>95.578999999999994</v>
      </c>
      <c r="H2686">
        <v>1119.05</v>
      </c>
      <c r="I2686">
        <v>1.1456</v>
      </c>
      <c r="J2686">
        <v>6.7454000000000001</v>
      </c>
      <c r="K2686">
        <v>305.7552</v>
      </c>
      <c r="L2686">
        <v>3425</v>
      </c>
      <c r="M2686">
        <v>54.47</v>
      </c>
      <c r="N2686">
        <v>1317.98</v>
      </c>
      <c r="O2686">
        <v>2.734</v>
      </c>
      <c r="P2686">
        <v>7.2</v>
      </c>
      <c r="Q2686">
        <v>4.16</v>
      </c>
      <c r="R2686">
        <v>1.27</v>
      </c>
      <c r="S2686">
        <v>1.76</v>
      </c>
      <c r="T2686">
        <v>1.36</v>
      </c>
      <c r="U2686">
        <v>645</v>
      </c>
      <c r="V2686">
        <v>2706.53</v>
      </c>
      <c r="W2686">
        <v>7263.87</v>
      </c>
      <c r="X2686">
        <v>11063.94</v>
      </c>
      <c r="Y2686">
        <v>2203.46</v>
      </c>
      <c r="Z2686">
        <v>20788.39</v>
      </c>
    </row>
    <row r="2687" spans="2:26" x14ac:dyDescent="0.25">
      <c r="B2687" s="3">
        <v>43498</v>
      </c>
      <c r="C2687">
        <v>370.3</v>
      </c>
      <c r="D2687">
        <v>4.4795999999999996</v>
      </c>
      <c r="E2687">
        <v>95.94</v>
      </c>
      <c r="F2687">
        <v>97.739699999999999</v>
      </c>
      <c r="G2687">
        <v>95.578999999999994</v>
      </c>
      <c r="H2687">
        <v>1119.05</v>
      </c>
      <c r="I2687">
        <v>1.1456</v>
      </c>
      <c r="J2687">
        <v>6.7454000000000001</v>
      </c>
      <c r="K2687">
        <v>305.7552</v>
      </c>
      <c r="L2687">
        <v>3425</v>
      </c>
      <c r="M2687">
        <v>54.47</v>
      </c>
      <c r="N2687">
        <v>1317.98</v>
      </c>
      <c r="O2687">
        <v>2.734</v>
      </c>
      <c r="P2687">
        <v>7.2</v>
      </c>
      <c r="Q2687">
        <v>4.16</v>
      </c>
      <c r="R2687">
        <v>1.27</v>
      </c>
      <c r="S2687">
        <v>1.76</v>
      </c>
      <c r="T2687">
        <v>1.36</v>
      </c>
      <c r="U2687">
        <v>645</v>
      </c>
      <c r="V2687">
        <v>2706.53</v>
      </c>
      <c r="W2687">
        <v>7263.87</v>
      </c>
      <c r="X2687">
        <v>11063.94</v>
      </c>
      <c r="Y2687">
        <v>2203.46</v>
      </c>
      <c r="Z2687">
        <v>20788.39</v>
      </c>
    </row>
    <row r="2688" spans="2:26" x14ac:dyDescent="0.25">
      <c r="B2688" s="3">
        <v>43497</v>
      </c>
      <c r="C2688">
        <v>370.3</v>
      </c>
      <c r="D2688">
        <v>4.4795999999999996</v>
      </c>
      <c r="E2688">
        <v>95.92</v>
      </c>
      <c r="F2688">
        <v>97.739699999999999</v>
      </c>
      <c r="G2688">
        <v>95.578999999999994</v>
      </c>
      <c r="H2688">
        <v>1119.05</v>
      </c>
      <c r="I2688">
        <v>1.1456</v>
      </c>
      <c r="J2688">
        <v>6.7454000000000001</v>
      </c>
      <c r="K2688">
        <v>305.7552</v>
      </c>
      <c r="L2688">
        <v>3425</v>
      </c>
      <c r="M2688">
        <v>54.47</v>
      </c>
      <c r="N2688">
        <v>1317.98</v>
      </c>
      <c r="O2688">
        <v>2.734</v>
      </c>
      <c r="P2688">
        <v>7.2</v>
      </c>
      <c r="Q2688">
        <v>4.16</v>
      </c>
      <c r="R2688">
        <v>1.27</v>
      </c>
      <c r="S2688">
        <v>1.76</v>
      </c>
      <c r="T2688">
        <v>1.36</v>
      </c>
      <c r="U2688">
        <v>645</v>
      </c>
      <c r="V2688">
        <v>2706.53</v>
      </c>
      <c r="W2688">
        <v>7263.87</v>
      </c>
      <c r="X2688">
        <v>11063.94</v>
      </c>
      <c r="Y2688">
        <v>2203.46</v>
      </c>
      <c r="Z2688">
        <v>20788.39</v>
      </c>
    </row>
    <row r="2689" spans="2:26" x14ac:dyDescent="0.25">
      <c r="B2689" s="3">
        <v>43496</v>
      </c>
      <c r="C2689">
        <v>377.91</v>
      </c>
      <c r="D2689">
        <v>4.5400999999999998</v>
      </c>
      <c r="E2689">
        <v>95.89</v>
      </c>
      <c r="F2689">
        <v>97.740499999999997</v>
      </c>
      <c r="G2689">
        <v>95.578000000000003</v>
      </c>
      <c r="H2689">
        <v>1112.75</v>
      </c>
      <c r="I2689">
        <v>1.1448</v>
      </c>
      <c r="J2689">
        <v>6.7</v>
      </c>
      <c r="K2689">
        <v>305.26069999999999</v>
      </c>
      <c r="L2689">
        <v>3395</v>
      </c>
      <c r="M2689">
        <v>53.26</v>
      </c>
      <c r="N2689">
        <v>1321.25</v>
      </c>
      <c r="O2689">
        <v>2.8140000000000001</v>
      </c>
      <c r="P2689">
        <v>7.35</v>
      </c>
      <c r="Q2689">
        <v>4.2300000000000004</v>
      </c>
      <c r="R2689">
        <v>1.28</v>
      </c>
      <c r="S2689">
        <v>1.78</v>
      </c>
      <c r="T2689">
        <v>1.36</v>
      </c>
      <c r="U2689">
        <v>668</v>
      </c>
      <c r="V2689">
        <v>2704.1</v>
      </c>
      <c r="W2689">
        <v>7281.74</v>
      </c>
      <c r="X2689">
        <v>11035.73</v>
      </c>
      <c r="Y2689">
        <v>2204.85</v>
      </c>
      <c r="Z2689">
        <v>20773.490000000002</v>
      </c>
    </row>
    <row r="2690" spans="2:26" x14ac:dyDescent="0.25">
      <c r="B2690" s="3">
        <v>43495</v>
      </c>
      <c r="C2690">
        <v>389.06</v>
      </c>
      <c r="D2690">
        <v>4.6359000000000004</v>
      </c>
      <c r="E2690">
        <v>95.87</v>
      </c>
      <c r="F2690">
        <v>97.742900000000006</v>
      </c>
      <c r="G2690">
        <v>95.34</v>
      </c>
      <c r="H2690">
        <v>1116.4000000000001</v>
      </c>
      <c r="I2690">
        <v>1.1479999999999999</v>
      </c>
      <c r="J2690">
        <v>6.7164999999999999</v>
      </c>
      <c r="K2690">
        <v>301.5043</v>
      </c>
      <c r="L2690">
        <v>3410</v>
      </c>
      <c r="M2690">
        <v>53.83</v>
      </c>
      <c r="N2690">
        <v>1319.91</v>
      </c>
      <c r="O2690">
        <v>2.8540000000000001</v>
      </c>
      <c r="P2690">
        <v>7.3650000000000002</v>
      </c>
      <c r="Q2690">
        <v>4.3</v>
      </c>
      <c r="R2690">
        <v>1.3</v>
      </c>
      <c r="S2690">
        <v>1.81</v>
      </c>
      <c r="T2690">
        <v>1.36</v>
      </c>
      <c r="U2690">
        <v>721</v>
      </c>
      <c r="V2690">
        <v>2681.05</v>
      </c>
      <c r="W2690">
        <v>7183.08</v>
      </c>
      <c r="X2690">
        <v>10897.13</v>
      </c>
      <c r="Y2690">
        <v>2206.1999999999998</v>
      </c>
      <c r="Z2690">
        <v>20556.54</v>
      </c>
    </row>
    <row r="2691" spans="2:26" x14ac:dyDescent="0.25">
      <c r="B2691" s="3">
        <v>43494</v>
      </c>
      <c r="C2691">
        <v>386.11</v>
      </c>
      <c r="D2691">
        <v>4.6582999999999997</v>
      </c>
      <c r="E2691">
        <v>95.91</v>
      </c>
      <c r="F2691">
        <v>97.731700000000004</v>
      </c>
      <c r="G2691">
        <v>95.820999999999998</v>
      </c>
      <c r="H2691">
        <v>1116.4000000000001</v>
      </c>
      <c r="I2691">
        <v>1.1433</v>
      </c>
      <c r="J2691">
        <v>6.7354000000000003</v>
      </c>
      <c r="K2691">
        <v>300.4221</v>
      </c>
      <c r="L2691">
        <v>3370</v>
      </c>
      <c r="M2691">
        <v>54.19</v>
      </c>
      <c r="N2691">
        <v>1311.79</v>
      </c>
      <c r="O2691">
        <v>2.95</v>
      </c>
      <c r="P2691">
        <v>7.5049999999999999</v>
      </c>
      <c r="Q2691">
        <v>4.34</v>
      </c>
      <c r="R2691">
        <v>1.31</v>
      </c>
      <c r="S2691">
        <v>1.81</v>
      </c>
      <c r="T2691">
        <v>1.36</v>
      </c>
      <c r="U2691">
        <v>797</v>
      </c>
      <c r="V2691">
        <v>2640</v>
      </c>
      <c r="W2691">
        <v>7028.29</v>
      </c>
      <c r="X2691">
        <v>10867.42</v>
      </c>
      <c r="Y2691">
        <v>2183.36</v>
      </c>
      <c r="Z2691">
        <v>20664.64</v>
      </c>
    </row>
    <row r="2692" spans="2:26" x14ac:dyDescent="0.25">
      <c r="B2692" s="3">
        <v>43493</v>
      </c>
      <c r="C2692">
        <v>380.47</v>
      </c>
      <c r="D2692">
        <v>4.6387</v>
      </c>
      <c r="E2692">
        <v>95.9</v>
      </c>
      <c r="F2692">
        <v>97.730400000000003</v>
      </c>
      <c r="G2692">
        <v>95.745999999999995</v>
      </c>
      <c r="H2692">
        <v>1117.9000000000001</v>
      </c>
      <c r="I2692">
        <v>1.1428</v>
      </c>
      <c r="J2692">
        <v>6.7453000000000003</v>
      </c>
      <c r="K2692">
        <v>297.28480000000002</v>
      </c>
      <c r="L2692">
        <v>3380</v>
      </c>
      <c r="M2692">
        <v>53.85</v>
      </c>
      <c r="N2692">
        <v>1303.3599999999999</v>
      </c>
      <c r="O2692">
        <v>2.911</v>
      </c>
      <c r="P2692">
        <v>7.6950000000000003</v>
      </c>
      <c r="Q2692">
        <v>4.33</v>
      </c>
      <c r="R2692">
        <v>1.32</v>
      </c>
      <c r="S2692">
        <v>1.81</v>
      </c>
      <c r="T2692">
        <v>1.36</v>
      </c>
      <c r="U2692">
        <v>852</v>
      </c>
      <c r="V2692">
        <v>2643.85</v>
      </c>
      <c r="W2692">
        <v>7085.69</v>
      </c>
      <c r="X2692">
        <v>10882.5</v>
      </c>
      <c r="Y2692">
        <v>2177.3000000000002</v>
      </c>
      <c r="Z2692">
        <v>20649</v>
      </c>
    </row>
    <row r="2693" spans="2:26" x14ac:dyDescent="0.25">
      <c r="B2693" s="3">
        <v>43492</v>
      </c>
      <c r="C2693">
        <v>376.92</v>
      </c>
      <c r="D2693">
        <v>4.6006</v>
      </c>
      <c r="E2693">
        <v>95.96</v>
      </c>
      <c r="F2693">
        <v>97.740700000000004</v>
      </c>
      <c r="G2693">
        <v>95.793999999999997</v>
      </c>
      <c r="H2693">
        <v>1121.25</v>
      </c>
      <c r="I2693">
        <v>1.1406000000000001</v>
      </c>
      <c r="J2693">
        <v>6.7483000000000004</v>
      </c>
      <c r="K2693">
        <v>296.27960000000002</v>
      </c>
      <c r="L2693">
        <v>3560</v>
      </c>
      <c r="M2693">
        <v>53.99</v>
      </c>
      <c r="N2693">
        <v>1305.25</v>
      </c>
      <c r="O2693">
        <v>3.1779999999999999</v>
      </c>
      <c r="P2693">
        <v>7.7949999999999999</v>
      </c>
      <c r="Q2693">
        <v>4.29</v>
      </c>
      <c r="R2693">
        <v>1.32</v>
      </c>
      <c r="S2693">
        <v>1.81</v>
      </c>
      <c r="T2693">
        <v>1.37</v>
      </c>
      <c r="U2693">
        <v>905</v>
      </c>
      <c r="V2693">
        <v>2664.76</v>
      </c>
      <c r="W2693">
        <v>7164.86</v>
      </c>
      <c r="X2693">
        <v>10873.67</v>
      </c>
      <c r="Y2693">
        <v>2177.73</v>
      </c>
      <c r="Z2693">
        <v>20773.560000000001</v>
      </c>
    </row>
    <row r="2694" spans="2:26" x14ac:dyDescent="0.25">
      <c r="B2694" s="3">
        <v>43491</v>
      </c>
      <c r="C2694">
        <v>376.92</v>
      </c>
      <c r="D2694">
        <v>4.6006</v>
      </c>
      <c r="E2694">
        <v>95.96</v>
      </c>
      <c r="F2694">
        <v>97.740700000000004</v>
      </c>
      <c r="G2694">
        <v>95.793999999999997</v>
      </c>
      <c r="H2694">
        <v>1121.25</v>
      </c>
      <c r="I2694">
        <v>1.1406000000000001</v>
      </c>
      <c r="J2694">
        <v>6.7483000000000004</v>
      </c>
      <c r="K2694">
        <v>296.27960000000002</v>
      </c>
      <c r="L2694">
        <v>3560</v>
      </c>
      <c r="M2694">
        <v>53.99</v>
      </c>
      <c r="N2694">
        <v>1305.25</v>
      </c>
      <c r="O2694">
        <v>3.1779999999999999</v>
      </c>
      <c r="P2694">
        <v>7.7949999999999999</v>
      </c>
      <c r="Q2694">
        <v>4.29</v>
      </c>
      <c r="R2694">
        <v>1.32</v>
      </c>
      <c r="S2694">
        <v>1.81</v>
      </c>
      <c r="T2694">
        <v>1.37</v>
      </c>
      <c r="U2694">
        <v>905</v>
      </c>
      <c r="V2694">
        <v>2664.76</v>
      </c>
      <c r="W2694">
        <v>7164.86</v>
      </c>
      <c r="X2694">
        <v>10873.67</v>
      </c>
      <c r="Y2694">
        <v>2177.73</v>
      </c>
      <c r="Z2694">
        <v>20773.560000000001</v>
      </c>
    </row>
    <row r="2695" spans="2:26" x14ac:dyDescent="0.25">
      <c r="B2695" s="3">
        <v>43490</v>
      </c>
      <c r="C2695">
        <v>376.92</v>
      </c>
      <c r="D2695">
        <v>4.6006</v>
      </c>
      <c r="E2695">
        <v>95.85</v>
      </c>
      <c r="F2695">
        <v>97.740700000000004</v>
      </c>
      <c r="G2695">
        <v>95.793999999999997</v>
      </c>
      <c r="H2695">
        <v>1121.25</v>
      </c>
      <c r="I2695">
        <v>1.1406000000000001</v>
      </c>
      <c r="J2695">
        <v>6.7483000000000004</v>
      </c>
      <c r="K2695">
        <v>296.27960000000002</v>
      </c>
      <c r="L2695">
        <v>3560</v>
      </c>
      <c r="M2695">
        <v>53.99</v>
      </c>
      <c r="N2695">
        <v>1305.25</v>
      </c>
      <c r="O2695">
        <v>3.1779999999999999</v>
      </c>
      <c r="P2695">
        <v>7.7949999999999999</v>
      </c>
      <c r="Q2695">
        <v>4.29</v>
      </c>
      <c r="R2695">
        <v>1.32</v>
      </c>
      <c r="S2695">
        <v>1.81</v>
      </c>
      <c r="T2695">
        <v>1.37</v>
      </c>
      <c r="U2695">
        <v>905</v>
      </c>
      <c r="V2695">
        <v>2664.76</v>
      </c>
      <c r="W2695">
        <v>7164.86</v>
      </c>
      <c r="X2695">
        <v>10873.67</v>
      </c>
      <c r="Y2695">
        <v>2177.73</v>
      </c>
      <c r="Z2695">
        <v>20773.560000000001</v>
      </c>
    </row>
    <row r="2696" spans="2:26" x14ac:dyDescent="0.25">
      <c r="B2696" s="3">
        <v>43489</v>
      </c>
      <c r="C2696">
        <v>381.45</v>
      </c>
      <c r="D2696">
        <v>4.6847000000000003</v>
      </c>
      <c r="E2696">
        <v>95.88</v>
      </c>
      <c r="F2696">
        <v>97.749700000000004</v>
      </c>
      <c r="G2696">
        <v>96.600999999999999</v>
      </c>
      <c r="H2696">
        <v>1128.6500000000001</v>
      </c>
      <c r="I2696">
        <v>1.1304000000000001</v>
      </c>
      <c r="J2696">
        <v>6.7885</v>
      </c>
      <c r="K2696">
        <v>299.14010000000002</v>
      </c>
      <c r="L2696">
        <v>3565</v>
      </c>
      <c r="M2696">
        <v>53.91</v>
      </c>
      <c r="N2696">
        <v>1281.21</v>
      </c>
      <c r="O2696">
        <v>3.0990000000000002</v>
      </c>
      <c r="P2696">
        <v>8.0250000000000004</v>
      </c>
      <c r="Q2696">
        <v>4.4000000000000004</v>
      </c>
      <c r="R2696">
        <v>1.34</v>
      </c>
      <c r="S2696">
        <v>1.83</v>
      </c>
      <c r="T2696">
        <v>1.38</v>
      </c>
      <c r="U2696">
        <v>939</v>
      </c>
      <c r="V2696">
        <v>2642.33</v>
      </c>
      <c r="W2696">
        <v>7073.46</v>
      </c>
      <c r="X2696">
        <v>10691</v>
      </c>
      <c r="Y2696">
        <v>2145.0300000000002</v>
      </c>
      <c r="Z2696">
        <v>20574.63</v>
      </c>
    </row>
    <row r="2697" spans="2:26" x14ac:dyDescent="0.25">
      <c r="B2697" s="3">
        <v>43488</v>
      </c>
      <c r="C2697">
        <v>382.64</v>
      </c>
      <c r="D2697">
        <v>4.6684999999999999</v>
      </c>
      <c r="E2697">
        <v>95.93</v>
      </c>
      <c r="F2697">
        <v>97.736900000000006</v>
      </c>
      <c r="G2697">
        <v>96.123000000000005</v>
      </c>
      <c r="H2697">
        <v>1127.45</v>
      </c>
      <c r="I2697">
        <v>1.1380999999999999</v>
      </c>
      <c r="J2697">
        <v>6.7919999999999998</v>
      </c>
      <c r="K2697">
        <v>298.71390000000002</v>
      </c>
      <c r="L2697">
        <v>3535</v>
      </c>
      <c r="M2697">
        <v>53.78</v>
      </c>
      <c r="N2697">
        <v>1282.72</v>
      </c>
      <c r="O2697">
        <v>2.98</v>
      </c>
      <c r="P2697">
        <v>8.15</v>
      </c>
      <c r="Q2697">
        <v>4.34</v>
      </c>
      <c r="R2697">
        <v>1.35</v>
      </c>
      <c r="S2697">
        <v>1.83</v>
      </c>
      <c r="T2697">
        <v>1.38</v>
      </c>
      <c r="U2697">
        <v>982</v>
      </c>
      <c r="V2697">
        <v>2638.7</v>
      </c>
      <c r="W2697">
        <v>7025.77</v>
      </c>
      <c r="X2697">
        <v>10631.03</v>
      </c>
      <c r="Y2697">
        <v>2127.7800000000002</v>
      </c>
      <c r="Z2697">
        <v>20593.72</v>
      </c>
    </row>
    <row r="2698" spans="2:26" x14ac:dyDescent="0.25">
      <c r="B2698" s="3">
        <v>43487</v>
      </c>
      <c r="C2698">
        <v>391.96</v>
      </c>
      <c r="D2698">
        <v>4.6942000000000004</v>
      </c>
      <c r="E2698">
        <v>95.98</v>
      </c>
      <c r="F2698">
        <v>97.734399999999994</v>
      </c>
      <c r="G2698">
        <v>96.302999999999997</v>
      </c>
      <c r="H2698">
        <v>1130.8499999999999</v>
      </c>
      <c r="I2698">
        <v>1.1359999999999999</v>
      </c>
      <c r="J2698">
        <v>6.8079999999999998</v>
      </c>
      <c r="K2698">
        <v>297.40379999999999</v>
      </c>
      <c r="L2698">
        <v>3580</v>
      </c>
      <c r="M2698">
        <v>53.8</v>
      </c>
      <c r="N2698">
        <v>1285.22</v>
      </c>
      <c r="O2698">
        <v>3.04</v>
      </c>
      <c r="P2698">
        <v>8.1449999999999996</v>
      </c>
      <c r="Q2698">
        <v>4.33</v>
      </c>
      <c r="R2698">
        <v>1.37</v>
      </c>
      <c r="S2698">
        <v>1.85</v>
      </c>
      <c r="T2698">
        <v>1.39</v>
      </c>
      <c r="U2698">
        <v>1036</v>
      </c>
      <c r="V2698">
        <v>2632.9</v>
      </c>
      <c r="W2698">
        <v>7020.36</v>
      </c>
      <c r="X2698">
        <v>10613.48</v>
      </c>
      <c r="Y2698">
        <v>2117.77</v>
      </c>
      <c r="Z2698">
        <v>20622.91</v>
      </c>
    </row>
    <row r="2699" spans="2:26" x14ac:dyDescent="0.25">
      <c r="B2699" s="3">
        <v>43486</v>
      </c>
      <c r="C2699">
        <v>388.46</v>
      </c>
      <c r="D2699">
        <v>4.6138000000000003</v>
      </c>
      <c r="E2699">
        <v>96.02</v>
      </c>
      <c r="F2699">
        <v>97.675600000000003</v>
      </c>
      <c r="G2699">
        <v>96.335999999999999</v>
      </c>
      <c r="H2699">
        <v>1128.0999999999999</v>
      </c>
      <c r="I2699">
        <v>1.1365000000000001</v>
      </c>
      <c r="J2699">
        <v>6.798</v>
      </c>
      <c r="K2699">
        <v>302.02409999999998</v>
      </c>
      <c r="L2699">
        <v>3585</v>
      </c>
      <c r="M2699">
        <v>53.3</v>
      </c>
      <c r="N2699">
        <v>1280.47</v>
      </c>
      <c r="O2699">
        <v>3.4820000000000002</v>
      </c>
      <c r="P2699">
        <v>8.35</v>
      </c>
      <c r="Q2699">
        <v>4.22</v>
      </c>
      <c r="R2699">
        <v>1.38</v>
      </c>
      <c r="S2699">
        <v>1.85</v>
      </c>
      <c r="T2699">
        <v>1.4</v>
      </c>
      <c r="U2699">
        <v>1092</v>
      </c>
      <c r="V2699">
        <v>2670.71</v>
      </c>
      <c r="W2699">
        <v>7157.23</v>
      </c>
      <c r="X2699">
        <v>10713.05</v>
      </c>
      <c r="Y2699">
        <v>2124.61</v>
      </c>
      <c r="Z2699">
        <v>20719.330000000002</v>
      </c>
    </row>
    <row r="2700" spans="2:26" x14ac:dyDescent="0.25">
      <c r="B2700" s="3">
        <v>43485</v>
      </c>
      <c r="C2700">
        <v>388.46</v>
      </c>
      <c r="D2700">
        <v>4.6184000000000003</v>
      </c>
      <c r="E2700">
        <v>96.02</v>
      </c>
      <c r="F2700">
        <v>97.656999999999996</v>
      </c>
      <c r="G2700">
        <v>96.335999999999999</v>
      </c>
      <c r="H2700">
        <v>1121.95</v>
      </c>
      <c r="I2700">
        <v>1.1363000000000001</v>
      </c>
      <c r="J2700">
        <v>6.7778</v>
      </c>
      <c r="K2700">
        <v>299.83670000000001</v>
      </c>
      <c r="L2700">
        <v>3585</v>
      </c>
      <c r="M2700">
        <v>53.3</v>
      </c>
      <c r="N2700">
        <v>1282.1099999999999</v>
      </c>
      <c r="O2700">
        <v>3.4820000000000002</v>
      </c>
      <c r="P2700">
        <v>8.35</v>
      </c>
      <c r="Q2700">
        <v>4.22</v>
      </c>
      <c r="R2700">
        <v>1.38</v>
      </c>
      <c r="S2700">
        <v>1.85</v>
      </c>
      <c r="T2700">
        <v>1.4</v>
      </c>
      <c r="U2700">
        <v>1112</v>
      </c>
      <c r="V2700">
        <v>2670.71</v>
      </c>
      <c r="W2700">
        <v>7157.23</v>
      </c>
      <c r="X2700">
        <v>10636.97</v>
      </c>
      <c r="Y2700">
        <v>2124.2800000000002</v>
      </c>
      <c r="Z2700">
        <v>20666.07</v>
      </c>
    </row>
    <row r="2701" spans="2:26" x14ac:dyDescent="0.25">
      <c r="B2701" s="3">
        <v>43484</v>
      </c>
      <c r="C2701">
        <v>388.46</v>
      </c>
      <c r="D2701">
        <v>4.6184000000000003</v>
      </c>
      <c r="E2701">
        <v>96.02</v>
      </c>
      <c r="F2701">
        <v>97.656999999999996</v>
      </c>
      <c r="G2701">
        <v>96.335999999999999</v>
      </c>
      <c r="H2701">
        <v>1121.95</v>
      </c>
      <c r="I2701">
        <v>1.1363000000000001</v>
      </c>
      <c r="J2701">
        <v>6.7778</v>
      </c>
      <c r="K2701">
        <v>299.83670000000001</v>
      </c>
      <c r="L2701">
        <v>3585</v>
      </c>
      <c r="M2701">
        <v>53.3</v>
      </c>
      <c r="N2701">
        <v>1282.1099999999999</v>
      </c>
      <c r="O2701">
        <v>3.4820000000000002</v>
      </c>
      <c r="P2701">
        <v>8.35</v>
      </c>
      <c r="Q2701">
        <v>4.22</v>
      </c>
      <c r="R2701">
        <v>1.38</v>
      </c>
      <c r="S2701">
        <v>1.85</v>
      </c>
      <c r="T2701">
        <v>1.4</v>
      </c>
      <c r="U2701">
        <v>1112</v>
      </c>
      <c r="V2701">
        <v>2670.71</v>
      </c>
      <c r="W2701">
        <v>7157.23</v>
      </c>
      <c r="X2701">
        <v>10636.97</v>
      </c>
      <c r="Y2701">
        <v>2124.2800000000002</v>
      </c>
      <c r="Z2701">
        <v>20666.07</v>
      </c>
    </row>
    <row r="2702" spans="2:26" x14ac:dyDescent="0.25">
      <c r="B2702" s="3">
        <v>43483</v>
      </c>
      <c r="C2702">
        <v>388.46</v>
      </c>
      <c r="D2702">
        <v>4.6184000000000003</v>
      </c>
      <c r="E2702">
        <v>95.97</v>
      </c>
      <c r="F2702">
        <v>97.656999999999996</v>
      </c>
      <c r="G2702">
        <v>96.335999999999999</v>
      </c>
      <c r="H2702">
        <v>1121.95</v>
      </c>
      <c r="I2702">
        <v>1.1363000000000001</v>
      </c>
      <c r="J2702">
        <v>6.7778</v>
      </c>
      <c r="K2702">
        <v>299.83670000000001</v>
      </c>
      <c r="L2702">
        <v>3585</v>
      </c>
      <c r="M2702">
        <v>53.3</v>
      </c>
      <c r="N2702">
        <v>1282.1099999999999</v>
      </c>
      <c r="O2702">
        <v>3.4820000000000002</v>
      </c>
      <c r="P2702">
        <v>8.35</v>
      </c>
      <c r="Q2702">
        <v>4.22</v>
      </c>
      <c r="R2702">
        <v>1.38</v>
      </c>
      <c r="S2702">
        <v>1.85</v>
      </c>
      <c r="T2702">
        <v>1.4</v>
      </c>
      <c r="U2702">
        <v>1112</v>
      </c>
      <c r="V2702">
        <v>2670.71</v>
      </c>
      <c r="W2702">
        <v>7157.23</v>
      </c>
      <c r="X2702">
        <v>10636.97</v>
      </c>
      <c r="Y2702">
        <v>2124.2800000000002</v>
      </c>
      <c r="Z2702">
        <v>20666.07</v>
      </c>
    </row>
    <row r="2703" spans="2:26" x14ac:dyDescent="0.25">
      <c r="B2703" s="3">
        <v>43482</v>
      </c>
      <c r="C2703">
        <v>398.57</v>
      </c>
      <c r="D2703">
        <v>4.7274000000000003</v>
      </c>
      <c r="E2703">
        <v>95.9</v>
      </c>
      <c r="F2703">
        <v>97.606300000000005</v>
      </c>
      <c r="G2703">
        <v>96.064999999999998</v>
      </c>
      <c r="H2703">
        <v>1122.45</v>
      </c>
      <c r="I2703">
        <v>1.1389</v>
      </c>
      <c r="J2703">
        <v>6.7763999999999998</v>
      </c>
      <c r="K2703">
        <v>298.94909999999999</v>
      </c>
      <c r="L2703">
        <v>3605</v>
      </c>
      <c r="M2703">
        <v>54.11</v>
      </c>
      <c r="N2703">
        <v>1292.05</v>
      </c>
      <c r="O2703">
        <v>3.4129999999999998</v>
      </c>
      <c r="P2703">
        <v>8.3049999999999997</v>
      </c>
      <c r="Q2703">
        <v>4.32</v>
      </c>
      <c r="R2703">
        <v>1.43</v>
      </c>
      <c r="S2703">
        <v>1.91</v>
      </c>
      <c r="T2703">
        <v>1.4</v>
      </c>
      <c r="U2703">
        <v>1077</v>
      </c>
      <c r="V2703">
        <v>2635.96</v>
      </c>
      <c r="W2703">
        <v>7084.46</v>
      </c>
      <c r="X2703">
        <v>10512.15</v>
      </c>
      <c r="Y2703">
        <v>2107.06</v>
      </c>
      <c r="Z2703">
        <v>20402.27</v>
      </c>
    </row>
    <row r="2704" spans="2:26" x14ac:dyDescent="0.25">
      <c r="B2704" s="3">
        <v>43481</v>
      </c>
      <c r="C2704">
        <v>400.41</v>
      </c>
      <c r="D2704">
        <v>4.7569999999999997</v>
      </c>
      <c r="E2704">
        <v>95.85</v>
      </c>
      <c r="F2704">
        <v>97.489699999999999</v>
      </c>
      <c r="G2704">
        <v>96.058999999999997</v>
      </c>
      <c r="H2704">
        <v>1120.2</v>
      </c>
      <c r="I2704">
        <v>1.1392</v>
      </c>
      <c r="J2704">
        <v>6.7568000000000001</v>
      </c>
      <c r="K2704">
        <v>299.95319999999998</v>
      </c>
      <c r="L2704">
        <v>3560</v>
      </c>
      <c r="M2704">
        <v>54.9</v>
      </c>
      <c r="N2704">
        <v>1293.67</v>
      </c>
      <c r="O2704">
        <v>3.3839999999999999</v>
      </c>
      <c r="P2704">
        <v>8.0749999999999993</v>
      </c>
      <c r="Q2704">
        <v>4.3600000000000003</v>
      </c>
      <c r="R2704">
        <v>1.44</v>
      </c>
      <c r="S2704">
        <v>1.92</v>
      </c>
      <c r="T2704">
        <v>1.4</v>
      </c>
      <c r="U2704">
        <v>1055</v>
      </c>
      <c r="V2704">
        <v>2616.1</v>
      </c>
      <c r="W2704">
        <v>7034.69</v>
      </c>
      <c r="X2704">
        <v>10555.52</v>
      </c>
      <c r="Y2704">
        <v>2106.1</v>
      </c>
      <c r="Z2704">
        <v>20442.75</v>
      </c>
    </row>
    <row r="2705" spans="2:26" x14ac:dyDescent="0.25">
      <c r="B2705" s="3">
        <v>43480</v>
      </c>
      <c r="C2705">
        <v>404.82</v>
      </c>
      <c r="D2705">
        <v>4.8596000000000004</v>
      </c>
      <c r="E2705">
        <v>95.74</v>
      </c>
      <c r="F2705">
        <v>97.495800000000003</v>
      </c>
      <c r="G2705">
        <v>96.039000000000001</v>
      </c>
      <c r="H2705">
        <v>1120.75</v>
      </c>
      <c r="I2705">
        <v>1.1413</v>
      </c>
      <c r="J2705">
        <v>6.7610000000000001</v>
      </c>
      <c r="K2705">
        <v>302.0797</v>
      </c>
      <c r="L2705">
        <v>3535</v>
      </c>
      <c r="M2705">
        <v>54.57</v>
      </c>
      <c r="N2705">
        <v>1289.51</v>
      </c>
      <c r="O2705">
        <v>3.5009999999999999</v>
      </c>
      <c r="P2705">
        <v>8.7850000000000001</v>
      </c>
      <c r="Q2705">
        <v>4.46</v>
      </c>
      <c r="R2705">
        <v>1.47</v>
      </c>
      <c r="S2705">
        <v>1.94</v>
      </c>
      <c r="T2705">
        <v>1.41</v>
      </c>
      <c r="U2705">
        <v>1096</v>
      </c>
      <c r="V2705">
        <v>2610.3000000000002</v>
      </c>
      <c r="W2705">
        <v>7023.83</v>
      </c>
      <c r="X2705">
        <v>10502.62</v>
      </c>
      <c r="Y2705">
        <v>2097.1799999999998</v>
      </c>
      <c r="Z2705">
        <v>20555.29</v>
      </c>
    </row>
    <row r="2706" spans="2:26" x14ac:dyDescent="0.25">
      <c r="B2706" s="3">
        <v>43479</v>
      </c>
      <c r="C2706">
        <v>408.25</v>
      </c>
      <c r="D2706">
        <v>4.9034000000000004</v>
      </c>
      <c r="E2706">
        <v>95.8</v>
      </c>
      <c r="F2706">
        <v>97.515100000000004</v>
      </c>
      <c r="G2706">
        <v>95.61</v>
      </c>
      <c r="H2706">
        <v>1123.2</v>
      </c>
      <c r="I2706">
        <v>1.1469</v>
      </c>
      <c r="J2706">
        <v>6.7680999999999996</v>
      </c>
      <c r="K2706">
        <v>303.1225</v>
      </c>
      <c r="L2706">
        <v>3650</v>
      </c>
      <c r="M2706">
        <v>54.05</v>
      </c>
      <c r="N2706">
        <v>1291.72</v>
      </c>
      <c r="O2706">
        <v>3.5910000000000002</v>
      </c>
      <c r="P2706">
        <v>8.7899999999999991</v>
      </c>
      <c r="Q2706">
        <v>4.5199999999999996</v>
      </c>
      <c r="R2706">
        <v>1.47</v>
      </c>
      <c r="S2706">
        <v>1.93</v>
      </c>
      <c r="T2706">
        <v>1.4</v>
      </c>
      <c r="U2706">
        <v>1147</v>
      </c>
      <c r="V2706">
        <v>2582.61</v>
      </c>
      <c r="W2706">
        <v>6905.92</v>
      </c>
      <c r="X2706">
        <v>10292.44</v>
      </c>
      <c r="Y2706">
        <v>2064.52</v>
      </c>
      <c r="Z2706">
        <v>20359.7</v>
      </c>
    </row>
    <row r="2707" spans="2:26" x14ac:dyDescent="0.25">
      <c r="B2707" s="3">
        <v>43478</v>
      </c>
      <c r="C2707">
        <v>409.53</v>
      </c>
      <c r="D2707">
        <v>4.8601999999999999</v>
      </c>
      <c r="E2707">
        <v>95.94</v>
      </c>
      <c r="F2707">
        <v>97.592399999999998</v>
      </c>
      <c r="G2707">
        <v>95.67</v>
      </c>
      <c r="H2707">
        <v>1116.4000000000001</v>
      </c>
      <c r="I2707">
        <v>1.1469</v>
      </c>
      <c r="J2707">
        <v>6.7629999999999999</v>
      </c>
      <c r="K2707">
        <v>301.30149999999998</v>
      </c>
      <c r="L2707">
        <v>3635</v>
      </c>
      <c r="M2707">
        <v>54.54</v>
      </c>
      <c r="N2707">
        <v>1290.25</v>
      </c>
      <c r="O2707">
        <v>3.0990000000000002</v>
      </c>
      <c r="P2707">
        <v>8.7899999999999991</v>
      </c>
      <c r="Q2707">
        <v>4.4400000000000004</v>
      </c>
      <c r="R2707">
        <v>1.47</v>
      </c>
      <c r="S2707">
        <v>1.92</v>
      </c>
      <c r="T2707">
        <v>1.39</v>
      </c>
      <c r="U2707">
        <v>1169</v>
      </c>
      <c r="V2707">
        <v>2596.2600000000002</v>
      </c>
      <c r="W2707">
        <v>6971.48</v>
      </c>
      <c r="X2707">
        <v>10454.950000000001</v>
      </c>
      <c r="Y2707">
        <v>2075.5700000000002</v>
      </c>
      <c r="Z2707">
        <v>20359.7</v>
      </c>
    </row>
    <row r="2708" spans="2:26" x14ac:dyDescent="0.25">
      <c r="B2708" s="3">
        <v>43477</v>
      </c>
      <c r="C2708">
        <v>409.53</v>
      </c>
      <c r="D2708">
        <v>4.8601999999999999</v>
      </c>
      <c r="E2708">
        <v>95.94</v>
      </c>
      <c r="F2708">
        <v>97.592399999999998</v>
      </c>
      <c r="G2708">
        <v>95.67</v>
      </c>
      <c r="H2708">
        <v>1116.4000000000001</v>
      </c>
      <c r="I2708">
        <v>1.1469</v>
      </c>
      <c r="J2708">
        <v>6.7629999999999999</v>
      </c>
      <c r="K2708">
        <v>301.30149999999998</v>
      </c>
      <c r="L2708">
        <v>3635</v>
      </c>
      <c r="M2708">
        <v>54.54</v>
      </c>
      <c r="N2708">
        <v>1290.25</v>
      </c>
      <c r="O2708">
        <v>3.0990000000000002</v>
      </c>
      <c r="P2708">
        <v>8.7899999999999991</v>
      </c>
      <c r="Q2708">
        <v>4.4400000000000004</v>
      </c>
      <c r="R2708">
        <v>1.47</v>
      </c>
      <c r="S2708">
        <v>1.92</v>
      </c>
      <c r="T2708">
        <v>1.39</v>
      </c>
      <c r="U2708">
        <v>1169</v>
      </c>
      <c r="V2708">
        <v>2596.2600000000002</v>
      </c>
      <c r="W2708">
        <v>6971.48</v>
      </c>
      <c r="X2708">
        <v>10454.950000000001</v>
      </c>
      <c r="Y2708">
        <v>2075.5700000000002</v>
      </c>
      <c r="Z2708">
        <v>20359.7</v>
      </c>
    </row>
    <row r="2709" spans="2:26" x14ac:dyDescent="0.25">
      <c r="B2709" s="3">
        <v>43476</v>
      </c>
      <c r="C2709">
        <v>409.53</v>
      </c>
      <c r="D2709">
        <v>4.8601999999999999</v>
      </c>
      <c r="E2709">
        <v>95.93</v>
      </c>
      <c r="F2709">
        <v>97.592399999999998</v>
      </c>
      <c r="G2709">
        <v>95.67</v>
      </c>
      <c r="H2709">
        <v>1116.4000000000001</v>
      </c>
      <c r="I2709">
        <v>1.1469</v>
      </c>
      <c r="J2709">
        <v>6.7629999999999999</v>
      </c>
      <c r="K2709">
        <v>301.30149999999998</v>
      </c>
      <c r="L2709">
        <v>3635</v>
      </c>
      <c r="M2709">
        <v>54.54</v>
      </c>
      <c r="N2709">
        <v>1290.25</v>
      </c>
      <c r="O2709">
        <v>3.0990000000000002</v>
      </c>
      <c r="P2709">
        <v>8.7899999999999991</v>
      </c>
      <c r="Q2709">
        <v>4.4400000000000004</v>
      </c>
      <c r="R2709">
        <v>1.47</v>
      </c>
      <c r="S2709">
        <v>1.92</v>
      </c>
      <c r="T2709">
        <v>1.39</v>
      </c>
      <c r="U2709">
        <v>1169</v>
      </c>
      <c r="V2709">
        <v>2596.2600000000002</v>
      </c>
      <c r="W2709">
        <v>6971.48</v>
      </c>
      <c r="X2709">
        <v>10454.950000000001</v>
      </c>
      <c r="Y2709">
        <v>2075.5700000000002</v>
      </c>
      <c r="Z2709">
        <v>20359.7</v>
      </c>
    </row>
    <row r="2710" spans="2:26" x14ac:dyDescent="0.25">
      <c r="B2710" s="3">
        <v>43475</v>
      </c>
      <c r="C2710">
        <v>407.62</v>
      </c>
      <c r="D2710">
        <v>4.8692000000000002</v>
      </c>
      <c r="E2710">
        <v>96.03</v>
      </c>
      <c r="F2710">
        <v>97.617099999999994</v>
      </c>
      <c r="G2710">
        <v>95.539000000000001</v>
      </c>
      <c r="H2710">
        <v>1118.55</v>
      </c>
      <c r="I2710">
        <v>1.1499999999999999</v>
      </c>
      <c r="J2710">
        <v>6.7885</v>
      </c>
      <c r="K2710">
        <v>301.25150000000002</v>
      </c>
      <c r="L2710">
        <v>3605</v>
      </c>
      <c r="M2710">
        <v>55.43</v>
      </c>
      <c r="N2710">
        <v>1286.6500000000001</v>
      </c>
      <c r="O2710">
        <v>2.9689999999999999</v>
      </c>
      <c r="P2710">
        <v>8.7949999999999999</v>
      </c>
      <c r="Q2710">
        <v>4.45</v>
      </c>
      <c r="R2710">
        <v>1.48</v>
      </c>
      <c r="S2710">
        <v>1.93</v>
      </c>
      <c r="T2710">
        <v>1.39</v>
      </c>
      <c r="U2710">
        <v>1189</v>
      </c>
      <c r="V2710">
        <v>2596.64</v>
      </c>
      <c r="W2710">
        <v>6986.07</v>
      </c>
      <c r="X2710">
        <v>10394.59</v>
      </c>
      <c r="Y2710">
        <v>2063.2800000000002</v>
      </c>
      <c r="Z2710">
        <v>20163.8</v>
      </c>
    </row>
    <row r="2711" spans="2:26" x14ac:dyDescent="0.25">
      <c r="B2711" s="3">
        <v>43474</v>
      </c>
      <c r="C2711">
        <v>404.51</v>
      </c>
      <c r="D2711">
        <v>4.8875000000000002</v>
      </c>
      <c r="E2711">
        <v>96.23</v>
      </c>
      <c r="F2711">
        <v>97.599900000000005</v>
      </c>
      <c r="G2711">
        <v>95.218999999999994</v>
      </c>
      <c r="H2711">
        <v>1122.25</v>
      </c>
      <c r="I2711">
        <v>1.1543000000000001</v>
      </c>
      <c r="J2711">
        <v>6.8159999999999998</v>
      </c>
      <c r="K2711">
        <v>303.78750000000002</v>
      </c>
      <c r="L2711">
        <v>3990</v>
      </c>
      <c r="M2711">
        <v>55.92</v>
      </c>
      <c r="N2711">
        <v>1293.56</v>
      </c>
      <c r="O2711">
        <v>2.984</v>
      </c>
      <c r="P2711">
        <v>8.7249999999999996</v>
      </c>
      <c r="Q2711">
        <v>4.45</v>
      </c>
      <c r="R2711">
        <v>1.48</v>
      </c>
      <c r="S2711">
        <v>1.91</v>
      </c>
      <c r="T2711">
        <v>1.38</v>
      </c>
      <c r="U2711">
        <v>1238</v>
      </c>
      <c r="V2711">
        <v>2584.96</v>
      </c>
      <c r="W2711">
        <v>6957.08</v>
      </c>
      <c r="X2711">
        <v>10358.209999999999</v>
      </c>
      <c r="Y2711">
        <v>2064.71</v>
      </c>
      <c r="Z2711">
        <v>20427.060000000001</v>
      </c>
    </row>
    <row r="2712" spans="2:26" x14ac:dyDescent="0.25">
      <c r="B2712" s="3">
        <v>43473</v>
      </c>
      <c r="C2712">
        <v>411.49</v>
      </c>
      <c r="D2712">
        <v>4.9999000000000002</v>
      </c>
      <c r="E2712">
        <v>96.04</v>
      </c>
      <c r="F2712">
        <v>97.403199999999998</v>
      </c>
      <c r="G2712">
        <v>95.903000000000006</v>
      </c>
      <c r="H2712">
        <v>1123.95</v>
      </c>
      <c r="I2712">
        <v>1.1440999999999999</v>
      </c>
      <c r="J2712">
        <v>6.8532000000000002</v>
      </c>
      <c r="K2712">
        <v>302.38080000000002</v>
      </c>
      <c r="L2712">
        <v>3985</v>
      </c>
      <c r="M2712">
        <v>55.02</v>
      </c>
      <c r="N2712">
        <v>1285.3900000000001</v>
      </c>
      <c r="O2712">
        <v>2.9670000000000001</v>
      </c>
      <c r="P2712">
        <v>8.82</v>
      </c>
      <c r="Q2712">
        <v>4.57</v>
      </c>
      <c r="R2712">
        <v>1.51</v>
      </c>
      <c r="S2712">
        <v>1.95</v>
      </c>
      <c r="T2712">
        <v>1.39</v>
      </c>
      <c r="U2712">
        <v>1262</v>
      </c>
      <c r="V2712">
        <v>2574.41</v>
      </c>
      <c r="W2712">
        <v>6897</v>
      </c>
      <c r="X2712">
        <v>10133.74</v>
      </c>
      <c r="Y2712">
        <v>2025.27</v>
      </c>
      <c r="Z2712">
        <v>20204.04</v>
      </c>
    </row>
    <row r="2713" spans="2:26" x14ac:dyDescent="0.25">
      <c r="B2713" s="3">
        <v>43472</v>
      </c>
      <c r="C2713">
        <v>412.44</v>
      </c>
      <c r="D2713">
        <v>5.1106999999999996</v>
      </c>
      <c r="E2713">
        <v>95.55</v>
      </c>
      <c r="F2713">
        <v>97.260099999999994</v>
      </c>
      <c r="G2713">
        <v>95.665999999999997</v>
      </c>
      <c r="H2713">
        <v>1118.7</v>
      </c>
      <c r="I2713">
        <v>1.1474</v>
      </c>
      <c r="J2713">
        <v>6.851</v>
      </c>
      <c r="K2713">
        <v>299.21749999999997</v>
      </c>
      <c r="L2713">
        <v>3985</v>
      </c>
      <c r="M2713">
        <v>54.11</v>
      </c>
      <c r="N2713">
        <v>1289.21</v>
      </c>
      <c r="O2713">
        <v>2.944</v>
      </c>
      <c r="P2713">
        <v>8.83</v>
      </c>
      <c r="Q2713">
        <v>4.7300000000000004</v>
      </c>
      <c r="R2713">
        <v>1.53</v>
      </c>
      <c r="S2713">
        <v>1.98</v>
      </c>
      <c r="T2713">
        <v>1.4</v>
      </c>
      <c r="U2713">
        <v>1247</v>
      </c>
      <c r="V2713">
        <v>2549.69</v>
      </c>
      <c r="W2713">
        <v>6823.47</v>
      </c>
      <c r="X2713">
        <v>10123.85</v>
      </c>
      <c r="Y2713">
        <v>2037.1</v>
      </c>
      <c r="Z2713">
        <v>20038.97</v>
      </c>
    </row>
    <row r="2714" spans="2:26" x14ac:dyDescent="0.25">
      <c r="B2714" s="3">
        <v>43471</v>
      </c>
      <c r="C2714">
        <v>422.43</v>
      </c>
      <c r="D2714">
        <v>5.3026</v>
      </c>
      <c r="E2714">
        <v>94.92</v>
      </c>
      <c r="F2714">
        <v>97.182299999999998</v>
      </c>
      <c r="G2714">
        <v>96.179000000000002</v>
      </c>
      <c r="H2714">
        <v>1124.45</v>
      </c>
      <c r="I2714">
        <v>1.1395</v>
      </c>
      <c r="J2714">
        <v>6.8692000000000002</v>
      </c>
      <c r="K2714">
        <v>300.59769999999997</v>
      </c>
      <c r="L2714">
        <v>3745</v>
      </c>
      <c r="M2714">
        <v>54.38</v>
      </c>
      <c r="N2714">
        <v>1286.05</v>
      </c>
      <c r="O2714">
        <v>3.044</v>
      </c>
      <c r="P2714">
        <v>8.8849999999999998</v>
      </c>
      <c r="Q2714">
        <v>4.9800000000000004</v>
      </c>
      <c r="R2714">
        <v>1.55</v>
      </c>
      <c r="S2714">
        <v>2.0099999999999998</v>
      </c>
      <c r="T2714">
        <v>1.41</v>
      </c>
      <c r="U2714">
        <v>1260</v>
      </c>
      <c r="V2714">
        <v>2531.94</v>
      </c>
      <c r="W2714">
        <v>6738.86</v>
      </c>
      <c r="X2714">
        <v>10029.65</v>
      </c>
      <c r="Y2714">
        <v>2010.25</v>
      </c>
      <c r="Z2714">
        <v>19561.96</v>
      </c>
    </row>
    <row r="2715" spans="2:26" x14ac:dyDescent="0.25">
      <c r="B2715" s="3">
        <v>43470</v>
      </c>
      <c r="C2715">
        <v>422.43</v>
      </c>
      <c r="D2715">
        <v>5.3026</v>
      </c>
      <c r="E2715">
        <v>94.92</v>
      </c>
      <c r="F2715">
        <v>97.182299999999998</v>
      </c>
      <c r="G2715">
        <v>96.179000000000002</v>
      </c>
      <c r="H2715">
        <v>1124.45</v>
      </c>
      <c r="I2715">
        <v>1.1395</v>
      </c>
      <c r="J2715">
        <v>6.8692000000000002</v>
      </c>
      <c r="K2715">
        <v>300.59769999999997</v>
      </c>
      <c r="L2715">
        <v>3745</v>
      </c>
      <c r="M2715">
        <v>54.38</v>
      </c>
      <c r="N2715">
        <v>1286.05</v>
      </c>
      <c r="O2715">
        <v>3.044</v>
      </c>
      <c r="P2715">
        <v>8.8849999999999998</v>
      </c>
      <c r="Q2715">
        <v>4.9800000000000004</v>
      </c>
      <c r="R2715">
        <v>1.55</v>
      </c>
      <c r="S2715">
        <v>2.0099999999999998</v>
      </c>
      <c r="T2715">
        <v>1.41</v>
      </c>
      <c r="U2715">
        <v>1260</v>
      </c>
      <c r="V2715">
        <v>2531.94</v>
      </c>
      <c r="W2715">
        <v>6738.86</v>
      </c>
      <c r="X2715">
        <v>10029.65</v>
      </c>
      <c r="Y2715">
        <v>2010.25</v>
      </c>
      <c r="Z2715">
        <v>19561.96</v>
      </c>
    </row>
    <row r="2716" spans="2:26" x14ac:dyDescent="0.25">
      <c r="B2716" s="3">
        <v>43469</v>
      </c>
      <c r="C2716">
        <v>422.43</v>
      </c>
      <c r="D2716">
        <v>5.3026</v>
      </c>
      <c r="E2716">
        <v>94.92</v>
      </c>
      <c r="F2716">
        <v>97.182299999999998</v>
      </c>
      <c r="G2716">
        <v>96.179000000000002</v>
      </c>
      <c r="H2716">
        <v>1124.45</v>
      </c>
      <c r="I2716">
        <v>1.1395</v>
      </c>
      <c r="J2716">
        <v>6.8692000000000002</v>
      </c>
      <c r="K2716">
        <v>300.59769999999997</v>
      </c>
      <c r="L2716">
        <v>3745</v>
      </c>
      <c r="M2716">
        <v>54.38</v>
      </c>
      <c r="N2716">
        <v>1286.05</v>
      </c>
      <c r="O2716">
        <v>3.044</v>
      </c>
      <c r="P2716">
        <v>8.8849999999999998</v>
      </c>
      <c r="Q2716">
        <v>4.9800000000000004</v>
      </c>
      <c r="R2716">
        <v>1.55</v>
      </c>
      <c r="S2716">
        <v>2.0099999999999998</v>
      </c>
      <c r="T2716">
        <v>1.41</v>
      </c>
      <c r="U2716">
        <v>1260</v>
      </c>
      <c r="V2716">
        <v>2531.94</v>
      </c>
      <c r="W2716">
        <v>6738.86</v>
      </c>
      <c r="X2716">
        <v>10029.65</v>
      </c>
      <c r="Y2716">
        <v>2010.25</v>
      </c>
      <c r="Z2716">
        <v>19561.96</v>
      </c>
    </row>
    <row r="2717" spans="2:26" x14ac:dyDescent="0.25">
      <c r="B2717" s="3">
        <v>43468</v>
      </c>
      <c r="C2717">
        <v>440.61</v>
      </c>
      <c r="D2717">
        <v>5.5715000000000003</v>
      </c>
      <c r="E2717">
        <v>94.05</v>
      </c>
      <c r="F2717">
        <v>97.219700000000003</v>
      </c>
      <c r="G2717">
        <v>96.305000000000007</v>
      </c>
      <c r="H2717">
        <v>1127.8</v>
      </c>
      <c r="I2717">
        <v>1.1394</v>
      </c>
      <c r="J2717">
        <v>6.8719999999999999</v>
      </c>
      <c r="K2717">
        <v>299.73399999999998</v>
      </c>
      <c r="L2717">
        <v>3760</v>
      </c>
      <c r="M2717">
        <v>54.21</v>
      </c>
      <c r="N2717">
        <v>1294.28</v>
      </c>
      <c r="O2717">
        <v>2.9449999999999998</v>
      </c>
      <c r="P2717">
        <v>8.9450000000000003</v>
      </c>
      <c r="Q2717">
        <v>5.37</v>
      </c>
      <c r="R2717">
        <v>1.57</v>
      </c>
      <c r="S2717">
        <v>2.04</v>
      </c>
      <c r="T2717">
        <v>1.39</v>
      </c>
      <c r="U2717">
        <v>1267</v>
      </c>
      <c r="V2717">
        <v>2447.89</v>
      </c>
      <c r="W2717">
        <v>6463.5</v>
      </c>
      <c r="X2717">
        <v>9835.4500000000007</v>
      </c>
      <c r="Y2717">
        <v>1993.7</v>
      </c>
      <c r="Z2717">
        <v>20014.77</v>
      </c>
    </row>
    <row r="2718" spans="2:26" x14ac:dyDescent="0.25">
      <c r="B2718" s="3">
        <v>43467</v>
      </c>
      <c r="C2718">
        <v>435.43</v>
      </c>
      <c r="D2718">
        <v>5.4827000000000004</v>
      </c>
      <c r="E2718">
        <v>93.86</v>
      </c>
      <c r="F2718">
        <v>97.296999999999997</v>
      </c>
      <c r="G2718">
        <v>96.819000000000003</v>
      </c>
      <c r="H2718">
        <v>1119.0999999999999</v>
      </c>
      <c r="I2718">
        <v>1.1344000000000001</v>
      </c>
      <c r="J2718">
        <v>6.8620000000000001</v>
      </c>
      <c r="K2718">
        <v>295.5684</v>
      </c>
      <c r="L2718">
        <v>3830</v>
      </c>
      <c r="M2718">
        <v>53.97</v>
      </c>
      <c r="N2718">
        <v>1284.5899999999999</v>
      </c>
      <c r="O2718">
        <v>2.9580000000000002</v>
      </c>
      <c r="P2718">
        <v>8.9700000000000006</v>
      </c>
      <c r="Q2718">
        <v>5.27</v>
      </c>
      <c r="R2718">
        <v>1.54</v>
      </c>
      <c r="S2718">
        <v>2</v>
      </c>
      <c r="T2718">
        <v>1.39</v>
      </c>
      <c r="U2718">
        <v>1282</v>
      </c>
      <c r="V2718">
        <v>2510.0300000000002</v>
      </c>
      <c r="W2718">
        <v>6665.94</v>
      </c>
      <c r="X2718">
        <v>9833.69</v>
      </c>
      <c r="Y2718">
        <v>2010</v>
      </c>
      <c r="Z2718">
        <v>20014.77</v>
      </c>
    </row>
    <row r="2719" spans="2:26" x14ac:dyDescent="0.25">
      <c r="B2719" s="3">
        <v>43466</v>
      </c>
      <c r="C2719">
        <v>434.61</v>
      </c>
      <c r="D2719">
        <v>5.452</v>
      </c>
      <c r="E2719">
        <v>93.84</v>
      </c>
      <c r="F2719">
        <v>97.334199999999996</v>
      </c>
      <c r="G2719">
        <v>96.084999999999994</v>
      </c>
      <c r="H2719">
        <v>1115.8499999999999</v>
      </c>
      <c r="I2719">
        <v>1.1465000000000001</v>
      </c>
      <c r="J2719">
        <v>6.8784999999999998</v>
      </c>
      <c r="K2719">
        <v>286.70600000000002</v>
      </c>
      <c r="L2719">
        <v>3650</v>
      </c>
      <c r="M2719">
        <v>53.15</v>
      </c>
      <c r="N2719">
        <v>1282.5999999999999</v>
      </c>
      <c r="O2719">
        <v>2.94</v>
      </c>
      <c r="P2719">
        <v>8.9949999999999992</v>
      </c>
      <c r="Q2719">
        <v>5.26</v>
      </c>
      <c r="R2719">
        <v>1.53</v>
      </c>
      <c r="S2719">
        <v>2</v>
      </c>
      <c r="T2719">
        <v>1.39</v>
      </c>
      <c r="U2719">
        <v>1271</v>
      </c>
      <c r="V2719">
        <v>2506.85</v>
      </c>
      <c r="W2719">
        <v>6635.28</v>
      </c>
      <c r="X2719">
        <v>10124.75</v>
      </c>
      <c r="Y2719">
        <v>2041.04</v>
      </c>
      <c r="Z2719">
        <v>20014.77</v>
      </c>
    </row>
    <row r="2720" spans="2:26" x14ac:dyDescent="0.25">
      <c r="B2720" s="3">
        <v>43465</v>
      </c>
      <c r="C2720">
        <v>434.61</v>
      </c>
      <c r="D2720">
        <v>5.452</v>
      </c>
      <c r="E2720">
        <v>93.84</v>
      </c>
      <c r="F2720">
        <v>97.334199999999996</v>
      </c>
      <c r="G2720">
        <v>96.173000000000002</v>
      </c>
      <c r="H2720">
        <v>1115.8499999999999</v>
      </c>
      <c r="I2720">
        <v>1.1467000000000001</v>
      </c>
      <c r="J2720">
        <v>6.8784999999999998</v>
      </c>
      <c r="K2720">
        <v>287.08600000000001</v>
      </c>
      <c r="L2720">
        <v>3650</v>
      </c>
      <c r="M2720">
        <v>53.15</v>
      </c>
      <c r="N2720">
        <v>1282.49</v>
      </c>
      <c r="O2720">
        <v>2.94</v>
      </c>
      <c r="P2720">
        <v>8.9949999999999992</v>
      </c>
      <c r="Q2720">
        <v>5.26</v>
      </c>
      <c r="R2720">
        <v>1.53</v>
      </c>
      <c r="S2720">
        <v>2</v>
      </c>
      <c r="T2720">
        <v>1.39</v>
      </c>
      <c r="U2720">
        <v>1271</v>
      </c>
      <c r="V2720">
        <v>2506.85</v>
      </c>
      <c r="W2720">
        <v>6635.28</v>
      </c>
      <c r="X2720">
        <v>10124.75</v>
      </c>
      <c r="Y2720">
        <v>2041.04</v>
      </c>
      <c r="Z2720">
        <v>20014.77</v>
      </c>
    </row>
    <row r="2721" spans="2:26" x14ac:dyDescent="0.25">
      <c r="B2721" s="3">
        <v>43464</v>
      </c>
      <c r="C2721">
        <v>431.53</v>
      </c>
      <c r="D2721">
        <v>5.4157000000000002</v>
      </c>
      <c r="E2721">
        <v>93.82</v>
      </c>
      <c r="F2721">
        <v>97.406899999999993</v>
      </c>
      <c r="G2721">
        <v>96.402000000000001</v>
      </c>
      <c r="H2721">
        <v>1115.8499999999999</v>
      </c>
      <c r="I2721">
        <v>1.1444000000000001</v>
      </c>
      <c r="J2721">
        <v>6.8784999999999998</v>
      </c>
      <c r="K2721">
        <v>287.79320000000001</v>
      </c>
      <c r="L2721">
        <v>3708.56</v>
      </c>
      <c r="M2721">
        <v>52.12</v>
      </c>
      <c r="N2721">
        <v>1280.71</v>
      </c>
      <c r="O2721">
        <v>3.3029999999999999</v>
      </c>
      <c r="P2721">
        <v>9.0250000000000004</v>
      </c>
      <c r="Q2721">
        <v>5.22</v>
      </c>
      <c r="R2721">
        <v>1.52</v>
      </c>
      <c r="S2721">
        <v>1.99</v>
      </c>
      <c r="T2721">
        <v>1.36</v>
      </c>
      <c r="U2721">
        <v>1271</v>
      </c>
      <c r="V2721">
        <v>2485.7399999999998</v>
      </c>
      <c r="W2721">
        <v>6584.52</v>
      </c>
      <c r="X2721">
        <v>9992.2199999999993</v>
      </c>
      <c r="Y2721">
        <v>2041.04</v>
      </c>
      <c r="Z2721">
        <v>20014.77</v>
      </c>
    </row>
    <row r="2722" spans="2:26" x14ac:dyDescent="0.25">
      <c r="B2722" s="3">
        <v>43463</v>
      </c>
      <c r="C2722">
        <v>431.53</v>
      </c>
      <c r="D2722">
        <v>5.4157000000000002</v>
      </c>
      <c r="E2722">
        <v>93.82</v>
      </c>
      <c r="F2722">
        <v>97.406899999999993</v>
      </c>
      <c r="G2722">
        <v>96.402000000000001</v>
      </c>
      <c r="H2722">
        <v>1115.8499999999999</v>
      </c>
      <c r="I2722">
        <v>1.1444000000000001</v>
      </c>
      <c r="J2722">
        <v>6.8784999999999998</v>
      </c>
      <c r="K2722">
        <v>287.79320000000001</v>
      </c>
      <c r="L2722">
        <v>3708.56</v>
      </c>
      <c r="M2722">
        <v>52.12</v>
      </c>
      <c r="N2722">
        <v>1280.71</v>
      </c>
      <c r="O2722">
        <v>3.3029999999999999</v>
      </c>
      <c r="P2722">
        <v>9.0250000000000004</v>
      </c>
      <c r="Q2722">
        <v>5.22</v>
      </c>
      <c r="R2722">
        <v>1.52</v>
      </c>
      <c r="S2722">
        <v>1.99</v>
      </c>
      <c r="T2722">
        <v>1.36</v>
      </c>
      <c r="U2722">
        <v>1271</v>
      </c>
      <c r="V2722">
        <v>2485.7399999999998</v>
      </c>
      <c r="W2722">
        <v>6584.52</v>
      </c>
      <c r="X2722">
        <v>9992.2199999999993</v>
      </c>
      <c r="Y2722">
        <v>2041.04</v>
      </c>
      <c r="Z2722">
        <v>20014.77</v>
      </c>
    </row>
    <row r="2723" spans="2:26" x14ac:dyDescent="0.25">
      <c r="B2723" s="3">
        <v>43462</v>
      </c>
      <c r="C2723">
        <v>431.53</v>
      </c>
      <c r="D2723">
        <v>5.4157000000000002</v>
      </c>
      <c r="E2723">
        <v>93.81</v>
      </c>
      <c r="F2723">
        <v>97.406899999999993</v>
      </c>
      <c r="G2723">
        <v>96.402000000000001</v>
      </c>
      <c r="H2723">
        <v>1115.8499999999999</v>
      </c>
      <c r="I2723">
        <v>1.1444000000000001</v>
      </c>
      <c r="J2723">
        <v>6.8784999999999998</v>
      </c>
      <c r="K2723">
        <v>287.79320000000001</v>
      </c>
      <c r="L2723">
        <v>3708.56</v>
      </c>
      <c r="M2723">
        <v>52.12</v>
      </c>
      <c r="N2723">
        <v>1280.71</v>
      </c>
      <c r="O2723">
        <v>3.3029999999999999</v>
      </c>
      <c r="P2723">
        <v>9.0250000000000004</v>
      </c>
      <c r="Q2723">
        <v>5.22</v>
      </c>
      <c r="R2723">
        <v>1.52</v>
      </c>
      <c r="S2723">
        <v>1.99</v>
      </c>
      <c r="T2723">
        <v>1.36</v>
      </c>
      <c r="U2723">
        <v>1271</v>
      </c>
      <c r="V2723">
        <v>2485.7399999999998</v>
      </c>
      <c r="W2723">
        <v>6584.52</v>
      </c>
      <c r="X2723">
        <v>9992.2199999999993</v>
      </c>
      <c r="Y2723">
        <v>2041.04</v>
      </c>
      <c r="Z2723">
        <v>20014.77</v>
      </c>
    </row>
    <row r="2724" spans="2:26" x14ac:dyDescent="0.25">
      <c r="B2724" s="3">
        <v>43461</v>
      </c>
      <c r="C2724">
        <v>430.41</v>
      </c>
      <c r="D2724">
        <v>5.4688999999999997</v>
      </c>
      <c r="E2724">
        <v>93.83</v>
      </c>
      <c r="F2724">
        <v>97.415899999999993</v>
      </c>
      <c r="G2724">
        <v>96.480999999999995</v>
      </c>
      <c r="H2724">
        <v>1120.25</v>
      </c>
      <c r="I2724">
        <v>1.143</v>
      </c>
      <c r="J2724">
        <v>6.8662999999999998</v>
      </c>
      <c r="K2724">
        <v>289.18770000000001</v>
      </c>
      <c r="L2724">
        <v>3565</v>
      </c>
      <c r="M2724">
        <v>52.18</v>
      </c>
      <c r="N2724">
        <v>1275.71</v>
      </c>
      <c r="O2724">
        <v>3.6419999999999999</v>
      </c>
      <c r="P2724">
        <v>9.0299999999999994</v>
      </c>
      <c r="Q2724">
        <v>5.31</v>
      </c>
      <c r="R2724">
        <v>1.52</v>
      </c>
      <c r="S2724">
        <v>1.99</v>
      </c>
      <c r="T2724">
        <v>1.4</v>
      </c>
      <c r="U2724">
        <v>1271</v>
      </c>
      <c r="V2724">
        <v>2488.83</v>
      </c>
      <c r="W2724">
        <v>6579.49</v>
      </c>
      <c r="X2724">
        <v>9991.06</v>
      </c>
      <c r="Y2724">
        <v>2028.44</v>
      </c>
      <c r="Z2724">
        <v>20077.62</v>
      </c>
    </row>
    <row r="2725" spans="2:26" x14ac:dyDescent="0.25">
      <c r="B2725" s="3">
        <v>43460</v>
      </c>
      <c r="C2725">
        <v>426.47</v>
      </c>
      <c r="D2725">
        <v>5.45</v>
      </c>
      <c r="E2725">
        <v>93.98</v>
      </c>
      <c r="F2725">
        <v>97.433099999999996</v>
      </c>
      <c r="G2725">
        <v>97.05</v>
      </c>
      <c r="H2725">
        <v>1125.3499999999999</v>
      </c>
      <c r="I2725">
        <v>1.1353</v>
      </c>
      <c r="J2725">
        <v>6.8853999999999997</v>
      </c>
      <c r="K2725">
        <v>286.56349999999998</v>
      </c>
      <c r="L2725">
        <v>3760</v>
      </c>
      <c r="M2725">
        <v>53.74</v>
      </c>
      <c r="N2725">
        <v>1267.1400000000001</v>
      </c>
      <c r="O2725">
        <v>3.5430000000000001</v>
      </c>
      <c r="P2725">
        <v>9.0950000000000006</v>
      </c>
      <c r="Q2725">
        <v>5.3</v>
      </c>
      <c r="R2725">
        <v>1.5</v>
      </c>
      <c r="S2725">
        <v>1.96</v>
      </c>
      <c r="T2725">
        <v>1.34</v>
      </c>
      <c r="U2725">
        <v>1271</v>
      </c>
      <c r="V2725">
        <v>2467.6999999999998</v>
      </c>
      <c r="W2725">
        <v>6554.36</v>
      </c>
      <c r="X2725">
        <v>10062.94</v>
      </c>
      <c r="Y2725">
        <v>2028.01</v>
      </c>
      <c r="Z2725">
        <v>19327.060000000001</v>
      </c>
    </row>
    <row r="2726" spans="2:26" x14ac:dyDescent="0.25">
      <c r="B2726" s="3">
        <v>43459</v>
      </c>
      <c r="C2726">
        <v>430.63</v>
      </c>
      <c r="D2726">
        <v>5.4497999999999998</v>
      </c>
      <c r="E2726">
        <v>94.18</v>
      </c>
      <c r="F2726">
        <v>97.433099999999996</v>
      </c>
      <c r="G2726">
        <v>96.581000000000003</v>
      </c>
      <c r="H2726">
        <v>1125.2</v>
      </c>
      <c r="I2726">
        <v>1.1392</v>
      </c>
      <c r="J2726">
        <v>6.8871000000000002</v>
      </c>
      <c r="K2726">
        <v>288.24650000000003</v>
      </c>
      <c r="L2726">
        <v>4070</v>
      </c>
      <c r="M2726">
        <v>50.86</v>
      </c>
      <c r="N2726">
        <v>1268.54</v>
      </c>
      <c r="O2726">
        <v>3.4670000000000001</v>
      </c>
      <c r="P2726">
        <v>9.1</v>
      </c>
      <c r="Q2726">
        <v>5.3</v>
      </c>
      <c r="R2726">
        <v>1.5</v>
      </c>
      <c r="S2726">
        <v>1.96</v>
      </c>
      <c r="T2726">
        <v>1.34</v>
      </c>
      <c r="U2726">
        <v>1271</v>
      </c>
      <c r="V2726">
        <v>2351.1</v>
      </c>
      <c r="W2726">
        <v>6192.92</v>
      </c>
      <c r="X2726">
        <v>10062.94</v>
      </c>
      <c r="Y2726">
        <v>2055.0100000000002</v>
      </c>
      <c r="Z2726">
        <v>19155.740000000002</v>
      </c>
    </row>
    <row r="2727" spans="2:26" x14ac:dyDescent="0.25">
      <c r="B2727" s="3">
        <v>43458</v>
      </c>
      <c r="C2727">
        <v>430.63</v>
      </c>
      <c r="D2727">
        <v>5.4497999999999998</v>
      </c>
      <c r="E2727">
        <v>94.18</v>
      </c>
      <c r="F2727">
        <v>97.433099999999996</v>
      </c>
      <c r="G2727">
        <v>96.552999999999997</v>
      </c>
      <c r="H2727">
        <v>1125.2</v>
      </c>
      <c r="I2727">
        <v>1.1406000000000001</v>
      </c>
      <c r="J2727">
        <v>6.8990999999999998</v>
      </c>
      <c r="K2727">
        <v>288.12799999999999</v>
      </c>
      <c r="L2727">
        <v>4070</v>
      </c>
      <c r="M2727">
        <v>50.86</v>
      </c>
      <c r="N2727">
        <v>1269.22</v>
      </c>
      <c r="O2727">
        <v>3.4670000000000001</v>
      </c>
      <c r="P2727">
        <v>9.1</v>
      </c>
      <c r="Q2727">
        <v>5.3</v>
      </c>
      <c r="R2727">
        <v>1.5</v>
      </c>
      <c r="S2727">
        <v>1.96</v>
      </c>
      <c r="T2727">
        <v>1.34</v>
      </c>
      <c r="U2727">
        <v>1271</v>
      </c>
      <c r="V2727">
        <v>2351.1</v>
      </c>
      <c r="W2727">
        <v>6192.92</v>
      </c>
      <c r="X2727">
        <v>10062.94</v>
      </c>
      <c r="Y2727">
        <v>2055.0100000000002</v>
      </c>
      <c r="Z2727">
        <v>20166.189999999999</v>
      </c>
    </row>
    <row r="2728" spans="2:26" x14ac:dyDescent="0.25">
      <c r="B2728" s="3">
        <v>43457</v>
      </c>
      <c r="C2728">
        <v>425.92</v>
      </c>
      <c r="D2728">
        <v>5.3512000000000004</v>
      </c>
      <c r="E2728">
        <v>94.22</v>
      </c>
      <c r="F2728">
        <v>97.447500000000005</v>
      </c>
      <c r="G2728">
        <v>96.956000000000003</v>
      </c>
      <c r="H2728">
        <v>1122.55</v>
      </c>
      <c r="I2728">
        <v>1.1372</v>
      </c>
      <c r="J2728">
        <v>6.9065000000000003</v>
      </c>
      <c r="K2728">
        <v>289.19349999999997</v>
      </c>
      <c r="L2728">
        <v>3775</v>
      </c>
      <c r="M2728">
        <v>51.41</v>
      </c>
      <c r="N2728">
        <v>1256.94</v>
      </c>
      <c r="O2728">
        <v>3.8159999999999998</v>
      </c>
      <c r="P2728">
        <v>9.1</v>
      </c>
      <c r="Q2728">
        <v>5.14</v>
      </c>
      <c r="R2728">
        <v>1.48</v>
      </c>
      <c r="S2728">
        <v>1.93</v>
      </c>
      <c r="T2728">
        <v>1.34</v>
      </c>
      <c r="U2728">
        <v>1279</v>
      </c>
      <c r="V2728">
        <v>2416.62</v>
      </c>
      <c r="W2728">
        <v>6333</v>
      </c>
      <c r="X2728">
        <v>10100.950000000001</v>
      </c>
      <c r="Y2728">
        <v>2061.4899999999998</v>
      </c>
      <c r="Z2728">
        <v>20166.189999999999</v>
      </c>
    </row>
    <row r="2729" spans="2:26" x14ac:dyDescent="0.25">
      <c r="B2729" s="3">
        <v>43456</v>
      </c>
      <c r="C2729">
        <v>425.92</v>
      </c>
      <c r="D2729">
        <v>5.3512000000000004</v>
      </c>
      <c r="E2729">
        <v>94.22</v>
      </c>
      <c r="F2729">
        <v>97.447500000000005</v>
      </c>
      <c r="G2729">
        <v>96.956000000000003</v>
      </c>
      <c r="H2729">
        <v>1122.55</v>
      </c>
      <c r="I2729">
        <v>1.1372</v>
      </c>
      <c r="J2729">
        <v>6.9065000000000003</v>
      </c>
      <c r="K2729">
        <v>289.19349999999997</v>
      </c>
      <c r="L2729">
        <v>3775</v>
      </c>
      <c r="M2729">
        <v>51.41</v>
      </c>
      <c r="N2729">
        <v>1256.94</v>
      </c>
      <c r="O2729">
        <v>3.8159999999999998</v>
      </c>
      <c r="P2729">
        <v>9.1</v>
      </c>
      <c r="Q2729">
        <v>5.14</v>
      </c>
      <c r="R2729">
        <v>1.48</v>
      </c>
      <c r="S2729">
        <v>1.93</v>
      </c>
      <c r="T2729">
        <v>1.34</v>
      </c>
      <c r="U2729">
        <v>1279</v>
      </c>
      <c r="V2729">
        <v>2416.62</v>
      </c>
      <c r="W2729">
        <v>6333</v>
      </c>
      <c r="X2729">
        <v>10100.950000000001</v>
      </c>
      <c r="Y2729">
        <v>2061.4899999999998</v>
      </c>
      <c r="Z2729">
        <v>20166.189999999999</v>
      </c>
    </row>
    <row r="2730" spans="2:26" x14ac:dyDescent="0.25">
      <c r="B2730" s="3">
        <v>43455</v>
      </c>
      <c r="C2730">
        <v>425.92</v>
      </c>
      <c r="D2730">
        <v>5.3512000000000004</v>
      </c>
      <c r="E2730">
        <v>94.22</v>
      </c>
      <c r="F2730">
        <v>97.447500000000005</v>
      </c>
      <c r="G2730">
        <v>96.956000000000003</v>
      </c>
      <c r="H2730">
        <v>1122.55</v>
      </c>
      <c r="I2730">
        <v>1.1372</v>
      </c>
      <c r="J2730">
        <v>6.9065000000000003</v>
      </c>
      <c r="K2730">
        <v>289.19349999999997</v>
      </c>
      <c r="L2730">
        <v>3775</v>
      </c>
      <c r="M2730">
        <v>51.41</v>
      </c>
      <c r="N2730">
        <v>1256.94</v>
      </c>
      <c r="O2730">
        <v>3.8159999999999998</v>
      </c>
      <c r="P2730">
        <v>9.1</v>
      </c>
      <c r="Q2730">
        <v>5.14</v>
      </c>
      <c r="R2730">
        <v>1.48</v>
      </c>
      <c r="S2730">
        <v>1.93</v>
      </c>
      <c r="T2730">
        <v>1.34</v>
      </c>
      <c r="U2730">
        <v>1279</v>
      </c>
      <c r="V2730">
        <v>2416.62</v>
      </c>
      <c r="W2730">
        <v>6333</v>
      </c>
      <c r="X2730">
        <v>10100.950000000001</v>
      </c>
      <c r="Y2730">
        <v>2061.4899999999998</v>
      </c>
      <c r="Z2730">
        <v>20166.189999999999</v>
      </c>
    </row>
    <row r="2731" spans="2:26" x14ac:dyDescent="0.25">
      <c r="B2731" s="3">
        <v>43454</v>
      </c>
      <c r="C2731">
        <v>422.76</v>
      </c>
      <c r="D2731">
        <v>5.2968000000000002</v>
      </c>
      <c r="E2731">
        <v>94.5</v>
      </c>
      <c r="F2731">
        <v>97.495900000000006</v>
      </c>
      <c r="G2731">
        <v>96.275999999999996</v>
      </c>
      <c r="H2731">
        <v>1127.7</v>
      </c>
      <c r="I2731">
        <v>1.1446000000000001</v>
      </c>
      <c r="J2731">
        <v>6.8849999999999998</v>
      </c>
      <c r="K2731">
        <v>292.29700000000003</v>
      </c>
      <c r="L2731">
        <v>3875</v>
      </c>
      <c r="M2731">
        <v>51.09</v>
      </c>
      <c r="N2731">
        <v>1259.8599999999999</v>
      </c>
      <c r="O2731">
        <v>3.5830000000000002</v>
      </c>
      <c r="P2731">
        <v>9.125</v>
      </c>
      <c r="Q2731">
        <v>5.08</v>
      </c>
      <c r="R2731">
        <v>1.46</v>
      </c>
      <c r="S2731">
        <v>1.91</v>
      </c>
      <c r="T2731">
        <v>1.34</v>
      </c>
      <c r="U2731">
        <v>1318</v>
      </c>
      <c r="V2731">
        <v>2467.42</v>
      </c>
      <c r="W2731">
        <v>6528.41</v>
      </c>
      <c r="X2731">
        <v>10090.75</v>
      </c>
      <c r="Y2731">
        <v>2060.12</v>
      </c>
      <c r="Z2731">
        <v>20392.580000000002</v>
      </c>
    </row>
    <row r="2732" spans="2:26" x14ac:dyDescent="0.25">
      <c r="B2732" s="3">
        <v>43453</v>
      </c>
      <c r="C2732">
        <v>424.33</v>
      </c>
      <c r="D2732">
        <v>5.1059999999999999</v>
      </c>
      <c r="E2732">
        <v>94.79</v>
      </c>
      <c r="F2732">
        <v>97.562700000000007</v>
      </c>
      <c r="G2732">
        <v>97.034999999999997</v>
      </c>
      <c r="H2732">
        <v>1123.4000000000001</v>
      </c>
      <c r="I2732">
        <v>1.1375999999999999</v>
      </c>
      <c r="J2732">
        <v>6.8910999999999998</v>
      </c>
      <c r="K2732">
        <v>289.84519999999998</v>
      </c>
      <c r="L2732">
        <v>3695</v>
      </c>
      <c r="M2732">
        <v>51.52</v>
      </c>
      <c r="N2732">
        <v>1243.08</v>
      </c>
      <c r="O2732">
        <v>3.726</v>
      </c>
      <c r="P2732">
        <v>9.2949999999999999</v>
      </c>
      <c r="Q2732">
        <v>4.75</v>
      </c>
      <c r="R2732">
        <v>1.43</v>
      </c>
      <c r="S2732">
        <v>1.87</v>
      </c>
      <c r="T2732">
        <v>1.34</v>
      </c>
      <c r="U2732">
        <v>1378</v>
      </c>
      <c r="V2732">
        <v>2506.96</v>
      </c>
      <c r="W2732">
        <v>6636.83</v>
      </c>
      <c r="X2732">
        <v>10195.59</v>
      </c>
      <c r="Y2732">
        <v>2078.84</v>
      </c>
      <c r="Z2732">
        <v>20987.919999999998</v>
      </c>
    </row>
    <row r="2733" spans="2:26" x14ac:dyDescent="0.25">
      <c r="B2733" s="3">
        <v>43452</v>
      </c>
      <c r="C2733">
        <v>418.18</v>
      </c>
      <c r="D2733">
        <v>5.0418000000000003</v>
      </c>
      <c r="E2733">
        <v>94.94</v>
      </c>
      <c r="F2733">
        <v>97.639499999999998</v>
      </c>
      <c r="G2733">
        <v>97.103999999999999</v>
      </c>
      <c r="H2733">
        <v>1130</v>
      </c>
      <c r="I2733">
        <v>1.1361000000000001</v>
      </c>
      <c r="J2733">
        <v>6.8951000000000002</v>
      </c>
      <c r="K2733">
        <v>288.19569999999999</v>
      </c>
      <c r="L2733">
        <v>3495</v>
      </c>
      <c r="M2733">
        <v>50.56</v>
      </c>
      <c r="N2733">
        <v>1249.42</v>
      </c>
      <c r="O2733">
        <v>3.8380000000000001</v>
      </c>
      <c r="P2733">
        <v>9.2550000000000008</v>
      </c>
      <c r="Q2733">
        <v>4.6399999999999997</v>
      </c>
      <c r="R2733">
        <v>1.42</v>
      </c>
      <c r="S2733">
        <v>1.85</v>
      </c>
      <c r="T2733">
        <v>1.34</v>
      </c>
      <c r="U2733">
        <v>1395</v>
      </c>
      <c r="V2733">
        <v>2546.16</v>
      </c>
      <c r="W2733">
        <v>6783.91</v>
      </c>
      <c r="X2733">
        <v>10230.52</v>
      </c>
      <c r="Y2733">
        <v>2062.11</v>
      </c>
      <c r="Z2733">
        <v>21115.45</v>
      </c>
    </row>
    <row r="2734" spans="2:26" x14ac:dyDescent="0.25">
      <c r="B2734" s="3">
        <v>43451</v>
      </c>
      <c r="C2734">
        <v>414.14</v>
      </c>
      <c r="D2734">
        <v>4.9372999999999996</v>
      </c>
      <c r="E2734">
        <v>95.24</v>
      </c>
      <c r="F2734">
        <v>97.7012</v>
      </c>
      <c r="G2734">
        <v>97.1</v>
      </c>
      <c r="H2734">
        <v>1131.45</v>
      </c>
      <c r="I2734">
        <v>1.1348</v>
      </c>
      <c r="J2734">
        <v>6.8971999999999998</v>
      </c>
      <c r="K2734">
        <v>289.72039999999998</v>
      </c>
      <c r="L2734">
        <v>3530</v>
      </c>
      <c r="M2734">
        <v>51.96</v>
      </c>
      <c r="N2734">
        <v>1245.8499999999999</v>
      </c>
      <c r="O2734">
        <v>3.528</v>
      </c>
      <c r="P2734">
        <v>9.6</v>
      </c>
      <c r="Q2734">
        <v>4.47</v>
      </c>
      <c r="R2734">
        <v>1.41</v>
      </c>
      <c r="S2734">
        <v>1.83</v>
      </c>
      <c r="T2734">
        <v>1.33</v>
      </c>
      <c r="U2734">
        <v>1406</v>
      </c>
      <c r="V2734">
        <v>2545.94</v>
      </c>
      <c r="W2734">
        <v>6753.73</v>
      </c>
      <c r="X2734">
        <v>10351.81</v>
      </c>
      <c r="Y2734">
        <v>2071.09</v>
      </c>
      <c r="Z2734">
        <v>21506.880000000001</v>
      </c>
    </row>
    <row r="2735" spans="2:26" x14ac:dyDescent="0.25">
      <c r="B2735" s="3">
        <v>43450</v>
      </c>
      <c r="C2735">
        <v>412.84</v>
      </c>
      <c r="D2735">
        <v>4.8685999999999998</v>
      </c>
      <c r="E2735">
        <v>95.45</v>
      </c>
      <c r="F2735">
        <v>97.712599999999995</v>
      </c>
      <c r="G2735">
        <v>97.442999999999998</v>
      </c>
      <c r="H2735">
        <v>1130.75</v>
      </c>
      <c r="I2735">
        <v>1.1306</v>
      </c>
      <c r="J2735">
        <v>6.9076000000000004</v>
      </c>
      <c r="K2735">
        <v>289.0763</v>
      </c>
      <c r="L2735">
        <v>3145</v>
      </c>
      <c r="M2735">
        <v>51.79</v>
      </c>
      <c r="N2735">
        <v>1239.02</v>
      </c>
      <c r="O2735">
        <v>3.827</v>
      </c>
      <c r="P2735">
        <v>9.5</v>
      </c>
      <c r="Q2735">
        <v>4.37</v>
      </c>
      <c r="R2735">
        <v>1.4</v>
      </c>
      <c r="S2735">
        <v>1.83</v>
      </c>
      <c r="T2735">
        <v>1.33</v>
      </c>
      <c r="U2735">
        <v>1401</v>
      </c>
      <c r="V2735">
        <v>2599.9499999999998</v>
      </c>
      <c r="W2735">
        <v>6910.67</v>
      </c>
      <c r="X2735">
        <v>10359.43</v>
      </c>
      <c r="Y2735">
        <v>2069.38</v>
      </c>
      <c r="Z2735">
        <v>21374.83</v>
      </c>
    </row>
    <row r="2736" spans="2:26" x14ac:dyDescent="0.25">
      <c r="B2736" s="3">
        <v>43449</v>
      </c>
      <c r="C2736">
        <v>412.84</v>
      </c>
      <c r="D2736">
        <v>4.8685999999999998</v>
      </c>
      <c r="E2736">
        <v>95.45</v>
      </c>
      <c r="F2736">
        <v>97.712599999999995</v>
      </c>
      <c r="G2736">
        <v>97.442999999999998</v>
      </c>
      <c r="H2736">
        <v>1130.75</v>
      </c>
      <c r="I2736">
        <v>1.1306</v>
      </c>
      <c r="J2736">
        <v>6.9076000000000004</v>
      </c>
      <c r="K2736">
        <v>289.0763</v>
      </c>
      <c r="L2736">
        <v>3145</v>
      </c>
      <c r="M2736">
        <v>51.79</v>
      </c>
      <c r="N2736">
        <v>1239.02</v>
      </c>
      <c r="O2736">
        <v>3.827</v>
      </c>
      <c r="P2736">
        <v>9.5</v>
      </c>
      <c r="Q2736">
        <v>4.37</v>
      </c>
      <c r="R2736">
        <v>1.4</v>
      </c>
      <c r="S2736">
        <v>1.83</v>
      </c>
      <c r="T2736">
        <v>1.33</v>
      </c>
      <c r="U2736">
        <v>1401</v>
      </c>
      <c r="V2736">
        <v>2599.9499999999998</v>
      </c>
      <c r="W2736">
        <v>6910.67</v>
      </c>
      <c r="X2736">
        <v>10359.43</v>
      </c>
      <c r="Y2736">
        <v>2069.38</v>
      </c>
      <c r="Z2736">
        <v>21374.83</v>
      </c>
    </row>
    <row r="2737" spans="2:26" x14ac:dyDescent="0.25">
      <c r="B2737" s="3">
        <v>43448</v>
      </c>
      <c r="C2737">
        <v>412.84</v>
      </c>
      <c r="D2737">
        <v>4.8685999999999998</v>
      </c>
      <c r="E2737">
        <v>95.44</v>
      </c>
      <c r="F2737">
        <v>97.712599999999995</v>
      </c>
      <c r="G2737">
        <v>97.442999999999998</v>
      </c>
      <c r="H2737">
        <v>1130.75</v>
      </c>
      <c r="I2737">
        <v>1.1306</v>
      </c>
      <c r="J2737">
        <v>6.9076000000000004</v>
      </c>
      <c r="K2737">
        <v>289.0763</v>
      </c>
      <c r="L2737">
        <v>3145</v>
      </c>
      <c r="M2737">
        <v>51.79</v>
      </c>
      <c r="N2737">
        <v>1239.02</v>
      </c>
      <c r="O2737">
        <v>3.827</v>
      </c>
      <c r="P2737">
        <v>9.5</v>
      </c>
      <c r="Q2737">
        <v>4.37</v>
      </c>
      <c r="R2737">
        <v>1.4</v>
      </c>
      <c r="S2737">
        <v>1.83</v>
      </c>
      <c r="T2737">
        <v>1.33</v>
      </c>
      <c r="U2737">
        <v>1401</v>
      </c>
      <c r="V2737">
        <v>2599.9499999999998</v>
      </c>
      <c r="W2737">
        <v>6910.67</v>
      </c>
      <c r="X2737">
        <v>10359.43</v>
      </c>
      <c r="Y2737">
        <v>2069.38</v>
      </c>
      <c r="Z2737">
        <v>21374.83</v>
      </c>
    </row>
    <row r="2738" spans="2:26" x14ac:dyDescent="0.25">
      <c r="B2738" s="3">
        <v>43447</v>
      </c>
      <c r="C2738">
        <v>410.29</v>
      </c>
      <c r="D2738">
        <v>4.8139000000000003</v>
      </c>
      <c r="E2738">
        <v>95.52</v>
      </c>
      <c r="F2738">
        <v>97.737499999999997</v>
      </c>
      <c r="G2738">
        <v>97.063999999999993</v>
      </c>
      <c r="H2738">
        <v>1123.4000000000001</v>
      </c>
      <c r="I2738">
        <v>1.1361000000000001</v>
      </c>
      <c r="J2738">
        <v>6.8815999999999997</v>
      </c>
      <c r="K2738">
        <v>289.23689999999999</v>
      </c>
      <c r="L2738">
        <v>3215</v>
      </c>
      <c r="M2738">
        <v>52.25</v>
      </c>
      <c r="N2738">
        <v>1241.99</v>
      </c>
      <c r="O2738">
        <v>4.1239999999999997</v>
      </c>
      <c r="P2738">
        <v>9.4949999999999992</v>
      </c>
      <c r="Q2738">
        <v>4.3</v>
      </c>
      <c r="R2738">
        <v>1.4</v>
      </c>
      <c r="S2738">
        <v>1.83</v>
      </c>
      <c r="T2738">
        <v>1.32</v>
      </c>
      <c r="U2738">
        <v>1365</v>
      </c>
      <c r="V2738">
        <v>2650.54</v>
      </c>
      <c r="W2738">
        <v>7070.33</v>
      </c>
      <c r="X2738">
        <v>10556.85</v>
      </c>
      <c r="Y2738">
        <v>2095.5500000000002</v>
      </c>
      <c r="Z2738">
        <v>21816.19</v>
      </c>
    </row>
    <row r="2739" spans="2:26" x14ac:dyDescent="0.25">
      <c r="B2739" s="3">
        <v>43446</v>
      </c>
      <c r="C2739">
        <v>414.27</v>
      </c>
      <c r="D2739">
        <v>4.8510999999999997</v>
      </c>
      <c r="E2739">
        <v>95.59</v>
      </c>
      <c r="F2739">
        <v>97.7637</v>
      </c>
      <c r="G2739">
        <v>97.043999999999997</v>
      </c>
      <c r="H2739">
        <v>1128.7</v>
      </c>
      <c r="I2739">
        <v>1.1369</v>
      </c>
      <c r="J2739">
        <v>6.88</v>
      </c>
      <c r="K2739">
        <v>291.58800000000002</v>
      </c>
      <c r="L2739">
        <v>3420</v>
      </c>
      <c r="M2739">
        <v>51.57</v>
      </c>
      <c r="N2739">
        <v>1245.6600000000001</v>
      </c>
      <c r="O2739">
        <v>4.1360000000000001</v>
      </c>
      <c r="P2739">
        <v>9.4949999999999992</v>
      </c>
      <c r="Q2739">
        <v>4.3099999999999996</v>
      </c>
      <c r="R2739">
        <v>1.42</v>
      </c>
      <c r="S2739">
        <v>1.85</v>
      </c>
      <c r="T2739">
        <v>1.31</v>
      </c>
      <c r="U2739">
        <v>1353</v>
      </c>
      <c r="V2739">
        <v>2651.07</v>
      </c>
      <c r="W2739">
        <v>7098.31</v>
      </c>
      <c r="X2739">
        <v>10417.16</v>
      </c>
      <c r="Y2739">
        <v>2082.5700000000002</v>
      </c>
      <c r="Z2739">
        <v>21602.75</v>
      </c>
    </row>
    <row r="2740" spans="2:26" x14ac:dyDescent="0.25">
      <c r="B2740" s="3">
        <v>43445</v>
      </c>
      <c r="C2740">
        <v>421.46</v>
      </c>
      <c r="D2740">
        <v>4.9279000000000002</v>
      </c>
      <c r="E2740">
        <v>95.76</v>
      </c>
      <c r="F2740">
        <v>97.793300000000002</v>
      </c>
      <c r="G2740">
        <v>97.388000000000005</v>
      </c>
      <c r="H2740">
        <v>1129.95</v>
      </c>
      <c r="I2740">
        <v>1.1316999999999999</v>
      </c>
      <c r="J2740">
        <v>6.9</v>
      </c>
      <c r="K2740">
        <v>289.32440000000003</v>
      </c>
      <c r="L2740">
        <v>3320</v>
      </c>
      <c r="M2740">
        <v>51.42</v>
      </c>
      <c r="N2740">
        <v>1243.25</v>
      </c>
      <c r="O2740">
        <v>4.407</v>
      </c>
      <c r="P2740">
        <v>9.4949999999999992</v>
      </c>
      <c r="Q2740">
        <v>4.3899999999999997</v>
      </c>
      <c r="R2740">
        <v>1.44</v>
      </c>
      <c r="S2740">
        <v>1.88</v>
      </c>
      <c r="T2740">
        <v>1.3</v>
      </c>
      <c r="U2740">
        <v>1364</v>
      </c>
      <c r="V2740">
        <v>2636.78</v>
      </c>
      <c r="W2740">
        <v>7031.83</v>
      </c>
      <c r="X2740">
        <v>10245.01</v>
      </c>
      <c r="Y2740">
        <v>2052.9699999999998</v>
      </c>
      <c r="Z2740">
        <v>21148.02</v>
      </c>
    </row>
    <row r="2741" spans="2:26" x14ac:dyDescent="0.25">
      <c r="B2741" s="3">
        <v>43444</v>
      </c>
      <c r="C2741">
        <v>425.24</v>
      </c>
      <c r="D2741">
        <v>4.9701000000000004</v>
      </c>
      <c r="E2741">
        <v>95.99</v>
      </c>
      <c r="F2741">
        <v>97.794799999999995</v>
      </c>
      <c r="G2741">
        <v>97.218999999999994</v>
      </c>
      <c r="H2741">
        <v>1126.8</v>
      </c>
      <c r="I2741">
        <v>1.1355999999999999</v>
      </c>
      <c r="J2741">
        <v>6.9116999999999997</v>
      </c>
      <c r="K2741">
        <v>288.15269999999998</v>
      </c>
      <c r="L2741">
        <v>3375</v>
      </c>
      <c r="M2741">
        <v>51.34</v>
      </c>
      <c r="N2741">
        <v>1244.46</v>
      </c>
      <c r="O2741">
        <v>4.5449999999999999</v>
      </c>
      <c r="P2741">
        <v>9.5</v>
      </c>
      <c r="Q2741">
        <v>4.46</v>
      </c>
      <c r="R2741">
        <v>1.45</v>
      </c>
      <c r="S2741">
        <v>1.91</v>
      </c>
      <c r="T2741">
        <v>1.3</v>
      </c>
      <c r="U2741">
        <v>1385</v>
      </c>
      <c r="V2741">
        <v>2637.72</v>
      </c>
      <c r="W2741">
        <v>7020.52</v>
      </c>
      <c r="X2741">
        <v>10273.200000000001</v>
      </c>
      <c r="Y2741">
        <v>2053.79</v>
      </c>
      <c r="Z2741">
        <v>21219.5</v>
      </c>
    </row>
    <row r="2742" spans="2:26" x14ac:dyDescent="0.25">
      <c r="B2742" s="3">
        <v>43443</v>
      </c>
      <c r="C2742">
        <v>423.01</v>
      </c>
      <c r="D2742">
        <v>4.9112</v>
      </c>
      <c r="E2742">
        <v>96.22</v>
      </c>
      <c r="F2742">
        <v>97.878900000000002</v>
      </c>
      <c r="G2742">
        <v>96.513999999999996</v>
      </c>
      <c r="H2742">
        <v>1119.7</v>
      </c>
      <c r="I2742">
        <v>1.1378999999999999</v>
      </c>
      <c r="J2742">
        <v>6.8742999999999999</v>
      </c>
      <c r="K2742">
        <v>287.887</v>
      </c>
      <c r="L2742">
        <v>3300</v>
      </c>
      <c r="M2742">
        <v>52.33</v>
      </c>
      <c r="N2742">
        <v>1249.31</v>
      </c>
      <c r="O2742">
        <v>4.4880000000000004</v>
      </c>
      <c r="P2742">
        <v>9.52</v>
      </c>
      <c r="Q2742">
        <v>4.4000000000000004</v>
      </c>
      <c r="R2742">
        <v>1.45</v>
      </c>
      <c r="S2742">
        <v>1.9</v>
      </c>
      <c r="T2742">
        <v>1.3</v>
      </c>
      <c r="U2742">
        <v>1372</v>
      </c>
      <c r="V2742">
        <v>2633.08</v>
      </c>
      <c r="W2742">
        <v>6969.25</v>
      </c>
      <c r="X2742">
        <v>10369.4</v>
      </c>
      <c r="Y2742">
        <v>2075.7600000000002</v>
      </c>
      <c r="Z2742">
        <v>21678.68</v>
      </c>
    </row>
    <row r="2743" spans="2:26" x14ac:dyDescent="0.25">
      <c r="B2743" s="3">
        <v>43442</v>
      </c>
      <c r="C2743">
        <v>423.01</v>
      </c>
      <c r="D2743">
        <v>4.9112</v>
      </c>
      <c r="E2743">
        <v>96.22</v>
      </c>
      <c r="F2743">
        <v>97.878900000000002</v>
      </c>
      <c r="G2743">
        <v>96.513999999999996</v>
      </c>
      <c r="H2743">
        <v>1119.7</v>
      </c>
      <c r="I2743">
        <v>1.1378999999999999</v>
      </c>
      <c r="J2743">
        <v>6.8742999999999999</v>
      </c>
      <c r="K2743">
        <v>287.887</v>
      </c>
      <c r="L2743">
        <v>3300</v>
      </c>
      <c r="M2743">
        <v>52.33</v>
      </c>
      <c r="N2743">
        <v>1249.31</v>
      </c>
      <c r="O2743">
        <v>4.4880000000000004</v>
      </c>
      <c r="P2743">
        <v>9.52</v>
      </c>
      <c r="Q2743">
        <v>4.4000000000000004</v>
      </c>
      <c r="R2743">
        <v>1.45</v>
      </c>
      <c r="S2743">
        <v>1.9</v>
      </c>
      <c r="T2743">
        <v>1.3</v>
      </c>
      <c r="U2743">
        <v>1372</v>
      </c>
      <c r="V2743">
        <v>2633.08</v>
      </c>
      <c r="W2743">
        <v>6969.25</v>
      </c>
      <c r="X2743">
        <v>10369.4</v>
      </c>
      <c r="Y2743">
        <v>2075.7600000000002</v>
      </c>
      <c r="Z2743">
        <v>21678.68</v>
      </c>
    </row>
    <row r="2744" spans="2:26" x14ac:dyDescent="0.25">
      <c r="B2744" s="3">
        <v>43441</v>
      </c>
      <c r="C2744">
        <v>423.01</v>
      </c>
      <c r="D2744">
        <v>4.9112</v>
      </c>
      <c r="E2744">
        <v>96.19</v>
      </c>
      <c r="F2744">
        <v>97.878900000000002</v>
      </c>
      <c r="G2744">
        <v>96.513999999999996</v>
      </c>
      <c r="H2744">
        <v>1119.7</v>
      </c>
      <c r="I2744">
        <v>1.1378999999999999</v>
      </c>
      <c r="J2744">
        <v>6.8742999999999999</v>
      </c>
      <c r="K2744">
        <v>287.887</v>
      </c>
      <c r="L2744">
        <v>3300</v>
      </c>
      <c r="M2744">
        <v>52.33</v>
      </c>
      <c r="N2744">
        <v>1249.31</v>
      </c>
      <c r="O2744">
        <v>4.4880000000000004</v>
      </c>
      <c r="P2744">
        <v>9.52</v>
      </c>
      <c r="Q2744">
        <v>4.4000000000000004</v>
      </c>
      <c r="R2744">
        <v>1.45</v>
      </c>
      <c r="S2744">
        <v>1.9</v>
      </c>
      <c r="T2744">
        <v>1.3</v>
      </c>
      <c r="U2744">
        <v>1372</v>
      </c>
      <c r="V2744">
        <v>2633.08</v>
      </c>
      <c r="W2744">
        <v>6969.25</v>
      </c>
      <c r="X2744">
        <v>10369.4</v>
      </c>
      <c r="Y2744">
        <v>2075.7600000000002</v>
      </c>
      <c r="Z2744">
        <v>21678.68</v>
      </c>
    </row>
    <row r="2745" spans="2:26" x14ac:dyDescent="0.25">
      <c r="B2745" s="3">
        <v>43440</v>
      </c>
      <c r="C2745">
        <v>425.69</v>
      </c>
      <c r="D2745">
        <v>4.9203000000000001</v>
      </c>
      <c r="E2745">
        <v>96.39</v>
      </c>
      <c r="F2745">
        <v>98.078100000000006</v>
      </c>
      <c r="G2745">
        <v>96.81</v>
      </c>
      <c r="H2745">
        <v>1120.6500000000001</v>
      </c>
      <c r="I2745">
        <v>1.1374</v>
      </c>
      <c r="J2745">
        <v>6.8826999999999998</v>
      </c>
      <c r="K2745">
        <v>288.44310000000002</v>
      </c>
      <c r="L2745">
        <v>3600</v>
      </c>
      <c r="M2745">
        <v>52.83</v>
      </c>
      <c r="N2745">
        <v>1237.78</v>
      </c>
      <c r="O2745">
        <v>4.327</v>
      </c>
      <c r="P2745">
        <v>9.5350000000000001</v>
      </c>
      <c r="Q2745">
        <v>4.4000000000000004</v>
      </c>
      <c r="R2745">
        <v>1.45</v>
      </c>
      <c r="S2745">
        <v>1.9</v>
      </c>
      <c r="T2745">
        <v>1.27</v>
      </c>
      <c r="U2745">
        <v>1339</v>
      </c>
      <c r="V2745">
        <v>2695.95</v>
      </c>
      <c r="W2745">
        <v>7188.26</v>
      </c>
      <c r="X2745">
        <v>10480.719999999999</v>
      </c>
      <c r="Y2745">
        <v>2068.69</v>
      </c>
      <c r="Z2745">
        <v>21501.62</v>
      </c>
    </row>
    <row r="2746" spans="2:26" x14ac:dyDescent="0.25">
      <c r="B2746" s="3">
        <v>43439</v>
      </c>
      <c r="C2746">
        <v>420.92</v>
      </c>
      <c r="D2746">
        <v>4.758</v>
      </c>
      <c r="E2746">
        <v>96.76</v>
      </c>
      <c r="F2746">
        <v>98.172399999999996</v>
      </c>
      <c r="G2746">
        <v>97.07</v>
      </c>
      <c r="H2746">
        <v>1114</v>
      </c>
      <c r="I2746">
        <v>1.1344000000000001</v>
      </c>
      <c r="J2746">
        <v>6.8567999999999998</v>
      </c>
      <c r="K2746">
        <v>287.98919999999998</v>
      </c>
      <c r="L2746">
        <v>3705</v>
      </c>
      <c r="M2746">
        <v>53.42</v>
      </c>
      <c r="N2746">
        <v>1237.29</v>
      </c>
      <c r="O2746">
        <v>4.4690000000000003</v>
      </c>
      <c r="P2746">
        <v>9.67</v>
      </c>
      <c r="Q2746">
        <v>4.18</v>
      </c>
      <c r="R2746">
        <v>1.4</v>
      </c>
      <c r="S2746">
        <v>1.85</v>
      </c>
      <c r="T2746">
        <v>1.26</v>
      </c>
      <c r="U2746">
        <v>1296</v>
      </c>
      <c r="V2746">
        <v>2700.06</v>
      </c>
      <c r="W2746">
        <v>7158.43</v>
      </c>
      <c r="X2746">
        <v>10756.95</v>
      </c>
      <c r="Y2746">
        <v>2101.31</v>
      </c>
      <c r="Z2746">
        <v>21919.33</v>
      </c>
    </row>
    <row r="2747" spans="2:26" x14ac:dyDescent="0.25">
      <c r="B2747" s="3">
        <v>43438</v>
      </c>
      <c r="C2747">
        <v>420.92</v>
      </c>
      <c r="D2747">
        <v>4.7469999999999999</v>
      </c>
      <c r="E2747">
        <v>96.76</v>
      </c>
      <c r="F2747">
        <v>98.2637</v>
      </c>
      <c r="G2747">
        <v>96.965000000000003</v>
      </c>
      <c r="H2747">
        <v>1105.45</v>
      </c>
      <c r="I2747">
        <v>1.1343000000000001</v>
      </c>
      <c r="J2747">
        <v>6.8360000000000003</v>
      </c>
      <c r="K2747">
        <v>288.51179999999999</v>
      </c>
      <c r="L2747">
        <v>3840</v>
      </c>
      <c r="M2747">
        <v>53.73</v>
      </c>
      <c r="N2747">
        <v>1238.54</v>
      </c>
      <c r="O2747">
        <v>4.4569999999999999</v>
      </c>
      <c r="P2747">
        <v>9.75</v>
      </c>
      <c r="Q2747">
        <v>4.18</v>
      </c>
      <c r="R2747">
        <v>1.4</v>
      </c>
      <c r="S2747">
        <v>1.85</v>
      </c>
      <c r="T2747">
        <v>1.26</v>
      </c>
      <c r="U2747">
        <v>1237</v>
      </c>
      <c r="V2747">
        <v>2700.06</v>
      </c>
      <c r="W2747">
        <v>7158.43</v>
      </c>
      <c r="X2747">
        <v>10907.54</v>
      </c>
      <c r="Y2747">
        <v>2114.35</v>
      </c>
      <c r="Z2747">
        <v>22036.05</v>
      </c>
    </row>
    <row r="2748" spans="2:26" x14ac:dyDescent="0.25">
      <c r="B2748" s="3">
        <v>43437</v>
      </c>
      <c r="C2748">
        <v>411.61</v>
      </c>
      <c r="D2748">
        <v>4.657</v>
      </c>
      <c r="E2748">
        <v>96.81</v>
      </c>
      <c r="F2748">
        <v>98.325100000000006</v>
      </c>
      <c r="G2748">
        <v>97.04</v>
      </c>
      <c r="H2748">
        <v>1110.6500000000001</v>
      </c>
      <c r="I2748">
        <v>1.1354</v>
      </c>
      <c r="J2748">
        <v>6.883</v>
      </c>
      <c r="K2748">
        <v>288.76990000000001</v>
      </c>
      <c r="L2748">
        <v>3800</v>
      </c>
      <c r="M2748">
        <v>53.58</v>
      </c>
      <c r="N2748">
        <v>1230.67</v>
      </c>
      <c r="O2748">
        <v>4.3390000000000004</v>
      </c>
      <c r="P2748">
        <v>9.8049999999999997</v>
      </c>
      <c r="Q2748">
        <v>4.09</v>
      </c>
      <c r="R2748">
        <v>1.37</v>
      </c>
      <c r="S2748">
        <v>1.82</v>
      </c>
      <c r="T2748">
        <v>1.27</v>
      </c>
      <c r="U2748">
        <v>1203</v>
      </c>
      <c r="V2748">
        <v>2790.37</v>
      </c>
      <c r="W2748">
        <v>7441.51</v>
      </c>
      <c r="X2748">
        <v>10882.16</v>
      </c>
      <c r="Y2748">
        <v>2131.9299999999998</v>
      </c>
      <c r="Z2748">
        <v>22574.76</v>
      </c>
    </row>
    <row r="2749" spans="2:26" x14ac:dyDescent="0.25">
      <c r="B2749" s="3">
        <v>43436</v>
      </c>
      <c r="C2749">
        <v>419.69</v>
      </c>
      <c r="D2749">
        <v>4.7478999999999996</v>
      </c>
      <c r="E2749">
        <v>96.79</v>
      </c>
      <c r="F2749">
        <v>98.344999999999999</v>
      </c>
      <c r="G2749">
        <v>97.272000000000006</v>
      </c>
      <c r="H2749">
        <v>1120.8</v>
      </c>
      <c r="I2749">
        <v>1.1316999999999999</v>
      </c>
      <c r="J2749">
        <v>6.9604999999999997</v>
      </c>
      <c r="K2749">
        <v>289.75760000000002</v>
      </c>
      <c r="L2749">
        <v>3953</v>
      </c>
      <c r="M2749">
        <v>52.32</v>
      </c>
      <c r="N2749">
        <v>1220.52</v>
      </c>
      <c r="O2749">
        <v>4.6120000000000001</v>
      </c>
      <c r="P2749">
        <v>9.8049999999999997</v>
      </c>
      <c r="Q2749">
        <v>4.18</v>
      </c>
      <c r="R2749">
        <v>1.37</v>
      </c>
      <c r="S2749">
        <v>1.84</v>
      </c>
      <c r="T2749">
        <v>1.27</v>
      </c>
      <c r="U2749">
        <v>1231</v>
      </c>
      <c r="V2749">
        <v>2760.17</v>
      </c>
      <c r="W2749">
        <v>7330.54</v>
      </c>
      <c r="X2749">
        <v>10621.74</v>
      </c>
      <c r="Y2749">
        <v>2096.86</v>
      </c>
      <c r="Z2749">
        <v>22351.06</v>
      </c>
    </row>
    <row r="2750" spans="2:26" x14ac:dyDescent="0.25">
      <c r="B2750" s="3">
        <v>43435</v>
      </c>
      <c r="C2750">
        <v>419.69</v>
      </c>
      <c r="D2750">
        <v>4.7478999999999996</v>
      </c>
      <c r="E2750">
        <v>96.79</v>
      </c>
      <c r="F2750">
        <v>98.344999999999999</v>
      </c>
      <c r="G2750">
        <v>97.272000000000006</v>
      </c>
      <c r="H2750">
        <v>1120.8</v>
      </c>
      <c r="I2750">
        <v>1.1316999999999999</v>
      </c>
      <c r="J2750">
        <v>6.9604999999999997</v>
      </c>
      <c r="K2750">
        <v>289.75760000000002</v>
      </c>
      <c r="L2750">
        <v>3953</v>
      </c>
      <c r="M2750">
        <v>52.32</v>
      </c>
      <c r="N2750">
        <v>1220.52</v>
      </c>
      <c r="O2750">
        <v>4.6120000000000001</v>
      </c>
      <c r="P2750">
        <v>9.8049999999999997</v>
      </c>
      <c r="Q2750">
        <v>4.18</v>
      </c>
      <c r="R2750">
        <v>1.37</v>
      </c>
      <c r="S2750">
        <v>1.84</v>
      </c>
      <c r="T2750">
        <v>1.27</v>
      </c>
      <c r="U2750">
        <v>1231</v>
      </c>
      <c r="V2750">
        <v>2760.17</v>
      </c>
      <c r="W2750">
        <v>7330.54</v>
      </c>
      <c r="X2750">
        <v>10621.74</v>
      </c>
      <c r="Y2750">
        <v>2096.86</v>
      </c>
      <c r="Z2750">
        <v>22351.06</v>
      </c>
    </row>
    <row r="2751" spans="2:26" x14ac:dyDescent="0.25">
      <c r="B2751" s="3">
        <v>43434</v>
      </c>
      <c r="C2751">
        <v>419.69</v>
      </c>
      <c r="D2751">
        <v>4.7478999999999996</v>
      </c>
      <c r="E2751">
        <v>96.78</v>
      </c>
      <c r="F2751">
        <v>98.344999999999999</v>
      </c>
      <c r="G2751">
        <v>97.272000000000006</v>
      </c>
      <c r="H2751">
        <v>1120.8</v>
      </c>
      <c r="I2751">
        <v>1.1316999999999999</v>
      </c>
      <c r="J2751">
        <v>6.9604999999999997</v>
      </c>
      <c r="K2751">
        <v>289.75760000000002</v>
      </c>
      <c r="L2751">
        <v>3953</v>
      </c>
      <c r="M2751">
        <v>52.32</v>
      </c>
      <c r="N2751">
        <v>1220.52</v>
      </c>
      <c r="O2751">
        <v>4.6120000000000001</v>
      </c>
      <c r="P2751">
        <v>9.8049999999999997</v>
      </c>
      <c r="Q2751">
        <v>4.18</v>
      </c>
      <c r="R2751">
        <v>1.37</v>
      </c>
      <c r="S2751">
        <v>1.84</v>
      </c>
      <c r="T2751">
        <v>1.27</v>
      </c>
      <c r="U2751">
        <v>1231</v>
      </c>
      <c r="V2751">
        <v>2760.17</v>
      </c>
      <c r="W2751">
        <v>7330.54</v>
      </c>
      <c r="X2751">
        <v>10621.74</v>
      </c>
      <c r="Y2751">
        <v>2096.86</v>
      </c>
      <c r="Z2751">
        <v>22351.06</v>
      </c>
    </row>
    <row r="2752" spans="2:26" x14ac:dyDescent="0.25">
      <c r="B2752" s="3">
        <v>43433</v>
      </c>
      <c r="C2752">
        <v>418.87</v>
      </c>
      <c r="D2752">
        <v>4.7465000000000002</v>
      </c>
      <c r="E2752">
        <v>96.84</v>
      </c>
      <c r="F2752">
        <v>98.406000000000006</v>
      </c>
      <c r="G2752">
        <v>96.778000000000006</v>
      </c>
      <c r="H2752">
        <v>1119.3499999999999</v>
      </c>
      <c r="I2752">
        <v>1.1393</v>
      </c>
      <c r="J2752">
        <v>6.9424999999999999</v>
      </c>
      <c r="K2752">
        <v>290.17520000000002</v>
      </c>
      <c r="L2752">
        <v>4180</v>
      </c>
      <c r="M2752">
        <v>53.87</v>
      </c>
      <c r="N2752">
        <v>1224.21</v>
      </c>
      <c r="O2752">
        <v>4.6459999999999999</v>
      </c>
      <c r="P2752">
        <v>9.8849999999999998</v>
      </c>
      <c r="Q2752">
        <v>4.18</v>
      </c>
      <c r="R2752">
        <v>1.35</v>
      </c>
      <c r="S2752">
        <v>1.82</v>
      </c>
      <c r="T2752">
        <v>1.27</v>
      </c>
      <c r="U2752">
        <v>1281</v>
      </c>
      <c r="V2752">
        <v>2737.76</v>
      </c>
      <c r="W2752">
        <v>7273.08</v>
      </c>
      <c r="X2752">
        <v>10584.93</v>
      </c>
      <c r="Y2752">
        <v>2114.1</v>
      </c>
      <c r="Z2752">
        <v>22262.6</v>
      </c>
    </row>
    <row r="2753" spans="2:26" x14ac:dyDescent="0.25">
      <c r="B2753" s="3">
        <v>43432</v>
      </c>
      <c r="C2753">
        <v>425.52</v>
      </c>
      <c r="D2753">
        <v>4.7632000000000003</v>
      </c>
      <c r="E2753">
        <v>96.88</v>
      </c>
      <c r="F2753">
        <v>98.433999999999997</v>
      </c>
      <c r="G2753">
        <v>96.786000000000001</v>
      </c>
      <c r="H2753">
        <v>1126.55</v>
      </c>
      <c r="I2753">
        <v>1.1366000000000001</v>
      </c>
      <c r="J2753">
        <v>6.9539</v>
      </c>
      <c r="K2753">
        <v>292.15030000000002</v>
      </c>
      <c r="L2753">
        <v>4300</v>
      </c>
      <c r="M2753">
        <v>53.65</v>
      </c>
      <c r="N2753">
        <v>1221.23</v>
      </c>
      <c r="O2753">
        <v>4.7149999999999999</v>
      </c>
      <c r="P2753">
        <v>9.89</v>
      </c>
      <c r="Q2753">
        <v>4.2</v>
      </c>
      <c r="R2753">
        <v>1.34</v>
      </c>
      <c r="S2753">
        <v>1.8</v>
      </c>
      <c r="T2753">
        <v>1.26</v>
      </c>
      <c r="U2753">
        <v>1330</v>
      </c>
      <c r="V2753">
        <v>2743.79</v>
      </c>
      <c r="W2753">
        <v>7291.59</v>
      </c>
      <c r="X2753">
        <v>10634.71</v>
      </c>
      <c r="Y2753">
        <v>2108.2199999999998</v>
      </c>
      <c r="Z2753">
        <v>22177.02</v>
      </c>
    </row>
    <row r="2754" spans="2:26" x14ac:dyDescent="0.25">
      <c r="B2754" s="3">
        <v>43431</v>
      </c>
      <c r="C2754">
        <v>429.91</v>
      </c>
      <c r="D2754">
        <v>4.8086000000000002</v>
      </c>
      <c r="E2754">
        <v>97.08</v>
      </c>
      <c r="F2754">
        <v>98.469899999999996</v>
      </c>
      <c r="G2754">
        <v>97.369</v>
      </c>
      <c r="H2754">
        <v>1129.4000000000001</v>
      </c>
      <c r="I2754">
        <v>1.1289</v>
      </c>
      <c r="J2754">
        <v>6.9515000000000002</v>
      </c>
      <c r="K2754">
        <v>291.7817</v>
      </c>
      <c r="L2754">
        <v>3720</v>
      </c>
      <c r="M2754">
        <v>53.39</v>
      </c>
      <c r="N2754">
        <v>1215.05</v>
      </c>
      <c r="O2754">
        <v>4.2619999999999996</v>
      </c>
      <c r="P2754">
        <v>9.98</v>
      </c>
      <c r="Q2754">
        <v>4.26</v>
      </c>
      <c r="R2754">
        <v>1.33</v>
      </c>
      <c r="S2754">
        <v>1.79</v>
      </c>
      <c r="T2754">
        <v>1.25</v>
      </c>
      <c r="U2754">
        <v>1339</v>
      </c>
      <c r="V2754">
        <v>2682.17</v>
      </c>
      <c r="W2754">
        <v>7082.7</v>
      </c>
      <c r="X2754">
        <v>10515.3</v>
      </c>
      <c r="Y2754">
        <v>2099.42</v>
      </c>
      <c r="Z2754">
        <v>21952.400000000001</v>
      </c>
    </row>
    <row r="2755" spans="2:26" x14ac:dyDescent="0.25">
      <c r="B2755" s="3">
        <v>43430</v>
      </c>
      <c r="C2755">
        <v>424.61</v>
      </c>
      <c r="D2755">
        <v>4.7472000000000003</v>
      </c>
      <c r="E2755">
        <v>97.23</v>
      </c>
      <c r="F2755">
        <v>98.531400000000005</v>
      </c>
      <c r="G2755">
        <v>97.073999999999998</v>
      </c>
      <c r="H2755">
        <v>1128.8499999999999</v>
      </c>
      <c r="I2755">
        <v>1.1328</v>
      </c>
      <c r="J2755">
        <v>6.9408000000000003</v>
      </c>
      <c r="K2755">
        <v>286.68619999999999</v>
      </c>
      <c r="L2755">
        <v>3605</v>
      </c>
      <c r="M2755">
        <v>52.6</v>
      </c>
      <c r="N2755">
        <v>1222.4000000000001</v>
      </c>
      <c r="O2755">
        <v>4.2480000000000002</v>
      </c>
      <c r="P2755">
        <v>10.164999999999999</v>
      </c>
      <c r="Q2755">
        <v>4.22</v>
      </c>
      <c r="R2755">
        <v>1.31</v>
      </c>
      <c r="S2755">
        <v>1.77</v>
      </c>
      <c r="T2755">
        <v>1.25</v>
      </c>
      <c r="U2755">
        <v>1217</v>
      </c>
      <c r="V2755">
        <v>2673.45</v>
      </c>
      <c r="W2755">
        <v>7081.85</v>
      </c>
      <c r="X2755">
        <v>10521.53</v>
      </c>
      <c r="Y2755">
        <v>2083.02</v>
      </c>
      <c r="Z2755">
        <v>21812</v>
      </c>
    </row>
    <row r="2756" spans="2:26" x14ac:dyDescent="0.25">
      <c r="B2756" s="3">
        <v>43429</v>
      </c>
      <c r="C2756">
        <v>423.12</v>
      </c>
      <c r="D2756">
        <v>4.7582000000000004</v>
      </c>
      <c r="E2756">
        <v>97.27</v>
      </c>
      <c r="F2756">
        <v>98.558899999999994</v>
      </c>
      <c r="G2756">
        <v>96.915999999999997</v>
      </c>
      <c r="H2756">
        <v>1130.5</v>
      </c>
      <c r="I2756">
        <v>1.1336999999999999</v>
      </c>
      <c r="J2756">
        <v>6.9485000000000001</v>
      </c>
      <c r="K2756">
        <v>296.06650000000002</v>
      </c>
      <c r="L2756">
        <v>4190</v>
      </c>
      <c r="M2756">
        <v>51.96</v>
      </c>
      <c r="N2756">
        <v>1223.05</v>
      </c>
      <c r="O2756">
        <v>4.3079999999999998</v>
      </c>
      <c r="P2756">
        <v>10.35</v>
      </c>
      <c r="Q2756">
        <v>4.26</v>
      </c>
      <c r="R2756">
        <v>1.31</v>
      </c>
      <c r="S2756">
        <v>1.78</v>
      </c>
      <c r="T2756">
        <v>1.23</v>
      </c>
      <c r="U2756">
        <v>1093</v>
      </c>
      <c r="V2756">
        <v>2632.56</v>
      </c>
      <c r="W2756">
        <v>6938.98</v>
      </c>
      <c r="X2756">
        <v>10388.530000000001</v>
      </c>
      <c r="Y2756">
        <v>2057.48</v>
      </c>
      <c r="Z2756">
        <v>21646.55</v>
      </c>
    </row>
    <row r="2757" spans="2:26" x14ac:dyDescent="0.25">
      <c r="B2757" s="3">
        <v>43428</v>
      </c>
      <c r="C2757">
        <v>423.12</v>
      </c>
      <c r="D2757">
        <v>4.7582000000000004</v>
      </c>
      <c r="E2757">
        <v>97.27</v>
      </c>
      <c r="F2757">
        <v>98.558899999999994</v>
      </c>
      <c r="G2757">
        <v>96.915999999999997</v>
      </c>
      <c r="H2757">
        <v>1130.5</v>
      </c>
      <c r="I2757">
        <v>1.1336999999999999</v>
      </c>
      <c r="J2757">
        <v>6.9485000000000001</v>
      </c>
      <c r="K2757">
        <v>296.06650000000002</v>
      </c>
      <c r="L2757">
        <v>4190</v>
      </c>
      <c r="M2757">
        <v>51.96</v>
      </c>
      <c r="N2757">
        <v>1223.05</v>
      </c>
      <c r="O2757">
        <v>4.3079999999999998</v>
      </c>
      <c r="P2757">
        <v>10.35</v>
      </c>
      <c r="Q2757">
        <v>4.26</v>
      </c>
      <c r="R2757">
        <v>1.31</v>
      </c>
      <c r="S2757">
        <v>1.78</v>
      </c>
      <c r="T2757">
        <v>1.23</v>
      </c>
      <c r="U2757">
        <v>1093</v>
      </c>
      <c r="V2757">
        <v>2632.56</v>
      </c>
      <c r="W2757">
        <v>6938.98</v>
      </c>
      <c r="X2757">
        <v>10388.530000000001</v>
      </c>
      <c r="Y2757">
        <v>2057.48</v>
      </c>
      <c r="Z2757">
        <v>21646.55</v>
      </c>
    </row>
    <row r="2758" spans="2:26" x14ac:dyDescent="0.25">
      <c r="B2758" s="3">
        <v>43427</v>
      </c>
      <c r="C2758">
        <v>423.12</v>
      </c>
      <c r="D2758">
        <v>4.7582000000000004</v>
      </c>
      <c r="E2758">
        <v>97.27</v>
      </c>
      <c r="F2758">
        <v>98.558899999999994</v>
      </c>
      <c r="G2758">
        <v>96.915999999999997</v>
      </c>
      <c r="H2758">
        <v>1130.5</v>
      </c>
      <c r="I2758">
        <v>1.1336999999999999</v>
      </c>
      <c r="J2758">
        <v>6.9485000000000001</v>
      </c>
      <c r="K2758">
        <v>296.06650000000002</v>
      </c>
      <c r="L2758">
        <v>4190</v>
      </c>
      <c r="M2758">
        <v>51.96</v>
      </c>
      <c r="N2758">
        <v>1223.05</v>
      </c>
      <c r="O2758">
        <v>4.3079999999999998</v>
      </c>
      <c r="P2758">
        <v>10.35</v>
      </c>
      <c r="Q2758">
        <v>4.26</v>
      </c>
      <c r="R2758">
        <v>1.31</v>
      </c>
      <c r="S2758">
        <v>1.78</v>
      </c>
      <c r="T2758">
        <v>1.23</v>
      </c>
      <c r="U2758">
        <v>1093</v>
      </c>
      <c r="V2758">
        <v>2632.56</v>
      </c>
      <c r="W2758">
        <v>6938.98</v>
      </c>
      <c r="X2758">
        <v>10388.530000000001</v>
      </c>
      <c r="Y2758">
        <v>2057.48</v>
      </c>
      <c r="Z2758">
        <v>21646.55</v>
      </c>
    </row>
    <row r="2759" spans="2:26" x14ac:dyDescent="0.25">
      <c r="B2759" s="3">
        <v>43426</v>
      </c>
      <c r="C2759">
        <v>420.55</v>
      </c>
      <c r="D2759">
        <v>4.6962999999999999</v>
      </c>
      <c r="E2759">
        <v>97.28</v>
      </c>
      <c r="F2759">
        <v>98.575599999999994</v>
      </c>
      <c r="G2759">
        <v>96.712000000000003</v>
      </c>
      <c r="H2759">
        <v>1129.0999999999999</v>
      </c>
      <c r="I2759">
        <v>1.1403000000000001</v>
      </c>
      <c r="J2759">
        <v>6.9320000000000004</v>
      </c>
      <c r="K2759">
        <v>298.46620000000001</v>
      </c>
      <c r="L2759">
        <v>4390</v>
      </c>
      <c r="M2759">
        <v>53.28</v>
      </c>
      <c r="N2759">
        <v>1228.6400000000001</v>
      </c>
      <c r="O2759">
        <v>4.4509999999999996</v>
      </c>
      <c r="P2759">
        <v>10.130000000000001</v>
      </c>
      <c r="Q2759">
        <v>4.18</v>
      </c>
      <c r="R2759">
        <v>1.31</v>
      </c>
      <c r="S2759">
        <v>1.77</v>
      </c>
      <c r="T2759">
        <v>1.23</v>
      </c>
      <c r="U2759">
        <v>1018</v>
      </c>
      <c r="V2759">
        <v>2649.93</v>
      </c>
      <c r="W2759">
        <v>6972.25</v>
      </c>
      <c r="X2759">
        <v>10446.43</v>
      </c>
      <c r="Y2759">
        <v>2069.9499999999998</v>
      </c>
      <c r="Z2759">
        <v>21646.55</v>
      </c>
    </row>
    <row r="2760" spans="2:26" x14ac:dyDescent="0.25">
      <c r="B2760" s="3">
        <v>43425</v>
      </c>
      <c r="C2760">
        <v>420.55</v>
      </c>
      <c r="D2760">
        <v>4.7001999999999997</v>
      </c>
      <c r="E2760">
        <v>97.28</v>
      </c>
      <c r="F2760">
        <v>98.595500000000001</v>
      </c>
      <c r="G2760">
        <v>96.712000000000003</v>
      </c>
      <c r="H2760">
        <v>1131.2</v>
      </c>
      <c r="I2760">
        <v>1.1384000000000001</v>
      </c>
      <c r="J2760">
        <v>6.9269999999999996</v>
      </c>
      <c r="K2760">
        <v>296.99099999999999</v>
      </c>
      <c r="L2760">
        <v>4390</v>
      </c>
      <c r="M2760">
        <v>53.28</v>
      </c>
      <c r="N2760">
        <v>1226.04</v>
      </c>
      <c r="O2760">
        <v>4.4509999999999996</v>
      </c>
      <c r="P2760">
        <v>10.130000000000001</v>
      </c>
      <c r="Q2760">
        <v>4.18</v>
      </c>
      <c r="R2760">
        <v>1.31</v>
      </c>
      <c r="S2760">
        <v>1.77</v>
      </c>
      <c r="T2760">
        <v>1.23</v>
      </c>
      <c r="U2760">
        <v>1008</v>
      </c>
      <c r="V2760">
        <v>2649.93</v>
      </c>
      <c r="W2760">
        <v>6972.25</v>
      </c>
      <c r="X2760">
        <v>10486.07</v>
      </c>
      <c r="Y2760">
        <v>2076.5500000000002</v>
      </c>
      <c r="Z2760">
        <v>21507.54</v>
      </c>
    </row>
    <row r="2761" spans="2:26" x14ac:dyDescent="0.25">
      <c r="B2761" s="3">
        <v>43424</v>
      </c>
      <c r="C2761">
        <v>423.5</v>
      </c>
      <c r="D2761">
        <v>4.7587000000000002</v>
      </c>
      <c r="E2761">
        <v>97.41</v>
      </c>
      <c r="F2761">
        <v>98.659099999999995</v>
      </c>
      <c r="G2761">
        <v>96.835999999999999</v>
      </c>
      <c r="H2761">
        <v>1125.7</v>
      </c>
      <c r="I2761">
        <v>1.137</v>
      </c>
      <c r="J2761">
        <v>6.9452999999999996</v>
      </c>
      <c r="K2761">
        <v>300.23910000000001</v>
      </c>
      <c r="L2761">
        <v>4240</v>
      </c>
      <c r="M2761">
        <v>52.77</v>
      </c>
      <c r="N2761">
        <v>1221.6600000000001</v>
      </c>
      <c r="O2761">
        <v>4.5229999999999997</v>
      </c>
      <c r="P2761">
        <v>10.199999999999999</v>
      </c>
      <c r="Q2761">
        <v>4.25</v>
      </c>
      <c r="R2761">
        <v>1.32</v>
      </c>
      <c r="S2761">
        <v>1.8</v>
      </c>
      <c r="T2761">
        <v>1.23</v>
      </c>
      <c r="U2761">
        <v>1003</v>
      </c>
      <c r="V2761">
        <v>2641.89</v>
      </c>
      <c r="W2761">
        <v>6908.82</v>
      </c>
      <c r="X2761">
        <v>10466.11</v>
      </c>
      <c r="Y2761">
        <v>2082.58</v>
      </c>
      <c r="Z2761">
        <v>21583.119999999999</v>
      </c>
    </row>
    <row r="2762" spans="2:26" x14ac:dyDescent="0.25">
      <c r="B2762" s="3">
        <v>43423</v>
      </c>
      <c r="C2762">
        <v>411.36</v>
      </c>
      <c r="D2762">
        <v>4.6529999999999996</v>
      </c>
      <c r="E2762">
        <v>97.63</v>
      </c>
      <c r="F2762">
        <v>98.779499999999999</v>
      </c>
      <c r="G2762">
        <v>96.192999999999998</v>
      </c>
      <c r="H2762">
        <v>1128.5999999999999</v>
      </c>
      <c r="I2762">
        <v>1.1454</v>
      </c>
      <c r="J2762">
        <v>6.9420000000000002</v>
      </c>
      <c r="K2762">
        <v>299.62869999999998</v>
      </c>
      <c r="L2762">
        <v>4835</v>
      </c>
      <c r="M2762">
        <v>55.21</v>
      </c>
      <c r="N2762">
        <v>1224.17</v>
      </c>
      <c r="O2762">
        <v>4.7</v>
      </c>
      <c r="P2762">
        <v>10.4</v>
      </c>
      <c r="Q2762">
        <v>4.18</v>
      </c>
      <c r="R2762">
        <v>1.3</v>
      </c>
      <c r="S2762">
        <v>1.77</v>
      </c>
      <c r="T2762">
        <v>1.23</v>
      </c>
      <c r="U2762">
        <v>1023</v>
      </c>
      <c r="V2762">
        <v>2690.73</v>
      </c>
      <c r="W2762">
        <v>7028.48</v>
      </c>
      <c r="X2762">
        <v>10631.66</v>
      </c>
      <c r="Y2762">
        <v>2100.56</v>
      </c>
      <c r="Z2762">
        <v>21821.16</v>
      </c>
    </row>
    <row r="2763" spans="2:26" x14ac:dyDescent="0.25">
      <c r="B2763" s="3">
        <v>43422</v>
      </c>
      <c r="C2763">
        <v>407.61</v>
      </c>
      <c r="D2763">
        <v>4.5770999999999997</v>
      </c>
      <c r="E2763">
        <v>97.72</v>
      </c>
      <c r="F2763">
        <v>98.851699999999994</v>
      </c>
      <c r="G2763">
        <v>96.465000000000003</v>
      </c>
      <c r="H2763">
        <v>1128.5999999999999</v>
      </c>
      <c r="I2763">
        <v>1.1415</v>
      </c>
      <c r="J2763">
        <v>6.9379999999999997</v>
      </c>
      <c r="K2763">
        <v>299.55410000000001</v>
      </c>
      <c r="L2763">
        <v>5450</v>
      </c>
      <c r="M2763">
        <v>54.72</v>
      </c>
      <c r="N2763">
        <v>1223.3599999999999</v>
      </c>
      <c r="O2763">
        <v>4.2720000000000002</v>
      </c>
      <c r="P2763">
        <v>10.77</v>
      </c>
      <c r="Q2763">
        <v>4.12</v>
      </c>
      <c r="R2763">
        <v>1.28</v>
      </c>
      <c r="S2763">
        <v>1.76</v>
      </c>
      <c r="T2763">
        <v>1.22</v>
      </c>
      <c r="U2763">
        <v>1031</v>
      </c>
      <c r="V2763">
        <v>2736.27</v>
      </c>
      <c r="W2763">
        <v>7247.87</v>
      </c>
      <c r="X2763">
        <v>10583.77</v>
      </c>
      <c r="Y2763">
        <v>2092.4</v>
      </c>
      <c r="Z2763">
        <v>21680.34</v>
      </c>
    </row>
    <row r="2764" spans="2:26" x14ac:dyDescent="0.25">
      <c r="B2764" s="3">
        <v>43421</v>
      </c>
      <c r="C2764">
        <v>407.61</v>
      </c>
      <c r="D2764">
        <v>4.5770999999999997</v>
      </c>
      <c r="E2764">
        <v>97.72</v>
      </c>
      <c r="F2764">
        <v>98.851699999999994</v>
      </c>
      <c r="G2764">
        <v>96.465000000000003</v>
      </c>
      <c r="H2764">
        <v>1128.5999999999999</v>
      </c>
      <c r="I2764">
        <v>1.1415</v>
      </c>
      <c r="J2764">
        <v>6.9379999999999997</v>
      </c>
      <c r="K2764">
        <v>299.55410000000001</v>
      </c>
      <c r="L2764">
        <v>5450</v>
      </c>
      <c r="M2764">
        <v>54.72</v>
      </c>
      <c r="N2764">
        <v>1223.3599999999999</v>
      </c>
      <c r="O2764">
        <v>4.2720000000000002</v>
      </c>
      <c r="P2764">
        <v>10.77</v>
      </c>
      <c r="Q2764">
        <v>4.12</v>
      </c>
      <c r="R2764">
        <v>1.28</v>
      </c>
      <c r="S2764">
        <v>1.76</v>
      </c>
      <c r="T2764">
        <v>1.22</v>
      </c>
      <c r="U2764">
        <v>1031</v>
      </c>
      <c r="V2764">
        <v>2736.27</v>
      </c>
      <c r="W2764">
        <v>7247.87</v>
      </c>
      <c r="X2764">
        <v>10583.77</v>
      </c>
      <c r="Y2764">
        <v>2092.4</v>
      </c>
      <c r="Z2764">
        <v>21680.34</v>
      </c>
    </row>
    <row r="2765" spans="2:26" x14ac:dyDescent="0.25">
      <c r="B2765" s="3">
        <v>43420</v>
      </c>
      <c r="C2765">
        <v>407.61</v>
      </c>
      <c r="D2765">
        <v>4.5770999999999997</v>
      </c>
      <c r="E2765">
        <v>97.7</v>
      </c>
      <c r="F2765">
        <v>98.851699999999994</v>
      </c>
      <c r="G2765">
        <v>96.465000000000003</v>
      </c>
      <c r="H2765">
        <v>1128.5999999999999</v>
      </c>
      <c r="I2765">
        <v>1.1415</v>
      </c>
      <c r="J2765">
        <v>6.9379999999999997</v>
      </c>
      <c r="K2765">
        <v>299.55410000000001</v>
      </c>
      <c r="L2765">
        <v>5450</v>
      </c>
      <c r="M2765">
        <v>54.72</v>
      </c>
      <c r="N2765">
        <v>1223.3599999999999</v>
      </c>
      <c r="O2765">
        <v>4.2720000000000002</v>
      </c>
      <c r="P2765">
        <v>10.77</v>
      </c>
      <c r="Q2765">
        <v>4.12</v>
      </c>
      <c r="R2765">
        <v>1.28</v>
      </c>
      <c r="S2765">
        <v>1.76</v>
      </c>
      <c r="T2765">
        <v>1.22</v>
      </c>
      <c r="U2765">
        <v>1031</v>
      </c>
      <c r="V2765">
        <v>2736.27</v>
      </c>
      <c r="W2765">
        <v>7247.87</v>
      </c>
      <c r="X2765">
        <v>10583.77</v>
      </c>
      <c r="Y2765">
        <v>2092.4</v>
      </c>
      <c r="Z2765">
        <v>21680.34</v>
      </c>
    </row>
    <row r="2766" spans="2:26" x14ac:dyDescent="0.25">
      <c r="B2766" s="3">
        <v>43419</v>
      </c>
      <c r="C2766">
        <v>404.69</v>
      </c>
      <c r="D2766">
        <v>4.4964000000000004</v>
      </c>
      <c r="E2766">
        <v>97.81</v>
      </c>
      <c r="F2766">
        <v>98.886899999999997</v>
      </c>
      <c r="G2766">
        <v>96.927000000000007</v>
      </c>
      <c r="H2766">
        <v>1129.1500000000001</v>
      </c>
      <c r="I2766">
        <v>1.1328</v>
      </c>
      <c r="J2766">
        <v>6.9391999999999996</v>
      </c>
      <c r="K2766">
        <v>298.1182</v>
      </c>
      <c r="L2766">
        <v>5425</v>
      </c>
      <c r="M2766">
        <v>55.03</v>
      </c>
      <c r="N2766">
        <v>1213.3599999999999</v>
      </c>
      <c r="O2766">
        <v>4.0380000000000003</v>
      </c>
      <c r="P2766">
        <v>10.48</v>
      </c>
      <c r="Q2766">
        <v>4.04</v>
      </c>
      <c r="R2766">
        <v>1.28</v>
      </c>
      <c r="S2766">
        <v>1.76</v>
      </c>
      <c r="T2766">
        <v>1.22</v>
      </c>
      <c r="U2766">
        <v>1020</v>
      </c>
      <c r="V2766">
        <v>2730.2</v>
      </c>
      <c r="W2766">
        <v>7259.03</v>
      </c>
      <c r="X2766">
        <v>10555.49</v>
      </c>
      <c r="Y2766">
        <v>2088.06</v>
      </c>
      <c r="Z2766">
        <v>21803.62</v>
      </c>
    </row>
    <row r="2767" spans="2:26" x14ac:dyDescent="0.25">
      <c r="B2767" s="3">
        <v>43418</v>
      </c>
      <c r="C2767">
        <v>401.46</v>
      </c>
      <c r="D2767">
        <v>4.3789999999999996</v>
      </c>
      <c r="E2767">
        <v>97.94</v>
      </c>
      <c r="F2767">
        <v>98.9773</v>
      </c>
      <c r="G2767">
        <v>96.802999999999997</v>
      </c>
      <c r="H2767">
        <v>1134.1500000000001</v>
      </c>
      <c r="I2767">
        <v>1.131</v>
      </c>
      <c r="J2767">
        <v>6.9504999999999999</v>
      </c>
      <c r="K2767">
        <v>299.1696</v>
      </c>
      <c r="L2767">
        <v>5365</v>
      </c>
      <c r="M2767">
        <v>56.4</v>
      </c>
      <c r="N2767">
        <v>1210.8800000000001</v>
      </c>
      <c r="O2767">
        <v>4.8369999999999997</v>
      </c>
      <c r="P2767">
        <v>10.484999999999999</v>
      </c>
      <c r="Q2767">
        <v>3.92</v>
      </c>
      <c r="R2767">
        <v>1.22</v>
      </c>
      <c r="S2767">
        <v>1.7</v>
      </c>
      <c r="T2767">
        <v>1.2</v>
      </c>
      <c r="U2767">
        <v>1009</v>
      </c>
      <c r="V2767">
        <v>2701.58</v>
      </c>
      <c r="W2767">
        <v>7136.39</v>
      </c>
      <c r="X2767">
        <v>10405.16</v>
      </c>
      <c r="Y2767">
        <v>2068.0500000000002</v>
      </c>
      <c r="Z2767">
        <v>21846.48</v>
      </c>
    </row>
    <row r="2768" spans="2:26" x14ac:dyDescent="0.25">
      <c r="B2768" s="3">
        <v>43417</v>
      </c>
      <c r="C2768">
        <v>398.59</v>
      </c>
      <c r="D2768">
        <v>4.2782</v>
      </c>
      <c r="E2768">
        <v>98</v>
      </c>
      <c r="F2768">
        <v>99.060100000000006</v>
      </c>
      <c r="G2768">
        <v>97.302999999999997</v>
      </c>
      <c r="H2768">
        <v>1133.2</v>
      </c>
      <c r="I2768">
        <v>1.129</v>
      </c>
      <c r="J2768">
        <v>6.9560000000000004</v>
      </c>
      <c r="K2768">
        <v>297.48649999999998</v>
      </c>
      <c r="L2768">
        <v>6285</v>
      </c>
      <c r="M2768">
        <v>55.94</v>
      </c>
      <c r="N2768">
        <v>1202.23</v>
      </c>
      <c r="O2768">
        <v>4.101</v>
      </c>
      <c r="P2768">
        <v>10.49</v>
      </c>
      <c r="Q2768">
        <v>3.78</v>
      </c>
      <c r="R2768">
        <v>1.19</v>
      </c>
      <c r="S2768">
        <v>1.66</v>
      </c>
      <c r="T2768">
        <v>1.2</v>
      </c>
      <c r="U2768">
        <v>1064</v>
      </c>
      <c r="V2768">
        <v>2722.18</v>
      </c>
      <c r="W2768">
        <v>7200.88</v>
      </c>
      <c r="X2768">
        <v>10478.709999999999</v>
      </c>
      <c r="Y2768">
        <v>2071.23</v>
      </c>
      <c r="Z2768">
        <v>21810.52</v>
      </c>
    </row>
    <row r="2769" spans="2:26" x14ac:dyDescent="0.25">
      <c r="B2769" s="3">
        <v>43416</v>
      </c>
      <c r="C2769">
        <v>387.83</v>
      </c>
      <c r="D2769">
        <v>4.1281999999999996</v>
      </c>
      <c r="E2769">
        <v>98.06</v>
      </c>
      <c r="F2769">
        <v>99.0822</v>
      </c>
      <c r="G2769">
        <v>97.542000000000002</v>
      </c>
      <c r="H2769">
        <v>1133.9000000000001</v>
      </c>
      <c r="I2769">
        <v>1.1217999999999999</v>
      </c>
      <c r="J2769">
        <v>6.9635999999999996</v>
      </c>
      <c r="K2769">
        <v>302.33519999999999</v>
      </c>
      <c r="L2769">
        <v>6325</v>
      </c>
      <c r="M2769">
        <v>57.2</v>
      </c>
      <c r="N2769">
        <v>1200.3699999999999</v>
      </c>
      <c r="O2769">
        <v>3.7879999999999998</v>
      </c>
      <c r="P2769">
        <v>10.49</v>
      </c>
      <c r="Q2769">
        <v>3.61</v>
      </c>
      <c r="R2769">
        <v>1.1499999999999999</v>
      </c>
      <c r="S2769">
        <v>1.6</v>
      </c>
      <c r="T2769">
        <v>1.2</v>
      </c>
      <c r="U2769">
        <v>1125</v>
      </c>
      <c r="V2769">
        <v>2726.22</v>
      </c>
      <c r="W2769">
        <v>7200.87</v>
      </c>
      <c r="X2769">
        <v>10440.34</v>
      </c>
      <c r="Y2769">
        <v>2080.44</v>
      </c>
      <c r="Z2769">
        <v>22269.88</v>
      </c>
    </row>
    <row r="2770" spans="2:26" x14ac:dyDescent="0.25">
      <c r="B2770" s="3">
        <v>43415</v>
      </c>
      <c r="C2770">
        <v>387.83</v>
      </c>
      <c r="D2770">
        <v>4.1196000000000002</v>
      </c>
      <c r="E2770">
        <v>98.06</v>
      </c>
      <c r="F2770">
        <v>99.089200000000005</v>
      </c>
      <c r="G2770">
        <v>96.905000000000001</v>
      </c>
      <c r="H2770">
        <v>1128.3</v>
      </c>
      <c r="I2770">
        <v>1.1335999999999999</v>
      </c>
      <c r="J2770">
        <v>6.9566999999999997</v>
      </c>
      <c r="K2770">
        <v>302.82990000000001</v>
      </c>
      <c r="L2770">
        <v>6335</v>
      </c>
      <c r="M2770">
        <v>57.33</v>
      </c>
      <c r="N2770">
        <v>1209.6500000000001</v>
      </c>
      <c r="O2770">
        <v>3.7189999999999999</v>
      </c>
      <c r="P2770">
        <v>10.484999999999999</v>
      </c>
      <c r="Q2770">
        <v>3.61</v>
      </c>
      <c r="R2770">
        <v>1.1499999999999999</v>
      </c>
      <c r="S2770">
        <v>1.6</v>
      </c>
      <c r="T2770">
        <v>1.2</v>
      </c>
      <c r="U2770">
        <v>1147</v>
      </c>
      <c r="V2770">
        <v>2781.01</v>
      </c>
      <c r="W2770">
        <v>7406.9</v>
      </c>
      <c r="X2770">
        <v>10431.459999999999</v>
      </c>
      <c r="Y2770">
        <v>2086.09</v>
      </c>
      <c r="Z2770">
        <v>22250.25</v>
      </c>
    </row>
    <row r="2771" spans="2:26" x14ac:dyDescent="0.25">
      <c r="B2771" s="3">
        <v>43414</v>
      </c>
      <c r="C2771">
        <v>387.83</v>
      </c>
      <c r="D2771">
        <v>4.1196000000000002</v>
      </c>
      <c r="E2771">
        <v>98.06</v>
      </c>
      <c r="F2771">
        <v>99.089200000000005</v>
      </c>
      <c r="G2771">
        <v>96.905000000000001</v>
      </c>
      <c r="H2771">
        <v>1128.3</v>
      </c>
      <c r="I2771">
        <v>1.1335999999999999</v>
      </c>
      <c r="J2771">
        <v>6.9566999999999997</v>
      </c>
      <c r="K2771">
        <v>302.82990000000001</v>
      </c>
      <c r="L2771">
        <v>6335</v>
      </c>
      <c r="M2771">
        <v>57.33</v>
      </c>
      <c r="N2771">
        <v>1209.6500000000001</v>
      </c>
      <c r="O2771">
        <v>3.7189999999999999</v>
      </c>
      <c r="P2771">
        <v>10.484999999999999</v>
      </c>
      <c r="Q2771">
        <v>3.61</v>
      </c>
      <c r="R2771">
        <v>1.1499999999999999</v>
      </c>
      <c r="S2771">
        <v>1.6</v>
      </c>
      <c r="T2771">
        <v>1.2</v>
      </c>
      <c r="U2771">
        <v>1147</v>
      </c>
      <c r="V2771">
        <v>2781.01</v>
      </c>
      <c r="W2771">
        <v>7406.9</v>
      </c>
      <c r="X2771">
        <v>10431.459999999999</v>
      </c>
      <c r="Y2771">
        <v>2086.09</v>
      </c>
      <c r="Z2771">
        <v>22250.25</v>
      </c>
    </row>
    <row r="2772" spans="2:26" x14ac:dyDescent="0.25">
      <c r="B2772" s="3">
        <v>43413</v>
      </c>
      <c r="C2772">
        <v>387.83</v>
      </c>
      <c r="D2772">
        <v>4.1196000000000002</v>
      </c>
      <c r="E2772">
        <v>98.07</v>
      </c>
      <c r="F2772">
        <v>99.089200000000005</v>
      </c>
      <c r="G2772">
        <v>96.905000000000001</v>
      </c>
      <c r="H2772">
        <v>1128.3</v>
      </c>
      <c r="I2772">
        <v>1.1335999999999999</v>
      </c>
      <c r="J2772">
        <v>6.9566999999999997</v>
      </c>
      <c r="K2772">
        <v>302.82990000000001</v>
      </c>
      <c r="L2772">
        <v>6335</v>
      </c>
      <c r="M2772">
        <v>57.33</v>
      </c>
      <c r="N2772">
        <v>1209.6500000000001</v>
      </c>
      <c r="O2772">
        <v>3.7189999999999999</v>
      </c>
      <c r="P2772">
        <v>10.484999999999999</v>
      </c>
      <c r="Q2772">
        <v>3.61</v>
      </c>
      <c r="R2772">
        <v>1.1499999999999999</v>
      </c>
      <c r="S2772">
        <v>1.6</v>
      </c>
      <c r="T2772">
        <v>1.2</v>
      </c>
      <c r="U2772">
        <v>1147</v>
      </c>
      <c r="V2772">
        <v>2781.01</v>
      </c>
      <c r="W2772">
        <v>7406.9</v>
      </c>
      <c r="X2772">
        <v>10431.459999999999</v>
      </c>
      <c r="Y2772">
        <v>2086.09</v>
      </c>
      <c r="Z2772">
        <v>22250.25</v>
      </c>
    </row>
    <row r="2773" spans="2:26" x14ac:dyDescent="0.25">
      <c r="B2773" s="3">
        <v>43412</v>
      </c>
      <c r="C2773">
        <v>381.64</v>
      </c>
      <c r="D2773">
        <v>4.0103999999999997</v>
      </c>
      <c r="E2773">
        <v>98.09</v>
      </c>
      <c r="F2773">
        <v>99.108599999999996</v>
      </c>
      <c r="G2773">
        <v>96.724000000000004</v>
      </c>
      <c r="H2773">
        <v>1116.75</v>
      </c>
      <c r="I2773">
        <v>1.1363000000000001</v>
      </c>
      <c r="J2773">
        <v>6.9344999999999999</v>
      </c>
      <c r="K2773">
        <v>298.44479999999999</v>
      </c>
      <c r="L2773">
        <v>6410</v>
      </c>
      <c r="M2773">
        <v>57.52</v>
      </c>
      <c r="N2773">
        <v>1224</v>
      </c>
      <c r="O2773">
        <v>3.5430000000000001</v>
      </c>
      <c r="P2773">
        <v>10.5</v>
      </c>
      <c r="Q2773">
        <v>3.47</v>
      </c>
      <c r="R2773">
        <v>1.1399999999999999</v>
      </c>
      <c r="S2773">
        <v>1.58</v>
      </c>
      <c r="T2773">
        <v>1.2</v>
      </c>
      <c r="U2773">
        <v>1231</v>
      </c>
      <c r="V2773">
        <v>2806.83</v>
      </c>
      <c r="W2773">
        <v>7530.89</v>
      </c>
      <c r="X2773">
        <v>10703.59</v>
      </c>
      <c r="Y2773">
        <v>2092.63</v>
      </c>
      <c r="Z2773">
        <v>22486.92</v>
      </c>
    </row>
    <row r="2774" spans="2:26" x14ac:dyDescent="0.25">
      <c r="B2774" s="3">
        <v>43411</v>
      </c>
      <c r="C2774">
        <v>378.32</v>
      </c>
      <c r="D2774">
        <v>4.0328999999999997</v>
      </c>
      <c r="E2774">
        <v>98.12</v>
      </c>
      <c r="F2774">
        <v>99.103899999999996</v>
      </c>
      <c r="G2774">
        <v>95.997</v>
      </c>
      <c r="H2774">
        <v>1123.25</v>
      </c>
      <c r="I2774">
        <v>1.1426000000000001</v>
      </c>
      <c r="J2774">
        <v>6.92</v>
      </c>
      <c r="K2774">
        <v>299.27929999999998</v>
      </c>
      <c r="L2774">
        <v>6510</v>
      </c>
      <c r="M2774">
        <v>57.75</v>
      </c>
      <c r="N2774">
        <v>1226.49</v>
      </c>
      <c r="O2774">
        <v>3.5550000000000002</v>
      </c>
      <c r="P2774">
        <v>10.505000000000001</v>
      </c>
      <c r="Q2774">
        <v>3.5</v>
      </c>
      <c r="R2774">
        <v>1.1299999999999999</v>
      </c>
      <c r="S2774">
        <v>1.58</v>
      </c>
      <c r="T2774">
        <v>1.19</v>
      </c>
      <c r="U2774">
        <v>1304</v>
      </c>
      <c r="V2774">
        <v>2813.89</v>
      </c>
      <c r="W2774">
        <v>7570.75</v>
      </c>
      <c r="X2774">
        <v>10641.48</v>
      </c>
      <c r="Y2774">
        <v>2078.69</v>
      </c>
      <c r="Z2774">
        <v>22085.8</v>
      </c>
    </row>
    <row r="2775" spans="2:26" x14ac:dyDescent="0.25">
      <c r="B2775" s="3">
        <v>43410</v>
      </c>
      <c r="C2775">
        <v>381.18</v>
      </c>
      <c r="D2775">
        <v>4.1022999999999996</v>
      </c>
      <c r="E2775">
        <v>98.11</v>
      </c>
      <c r="F2775">
        <v>99.132099999999994</v>
      </c>
      <c r="G2775">
        <v>96.316999999999993</v>
      </c>
      <c r="H2775">
        <v>1123.9000000000001</v>
      </c>
      <c r="I2775">
        <v>1.1427</v>
      </c>
      <c r="J2775">
        <v>6.9194000000000004</v>
      </c>
      <c r="K2775">
        <v>298.26409999999998</v>
      </c>
      <c r="L2775">
        <v>6415</v>
      </c>
      <c r="M2775">
        <v>54.84</v>
      </c>
      <c r="N2775">
        <v>1227.19</v>
      </c>
      <c r="O2775">
        <v>3.5550000000000002</v>
      </c>
      <c r="P2775">
        <v>10.56</v>
      </c>
      <c r="Q2775">
        <v>3.59</v>
      </c>
      <c r="R2775">
        <v>1.1499999999999999</v>
      </c>
      <c r="S2775">
        <v>1.61</v>
      </c>
      <c r="T2775">
        <v>1.2</v>
      </c>
      <c r="U2775">
        <v>1395</v>
      </c>
      <c r="V2775">
        <v>2755.45</v>
      </c>
      <c r="W2775">
        <v>7375.96</v>
      </c>
      <c r="X2775">
        <v>10632.64</v>
      </c>
      <c r="Y2775">
        <v>2089.62</v>
      </c>
      <c r="Z2775">
        <v>22147.75</v>
      </c>
    </row>
    <row r="2776" spans="2:26" x14ac:dyDescent="0.25">
      <c r="B2776" s="3">
        <v>43409</v>
      </c>
      <c r="C2776">
        <v>382.39</v>
      </c>
      <c r="D2776">
        <v>4.1326000000000001</v>
      </c>
      <c r="E2776">
        <v>98.13</v>
      </c>
      <c r="F2776">
        <v>99.161900000000003</v>
      </c>
      <c r="G2776">
        <v>96.278999999999996</v>
      </c>
      <c r="H2776">
        <v>1123.4000000000001</v>
      </c>
      <c r="I2776">
        <v>1.1407</v>
      </c>
      <c r="J2776">
        <v>6.9257</v>
      </c>
      <c r="K2776">
        <v>300.8</v>
      </c>
      <c r="L2776">
        <v>6390</v>
      </c>
      <c r="M2776">
        <v>54.15</v>
      </c>
      <c r="N2776">
        <v>1231.49</v>
      </c>
      <c r="O2776">
        <v>3.5670000000000002</v>
      </c>
      <c r="P2776">
        <v>10.56</v>
      </c>
      <c r="Q2776">
        <v>3.63</v>
      </c>
      <c r="R2776">
        <v>1.1599999999999999</v>
      </c>
      <c r="S2776">
        <v>1.63</v>
      </c>
      <c r="T2776">
        <v>1.19</v>
      </c>
      <c r="U2776">
        <v>1428</v>
      </c>
      <c r="V2776">
        <v>2738.31</v>
      </c>
      <c r="W2776">
        <v>7328.85</v>
      </c>
      <c r="X2776">
        <v>10544.92</v>
      </c>
      <c r="Y2776">
        <v>2076.92</v>
      </c>
      <c r="Z2776">
        <v>21898.99</v>
      </c>
    </row>
    <row r="2777" spans="2:26" x14ac:dyDescent="0.25">
      <c r="B2777" s="3">
        <v>43408</v>
      </c>
      <c r="C2777">
        <v>381.89</v>
      </c>
      <c r="D2777">
        <v>4.1460999999999997</v>
      </c>
      <c r="E2777">
        <v>98.15</v>
      </c>
      <c r="F2777">
        <v>99.148200000000003</v>
      </c>
      <c r="G2777">
        <v>96.542000000000002</v>
      </c>
      <c r="H2777">
        <v>1121.8</v>
      </c>
      <c r="I2777">
        <v>1.1388</v>
      </c>
      <c r="J2777">
        <v>6.8906999999999998</v>
      </c>
      <c r="K2777">
        <v>302.43459999999999</v>
      </c>
      <c r="L2777">
        <v>6345</v>
      </c>
      <c r="M2777">
        <v>53.57</v>
      </c>
      <c r="N2777">
        <v>1232.8900000000001</v>
      </c>
      <c r="O2777">
        <v>3.2839999999999998</v>
      </c>
      <c r="P2777">
        <v>10.565</v>
      </c>
      <c r="Q2777">
        <v>3.63</v>
      </c>
      <c r="R2777">
        <v>1.17</v>
      </c>
      <c r="S2777">
        <v>1.64</v>
      </c>
      <c r="T2777">
        <v>1.2</v>
      </c>
      <c r="U2777">
        <v>1457</v>
      </c>
      <c r="V2777">
        <v>2723.06</v>
      </c>
      <c r="W2777">
        <v>7356.99</v>
      </c>
      <c r="X2777">
        <v>10687.77</v>
      </c>
      <c r="Y2777">
        <v>2096</v>
      </c>
      <c r="Z2777">
        <v>22243.66</v>
      </c>
    </row>
    <row r="2778" spans="2:26" x14ac:dyDescent="0.25">
      <c r="B2778" s="3">
        <v>43407</v>
      </c>
      <c r="C2778">
        <v>381.89</v>
      </c>
      <c r="D2778">
        <v>4.1460999999999997</v>
      </c>
      <c r="E2778">
        <v>98.15</v>
      </c>
      <c r="F2778">
        <v>99.148200000000003</v>
      </c>
      <c r="G2778">
        <v>96.542000000000002</v>
      </c>
      <c r="H2778">
        <v>1121.8</v>
      </c>
      <c r="I2778">
        <v>1.1388</v>
      </c>
      <c r="J2778">
        <v>6.8906999999999998</v>
      </c>
      <c r="K2778">
        <v>302.43459999999999</v>
      </c>
      <c r="L2778">
        <v>6345</v>
      </c>
      <c r="M2778">
        <v>53.57</v>
      </c>
      <c r="N2778">
        <v>1232.8900000000001</v>
      </c>
      <c r="O2778">
        <v>3.2839999999999998</v>
      </c>
      <c r="P2778">
        <v>10.565</v>
      </c>
      <c r="Q2778">
        <v>3.63</v>
      </c>
      <c r="R2778">
        <v>1.17</v>
      </c>
      <c r="S2778">
        <v>1.64</v>
      </c>
      <c r="T2778">
        <v>1.2</v>
      </c>
      <c r="U2778">
        <v>1457</v>
      </c>
      <c r="V2778">
        <v>2723.06</v>
      </c>
      <c r="W2778">
        <v>7356.99</v>
      </c>
      <c r="X2778">
        <v>10687.77</v>
      </c>
      <c r="Y2778">
        <v>2096</v>
      </c>
      <c r="Z2778">
        <v>22243.66</v>
      </c>
    </row>
    <row r="2779" spans="2:26" x14ac:dyDescent="0.25">
      <c r="B2779" s="3">
        <v>43406</v>
      </c>
      <c r="C2779">
        <v>381.89</v>
      </c>
      <c r="D2779">
        <v>4.1460999999999997</v>
      </c>
      <c r="E2779">
        <v>98.14</v>
      </c>
      <c r="F2779">
        <v>99.148200000000003</v>
      </c>
      <c r="G2779">
        <v>96.542000000000002</v>
      </c>
      <c r="H2779">
        <v>1121.8</v>
      </c>
      <c r="I2779">
        <v>1.1388</v>
      </c>
      <c r="J2779">
        <v>6.8906999999999998</v>
      </c>
      <c r="K2779">
        <v>302.43459999999999</v>
      </c>
      <c r="L2779">
        <v>6345</v>
      </c>
      <c r="M2779">
        <v>53.57</v>
      </c>
      <c r="N2779">
        <v>1232.8900000000001</v>
      </c>
      <c r="O2779">
        <v>3.2839999999999998</v>
      </c>
      <c r="P2779">
        <v>10.565</v>
      </c>
      <c r="Q2779">
        <v>3.63</v>
      </c>
      <c r="R2779">
        <v>1.17</v>
      </c>
      <c r="S2779">
        <v>1.64</v>
      </c>
      <c r="T2779">
        <v>1.2</v>
      </c>
      <c r="U2779">
        <v>1457</v>
      </c>
      <c r="V2779">
        <v>2723.06</v>
      </c>
      <c r="W2779">
        <v>7356.99</v>
      </c>
      <c r="X2779">
        <v>10687.77</v>
      </c>
      <c r="Y2779">
        <v>2096</v>
      </c>
      <c r="Z2779">
        <v>22243.66</v>
      </c>
    </row>
    <row r="2780" spans="2:26" x14ac:dyDescent="0.25">
      <c r="B2780" s="3">
        <v>43405</v>
      </c>
      <c r="C2780">
        <v>391.47</v>
      </c>
      <c r="D2780">
        <v>4.2481999999999998</v>
      </c>
      <c r="E2780">
        <v>98.15</v>
      </c>
      <c r="F2780">
        <v>99.144800000000004</v>
      </c>
      <c r="G2780">
        <v>96.277000000000001</v>
      </c>
      <c r="H2780">
        <v>1138.0999999999999</v>
      </c>
      <c r="I2780">
        <v>1.1408</v>
      </c>
      <c r="J2780">
        <v>6.9233000000000002</v>
      </c>
      <c r="K2780">
        <v>303.72399999999999</v>
      </c>
      <c r="L2780">
        <v>6315</v>
      </c>
      <c r="M2780">
        <v>53.27</v>
      </c>
      <c r="N2780">
        <v>1233.43</v>
      </c>
      <c r="O2780">
        <v>3.2370000000000001</v>
      </c>
      <c r="P2780">
        <v>10.435</v>
      </c>
      <c r="Q2780">
        <v>3.72</v>
      </c>
      <c r="R2780">
        <v>1.19</v>
      </c>
      <c r="S2780">
        <v>1.67</v>
      </c>
      <c r="T2780">
        <v>1.2</v>
      </c>
      <c r="U2780">
        <v>1470</v>
      </c>
      <c r="V2780">
        <v>2740.37</v>
      </c>
      <c r="W2780">
        <v>7434.06</v>
      </c>
      <c r="X2780">
        <v>10279.32</v>
      </c>
      <c r="Y2780">
        <v>2024.46</v>
      </c>
      <c r="Z2780">
        <v>21687.65</v>
      </c>
    </row>
    <row r="2781" spans="2:26" x14ac:dyDescent="0.25">
      <c r="B2781" s="3">
        <v>43404</v>
      </c>
      <c r="C2781">
        <v>392.35</v>
      </c>
      <c r="D2781">
        <v>4.2484000000000002</v>
      </c>
      <c r="E2781">
        <v>98.14</v>
      </c>
      <c r="F2781">
        <v>99.140600000000006</v>
      </c>
      <c r="G2781">
        <v>97.126999999999995</v>
      </c>
      <c r="H2781">
        <v>1139.8499999999999</v>
      </c>
      <c r="I2781">
        <v>1.1312</v>
      </c>
      <c r="J2781">
        <v>6.9756999999999998</v>
      </c>
      <c r="K2781">
        <v>306.75619999999998</v>
      </c>
      <c r="L2781">
        <v>6295</v>
      </c>
      <c r="M2781">
        <v>54.55</v>
      </c>
      <c r="N2781">
        <v>1214.76</v>
      </c>
      <c r="O2781">
        <v>3.2610000000000001</v>
      </c>
      <c r="P2781">
        <v>10.475</v>
      </c>
      <c r="Q2781">
        <v>3.71</v>
      </c>
      <c r="R2781">
        <v>1.18</v>
      </c>
      <c r="S2781">
        <v>1.66</v>
      </c>
      <c r="T2781">
        <v>1.19</v>
      </c>
      <c r="U2781">
        <v>1490</v>
      </c>
      <c r="V2781">
        <v>2711.74</v>
      </c>
      <c r="W2781">
        <v>7305.9</v>
      </c>
      <c r="X2781">
        <v>10138.629999999999</v>
      </c>
      <c r="Y2781">
        <v>2029.69</v>
      </c>
      <c r="Z2781">
        <v>21920.46</v>
      </c>
    </row>
    <row r="2782" spans="2:26" x14ac:dyDescent="0.25">
      <c r="B2782" s="3">
        <v>43403</v>
      </c>
      <c r="C2782">
        <v>395.37</v>
      </c>
      <c r="D2782">
        <v>4.2988999999999997</v>
      </c>
      <c r="E2782">
        <v>98.21</v>
      </c>
      <c r="F2782">
        <v>99.146799999999999</v>
      </c>
      <c r="G2782">
        <v>97.010999999999996</v>
      </c>
      <c r="H2782">
        <v>1139.25</v>
      </c>
      <c r="I2782">
        <v>1.1345000000000001</v>
      </c>
      <c r="J2782">
        <v>6.9672000000000001</v>
      </c>
      <c r="K2782">
        <v>308.11739999999998</v>
      </c>
      <c r="L2782">
        <v>6245</v>
      </c>
      <c r="M2782">
        <v>54.93</v>
      </c>
      <c r="N2782">
        <v>1222.93</v>
      </c>
      <c r="O2782">
        <v>3.1869999999999998</v>
      </c>
      <c r="P2782">
        <v>10.574999999999999</v>
      </c>
      <c r="Q2782">
        <v>3.8</v>
      </c>
      <c r="R2782">
        <v>1.18</v>
      </c>
      <c r="S2782">
        <v>1.66</v>
      </c>
      <c r="T2782">
        <v>1.18</v>
      </c>
      <c r="U2782">
        <v>1513</v>
      </c>
      <c r="V2782">
        <v>2682.63</v>
      </c>
      <c r="W2782">
        <v>7161.65</v>
      </c>
      <c r="X2782">
        <v>9998.9500000000007</v>
      </c>
      <c r="Y2782">
        <v>2014.69</v>
      </c>
      <c r="Z2782">
        <v>21457.29</v>
      </c>
    </row>
    <row r="2783" spans="2:26" x14ac:dyDescent="0.25">
      <c r="B2783" s="3">
        <v>43402</v>
      </c>
      <c r="C2783">
        <v>394.85</v>
      </c>
      <c r="D2783">
        <v>4.2721</v>
      </c>
      <c r="E2783">
        <v>98.31</v>
      </c>
      <c r="F2783">
        <v>99.166499999999999</v>
      </c>
      <c r="G2783">
        <v>96.578999999999994</v>
      </c>
      <c r="H2783">
        <v>1141.4000000000001</v>
      </c>
      <c r="I2783">
        <v>1.1373</v>
      </c>
      <c r="J2783">
        <v>6.9622000000000002</v>
      </c>
      <c r="K2783">
        <v>307.5213</v>
      </c>
      <c r="L2783">
        <v>6240</v>
      </c>
      <c r="M2783">
        <v>55.99</v>
      </c>
      <c r="N2783">
        <v>1229.42</v>
      </c>
      <c r="O2783">
        <v>3.1850000000000001</v>
      </c>
      <c r="P2783">
        <v>10.58</v>
      </c>
      <c r="Q2783">
        <v>3.77</v>
      </c>
      <c r="R2783">
        <v>1.17</v>
      </c>
      <c r="S2783">
        <v>1.65</v>
      </c>
      <c r="T2783">
        <v>1.17</v>
      </c>
      <c r="U2783">
        <v>1522</v>
      </c>
      <c r="V2783">
        <v>2641.25</v>
      </c>
      <c r="W2783">
        <v>7050.29</v>
      </c>
      <c r="X2783">
        <v>10012.629999999999</v>
      </c>
      <c r="Y2783">
        <v>1996.05</v>
      </c>
      <c r="Z2783">
        <v>21149.8</v>
      </c>
    </row>
    <row r="2784" spans="2:26" x14ac:dyDescent="0.25">
      <c r="B2784" s="3">
        <v>43401</v>
      </c>
      <c r="C2784">
        <v>391.46</v>
      </c>
      <c r="D2784">
        <v>4.2907000000000002</v>
      </c>
      <c r="E2784">
        <v>98.35</v>
      </c>
      <c r="F2784">
        <v>99.176199999999994</v>
      </c>
      <c r="G2784">
        <v>96.358999999999995</v>
      </c>
      <c r="H2784">
        <v>1141.8499999999999</v>
      </c>
      <c r="I2784">
        <v>1.1403000000000001</v>
      </c>
      <c r="J2784">
        <v>6.9435000000000002</v>
      </c>
      <c r="K2784">
        <v>313.14319999999998</v>
      </c>
      <c r="L2784">
        <v>6391.69</v>
      </c>
      <c r="M2784">
        <v>55.72</v>
      </c>
      <c r="N2784">
        <v>1233.53</v>
      </c>
      <c r="O2784">
        <v>3.1850000000000001</v>
      </c>
      <c r="P2784">
        <v>10.6</v>
      </c>
      <c r="Q2784">
        <v>3.78</v>
      </c>
      <c r="R2784">
        <v>1.17</v>
      </c>
      <c r="S2784">
        <v>1.65</v>
      </c>
      <c r="T2784">
        <v>1.17</v>
      </c>
      <c r="U2784">
        <v>1519</v>
      </c>
      <c r="V2784">
        <v>2658.69</v>
      </c>
      <c r="W2784">
        <v>7167.21</v>
      </c>
      <c r="X2784">
        <v>10058.629999999999</v>
      </c>
      <c r="Y2784">
        <v>2027.15</v>
      </c>
      <c r="Z2784">
        <v>21184.6</v>
      </c>
    </row>
    <row r="2785" spans="2:26" x14ac:dyDescent="0.25">
      <c r="B2785" s="3">
        <v>43400</v>
      </c>
      <c r="C2785">
        <v>391.46</v>
      </c>
      <c r="D2785">
        <v>4.2907000000000002</v>
      </c>
      <c r="E2785">
        <v>98.35</v>
      </c>
      <c r="F2785">
        <v>99.176199999999994</v>
      </c>
      <c r="G2785">
        <v>96.358999999999995</v>
      </c>
      <c r="H2785">
        <v>1141.8499999999999</v>
      </c>
      <c r="I2785">
        <v>1.1403000000000001</v>
      </c>
      <c r="J2785">
        <v>6.9435000000000002</v>
      </c>
      <c r="K2785">
        <v>313.14319999999998</v>
      </c>
      <c r="L2785">
        <v>6391.69</v>
      </c>
      <c r="M2785">
        <v>55.72</v>
      </c>
      <c r="N2785">
        <v>1233.53</v>
      </c>
      <c r="O2785">
        <v>3.1850000000000001</v>
      </c>
      <c r="P2785">
        <v>10.6</v>
      </c>
      <c r="Q2785">
        <v>3.78</v>
      </c>
      <c r="R2785">
        <v>1.17</v>
      </c>
      <c r="S2785">
        <v>1.65</v>
      </c>
      <c r="T2785">
        <v>1.17</v>
      </c>
      <c r="U2785">
        <v>1519</v>
      </c>
      <c r="V2785">
        <v>2658.69</v>
      </c>
      <c r="W2785">
        <v>7167.21</v>
      </c>
      <c r="X2785">
        <v>10058.629999999999</v>
      </c>
      <c r="Y2785">
        <v>2027.15</v>
      </c>
      <c r="Z2785">
        <v>21184.6</v>
      </c>
    </row>
    <row r="2786" spans="2:26" x14ac:dyDescent="0.25">
      <c r="B2786" s="3">
        <v>43399</v>
      </c>
      <c r="C2786">
        <v>391.46</v>
      </c>
      <c r="D2786">
        <v>4.2907000000000002</v>
      </c>
      <c r="E2786">
        <v>98.34</v>
      </c>
      <c r="F2786">
        <v>99.176199999999994</v>
      </c>
      <c r="G2786">
        <v>96.358999999999995</v>
      </c>
      <c r="H2786">
        <v>1141.8499999999999</v>
      </c>
      <c r="I2786">
        <v>1.1403000000000001</v>
      </c>
      <c r="J2786">
        <v>6.9435000000000002</v>
      </c>
      <c r="K2786">
        <v>313.14319999999998</v>
      </c>
      <c r="L2786">
        <v>6391.69</v>
      </c>
      <c r="M2786">
        <v>55.72</v>
      </c>
      <c r="N2786">
        <v>1233.53</v>
      </c>
      <c r="O2786">
        <v>3.1850000000000001</v>
      </c>
      <c r="P2786">
        <v>10.6</v>
      </c>
      <c r="Q2786">
        <v>3.78</v>
      </c>
      <c r="R2786">
        <v>1.17</v>
      </c>
      <c r="S2786">
        <v>1.65</v>
      </c>
      <c r="T2786">
        <v>1.17</v>
      </c>
      <c r="U2786">
        <v>1519</v>
      </c>
      <c r="V2786">
        <v>2658.69</v>
      </c>
      <c r="W2786">
        <v>7167.21</v>
      </c>
      <c r="X2786">
        <v>10058.629999999999</v>
      </c>
      <c r="Y2786">
        <v>2027.15</v>
      </c>
      <c r="Z2786">
        <v>21184.6</v>
      </c>
    </row>
    <row r="2787" spans="2:26" x14ac:dyDescent="0.25">
      <c r="B2787" s="3">
        <v>43398</v>
      </c>
      <c r="C2787">
        <v>387.15</v>
      </c>
      <c r="D2787">
        <v>4.1778000000000004</v>
      </c>
      <c r="E2787">
        <v>98.44</v>
      </c>
      <c r="F2787">
        <v>99.185100000000006</v>
      </c>
      <c r="G2787">
        <v>96.679000000000002</v>
      </c>
      <c r="H2787">
        <v>1138.05</v>
      </c>
      <c r="I2787">
        <v>1.1375</v>
      </c>
      <c r="J2787">
        <v>6.9489000000000001</v>
      </c>
      <c r="K2787">
        <v>306.98360000000002</v>
      </c>
      <c r="L2787">
        <v>6405</v>
      </c>
      <c r="M2787">
        <v>55.21</v>
      </c>
      <c r="N2787">
        <v>1232.17</v>
      </c>
      <c r="O2787">
        <v>3.202</v>
      </c>
      <c r="P2787">
        <v>10.375</v>
      </c>
      <c r="Q2787">
        <v>3.64</v>
      </c>
      <c r="R2787">
        <v>1.1599999999999999</v>
      </c>
      <c r="S2787">
        <v>1.62</v>
      </c>
      <c r="T2787">
        <v>1.1599999999999999</v>
      </c>
      <c r="U2787">
        <v>1516</v>
      </c>
      <c r="V2787">
        <v>2705.57</v>
      </c>
      <c r="W2787">
        <v>7318.34</v>
      </c>
      <c r="X2787">
        <v>10176.56</v>
      </c>
      <c r="Y2787">
        <v>2063.3000000000002</v>
      </c>
      <c r="Z2787">
        <v>21268.73</v>
      </c>
    </row>
    <row r="2788" spans="2:26" x14ac:dyDescent="0.25">
      <c r="B2788" s="3">
        <v>43397</v>
      </c>
      <c r="C2788">
        <v>388.75</v>
      </c>
      <c r="D2788">
        <v>4.1360000000000001</v>
      </c>
      <c r="E2788">
        <v>98.5</v>
      </c>
      <c r="F2788">
        <v>99.193100000000001</v>
      </c>
      <c r="G2788">
        <v>96.433999999999997</v>
      </c>
      <c r="H2788">
        <v>1132.1500000000001</v>
      </c>
      <c r="I2788">
        <v>1.1392</v>
      </c>
      <c r="J2788">
        <v>6.944</v>
      </c>
      <c r="K2788">
        <v>305.41640000000001</v>
      </c>
      <c r="L2788">
        <v>6425</v>
      </c>
      <c r="M2788">
        <v>55.34</v>
      </c>
      <c r="N2788">
        <v>1233.79</v>
      </c>
      <c r="O2788">
        <v>3.1659999999999999</v>
      </c>
      <c r="P2788">
        <v>10.395</v>
      </c>
      <c r="Q2788">
        <v>3.6</v>
      </c>
      <c r="R2788">
        <v>1.1499999999999999</v>
      </c>
      <c r="S2788">
        <v>1.62</v>
      </c>
      <c r="T2788">
        <v>1.1599999999999999</v>
      </c>
      <c r="U2788">
        <v>1546</v>
      </c>
      <c r="V2788">
        <v>2656.1</v>
      </c>
      <c r="W2788">
        <v>7108.4</v>
      </c>
      <c r="X2788">
        <v>10226.41</v>
      </c>
      <c r="Y2788">
        <v>2097.58</v>
      </c>
      <c r="Z2788">
        <v>22091.18</v>
      </c>
    </row>
    <row r="2789" spans="2:26" x14ac:dyDescent="0.25">
      <c r="B2789" s="3">
        <v>43396</v>
      </c>
      <c r="C2789">
        <v>383.27</v>
      </c>
      <c r="D2789">
        <v>4.0998999999999999</v>
      </c>
      <c r="E2789">
        <v>98.53</v>
      </c>
      <c r="F2789">
        <v>99.194900000000004</v>
      </c>
      <c r="G2789">
        <v>95.960999999999999</v>
      </c>
      <c r="H2789">
        <v>1137.5</v>
      </c>
      <c r="I2789">
        <v>1.1471</v>
      </c>
      <c r="J2789">
        <v>6.9379999999999997</v>
      </c>
      <c r="K2789">
        <v>307.50720000000001</v>
      </c>
      <c r="L2789">
        <v>6395</v>
      </c>
      <c r="M2789">
        <v>55.65</v>
      </c>
      <c r="N2789">
        <v>1230.3</v>
      </c>
      <c r="O2789">
        <v>3.2120000000000002</v>
      </c>
      <c r="P2789">
        <v>10.574999999999999</v>
      </c>
      <c r="Q2789">
        <v>3.57</v>
      </c>
      <c r="R2789">
        <v>1.1399999999999999</v>
      </c>
      <c r="S2789">
        <v>1.61</v>
      </c>
      <c r="T2789">
        <v>1.1499999999999999</v>
      </c>
      <c r="U2789">
        <v>1577</v>
      </c>
      <c r="V2789">
        <v>2740.69</v>
      </c>
      <c r="W2789">
        <v>7437.54</v>
      </c>
      <c r="X2789">
        <v>10234.9</v>
      </c>
      <c r="Y2789">
        <v>2106.1</v>
      </c>
      <c r="Z2789">
        <v>22010.78</v>
      </c>
    </row>
    <row r="2790" spans="2:26" x14ac:dyDescent="0.25">
      <c r="B2790" s="3">
        <v>43395</v>
      </c>
      <c r="C2790">
        <v>379.44</v>
      </c>
      <c r="D2790">
        <v>3.9822000000000002</v>
      </c>
      <c r="E2790">
        <v>98.58</v>
      </c>
      <c r="F2790">
        <v>99.201400000000007</v>
      </c>
      <c r="G2790">
        <v>96.013000000000005</v>
      </c>
      <c r="H2790">
        <v>1128.5</v>
      </c>
      <c r="I2790">
        <v>1.1464000000000001</v>
      </c>
      <c r="J2790">
        <v>6.9474999999999998</v>
      </c>
      <c r="K2790">
        <v>307.42840000000001</v>
      </c>
      <c r="L2790">
        <v>6395</v>
      </c>
      <c r="M2790">
        <v>56.18</v>
      </c>
      <c r="N2790">
        <v>1222.0999999999999</v>
      </c>
      <c r="O2790">
        <v>3.1379999999999999</v>
      </c>
      <c r="P2790">
        <v>10.855</v>
      </c>
      <c r="Q2790">
        <v>3.44</v>
      </c>
      <c r="R2790">
        <v>1.1100000000000001</v>
      </c>
      <c r="S2790">
        <v>1.58</v>
      </c>
      <c r="T2790">
        <v>1.1499999999999999</v>
      </c>
      <c r="U2790">
        <v>1579</v>
      </c>
      <c r="V2790">
        <v>2755.88</v>
      </c>
      <c r="W2790">
        <v>7468.63</v>
      </c>
      <c r="X2790">
        <v>10490.67</v>
      </c>
      <c r="Y2790">
        <v>2161.71</v>
      </c>
      <c r="Z2790">
        <v>22614.82</v>
      </c>
    </row>
    <row r="2791" spans="2:26" x14ac:dyDescent="0.25">
      <c r="B2791" s="3">
        <v>43394</v>
      </c>
      <c r="C2791">
        <v>376.68</v>
      </c>
      <c r="D2791">
        <v>3.9906999999999999</v>
      </c>
      <c r="E2791">
        <v>98.58</v>
      </c>
      <c r="F2791">
        <v>99.199200000000005</v>
      </c>
      <c r="G2791">
        <v>95.712999999999994</v>
      </c>
      <c r="H2791">
        <v>1132.0999999999999</v>
      </c>
      <c r="I2791">
        <v>1.1514</v>
      </c>
      <c r="J2791">
        <v>6.9290000000000003</v>
      </c>
      <c r="K2791">
        <v>305.07839999999999</v>
      </c>
      <c r="L2791">
        <v>6380</v>
      </c>
      <c r="M2791">
        <v>54.92</v>
      </c>
      <c r="N2791">
        <v>1226.49</v>
      </c>
      <c r="O2791">
        <v>3.25</v>
      </c>
      <c r="P2791">
        <v>10.92</v>
      </c>
      <c r="Q2791">
        <v>3.43</v>
      </c>
      <c r="R2791">
        <v>1.1100000000000001</v>
      </c>
      <c r="S2791">
        <v>1.58</v>
      </c>
      <c r="T2791">
        <v>1.1499999999999999</v>
      </c>
      <c r="U2791">
        <v>1576</v>
      </c>
      <c r="V2791">
        <v>2767.78</v>
      </c>
      <c r="W2791">
        <v>7449.03</v>
      </c>
      <c r="X2791">
        <v>10222.18</v>
      </c>
      <c r="Y2791">
        <v>2156.2600000000002</v>
      </c>
      <c r="Z2791">
        <v>22532.080000000002</v>
      </c>
    </row>
    <row r="2792" spans="2:26" x14ac:dyDescent="0.25">
      <c r="B2792" s="3">
        <v>43393</v>
      </c>
      <c r="C2792">
        <v>376.68</v>
      </c>
      <c r="D2792">
        <v>3.9906999999999999</v>
      </c>
      <c r="E2792">
        <v>98.58</v>
      </c>
      <c r="F2792">
        <v>99.199200000000005</v>
      </c>
      <c r="G2792">
        <v>95.712999999999994</v>
      </c>
      <c r="H2792">
        <v>1132.0999999999999</v>
      </c>
      <c r="I2792">
        <v>1.1514</v>
      </c>
      <c r="J2792">
        <v>6.9290000000000003</v>
      </c>
      <c r="K2792">
        <v>305.07839999999999</v>
      </c>
      <c r="L2792">
        <v>6380</v>
      </c>
      <c r="M2792">
        <v>54.92</v>
      </c>
      <c r="N2792">
        <v>1226.49</v>
      </c>
      <c r="O2792">
        <v>3.25</v>
      </c>
      <c r="P2792">
        <v>10.92</v>
      </c>
      <c r="Q2792">
        <v>3.43</v>
      </c>
      <c r="R2792">
        <v>1.1100000000000001</v>
      </c>
      <c r="S2792">
        <v>1.58</v>
      </c>
      <c r="T2792">
        <v>1.1499999999999999</v>
      </c>
      <c r="U2792">
        <v>1576</v>
      </c>
      <c r="V2792">
        <v>2767.78</v>
      </c>
      <c r="W2792">
        <v>7449.03</v>
      </c>
      <c r="X2792">
        <v>10222.18</v>
      </c>
      <c r="Y2792">
        <v>2156.2600000000002</v>
      </c>
      <c r="Z2792">
        <v>22532.080000000002</v>
      </c>
    </row>
    <row r="2793" spans="2:26" x14ac:dyDescent="0.25">
      <c r="B2793" s="3">
        <v>43392</v>
      </c>
      <c r="C2793">
        <v>376.68</v>
      </c>
      <c r="D2793">
        <v>3.9906999999999999</v>
      </c>
      <c r="E2793">
        <v>98.58</v>
      </c>
      <c r="F2793">
        <v>99.199200000000005</v>
      </c>
      <c r="G2793">
        <v>95.712999999999994</v>
      </c>
      <c r="H2793">
        <v>1132.0999999999999</v>
      </c>
      <c r="I2793">
        <v>1.1514</v>
      </c>
      <c r="J2793">
        <v>6.9290000000000003</v>
      </c>
      <c r="K2793">
        <v>305.07839999999999</v>
      </c>
      <c r="L2793">
        <v>6380</v>
      </c>
      <c r="M2793">
        <v>54.92</v>
      </c>
      <c r="N2793">
        <v>1226.49</v>
      </c>
      <c r="O2793">
        <v>3.25</v>
      </c>
      <c r="P2793">
        <v>10.92</v>
      </c>
      <c r="Q2793">
        <v>3.43</v>
      </c>
      <c r="R2793">
        <v>1.1100000000000001</v>
      </c>
      <c r="S2793">
        <v>1.58</v>
      </c>
      <c r="T2793">
        <v>1.1499999999999999</v>
      </c>
      <c r="U2793">
        <v>1576</v>
      </c>
      <c r="V2793">
        <v>2767.78</v>
      </c>
      <c r="W2793">
        <v>7449.03</v>
      </c>
      <c r="X2793">
        <v>10222.18</v>
      </c>
      <c r="Y2793">
        <v>2156.2600000000002</v>
      </c>
      <c r="Z2793">
        <v>22532.080000000002</v>
      </c>
    </row>
    <row r="2794" spans="2:26" x14ac:dyDescent="0.25">
      <c r="B2794" s="3">
        <v>43391</v>
      </c>
      <c r="C2794">
        <v>375.43</v>
      </c>
      <c r="D2794">
        <v>3.9828000000000001</v>
      </c>
      <c r="E2794">
        <v>98.6</v>
      </c>
      <c r="F2794">
        <v>99.202200000000005</v>
      </c>
      <c r="G2794">
        <v>95.9</v>
      </c>
      <c r="H2794">
        <v>1135.25</v>
      </c>
      <c r="I2794">
        <v>1.1453</v>
      </c>
      <c r="J2794">
        <v>6.9375999999999998</v>
      </c>
      <c r="K2794">
        <v>305.80380000000002</v>
      </c>
      <c r="L2794">
        <v>6390</v>
      </c>
      <c r="M2794">
        <v>54.63</v>
      </c>
      <c r="N2794">
        <v>1225.81</v>
      </c>
      <c r="O2794">
        <v>3.198</v>
      </c>
      <c r="P2794">
        <v>10.73</v>
      </c>
      <c r="Q2794">
        <v>3.43</v>
      </c>
      <c r="R2794">
        <v>1.1100000000000001</v>
      </c>
      <c r="S2794">
        <v>1.57</v>
      </c>
      <c r="T2794">
        <v>1.1399999999999999</v>
      </c>
      <c r="U2794">
        <v>1565</v>
      </c>
      <c r="V2794">
        <v>2768.78</v>
      </c>
      <c r="W2794">
        <v>7485.14</v>
      </c>
      <c r="X2794">
        <v>10136.76</v>
      </c>
      <c r="Y2794">
        <v>2148.31</v>
      </c>
      <c r="Z2794">
        <v>22658.16</v>
      </c>
    </row>
    <row r="2795" spans="2:26" x14ac:dyDescent="0.25">
      <c r="B2795" s="3">
        <v>43390</v>
      </c>
      <c r="C2795">
        <v>369.15</v>
      </c>
      <c r="D2795">
        <v>3.9163999999999999</v>
      </c>
      <c r="E2795">
        <v>98.6</v>
      </c>
      <c r="F2795">
        <v>99.200699999999998</v>
      </c>
      <c r="G2795">
        <v>95.575000000000003</v>
      </c>
      <c r="H2795">
        <v>1126.5999999999999</v>
      </c>
      <c r="I2795">
        <v>1.1500999999999999</v>
      </c>
      <c r="J2795">
        <v>6.9275000000000002</v>
      </c>
      <c r="K2795">
        <v>306.03579999999999</v>
      </c>
      <c r="L2795">
        <v>6420</v>
      </c>
      <c r="M2795">
        <v>54.79</v>
      </c>
      <c r="N2795">
        <v>1222.29</v>
      </c>
      <c r="O2795">
        <v>3.32</v>
      </c>
      <c r="P2795">
        <v>10.65</v>
      </c>
      <c r="Q2795">
        <v>3.36</v>
      </c>
      <c r="R2795">
        <v>1.1000000000000001</v>
      </c>
      <c r="S2795">
        <v>1.56</v>
      </c>
      <c r="T2795">
        <v>1.1399999999999999</v>
      </c>
      <c r="U2795">
        <v>1554</v>
      </c>
      <c r="V2795">
        <v>2809.21</v>
      </c>
      <c r="W2795">
        <v>7642.7</v>
      </c>
      <c r="X2795">
        <v>10198.33</v>
      </c>
      <c r="Y2795">
        <v>2167.5100000000002</v>
      </c>
      <c r="Z2795">
        <v>22841.119999999999</v>
      </c>
    </row>
    <row r="2796" spans="2:26" x14ac:dyDescent="0.25">
      <c r="B2796" s="3">
        <v>43389</v>
      </c>
      <c r="C2796">
        <v>372.61</v>
      </c>
      <c r="D2796">
        <v>3.9211</v>
      </c>
      <c r="E2796">
        <v>98.59</v>
      </c>
      <c r="F2796">
        <v>99.189800000000005</v>
      </c>
      <c r="G2796">
        <v>95.048000000000002</v>
      </c>
      <c r="H2796">
        <v>1127.95</v>
      </c>
      <c r="I2796">
        <v>1.1574</v>
      </c>
      <c r="J2796">
        <v>6.9119999999999999</v>
      </c>
      <c r="K2796">
        <v>301.6327</v>
      </c>
      <c r="L2796">
        <v>6420</v>
      </c>
      <c r="M2796">
        <v>55.35</v>
      </c>
      <c r="N2796">
        <v>1224.95</v>
      </c>
      <c r="O2796">
        <v>3.2389999999999999</v>
      </c>
      <c r="P2796">
        <v>10.795</v>
      </c>
      <c r="Q2796">
        <v>3.36</v>
      </c>
      <c r="R2796">
        <v>1.0900000000000001</v>
      </c>
      <c r="S2796">
        <v>1.55</v>
      </c>
      <c r="T2796">
        <v>1.1399999999999999</v>
      </c>
      <c r="U2796">
        <v>1578</v>
      </c>
      <c r="V2796">
        <v>2809.92</v>
      </c>
      <c r="W2796">
        <v>7645.49</v>
      </c>
      <c r="X2796">
        <v>10198.33</v>
      </c>
      <c r="Y2796">
        <v>2145.12</v>
      </c>
      <c r="Z2796">
        <v>22549.24</v>
      </c>
    </row>
    <row r="2797" spans="2:26" x14ac:dyDescent="0.25">
      <c r="B2797" s="3">
        <v>43388</v>
      </c>
      <c r="C2797">
        <v>374.23</v>
      </c>
      <c r="D2797">
        <v>3.9542999999999999</v>
      </c>
      <c r="E2797">
        <v>98.58</v>
      </c>
      <c r="F2797">
        <v>99.203699999999998</v>
      </c>
      <c r="G2797">
        <v>95.058999999999997</v>
      </c>
      <c r="H2797">
        <v>1134.4000000000001</v>
      </c>
      <c r="I2797">
        <v>1.1578999999999999</v>
      </c>
      <c r="J2797">
        <v>6.9168000000000003</v>
      </c>
      <c r="K2797">
        <v>302.91860000000003</v>
      </c>
      <c r="L2797">
        <v>6390</v>
      </c>
      <c r="M2797">
        <v>55.45</v>
      </c>
      <c r="N2797">
        <v>1227.06</v>
      </c>
      <c r="O2797">
        <v>3.242</v>
      </c>
      <c r="P2797">
        <v>11.115</v>
      </c>
      <c r="Q2797">
        <v>3.41</v>
      </c>
      <c r="R2797">
        <v>1.0900000000000001</v>
      </c>
      <c r="S2797">
        <v>1.55</v>
      </c>
      <c r="T2797">
        <v>1.1399999999999999</v>
      </c>
      <c r="U2797">
        <v>1584</v>
      </c>
      <c r="V2797">
        <v>2750.79</v>
      </c>
      <c r="W2797">
        <v>7430.74</v>
      </c>
      <c r="X2797">
        <v>10144.34</v>
      </c>
      <c r="Y2797">
        <v>2145.12</v>
      </c>
      <c r="Z2797">
        <v>22271.3</v>
      </c>
    </row>
    <row r="2798" spans="2:26" x14ac:dyDescent="0.25">
      <c r="B2798" s="3">
        <v>43387</v>
      </c>
      <c r="C2798">
        <v>376.5</v>
      </c>
      <c r="D2798">
        <v>3.9910999999999999</v>
      </c>
      <c r="E2798">
        <v>98.58</v>
      </c>
      <c r="F2798">
        <v>99.206900000000005</v>
      </c>
      <c r="G2798">
        <v>95.221000000000004</v>
      </c>
      <c r="H2798">
        <v>1131.45</v>
      </c>
      <c r="I2798">
        <v>1.1559999999999999</v>
      </c>
      <c r="J2798">
        <v>6.9219999999999997</v>
      </c>
      <c r="K2798">
        <v>299.03140000000002</v>
      </c>
      <c r="L2798">
        <v>6185</v>
      </c>
      <c r="M2798">
        <v>56.35</v>
      </c>
      <c r="N2798">
        <v>1217.05</v>
      </c>
      <c r="O2798">
        <v>3.161</v>
      </c>
      <c r="P2798">
        <v>11.12</v>
      </c>
      <c r="Q2798">
        <v>3.44</v>
      </c>
      <c r="R2798">
        <v>1.0900000000000001</v>
      </c>
      <c r="S2798">
        <v>1.54</v>
      </c>
      <c r="T2798">
        <v>1.1399999999999999</v>
      </c>
      <c r="U2798">
        <v>1579</v>
      </c>
      <c r="V2798">
        <v>2767.13</v>
      </c>
      <c r="W2798">
        <v>7496.89</v>
      </c>
      <c r="X2798">
        <v>10299.09</v>
      </c>
      <c r="Y2798">
        <v>2161.85</v>
      </c>
      <c r="Z2798">
        <v>22694.66</v>
      </c>
    </row>
    <row r="2799" spans="2:26" x14ac:dyDescent="0.25">
      <c r="B2799" s="3">
        <v>43386</v>
      </c>
      <c r="C2799">
        <v>376.5</v>
      </c>
      <c r="D2799">
        <v>3.9910999999999999</v>
      </c>
      <c r="E2799">
        <v>98.58</v>
      </c>
      <c r="F2799">
        <v>99.206900000000005</v>
      </c>
      <c r="G2799">
        <v>95.221000000000004</v>
      </c>
      <c r="H2799">
        <v>1131.45</v>
      </c>
      <c r="I2799">
        <v>1.1559999999999999</v>
      </c>
      <c r="J2799">
        <v>6.9219999999999997</v>
      </c>
      <c r="K2799">
        <v>299.03140000000002</v>
      </c>
      <c r="L2799">
        <v>6185</v>
      </c>
      <c r="M2799">
        <v>56.35</v>
      </c>
      <c r="N2799">
        <v>1217.05</v>
      </c>
      <c r="O2799">
        <v>3.161</v>
      </c>
      <c r="P2799">
        <v>11.12</v>
      </c>
      <c r="Q2799">
        <v>3.44</v>
      </c>
      <c r="R2799">
        <v>1.0900000000000001</v>
      </c>
      <c r="S2799">
        <v>1.54</v>
      </c>
      <c r="T2799">
        <v>1.1399999999999999</v>
      </c>
      <c r="U2799">
        <v>1579</v>
      </c>
      <c r="V2799">
        <v>2767.13</v>
      </c>
      <c r="W2799">
        <v>7496.89</v>
      </c>
      <c r="X2799">
        <v>10299.09</v>
      </c>
      <c r="Y2799">
        <v>2161.85</v>
      </c>
      <c r="Z2799">
        <v>22694.66</v>
      </c>
    </row>
    <row r="2800" spans="2:26" x14ac:dyDescent="0.25">
      <c r="B2800" s="3">
        <v>43385</v>
      </c>
      <c r="C2800">
        <v>376.5</v>
      </c>
      <c r="D2800">
        <v>3.9910999999999999</v>
      </c>
      <c r="E2800">
        <v>98.56</v>
      </c>
      <c r="F2800">
        <v>99.206900000000005</v>
      </c>
      <c r="G2800">
        <v>95.221000000000004</v>
      </c>
      <c r="H2800">
        <v>1131.45</v>
      </c>
      <c r="I2800">
        <v>1.1559999999999999</v>
      </c>
      <c r="J2800">
        <v>6.9219999999999997</v>
      </c>
      <c r="K2800">
        <v>299.03140000000002</v>
      </c>
      <c r="L2800">
        <v>6185</v>
      </c>
      <c r="M2800">
        <v>56.35</v>
      </c>
      <c r="N2800">
        <v>1217.05</v>
      </c>
      <c r="O2800">
        <v>3.161</v>
      </c>
      <c r="P2800">
        <v>11.12</v>
      </c>
      <c r="Q2800">
        <v>3.44</v>
      </c>
      <c r="R2800">
        <v>1.0900000000000001</v>
      </c>
      <c r="S2800">
        <v>1.54</v>
      </c>
      <c r="T2800">
        <v>1.1399999999999999</v>
      </c>
      <c r="U2800">
        <v>1579</v>
      </c>
      <c r="V2800">
        <v>2767.13</v>
      </c>
      <c r="W2800">
        <v>7496.89</v>
      </c>
      <c r="X2800">
        <v>10299.09</v>
      </c>
      <c r="Y2800">
        <v>2161.85</v>
      </c>
      <c r="Z2800">
        <v>22694.66</v>
      </c>
    </row>
    <row r="2801" spans="2:26" x14ac:dyDescent="0.25">
      <c r="B2801" s="3">
        <v>43384</v>
      </c>
      <c r="C2801">
        <v>381.97</v>
      </c>
      <c r="D2801">
        <v>4.0364000000000004</v>
      </c>
      <c r="E2801">
        <v>98.57</v>
      </c>
      <c r="F2801">
        <v>99.230599999999995</v>
      </c>
      <c r="G2801">
        <v>95.016999999999996</v>
      </c>
      <c r="H2801">
        <v>1144.55</v>
      </c>
      <c r="I2801">
        <v>1.1593</v>
      </c>
      <c r="J2801">
        <v>6.8898999999999999</v>
      </c>
      <c r="K2801">
        <v>300.34530000000001</v>
      </c>
      <c r="L2801">
        <v>6180</v>
      </c>
      <c r="M2801">
        <v>56.18</v>
      </c>
      <c r="N2801">
        <v>1224.0899999999999</v>
      </c>
      <c r="O2801">
        <v>3.222</v>
      </c>
      <c r="P2801">
        <v>11.16</v>
      </c>
      <c r="Q2801">
        <v>3.48</v>
      </c>
      <c r="R2801">
        <v>1.08</v>
      </c>
      <c r="S2801">
        <v>1.54</v>
      </c>
      <c r="T2801">
        <v>1.1399999999999999</v>
      </c>
      <c r="U2801">
        <v>1515</v>
      </c>
      <c r="V2801">
        <v>2728.37</v>
      </c>
      <c r="W2801">
        <v>7329.06</v>
      </c>
      <c r="X2801">
        <v>10092.52</v>
      </c>
      <c r="Y2801">
        <v>2129.67</v>
      </c>
      <c r="Z2801">
        <v>22590.86</v>
      </c>
    </row>
    <row r="2802" spans="2:26" x14ac:dyDescent="0.25">
      <c r="B2802" s="3">
        <v>43383</v>
      </c>
      <c r="C2802">
        <v>373.46</v>
      </c>
      <c r="D2802">
        <v>3.9399000000000002</v>
      </c>
      <c r="E2802">
        <v>98.64</v>
      </c>
      <c r="F2802">
        <v>99.273700000000005</v>
      </c>
      <c r="G2802">
        <v>95.507999999999996</v>
      </c>
      <c r="H2802">
        <v>1133.9000000000001</v>
      </c>
      <c r="I2802">
        <v>1.1519999999999999</v>
      </c>
      <c r="J2802">
        <v>6.9241999999999999</v>
      </c>
      <c r="K2802">
        <v>304.32709999999997</v>
      </c>
      <c r="L2802">
        <v>6540</v>
      </c>
      <c r="M2802">
        <v>57.47</v>
      </c>
      <c r="N2802">
        <v>1194.79</v>
      </c>
      <c r="O2802">
        <v>3.2839999999999998</v>
      </c>
      <c r="P2802">
        <v>11.21</v>
      </c>
      <c r="Q2802">
        <v>3.4</v>
      </c>
      <c r="R2802">
        <v>1.07</v>
      </c>
      <c r="S2802">
        <v>1.52</v>
      </c>
      <c r="T2802">
        <v>1.1499999999999999</v>
      </c>
      <c r="U2802">
        <v>1493</v>
      </c>
      <c r="V2802">
        <v>2785.68</v>
      </c>
      <c r="W2802">
        <v>7422.05</v>
      </c>
      <c r="X2802">
        <v>10442.709999999999</v>
      </c>
      <c r="Y2802">
        <v>2228.61</v>
      </c>
      <c r="Z2802">
        <v>23506.04</v>
      </c>
    </row>
    <row r="2803" spans="2:26" x14ac:dyDescent="0.25">
      <c r="B2803" s="3">
        <v>43382</v>
      </c>
      <c r="C2803">
        <v>372.54</v>
      </c>
      <c r="D2803">
        <v>3.8761000000000001</v>
      </c>
      <c r="E2803">
        <v>98.67</v>
      </c>
      <c r="F2803">
        <v>99.276200000000003</v>
      </c>
      <c r="G2803">
        <v>95.668000000000006</v>
      </c>
      <c r="H2803">
        <v>1132.7</v>
      </c>
      <c r="I2803">
        <v>1.1491</v>
      </c>
      <c r="J2803">
        <v>6.9226999999999999</v>
      </c>
      <c r="K2803">
        <v>304.8005</v>
      </c>
      <c r="L2803">
        <v>6580</v>
      </c>
      <c r="M2803">
        <v>58.98</v>
      </c>
      <c r="N2803">
        <v>1189.77</v>
      </c>
      <c r="O2803">
        <v>3.266</v>
      </c>
      <c r="P2803">
        <v>11.205</v>
      </c>
      <c r="Q2803">
        <v>3.31</v>
      </c>
      <c r="R2803">
        <v>1.06</v>
      </c>
      <c r="S2803">
        <v>1.51</v>
      </c>
      <c r="T2803">
        <v>1.1399999999999999</v>
      </c>
      <c r="U2803">
        <v>1503</v>
      </c>
      <c r="V2803">
        <v>2880.34</v>
      </c>
      <c r="W2803">
        <v>7738.02</v>
      </c>
      <c r="X2803">
        <v>10420.620000000001</v>
      </c>
      <c r="Y2803">
        <v>2253.83</v>
      </c>
      <c r="Z2803">
        <v>23469.39</v>
      </c>
    </row>
    <row r="2804" spans="2:26" x14ac:dyDescent="0.25">
      <c r="B2804" s="3">
        <v>43381</v>
      </c>
      <c r="C2804">
        <v>368.77</v>
      </c>
      <c r="D2804">
        <v>3.7928000000000002</v>
      </c>
      <c r="E2804">
        <v>98.68</v>
      </c>
      <c r="F2804">
        <v>99.206699999999998</v>
      </c>
      <c r="G2804">
        <v>95.760999999999996</v>
      </c>
      <c r="H2804">
        <v>1132.7</v>
      </c>
      <c r="I2804">
        <v>1.1492</v>
      </c>
      <c r="J2804">
        <v>6.9306999999999999</v>
      </c>
      <c r="K2804">
        <v>300.20909999999998</v>
      </c>
      <c r="L2804">
        <v>6630</v>
      </c>
      <c r="M2804">
        <v>58.45</v>
      </c>
      <c r="N2804">
        <v>1188.08</v>
      </c>
      <c r="O2804">
        <v>3.2669999999999999</v>
      </c>
      <c r="P2804">
        <v>11.105</v>
      </c>
      <c r="Q2804">
        <v>3.2</v>
      </c>
      <c r="R2804">
        <v>1.05</v>
      </c>
      <c r="S2804">
        <v>1.5</v>
      </c>
      <c r="T2804">
        <v>1.1499999999999999</v>
      </c>
      <c r="U2804">
        <v>1530</v>
      </c>
      <c r="V2804">
        <v>2884.43</v>
      </c>
      <c r="W2804">
        <v>7735.95</v>
      </c>
      <c r="X2804">
        <v>10393.290000000001</v>
      </c>
      <c r="Y2804">
        <v>2253.83</v>
      </c>
      <c r="Z2804">
        <v>23783.72</v>
      </c>
    </row>
    <row r="2805" spans="2:26" x14ac:dyDescent="0.25">
      <c r="B2805" s="3">
        <v>43380</v>
      </c>
      <c r="C2805">
        <v>368.77</v>
      </c>
      <c r="D2805">
        <v>3.7978000000000001</v>
      </c>
      <c r="E2805">
        <v>98.68</v>
      </c>
      <c r="F2805">
        <v>99.184100000000001</v>
      </c>
      <c r="G2805">
        <v>95.623999999999995</v>
      </c>
      <c r="H2805">
        <v>1130.5999999999999</v>
      </c>
      <c r="I2805">
        <v>1.1524000000000001</v>
      </c>
      <c r="J2805">
        <v>6.8688000000000002</v>
      </c>
      <c r="K2805">
        <v>294.92430000000002</v>
      </c>
      <c r="L2805">
        <v>6530</v>
      </c>
      <c r="M2805">
        <v>58.49</v>
      </c>
      <c r="N2805">
        <v>1203.6300000000001</v>
      </c>
      <c r="O2805">
        <v>3.1429999999999998</v>
      </c>
      <c r="P2805">
        <v>11.265000000000001</v>
      </c>
      <c r="Q2805">
        <v>3.2</v>
      </c>
      <c r="R2805">
        <v>1.05</v>
      </c>
      <c r="S2805">
        <v>1.5</v>
      </c>
      <c r="T2805">
        <v>1.1499999999999999</v>
      </c>
      <c r="U2805">
        <v>1536</v>
      </c>
      <c r="V2805">
        <v>2885.57</v>
      </c>
      <c r="W2805">
        <v>7788.45</v>
      </c>
      <c r="X2805">
        <v>10530.32</v>
      </c>
      <c r="Y2805">
        <v>2267.52</v>
      </c>
      <c r="Z2805">
        <v>23783.72</v>
      </c>
    </row>
    <row r="2806" spans="2:26" x14ac:dyDescent="0.25">
      <c r="B2806" s="3">
        <v>43379</v>
      </c>
      <c r="C2806">
        <v>368.77</v>
      </c>
      <c r="D2806">
        <v>3.7978000000000001</v>
      </c>
      <c r="E2806">
        <v>98.68</v>
      </c>
      <c r="F2806">
        <v>99.184100000000001</v>
      </c>
      <c r="G2806">
        <v>95.623999999999995</v>
      </c>
      <c r="H2806">
        <v>1130.5999999999999</v>
      </c>
      <c r="I2806">
        <v>1.1524000000000001</v>
      </c>
      <c r="J2806">
        <v>6.8688000000000002</v>
      </c>
      <c r="K2806">
        <v>294.92430000000002</v>
      </c>
      <c r="L2806">
        <v>6530</v>
      </c>
      <c r="M2806">
        <v>58.49</v>
      </c>
      <c r="N2806">
        <v>1203.6300000000001</v>
      </c>
      <c r="O2806">
        <v>3.1429999999999998</v>
      </c>
      <c r="P2806">
        <v>11.265000000000001</v>
      </c>
      <c r="Q2806">
        <v>3.2</v>
      </c>
      <c r="R2806">
        <v>1.05</v>
      </c>
      <c r="S2806">
        <v>1.5</v>
      </c>
      <c r="T2806">
        <v>1.1499999999999999</v>
      </c>
      <c r="U2806">
        <v>1536</v>
      </c>
      <c r="V2806">
        <v>2885.57</v>
      </c>
      <c r="W2806">
        <v>7788.45</v>
      </c>
      <c r="X2806">
        <v>10530.32</v>
      </c>
      <c r="Y2806">
        <v>2267.52</v>
      </c>
      <c r="Z2806">
        <v>23783.72</v>
      </c>
    </row>
    <row r="2807" spans="2:26" x14ac:dyDescent="0.25">
      <c r="B2807" s="3">
        <v>43378</v>
      </c>
      <c r="C2807">
        <v>368.77</v>
      </c>
      <c r="D2807">
        <v>3.7978000000000001</v>
      </c>
      <c r="E2807">
        <v>98.65</v>
      </c>
      <c r="F2807">
        <v>99.184100000000001</v>
      </c>
      <c r="G2807">
        <v>95.623999999999995</v>
      </c>
      <c r="H2807">
        <v>1130.5999999999999</v>
      </c>
      <c r="I2807">
        <v>1.1524000000000001</v>
      </c>
      <c r="J2807">
        <v>6.8688000000000002</v>
      </c>
      <c r="K2807">
        <v>294.92430000000002</v>
      </c>
      <c r="L2807">
        <v>6530</v>
      </c>
      <c r="M2807">
        <v>58.49</v>
      </c>
      <c r="N2807">
        <v>1203.6300000000001</v>
      </c>
      <c r="O2807">
        <v>3.1429999999999998</v>
      </c>
      <c r="P2807">
        <v>11.265000000000001</v>
      </c>
      <c r="Q2807">
        <v>3.2</v>
      </c>
      <c r="R2807">
        <v>1.05</v>
      </c>
      <c r="S2807">
        <v>1.5</v>
      </c>
      <c r="T2807">
        <v>1.1499999999999999</v>
      </c>
      <c r="U2807">
        <v>1536</v>
      </c>
      <c r="V2807">
        <v>2885.57</v>
      </c>
      <c r="W2807">
        <v>7788.45</v>
      </c>
      <c r="X2807">
        <v>10530.32</v>
      </c>
      <c r="Y2807">
        <v>2267.52</v>
      </c>
      <c r="Z2807">
        <v>23783.72</v>
      </c>
    </row>
    <row r="2808" spans="2:26" x14ac:dyDescent="0.25">
      <c r="B2808" s="3">
        <v>43377</v>
      </c>
      <c r="C2808">
        <v>367.81</v>
      </c>
      <c r="D2808">
        <v>3.7622</v>
      </c>
      <c r="E2808">
        <v>98.65</v>
      </c>
      <c r="F2808">
        <v>99.145300000000006</v>
      </c>
      <c r="G2808">
        <v>95.751000000000005</v>
      </c>
      <c r="H2808">
        <v>1129.9000000000001</v>
      </c>
      <c r="I2808">
        <v>1.1514</v>
      </c>
      <c r="J2808">
        <v>6.8688000000000002</v>
      </c>
      <c r="K2808">
        <v>292.53210000000001</v>
      </c>
      <c r="L2808">
        <v>6555</v>
      </c>
      <c r="M2808">
        <v>58.16</v>
      </c>
      <c r="N2808">
        <v>1199.92</v>
      </c>
      <c r="O2808">
        <v>3.165</v>
      </c>
      <c r="P2808">
        <v>11.295</v>
      </c>
      <c r="Q2808">
        <v>3.16</v>
      </c>
      <c r="R2808">
        <v>1.05</v>
      </c>
      <c r="S2808">
        <v>1.5</v>
      </c>
      <c r="T2808">
        <v>1.1399999999999999</v>
      </c>
      <c r="U2808">
        <v>1554</v>
      </c>
      <c r="V2808">
        <v>2901.61</v>
      </c>
      <c r="W2808">
        <v>7879.51</v>
      </c>
      <c r="X2808">
        <v>10547.64</v>
      </c>
      <c r="Y2808">
        <v>2274.4899999999998</v>
      </c>
      <c r="Z2808">
        <v>23975.62</v>
      </c>
    </row>
    <row r="2809" spans="2:26" x14ac:dyDescent="0.25">
      <c r="B2809" s="3">
        <v>43376</v>
      </c>
      <c r="C2809">
        <v>358.47</v>
      </c>
      <c r="D2809">
        <v>3.6640000000000001</v>
      </c>
      <c r="E2809">
        <v>98.64</v>
      </c>
      <c r="F2809">
        <v>99.131399999999999</v>
      </c>
      <c r="G2809">
        <v>95.762</v>
      </c>
      <c r="H2809">
        <v>1119.3</v>
      </c>
      <c r="I2809">
        <v>1.1477999999999999</v>
      </c>
      <c r="J2809">
        <v>6.8688000000000002</v>
      </c>
      <c r="K2809">
        <v>288.2287</v>
      </c>
      <c r="L2809">
        <v>6425</v>
      </c>
      <c r="M2809">
        <v>59.46</v>
      </c>
      <c r="N2809">
        <v>1197.3499999999999</v>
      </c>
      <c r="O2809">
        <v>3.23</v>
      </c>
      <c r="P2809">
        <v>11.324999999999999</v>
      </c>
      <c r="Q2809">
        <v>3.03</v>
      </c>
      <c r="R2809">
        <v>1.05</v>
      </c>
      <c r="S2809">
        <v>1.5</v>
      </c>
      <c r="T2809">
        <v>1.1499999999999999</v>
      </c>
      <c r="U2809">
        <v>1574</v>
      </c>
      <c r="V2809">
        <v>2925.51</v>
      </c>
      <c r="W2809">
        <v>8025.09</v>
      </c>
      <c r="X2809">
        <v>10786.17</v>
      </c>
      <c r="Y2809">
        <v>2309.5700000000002</v>
      </c>
      <c r="Z2809">
        <v>24110.959999999999</v>
      </c>
    </row>
    <row r="2810" spans="2:26" x14ac:dyDescent="0.25">
      <c r="B2810" s="3">
        <v>43375</v>
      </c>
      <c r="C2810">
        <v>365.73</v>
      </c>
      <c r="D2810">
        <v>3.7326999999999999</v>
      </c>
      <c r="E2810">
        <v>98.63</v>
      </c>
      <c r="F2810">
        <v>99.135800000000003</v>
      </c>
      <c r="G2810">
        <v>95.507000000000005</v>
      </c>
      <c r="H2810">
        <v>1119.3</v>
      </c>
      <c r="I2810">
        <v>1.1548</v>
      </c>
      <c r="J2810">
        <v>6.8688000000000002</v>
      </c>
      <c r="K2810">
        <v>284.18259999999998</v>
      </c>
      <c r="L2810">
        <v>6510</v>
      </c>
      <c r="M2810">
        <v>58.22</v>
      </c>
      <c r="N2810">
        <v>1203.32</v>
      </c>
      <c r="O2810">
        <v>3.1659999999999999</v>
      </c>
      <c r="P2810">
        <v>11.3</v>
      </c>
      <c r="Q2810">
        <v>3.1</v>
      </c>
      <c r="R2810">
        <v>1.05</v>
      </c>
      <c r="S2810">
        <v>1.52</v>
      </c>
      <c r="T2810">
        <v>1.1399999999999999</v>
      </c>
      <c r="U2810">
        <v>1570</v>
      </c>
      <c r="V2810">
        <v>2923.43</v>
      </c>
      <c r="W2810">
        <v>7999.55</v>
      </c>
      <c r="X2810">
        <v>10754.56</v>
      </c>
      <c r="Y2810">
        <v>2309.5700000000002</v>
      </c>
      <c r="Z2810">
        <v>24270.62</v>
      </c>
    </row>
    <row r="2811" spans="2:26" x14ac:dyDescent="0.25">
      <c r="B2811" s="3">
        <v>43374</v>
      </c>
      <c r="C2811">
        <v>362.07</v>
      </c>
      <c r="D2811">
        <v>3.7065000000000001</v>
      </c>
      <c r="E2811">
        <v>98.62</v>
      </c>
      <c r="F2811">
        <v>99.122100000000003</v>
      </c>
      <c r="G2811">
        <v>95.298000000000002</v>
      </c>
      <c r="H2811">
        <v>1111.7</v>
      </c>
      <c r="I2811">
        <v>1.1577999999999999</v>
      </c>
      <c r="J2811">
        <v>6.8688000000000002</v>
      </c>
      <c r="K2811">
        <v>277.03750000000002</v>
      </c>
      <c r="L2811">
        <v>6540</v>
      </c>
      <c r="M2811">
        <v>58.19</v>
      </c>
      <c r="N2811">
        <v>1188.99</v>
      </c>
      <c r="O2811">
        <v>3.0939999999999999</v>
      </c>
      <c r="P2811">
        <v>11.335000000000001</v>
      </c>
      <c r="Q2811">
        <v>3.09</v>
      </c>
      <c r="R2811">
        <v>1.05</v>
      </c>
      <c r="S2811">
        <v>1.51</v>
      </c>
      <c r="T2811">
        <v>1.1399999999999999</v>
      </c>
      <c r="U2811">
        <v>1555</v>
      </c>
      <c r="V2811">
        <v>2924.59</v>
      </c>
      <c r="W2811">
        <v>8037.3</v>
      </c>
      <c r="X2811">
        <v>11017.87</v>
      </c>
      <c r="Y2811">
        <v>2338.88</v>
      </c>
      <c r="Z2811">
        <v>24245.759999999998</v>
      </c>
    </row>
    <row r="2812" spans="2:26" x14ac:dyDescent="0.25">
      <c r="B2812" s="3">
        <v>43373</v>
      </c>
      <c r="C2812">
        <v>361.73</v>
      </c>
      <c r="D2812">
        <v>3.8125</v>
      </c>
      <c r="E2812">
        <v>98.61</v>
      </c>
      <c r="F2812">
        <v>99.046000000000006</v>
      </c>
      <c r="G2812">
        <v>95.132000000000005</v>
      </c>
      <c r="H2812">
        <v>1109.3</v>
      </c>
      <c r="I2812">
        <v>1.1604000000000001</v>
      </c>
      <c r="J2812">
        <v>6.8688000000000002</v>
      </c>
      <c r="K2812">
        <v>274.07920000000001</v>
      </c>
      <c r="L2812">
        <v>6647.8</v>
      </c>
      <c r="M2812">
        <v>57.22</v>
      </c>
      <c r="N2812">
        <v>1190.8800000000001</v>
      </c>
      <c r="O2812">
        <v>3.008</v>
      </c>
      <c r="P2812">
        <v>11.365</v>
      </c>
      <c r="Q2812">
        <v>3.16</v>
      </c>
      <c r="R2812">
        <v>1.06</v>
      </c>
      <c r="S2812">
        <v>1.53</v>
      </c>
      <c r="T2812">
        <v>1.1399999999999999</v>
      </c>
      <c r="U2812">
        <v>1540</v>
      </c>
      <c r="V2812">
        <v>2913.98</v>
      </c>
      <c r="W2812">
        <v>8046.35</v>
      </c>
      <c r="X2812">
        <v>11017.87</v>
      </c>
      <c r="Y2812">
        <v>2343.0700000000002</v>
      </c>
      <c r="Z2812">
        <v>24120.04</v>
      </c>
    </row>
    <row r="2813" spans="2:26" x14ac:dyDescent="0.25">
      <c r="B2813" s="3">
        <v>43372</v>
      </c>
      <c r="C2813">
        <v>361.73</v>
      </c>
      <c r="D2813">
        <v>3.8125</v>
      </c>
      <c r="E2813">
        <v>98.61</v>
      </c>
      <c r="F2813">
        <v>99.046000000000006</v>
      </c>
      <c r="G2813">
        <v>95.132000000000005</v>
      </c>
      <c r="H2813">
        <v>1109.3</v>
      </c>
      <c r="I2813">
        <v>1.1604000000000001</v>
      </c>
      <c r="J2813">
        <v>6.8688000000000002</v>
      </c>
      <c r="K2813">
        <v>274.07920000000001</v>
      </c>
      <c r="L2813">
        <v>6647.8</v>
      </c>
      <c r="M2813">
        <v>57.22</v>
      </c>
      <c r="N2813">
        <v>1190.8800000000001</v>
      </c>
      <c r="O2813">
        <v>3.008</v>
      </c>
      <c r="P2813">
        <v>11.365</v>
      </c>
      <c r="Q2813">
        <v>3.16</v>
      </c>
      <c r="R2813">
        <v>1.06</v>
      </c>
      <c r="S2813">
        <v>1.53</v>
      </c>
      <c r="T2813">
        <v>1.1399999999999999</v>
      </c>
      <c r="U2813">
        <v>1540</v>
      </c>
      <c r="V2813">
        <v>2913.98</v>
      </c>
      <c r="W2813">
        <v>8046.35</v>
      </c>
      <c r="X2813">
        <v>11017.87</v>
      </c>
      <c r="Y2813">
        <v>2343.0700000000002</v>
      </c>
      <c r="Z2813">
        <v>24120.04</v>
      </c>
    </row>
    <row r="2814" spans="2:26" x14ac:dyDescent="0.25">
      <c r="B2814" s="3">
        <v>43371</v>
      </c>
      <c r="C2814">
        <v>361.73</v>
      </c>
      <c r="D2814">
        <v>3.8125</v>
      </c>
      <c r="E2814">
        <v>98.61</v>
      </c>
      <c r="F2814">
        <v>99.046000000000006</v>
      </c>
      <c r="G2814">
        <v>95.132000000000005</v>
      </c>
      <c r="H2814">
        <v>1109.3</v>
      </c>
      <c r="I2814">
        <v>1.1604000000000001</v>
      </c>
      <c r="J2814">
        <v>6.8688000000000002</v>
      </c>
      <c r="K2814">
        <v>274.07920000000001</v>
      </c>
      <c r="L2814">
        <v>6647.8</v>
      </c>
      <c r="M2814">
        <v>57.22</v>
      </c>
      <c r="N2814">
        <v>1190.8800000000001</v>
      </c>
      <c r="O2814">
        <v>3.008</v>
      </c>
      <c r="P2814">
        <v>11.365</v>
      </c>
      <c r="Q2814">
        <v>3.16</v>
      </c>
      <c r="R2814">
        <v>1.06</v>
      </c>
      <c r="S2814">
        <v>1.53</v>
      </c>
      <c r="T2814">
        <v>1.1399999999999999</v>
      </c>
      <c r="U2814">
        <v>1540</v>
      </c>
      <c r="V2814">
        <v>2913.98</v>
      </c>
      <c r="W2814">
        <v>8046.35</v>
      </c>
      <c r="X2814">
        <v>11017.87</v>
      </c>
      <c r="Y2814">
        <v>2343.0700000000002</v>
      </c>
      <c r="Z2814">
        <v>24120.04</v>
      </c>
    </row>
    <row r="2815" spans="2:26" x14ac:dyDescent="0.25">
      <c r="B2815" s="3">
        <v>43370</v>
      </c>
      <c r="C2815">
        <v>361.78</v>
      </c>
      <c r="D2815">
        <v>3.8106</v>
      </c>
      <c r="E2815">
        <v>98.6</v>
      </c>
      <c r="F2815">
        <v>99.068299999999994</v>
      </c>
      <c r="G2815">
        <v>94.894000000000005</v>
      </c>
      <c r="H2815">
        <v>1112.55</v>
      </c>
      <c r="I2815">
        <v>1.1640999999999999</v>
      </c>
      <c r="J2815">
        <v>6.8902999999999999</v>
      </c>
      <c r="K2815">
        <v>277.62479999999999</v>
      </c>
      <c r="L2815">
        <v>6655</v>
      </c>
      <c r="M2815">
        <v>56.92</v>
      </c>
      <c r="N2815">
        <v>1182.83</v>
      </c>
      <c r="O2815">
        <v>3.056</v>
      </c>
      <c r="P2815">
        <v>11.475</v>
      </c>
      <c r="Q2815">
        <v>3.18</v>
      </c>
      <c r="R2815">
        <v>1.06</v>
      </c>
      <c r="S2815">
        <v>1.53</v>
      </c>
      <c r="T2815">
        <v>1.1399999999999999</v>
      </c>
      <c r="U2815">
        <v>1524</v>
      </c>
      <c r="V2815">
        <v>2914</v>
      </c>
      <c r="W2815">
        <v>8041.97</v>
      </c>
      <c r="X2815">
        <v>10938.97</v>
      </c>
      <c r="Y2815">
        <v>2355.4299999999998</v>
      </c>
      <c r="Z2815">
        <v>23796.74</v>
      </c>
    </row>
    <row r="2816" spans="2:26" x14ac:dyDescent="0.25">
      <c r="B2816" s="3">
        <v>43369</v>
      </c>
      <c r="C2816">
        <v>367.96</v>
      </c>
      <c r="D2816">
        <v>3.8395999999999999</v>
      </c>
      <c r="E2816">
        <v>98.59</v>
      </c>
      <c r="F2816">
        <v>99.077299999999994</v>
      </c>
      <c r="G2816">
        <v>94.192999999999998</v>
      </c>
      <c r="H2816">
        <v>1115.4000000000001</v>
      </c>
      <c r="I2816">
        <v>1.1738999999999999</v>
      </c>
      <c r="J2816">
        <v>6.8785999999999996</v>
      </c>
      <c r="K2816">
        <v>276.55</v>
      </c>
      <c r="L2816">
        <v>6485</v>
      </c>
      <c r="M2816">
        <v>56.6</v>
      </c>
      <c r="N2816">
        <v>1194.44</v>
      </c>
      <c r="O2816">
        <v>3.0209999999999999</v>
      </c>
      <c r="P2816">
        <v>11.55</v>
      </c>
      <c r="Q2816">
        <v>3.18</v>
      </c>
      <c r="R2816">
        <v>1.07</v>
      </c>
      <c r="S2816">
        <v>1.54</v>
      </c>
      <c r="T2816">
        <v>1.1499999999999999</v>
      </c>
      <c r="U2816">
        <v>1503</v>
      </c>
      <c r="V2816">
        <v>2905.97</v>
      </c>
      <c r="W2816">
        <v>7990.37</v>
      </c>
      <c r="X2816">
        <v>10985.6</v>
      </c>
      <c r="Y2816">
        <v>2339.17</v>
      </c>
      <c r="Z2816">
        <v>24033.79</v>
      </c>
    </row>
    <row r="2817" spans="2:26" x14ac:dyDescent="0.25">
      <c r="B2817" s="3">
        <v>43368</v>
      </c>
      <c r="C2817">
        <v>368.16</v>
      </c>
      <c r="D2817">
        <v>3.8321999999999998</v>
      </c>
      <c r="E2817">
        <v>98.57</v>
      </c>
      <c r="F2817">
        <v>99.084500000000006</v>
      </c>
      <c r="G2817">
        <v>94.132999999999996</v>
      </c>
      <c r="H2817">
        <v>1115.4000000000001</v>
      </c>
      <c r="I2817">
        <v>1.1767000000000001</v>
      </c>
      <c r="J2817">
        <v>6.8674999999999997</v>
      </c>
      <c r="K2817">
        <v>274.31119999999999</v>
      </c>
      <c r="L2817">
        <v>6355</v>
      </c>
      <c r="M2817">
        <v>56.89</v>
      </c>
      <c r="N2817">
        <v>1201.22</v>
      </c>
      <c r="O2817">
        <v>3.0819999999999999</v>
      </c>
      <c r="P2817">
        <v>11.545</v>
      </c>
      <c r="Q2817">
        <v>3.17</v>
      </c>
      <c r="R2817">
        <v>1.06</v>
      </c>
      <c r="S2817">
        <v>1.54</v>
      </c>
      <c r="T2817">
        <v>1.1599999999999999</v>
      </c>
      <c r="U2817">
        <v>1450</v>
      </c>
      <c r="V2817">
        <v>2915.56</v>
      </c>
      <c r="W2817">
        <v>8007.47</v>
      </c>
      <c r="X2817">
        <v>10827.52</v>
      </c>
      <c r="Y2817">
        <v>2339.17</v>
      </c>
      <c r="Z2817">
        <v>23940.26</v>
      </c>
    </row>
    <row r="2818" spans="2:26" x14ac:dyDescent="0.25">
      <c r="B2818" s="3">
        <v>43367</v>
      </c>
      <c r="C2818">
        <v>369.49</v>
      </c>
      <c r="D2818">
        <v>3.8258000000000001</v>
      </c>
      <c r="E2818">
        <v>98.55</v>
      </c>
      <c r="F2818">
        <v>99.094300000000004</v>
      </c>
      <c r="G2818">
        <v>94.185000000000002</v>
      </c>
      <c r="H2818">
        <v>1115.4000000000001</v>
      </c>
      <c r="I2818">
        <v>1.1748000000000001</v>
      </c>
      <c r="J2818">
        <v>6.8571</v>
      </c>
      <c r="K2818">
        <v>273.79950000000002</v>
      </c>
      <c r="L2818">
        <v>6610</v>
      </c>
      <c r="M2818">
        <v>56.42</v>
      </c>
      <c r="N2818">
        <v>1199.03</v>
      </c>
      <c r="O2818">
        <v>3.0379999999999998</v>
      </c>
      <c r="P2818">
        <v>11.595000000000001</v>
      </c>
      <c r="Q2818">
        <v>3.18</v>
      </c>
      <c r="R2818">
        <v>1.07</v>
      </c>
      <c r="S2818">
        <v>1.54</v>
      </c>
      <c r="T2818">
        <v>1.1599999999999999</v>
      </c>
      <c r="U2818">
        <v>1434</v>
      </c>
      <c r="V2818">
        <v>2919.37</v>
      </c>
      <c r="W2818">
        <v>7993.25</v>
      </c>
      <c r="X2818">
        <v>10827.52</v>
      </c>
      <c r="Y2818">
        <v>2339.17</v>
      </c>
      <c r="Z2818">
        <v>23869.93</v>
      </c>
    </row>
    <row r="2819" spans="2:26" x14ac:dyDescent="0.25">
      <c r="B2819" s="3">
        <v>43366</v>
      </c>
      <c r="C2819">
        <v>370.31</v>
      </c>
      <c r="D2819">
        <v>3.8437000000000001</v>
      </c>
      <c r="E2819">
        <v>98.53</v>
      </c>
      <c r="F2819">
        <v>99.045699999999997</v>
      </c>
      <c r="G2819">
        <v>94.22</v>
      </c>
      <c r="H2819">
        <v>1115.4000000000001</v>
      </c>
      <c r="I2819">
        <v>1.1749000000000001</v>
      </c>
      <c r="J2819">
        <v>6.8571</v>
      </c>
      <c r="K2819">
        <v>275.32690000000002</v>
      </c>
      <c r="L2819">
        <v>6740</v>
      </c>
      <c r="M2819">
        <v>55.96</v>
      </c>
      <c r="N2819">
        <v>1200.04</v>
      </c>
      <c r="O2819">
        <v>2.9769999999999999</v>
      </c>
      <c r="P2819">
        <v>11.595000000000001</v>
      </c>
      <c r="Q2819">
        <v>3.17</v>
      </c>
      <c r="R2819">
        <v>1.06</v>
      </c>
      <c r="S2819">
        <v>1.53</v>
      </c>
      <c r="T2819">
        <v>1.1599999999999999</v>
      </c>
      <c r="U2819">
        <v>1413</v>
      </c>
      <c r="V2819">
        <v>2929.67</v>
      </c>
      <c r="W2819">
        <v>7986.96</v>
      </c>
      <c r="X2819">
        <v>11027.13</v>
      </c>
      <c r="Y2819">
        <v>2339.17</v>
      </c>
      <c r="Z2819">
        <v>23869.93</v>
      </c>
    </row>
    <row r="2820" spans="2:26" x14ac:dyDescent="0.25">
      <c r="B2820" s="3">
        <v>43365</v>
      </c>
      <c r="C2820">
        <v>370.31</v>
      </c>
      <c r="D2820">
        <v>3.8437000000000001</v>
      </c>
      <c r="E2820">
        <v>98.53</v>
      </c>
      <c r="F2820">
        <v>99.045699999999997</v>
      </c>
      <c r="G2820">
        <v>94.22</v>
      </c>
      <c r="H2820">
        <v>1115.4000000000001</v>
      </c>
      <c r="I2820">
        <v>1.1749000000000001</v>
      </c>
      <c r="J2820">
        <v>6.8571</v>
      </c>
      <c r="K2820">
        <v>275.32690000000002</v>
      </c>
      <c r="L2820">
        <v>6740</v>
      </c>
      <c r="M2820">
        <v>55.96</v>
      </c>
      <c r="N2820">
        <v>1200.04</v>
      </c>
      <c r="O2820">
        <v>2.9769999999999999</v>
      </c>
      <c r="P2820">
        <v>11.595000000000001</v>
      </c>
      <c r="Q2820">
        <v>3.17</v>
      </c>
      <c r="R2820">
        <v>1.06</v>
      </c>
      <c r="S2820">
        <v>1.53</v>
      </c>
      <c r="T2820">
        <v>1.1599999999999999</v>
      </c>
      <c r="U2820">
        <v>1413</v>
      </c>
      <c r="V2820">
        <v>2929.67</v>
      </c>
      <c r="W2820">
        <v>7986.96</v>
      </c>
      <c r="X2820">
        <v>11027.13</v>
      </c>
      <c r="Y2820">
        <v>2339.17</v>
      </c>
      <c r="Z2820">
        <v>23869.93</v>
      </c>
    </row>
    <row r="2821" spans="2:26" x14ac:dyDescent="0.25">
      <c r="B2821" s="3">
        <v>43364</v>
      </c>
      <c r="C2821">
        <v>370.31</v>
      </c>
      <c r="D2821">
        <v>3.8437000000000001</v>
      </c>
      <c r="E2821">
        <v>98.51</v>
      </c>
      <c r="F2821">
        <v>99.045699999999997</v>
      </c>
      <c r="G2821">
        <v>94.22</v>
      </c>
      <c r="H2821">
        <v>1115.4000000000001</v>
      </c>
      <c r="I2821">
        <v>1.1749000000000001</v>
      </c>
      <c r="J2821">
        <v>6.8571</v>
      </c>
      <c r="K2821">
        <v>275.32690000000002</v>
      </c>
      <c r="L2821">
        <v>6740</v>
      </c>
      <c r="M2821">
        <v>55.96</v>
      </c>
      <c r="N2821">
        <v>1200.04</v>
      </c>
      <c r="O2821">
        <v>2.9769999999999999</v>
      </c>
      <c r="P2821">
        <v>11.595000000000001</v>
      </c>
      <c r="Q2821">
        <v>3.17</v>
      </c>
      <c r="R2821">
        <v>1.06</v>
      </c>
      <c r="S2821">
        <v>1.53</v>
      </c>
      <c r="T2821">
        <v>1.1599999999999999</v>
      </c>
      <c r="U2821">
        <v>1413</v>
      </c>
      <c r="V2821">
        <v>2929.67</v>
      </c>
      <c r="W2821">
        <v>7986.96</v>
      </c>
      <c r="X2821">
        <v>11027.13</v>
      </c>
      <c r="Y2821">
        <v>2339.17</v>
      </c>
      <c r="Z2821">
        <v>23869.93</v>
      </c>
    </row>
    <row r="2822" spans="2:26" x14ac:dyDescent="0.25">
      <c r="B2822" s="3">
        <v>43363</v>
      </c>
      <c r="C2822">
        <v>373.65</v>
      </c>
      <c r="D2822">
        <v>3.8677999999999999</v>
      </c>
      <c r="E2822">
        <v>98.5</v>
      </c>
      <c r="F2822">
        <v>98.986699999999999</v>
      </c>
      <c r="G2822">
        <v>93.912000000000006</v>
      </c>
      <c r="H2822">
        <v>1120.45</v>
      </c>
      <c r="I2822">
        <v>1.1777</v>
      </c>
      <c r="J2822">
        <v>6.8467000000000002</v>
      </c>
      <c r="K2822">
        <v>274.08229999999998</v>
      </c>
      <c r="L2822">
        <v>6400</v>
      </c>
      <c r="M2822">
        <v>55.98</v>
      </c>
      <c r="N2822">
        <v>1207.18</v>
      </c>
      <c r="O2822">
        <v>2.976</v>
      </c>
      <c r="P2822">
        <v>11.605</v>
      </c>
      <c r="Q2822">
        <v>3.16</v>
      </c>
      <c r="R2822">
        <v>1.06</v>
      </c>
      <c r="S2822">
        <v>1.54</v>
      </c>
      <c r="T2822">
        <v>1.1599999999999999</v>
      </c>
      <c r="U2822">
        <v>1396</v>
      </c>
      <c r="V2822">
        <v>2930.75</v>
      </c>
      <c r="W2822">
        <v>8028.23</v>
      </c>
      <c r="X2822">
        <v>10792.59</v>
      </c>
      <c r="Y2822">
        <v>2323.4499999999998</v>
      </c>
      <c r="Z2822">
        <v>23674.93</v>
      </c>
    </row>
    <row r="2823" spans="2:26" x14ac:dyDescent="0.25">
      <c r="B2823" s="3">
        <v>43362</v>
      </c>
      <c r="C2823">
        <v>378.47</v>
      </c>
      <c r="D2823">
        <v>3.9049999999999998</v>
      </c>
      <c r="E2823">
        <v>98.48</v>
      </c>
      <c r="F2823">
        <v>98.915700000000001</v>
      </c>
      <c r="G2823">
        <v>94.537000000000006</v>
      </c>
      <c r="H2823">
        <v>1120.95</v>
      </c>
      <c r="I2823">
        <v>1.1673</v>
      </c>
      <c r="J2823">
        <v>6.8483000000000001</v>
      </c>
      <c r="K2823">
        <v>271.01100000000002</v>
      </c>
      <c r="L2823">
        <v>6375</v>
      </c>
      <c r="M2823">
        <v>56.18</v>
      </c>
      <c r="N2823">
        <v>1204.04</v>
      </c>
      <c r="O2823">
        <v>2.9079999999999999</v>
      </c>
      <c r="P2823">
        <v>11.6</v>
      </c>
      <c r="Q2823">
        <v>3.15</v>
      </c>
      <c r="R2823">
        <v>1.08</v>
      </c>
      <c r="S2823">
        <v>1.56</v>
      </c>
      <c r="T2823">
        <v>1.17</v>
      </c>
      <c r="U2823">
        <v>1373</v>
      </c>
      <c r="V2823">
        <v>2907.95</v>
      </c>
      <c r="W2823">
        <v>7950.04</v>
      </c>
      <c r="X2823">
        <v>10741.69</v>
      </c>
      <c r="Y2823">
        <v>2308.46</v>
      </c>
      <c r="Z2823">
        <v>23672.52</v>
      </c>
    </row>
    <row r="2824" spans="2:26" x14ac:dyDescent="0.25">
      <c r="B2824" s="3">
        <v>43361</v>
      </c>
      <c r="C2824">
        <v>382.97</v>
      </c>
      <c r="D2824">
        <v>3.9392</v>
      </c>
      <c r="E2824">
        <v>98.46</v>
      </c>
      <c r="F2824">
        <v>98.884299999999996</v>
      </c>
      <c r="G2824">
        <v>94.64</v>
      </c>
      <c r="H2824">
        <v>1123.3</v>
      </c>
      <c r="I2824">
        <v>1.1667000000000001</v>
      </c>
      <c r="J2824">
        <v>6.8615000000000004</v>
      </c>
      <c r="K2824">
        <v>269.7681</v>
      </c>
      <c r="L2824">
        <v>6275</v>
      </c>
      <c r="M2824">
        <v>56.09</v>
      </c>
      <c r="N2824">
        <v>1198.3599999999999</v>
      </c>
      <c r="O2824">
        <v>2.9329999999999998</v>
      </c>
      <c r="P2824">
        <v>11.55</v>
      </c>
      <c r="Q2824">
        <v>3.15</v>
      </c>
      <c r="R2824">
        <v>1.08</v>
      </c>
      <c r="S2824">
        <v>1.57</v>
      </c>
      <c r="T2824">
        <v>1.17</v>
      </c>
      <c r="U2824">
        <v>1356</v>
      </c>
      <c r="V2824">
        <v>2904.31</v>
      </c>
      <c r="W2824">
        <v>7956.11</v>
      </c>
      <c r="X2824">
        <v>10556.98</v>
      </c>
      <c r="Y2824">
        <v>2308.98</v>
      </c>
      <c r="Z2824">
        <v>23420.54</v>
      </c>
    </row>
    <row r="2825" spans="2:26" x14ac:dyDescent="0.25">
      <c r="B2825" s="3">
        <v>43360</v>
      </c>
      <c r="C2825">
        <v>385.6</v>
      </c>
      <c r="D2825">
        <v>3.9542999999999999</v>
      </c>
      <c r="E2825">
        <v>98.45</v>
      </c>
      <c r="F2825">
        <v>98.841999999999999</v>
      </c>
      <c r="G2825">
        <v>94.495999999999995</v>
      </c>
      <c r="H2825">
        <v>1126.7</v>
      </c>
      <c r="I2825">
        <v>1.1682999999999999</v>
      </c>
      <c r="J2825">
        <v>6.8570000000000002</v>
      </c>
      <c r="K2825">
        <v>272.62369999999999</v>
      </c>
      <c r="L2825">
        <v>6230</v>
      </c>
      <c r="M2825">
        <v>56.18</v>
      </c>
      <c r="N2825">
        <v>1201.46</v>
      </c>
      <c r="O2825">
        <v>2.8140000000000001</v>
      </c>
      <c r="P2825">
        <v>11.805</v>
      </c>
      <c r="Q2825">
        <v>3.18</v>
      </c>
      <c r="R2825">
        <v>1.08</v>
      </c>
      <c r="S2825">
        <v>1.57</v>
      </c>
      <c r="T2825">
        <v>1.17</v>
      </c>
      <c r="U2825">
        <v>1357</v>
      </c>
      <c r="V2825">
        <v>2888.8</v>
      </c>
      <c r="W2825">
        <v>7895.79</v>
      </c>
      <c r="X2825">
        <v>10462.09</v>
      </c>
      <c r="Y2825">
        <v>2303.0100000000002</v>
      </c>
      <c r="Z2825">
        <v>23094.67</v>
      </c>
    </row>
    <row r="2826" spans="2:26" x14ac:dyDescent="0.25">
      <c r="B2826" s="3">
        <v>43359</v>
      </c>
      <c r="C2826">
        <v>382.53</v>
      </c>
      <c r="D2826">
        <v>3.9851000000000001</v>
      </c>
      <c r="E2826">
        <v>98.44</v>
      </c>
      <c r="F2826">
        <v>98.823899999999995</v>
      </c>
      <c r="G2826">
        <v>94.927000000000007</v>
      </c>
      <c r="H2826">
        <v>1116.6500000000001</v>
      </c>
      <c r="I2826">
        <v>1.1625000000000001</v>
      </c>
      <c r="J2826">
        <v>6.8674999999999997</v>
      </c>
      <c r="K2826">
        <v>268.75779999999997</v>
      </c>
      <c r="L2826">
        <v>6525</v>
      </c>
      <c r="M2826">
        <v>55.87</v>
      </c>
      <c r="N2826">
        <v>1194.8499999999999</v>
      </c>
      <c r="O2826">
        <v>2.7669999999999999</v>
      </c>
      <c r="P2826">
        <v>11.455</v>
      </c>
      <c r="Q2826">
        <v>3.19</v>
      </c>
      <c r="R2826">
        <v>1.0900000000000001</v>
      </c>
      <c r="S2826">
        <v>1.57</v>
      </c>
      <c r="T2826">
        <v>1.17</v>
      </c>
      <c r="U2826">
        <v>1366</v>
      </c>
      <c r="V2826">
        <v>2904.98</v>
      </c>
      <c r="W2826">
        <v>8010.04</v>
      </c>
      <c r="X2826">
        <v>10575.17</v>
      </c>
      <c r="Y2826">
        <v>2318.25</v>
      </c>
      <c r="Z2826">
        <v>23094.67</v>
      </c>
    </row>
    <row r="2827" spans="2:26" x14ac:dyDescent="0.25">
      <c r="B2827" s="3">
        <v>43358</v>
      </c>
      <c r="C2827">
        <v>382.53</v>
      </c>
      <c r="D2827">
        <v>3.9851000000000001</v>
      </c>
      <c r="E2827">
        <v>98.44</v>
      </c>
      <c r="F2827">
        <v>98.823899999999995</v>
      </c>
      <c r="G2827">
        <v>94.927000000000007</v>
      </c>
      <c r="H2827">
        <v>1116.6500000000001</v>
      </c>
      <c r="I2827">
        <v>1.1625000000000001</v>
      </c>
      <c r="J2827">
        <v>6.8674999999999997</v>
      </c>
      <c r="K2827">
        <v>268.75779999999997</v>
      </c>
      <c r="L2827">
        <v>6525</v>
      </c>
      <c r="M2827">
        <v>55.87</v>
      </c>
      <c r="N2827">
        <v>1194.8499999999999</v>
      </c>
      <c r="O2827">
        <v>2.7669999999999999</v>
      </c>
      <c r="P2827">
        <v>11.455</v>
      </c>
      <c r="Q2827">
        <v>3.19</v>
      </c>
      <c r="R2827">
        <v>1.0900000000000001</v>
      </c>
      <c r="S2827">
        <v>1.57</v>
      </c>
      <c r="T2827">
        <v>1.17</v>
      </c>
      <c r="U2827">
        <v>1366</v>
      </c>
      <c r="V2827">
        <v>2904.98</v>
      </c>
      <c r="W2827">
        <v>8010.04</v>
      </c>
      <c r="X2827">
        <v>10575.17</v>
      </c>
      <c r="Y2827">
        <v>2318.25</v>
      </c>
      <c r="Z2827">
        <v>23094.67</v>
      </c>
    </row>
    <row r="2828" spans="2:26" x14ac:dyDescent="0.25">
      <c r="B2828" s="3">
        <v>43357</v>
      </c>
      <c r="C2828">
        <v>382.53</v>
      </c>
      <c r="D2828">
        <v>3.9851000000000001</v>
      </c>
      <c r="E2828">
        <v>98.43</v>
      </c>
      <c r="F2828">
        <v>98.823899999999995</v>
      </c>
      <c r="G2828">
        <v>94.927000000000007</v>
      </c>
      <c r="H2828">
        <v>1116.6500000000001</v>
      </c>
      <c r="I2828">
        <v>1.1625000000000001</v>
      </c>
      <c r="J2828">
        <v>6.8674999999999997</v>
      </c>
      <c r="K2828">
        <v>268.75779999999997</v>
      </c>
      <c r="L2828">
        <v>6525</v>
      </c>
      <c r="M2828">
        <v>55.87</v>
      </c>
      <c r="N2828">
        <v>1194.8499999999999</v>
      </c>
      <c r="O2828">
        <v>2.7669999999999999</v>
      </c>
      <c r="P2828">
        <v>11.455</v>
      </c>
      <c r="Q2828">
        <v>3.19</v>
      </c>
      <c r="R2828">
        <v>1.0900000000000001</v>
      </c>
      <c r="S2828">
        <v>1.57</v>
      </c>
      <c r="T2828">
        <v>1.17</v>
      </c>
      <c r="U2828">
        <v>1366</v>
      </c>
      <c r="V2828">
        <v>2904.98</v>
      </c>
      <c r="W2828">
        <v>8010.04</v>
      </c>
      <c r="X2828">
        <v>10575.17</v>
      </c>
      <c r="Y2828">
        <v>2318.25</v>
      </c>
      <c r="Z2828">
        <v>23094.67</v>
      </c>
    </row>
    <row r="2829" spans="2:26" x14ac:dyDescent="0.25">
      <c r="B2829" s="3">
        <v>43356</v>
      </c>
      <c r="C2829">
        <v>388.77</v>
      </c>
      <c r="D2829">
        <v>4.0407999999999999</v>
      </c>
      <c r="E2829">
        <v>98.41</v>
      </c>
      <c r="F2829">
        <v>98.829800000000006</v>
      </c>
      <c r="G2829">
        <v>94.518000000000001</v>
      </c>
      <c r="H2829">
        <v>1122.5</v>
      </c>
      <c r="I2829">
        <v>1.169</v>
      </c>
      <c r="J2829">
        <v>6.8448000000000002</v>
      </c>
      <c r="K2829">
        <v>266.19369999999998</v>
      </c>
      <c r="L2829">
        <v>6435</v>
      </c>
      <c r="M2829">
        <v>55.44</v>
      </c>
      <c r="N2829">
        <v>1201.47</v>
      </c>
      <c r="O2829">
        <v>2.8170000000000002</v>
      </c>
      <c r="P2829">
        <v>11.465</v>
      </c>
      <c r="Q2829">
        <v>3.24</v>
      </c>
      <c r="R2829">
        <v>1.1000000000000001</v>
      </c>
      <c r="S2829">
        <v>1.58</v>
      </c>
      <c r="T2829">
        <v>1.18</v>
      </c>
      <c r="U2829">
        <v>1382</v>
      </c>
      <c r="V2829">
        <v>2904.18</v>
      </c>
      <c r="W2829">
        <v>8013.71</v>
      </c>
      <c r="X2829">
        <v>10503.01</v>
      </c>
      <c r="Y2829">
        <v>2286.23</v>
      </c>
      <c r="Z2829">
        <v>22821.32</v>
      </c>
    </row>
    <row r="2830" spans="2:26" x14ac:dyDescent="0.25">
      <c r="B2830" s="3">
        <v>43355</v>
      </c>
      <c r="C2830">
        <v>398.19</v>
      </c>
      <c r="D2830">
        <v>4.1025999999999998</v>
      </c>
      <c r="E2830">
        <v>98.38</v>
      </c>
      <c r="F2830">
        <v>98.818299999999994</v>
      </c>
      <c r="G2830">
        <v>94.799000000000007</v>
      </c>
      <c r="H2830">
        <v>1128.45</v>
      </c>
      <c r="I2830">
        <v>1.1626000000000001</v>
      </c>
      <c r="J2830">
        <v>6.8517000000000001</v>
      </c>
      <c r="K2830">
        <v>269.07749999999999</v>
      </c>
      <c r="L2830">
        <v>6290</v>
      </c>
      <c r="M2830">
        <v>56.11</v>
      </c>
      <c r="N2830">
        <v>1206.24</v>
      </c>
      <c r="O2830">
        <v>2.8290000000000002</v>
      </c>
      <c r="P2830">
        <v>11.475</v>
      </c>
      <c r="Q2830">
        <v>3.28</v>
      </c>
      <c r="R2830">
        <v>1.1100000000000001</v>
      </c>
      <c r="S2830">
        <v>1.6</v>
      </c>
      <c r="T2830">
        <v>1.19</v>
      </c>
      <c r="U2830">
        <v>1411</v>
      </c>
      <c r="V2830">
        <v>2888.92</v>
      </c>
      <c r="W2830">
        <v>7954.23</v>
      </c>
      <c r="X2830">
        <v>10238.77</v>
      </c>
      <c r="Y2830">
        <v>2282.92</v>
      </c>
      <c r="Z2830">
        <v>22604.61</v>
      </c>
    </row>
    <row r="2831" spans="2:26" x14ac:dyDescent="0.25">
      <c r="B2831" s="3">
        <v>43354</v>
      </c>
      <c r="C2831">
        <v>402.38</v>
      </c>
      <c r="D2831">
        <v>4.1249000000000002</v>
      </c>
      <c r="E2831">
        <v>98.36</v>
      </c>
      <c r="F2831">
        <v>98.798699999999997</v>
      </c>
      <c r="G2831">
        <v>95.248999999999995</v>
      </c>
      <c r="H2831">
        <v>1125.4000000000001</v>
      </c>
      <c r="I2831">
        <v>1.1606000000000001</v>
      </c>
      <c r="J2831">
        <v>6.8730000000000002</v>
      </c>
      <c r="K2831">
        <v>270.64109999999999</v>
      </c>
      <c r="L2831">
        <v>6230</v>
      </c>
      <c r="M2831">
        <v>55.46</v>
      </c>
      <c r="N2831">
        <v>1198.5899999999999</v>
      </c>
      <c r="O2831">
        <v>2.8279999999999998</v>
      </c>
      <c r="P2831">
        <v>11.5</v>
      </c>
      <c r="Q2831">
        <v>3.3</v>
      </c>
      <c r="R2831">
        <v>1.1100000000000001</v>
      </c>
      <c r="S2831">
        <v>1.61</v>
      </c>
      <c r="T2831">
        <v>1.18</v>
      </c>
      <c r="U2831">
        <v>1439</v>
      </c>
      <c r="V2831">
        <v>2887.89</v>
      </c>
      <c r="W2831">
        <v>7972.47</v>
      </c>
      <c r="X2831">
        <v>10333.16</v>
      </c>
      <c r="Y2831">
        <v>2283.1999999999998</v>
      </c>
      <c r="Z2831">
        <v>22664.69</v>
      </c>
    </row>
    <row r="2832" spans="2:26" x14ac:dyDescent="0.25">
      <c r="B2832" s="3">
        <v>43353</v>
      </c>
      <c r="C2832">
        <v>402.67</v>
      </c>
      <c r="D2832">
        <v>4.1586999999999996</v>
      </c>
      <c r="E2832">
        <v>98.36</v>
      </c>
      <c r="F2832">
        <v>98.783500000000004</v>
      </c>
      <c r="G2832">
        <v>95.15</v>
      </c>
      <c r="H2832">
        <v>1128.45</v>
      </c>
      <c r="I2832">
        <v>1.1594</v>
      </c>
      <c r="J2832">
        <v>6.8555000000000001</v>
      </c>
      <c r="K2832">
        <v>276.5301</v>
      </c>
      <c r="L2832">
        <v>6265</v>
      </c>
      <c r="M2832">
        <v>54.83</v>
      </c>
      <c r="N2832">
        <v>1195.8800000000001</v>
      </c>
      <c r="O2832">
        <v>2.8039999999999998</v>
      </c>
      <c r="P2832">
        <v>11.51</v>
      </c>
      <c r="Q2832">
        <v>3.35</v>
      </c>
      <c r="R2832">
        <v>1.1299999999999999</v>
      </c>
      <c r="S2832">
        <v>1.62</v>
      </c>
      <c r="T2832">
        <v>1.18</v>
      </c>
      <c r="U2832">
        <v>1482</v>
      </c>
      <c r="V2832">
        <v>2877.13</v>
      </c>
      <c r="W2832">
        <v>7924.16</v>
      </c>
      <c r="X2832">
        <v>10433.620000000001</v>
      </c>
      <c r="Y2832">
        <v>2288.66</v>
      </c>
      <c r="Z2832">
        <v>22373.09</v>
      </c>
    </row>
    <row r="2833" spans="2:26" x14ac:dyDescent="0.25">
      <c r="B2833" s="3">
        <v>43352</v>
      </c>
      <c r="C2833">
        <v>397.45</v>
      </c>
      <c r="D2833">
        <v>4.1577999999999999</v>
      </c>
      <c r="E2833">
        <v>98.38</v>
      </c>
      <c r="F2833">
        <v>98.778999999999996</v>
      </c>
      <c r="G2833">
        <v>95.364999999999995</v>
      </c>
      <c r="H2833">
        <v>1122.9000000000001</v>
      </c>
      <c r="I2833">
        <v>1.1553</v>
      </c>
      <c r="J2833">
        <v>6.8437999999999999</v>
      </c>
      <c r="K2833">
        <v>278.02319999999997</v>
      </c>
      <c r="L2833">
        <v>6390</v>
      </c>
      <c r="M2833">
        <v>54.77</v>
      </c>
      <c r="N2833">
        <v>1196.93</v>
      </c>
      <c r="O2833">
        <v>2.7759999999999998</v>
      </c>
      <c r="P2833">
        <v>11.52</v>
      </c>
      <c r="Q2833">
        <v>3.36</v>
      </c>
      <c r="R2833">
        <v>1.1299999999999999</v>
      </c>
      <c r="S2833">
        <v>1.63</v>
      </c>
      <c r="T2833">
        <v>1.18</v>
      </c>
      <c r="U2833">
        <v>1490</v>
      </c>
      <c r="V2833">
        <v>2871.68</v>
      </c>
      <c r="W2833">
        <v>7902.54</v>
      </c>
      <c r="X2833">
        <v>10559.54</v>
      </c>
      <c r="Y2833">
        <v>2281.58</v>
      </c>
      <c r="Z2833">
        <v>22307.06</v>
      </c>
    </row>
    <row r="2834" spans="2:26" x14ac:dyDescent="0.25">
      <c r="B2834" s="3">
        <v>43351</v>
      </c>
      <c r="C2834">
        <v>397.45</v>
      </c>
      <c r="D2834">
        <v>4.1577999999999999</v>
      </c>
      <c r="E2834">
        <v>98.38</v>
      </c>
      <c r="F2834">
        <v>98.778999999999996</v>
      </c>
      <c r="G2834">
        <v>95.364999999999995</v>
      </c>
      <c r="H2834">
        <v>1122.9000000000001</v>
      </c>
      <c r="I2834">
        <v>1.1553</v>
      </c>
      <c r="J2834">
        <v>6.8437999999999999</v>
      </c>
      <c r="K2834">
        <v>278.02319999999997</v>
      </c>
      <c r="L2834">
        <v>6390</v>
      </c>
      <c r="M2834">
        <v>54.77</v>
      </c>
      <c r="N2834">
        <v>1196.93</v>
      </c>
      <c r="O2834">
        <v>2.7759999999999998</v>
      </c>
      <c r="P2834">
        <v>11.52</v>
      </c>
      <c r="Q2834">
        <v>3.36</v>
      </c>
      <c r="R2834">
        <v>1.1299999999999999</v>
      </c>
      <c r="S2834">
        <v>1.63</v>
      </c>
      <c r="T2834">
        <v>1.18</v>
      </c>
      <c r="U2834">
        <v>1490</v>
      </c>
      <c r="V2834">
        <v>2871.68</v>
      </c>
      <c r="W2834">
        <v>7902.54</v>
      </c>
      <c r="X2834">
        <v>10559.54</v>
      </c>
      <c r="Y2834">
        <v>2281.58</v>
      </c>
      <c r="Z2834">
        <v>22307.06</v>
      </c>
    </row>
    <row r="2835" spans="2:26" x14ac:dyDescent="0.25">
      <c r="B2835" s="3">
        <v>43350</v>
      </c>
      <c r="C2835">
        <v>397.45</v>
      </c>
      <c r="D2835">
        <v>4.1577999999999999</v>
      </c>
      <c r="E2835">
        <v>98.38</v>
      </c>
      <c r="F2835">
        <v>98.778999999999996</v>
      </c>
      <c r="G2835">
        <v>95.364999999999995</v>
      </c>
      <c r="H2835">
        <v>1122.9000000000001</v>
      </c>
      <c r="I2835">
        <v>1.1553</v>
      </c>
      <c r="J2835">
        <v>6.8437999999999999</v>
      </c>
      <c r="K2835">
        <v>278.02319999999997</v>
      </c>
      <c r="L2835">
        <v>6390</v>
      </c>
      <c r="M2835">
        <v>54.77</v>
      </c>
      <c r="N2835">
        <v>1196.93</v>
      </c>
      <c r="O2835">
        <v>2.7759999999999998</v>
      </c>
      <c r="P2835">
        <v>11.52</v>
      </c>
      <c r="Q2835">
        <v>3.36</v>
      </c>
      <c r="R2835">
        <v>1.1299999999999999</v>
      </c>
      <c r="S2835">
        <v>1.63</v>
      </c>
      <c r="T2835">
        <v>1.18</v>
      </c>
      <c r="U2835">
        <v>1490</v>
      </c>
      <c r="V2835">
        <v>2871.68</v>
      </c>
      <c r="W2835">
        <v>7902.54</v>
      </c>
      <c r="X2835">
        <v>10559.54</v>
      </c>
      <c r="Y2835">
        <v>2281.58</v>
      </c>
      <c r="Z2835">
        <v>22307.06</v>
      </c>
    </row>
    <row r="2836" spans="2:26" x14ac:dyDescent="0.25">
      <c r="B2836" s="3">
        <v>43349</v>
      </c>
      <c r="C2836">
        <v>402.13</v>
      </c>
      <c r="D2836">
        <v>4.2164000000000001</v>
      </c>
      <c r="E2836">
        <v>98.37</v>
      </c>
      <c r="F2836">
        <v>98.771000000000001</v>
      </c>
      <c r="G2836">
        <v>95.021000000000001</v>
      </c>
      <c r="H2836">
        <v>1123.9000000000001</v>
      </c>
      <c r="I2836">
        <v>1.1623000000000001</v>
      </c>
      <c r="J2836">
        <v>6.8354999999999997</v>
      </c>
      <c r="K2836">
        <v>276.77980000000002</v>
      </c>
      <c r="L2836">
        <v>6430</v>
      </c>
      <c r="M2836">
        <v>54.77</v>
      </c>
      <c r="N2836">
        <v>1199.98</v>
      </c>
      <c r="O2836">
        <v>2.7719999999999998</v>
      </c>
      <c r="P2836">
        <v>11.52</v>
      </c>
      <c r="Q2836">
        <v>3.41</v>
      </c>
      <c r="R2836">
        <v>1.1399999999999999</v>
      </c>
      <c r="S2836">
        <v>1.64</v>
      </c>
      <c r="T2836">
        <v>1.18</v>
      </c>
      <c r="U2836">
        <v>1484</v>
      </c>
      <c r="V2836">
        <v>2878.05</v>
      </c>
      <c r="W2836">
        <v>7922.73</v>
      </c>
      <c r="X2836">
        <v>10578.58</v>
      </c>
      <c r="Y2836">
        <v>2287.61</v>
      </c>
      <c r="Z2836">
        <v>22487.94</v>
      </c>
    </row>
    <row r="2837" spans="2:26" x14ac:dyDescent="0.25">
      <c r="B2837" s="3">
        <v>43348</v>
      </c>
      <c r="C2837">
        <v>405.91</v>
      </c>
      <c r="D2837">
        <v>4.2150999999999996</v>
      </c>
      <c r="E2837">
        <v>98.37</v>
      </c>
      <c r="F2837">
        <v>98.767799999999994</v>
      </c>
      <c r="G2837">
        <v>95.183999999999997</v>
      </c>
      <c r="H2837">
        <v>1121.1500000000001</v>
      </c>
      <c r="I2837">
        <v>1.163</v>
      </c>
      <c r="J2837">
        <v>6.83</v>
      </c>
      <c r="K2837">
        <v>269.9622</v>
      </c>
      <c r="L2837">
        <v>6900</v>
      </c>
      <c r="M2837">
        <v>55.19</v>
      </c>
      <c r="N2837">
        <v>1196.73</v>
      </c>
      <c r="O2837">
        <v>2.7949999999999999</v>
      </c>
      <c r="P2837">
        <v>11.53</v>
      </c>
      <c r="Q2837">
        <v>3.39</v>
      </c>
      <c r="R2837">
        <v>1.1499999999999999</v>
      </c>
      <c r="S2837">
        <v>1.65</v>
      </c>
      <c r="T2837">
        <v>1.18</v>
      </c>
      <c r="U2837">
        <v>1477</v>
      </c>
      <c r="V2837">
        <v>2888.6</v>
      </c>
      <c r="W2837">
        <v>7995.17</v>
      </c>
      <c r="X2837">
        <v>10645.7</v>
      </c>
      <c r="Y2837">
        <v>2291.77</v>
      </c>
      <c r="Z2837">
        <v>22580.83</v>
      </c>
    </row>
    <row r="2838" spans="2:26" x14ac:dyDescent="0.25">
      <c r="B2838" s="3">
        <v>43347</v>
      </c>
      <c r="C2838">
        <v>406.88</v>
      </c>
      <c r="D2838">
        <v>4.2026000000000003</v>
      </c>
      <c r="E2838">
        <v>98.36</v>
      </c>
      <c r="F2838">
        <v>98.772199999999998</v>
      </c>
      <c r="G2838">
        <v>95.438999999999993</v>
      </c>
      <c r="H2838">
        <v>1114.95</v>
      </c>
      <c r="I2838">
        <v>1.1581999999999999</v>
      </c>
      <c r="J2838">
        <v>6.8441999999999998</v>
      </c>
      <c r="K2838">
        <v>268.83749999999998</v>
      </c>
      <c r="L2838">
        <v>7350</v>
      </c>
      <c r="M2838">
        <v>55.64</v>
      </c>
      <c r="N2838">
        <v>1191.52</v>
      </c>
      <c r="O2838">
        <v>2.823</v>
      </c>
      <c r="P2838">
        <v>11.605</v>
      </c>
      <c r="Q2838">
        <v>3.35</v>
      </c>
      <c r="R2838">
        <v>1.1399999999999999</v>
      </c>
      <c r="S2838">
        <v>1.65</v>
      </c>
      <c r="T2838">
        <v>1.18</v>
      </c>
      <c r="U2838">
        <v>1513</v>
      </c>
      <c r="V2838">
        <v>2896.72</v>
      </c>
      <c r="W2838">
        <v>8091.25</v>
      </c>
      <c r="X2838">
        <v>10890.63</v>
      </c>
      <c r="Y2838">
        <v>2315.7199999999998</v>
      </c>
      <c r="Z2838">
        <v>22696.9</v>
      </c>
    </row>
    <row r="2839" spans="2:26" x14ac:dyDescent="0.25">
      <c r="B2839" s="3">
        <v>43346</v>
      </c>
      <c r="C2839">
        <v>399.91</v>
      </c>
      <c r="D2839">
        <v>4.1726000000000001</v>
      </c>
      <c r="E2839">
        <v>98.37</v>
      </c>
      <c r="F2839">
        <v>98.775199999999998</v>
      </c>
      <c r="G2839">
        <v>95.14</v>
      </c>
      <c r="H2839">
        <v>1110.3</v>
      </c>
      <c r="I2839">
        <v>1.1618999999999999</v>
      </c>
      <c r="J2839">
        <v>6.8228</v>
      </c>
      <c r="K2839">
        <v>267.49579999999997</v>
      </c>
      <c r="L2839">
        <v>6925.56</v>
      </c>
      <c r="M2839">
        <v>55.52</v>
      </c>
      <c r="N2839">
        <v>1201.27</v>
      </c>
      <c r="O2839">
        <v>2.9159999999999999</v>
      </c>
      <c r="P2839">
        <v>11.615</v>
      </c>
      <c r="Q2839">
        <v>3.38</v>
      </c>
      <c r="R2839">
        <v>1.1399999999999999</v>
      </c>
      <c r="S2839">
        <v>1.65</v>
      </c>
      <c r="T2839">
        <v>1.19</v>
      </c>
      <c r="U2839">
        <v>1557</v>
      </c>
      <c r="V2839">
        <v>2901.52</v>
      </c>
      <c r="W2839">
        <v>8109.54</v>
      </c>
      <c r="X2839">
        <v>10813.57</v>
      </c>
      <c r="Y2839">
        <v>2307.0300000000002</v>
      </c>
      <c r="Z2839">
        <v>22707.38</v>
      </c>
    </row>
    <row r="2840" spans="2:26" x14ac:dyDescent="0.25">
      <c r="B2840" s="3">
        <v>43345</v>
      </c>
      <c r="C2840">
        <v>399.91</v>
      </c>
      <c r="D2840">
        <v>4.1651999999999996</v>
      </c>
      <c r="E2840">
        <v>98.37</v>
      </c>
      <c r="F2840">
        <v>98.778000000000006</v>
      </c>
      <c r="G2840">
        <v>95.14</v>
      </c>
      <c r="H2840">
        <v>1112.9000000000001</v>
      </c>
      <c r="I2840">
        <v>1.1601999999999999</v>
      </c>
      <c r="J2840">
        <v>6.8315000000000001</v>
      </c>
      <c r="K2840">
        <v>275.01389999999998</v>
      </c>
      <c r="L2840">
        <v>6925.56</v>
      </c>
      <c r="M2840">
        <v>55.52</v>
      </c>
      <c r="N2840">
        <v>1201.1500000000001</v>
      </c>
      <c r="O2840">
        <v>2.9159999999999999</v>
      </c>
      <c r="P2840">
        <v>11.615</v>
      </c>
      <c r="Q2840">
        <v>3.38</v>
      </c>
      <c r="R2840">
        <v>1.1399999999999999</v>
      </c>
      <c r="S2840">
        <v>1.65</v>
      </c>
      <c r="T2840">
        <v>1.19</v>
      </c>
      <c r="U2840">
        <v>1579</v>
      </c>
      <c r="V2840">
        <v>2901.52</v>
      </c>
      <c r="W2840">
        <v>8109.54</v>
      </c>
      <c r="X2840">
        <v>10875.58</v>
      </c>
      <c r="Y2840">
        <v>2322.88</v>
      </c>
      <c r="Z2840">
        <v>22865.15</v>
      </c>
    </row>
    <row r="2841" spans="2:26" x14ac:dyDescent="0.25">
      <c r="B2841" s="3">
        <v>43344</v>
      </c>
      <c r="C2841">
        <v>399.91</v>
      </c>
      <c r="D2841">
        <v>4.1651999999999996</v>
      </c>
      <c r="E2841">
        <v>98.37</v>
      </c>
      <c r="F2841">
        <v>98.778000000000006</v>
      </c>
      <c r="G2841">
        <v>95.14</v>
      </c>
      <c r="H2841">
        <v>1112.9000000000001</v>
      </c>
      <c r="I2841">
        <v>1.1601999999999999</v>
      </c>
      <c r="J2841">
        <v>6.8315000000000001</v>
      </c>
      <c r="K2841">
        <v>275.01389999999998</v>
      </c>
      <c r="L2841">
        <v>6925.56</v>
      </c>
      <c r="M2841">
        <v>55.52</v>
      </c>
      <c r="N2841">
        <v>1201.1500000000001</v>
      </c>
      <c r="O2841">
        <v>2.9159999999999999</v>
      </c>
      <c r="P2841">
        <v>11.615</v>
      </c>
      <c r="Q2841">
        <v>3.38</v>
      </c>
      <c r="R2841">
        <v>1.1399999999999999</v>
      </c>
      <c r="S2841">
        <v>1.65</v>
      </c>
      <c r="T2841">
        <v>1.19</v>
      </c>
      <c r="U2841">
        <v>1579</v>
      </c>
      <c r="V2841">
        <v>2901.52</v>
      </c>
      <c r="W2841">
        <v>8109.54</v>
      </c>
      <c r="X2841">
        <v>10875.58</v>
      </c>
      <c r="Y2841">
        <v>2322.88</v>
      </c>
      <c r="Z2841">
        <v>22865.15</v>
      </c>
    </row>
    <row r="2842" spans="2:26" x14ac:dyDescent="0.25">
      <c r="B2842" s="3">
        <v>43343</v>
      </c>
      <c r="C2842">
        <v>399.91</v>
      </c>
      <c r="D2842">
        <v>4.1651999999999996</v>
      </c>
      <c r="E2842">
        <v>98.32</v>
      </c>
      <c r="F2842">
        <v>98.778000000000006</v>
      </c>
      <c r="G2842">
        <v>95.14</v>
      </c>
      <c r="H2842">
        <v>1112.9000000000001</v>
      </c>
      <c r="I2842">
        <v>1.1601999999999999</v>
      </c>
      <c r="J2842">
        <v>6.8315000000000001</v>
      </c>
      <c r="K2842">
        <v>275.01389999999998</v>
      </c>
      <c r="L2842">
        <v>6925.56</v>
      </c>
      <c r="M2842">
        <v>55.52</v>
      </c>
      <c r="N2842">
        <v>1201.1500000000001</v>
      </c>
      <c r="O2842">
        <v>2.9159999999999999</v>
      </c>
      <c r="P2842">
        <v>11.615</v>
      </c>
      <c r="Q2842">
        <v>3.38</v>
      </c>
      <c r="R2842">
        <v>1.1399999999999999</v>
      </c>
      <c r="S2842">
        <v>1.65</v>
      </c>
      <c r="T2842">
        <v>1.19</v>
      </c>
      <c r="U2842">
        <v>1579</v>
      </c>
      <c r="V2842">
        <v>2901.52</v>
      </c>
      <c r="W2842">
        <v>8109.54</v>
      </c>
      <c r="X2842">
        <v>10875.58</v>
      </c>
      <c r="Y2842">
        <v>2322.88</v>
      </c>
      <c r="Z2842">
        <v>22865.15</v>
      </c>
    </row>
    <row r="2843" spans="2:26" x14ac:dyDescent="0.25">
      <c r="B2843" s="3">
        <v>43342</v>
      </c>
      <c r="C2843">
        <v>395.88</v>
      </c>
      <c r="D2843">
        <v>4.1299000000000001</v>
      </c>
      <c r="E2843">
        <v>98.34</v>
      </c>
      <c r="F2843">
        <v>98.780100000000004</v>
      </c>
      <c r="G2843">
        <v>94.722999999999999</v>
      </c>
      <c r="H2843">
        <v>1108.6500000000001</v>
      </c>
      <c r="I2843">
        <v>1.1671</v>
      </c>
      <c r="J2843">
        <v>6.8445</v>
      </c>
      <c r="K2843">
        <v>268.86329999999998</v>
      </c>
      <c r="L2843">
        <v>6815</v>
      </c>
      <c r="M2843">
        <v>55.96</v>
      </c>
      <c r="N2843">
        <v>1199.98</v>
      </c>
      <c r="O2843">
        <v>2.8740000000000001</v>
      </c>
      <c r="P2843">
        <v>11.66</v>
      </c>
      <c r="Q2843">
        <v>3.35</v>
      </c>
      <c r="R2843">
        <v>1.1299999999999999</v>
      </c>
      <c r="S2843">
        <v>1.63</v>
      </c>
      <c r="T2843">
        <v>1.18</v>
      </c>
      <c r="U2843">
        <v>1614</v>
      </c>
      <c r="V2843">
        <v>2901.13</v>
      </c>
      <c r="W2843">
        <v>8088.36</v>
      </c>
      <c r="X2843">
        <v>10967.61</v>
      </c>
      <c r="Y2843">
        <v>2307.35</v>
      </c>
      <c r="Z2843">
        <v>22869.5</v>
      </c>
    </row>
    <row r="2844" spans="2:26" x14ac:dyDescent="0.25">
      <c r="B2844" s="3">
        <v>43341</v>
      </c>
      <c r="C2844">
        <v>388.19</v>
      </c>
      <c r="D2844">
        <v>4.0381999999999998</v>
      </c>
      <c r="E2844">
        <v>98.33</v>
      </c>
      <c r="F2844">
        <v>98.792199999999994</v>
      </c>
      <c r="G2844">
        <v>94.6</v>
      </c>
      <c r="H2844">
        <v>1110.25</v>
      </c>
      <c r="I2844">
        <v>1.1707000000000001</v>
      </c>
      <c r="J2844">
        <v>6.8212000000000002</v>
      </c>
      <c r="K2844">
        <v>270.5283</v>
      </c>
      <c r="L2844">
        <v>7000</v>
      </c>
      <c r="M2844">
        <v>56.12</v>
      </c>
      <c r="N2844">
        <v>1206.5999999999999</v>
      </c>
      <c r="O2844">
        <v>2.895</v>
      </c>
      <c r="P2844">
        <v>11.675000000000001</v>
      </c>
      <c r="Q2844">
        <v>3.31</v>
      </c>
      <c r="R2844">
        <v>1.1200000000000001</v>
      </c>
      <c r="S2844">
        <v>1.63</v>
      </c>
      <c r="T2844">
        <v>1.18</v>
      </c>
      <c r="U2844">
        <v>1661</v>
      </c>
      <c r="V2844">
        <v>2914.04</v>
      </c>
      <c r="W2844">
        <v>8109.69</v>
      </c>
      <c r="X2844">
        <v>11083.06</v>
      </c>
      <c r="Y2844">
        <v>2309.0300000000002</v>
      </c>
      <c r="Z2844">
        <v>22848.22</v>
      </c>
    </row>
    <row r="2845" spans="2:26" x14ac:dyDescent="0.25">
      <c r="B2845" s="3">
        <v>43340</v>
      </c>
      <c r="C2845">
        <v>383.35</v>
      </c>
      <c r="D2845">
        <v>4.0231000000000003</v>
      </c>
      <c r="E2845">
        <v>98.33</v>
      </c>
      <c r="F2845">
        <v>98.775899999999993</v>
      </c>
      <c r="G2845">
        <v>94.72</v>
      </c>
      <c r="H2845">
        <v>1109.95</v>
      </c>
      <c r="I2845">
        <v>1.1695</v>
      </c>
      <c r="J2845">
        <v>6.8030999999999997</v>
      </c>
      <c r="K2845">
        <v>267.80509999999998</v>
      </c>
      <c r="L2845">
        <v>7090</v>
      </c>
      <c r="M2845">
        <v>56.04</v>
      </c>
      <c r="N2845">
        <v>1201</v>
      </c>
      <c r="O2845">
        <v>2.8519999999999999</v>
      </c>
      <c r="P2845">
        <v>11.574999999999999</v>
      </c>
      <c r="Q2845">
        <v>3.31</v>
      </c>
      <c r="R2845">
        <v>1.1200000000000001</v>
      </c>
      <c r="S2845">
        <v>1.62</v>
      </c>
      <c r="T2845">
        <v>1.18</v>
      </c>
      <c r="U2845">
        <v>1684</v>
      </c>
      <c r="V2845">
        <v>2897.52</v>
      </c>
      <c r="W2845">
        <v>8030.04</v>
      </c>
      <c r="X2845">
        <v>11097.59</v>
      </c>
      <c r="Y2845">
        <v>2303.12</v>
      </c>
      <c r="Z2845">
        <v>22813.47</v>
      </c>
    </row>
    <row r="2846" spans="2:26" x14ac:dyDescent="0.25">
      <c r="B2846" s="3">
        <v>43339</v>
      </c>
      <c r="C2846">
        <v>386.74</v>
      </c>
      <c r="D2846">
        <v>4.0462999999999996</v>
      </c>
      <c r="E2846">
        <v>98.32</v>
      </c>
      <c r="F2846">
        <v>98.777299999999997</v>
      </c>
      <c r="G2846">
        <v>94.778999999999996</v>
      </c>
      <c r="H2846">
        <v>1113.9000000000001</v>
      </c>
      <c r="I2846">
        <v>1.1677999999999999</v>
      </c>
      <c r="J2846">
        <v>6.8155999999999999</v>
      </c>
      <c r="K2846">
        <v>271.88740000000001</v>
      </c>
      <c r="L2846">
        <v>6730</v>
      </c>
      <c r="M2846">
        <v>56.13</v>
      </c>
      <c r="N2846">
        <v>1211.3800000000001</v>
      </c>
      <c r="O2846">
        <v>2.8759999999999999</v>
      </c>
      <c r="P2846">
        <v>11.58</v>
      </c>
      <c r="Q2846">
        <v>3.33</v>
      </c>
      <c r="R2846">
        <v>1.1200000000000001</v>
      </c>
      <c r="S2846">
        <v>1.62</v>
      </c>
      <c r="T2846">
        <v>1.17</v>
      </c>
      <c r="U2846">
        <v>1697</v>
      </c>
      <c r="V2846">
        <v>2896.74</v>
      </c>
      <c r="W2846">
        <v>8017.9</v>
      </c>
      <c r="X2846">
        <v>11049.13</v>
      </c>
      <c r="Y2846">
        <v>2299.3000000000002</v>
      </c>
      <c r="Z2846">
        <v>22799.64</v>
      </c>
    </row>
    <row r="2847" spans="2:26" x14ac:dyDescent="0.25">
      <c r="B2847" s="3">
        <v>43338</v>
      </c>
      <c r="C2847">
        <v>390.26</v>
      </c>
      <c r="D2847">
        <v>4.0659999999999998</v>
      </c>
      <c r="E2847">
        <v>98.32</v>
      </c>
      <c r="F2847">
        <v>98.7834</v>
      </c>
      <c r="G2847">
        <v>95.146000000000001</v>
      </c>
      <c r="H2847">
        <v>1119</v>
      </c>
      <c r="I2847">
        <v>1.1621999999999999</v>
      </c>
      <c r="J2847">
        <v>6.8105000000000002</v>
      </c>
      <c r="K2847">
        <v>271.46170000000001</v>
      </c>
      <c r="L2847">
        <v>6615</v>
      </c>
      <c r="M2847">
        <v>55.99</v>
      </c>
      <c r="N2847">
        <v>1205.3499999999999</v>
      </c>
      <c r="O2847">
        <v>2.9169999999999998</v>
      </c>
      <c r="P2847">
        <v>11.585000000000001</v>
      </c>
      <c r="Q2847">
        <v>3.36</v>
      </c>
      <c r="R2847">
        <v>1.1200000000000001</v>
      </c>
      <c r="S2847">
        <v>1.63</v>
      </c>
      <c r="T2847">
        <v>1.17</v>
      </c>
      <c r="U2847">
        <v>1697</v>
      </c>
      <c r="V2847">
        <v>2874.69</v>
      </c>
      <c r="W2847">
        <v>7945.98</v>
      </c>
      <c r="X2847">
        <v>10779.71</v>
      </c>
      <c r="Y2847">
        <v>2293.21</v>
      </c>
      <c r="Z2847">
        <v>22601.77</v>
      </c>
    </row>
    <row r="2848" spans="2:26" x14ac:dyDescent="0.25">
      <c r="B2848" s="3">
        <v>43337</v>
      </c>
      <c r="C2848">
        <v>390.26</v>
      </c>
      <c r="D2848">
        <v>4.0659999999999998</v>
      </c>
      <c r="E2848">
        <v>98.32</v>
      </c>
      <c r="F2848">
        <v>98.7834</v>
      </c>
      <c r="G2848">
        <v>95.146000000000001</v>
      </c>
      <c r="H2848">
        <v>1119</v>
      </c>
      <c r="I2848">
        <v>1.1621999999999999</v>
      </c>
      <c r="J2848">
        <v>6.8105000000000002</v>
      </c>
      <c r="K2848">
        <v>271.46170000000001</v>
      </c>
      <c r="L2848">
        <v>6615</v>
      </c>
      <c r="M2848">
        <v>55.99</v>
      </c>
      <c r="N2848">
        <v>1205.3499999999999</v>
      </c>
      <c r="O2848">
        <v>2.9169999999999998</v>
      </c>
      <c r="P2848">
        <v>11.585000000000001</v>
      </c>
      <c r="Q2848">
        <v>3.36</v>
      </c>
      <c r="R2848">
        <v>1.1200000000000001</v>
      </c>
      <c r="S2848">
        <v>1.63</v>
      </c>
      <c r="T2848">
        <v>1.17</v>
      </c>
      <c r="U2848">
        <v>1697</v>
      </c>
      <c r="V2848">
        <v>2874.69</v>
      </c>
      <c r="W2848">
        <v>7945.98</v>
      </c>
      <c r="X2848">
        <v>10779.71</v>
      </c>
      <c r="Y2848">
        <v>2293.21</v>
      </c>
      <c r="Z2848">
        <v>22601.77</v>
      </c>
    </row>
    <row r="2849" spans="2:26" x14ac:dyDescent="0.25">
      <c r="B2849" s="3">
        <v>43336</v>
      </c>
      <c r="C2849">
        <v>390.26</v>
      </c>
      <c r="D2849">
        <v>4.0659999999999998</v>
      </c>
      <c r="E2849">
        <v>98.32</v>
      </c>
      <c r="F2849">
        <v>98.7834</v>
      </c>
      <c r="G2849">
        <v>95.146000000000001</v>
      </c>
      <c r="H2849">
        <v>1119</v>
      </c>
      <c r="I2849">
        <v>1.1621999999999999</v>
      </c>
      <c r="J2849">
        <v>6.8105000000000002</v>
      </c>
      <c r="K2849">
        <v>271.46170000000001</v>
      </c>
      <c r="L2849">
        <v>6615</v>
      </c>
      <c r="M2849">
        <v>55.99</v>
      </c>
      <c r="N2849">
        <v>1205.3499999999999</v>
      </c>
      <c r="O2849">
        <v>2.9169999999999998</v>
      </c>
      <c r="P2849">
        <v>11.585000000000001</v>
      </c>
      <c r="Q2849">
        <v>3.36</v>
      </c>
      <c r="R2849">
        <v>1.1200000000000001</v>
      </c>
      <c r="S2849">
        <v>1.63</v>
      </c>
      <c r="T2849">
        <v>1.17</v>
      </c>
      <c r="U2849">
        <v>1697</v>
      </c>
      <c r="V2849">
        <v>2874.69</v>
      </c>
      <c r="W2849">
        <v>7945.98</v>
      </c>
      <c r="X2849">
        <v>10779.71</v>
      </c>
      <c r="Y2849">
        <v>2293.21</v>
      </c>
      <c r="Z2849">
        <v>22601.77</v>
      </c>
    </row>
    <row r="2850" spans="2:26" x14ac:dyDescent="0.25">
      <c r="B2850" s="3">
        <v>43335</v>
      </c>
      <c r="C2850">
        <v>388.39</v>
      </c>
      <c r="D2850">
        <v>4.0655000000000001</v>
      </c>
      <c r="E2850">
        <v>98.32</v>
      </c>
      <c r="F2850">
        <v>98.777600000000007</v>
      </c>
      <c r="G2850">
        <v>95.665999999999997</v>
      </c>
      <c r="H2850">
        <v>1121.4000000000001</v>
      </c>
      <c r="I2850">
        <v>1.1539999999999999</v>
      </c>
      <c r="J2850">
        <v>6.8777999999999997</v>
      </c>
      <c r="K2850">
        <v>273.23129999999998</v>
      </c>
      <c r="L2850">
        <v>6405</v>
      </c>
      <c r="M2850">
        <v>55.66</v>
      </c>
      <c r="N2850">
        <v>1185.56</v>
      </c>
      <c r="O2850">
        <v>2.964</v>
      </c>
      <c r="P2850">
        <v>11.505000000000001</v>
      </c>
      <c r="Q2850">
        <v>3.38</v>
      </c>
      <c r="R2850">
        <v>1.1200000000000001</v>
      </c>
      <c r="S2850">
        <v>1.63</v>
      </c>
      <c r="T2850">
        <v>1.1599999999999999</v>
      </c>
      <c r="U2850">
        <v>1709</v>
      </c>
      <c r="V2850">
        <v>2856.98</v>
      </c>
      <c r="W2850">
        <v>7878.46</v>
      </c>
      <c r="X2850">
        <v>10814.6</v>
      </c>
      <c r="Y2850">
        <v>2282.6</v>
      </c>
      <c r="Z2850">
        <v>22410.82</v>
      </c>
    </row>
    <row r="2851" spans="2:26" x14ac:dyDescent="0.25">
      <c r="B2851" s="3">
        <v>43334</v>
      </c>
      <c r="C2851">
        <v>386.43</v>
      </c>
      <c r="D2851">
        <v>4.0591999999999997</v>
      </c>
      <c r="E2851">
        <v>98.31</v>
      </c>
      <c r="F2851">
        <v>98.770899999999997</v>
      </c>
      <c r="G2851">
        <v>95.146000000000001</v>
      </c>
      <c r="H2851">
        <v>1119</v>
      </c>
      <c r="I2851">
        <v>1.1597</v>
      </c>
      <c r="J2851">
        <v>6.8418000000000001</v>
      </c>
      <c r="K2851">
        <v>276.584</v>
      </c>
      <c r="L2851">
        <v>6405</v>
      </c>
      <c r="M2851">
        <v>55.57</v>
      </c>
      <c r="N2851">
        <v>1195.8</v>
      </c>
      <c r="O2851">
        <v>2.956</v>
      </c>
      <c r="P2851">
        <v>11.4</v>
      </c>
      <c r="Q2851">
        <v>3.38</v>
      </c>
      <c r="R2851">
        <v>1.1200000000000001</v>
      </c>
      <c r="S2851">
        <v>1.62</v>
      </c>
      <c r="T2851">
        <v>1.17</v>
      </c>
      <c r="U2851">
        <v>1735</v>
      </c>
      <c r="V2851">
        <v>2861.82</v>
      </c>
      <c r="W2851">
        <v>7889.1</v>
      </c>
      <c r="X2851">
        <v>10850.17</v>
      </c>
      <c r="Y2851">
        <v>2273.33</v>
      </c>
      <c r="Z2851">
        <v>22362.55</v>
      </c>
    </row>
    <row r="2852" spans="2:26" x14ac:dyDescent="0.25">
      <c r="B2852" s="3">
        <v>43333</v>
      </c>
      <c r="C2852">
        <v>389.83</v>
      </c>
      <c r="D2852">
        <v>4.0852000000000004</v>
      </c>
      <c r="E2852">
        <v>98.31</v>
      </c>
      <c r="F2852">
        <v>98.739400000000003</v>
      </c>
      <c r="G2852">
        <v>95.256</v>
      </c>
      <c r="H2852">
        <v>1118.5999999999999</v>
      </c>
      <c r="I2852">
        <v>1.1571</v>
      </c>
      <c r="J2852">
        <v>6.8472</v>
      </c>
      <c r="K2852">
        <v>275.76159999999999</v>
      </c>
      <c r="L2852">
        <v>6425</v>
      </c>
      <c r="M2852">
        <v>54.68</v>
      </c>
      <c r="N2852">
        <v>1195.99</v>
      </c>
      <c r="O2852">
        <v>2.98</v>
      </c>
      <c r="P2852">
        <v>11.375</v>
      </c>
      <c r="Q2852">
        <v>3.39</v>
      </c>
      <c r="R2852">
        <v>1.1100000000000001</v>
      </c>
      <c r="S2852">
        <v>1.61</v>
      </c>
      <c r="T2852">
        <v>1.1599999999999999</v>
      </c>
      <c r="U2852">
        <v>1736</v>
      </c>
      <c r="V2852">
        <v>2862.96</v>
      </c>
      <c r="W2852">
        <v>7859.17</v>
      </c>
      <c r="X2852">
        <v>10737.63</v>
      </c>
      <c r="Y2852">
        <v>2270.06</v>
      </c>
      <c r="Z2852">
        <v>22219.73</v>
      </c>
    </row>
    <row r="2853" spans="2:26" x14ac:dyDescent="0.25">
      <c r="B2853" s="3">
        <v>43332</v>
      </c>
      <c r="C2853">
        <v>394.17</v>
      </c>
      <c r="D2853">
        <v>4.1288</v>
      </c>
      <c r="E2853">
        <v>98.33</v>
      </c>
      <c r="F2853">
        <v>98.731200000000001</v>
      </c>
      <c r="G2853">
        <v>95.9</v>
      </c>
      <c r="H2853">
        <v>1123.2</v>
      </c>
      <c r="I2853">
        <v>1.1482000000000001</v>
      </c>
      <c r="J2853">
        <v>6.8577000000000004</v>
      </c>
      <c r="K2853">
        <v>281.68329999999997</v>
      </c>
      <c r="L2853">
        <v>6430</v>
      </c>
      <c r="M2853">
        <v>54.85</v>
      </c>
      <c r="N2853">
        <v>1190.48</v>
      </c>
      <c r="O2853">
        <v>2.9409999999999998</v>
      </c>
      <c r="P2853">
        <v>11.4</v>
      </c>
      <c r="Q2853">
        <v>3.44</v>
      </c>
      <c r="R2853">
        <v>1.1200000000000001</v>
      </c>
      <c r="S2853">
        <v>1.61</v>
      </c>
      <c r="T2853">
        <v>1.1599999999999999</v>
      </c>
      <c r="U2853">
        <v>1727</v>
      </c>
      <c r="V2853">
        <v>2857.05</v>
      </c>
      <c r="W2853">
        <v>7821.01</v>
      </c>
      <c r="X2853">
        <v>10632.36</v>
      </c>
      <c r="Y2853">
        <v>2247.88</v>
      </c>
      <c r="Z2853">
        <v>22199</v>
      </c>
    </row>
    <row r="2854" spans="2:26" x14ac:dyDescent="0.25">
      <c r="B2854" s="3">
        <v>43331</v>
      </c>
      <c r="C2854">
        <v>390.2</v>
      </c>
      <c r="D2854">
        <v>4.1059999999999999</v>
      </c>
      <c r="E2854">
        <v>98.36</v>
      </c>
      <c r="F2854">
        <v>98.728099999999998</v>
      </c>
      <c r="G2854">
        <v>96.100999999999999</v>
      </c>
      <c r="H2854">
        <v>1124.95</v>
      </c>
      <c r="I2854">
        <v>1.1437999999999999</v>
      </c>
      <c r="J2854">
        <v>6.8775000000000004</v>
      </c>
      <c r="K2854">
        <v>286.35410000000002</v>
      </c>
      <c r="L2854">
        <v>6480</v>
      </c>
      <c r="M2854">
        <v>54.99</v>
      </c>
      <c r="N2854">
        <v>1184.25</v>
      </c>
      <c r="O2854">
        <v>2.9460000000000002</v>
      </c>
      <c r="P2854">
        <v>11.275</v>
      </c>
      <c r="Q2854">
        <v>3.41</v>
      </c>
      <c r="R2854">
        <v>1.1200000000000001</v>
      </c>
      <c r="S2854">
        <v>1.6</v>
      </c>
      <c r="T2854">
        <v>1.1499999999999999</v>
      </c>
      <c r="U2854">
        <v>1723</v>
      </c>
      <c r="V2854">
        <v>2850.13</v>
      </c>
      <c r="W2854">
        <v>7816.33</v>
      </c>
      <c r="X2854">
        <v>10513.83</v>
      </c>
      <c r="Y2854">
        <v>2247.0500000000002</v>
      </c>
      <c r="Z2854">
        <v>22270.38</v>
      </c>
    </row>
    <row r="2855" spans="2:26" x14ac:dyDescent="0.25">
      <c r="B2855" s="3">
        <v>43330</v>
      </c>
      <c r="C2855">
        <v>390.2</v>
      </c>
      <c r="D2855">
        <v>4.1059999999999999</v>
      </c>
      <c r="E2855">
        <v>98.36</v>
      </c>
      <c r="F2855">
        <v>98.728099999999998</v>
      </c>
      <c r="G2855">
        <v>96.100999999999999</v>
      </c>
      <c r="H2855">
        <v>1124.95</v>
      </c>
      <c r="I2855">
        <v>1.1437999999999999</v>
      </c>
      <c r="J2855">
        <v>6.8775000000000004</v>
      </c>
      <c r="K2855">
        <v>286.35410000000002</v>
      </c>
      <c r="L2855">
        <v>6480</v>
      </c>
      <c r="M2855">
        <v>54.99</v>
      </c>
      <c r="N2855">
        <v>1184.25</v>
      </c>
      <c r="O2855">
        <v>2.9460000000000002</v>
      </c>
      <c r="P2855">
        <v>11.275</v>
      </c>
      <c r="Q2855">
        <v>3.41</v>
      </c>
      <c r="R2855">
        <v>1.1200000000000001</v>
      </c>
      <c r="S2855">
        <v>1.6</v>
      </c>
      <c r="T2855">
        <v>1.1499999999999999</v>
      </c>
      <c r="U2855">
        <v>1723</v>
      </c>
      <c r="V2855">
        <v>2850.13</v>
      </c>
      <c r="W2855">
        <v>7816.33</v>
      </c>
      <c r="X2855">
        <v>10513.83</v>
      </c>
      <c r="Y2855">
        <v>2247.0500000000002</v>
      </c>
      <c r="Z2855">
        <v>22270.38</v>
      </c>
    </row>
    <row r="2856" spans="2:26" x14ac:dyDescent="0.25">
      <c r="B2856" s="3">
        <v>43329</v>
      </c>
      <c r="C2856">
        <v>390.2</v>
      </c>
      <c r="D2856">
        <v>4.1059999999999999</v>
      </c>
      <c r="E2856">
        <v>98.35</v>
      </c>
      <c r="F2856">
        <v>98.728099999999998</v>
      </c>
      <c r="G2856">
        <v>96.100999999999999</v>
      </c>
      <c r="H2856">
        <v>1124.95</v>
      </c>
      <c r="I2856">
        <v>1.1437999999999999</v>
      </c>
      <c r="J2856">
        <v>6.8775000000000004</v>
      </c>
      <c r="K2856">
        <v>286.35410000000002</v>
      </c>
      <c r="L2856">
        <v>6480</v>
      </c>
      <c r="M2856">
        <v>54.99</v>
      </c>
      <c r="N2856">
        <v>1184.25</v>
      </c>
      <c r="O2856">
        <v>2.9460000000000002</v>
      </c>
      <c r="P2856">
        <v>11.275</v>
      </c>
      <c r="Q2856">
        <v>3.41</v>
      </c>
      <c r="R2856">
        <v>1.1200000000000001</v>
      </c>
      <c r="S2856">
        <v>1.6</v>
      </c>
      <c r="T2856">
        <v>1.1499999999999999</v>
      </c>
      <c r="U2856">
        <v>1723</v>
      </c>
      <c r="V2856">
        <v>2850.13</v>
      </c>
      <c r="W2856">
        <v>7816.33</v>
      </c>
      <c r="X2856">
        <v>10513.83</v>
      </c>
      <c r="Y2856">
        <v>2247.0500000000002</v>
      </c>
      <c r="Z2856">
        <v>22270.38</v>
      </c>
    </row>
    <row r="2857" spans="2:26" x14ac:dyDescent="0.25">
      <c r="B2857" s="3">
        <v>43328</v>
      </c>
      <c r="C2857">
        <v>390.34</v>
      </c>
      <c r="D2857">
        <v>4.0963000000000003</v>
      </c>
      <c r="E2857">
        <v>98.35</v>
      </c>
      <c r="F2857">
        <v>98.732699999999994</v>
      </c>
      <c r="G2857">
        <v>96.644999999999996</v>
      </c>
      <c r="H2857">
        <v>1130</v>
      </c>
      <c r="I2857">
        <v>1.1376999999999999</v>
      </c>
      <c r="J2857">
        <v>6.8853</v>
      </c>
      <c r="K2857">
        <v>288.7165</v>
      </c>
      <c r="L2857">
        <v>6405</v>
      </c>
      <c r="M2857">
        <v>54.71</v>
      </c>
      <c r="N2857">
        <v>1174.1600000000001</v>
      </c>
      <c r="O2857">
        <v>2.9079999999999999</v>
      </c>
      <c r="P2857">
        <v>11.055</v>
      </c>
      <c r="Q2857">
        <v>3.42</v>
      </c>
      <c r="R2857">
        <v>1.1200000000000001</v>
      </c>
      <c r="S2857">
        <v>1.6</v>
      </c>
      <c r="T2857">
        <v>1.1499999999999999</v>
      </c>
      <c r="U2857">
        <v>1720</v>
      </c>
      <c r="V2857">
        <v>2840.69</v>
      </c>
      <c r="W2857">
        <v>7806.52</v>
      </c>
      <c r="X2857">
        <v>10479.68</v>
      </c>
      <c r="Y2857">
        <v>2240.8000000000002</v>
      </c>
      <c r="Z2857">
        <v>22192.04</v>
      </c>
    </row>
    <row r="2858" spans="2:26" x14ac:dyDescent="0.25">
      <c r="B2858" s="3">
        <v>43327</v>
      </c>
      <c r="C2858">
        <v>396.19</v>
      </c>
      <c r="D2858">
        <v>4.1759000000000004</v>
      </c>
      <c r="E2858">
        <v>98.37</v>
      </c>
      <c r="F2858">
        <v>98.734899999999996</v>
      </c>
      <c r="G2858">
        <v>96.695999999999998</v>
      </c>
      <c r="H2858">
        <v>1128.0999999999999</v>
      </c>
      <c r="I2858">
        <v>1.1345000000000001</v>
      </c>
      <c r="J2858">
        <v>6.9348000000000001</v>
      </c>
      <c r="K2858">
        <v>290.27780000000001</v>
      </c>
      <c r="L2858">
        <v>6375</v>
      </c>
      <c r="M2858">
        <v>54.41</v>
      </c>
      <c r="N2858">
        <v>1174.8499999999999</v>
      </c>
      <c r="O2858">
        <v>2.94</v>
      </c>
      <c r="P2858">
        <v>9.8699999999999992</v>
      </c>
      <c r="Q2858">
        <v>3.47</v>
      </c>
      <c r="R2858">
        <v>1.1299999999999999</v>
      </c>
      <c r="S2858">
        <v>1.62</v>
      </c>
      <c r="T2858">
        <v>1.1499999999999999</v>
      </c>
      <c r="U2858">
        <v>1727</v>
      </c>
      <c r="V2858">
        <v>2818.37</v>
      </c>
      <c r="W2858">
        <v>7774.12</v>
      </c>
      <c r="X2858">
        <v>10535.14</v>
      </c>
      <c r="Y2858">
        <v>2258.91</v>
      </c>
      <c r="Z2858">
        <v>22204.22</v>
      </c>
    </row>
    <row r="2859" spans="2:26" x14ac:dyDescent="0.25">
      <c r="B2859" s="3">
        <v>43326</v>
      </c>
      <c r="C2859">
        <v>392.59</v>
      </c>
      <c r="D2859">
        <v>4.1128999999999998</v>
      </c>
      <c r="E2859">
        <v>98.4</v>
      </c>
      <c r="F2859">
        <v>98.693799999999996</v>
      </c>
      <c r="G2859">
        <v>96.730999999999995</v>
      </c>
      <c r="H2859">
        <v>1128.0999999999999</v>
      </c>
      <c r="I2859">
        <v>1.1344000000000001</v>
      </c>
      <c r="J2859">
        <v>6.8841999999999999</v>
      </c>
      <c r="K2859">
        <v>291.69670000000002</v>
      </c>
      <c r="L2859">
        <v>6075</v>
      </c>
      <c r="M2859">
        <v>54.85</v>
      </c>
      <c r="N2859">
        <v>1194.0899999999999</v>
      </c>
      <c r="O2859">
        <v>2.9590000000000001</v>
      </c>
      <c r="P2859">
        <v>9.8650000000000002</v>
      </c>
      <c r="Q2859">
        <v>3.39</v>
      </c>
      <c r="R2859">
        <v>1.1200000000000001</v>
      </c>
      <c r="S2859">
        <v>1.61</v>
      </c>
      <c r="T2859">
        <v>1.1599999999999999</v>
      </c>
      <c r="U2859">
        <v>1725</v>
      </c>
      <c r="V2859">
        <v>2839.96</v>
      </c>
      <c r="W2859">
        <v>7870.9</v>
      </c>
      <c r="X2859">
        <v>10744.31</v>
      </c>
      <c r="Y2859">
        <v>2258.91</v>
      </c>
      <c r="Z2859">
        <v>22356.080000000002</v>
      </c>
    </row>
    <row r="2860" spans="2:26" x14ac:dyDescent="0.25">
      <c r="B2860" s="3">
        <v>43325</v>
      </c>
      <c r="C2860">
        <v>404.59</v>
      </c>
      <c r="D2860">
        <v>4.0425000000000004</v>
      </c>
      <c r="E2860">
        <v>98.41</v>
      </c>
      <c r="F2860">
        <v>98.660499999999999</v>
      </c>
      <c r="G2860">
        <v>96.391000000000005</v>
      </c>
      <c r="H2860">
        <v>1134.05</v>
      </c>
      <c r="I2860">
        <v>1.141</v>
      </c>
      <c r="J2860">
        <v>6.8912000000000004</v>
      </c>
      <c r="K2860">
        <v>292.4434</v>
      </c>
      <c r="L2860">
        <v>6230</v>
      </c>
      <c r="M2860">
        <v>54.3</v>
      </c>
      <c r="N2860">
        <v>1193.5</v>
      </c>
      <c r="O2860">
        <v>2.93</v>
      </c>
      <c r="P2860">
        <v>9.86</v>
      </c>
      <c r="Q2860">
        <v>3.2</v>
      </c>
      <c r="R2860">
        <v>1.1299999999999999</v>
      </c>
      <c r="S2860">
        <v>1.62</v>
      </c>
      <c r="T2860">
        <v>1.1499999999999999</v>
      </c>
      <c r="U2860">
        <v>1709</v>
      </c>
      <c r="V2860">
        <v>2821.93</v>
      </c>
      <c r="W2860">
        <v>7819.71</v>
      </c>
      <c r="X2860">
        <v>10766.51</v>
      </c>
      <c r="Y2860">
        <v>2248.4499999999998</v>
      </c>
      <c r="Z2860">
        <v>21857.43</v>
      </c>
    </row>
    <row r="2861" spans="2:26" x14ac:dyDescent="0.25">
      <c r="B2861" s="3">
        <v>43324</v>
      </c>
      <c r="C2861">
        <v>391.71</v>
      </c>
      <c r="D2861">
        <v>4.0251999999999999</v>
      </c>
      <c r="E2861">
        <v>98.41</v>
      </c>
      <c r="F2861">
        <v>98.658500000000004</v>
      </c>
      <c r="G2861">
        <v>96.356999999999999</v>
      </c>
      <c r="H2861">
        <v>1128.9000000000001</v>
      </c>
      <c r="I2861">
        <v>1.1413</v>
      </c>
      <c r="J2861">
        <v>6.8463000000000003</v>
      </c>
      <c r="K2861">
        <v>292.49579999999997</v>
      </c>
      <c r="L2861">
        <v>6390</v>
      </c>
      <c r="M2861">
        <v>54.38</v>
      </c>
      <c r="N2861">
        <v>1210.57</v>
      </c>
      <c r="O2861">
        <v>2.944</v>
      </c>
      <c r="P2861">
        <v>9.83</v>
      </c>
      <c r="Q2861">
        <v>3.37</v>
      </c>
      <c r="R2861">
        <v>1.1200000000000001</v>
      </c>
      <c r="S2861">
        <v>1.61</v>
      </c>
      <c r="T2861">
        <v>1.1499999999999999</v>
      </c>
      <c r="U2861">
        <v>1691</v>
      </c>
      <c r="V2861">
        <v>2833.28</v>
      </c>
      <c r="W2861">
        <v>7839.11</v>
      </c>
      <c r="X2861">
        <v>10943.08</v>
      </c>
      <c r="Y2861">
        <v>2282.79</v>
      </c>
      <c r="Z2861">
        <v>22298.080000000002</v>
      </c>
    </row>
    <row r="2862" spans="2:26" x14ac:dyDescent="0.25">
      <c r="B2862" s="3">
        <v>43323</v>
      </c>
      <c r="C2862">
        <v>391.71</v>
      </c>
      <c r="D2862">
        <v>4.0251999999999999</v>
      </c>
      <c r="E2862">
        <v>98.41</v>
      </c>
      <c r="F2862">
        <v>98.658500000000004</v>
      </c>
      <c r="G2862">
        <v>96.356999999999999</v>
      </c>
      <c r="H2862">
        <v>1128.9000000000001</v>
      </c>
      <c r="I2862">
        <v>1.1413</v>
      </c>
      <c r="J2862">
        <v>6.8463000000000003</v>
      </c>
      <c r="K2862">
        <v>292.49579999999997</v>
      </c>
      <c r="L2862">
        <v>6390</v>
      </c>
      <c r="M2862">
        <v>54.38</v>
      </c>
      <c r="N2862">
        <v>1210.57</v>
      </c>
      <c r="O2862">
        <v>2.944</v>
      </c>
      <c r="P2862">
        <v>9.83</v>
      </c>
      <c r="Q2862">
        <v>3.37</v>
      </c>
      <c r="R2862">
        <v>1.1200000000000001</v>
      </c>
      <c r="S2862">
        <v>1.61</v>
      </c>
      <c r="T2862">
        <v>1.1499999999999999</v>
      </c>
      <c r="U2862">
        <v>1691</v>
      </c>
      <c r="V2862">
        <v>2833.28</v>
      </c>
      <c r="W2862">
        <v>7839.11</v>
      </c>
      <c r="X2862">
        <v>10943.08</v>
      </c>
      <c r="Y2862">
        <v>2282.79</v>
      </c>
      <c r="Z2862">
        <v>22298.080000000002</v>
      </c>
    </row>
    <row r="2863" spans="2:26" x14ac:dyDescent="0.25">
      <c r="B2863" s="3">
        <v>43322</v>
      </c>
      <c r="C2863">
        <v>391.71</v>
      </c>
      <c r="D2863">
        <v>4.0251999999999999</v>
      </c>
      <c r="E2863">
        <v>98.4</v>
      </c>
      <c r="F2863">
        <v>98.658500000000004</v>
      </c>
      <c r="G2863">
        <v>96.356999999999999</v>
      </c>
      <c r="H2863">
        <v>1128.9000000000001</v>
      </c>
      <c r="I2863">
        <v>1.1413</v>
      </c>
      <c r="J2863">
        <v>6.8463000000000003</v>
      </c>
      <c r="K2863">
        <v>292.49579999999997</v>
      </c>
      <c r="L2863">
        <v>6390</v>
      </c>
      <c r="M2863">
        <v>54.38</v>
      </c>
      <c r="N2863">
        <v>1210.57</v>
      </c>
      <c r="O2863">
        <v>2.944</v>
      </c>
      <c r="P2863">
        <v>9.83</v>
      </c>
      <c r="Q2863">
        <v>3.37</v>
      </c>
      <c r="R2863">
        <v>1.1200000000000001</v>
      </c>
      <c r="S2863">
        <v>1.61</v>
      </c>
      <c r="T2863">
        <v>1.1499999999999999</v>
      </c>
      <c r="U2863">
        <v>1691</v>
      </c>
      <c r="V2863">
        <v>2833.28</v>
      </c>
      <c r="W2863">
        <v>7839.11</v>
      </c>
      <c r="X2863">
        <v>10943.08</v>
      </c>
      <c r="Y2863">
        <v>2282.79</v>
      </c>
      <c r="Z2863">
        <v>22298.080000000002</v>
      </c>
    </row>
    <row r="2864" spans="2:26" x14ac:dyDescent="0.25">
      <c r="B2864" s="3">
        <v>43321</v>
      </c>
      <c r="C2864">
        <v>372.69</v>
      </c>
      <c r="D2864">
        <v>3.8700999999999999</v>
      </c>
      <c r="E2864">
        <v>98.41</v>
      </c>
      <c r="F2864">
        <v>98.658199999999994</v>
      </c>
      <c r="G2864">
        <v>95.504000000000005</v>
      </c>
      <c r="H2864">
        <v>1117.0999999999999</v>
      </c>
      <c r="I2864">
        <v>1.1527000000000001</v>
      </c>
      <c r="J2864">
        <v>6.8209999999999997</v>
      </c>
      <c r="K2864">
        <v>295.72030000000001</v>
      </c>
      <c r="L2864">
        <v>6460</v>
      </c>
      <c r="M2864">
        <v>54.5</v>
      </c>
      <c r="N2864">
        <v>1212.47</v>
      </c>
      <c r="O2864">
        <v>2.9550000000000001</v>
      </c>
      <c r="P2864">
        <v>9.8249999999999993</v>
      </c>
      <c r="Q2864">
        <v>3.28</v>
      </c>
      <c r="R2864">
        <v>1.1000000000000001</v>
      </c>
      <c r="S2864">
        <v>1.58</v>
      </c>
      <c r="T2864">
        <v>1.1499999999999999</v>
      </c>
      <c r="U2864">
        <v>1694</v>
      </c>
      <c r="V2864">
        <v>2853.58</v>
      </c>
      <c r="W2864">
        <v>7891.78</v>
      </c>
      <c r="X2864">
        <v>11019.93</v>
      </c>
      <c r="Y2864">
        <v>2303.71</v>
      </c>
      <c r="Z2864">
        <v>22598.39</v>
      </c>
    </row>
    <row r="2865" spans="2:26" x14ac:dyDescent="0.25">
      <c r="B2865" s="3">
        <v>43320</v>
      </c>
      <c r="C2865">
        <v>365.8</v>
      </c>
      <c r="D2865">
        <v>3.8205</v>
      </c>
      <c r="E2865">
        <v>98.4</v>
      </c>
      <c r="F2865">
        <v>98.651300000000006</v>
      </c>
      <c r="G2865">
        <v>95.091999999999999</v>
      </c>
      <c r="H2865">
        <v>1119.95</v>
      </c>
      <c r="I2865">
        <v>1.161</v>
      </c>
      <c r="J2865">
        <v>6.8354999999999997</v>
      </c>
      <c r="K2865">
        <v>296.14150000000001</v>
      </c>
      <c r="L2865">
        <v>6330</v>
      </c>
      <c r="M2865">
        <v>54.19</v>
      </c>
      <c r="N2865">
        <v>1213.8800000000001</v>
      </c>
      <c r="O2865">
        <v>2.9489999999999998</v>
      </c>
      <c r="P2865">
        <v>9.8249999999999993</v>
      </c>
      <c r="Q2865">
        <v>3.25</v>
      </c>
      <c r="R2865">
        <v>1.08</v>
      </c>
      <c r="S2865">
        <v>1.56</v>
      </c>
      <c r="T2865">
        <v>1.1499999999999999</v>
      </c>
      <c r="U2865">
        <v>1704</v>
      </c>
      <c r="V2865">
        <v>2857.7</v>
      </c>
      <c r="W2865">
        <v>7888.33</v>
      </c>
      <c r="X2865">
        <v>10901.18</v>
      </c>
      <c r="Y2865">
        <v>2301.4499999999998</v>
      </c>
      <c r="Z2865">
        <v>22644.31</v>
      </c>
    </row>
    <row r="2866" spans="2:26" x14ac:dyDescent="0.25">
      <c r="B2866" s="3">
        <v>43319</v>
      </c>
      <c r="C2866">
        <v>362.12</v>
      </c>
      <c r="D2866">
        <v>3.8022</v>
      </c>
      <c r="E2866">
        <v>98.4</v>
      </c>
      <c r="F2866">
        <v>98.653499999999994</v>
      </c>
      <c r="G2866">
        <v>95.186000000000007</v>
      </c>
      <c r="H2866">
        <v>1123.8</v>
      </c>
      <c r="I2866">
        <v>1.1598999999999999</v>
      </c>
      <c r="J2866">
        <v>6.8312999999999997</v>
      </c>
      <c r="K2866">
        <v>297.95319999999998</v>
      </c>
      <c r="L2866">
        <v>6990</v>
      </c>
      <c r="M2866">
        <v>55.3</v>
      </c>
      <c r="N2866">
        <v>1210.97</v>
      </c>
      <c r="O2866">
        <v>2.8969999999999998</v>
      </c>
      <c r="P2866">
        <v>9.8149999999999995</v>
      </c>
      <c r="Q2866">
        <v>3.26</v>
      </c>
      <c r="R2866">
        <v>1.07</v>
      </c>
      <c r="S2866">
        <v>1.54</v>
      </c>
      <c r="T2866">
        <v>1.1499999999999999</v>
      </c>
      <c r="U2866">
        <v>1732</v>
      </c>
      <c r="V2866">
        <v>2858.45</v>
      </c>
      <c r="W2866">
        <v>7883.66</v>
      </c>
      <c r="X2866">
        <v>10866.1</v>
      </c>
      <c r="Y2866">
        <v>2300.16</v>
      </c>
      <c r="Z2866">
        <v>22662.74</v>
      </c>
    </row>
    <row r="2867" spans="2:26" x14ac:dyDescent="0.25">
      <c r="B2867" s="3">
        <v>43318</v>
      </c>
      <c r="C2867">
        <v>363.35</v>
      </c>
      <c r="D2867">
        <v>3.8331</v>
      </c>
      <c r="E2867">
        <v>98.4</v>
      </c>
      <c r="F2867">
        <v>98.612200000000001</v>
      </c>
      <c r="G2867">
        <v>95.358000000000004</v>
      </c>
      <c r="H2867">
        <v>1123.95</v>
      </c>
      <c r="I2867">
        <v>1.1554</v>
      </c>
      <c r="J2867">
        <v>6.8535000000000004</v>
      </c>
      <c r="K2867">
        <v>301.60070000000002</v>
      </c>
      <c r="L2867">
        <v>6920</v>
      </c>
      <c r="M2867">
        <v>54.72</v>
      </c>
      <c r="N2867">
        <v>1207.6400000000001</v>
      </c>
      <c r="O2867">
        <v>2.86</v>
      </c>
      <c r="P2867">
        <v>9.81</v>
      </c>
      <c r="Q2867">
        <v>3.33</v>
      </c>
      <c r="R2867">
        <v>1.08</v>
      </c>
      <c r="S2867">
        <v>1.55</v>
      </c>
      <c r="T2867">
        <v>1.1599999999999999</v>
      </c>
      <c r="U2867">
        <v>1773</v>
      </c>
      <c r="V2867">
        <v>2850.4</v>
      </c>
      <c r="W2867">
        <v>7859.68</v>
      </c>
      <c r="X2867">
        <v>10701.96</v>
      </c>
      <c r="Y2867">
        <v>2286.5</v>
      </c>
      <c r="Z2867">
        <v>22507.32</v>
      </c>
    </row>
    <row r="2868" spans="2:26" x14ac:dyDescent="0.25">
      <c r="B2868" s="3">
        <v>43317</v>
      </c>
      <c r="C2868">
        <v>360.4</v>
      </c>
      <c r="D2868">
        <v>3.8429000000000002</v>
      </c>
      <c r="E2868">
        <v>98.39</v>
      </c>
      <c r="F2868">
        <v>98.574399999999997</v>
      </c>
      <c r="G2868">
        <v>95.161000000000001</v>
      </c>
      <c r="H2868">
        <v>1127.7</v>
      </c>
      <c r="I2868">
        <v>1.1568000000000001</v>
      </c>
      <c r="J2868">
        <v>6.827</v>
      </c>
      <c r="K2868">
        <v>303.01859999999999</v>
      </c>
      <c r="L2868">
        <v>7370</v>
      </c>
      <c r="M2868">
        <v>54.36</v>
      </c>
      <c r="N2868">
        <v>1214.9000000000001</v>
      </c>
      <c r="O2868">
        <v>2.8530000000000002</v>
      </c>
      <c r="P2868">
        <v>9.81</v>
      </c>
      <c r="Q2868">
        <v>3.34</v>
      </c>
      <c r="R2868">
        <v>1.0900000000000001</v>
      </c>
      <c r="S2868">
        <v>1.56</v>
      </c>
      <c r="T2868">
        <v>1.1499999999999999</v>
      </c>
      <c r="U2868">
        <v>1773</v>
      </c>
      <c r="V2868">
        <v>2840.35</v>
      </c>
      <c r="W2868">
        <v>7812.02</v>
      </c>
      <c r="X2868">
        <v>10693.79</v>
      </c>
      <c r="Y2868">
        <v>2287.6799999999998</v>
      </c>
      <c r="Z2868">
        <v>22525.18</v>
      </c>
    </row>
    <row r="2869" spans="2:26" x14ac:dyDescent="0.25">
      <c r="B2869" s="3">
        <v>43316</v>
      </c>
      <c r="C2869">
        <v>360.4</v>
      </c>
      <c r="D2869">
        <v>3.8429000000000002</v>
      </c>
      <c r="E2869">
        <v>98.39</v>
      </c>
      <c r="F2869">
        <v>98.574399999999997</v>
      </c>
      <c r="G2869">
        <v>95.161000000000001</v>
      </c>
      <c r="H2869">
        <v>1127.7</v>
      </c>
      <c r="I2869">
        <v>1.1568000000000001</v>
      </c>
      <c r="J2869">
        <v>6.827</v>
      </c>
      <c r="K2869">
        <v>303.01859999999999</v>
      </c>
      <c r="L2869">
        <v>7370</v>
      </c>
      <c r="M2869">
        <v>54.36</v>
      </c>
      <c r="N2869">
        <v>1214.9000000000001</v>
      </c>
      <c r="O2869">
        <v>2.8530000000000002</v>
      </c>
      <c r="P2869">
        <v>9.81</v>
      </c>
      <c r="Q2869">
        <v>3.34</v>
      </c>
      <c r="R2869">
        <v>1.0900000000000001</v>
      </c>
      <c r="S2869">
        <v>1.56</v>
      </c>
      <c r="T2869">
        <v>1.1499999999999999</v>
      </c>
      <c r="U2869">
        <v>1773</v>
      </c>
      <c r="V2869">
        <v>2840.35</v>
      </c>
      <c r="W2869">
        <v>7812.02</v>
      </c>
      <c r="X2869">
        <v>10693.79</v>
      </c>
      <c r="Y2869">
        <v>2287.6799999999998</v>
      </c>
      <c r="Z2869">
        <v>22525.18</v>
      </c>
    </row>
    <row r="2870" spans="2:26" x14ac:dyDescent="0.25">
      <c r="B2870" s="3">
        <v>43315</v>
      </c>
      <c r="C2870">
        <v>360.4</v>
      </c>
      <c r="D2870">
        <v>3.8429000000000002</v>
      </c>
      <c r="E2870">
        <v>98.39</v>
      </c>
      <c r="F2870">
        <v>98.574399999999997</v>
      </c>
      <c r="G2870">
        <v>95.161000000000001</v>
      </c>
      <c r="H2870">
        <v>1127.7</v>
      </c>
      <c r="I2870">
        <v>1.1568000000000001</v>
      </c>
      <c r="J2870">
        <v>6.827</v>
      </c>
      <c r="K2870">
        <v>303.01859999999999</v>
      </c>
      <c r="L2870">
        <v>7370</v>
      </c>
      <c r="M2870">
        <v>54.36</v>
      </c>
      <c r="N2870">
        <v>1214.9000000000001</v>
      </c>
      <c r="O2870">
        <v>2.8530000000000002</v>
      </c>
      <c r="P2870">
        <v>9.81</v>
      </c>
      <c r="Q2870">
        <v>3.34</v>
      </c>
      <c r="R2870">
        <v>1.0900000000000001</v>
      </c>
      <c r="S2870">
        <v>1.56</v>
      </c>
      <c r="T2870">
        <v>1.1499999999999999</v>
      </c>
      <c r="U2870">
        <v>1773</v>
      </c>
      <c r="V2870">
        <v>2840.35</v>
      </c>
      <c r="W2870">
        <v>7812.02</v>
      </c>
      <c r="X2870">
        <v>10693.79</v>
      </c>
      <c r="Y2870">
        <v>2287.6799999999998</v>
      </c>
      <c r="Z2870">
        <v>22525.18</v>
      </c>
    </row>
    <row r="2871" spans="2:26" x14ac:dyDescent="0.25">
      <c r="B2871" s="3">
        <v>43314</v>
      </c>
      <c r="C2871">
        <v>360.65</v>
      </c>
      <c r="D2871">
        <v>3.8380999999999998</v>
      </c>
      <c r="E2871">
        <v>98.39</v>
      </c>
      <c r="F2871">
        <v>98.57</v>
      </c>
      <c r="G2871">
        <v>95.17</v>
      </c>
      <c r="H2871">
        <v>1126.0999999999999</v>
      </c>
      <c r="I2871">
        <v>1.1585000000000001</v>
      </c>
      <c r="J2871">
        <v>6.8428000000000004</v>
      </c>
      <c r="K2871">
        <v>300.86399999999998</v>
      </c>
      <c r="L2871">
        <v>7525</v>
      </c>
      <c r="M2871">
        <v>54.16</v>
      </c>
      <c r="N2871">
        <v>1207.83</v>
      </c>
      <c r="O2871">
        <v>2.8159999999999998</v>
      </c>
      <c r="P2871">
        <v>9.8000000000000007</v>
      </c>
      <c r="Q2871">
        <v>3.33</v>
      </c>
      <c r="R2871">
        <v>1.0900000000000001</v>
      </c>
      <c r="S2871">
        <v>1.56</v>
      </c>
      <c r="T2871">
        <v>1.1599999999999999</v>
      </c>
      <c r="U2871">
        <v>1756</v>
      </c>
      <c r="V2871">
        <v>2827.22</v>
      </c>
      <c r="W2871">
        <v>7802.69</v>
      </c>
      <c r="X2871">
        <v>10733.19</v>
      </c>
      <c r="Y2871">
        <v>2270.1999999999998</v>
      </c>
      <c r="Z2871">
        <v>22512.53</v>
      </c>
    </row>
    <row r="2872" spans="2:26" x14ac:dyDescent="0.25">
      <c r="B2872" s="3">
        <v>43313</v>
      </c>
      <c r="C2872">
        <v>356.56</v>
      </c>
      <c r="D2872">
        <v>3.7989999999999999</v>
      </c>
      <c r="E2872">
        <v>98.39</v>
      </c>
      <c r="F2872">
        <v>98.588999999999999</v>
      </c>
      <c r="G2872">
        <v>94.661000000000001</v>
      </c>
      <c r="H2872">
        <v>1120.6500000000001</v>
      </c>
      <c r="I2872">
        <v>1.1659999999999999</v>
      </c>
      <c r="J2872">
        <v>6.8230000000000004</v>
      </c>
      <c r="K2872">
        <v>298.59309999999999</v>
      </c>
      <c r="L2872">
        <v>7545</v>
      </c>
      <c r="M2872">
        <v>53.77</v>
      </c>
      <c r="N2872">
        <v>1215.96</v>
      </c>
      <c r="O2872">
        <v>2.758</v>
      </c>
      <c r="P2872">
        <v>9.76</v>
      </c>
      <c r="Q2872">
        <v>3.33</v>
      </c>
      <c r="R2872">
        <v>1.0900000000000001</v>
      </c>
      <c r="S2872">
        <v>1.56</v>
      </c>
      <c r="T2872">
        <v>1.1599999999999999</v>
      </c>
      <c r="U2872">
        <v>1760</v>
      </c>
      <c r="V2872">
        <v>2813.36</v>
      </c>
      <c r="W2872">
        <v>7707.29</v>
      </c>
      <c r="X2872">
        <v>10973.04</v>
      </c>
      <c r="Y2872">
        <v>2307.0700000000002</v>
      </c>
      <c r="Z2872">
        <v>22746.7</v>
      </c>
    </row>
    <row r="2873" spans="2:26" x14ac:dyDescent="0.25">
      <c r="B2873" s="3">
        <v>43312</v>
      </c>
      <c r="C2873">
        <v>354.17</v>
      </c>
      <c r="D2873">
        <v>3.8109000000000002</v>
      </c>
      <c r="E2873">
        <v>98.39</v>
      </c>
      <c r="F2873">
        <v>98.582899999999995</v>
      </c>
      <c r="G2873">
        <v>94.554000000000002</v>
      </c>
      <c r="H2873">
        <v>1118.7</v>
      </c>
      <c r="I2873">
        <v>1.1691</v>
      </c>
      <c r="J2873">
        <v>6.8167999999999997</v>
      </c>
      <c r="K2873">
        <v>296.28210000000001</v>
      </c>
      <c r="L2873">
        <v>7730</v>
      </c>
      <c r="M2873">
        <v>54.45</v>
      </c>
      <c r="N2873">
        <v>1224.1500000000001</v>
      </c>
      <c r="O2873">
        <v>2.782</v>
      </c>
      <c r="P2873">
        <v>9.7949999999999999</v>
      </c>
      <c r="Q2873">
        <v>3.36</v>
      </c>
      <c r="R2873">
        <v>1.0900000000000001</v>
      </c>
      <c r="S2873">
        <v>1.55</v>
      </c>
      <c r="T2873">
        <v>1.1599999999999999</v>
      </c>
      <c r="U2873">
        <v>1747</v>
      </c>
      <c r="V2873">
        <v>2816.29</v>
      </c>
      <c r="W2873">
        <v>7671.79</v>
      </c>
      <c r="X2873">
        <v>11024.73</v>
      </c>
      <c r="Y2873">
        <v>2295.2600000000002</v>
      </c>
      <c r="Z2873">
        <v>22553.72</v>
      </c>
    </row>
    <row r="2874" spans="2:26" x14ac:dyDescent="0.25">
      <c r="B2874" s="3">
        <v>43311</v>
      </c>
      <c r="C2874">
        <v>352.08</v>
      </c>
      <c r="D2874">
        <v>3.7650999999999999</v>
      </c>
      <c r="E2874">
        <v>98.39</v>
      </c>
      <c r="F2874">
        <v>98.558499999999995</v>
      </c>
      <c r="G2874">
        <v>94.347999999999999</v>
      </c>
      <c r="H2874">
        <v>1120.4000000000001</v>
      </c>
      <c r="I2874">
        <v>1.1706000000000001</v>
      </c>
      <c r="J2874">
        <v>6.8155000000000001</v>
      </c>
      <c r="K2874">
        <v>299.57260000000002</v>
      </c>
      <c r="L2874">
        <v>8100</v>
      </c>
      <c r="M2874">
        <v>54.74</v>
      </c>
      <c r="N2874">
        <v>1221.45</v>
      </c>
      <c r="O2874">
        <v>2.7970000000000002</v>
      </c>
      <c r="P2874">
        <v>9.8000000000000007</v>
      </c>
      <c r="Q2874">
        <v>3.32</v>
      </c>
      <c r="R2874">
        <v>1.1000000000000001</v>
      </c>
      <c r="S2874">
        <v>1.56</v>
      </c>
      <c r="T2874">
        <v>1.1499999999999999</v>
      </c>
      <c r="U2874">
        <v>1703</v>
      </c>
      <c r="V2874">
        <v>2802.6</v>
      </c>
      <c r="W2874">
        <v>7630</v>
      </c>
      <c r="X2874">
        <v>11046.32</v>
      </c>
      <c r="Y2874">
        <v>2293.5100000000002</v>
      </c>
      <c r="Z2874">
        <v>22544.84</v>
      </c>
    </row>
    <row r="2875" spans="2:26" x14ac:dyDescent="0.25">
      <c r="B2875" s="3">
        <v>43310</v>
      </c>
      <c r="C2875">
        <v>349.41</v>
      </c>
      <c r="D2875">
        <v>3.8151999999999999</v>
      </c>
      <c r="E2875">
        <v>98.37</v>
      </c>
      <c r="F2875">
        <v>98.522900000000007</v>
      </c>
      <c r="G2875">
        <v>94.668999999999997</v>
      </c>
      <c r="H2875">
        <v>1118.1500000000001</v>
      </c>
      <c r="I2875">
        <v>1.1657</v>
      </c>
      <c r="J2875">
        <v>6.8132999999999999</v>
      </c>
      <c r="K2875">
        <v>300.69670000000002</v>
      </c>
      <c r="L2875">
        <v>7855.26</v>
      </c>
      <c r="M2875">
        <v>54.88</v>
      </c>
      <c r="N2875">
        <v>1224.22</v>
      </c>
      <c r="O2875">
        <v>2.8220000000000001</v>
      </c>
      <c r="P2875">
        <v>9.6649999999999991</v>
      </c>
      <c r="Q2875">
        <v>3.38</v>
      </c>
      <c r="R2875">
        <v>1.1000000000000001</v>
      </c>
      <c r="S2875">
        <v>1.56</v>
      </c>
      <c r="T2875">
        <v>1.1599999999999999</v>
      </c>
      <c r="U2875">
        <v>1676</v>
      </c>
      <c r="V2875">
        <v>2818.82</v>
      </c>
      <c r="W2875">
        <v>7737.42</v>
      </c>
      <c r="X2875">
        <v>11047.42</v>
      </c>
      <c r="Y2875">
        <v>2294.9899999999998</v>
      </c>
      <c r="Z2875">
        <v>22712.75</v>
      </c>
    </row>
    <row r="2876" spans="2:26" x14ac:dyDescent="0.25">
      <c r="B2876" s="3">
        <v>43309</v>
      </c>
      <c r="C2876">
        <v>349.41</v>
      </c>
      <c r="D2876">
        <v>3.8151999999999999</v>
      </c>
      <c r="E2876">
        <v>98.37</v>
      </c>
      <c r="F2876">
        <v>98.522900000000007</v>
      </c>
      <c r="G2876">
        <v>94.668999999999997</v>
      </c>
      <c r="H2876">
        <v>1118.1500000000001</v>
      </c>
      <c r="I2876">
        <v>1.1657</v>
      </c>
      <c r="J2876">
        <v>6.8132999999999999</v>
      </c>
      <c r="K2876">
        <v>300.69670000000002</v>
      </c>
      <c r="L2876">
        <v>7855.26</v>
      </c>
      <c r="M2876">
        <v>54.88</v>
      </c>
      <c r="N2876">
        <v>1224.22</v>
      </c>
      <c r="O2876">
        <v>2.8220000000000001</v>
      </c>
      <c r="P2876">
        <v>9.6649999999999991</v>
      </c>
      <c r="Q2876">
        <v>3.38</v>
      </c>
      <c r="R2876">
        <v>1.1000000000000001</v>
      </c>
      <c r="S2876">
        <v>1.56</v>
      </c>
      <c r="T2876">
        <v>1.1599999999999999</v>
      </c>
      <c r="U2876">
        <v>1676</v>
      </c>
      <c r="V2876">
        <v>2818.82</v>
      </c>
      <c r="W2876">
        <v>7737.42</v>
      </c>
      <c r="X2876">
        <v>11047.42</v>
      </c>
      <c r="Y2876">
        <v>2294.9899999999998</v>
      </c>
      <c r="Z2876">
        <v>22712.75</v>
      </c>
    </row>
    <row r="2877" spans="2:26" x14ac:dyDescent="0.25">
      <c r="B2877" s="3">
        <v>43308</v>
      </c>
      <c r="C2877">
        <v>349.41</v>
      </c>
      <c r="D2877">
        <v>3.8151999999999999</v>
      </c>
      <c r="E2877">
        <v>98.36</v>
      </c>
      <c r="F2877">
        <v>98.522900000000007</v>
      </c>
      <c r="G2877">
        <v>94.668999999999997</v>
      </c>
      <c r="H2877">
        <v>1118.1500000000001</v>
      </c>
      <c r="I2877">
        <v>1.1657</v>
      </c>
      <c r="J2877">
        <v>6.8132999999999999</v>
      </c>
      <c r="K2877">
        <v>300.69670000000002</v>
      </c>
      <c r="L2877">
        <v>7855.26</v>
      </c>
      <c r="M2877">
        <v>54.88</v>
      </c>
      <c r="N2877">
        <v>1224.22</v>
      </c>
      <c r="O2877">
        <v>2.8220000000000001</v>
      </c>
      <c r="P2877">
        <v>9.6649999999999991</v>
      </c>
      <c r="Q2877">
        <v>3.38</v>
      </c>
      <c r="R2877">
        <v>1.1000000000000001</v>
      </c>
      <c r="S2877">
        <v>1.56</v>
      </c>
      <c r="T2877">
        <v>1.1599999999999999</v>
      </c>
      <c r="U2877">
        <v>1676</v>
      </c>
      <c r="V2877">
        <v>2818.82</v>
      </c>
      <c r="W2877">
        <v>7737.42</v>
      </c>
      <c r="X2877">
        <v>11047.42</v>
      </c>
      <c r="Y2877">
        <v>2294.9899999999998</v>
      </c>
      <c r="Z2877">
        <v>22712.75</v>
      </c>
    </row>
    <row r="2878" spans="2:26" x14ac:dyDescent="0.25">
      <c r="B2878" s="3">
        <v>43307</v>
      </c>
      <c r="C2878">
        <v>349</v>
      </c>
      <c r="D2878">
        <v>3.819</v>
      </c>
      <c r="E2878">
        <v>98.36</v>
      </c>
      <c r="F2878">
        <v>98.471599999999995</v>
      </c>
      <c r="G2878">
        <v>94.784999999999997</v>
      </c>
      <c r="H2878">
        <v>1119.45</v>
      </c>
      <c r="I2878">
        <v>1.1642999999999999</v>
      </c>
      <c r="J2878">
        <v>6.7927</v>
      </c>
      <c r="K2878">
        <v>300.08949999999999</v>
      </c>
      <c r="L2878">
        <v>8275</v>
      </c>
      <c r="M2878">
        <v>55.36</v>
      </c>
      <c r="N2878">
        <v>1222.69</v>
      </c>
      <c r="O2878">
        <v>2.78</v>
      </c>
      <c r="P2878">
        <v>9.6649999999999991</v>
      </c>
      <c r="Q2878">
        <v>3.38</v>
      </c>
      <c r="R2878">
        <v>1.1100000000000001</v>
      </c>
      <c r="S2878">
        <v>1.58</v>
      </c>
      <c r="T2878">
        <v>1.1599999999999999</v>
      </c>
      <c r="U2878">
        <v>1708</v>
      </c>
      <c r="V2878">
        <v>2837.44</v>
      </c>
      <c r="W2878">
        <v>7852.19</v>
      </c>
      <c r="X2878">
        <v>11021.35</v>
      </c>
      <c r="Y2878">
        <v>2289.06</v>
      </c>
      <c r="Z2878">
        <v>22586.87</v>
      </c>
    </row>
    <row r="2879" spans="2:26" x14ac:dyDescent="0.25">
      <c r="B2879" s="3">
        <v>43306</v>
      </c>
      <c r="C2879">
        <v>357.63</v>
      </c>
      <c r="D2879">
        <v>3.8919999999999999</v>
      </c>
      <c r="E2879">
        <v>98.36</v>
      </c>
      <c r="F2879">
        <v>98.440200000000004</v>
      </c>
      <c r="G2879">
        <v>94.233000000000004</v>
      </c>
      <c r="H2879">
        <v>1126.3499999999999</v>
      </c>
      <c r="I2879">
        <v>1.1729000000000001</v>
      </c>
      <c r="J2879">
        <v>6.7697000000000003</v>
      </c>
      <c r="K2879">
        <v>302.79969999999997</v>
      </c>
      <c r="L2879">
        <v>8145</v>
      </c>
      <c r="M2879">
        <v>55.09</v>
      </c>
      <c r="N2879">
        <v>1231.6300000000001</v>
      </c>
      <c r="O2879">
        <v>2.7749999999999999</v>
      </c>
      <c r="P2879">
        <v>9.6999999999999993</v>
      </c>
      <c r="Q2879">
        <v>3.43</v>
      </c>
      <c r="R2879">
        <v>1.1299999999999999</v>
      </c>
      <c r="S2879">
        <v>1.6</v>
      </c>
      <c r="T2879">
        <v>1.2</v>
      </c>
      <c r="U2879">
        <v>1772</v>
      </c>
      <c r="V2879">
        <v>2846.07</v>
      </c>
      <c r="W2879">
        <v>7932.24</v>
      </c>
      <c r="X2879">
        <v>11074.16</v>
      </c>
      <c r="Y2879">
        <v>2273.0300000000002</v>
      </c>
      <c r="Z2879">
        <v>22614.25</v>
      </c>
    </row>
    <row r="2880" spans="2:26" x14ac:dyDescent="0.25">
      <c r="B2880" s="3">
        <v>43305</v>
      </c>
      <c r="C2880">
        <v>360.22</v>
      </c>
      <c r="D2880">
        <v>3.9089999999999998</v>
      </c>
      <c r="E2880">
        <v>98.35</v>
      </c>
      <c r="F2880">
        <v>98.443600000000004</v>
      </c>
      <c r="G2880">
        <v>94.613</v>
      </c>
      <c r="H2880">
        <v>1135.1500000000001</v>
      </c>
      <c r="I2880">
        <v>1.1687000000000001</v>
      </c>
      <c r="J2880">
        <v>6.7927</v>
      </c>
      <c r="K2880">
        <v>300.74099999999999</v>
      </c>
      <c r="L2880">
        <v>8260</v>
      </c>
      <c r="M2880">
        <v>54.79</v>
      </c>
      <c r="N2880">
        <v>1224.52</v>
      </c>
      <c r="O2880">
        <v>2.7320000000000002</v>
      </c>
      <c r="P2880">
        <v>9.69</v>
      </c>
      <c r="Q2880">
        <v>3.43</v>
      </c>
      <c r="R2880">
        <v>1.1299999999999999</v>
      </c>
      <c r="S2880">
        <v>1.61</v>
      </c>
      <c r="T2880">
        <v>1.17</v>
      </c>
      <c r="U2880">
        <v>1774</v>
      </c>
      <c r="V2880">
        <v>2820.4</v>
      </c>
      <c r="W2880">
        <v>7840.77</v>
      </c>
      <c r="X2880">
        <v>10973.92</v>
      </c>
      <c r="Y2880">
        <v>2280.1999999999998</v>
      </c>
      <c r="Z2880">
        <v>22510.48</v>
      </c>
    </row>
    <row r="2881" spans="2:26" x14ac:dyDescent="0.25">
      <c r="B2881" s="3">
        <v>43304</v>
      </c>
      <c r="C2881">
        <v>358.05</v>
      </c>
      <c r="D2881">
        <v>3.9159999999999999</v>
      </c>
      <c r="E2881">
        <v>98.34</v>
      </c>
      <c r="F2881">
        <v>98.436000000000007</v>
      </c>
      <c r="G2881">
        <v>94.632000000000005</v>
      </c>
      <c r="H2881">
        <v>1131.3499999999999</v>
      </c>
      <c r="I2881">
        <v>1.1692</v>
      </c>
      <c r="J2881">
        <v>6.7986000000000004</v>
      </c>
      <c r="K2881">
        <v>299.8374</v>
      </c>
      <c r="L2881">
        <v>7735</v>
      </c>
      <c r="M2881">
        <v>54.17</v>
      </c>
      <c r="N2881">
        <v>1224.5</v>
      </c>
      <c r="O2881">
        <v>2.7210000000000001</v>
      </c>
      <c r="P2881">
        <v>9.67</v>
      </c>
      <c r="Q2881">
        <v>3.45</v>
      </c>
      <c r="R2881">
        <v>1.1499999999999999</v>
      </c>
      <c r="S2881">
        <v>1.64</v>
      </c>
      <c r="T2881">
        <v>1.18</v>
      </c>
      <c r="U2881">
        <v>1718</v>
      </c>
      <c r="V2881">
        <v>2806.98</v>
      </c>
      <c r="W2881">
        <v>7841.87</v>
      </c>
      <c r="X2881">
        <v>10731.36</v>
      </c>
      <c r="Y2881">
        <v>2269.31</v>
      </c>
      <c r="Z2881">
        <v>22396.99</v>
      </c>
    </row>
    <row r="2882" spans="2:26" x14ac:dyDescent="0.25">
      <c r="B2882" s="3">
        <v>43303</v>
      </c>
      <c r="C2882">
        <v>361.97</v>
      </c>
      <c r="D2882">
        <v>3.9639000000000002</v>
      </c>
      <c r="E2882">
        <v>98.33</v>
      </c>
      <c r="F2882">
        <v>98.447299999999998</v>
      </c>
      <c r="G2882">
        <v>94.475999999999999</v>
      </c>
      <c r="H2882">
        <v>1133.75</v>
      </c>
      <c r="I2882">
        <v>1.1724000000000001</v>
      </c>
      <c r="J2882">
        <v>6.7697000000000003</v>
      </c>
      <c r="K2882">
        <v>299.27370000000002</v>
      </c>
      <c r="L2882">
        <v>7340</v>
      </c>
      <c r="M2882">
        <v>53.19</v>
      </c>
      <c r="N2882">
        <v>1229.53</v>
      </c>
      <c r="O2882">
        <v>2.7570000000000001</v>
      </c>
      <c r="P2882">
        <v>9.5749999999999993</v>
      </c>
      <c r="Q2882">
        <v>3.5</v>
      </c>
      <c r="R2882">
        <v>1.17</v>
      </c>
      <c r="S2882">
        <v>1.65</v>
      </c>
      <c r="T2882">
        <v>1.17</v>
      </c>
      <c r="U2882">
        <v>1689</v>
      </c>
      <c r="V2882">
        <v>2801.83</v>
      </c>
      <c r="W2882">
        <v>7820.2</v>
      </c>
      <c r="X2882">
        <v>10682.64</v>
      </c>
      <c r="Y2882">
        <v>2289.19</v>
      </c>
      <c r="Z2882">
        <v>22697.88</v>
      </c>
    </row>
    <row r="2883" spans="2:26" x14ac:dyDescent="0.25">
      <c r="B2883" s="3">
        <v>43302</v>
      </c>
      <c r="C2883">
        <v>361.97</v>
      </c>
      <c r="D2883">
        <v>3.9639000000000002</v>
      </c>
      <c r="E2883">
        <v>98.33</v>
      </c>
      <c r="F2883">
        <v>98.447299999999998</v>
      </c>
      <c r="G2883">
        <v>94.475999999999999</v>
      </c>
      <c r="H2883">
        <v>1133.75</v>
      </c>
      <c r="I2883">
        <v>1.1724000000000001</v>
      </c>
      <c r="J2883">
        <v>6.7697000000000003</v>
      </c>
      <c r="K2883">
        <v>299.27370000000002</v>
      </c>
      <c r="L2883">
        <v>7340</v>
      </c>
      <c r="M2883">
        <v>53.19</v>
      </c>
      <c r="N2883">
        <v>1229.53</v>
      </c>
      <c r="O2883">
        <v>2.7570000000000001</v>
      </c>
      <c r="P2883">
        <v>9.5749999999999993</v>
      </c>
      <c r="Q2883">
        <v>3.5</v>
      </c>
      <c r="R2883">
        <v>1.17</v>
      </c>
      <c r="S2883">
        <v>1.65</v>
      </c>
      <c r="T2883">
        <v>1.17</v>
      </c>
      <c r="U2883">
        <v>1689</v>
      </c>
      <c r="V2883">
        <v>2801.83</v>
      </c>
      <c r="W2883">
        <v>7820.2</v>
      </c>
      <c r="X2883">
        <v>10682.64</v>
      </c>
      <c r="Y2883">
        <v>2289.19</v>
      </c>
      <c r="Z2883">
        <v>22697.88</v>
      </c>
    </row>
    <row r="2884" spans="2:26" x14ac:dyDescent="0.25">
      <c r="B2884" s="3">
        <v>43301</v>
      </c>
      <c r="C2884">
        <v>361.97</v>
      </c>
      <c r="D2884">
        <v>3.9639000000000002</v>
      </c>
      <c r="E2884">
        <v>98.32</v>
      </c>
      <c r="F2884">
        <v>98.447299999999998</v>
      </c>
      <c r="G2884">
        <v>94.475999999999999</v>
      </c>
      <c r="H2884">
        <v>1133.75</v>
      </c>
      <c r="I2884">
        <v>1.1724000000000001</v>
      </c>
      <c r="J2884">
        <v>6.7697000000000003</v>
      </c>
      <c r="K2884">
        <v>299.27370000000002</v>
      </c>
      <c r="L2884">
        <v>7340</v>
      </c>
      <c r="M2884">
        <v>53.19</v>
      </c>
      <c r="N2884">
        <v>1229.53</v>
      </c>
      <c r="O2884">
        <v>2.7570000000000001</v>
      </c>
      <c r="P2884">
        <v>9.5749999999999993</v>
      </c>
      <c r="Q2884">
        <v>3.5</v>
      </c>
      <c r="R2884">
        <v>1.17</v>
      </c>
      <c r="S2884">
        <v>1.65</v>
      </c>
      <c r="T2884">
        <v>1.17</v>
      </c>
      <c r="U2884">
        <v>1689</v>
      </c>
      <c r="V2884">
        <v>2801.83</v>
      </c>
      <c r="W2884">
        <v>7820.2</v>
      </c>
      <c r="X2884">
        <v>10682.64</v>
      </c>
      <c r="Y2884">
        <v>2289.19</v>
      </c>
      <c r="Z2884">
        <v>22697.88</v>
      </c>
    </row>
    <row r="2885" spans="2:26" x14ac:dyDescent="0.25">
      <c r="B2885" s="3">
        <v>43300</v>
      </c>
      <c r="C2885">
        <v>366.16</v>
      </c>
      <c r="D2885">
        <v>4.0012999999999996</v>
      </c>
      <c r="E2885">
        <v>98.32</v>
      </c>
      <c r="F2885">
        <v>98.446299999999994</v>
      </c>
      <c r="G2885">
        <v>95.164000000000001</v>
      </c>
      <c r="H2885">
        <v>1133.2</v>
      </c>
      <c r="I2885">
        <v>1.1641999999999999</v>
      </c>
      <c r="J2885">
        <v>6.7751000000000001</v>
      </c>
      <c r="K2885">
        <v>296.31049999999999</v>
      </c>
      <c r="L2885">
        <v>7450</v>
      </c>
      <c r="M2885">
        <v>53.09</v>
      </c>
      <c r="N2885">
        <v>1222.97</v>
      </c>
      <c r="O2885">
        <v>2.7690000000000001</v>
      </c>
      <c r="P2885">
        <v>9.4049999999999994</v>
      </c>
      <c r="Q2885">
        <v>3.53</v>
      </c>
      <c r="R2885">
        <v>1.17</v>
      </c>
      <c r="S2885">
        <v>1.66</v>
      </c>
      <c r="T2885">
        <v>1.18</v>
      </c>
      <c r="U2885">
        <v>1657</v>
      </c>
      <c r="V2885">
        <v>2804.49</v>
      </c>
      <c r="W2885">
        <v>7825.3</v>
      </c>
      <c r="X2885">
        <v>10523.24</v>
      </c>
      <c r="Y2885">
        <v>2282.29</v>
      </c>
      <c r="Z2885">
        <v>22764.68</v>
      </c>
    </row>
    <row r="2886" spans="2:26" x14ac:dyDescent="0.25">
      <c r="B2886" s="3">
        <v>43299</v>
      </c>
      <c r="C2886">
        <v>362.1</v>
      </c>
      <c r="D2886">
        <v>3.9847000000000001</v>
      </c>
      <c r="E2886">
        <v>98.31</v>
      </c>
      <c r="F2886">
        <v>98.440700000000007</v>
      </c>
      <c r="G2886">
        <v>95.084999999999994</v>
      </c>
      <c r="H2886">
        <v>1132.3499999999999</v>
      </c>
      <c r="I2886">
        <v>1.1638999999999999</v>
      </c>
      <c r="J2886">
        <v>6.7188999999999997</v>
      </c>
      <c r="K2886">
        <v>293.90719999999999</v>
      </c>
      <c r="L2886">
        <v>7395</v>
      </c>
      <c r="M2886">
        <v>53</v>
      </c>
      <c r="N2886">
        <v>1227.51</v>
      </c>
      <c r="O2886">
        <v>2.7210000000000001</v>
      </c>
      <c r="P2886">
        <v>9.5449999999999999</v>
      </c>
      <c r="Q2886">
        <v>3.5</v>
      </c>
      <c r="R2886">
        <v>1.17</v>
      </c>
      <c r="S2886">
        <v>1.66</v>
      </c>
      <c r="T2886">
        <v>1.18</v>
      </c>
      <c r="U2886">
        <v>1688</v>
      </c>
      <c r="V2886">
        <v>2815.62</v>
      </c>
      <c r="W2886">
        <v>7854.44</v>
      </c>
      <c r="X2886">
        <v>10578.46</v>
      </c>
      <c r="Y2886">
        <v>2290.11</v>
      </c>
      <c r="Z2886">
        <v>22794.19</v>
      </c>
    </row>
    <row r="2887" spans="2:26" x14ac:dyDescent="0.25">
      <c r="B2887" s="3">
        <v>43298</v>
      </c>
      <c r="C2887">
        <v>365.02</v>
      </c>
      <c r="D2887">
        <v>4.0057999999999998</v>
      </c>
      <c r="E2887">
        <v>98.3</v>
      </c>
      <c r="F2887">
        <v>98.406300000000002</v>
      </c>
      <c r="G2887">
        <v>94.984999999999999</v>
      </c>
      <c r="H2887">
        <v>1124.0999999999999</v>
      </c>
      <c r="I2887">
        <v>1.1660999999999999</v>
      </c>
      <c r="J2887">
        <v>6.7065000000000001</v>
      </c>
      <c r="K2887">
        <v>293.59219999999999</v>
      </c>
      <c r="L2887">
        <v>7305</v>
      </c>
      <c r="M2887">
        <v>52.34</v>
      </c>
      <c r="N2887">
        <v>1227.54</v>
      </c>
      <c r="O2887">
        <v>2.74</v>
      </c>
      <c r="P2887">
        <v>9.4499999999999993</v>
      </c>
      <c r="Q2887">
        <v>3.51</v>
      </c>
      <c r="R2887">
        <v>1.17</v>
      </c>
      <c r="S2887">
        <v>1.66</v>
      </c>
      <c r="T2887">
        <v>1.19</v>
      </c>
      <c r="U2887">
        <v>1721</v>
      </c>
      <c r="V2887">
        <v>2809.55</v>
      </c>
      <c r="W2887">
        <v>7855.12</v>
      </c>
      <c r="X2887">
        <v>10591.72</v>
      </c>
      <c r="Y2887">
        <v>2297.92</v>
      </c>
      <c r="Z2887">
        <v>22697.360000000001</v>
      </c>
    </row>
    <row r="2888" spans="2:26" x14ac:dyDescent="0.25">
      <c r="B2888" s="3">
        <v>43297</v>
      </c>
      <c r="C2888">
        <v>364.2</v>
      </c>
      <c r="D2888">
        <v>3.9923000000000002</v>
      </c>
      <c r="E2888">
        <v>98.29</v>
      </c>
      <c r="F2888">
        <v>98.403700000000001</v>
      </c>
      <c r="G2888">
        <v>94.510999999999996</v>
      </c>
      <c r="H2888">
        <v>1129.0999999999999</v>
      </c>
      <c r="I2888">
        <v>1.1711</v>
      </c>
      <c r="J2888">
        <v>6.6910999999999996</v>
      </c>
      <c r="K2888">
        <v>292.3569</v>
      </c>
      <c r="L2888">
        <v>6675</v>
      </c>
      <c r="M2888">
        <v>51.98</v>
      </c>
      <c r="N2888">
        <v>1240.93</v>
      </c>
      <c r="O2888">
        <v>2.7589999999999999</v>
      </c>
      <c r="P2888">
        <v>9.4049999999999994</v>
      </c>
      <c r="Q2888">
        <v>3.5</v>
      </c>
      <c r="R2888">
        <v>1.17</v>
      </c>
      <c r="S2888">
        <v>1.66</v>
      </c>
      <c r="T2888">
        <v>1.19</v>
      </c>
      <c r="U2888">
        <v>1695</v>
      </c>
      <c r="V2888">
        <v>2798.43</v>
      </c>
      <c r="W2888">
        <v>7805.72</v>
      </c>
      <c r="X2888">
        <v>10704.26</v>
      </c>
      <c r="Y2888">
        <v>2301.9899999999998</v>
      </c>
      <c r="Z2888">
        <v>22597.35</v>
      </c>
    </row>
    <row r="2889" spans="2:26" x14ac:dyDescent="0.25">
      <c r="B2889" s="3">
        <v>43296</v>
      </c>
      <c r="C2889">
        <v>364.5</v>
      </c>
      <c r="D2889">
        <v>3.9754</v>
      </c>
      <c r="E2889">
        <v>98.29</v>
      </c>
      <c r="F2889">
        <v>98.412899999999993</v>
      </c>
      <c r="G2889">
        <v>94.677000000000007</v>
      </c>
      <c r="H2889">
        <v>1123.45</v>
      </c>
      <c r="I2889">
        <v>1.1685000000000001</v>
      </c>
      <c r="J2889">
        <v>6.6916000000000002</v>
      </c>
      <c r="K2889">
        <v>293.47809999999998</v>
      </c>
      <c r="L2889">
        <v>6165</v>
      </c>
      <c r="M2889">
        <v>53.44</v>
      </c>
      <c r="N2889">
        <v>1244.32</v>
      </c>
      <c r="O2889">
        <v>2.7519999999999998</v>
      </c>
      <c r="P2889">
        <v>10.455</v>
      </c>
      <c r="Q2889">
        <v>3.47</v>
      </c>
      <c r="R2889">
        <v>1.18</v>
      </c>
      <c r="S2889">
        <v>1.66</v>
      </c>
      <c r="T2889">
        <v>1.19</v>
      </c>
      <c r="U2889">
        <v>1666</v>
      </c>
      <c r="V2889">
        <v>2801.31</v>
      </c>
      <c r="W2889">
        <v>7825.98</v>
      </c>
      <c r="X2889">
        <v>10746.45</v>
      </c>
      <c r="Y2889">
        <v>2310.9</v>
      </c>
      <c r="Z2889">
        <v>22597.35</v>
      </c>
    </row>
    <row r="2890" spans="2:26" x14ac:dyDescent="0.25">
      <c r="B2890" s="3">
        <v>43295</v>
      </c>
      <c r="C2890">
        <v>364.5</v>
      </c>
      <c r="D2890">
        <v>3.9754</v>
      </c>
      <c r="E2890">
        <v>98.29</v>
      </c>
      <c r="F2890">
        <v>98.412899999999993</v>
      </c>
      <c r="G2890">
        <v>94.677000000000007</v>
      </c>
      <c r="H2890">
        <v>1123.45</v>
      </c>
      <c r="I2890">
        <v>1.1685000000000001</v>
      </c>
      <c r="J2890">
        <v>6.6916000000000002</v>
      </c>
      <c r="K2890">
        <v>293.47809999999998</v>
      </c>
      <c r="L2890">
        <v>6165</v>
      </c>
      <c r="M2890">
        <v>53.44</v>
      </c>
      <c r="N2890">
        <v>1244.32</v>
      </c>
      <c r="O2890">
        <v>2.7519999999999998</v>
      </c>
      <c r="P2890">
        <v>10.455</v>
      </c>
      <c r="Q2890">
        <v>3.47</v>
      </c>
      <c r="R2890">
        <v>1.18</v>
      </c>
      <c r="S2890">
        <v>1.66</v>
      </c>
      <c r="T2890">
        <v>1.19</v>
      </c>
      <c r="U2890">
        <v>1666</v>
      </c>
      <c r="V2890">
        <v>2801.31</v>
      </c>
      <c r="W2890">
        <v>7825.98</v>
      </c>
      <c r="X2890">
        <v>10746.45</v>
      </c>
      <c r="Y2890">
        <v>2310.9</v>
      </c>
      <c r="Z2890">
        <v>22597.35</v>
      </c>
    </row>
    <row r="2891" spans="2:26" x14ac:dyDescent="0.25">
      <c r="B2891" s="3">
        <v>43294</v>
      </c>
      <c r="C2891">
        <v>364.5</v>
      </c>
      <c r="D2891">
        <v>3.9754</v>
      </c>
      <c r="E2891">
        <v>98.22</v>
      </c>
      <c r="F2891">
        <v>98.412899999999993</v>
      </c>
      <c r="G2891">
        <v>94.677000000000007</v>
      </c>
      <c r="H2891">
        <v>1123.45</v>
      </c>
      <c r="I2891">
        <v>1.1685000000000001</v>
      </c>
      <c r="J2891">
        <v>6.6916000000000002</v>
      </c>
      <c r="K2891">
        <v>293.47809999999998</v>
      </c>
      <c r="L2891">
        <v>6165</v>
      </c>
      <c r="M2891">
        <v>53.44</v>
      </c>
      <c r="N2891">
        <v>1244.32</v>
      </c>
      <c r="O2891">
        <v>2.7519999999999998</v>
      </c>
      <c r="P2891">
        <v>10.455</v>
      </c>
      <c r="Q2891">
        <v>3.47</v>
      </c>
      <c r="R2891">
        <v>1.18</v>
      </c>
      <c r="S2891">
        <v>1.66</v>
      </c>
      <c r="T2891">
        <v>1.19</v>
      </c>
      <c r="U2891">
        <v>1666</v>
      </c>
      <c r="V2891">
        <v>2801.31</v>
      </c>
      <c r="W2891">
        <v>7825.98</v>
      </c>
      <c r="X2891">
        <v>10746.45</v>
      </c>
      <c r="Y2891">
        <v>2310.9</v>
      </c>
      <c r="Z2891">
        <v>22597.35</v>
      </c>
    </row>
    <row r="2892" spans="2:26" x14ac:dyDescent="0.25">
      <c r="B2892" s="3">
        <v>43293</v>
      </c>
      <c r="C2892">
        <v>368.47</v>
      </c>
      <c r="D2892">
        <v>4.0025000000000004</v>
      </c>
      <c r="E2892">
        <v>98.22</v>
      </c>
      <c r="F2892">
        <v>98.4131</v>
      </c>
      <c r="G2892">
        <v>94.826999999999998</v>
      </c>
      <c r="H2892">
        <v>1125.95</v>
      </c>
      <c r="I2892">
        <v>1.1672</v>
      </c>
      <c r="J2892">
        <v>6.6677999999999997</v>
      </c>
      <c r="K2892">
        <v>289.69459999999998</v>
      </c>
      <c r="L2892">
        <v>6160</v>
      </c>
      <c r="M2892">
        <v>53.86</v>
      </c>
      <c r="N2892">
        <v>1247.3900000000001</v>
      </c>
      <c r="O2892">
        <v>2.7970000000000002</v>
      </c>
      <c r="P2892">
        <v>10.47</v>
      </c>
      <c r="Q2892">
        <v>3.48</v>
      </c>
      <c r="R2892">
        <v>1.19</v>
      </c>
      <c r="S2892">
        <v>1.67</v>
      </c>
      <c r="T2892">
        <v>1.19</v>
      </c>
      <c r="U2892">
        <v>1632</v>
      </c>
      <c r="V2892">
        <v>2798.29</v>
      </c>
      <c r="W2892">
        <v>7823.92</v>
      </c>
      <c r="X2892">
        <v>10752.86</v>
      </c>
      <c r="Y2892">
        <v>2285.06</v>
      </c>
      <c r="Z2892">
        <v>22187.96</v>
      </c>
    </row>
    <row r="2893" spans="2:26" x14ac:dyDescent="0.25">
      <c r="B2893" s="3">
        <v>43292</v>
      </c>
      <c r="C2893">
        <v>370.53</v>
      </c>
      <c r="D2893">
        <v>4.0547000000000004</v>
      </c>
      <c r="E2893">
        <v>98.22</v>
      </c>
      <c r="F2893">
        <v>98.424400000000006</v>
      </c>
      <c r="G2893">
        <v>94.718999999999994</v>
      </c>
      <c r="H2893">
        <v>1120.05</v>
      </c>
      <c r="I2893">
        <v>1.1674</v>
      </c>
      <c r="J2893">
        <v>6.6825999999999999</v>
      </c>
      <c r="K2893">
        <v>291.18740000000003</v>
      </c>
      <c r="L2893">
        <v>6330</v>
      </c>
      <c r="M2893">
        <v>53.11</v>
      </c>
      <c r="N2893">
        <v>1241.96</v>
      </c>
      <c r="O2893">
        <v>2.8290000000000002</v>
      </c>
      <c r="P2893">
        <v>10.48</v>
      </c>
      <c r="Q2893">
        <v>3.54</v>
      </c>
      <c r="R2893">
        <v>1.19</v>
      </c>
      <c r="S2893">
        <v>1.68</v>
      </c>
      <c r="T2893">
        <v>1.2</v>
      </c>
      <c r="U2893">
        <v>1586</v>
      </c>
      <c r="V2893">
        <v>2774.02</v>
      </c>
      <c r="W2893">
        <v>7716.61</v>
      </c>
      <c r="X2893">
        <v>10658.26</v>
      </c>
      <c r="Y2893">
        <v>2280.62</v>
      </c>
      <c r="Z2893">
        <v>21932.21</v>
      </c>
    </row>
    <row r="2894" spans="2:26" x14ac:dyDescent="0.25">
      <c r="B2894" s="3">
        <v>43291</v>
      </c>
      <c r="C2894">
        <v>364.76</v>
      </c>
      <c r="D2894">
        <v>4.0068000000000001</v>
      </c>
      <c r="E2894">
        <v>98.21</v>
      </c>
      <c r="F2894">
        <v>98.435500000000005</v>
      </c>
      <c r="G2894">
        <v>94.158000000000001</v>
      </c>
      <c r="H2894">
        <v>1116.3</v>
      </c>
      <c r="I2894">
        <v>1.1744000000000001</v>
      </c>
      <c r="J2894">
        <v>6.6340000000000003</v>
      </c>
      <c r="K2894">
        <v>292.166</v>
      </c>
      <c r="L2894">
        <v>6355</v>
      </c>
      <c r="M2894">
        <v>53.93</v>
      </c>
      <c r="N2894">
        <v>1255.54</v>
      </c>
      <c r="O2894">
        <v>2.7879999999999998</v>
      </c>
      <c r="P2894">
        <v>10.51</v>
      </c>
      <c r="Q2894">
        <v>3.5</v>
      </c>
      <c r="R2894">
        <v>1.19</v>
      </c>
      <c r="S2894">
        <v>1.68</v>
      </c>
      <c r="T2894">
        <v>1.2</v>
      </c>
      <c r="U2894">
        <v>1555</v>
      </c>
      <c r="V2894">
        <v>2793.84</v>
      </c>
      <c r="W2894">
        <v>7759.2</v>
      </c>
      <c r="X2894">
        <v>10824.97</v>
      </c>
      <c r="Y2894">
        <v>2294.16</v>
      </c>
      <c r="Z2894">
        <v>22196.89</v>
      </c>
    </row>
    <row r="2895" spans="2:26" x14ac:dyDescent="0.25">
      <c r="B2895" s="3">
        <v>43290</v>
      </c>
      <c r="C2895">
        <v>365.21</v>
      </c>
      <c r="D2895">
        <v>4.0476000000000001</v>
      </c>
      <c r="E2895">
        <v>98.17</v>
      </c>
      <c r="F2895">
        <v>98.415000000000006</v>
      </c>
      <c r="G2895">
        <v>94.076999999999998</v>
      </c>
      <c r="H2895">
        <v>1112.2</v>
      </c>
      <c r="I2895">
        <v>1.1751</v>
      </c>
      <c r="J2895">
        <v>6.6159999999999997</v>
      </c>
      <c r="K2895">
        <v>287.4939</v>
      </c>
      <c r="L2895">
        <v>6695</v>
      </c>
      <c r="M2895">
        <v>54.06</v>
      </c>
      <c r="N2895">
        <v>1257.68</v>
      </c>
      <c r="O2895">
        <v>2.8279999999999998</v>
      </c>
      <c r="P2895">
        <v>10.53</v>
      </c>
      <c r="Q2895">
        <v>3.57</v>
      </c>
      <c r="R2895">
        <v>1.2</v>
      </c>
      <c r="S2895">
        <v>1.7</v>
      </c>
      <c r="T2895">
        <v>1.19</v>
      </c>
      <c r="U2895">
        <v>1609</v>
      </c>
      <c r="V2895">
        <v>2784.17</v>
      </c>
      <c r="W2895">
        <v>7756.2</v>
      </c>
      <c r="X2895">
        <v>10768.35</v>
      </c>
      <c r="Y2895">
        <v>2285.8000000000002</v>
      </c>
      <c r="Z2895">
        <v>22052.18</v>
      </c>
    </row>
    <row r="2896" spans="2:26" x14ac:dyDescent="0.25">
      <c r="B2896" s="3">
        <v>43289</v>
      </c>
      <c r="C2896">
        <v>373.71</v>
      </c>
      <c r="D2896">
        <v>4.1357999999999997</v>
      </c>
      <c r="E2896">
        <v>98.14</v>
      </c>
      <c r="F2896">
        <v>98.405500000000004</v>
      </c>
      <c r="G2896">
        <v>93.962999999999994</v>
      </c>
      <c r="H2896">
        <v>1116</v>
      </c>
      <c r="I2896">
        <v>1.1746000000000001</v>
      </c>
      <c r="J2896">
        <v>6.6426999999999996</v>
      </c>
      <c r="K2896">
        <v>288.84519999999998</v>
      </c>
      <c r="L2896">
        <v>6565</v>
      </c>
      <c r="M2896">
        <v>54</v>
      </c>
      <c r="N2896">
        <v>1255.48</v>
      </c>
      <c r="O2896">
        <v>2.8580000000000001</v>
      </c>
      <c r="P2896">
        <v>10.53</v>
      </c>
      <c r="Q2896">
        <v>3.65</v>
      </c>
      <c r="R2896">
        <v>1.22</v>
      </c>
      <c r="S2896">
        <v>1.72</v>
      </c>
      <c r="T2896">
        <v>1.2</v>
      </c>
      <c r="U2896">
        <v>1622</v>
      </c>
      <c r="V2896">
        <v>2759.82</v>
      </c>
      <c r="W2896">
        <v>7688.39</v>
      </c>
      <c r="X2896">
        <v>10622.62</v>
      </c>
      <c r="Y2896">
        <v>2272.87</v>
      </c>
      <c r="Z2896">
        <v>21788.14</v>
      </c>
    </row>
    <row r="2897" spans="2:26" x14ac:dyDescent="0.25">
      <c r="B2897" s="3">
        <v>43288</v>
      </c>
      <c r="C2897">
        <v>373.71</v>
      </c>
      <c r="D2897">
        <v>4.1357999999999997</v>
      </c>
      <c r="E2897">
        <v>98.14</v>
      </c>
      <c r="F2897">
        <v>98.405500000000004</v>
      </c>
      <c r="G2897">
        <v>93.962999999999994</v>
      </c>
      <c r="H2897">
        <v>1116</v>
      </c>
      <c r="I2897">
        <v>1.1746000000000001</v>
      </c>
      <c r="J2897">
        <v>6.6426999999999996</v>
      </c>
      <c r="K2897">
        <v>288.84519999999998</v>
      </c>
      <c r="L2897">
        <v>6565</v>
      </c>
      <c r="M2897">
        <v>54</v>
      </c>
      <c r="N2897">
        <v>1255.48</v>
      </c>
      <c r="O2897">
        <v>2.8580000000000001</v>
      </c>
      <c r="P2897">
        <v>10.53</v>
      </c>
      <c r="Q2897">
        <v>3.65</v>
      </c>
      <c r="R2897">
        <v>1.22</v>
      </c>
      <c r="S2897">
        <v>1.72</v>
      </c>
      <c r="T2897">
        <v>1.2</v>
      </c>
      <c r="U2897">
        <v>1622</v>
      </c>
      <c r="V2897">
        <v>2759.82</v>
      </c>
      <c r="W2897">
        <v>7688.39</v>
      </c>
      <c r="X2897">
        <v>10622.62</v>
      </c>
      <c r="Y2897">
        <v>2272.87</v>
      </c>
      <c r="Z2897">
        <v>21788.14</v>
      </c>
    </row>
    <row r="2898" spans="2:26" x14ac:dyDescent="0.25">
      <c r="B2898" s="3">
        <v>43287</v>
      </c>
      <c r="C2898">
        <v>373.71</v>
      </c>
      <c r="D2898">
        <v>4.1357999999999997</v>
      </c>
      <c r="E2898">
        <v>98.12</v>
      </c>
      <c r="F2898">
        <v>98.405500000000004</v>
      </c>
      <c r="G2898">
        <v>93.962999999999994</v>
      </c>
      <c r="H2898">
        <v>1116</v>
      </c>
      <c r="I2898">
        <v>1.1746000000000001</v>
      </c>
      <c r="J2898">
        <v>6.6426999999999996</v>
      </c>
      <c r="K2898">
        <v>288.84519999999998</v>
      </c>
      <c r="L2898">
        <v>6565</v>
      </c>
      <c r="M2898">
        <v>54</v>
      </c>
      <c r="N2898">
        <v>1255.48</v>
      </c>
      <c r="O2898">
        <v>2.8580000000000001</v>
      </c>
      <c r="P2898">
        <v>10.53</v>
      </c>
      <c r="Q2898">
        <v>3.65</v>
      </c>
      <c r="R2898">
        <v>1.22</v>
      </c>
      <c r="S2898">
        <v>1.72</v>
      </c>
      <c r="T2898">
        <v>1.2</v>
      </c>
      <c r="U2898">
        <v>1622</v>
      </c>
      <c r="V2898">
        <v>2759.82</v>
      </c>
      <c r="W2898">
        <v>7688.39</v>
      </c>
      <c r="X2898">
        <v>10622.62</v>
      </c>
      <c r="Y2898">
        <v>2272.87</v>
      </c>
      <c r="Z2898">
        <v>21788.14</v>
      </c>
    </row>
    <row r="2899" spans="2:26" x14ac:dyDescent="0.25">
      <c r="B2899" s="3">
        <v>43286</v>
      </c>
      <c r="C2899">
        <v>379.57</v>
      </c>
      <c r="D2899">
        <v>4.1550000000000002</v>
      </c>
      <c r="E2899">
        <v>98.09</v>
      </c>
      <c r="F2899">
        <v>98.411699999999996</v>
      </c>
      <c r="G2899">
        <v>94.394999999999996</v>
      </c>
      <c r="H2899">
        <v>1118.5</v>
      </c>
      <c r="I2899">
        <v>1.1691</v>
      </c>
      <c r="J2899">
        <v>6.6369999999999996</v>
      </c>
      <c r="K2899">
        <v>284.95209999999997</v>
      </c>
      <c r="L2899">
        <v>6505</v>
      </c>
      <c r="M2899">
        <v>53.71</v>
      </c>
      <c r="N2899">
        <v>1257.9100000000001</v>
      </c>
      <c r="O2899">
        <v>2.8370000000000002</v>
      </c>
      <c r="P2899">
        <v>10.53</v>
      </c>
      <c r="Q2899">
        <v>3.66</v>
      </c>
      <c r="R2899">
        <v>1.22</v>
      </c>
      <c r="S2899">
        <v>1.73</v>
      </c>
      <c r="T2899">
        <v>1.19</v>
      </c>
      <c r="U2899">
        <v>1612</v>
      </c>
      <c r="V2899">
        <v>2736.61</v>
      </c>
      <c r="W2899">
        <v>7586.43</v>
      </c>
      <c r="X2899">
        <v>10608.06</v>
      </c>
      <c r="Y2899">
        <v>2257.5500000000002</v>
      </c>
      <c r="Z2899">
        <v>21546.99</v>
      </c>
    </row>
    <row r="2900" spans="2:26" x14ac:dyDescent="0.25">
      <c r="B2900" s="3">
        <v>43285</v>
      </c>
      <c r="C2900">
        <v>386.23</v>
      </c>
      <c r="D2900">
        <v>4.1910999999999996</v>
      </c>
      <c r="E2900">
        <v>98.07</v>
      </c>
      <c r="F2900">
        <v>98.414199999999994</v>
      </c>
      <c r="G2900">
        <v>94.531000000000006</v>
      </c>
      <c r="H2900">
        <v>1114.55</v>
      </c>
      <c r="I2900">
        <v>1.1657</v>
      </c>
      <c r="J2900">
        <v>6.6325000000000003</v>
      </c>
      <c r="K2900">
        <v>285.28100000000001</v>
      </c>
      <c r="L2900">
        <v>6580</v>
      </c>
      <c r="M2900">
        <v>53.17</v>
      </c>
      <c r="N2900">
        <v>1254.99</v>
      </c>
      <c r="O2900">
        <v>2.87</v>
      </c>
      <c r="P2900">
        <v>10.51</v>
      </c>
      <c r="Q2900">
        <v>3.68</v>
      </c>
      <c r="R2900">
        <v>1.24</v>
      </c>
      <c r="S2900">
        <v>1.74</v>
      </c>
      <c r="T2900">
        <v>1.2</v>
      </c>
      <c r="U2900">
        <v>1567</v>
      </c>
      <c r="V2900">
        <v>2713.22</v>
      </c>
      <c r="W2900">
        <v>7502.67</v>
      </c>
      <c r="X2900">
        <v>10712.64</v>
      </c>
      <c r="Y2900">
        <v>2265.46</v>
      </c>
      <c r="Z2900">
        <v>21717.040000000001</v>
      </c>
    </row>
    <row r="2901" spans="2:26" x14ac:dyDescent="0.25">
      <c r="B2901" s="3">
        <v>43284</v>
      </c>
      <c r="C2901">
        <v>386.23</v>
      </c>
      <c r="D2901">
        <v>4.1978</v>
      </c>
      <c r="E2901">
        <v>98.07</v>
      </c>
      <c r="F2901">
        <v>98.410399999999996</v>
      </c>
      <c r="G2901">
        <v>94.590999999999994</v>
      </c>
      <c r="H2901">
        <v>1118.7</v>
      </c>
      <c r="I2901">
        <v>1.1657999999999999</v>
      </c>
      <c r="J2901">
        <v>6.6425000000000001</v>
      </c>
      <c r="K2901">
        <v>286.1234</v>
      </c>
      <c r="L2901">
        <v>6580</v>
      </c>
      <c r="M2901">
        <v>53.17</v>
      </c>
      <c r="N2901">
        <v>1252.73</v>
      </c>
      <c r="O2901">
        <v>2.87</v>
      </c>
      <c r="P2901">
        <v>10.51</v>
      </c>
      <c r="Q2901">
        <v>3.68</v>
      </c>
      <c r="R2901">
        <v>1.24</v>
      </c>
      <c r="S2901">
        <v>1.74</v>
      </c>
      <c r="T2901">
        <v>1.2</v>
      </c>
      <c r="U2901">
        <v>1476</v>
      </c>
      <c r="V2901">
        <v>2713.22</v>
      </c>
      <c r="W2901">
        <v>7502.67</v>
      </c>
      <c r="X2901">
        <v>10872.2</v>
      </c>
      <c r="Y2901">
        <v>2272.7600000000002</v>
      </c>
      <c r="Z2901">
        <v>21785.54</v>
      </c>
    </row>
    <row r="2902" spans="2:26" x14ac:dyDescent="0.25">
      <c r="B2902" s="3">
        <v>43283</v>
      </c>
      <c r="C2902">
        <v>389.04</v>
      </c>
      <c r="D2902">
        <v>4.2051999999999996</v>
      </c>
      <c r="E2902">
        <v>98.04</v>
      </c>
      <c r="F2902">
        <v>98.420500000000004</v>
      </c>
      <c r="G2902">
        <v>94.870999999999995</v>
      </c>
      <c r="H2902">
        <v>1120.0999999999999</v>
      </c>
      <c r="I2902">
        <v>1.1638999999999999</v>
      </c>
      <c r="J2902">
        <v>6.6680000000000001</v>
      </c>
      <c r="K2902">
        <v>286.12220000000002</v>
      </c>
      <c r="L2902">
        <v>6625</v>
      </c>
      <c r="M2902">
        <v>53.35</v>
      </c>
      <c r="N2902">
        <v>1242.04</v>
      </c>
      <c r="O2902">
        <v>2.8620000000000001</v>
      </c>
      <c r="P2902">
        <v>10.574999999999999</v>
      </c>
      <c r="Q2902">
        <v>3.67</v>
      </c>
      <c r="R2902">
        <v>1.24</v>
      </c>
      <c r="S2902">
        <v>1.75</v>
      </c>
      <c r="T2902">
        <v>1.2</v>
      </c>
      <c r="U2902">
        <v>1422</v>
      </c>
      <c r="V2902">
        <v>2726.71</v>
      </c>
      <c r="W2902">
        <v>7567.69</v>
      </c>
      <c r="X2902">
        <v>11073</v>
      </c>
      <c r="Y2902">
        <v>2271.54</v>
      </c>
      <c r="Z2902">
        <v>21811.93</v>
      </c>
    </row>
    <row r="2903" spans="2:26" x14ac:dyDescent="0.25">
      <c r="B2903" s="3">
        <v>43282</v>
      </c>
      <c r="C2903">
        <v>388.06</v>
      </c>
      <c r="D2903">
        <v>4.1624999999999996</v>
      </c>
      <c r="E2903">
        <v>98.05</v>
      </c>
      <c r="F2903">
        <v>98.510199999999998</v>
      </c>
      <c r="G2903">
        <v>94.47</v>
      </c>
      <c r="H2903">
        <v>1114.5999999999999</v>
      </c>
      <c r="I2903">
        <v>1.1684000000000001</v>
      </c>
      <c r="J2903">
        <v>6.6210000000000004</v>
      </c>
      <c r="K2903">
        <v>287.52569999999997</v>
      </c>
      <c r="L2903">
        <v>5885.88</v>
      </c>
      <c r="M2903">
        <v>53.48</v>
      </c>
      <c r="N2903">
        <v>1252.5999999999999</v>
      </c>
      <c r="O2903">
        <v>2.9239999999999999</v>
      </c>
      <c r="P2903">
        <v>10.605</v>
      </c>
      <c r="Q2903">
        <v>3.63</v>
      </c>
      <c r="R2903">
        <v>1.23</v>
      </c>
      <c r="S2903">
        <v>1.75</v>
      </c>
      <c r="T2903">
        <v>1.19</v>
      </c>
      <c r="U2903">
        <v>1385</v>
      </c>
      <c r="V2903">
        <v>2718.37</v>
      </c>
      <c r="W2903">
        <v>7510.3</v>
      </c>
      <c r="X2903">
        <v>11073</v>
      </c>
      <c r="Y2903">
        <v>2326.13</v>
      </c>
      <c r="Z2903">
        <v>22304.51</v>
      </c>
    </row>
    <row r="2904" spans="2:26" x14ac:dyDescent="0.25">
      <c r="B2904" s="3">
        <v>43281</v>
      </c>
      <c r="C2904">
        <v>388.06</v>
      </c>
      <c r="D2904">
        <v>4.1624999999999996</v>
      </c>
      <c r="E2904">
        <v>98.05</v>
      </c>
      <c r="F2904">
        <v>98.510199999999998</v>
      </c>
      <c r="G2904">
        <v>94.47</v>
      </c>
      <c r="H2904">
        <v>1114.5999999999999</v>
      </c>
      <c r="I2904">
        <v>1.1684000000000001</v>
      </c>
      <c r="J2904">
        <v>6.6210000000000004</v>
      </c>
      <c r="K2904">
        <v>287.52569999999997</v>
      </c>
      <c r="L2904">
        <v>5885.88</v>
      </c>
      <c r="M2904">
        <v>53.48</v>
      </c>
      <c r="N2904">
        <v>1252.5999999999999</v>
      </c>
      <c r="O2904">
        <v>2.9239999999999999</v>
      </c>
      <c r="P2904">
        <v>10.605</v>
      </c>
      <c r="Q2904">
        <v>3.63</v>
      </c>
      <c r="R2904">
        <v>1.23</v>
      </c>
      <c r="S2904">
        <v>1.75</v>
      </c>
      <c r="T2904">
        <v>1.19</v>
      </c>
      <c r="U2904">
        <v>1385</v>
      </c>
      <c r="V2904">
        <v>2718.37</v>
      </c>
      <c r="W2904">
        <v>7510.3</v>
      </c>
      <c r="X2904">
        <v>11073</v>
      </c>
      <c r="Y2904">
        <v>2326.13</v>
      </c>
      <c r="Z2904">
        <v>22304.51</v>
      </c>
    </row>
    <row r="2905" spans="2:26" x14ac:dyDescent="0.25">
      <c r="B2905" s="3">
        <v>43280</v>
      </c>
      <c r="C2905">
        <v>388.06</v>
      </c>
      <c r="D2905">
        <v>4.1624999999999996</v>
      </c>
      <c r="E2905">
        <v>98.05</v>
      </c>
      <c r="F2905">
        <v>98.510199999999998</v>
      </c>
      <c r="G2905">
        <v>94.47</v>
      </c>
      <c r="H2905">
        <v>1114.5999999999999</v>
      </c>
      <c r="I2905">
        <v>1.1684000000000001</v>
      </c>
      <c r="J2905">
        <v>6.6210000000000004</v>
      </c>
      <c r="K2905">
        <v>287.52569999999997</v>
      </c>
      <c r="L2905">
        <v>5885.88</v>
      </c>
      <c r="M2905">
        <v>53.48</v>
      </c>
      <c r="N2905">
        <v>1252.5999999999999</v>
      </c>
      <c r="O2905">
        <v>2.9239999999999999</v>
      </c>
      <c r="P2905">
        <v>10.605</v>
      </c>
      <c r="Q2905">
        <v>3.63</v>
      </c>
      <c r="R2905">
        <v>1.23</v>
      </c>
      <c r="S2905">
        <v>1.75</v>
      </c>
      <c r="T2905">
        <v>1.19</v>
      </c>
      <c r="U2905">
        <v>1385</v>
      </c>
      <c r="V2905">
        <v>2718.37</v>
      </c>
      <c r="W2905">
        <v>7510.3</v>
      </c>
      <c r="X2905">
        <v>11073</v>
      </c>
      <c r="Y2905">
        <v>2326.13</v>
      </c>
      <c r="Z2905">
        <v>22304.51</v>
      </c>
    </row>
    <row r="2906" spans="2:26" x14ac:dyDescent="0.25">
      <c r="B2906" s="3">
        <v>43279</v>
      </c>
      <c r="C2906">
        <v>389.06</v>
      </c>
      <c r="D2906">
        <v>4.1654</v>
      </c>
      <c r="E2906">
        <v>98.07</v>
      </c>
      <c r="F2906">
        <v>98.615099999999998</v>
      </c>
      <c r="G2906">
        <v>95.311999999999998</v>
      </c>
      <c r="H2906">
        <v>1124</v>
      </c>
      <c r="I2906">
        <v>1.1569</v>
      </c>
      <c r="J2906">
        <v>6.6269999999999998</v>
      </c>
      <c r="K2906">
        <v>290.38139999999999</v>
      </c>
      <c r="L2906">
        <v>6085</v>
      </c>
      <c r="M2906">
        <v>53.94</v>
      </c>
      <c r="N2906">
        <v>1248.25</v>
      </c>
      <c r="O2906">
        <v>2.94</v>
      </c>
      <c r="P2906">
        <v>10.5</v>
      </c>
      <c r="Q2906">
        <v>3.63</v>
      </c>
      <c r="R2906">
        <v>1.24</v>
      </c>
      <c r="S2906">
        <v>1.77</v>
      </c>
      <c r="T2906">
        <v>1.2</v>
      </c>
      <c r="U2906">
        <v>1329</v>
      </c>
      <c r="V2906">
        <v>2716.31</v>
      </c>
      <c r="W2906">
        <v>7503.68</v>
      </c>
      <c r="X2906">
        <v>10868.45</v>
      </c>
      <c r="Y2906">
        <v>2314.2399999999998</v>
      </c>
      <c r="Z2906">
        <v>22270.39</v>
      </c>
    </row>
    <row r="2907" spans="2:26" x14ac:dyDescent="0.25">
      <c r="B2907" s="3">
        <v>43278</v>
      </c>
      <c r="C2907">
        <v>389.69</v>
      </c>
      <c r="D2907">
        <v>4.0951000000000004</v>
      </c>
      <c r="E2907">
        <v>98.19</v>
      </c>
      <c r="F2907">
        <v>98.741200000000006</v>
      </c>
      <c r="G2907">
        <v>95.29</v>
      </c>
      <c r="H2907">
        <v>1117.5999999999999</v>
      </c>
      <c r="I2907">
        <v>1.1554</v>
      </c>
      <c r="J2907">
        <v>6.6082999999999998</v>
      </c>
      <c r="K2907">
        <v>290.99149999999997</v>
      </c>
      <c r="L2907">
        <v>6160</v>
      </c>
      <c r="M2907">
        <v>54.49</v>
      </c>
      <c r="N2907">
        <v>1252.3499999999999</v>
      </c>
      <c r="O2907">
        <v>2.996</v>
      </c>
      <c r="P2907">
        <v>10.5</v>
      </c>
      <c r="Q2907">
        <v>3.56</v>
      </c>
      <c r="R2907">
        <v>1.24</v>
      </c>
      <c r="S2907">
        <v>1.76</v>
      </c>
      <c r="T2907">
        <v>1.19</v>
      </c>
      <c r="U2907">
        <v>1309</v>
      </c>
      <c r="V2907">
        <v>2699.63</v>
      </c>
      <c r="W2907">
        <v>7445.09</v>
      </c>
      <c r="X2907">
        <v>10879.17</v>
      </c>
      <c r="Y2907">
        <v>2342.0300000000002</v>
      </c>
      <c r="Z2907">
        <v>22271.77</v>
      </c>
    </row>
    <row r="2908" spans="2:26" x14ac:dyDescent="0.25">
      <c r="B2908" s="3">
        <v>43277</v>
      </c>
      <c r="C2908">
        <v>384.24</v>
      </c>
      <c r="D2908">
        <v>4.0247999999999999</v>
      </c>
      <c r="E2908">
        <v>98.24</v>
      </c>
      <c r="F2908">
        <v>98.806700000000006</v>
      </c>
      <c r="G2908">
        <v>94.676000000000002</v>
      </c>
      <c r="H2908">
        <v>1114.75</v>
      </c>
      <c r="I2908">
        <v>1.1648000000000001</v>
      </c>
      <c r="J2908">
        <v>6.5792999999999999</v>
      </c>
      <c r="K2908">
        <v>294.13099999999997</v>
      </c>
      <c r="L2908">
        <v>6160</v>
      </c>
      <c r="M2908">
        <v>54.48</v>
      </c>
      <c r="N2908">
        <v>1259.04</v>
      </c>
      <c r="O2908">
        <v>2.9390000000000001</v>
      </c>
      <c r="P2908">
        <v>10.175000000000001</v>
      </c>
      <c r="Q2908">
        <v>3.48</v>
      </c>
      <c r="R2908">
        <v>1.24</v>
      </c>
      <c r="S2908">
        <v>1.76</v>
      </c>
      <c r="T2908">
        <v>1.19</v>
      </c>
      <c r="U2908">
        <v>1323</v>
      </c>
      <c r="V2908">
        <v>2723.06</v>
      </c>
      <c r="W2908">
        <v>7561.63</v>
      </c>
      <c r="X2908">
        <v>11118.89</v>
      </c>
      <c r="Y2908">
        <v>2350.92</v>
      </c>
      <c r="Z2908">
        <v>22342</v>
      </c>
    </row>
    <row r="2909" spans="2:26" x14ac:dyDescent="0.25">
      <c r="B2909" s="3">
        <v>43276</v>
      </c>
      <c r="C2909">
        <v>382.06</v>
      </c>
      <c r="D2909">
        <v>3.9862000000000002</v>
      </c>
      <c r="E2909">
        <v>98.28</v>
      </c>
      <c r="F2909">
        <v>98.836500000000001</v>
      </c>
      <c r="G2909">
        <v>94.289000000000001</v>
      </c>
      <c r="H2909">
        <v>1117.1500000000001</v>
      </c>
      <c r="I2909">
        <v>1.1704000000000001</v>
      </c>
      <c r="J2909">
        <v>6.5410000000000004</v>
      </c>
      <c r="K2909">
        <v>295.85489999999999</v>
      </c>
      <c r="L2909">
        <v>6245</v>
      </c>
      <c r="M2909">
        <v>53.6</v>
      </c>
      <c r="N2909">
        <v>1265.6400000000001</v>
      </c>
      <c r="O2909">
        <v>2.923</v>
      </c>
      <c r="P2909">
        <v>10.205</v>
      </c>
      <c r="Q2909">
        <v>3.45</v>
      </c>
      <c r="R2909">
        <v>1.24</v>
      </c>
      <c r="S2909">
        <v>1.76</v>
      </c>
      <c r="T2909">
        <v>1.19</v>
      </c>
      <c r="U2909">
        <v>1333</v>
      </c>
      <c r="V2909">
        <v>2717.07</v>
      </c>
      <c r="W2909">
        <v>7532.01</v>
      </c>
      <c r="X2909">
        <v>11208.9</v>
      </c>
      <c r="Y2909">
        <v>2357.88</v>
      </c>
      <c r="Z2909">
        <v>22338.15</v>
      </c>
    </row>
    <row r="2910" spans="2:26" x14ac:dyDescent="0.25">
      <c r="B2910" s="3">
        <v>43275</v>
      </c>
      <c r="C2910">
        <v>376</v>
      </c>
      <c r="D2910">
        <v>3.9138000000000002</v>
      </c>
      <c r="E2910">
        <v>98.29</v>
      </c>
      <c r="F2910">
        <v>98.837999999999994</v>
      </c>
      <c r="G2910">
        <v>94.52</v>
      </c>
      <c r="H2910">
        <v>1107.55</v>
      </c>
      <c r="I2910">
        <v>1.1651</v>
      </c>
      <c r="J2910">
        <v>6.5052000000000003</v>
      </c>
      <c r="K2910">
        <v>293.84039999999999</v>
      </c>
      <c r="L2910">
        <v>6165</v>
      </c>
      <c r="M2910">
        <v>53.51</v>
      </c>
      <c r="N2910">
        <v>1270.56</v>
      </c>
      <c r="O2910">
        <v>2.9449999999999998</v>
      </c>
      <c r="P2910">
        <v>10.654999999999999</v>
      </c>
      <c r="Q2910">
        <v>3.39</v>
      </c>
      <c r="R2910">
        <v>1.23</v>
      </c>
      <c r="S2910">
        <v>1.74</v>
      </c>
      <c r="T2910">
        <v>1.18</v>
      </c>
      <c r="U2910">
        <v>1341</v>
      </c>
      <c r="V2910">
        <v>2754.88</v>
      </c>
      <c r="W2910">
        <v>7692.82</v>
      </c>
      <c r="X2910">
        <v>11339.87</v>
      </c>
      <c r="Y2910">
        <v>2357.2199999999998</v>
      </c>
      <c r="Z2910">
        <v>22516.83</v>
      </c>
    </row>
    <row r="2911" spans="2:26" x14ac:dyDescent="0.25">
      <c r="B2911" s="3">
        <v>43274</v>
      </c>
      <c r="C2911">
        <v>376</v>
      </c>
      <c r="D2911">
        <v>3.9138000000000002</v>
      </c>
      <c r="E2911">
        <v>98.29</v>
      </c>
      <c r="F2911">
        <v>98.837999999999994</v>
      </c>
      <c r="G2911">
        <v>94.52</v>
      </c>
      <c r="H2911">
        <v>1107.55</v>
      </c>
      <c r="I2911">
        <v>1.1651</v>
      </c>
      <c r="J2911">
        <v>6.5052000000000003</v>
      </c>
      <c r="K2911">
        <v>293.84039999999999</v>
      </c>
      <c r="L2911">
        <v>6165</v>
      </c>
      <c r="M2911">
        <v>53.51</v>
      </c>
      <c r="N2911">
        <v>1270.56</v>
      </c>
      <c r="O2911">
        <v>2.9449999999999998</v>
      </c>
      <c r="P2911">
        <v>10.654999999999999</v>
      </c>
      <c r="Q2911">
        <v>3.39</v>
      </c>
      <c r="R2911">
        <v>1.23</v>
      </c>
      <c r="S2911">
        <v>1.74</v>
      </c>
      <c r="T2911">
        <v>1.18</v>
      </c>
      <c r="U2911">
        <v>1341</v>
      </c>
      <c r="V2911">
        <v>2754.88</v>
      </c>
      <c r="W2911">
        <v>7692.82</v>
      </c>
      <c r="X2911">
        <v>11339.87</v>
      </c>
      <c r="Y2911">
        <v>2357.2199999999998</v>
      </c>
      <c r="Z2911">
        <v>22516.83</v>
      </c>
    </row>
    <row r="2912" spans="2:26" x14ac:dyDescent="0.25">
      <c r="B2912" s="3">
        <v>43273</v>
      </c>
      <c r="C2912">
        <v>376</v>
      </c>
      <c r="D2912">
        <v>3.9138000000000002</v>
      </c>
      <c r="E2912">
        <v>98.28</v>
      </c>
      <c r="F2912">
        <v>98.837999999999994</v>
      </c>
      <c r="G2912">
        <v>94.52</v>
      </c>
      <c r="H2912">
        <v>1107.55</v>
      </c>
      <c r="I2912">
        <v>1.1651</v>
      </c>
      <c r="J2912">
        <v>6.5052000000000003</v>
      </c>
      <c r="K2912">
        <v>293.84039999999999</v>
      </c>
      <c r="L2912">
        <v>6165</v>
      </c>
      <c r="M2912">
        <v>53.51</v>
      </c>
      <c r="N2912">
        <v>1270.56</v>
      </c>
      <c r="O2912">
        <v>2.9449999999999998</v>
      </c>
      <c r="P2912">
        <v>10.654999999999999</v>
      </c>
      <c r="Q2912">
        <v>3.39</v>
      </c>
      <c r="R2912">
        <v>1.23</v>
      </c>
      <c r="S2912">
        <v>1.74</v>
      </c>
      <c r="T2912">
        <v>1.18</v>
      </c>
      <c r="U2912">
        <v>1341</v>
      </c>
      <c r="V2912">
        <v>2754.88</v>
      </c>
      <c r="W2912">
        <v>7692.82</v>
      </c>
      <c r="X2912">
        <v>11339.87</v>
      </c>
      <c r="Y2912">
        <v>2357.2199999999998</v>
      </c>
      <c r="Z2912">
        <v>22516.83</v>
      </c>
    </row>
    <row r="2913" spans="2:26" x14ac:dyDescent="0.25">
      <c r="B2913" s="3">
        <v>43272</v>
      </c>
      <c r="C2913">
        <v>383.5</v>
      </c>
      <c r="D2913">
        <v>3.9274</v>
      </c>
      <c r="E2913">
        <v>98.29</v>
      </c>
      <c r="F2913">
        <v>98.863</v>
      </c>
      <c r="G2913">
        <v>94.861999999999995</v>
      </c>
      <c r="H2913">
        <v>1112.45</v>
      </c>
      <c r="I2913">
        <v>1.1604000000000001</v>
      </c>
      <c r="J2913">
        <v>6.4931999999999999</v>
      </c>
      <c r="K2913">
        <v>294.71640000000002</v>
      </c>
      <c r="L2913">
        <v>6710</v>
      </c>
      <c r="M2913">
        <v>52.4</v>
      </c>
      <c r="N2913">
        <v>1267.19</v>
      </c>
      <c r="O2913">
        <v>2.9750000000000001</v>
      </c>
      <c r="P2913">
        <v>10.91</v>
      </c>
      <c r="Q2913">
        <v>3.38</v>
      </c>
      <c r="R2913">
        <v>1.22</v>
      </c>
      <c r="S2913">
        <v>1.73</v>
      </c>
      <c r="T2913">
        <v>1.18</v>
      </c>
      <c r="U2913">
        <v>1347</v>
      </c>
      <c r="V2913">
        <v>2749.76</v>
      </c>
      <c r="W2913">
        <v>7712.95</v>
      </c>
      <c r="X2913">
        <v>11364.66</v>
      </c>
      <c r="Y2913">
        <v>2337.83</v>
      </c>
      <c r="Z2913">
        <v>22693.040000000001</v>
      </c>
    </row>
    <row r="2914" spans="2:26" x14ac:dyDescent="0.25">
      <c r="B2914" s="3">
        <v>43271</v>
      </c>
      <c r="C2914">
        <v>384.41</v>
      </c>
      <c r="D2914">
        <v>3.9005999999999998</v>
      </c>
      <c r="E2914">
        <v>98.3</v>
      </c>
      <c r="F2914">
        <v>98.9054</v>
      </c>
      <c r="G2914">
        <v>95.123999999999995</v>
      </c>
      <c r="H2914">
        <v>1105.2</v>
      </c>
      <c r="I2914">
        <v>1.1572</v>
      </c>
      <c r="J2914">
        <v>6.4737999999999998</v>
      </c>
      <c r="K2914">
        <v>294.2371</v>
      </c>
      <c r="L2914">
        <v>6745</v>
      </c>
      <c r="M2914">
        <v>52.59</v>
      </c>
      <c r="N2914">
        <v>1267.8599999999999</v>
      </c>
      <c r="O2914">
        <v>2.964</v>
      </c>
      <c r="P2914">
        <v>10.95</v>
      </c>
      <c r="Q2914">
        <v>3.34</v>
      </c>
      <c r="R2914">
        <v>1.19</v>
      </c>
      <c r="S2914">
        <v>1.69</v>
      </c>
      <c r="T2914">
        <v>1.17</v>
      </c>
      <c r="U2914">
        <v>1373</v>
      </c>
      <c r="V2914">
        <v>2767.32</v>
      </c>
      <c r="W2914">
        <v>7781.52</v>
      </c>
      <c r="X2914">
        <v>11505.74</v>
      </c>
      <c r="Y2914">
        <v>2363.91</v>
      </c>
      <c r="Z2914">
        <v>22555.43</v>
      </c>
    </row>
    <row r="2915" spans="2:26" x14ac:dyDescent="0.25">
      <c r="B2915" s="3">
        <v>43270</v>
      </c>
      <c r="C2915">
        <v>394.26</v>
      </c>
      <c r="D2915">
        <v>3.9613999999999998</v>
      </c>
      <c r="E2915">
        <v>98.31</v>
      </c>
      <c r="F2915">
        <v>98.946600000000004</v>
      </c>
      <c r="G2915">
        <v>95.013000000000005</v>
      </c>
      <c r="H2915">
        <v>1109.0999999999999</v>
      </c>
      <c r="I2915">
        <v>1.159</v>
      </c>
      <c r="J2915">
        <v>6.4852999999999996</v>
      </c>
      <c r="K2915">
        <v>296.84910000000002</v>
      </c>
      <c r="L2915">
        <v>6735</v>
      </c>
      <c r="M2915">
        <v>52.63</v>
      </c>
      <c r="N2915">
        <v>1274.6600000000001</v>
      </c>
      <c r="O2915">
        <v>2.9</v>
      </c>
      <c r="P2915">
        <v>10.955</v>
      </c>
      <c r="Q2915">
        <v>3.38</v>
      </c>
      <c r="R2915">
        <v>1.18</v>
      </c>
      <c r="S2915">
        <v>1.68</v>
      </c>
      <c r="T2915">
        <v>1.17</v>
      </c>
      <c r="U2915">
        <v>1419</v>
      </c>
      <c r="V2915">
        <v>2762.59</v>
      </c>
      <c r="W2915">
        <v>7725.59</v>
      </c>
      <c r="X2915">
        <v>11492.77</v>
      </c>
      <c r="Y2915">
        <v>2340.11</v>
      </c>
      <c r="Z2915">
        <v>22278.48</v>
      </c>
    </row>
    <row r="2916" spans="2:26" x14ac:dyDescent="0.25">
      <c r="B2916" s="3">
        <v>43269</v>
      </c>
      <c r="C2916">
        <v>386.58</v>
      </c>
      <c r="D2916">
        <v>3.8820999999999999</v>
      </c>
      <c r="E2916">
        <v>98.36</v>
      </c>
      <c r="F2916">
        <v>98.990799999999993</v>
      </c>
      <c r="G2916">
        <v>94.756</v>
      </c>
      <c r="H2916">
        <v>1104.9000000000001</v>
      </c>
      <c r="I2916">
        <v>1.1623000000000001</v>
      </c>
      <c r="J2916">
        <v>6.4386999999999999</v>
      </c>
      <c r="K2916">
        <v>294.71069999999997</v>
      </c>
      <c r="L2916">
        <v>6695</v>
      </c>
      <c r="M2916">
        <v>52.93</v>
      </c>
      <c r="N2916">
        <v>1278.32</v>
      </c>
      <c r="O2916">
        <v>2.9510000000000001</v>
      </c>
      <c r="P2916">
        <v>11.15</v>
      </c>
      <c r="Q2916">
        <v>3.33</v>
      </c>
      <c r="R2916">
        <v>1.17</v>
      </c>
      <c r="S2916">
        <v>1.66</v>
      </c>
      <c r="T2916">
        <v>1.17</v>
      </c>
      <c r="U2916">
        <v>1442</v>
      </c>
      <c r="V2916">
        <v>2773.75</v>
      </c>
      <c r="W2916">
        <v>7747.03</v>
      </c>
      <c r="X2916">
        <v>11870.18</v>
      </c>
      <c r="Y2916">
        <v>2376.2399999999998</v>
      </c>
      <c r="Z2916">
        <v>22680.33</v>
      </c>
    </row>
    <row r="2917" spans="2:26" x14ac:dyDescent="0.25">
      <c r="B2917" s="3">
        <v>43268</v>
      </c>
      <c r="C2917">
        <v>379.21</v>
      </c>
      <c r="D2917">
        <v>3.8414999999999999</v>
      </c>
      <c r="E2917">
        <v>98.4</v>
      </c>
      <c r="F2917">
        <v>99.042599999999993</v>
      </c>
      <c r="G2917">
        <v>94.787999999999997</v>
      </c>
      <c r="H2917">
        <v>1097.75</v>
      </c>
      <c r="I2917">
        <v>1.161</v>
      </c>
      <c r="J2917">
        <v>6.4386999999999999</v>
      </c>
      <c r="K2917">
        <v>295.86149999999998</v>
      </c>
      <c r="L2917">
        <v>6530</v>
      </c>
      <c r="M2917">
        <v>52.14</v>
      </c>
      <c r="N2917">
        <v>1278.94</v>
      </c>
      <c r="O2917">
        <v>3.0219999999999998</v>
      </c>
      <c r="P2917">
        <v>9.6150000000000002</v>
      </c>
      <c r="Q2917">
        <v>3.32</v>
      </c>
      <c r="R2917">
        <v>1.1499999999999999</v>
      </c>
      <c r="S2917">
        <v>1.64</v>
      </c>
      <c r="T2917">
        <v>1.17</v>
      </c>
      <c r="U2917">
        <v>1445</v>
      </c>
      <c r="V2917">
        <v>2779.66</v>
      </c>
      <c r="W2917">
        <v>7746.38</v>
      </c>
      <c r="X2917">
        <v>11870.18</v>
      </c>
      <c r="Y2917">
        <v>2404.04</v>
      </c>
      <c r="Z2917">
        <v>22851.75</v>
      </c>
    </row>
    <row r="2918" spans="2:26" x14ac:dyDescent="0.25">
      <c r="B2918" s="3">
        <v>43267</v>
      </c>
      <c r="C2918">
        <v>379.21</v>
      </c>
      <c r="D2918">
        <v>3.8414999999999999</v>
      </c>
      <c r="E2918">
        <v>98.4</v>
      </c>
      <c r="F2918">
        <v>99.042599999999993</v>
      </c>
      <c r="G2918">
        <v>94.787999999999997</v>
      </c>
      <c r="H2918">
        <v>1097.75</v>
      </c>
      <c r="I2918">
        <v>1.161</v>
      </c>
      <c r="J2918">
        <v>6.4386999999999999</v>
      </c>
      <c r="K2918">
        <v>295.86149999999998</v>
      </c>
      <c r="L2918">
        <v>6530</v>
      </c>
      <c r="M2918">
        <v>52.14</v>
      </c>
      <c r="N2918">
        <v>1278.94</v>
      </c>
      <c r="O2918">
        <v>3.0219999999999998</v>
      </c>
      <c r="P2918">
        <v>9.6150000000000002</v>
      </c>
      <c r="Q2918">
        <v>3.32</v>
      </c>
      <c r="R2918">
        <v>1.1499999999999999</v>
      </c>
      <c r="S2918">
        <v>1.64</v>
      </c>
      <c r="T2918">
        <v>1.17</v>
      </c>
      <c r="U2918">
        <v>1445</v>
      </c>
      <c r="V2918">
        <v>2779.66</v>
      </c>
      <c r="W2918">
        <v>7746.38</v>
      </c>
      <c r="X2918">
        <v>11870.18</v>
      </c>
      <c r="Y2918">
        <v>2404.04</v>
      </c>
      <c r="Z2918">
        <v>22851.75</v>
      </c>
    </row>
    <row r="2919" spans="2:26" x14ac:dyDescent="0.25">
      <c r="B2919" s="3">
        <v>43266</v>
      </c>
      <c r="C2919">
        <v>379.21</v>
      </c>
      <c r="D2919">
        <v>3.8414999999999999</v>
      </c>
      <c r="E2919">
        <v>98.38</v>
      </c>
      <c r="F2919">
        <v>99.042599999999993</v>
      </c>
      <c r="G2919">
        <v>94.787999999999997</v>
      </c>
      <c r="H2919">
        <v>1097.75</v>
      </c>
      <c r="I2919">
        <v>1.161</v>
      </c>
      <c r="J2919">
        <v>6.4386999999999999</v>
      </c>
      <c r="K2919">
        <v>295.86149999999998</v>
      </c>
      <c r="L2919">
        <v>6530</v>
      </c>
      <c r="M2919">
        <v>52.14</v>
      </c>
      <c r="N2919">
        <v>1278.94</v>
      </c>
      <c r="O2919">
        <v>3.0219999999999998</v>
      </c>
      <c r="P2919">
        <v>9.6150000000000002</v>
      </c>
      <c r="Q2919">
        <v>3.32</v>
      </c>
      <c r="R2919">
        <v>1.1499999999999999</v>
      </c>
      <c r="S2919">
        <v>1.64</v>
      </c>
      <c r="T2919">
        <v>1.17</v>
      </c>
      <c r="U2919">
        <v>1445</v>
      </c>
      <c r="V2919">
        <v>2779.66</v>
      </c>
      <c r="W2919">
        <v>7746.38</v>
      </c>
      <c r="X2919">
        <v>11870.18</v>
      </c>
      <c r="Y2919">
        <v>2404.04</v>
      </c>
      <c r="Z2919">
        <v>22851.75</v>
      </c>
    </row>
    <row r="2920" spans="2:26" x14ac:dyDescent="0.25">
      <c r="B2920" s="3">
        <v>43265</v>
      </c>
      <c r="C2920">
        <v>376.48</v>
      </c>
      <c r="D2920">
        <v>3.8111999999999999</v>
      </c>
      <c r="E2920">
        <v>98.41</v>
      </c>
      <c r="F2920">
        <v>99.047499999999999</v>
      </c>
      <c r="G2920">
        <v>94.879000000000005</v>
      </c>
      <c r="H2920">
        <v>1083.05</v>
      </c>
      <c r="I2920">
        <v>1.1568000000000001</v>
      </c>
      <c r="J2920">
        <v>6.4016999999999999</v>
      </c>
      <c r="K2920">
        <v>286.16399999999999</v>
      </c>
      <c r="L2920">
        <v>6635</v>
      </c>
      <c r="M2920">
        <v>53.49</v>
      </c>
      <c r="N2920">
        <v>1302.25</v>
      </c>
      <c r="O2920">
        <v>2.9649999999999999</v>
      </c>
      <c r="P2920">
        <v>9.6150000000000002</v>
      </c>
      <c r="Q2920">
        <v>3.31</v>
      </c>
      <c r="R2920">
        <v>1.1499999999999999</v>
      </c>
      <c r="S2920">
        <v>1.63</v>
      </c>
      <c r="T2920">
        <v>1.17</v>
      </c>
      <c r="U2920">
        <v>1433</v>
      </c>
      <c r="V2920">
        <v>2782.49</v>
      </c>
      <c r="W2920">
        <v>7761.04</v>
      </c>
      <c r="X2920">
        <v>11950.7</v>
      </c>
      <c r="Y2920">
        <v>2423.48</v>
      </c>
      <c r="Z2920">
        <v>22738.61</v>
      </c>
    </row>
    <row r="2921" spans="2:26" x14ac:dyDescent="0.25">
      <c r="B2921" s="3">
        <v>43264</v>
      </c>
      <c r="C2921">
        <v>374.68</v>
      </c>
      <c r="D2921">
        <v>3.7858000000000001</v>
      </c>
      <c r="E2921">
        <v>98.43</v>
      </c>
      <c r="F2921">
        <v>99.102999999999994</v>
      </c>
      <c r="G2921">
        <v>93.543999999999997</v>
      </c>
      <c r="H2921">
        <v>1077.2</v>
      </c>
      <c r="I2921">
        <v>1.1791</v>
      </c>
      <c r="J2921">
        <v>6.3978999999999999</v>
      </c>
      <c r="K2921">
        <v>291.93329999999997</v>
      </c>
      <c r="L2921">
        <v>6270</v>
      </c>
      <c r="M2921">
        <v>55.2</v>
      </c>
      <c r="N2921">
        <v>1299.31</v>
      </c>
      <c r="O2921">
        <v>2.9630000000000001</v>
      </c>
      <c r="P2921">
        <v>9.57</v>
      </c>
      <c r="Q2921">
        <v>3.29</v>
      </c>
      <c r="R2921">
        <v>1.1499999999999999</v>
      </c>
      <c r="S2921">
        <v>1.62</v>
      </c>
      <c r="T2921">
        <v>1.1599999999999999</v>
      </c>
      <c r="U2921">
        <v>1404</v>
      </c>
      <c r="V2921">
        <v>2775.63</v>
      </c>
      <c r="W2921">
        <v>7695.7</v>
      </c>
      <c r="X2921">
        <v>12035.63</v>
      </c>
      <c r="Y2921">
        <v>2468.83</v>
      </c>
      <c r="Z2921">
        <v>22966.38</v>
      </c>
    </row>
    <row r="2922" spans="2:26" x14ac:dyDescent="0.25">
      <c r="B2922" s="3">
        <v>43263</v>
      </c>
      <c r="C2922">
        <v>373.68</v>
      </c>
      <c r="D2922">
        <v>3.8161999999999998</v>
      </c>
      <c r="E2922">
        <v>98.43</v>
      </c>
      <c r="F2922">
        <v>99.156800000000004</v>
      </c>
      <c r="G2922">
        <v>93.817999999999998</v>
      </c>
      <c r="H2922">
        <v>1077.2</v>
      </c>
      <c r="I2922">
        <v>1.1745000000000001</v>
      </c>
      <c r="J2922">
        <v>6.4028</v>
      </c>
      <c r="K2922">
        <v>290.86700000000002</v>
      </c>
      <c r="L2922">
        <v>6500</v>
      </c>
      <c r="M2922">
        <v>54.14</v>
      </c>
      <c r="N2922">
        <v>1295.97</v>
      </c>
      <c r="O2922">
        <v>2.9390000000000001</v>
      </c>
      <c r="P2922">
        <v>9.5399999999999991</v>
      </c>
      <c r="Q2922">
        <v>3.35</v>
      </c>
      <c r="R2922">
        <v>1.1499999999999999</v>
      </c>
      <c r="S2922">
        <v>1.63</v>
      </c>
      <c r="T2922">
        <v>1.1599999999999999</v>
      </c>
      <c r="U2922">
        <v>1390</v>
      </c>
      <c r="V2922">
        <v>2786.85</v>
      </c>
      <c r="W2922">
        <v>7703.79</v>
      </c>
      <c r="X2922">
        <v>12206.57</v>
      </c>
      <c r="Y2922">
        <v>2468.83</v>
      </c>
      <c r="Z2922">
        <v>22878.35</v>
      </c>
    </row>
    <row r="2923" spans="2:26" x14ac:dyDescent="0.25">
      <c r="B2923" s="3">
        <v>43262</v>
      </c>
      <c r="C2923">
        <v>369.76</v>
      </c>
      <c r="D2923">
        <v>3.8115000000000001</v>
      </c>
      <c r="E2923">
        <v>98.44</v>
      </c>
      <c r="F2923">
        <v>99.202399999999997</v>
      </c>
      <c r="G2923">
        <v>93.608000000000004</v>
      </c>
      <c r="H2923">
        <v>1075.1500000000001</v>
      </c>
      <c r="I2923">
        <v>1.1783999999999999</v>
      </c>
      <c r="J2923">
        <v>6.4017999999999997</v>
      </c>
      <c r="K2923">
        <v>290.12450000000001</v>
      </c>
      <c r="L2923">
        <v>6750</v>
      </c>
      <c r="M2923">
        <v>54.34</v>
      </c>
      <c r="N2923">
        <v>1300.49</v>
      </c>
      <c r="O2923">
        <v>2.9489999999999998</v>
      </c>
      <c r="P2923">
        <v>9.5299999999999994</v>
      </c>
      <c r="Q2923">
        <v>3.38</v>
      </c>
      <c r="R2923">
        <v>1.1499999999999999</v>
      </c>
      <c r="S2923">
        <v>1.63</v>
      </c>
      <c r="T2923">
        <v>1.1499999999999999</v>
      </c>
      <c r="U2923">
        <v>1387</v>
      </c>
      <c r="V2923">
        <v>2782</v>
      </c>
      <c r="W2923">
        <v>7659.93</v>
      </c>
      <c r="X2923">
        <v>12172.03</v>
      </c>
      <c r="Y2923">
        <v>2470.15</v>
      </c>
      <c r="Z2923">
        <v>22804.04</v>
      </c>
    </row>
    <row r="2924" spans="2:26" x14ac:dyDescent="0.25">
      <c r="B2924" s="3">
        <v>43261</v>
      </c>
      <c r="C2924">
        <v>368.02</v>
      </c>
      <c r="D2924">
        <v>3.8740000000000001</v>
      </c>
      <c r="E2924">
        <v>98.44</v>
      </c>
      <c r="F2924">
        <v>99.221100000000007</v>
      </c>
      <c r="G2924">
        <v>93.534999999999997</v>
      </c>
      <c r="H2924">
        <v>1075.8499999999999</v>
      </c>
      <c r="I2924">
        <v>1.1769000000000001</v>
      </c>
      <c r="J2924">
        <v>6.4066999999999998</v>
      </c>
      <c r="K2924">
        <v>289.80529999999999</v>
      </c>
      <c r="L2924">
        <v>7655</v>
      </c>
      <c r="M2924">
        <v>54.09</v>
      </c>
      <c r="N2924">
        <v>1298.17</v>
      </c>
      <c r="O2924">
        <v>2.89</v>
      </c>
      <c r="P2924">
        <v>9.51</v>
      </c>
      <c r="Q2924">
        <v>3.47</v>
      </c>
      <c r="R2924">
        <v>1.1599999999999999</v>
      </c>
      <c r="S2924">
        <v>1.64</v>
      </c>
      <c r="T2924">
        <v>1.1599999999999999</v>
      </c>
      <c r="U2924">
        <v>1391</v>
      </c>
      <c r="V2924">
        <v>2779.03</v>
      </c>
      <c r="W2924">
        <v>7645.51</v>
      </c>
      <c r="X2924">
        <v>12165.79</v>
      </c>
      <c r="Y2924">
        <v>2451.58</v>
      </c>
      <c r="Z2924">
        <v>22694.5</v>
      </c>
    </row>
    <row r="2925" spans="2:26" x14ac:dyDescent="0.25">
      <c r="B2925" s="3">
        <v>43260</v>
      </c>
      <c r="C2925">
        <v>368.02</v>
      </c>
      <c r="D2925">
        <v>3.8740000000000001</v>
      </c>
      <c r="E2925">
        <v>98.44</v>
      </c>
      <c r="F2925">
        <v>99.221100000000007</v>
      </c>
      <c r="G2925">
        <v>93.534999999999997</v>
      </c>
      <c r="H2925">
        <v>1075.8499999999999</v>
      </c>
      <c r="I2925">
        <v>1.1769000000000001</v>
      </c>
      <c r="J2925">
        <v>6.4066999999999998</v>
      </c>
      <c r="K2925">
        <v>289.80529999999999</v>
      </c>
      <c r="L2925">
        <v>7655</v>
      </c>
      <c r="M2925">
        <v>54.09</v>
      </c>
      <c r="N2925">
        <v>1298.17</v>
      </c>
      <c r="O2925">
        <v>2.89</v>
      </c>
      <c r="P2925">
        <v>9.51</v>
      </c>
      <c r="Q2925">
        <v>3.47</v>
      </c>
      <c r="R2925">
        <v>1.1599999999999999</v>
      </c>
      <c r="S2925">
        <v>1.64</v>
      </c>
      <c r="T2925">
        <v>1.1599999999999999</v>
      </c>
      <c r="U2925">
        <v>1391</v>
      </c>
      <c r="V2925">
        <v>2779.03</v>
      </c>
      <c r="W2925">
        <v>7645.51</v>
      </c>
      <c r="X2925">
        <v>12165.79</v>
      </c>
      <c r="Y2925">
        <v>2451.58</v>
      </c>
      <c r="Z2925">
        <v>22694.5</v>
      </c>
    </row>
    <row r="2926" spans="2:26" x14ac:dyDescent="0.25">
      <c r="B2926" s="3">
        <v>43259</v>
      </c>
      <c r="C2926">
        <v>368.02</v>
      </c>
      <c r="D2926">
        <v>3.8740000000000001</v>
      </c>
      <c r="E2926">
        <v>98.42</v>
      </c>
      <c r="F2926">
        <v>99.221100000000007</v>
      </c>
      <c r="G2926">
        <v>93.534999999999997</v>
      </c>
      <c r="H2926">
        <v>1075.8499999999999</v>
      </c>
      <c r="I2926">
        <v>1.1769000000000001</v>
      </c>
      <c r="J2926">
        <v>6.4066999999999998</v>
      </c>
      <c r="K2926">
        <v>289.80529999999999</v>
      </c>
      <c r="L2926">
        <v>7655</v>
      </c>
      <c r="M2926">
        <v>54.09</v>
      </c>
      <c r="N2926">
        <v>1298.17</v>
      </c>
      <c r="O2926">
        <v>2.89</v>
      </c>
      <c r="P2926">
        <v>9.51</v>
      </c>
      <c r="Q2926">
        <v>3.47</v>
      </c>
      <c r="R2926">
        <v>1.1599999999999999</v>
      </c>
      <c r="S2926">
        <v>1.64</v>
      </c>
      <c r="T2926">
        <v>1.1599999999999999</v>
      </c>
      <c r="U2926">
        <v>1391</v>
      </c>
      <c r="V2926">
        <v>2779.03</v>
      </c>
      <c r="W2926">
        <v>7645.51</v>
      </c>
      <c r="X2926">
        <v>12165.79</v>
      </c>
      <c r="Y2926">
        <v>2451.58</v>
      </c>
      <c r="Z2926">
        <v>22694.5</v>
      </c>
    </row>
    <row r="2927" spans="2:26" x14ac:dyDescent="0.25">
      <c r="B2927" s="3">
        <v>43258</v>
      </c>
      <c r="C2927">
        <v>366.9</v>
      </c>
      <c r="D2927">
        <v>3.8407</v>
      </c>
      <c r="E2927">
        <v>98.43</v>
      </c>
      <c r="F2927">
        <v>99.248999999999995</v>
      </c>
      <c r="G2927">
        <v>93.435000000000002</v>
      </c>
      <c r="H2927">
        <v>1069.0999999999999</v>
      </c>
      <c r="I2927">
        <v>1.18</v>
      </c>
      <c r="J2927">
        <v>6.3921000000000001</v>
      </c>
      <c r="K2927">
        <v>274.34039999999999</v>
      </c>
      <c r="L2927">
        <v>7705</v>
      </c>
      <c r="M2927">
        <v>53.83</v>
      </c>
      <c r="N2927">
        <v>1297.18</v>
      </c>
      <c r="O2927">
        <v>2.93</v>
      </c>
      <c r="P2927">
        <v>9.5</v>
      </c>
      <c r="Q2927">
        <v>3.44</v>
      </c>
      <c r="R2927">
        <v>1.1499999999999999</v>
      </c>
      <c r="S2927">
        <v>1.63</v>
      </c>
      <c r="T2927">
        <v>1.1399999999999999</v>
      </c>
      <c r="U2927">
        <v>1395</v>
      </c>
      <c r="V2927">
        <v>2770.37</v>
      </c>
      <c r="W2927">
        <v>7635.07</v>
      </c>
      <c r="X2927">
        <v>12407.8</v>
      </c>
      <c r="Y2927">
        <v>2470.58</v>
      </c>
      <c r="Z2927">
        <v>22823.26</v>
      </c>
    </row>
    <row r="2928" spans="2:26" x14ac:dyDescent="0.25">
      <c r="B2928" s="3">
        <v>43257</v>
      </c>
      <c r="C2928">
        <v>360.78</v>
      </c>
      <c r="D2928">
        <v>3.8275000000000001</v>
      </c>
      <c r="E2928">
        <v>98.43</v>
      </c>
      <c r="F2928">
        <v>99.25</v>
      </c>
      <c r="G2928">
        <v>93.614000000000004</v>
      </c>
      <c r="H2928">
        <v>1070.8499999999999</v>
      </c>
      <c r="I2928">
        <v>1.1774</v>
      </c>
      <c r="J2928">
        <v>6.3883999999999999</v>
      </c>
      <c r="K2928">
        <v>277.09690000000001</v>
      </c>
      <c r="L2928">
        <v>7540</v>
      </c>
      <c r="M2928">
        <v>53.4</v>
      </c>
      <c r="N2928">
        <v>1296.4000000000001</v>
      </c>
      <c r="O2928">
        <v>2.8959999999999999</v>
      </c>
      <c r="P2928">
        <v>9.4450000000000003</v>
      </c>
      <c r="Q2928">
        <v>3.44</v>
      </c>
      <c r="R2928">
        <v>1.1399999999999999</v>
      </c>
      <c r="S2928">
        <v>1.62</v>
      </c>
      <c r="T2928">
        <v>1.1499999999999999</v>
      </c>
      <c r="U2928">
        <v>1340</v>
      </c>
      <c r="V2928">
        <v>2772.35</v>
      </c>
      <c r="W2928">
        <v>7689.24</v>
      </c>
      <c r="X2928">
        <v>12283.58</v>
      </c>
      <c r="Y2928">
        <v>2453.7600000000002</v>
      </c>
      <c r="Z2928">
        <v>22625.73</v>
      </c>
    </row>
    <row r="2929" spans="2:26" x14ac:dyDescent="0.25">
      <c r="B2929" s="3">
        <v>43256</v>
      </c>
      <c r="C2929">
        <v>362.47</v>
      </c>
      <c r="D2929">
        <v>3.8784000000000001</v>
      </c>
      <c r="E2929">
        <v>98.41</v>
      </c>
      <c r="F2929">
        <v>99.254999999999995</v>
      </c>
      <c r="G2929">
        <v>93.876000000000005</v>
      </c>
      <c r="H2929">
        <v>1070.8499999999999</v>
      </c>
      <c r="I2929">
        <v>1.1718</v>
      </c>
      <c r="J2929">
        <v>6.4061000000000003</v>
      </c>
      <c r="K2929">
        <v>281.35199999999998</v>
      </c>
      <c r="L2929">
        <v>7625</v>
      </c>
      <c r="M2929">
        <v>53.81</v>
      </c>
      <c r="N2929">
        <v>1296.4000000000001</v>
      </c>
      <c r="O2929">
        <v>2.89</v>
      </c>
      <c r="P2929">
        <v>9.4600000000000009</v>
      </c>
      <c r="Q2929">
        <v>3.51</v>
      </c>
      <c r="R2929">
        <v>1.1499999999999999</v>
      </c>
      <c r="S2929">
        <v>1.63</v>
      </c>
      <c r="T2929">
        <v>1.1599999999999999</v>
      </c>
      <c r="U2929">
        <v>1249</v>
      </c>
      <c r="V2929">
        <v>2748.8</v>
      </c>
      <c r="W2929">
        <v>7637.86</v>
      </c>
      <c r="X2929">
        <v>12259.32</v>
      </c>
      <c r="Y2929">
        <v>2453.7600000000002</v>
      </c>
      <c r="Z2929">
        <v>22539.54</v>
      </c>
    </row>
    <row r="2930" spans="2:26" x14ac:dyDescent="0.25">
      <c r="B2930" s="3">
        <v>43255</v>
      </c>
      <c r="C2930">
        <v>359.64</v>
      </c>
      <c r="D2930">
        <v>3.8679000000000001</v>
      </c>
      <c r="E2930">
        <v>98.39</v>
      </c>
      <c r="F2930">
        <v>99.253299999999996</v>
      </c>
      <c r="G2930">
        <v>94.037999999999997</v>
      </c>
      <c r="H2930">
        <v>1071.95</v>
      </c>
      <c r="I2930">
        <v>1.1698999999999999</v>
      </c>
      <c r="J2930">
        <v>6.4080000000000004</v>
      </c>
      <c r="K2930">
        <v>285.79919999999998</v>
      </c>
      <c r="L2930">
        <v>7500</v>
      </c>
      <c r="M2930">
        <v>53.73</v>
      </c>
      <c r="N2930">
        <v>1292.02</v>
      </c>
      <c r="O2930">
        <v>2.93</v>
      </c>
      <c r="P2930">
        <v>9.4149999999999991</v>
      </c>
      <c r="Q2930">
        <v>3.5</v>
      </c>
      <c r="R2930">
        <v>1.1399999999999999</v>
      </c>
      <c r="S2930">
        <v>1.62</v>
      </c>
      <c r="T2930">
        <v>1.1499999999999999</v>
      </c>
      <c r="U2930">
        <v>1193</v>
      </c>
      <c r="V2930">
        <v>2746.87</v>
      </c>
      <c r="W2930">
        <v>7606.46</v>
      </c>
      <c r="X2930">
        <v>12249.58</v>
      </c>
      <c r="Y2930">
        <v>2447.7600000000002</v>
      </c>
      <c r="Z2930">
        <v>22475.94</v>
      </c>
    </row>
    <row r="2931" spans="2:26" x14ac:dyDescent="0.25">
      <c r="B2931" s="3">
        <v>43254</v>
      </c>
      <c r="C2931">
        <v>366.2</v>
      </c>
      <c r="D2931">
        <v>3.9398</v>
      </c>
      <c r="E2931">
        <v>98.37</v>
      </c>
      <c r="F2931">
        <v>99.227900000000005</v>
      </c>
      <c r="G2931">
        <v>94.156000000000006</v>
      </c>
      <c r="H2931">
        <v>1075</v>
      </c>
      <c r="I2931">
        <v>1.1658999999999999</v>
      </c>
      <c r="J2931">
        <v>6.4203999999999999</v>
      </c>
      <c r="K2931">
        <v>284.70609999999999</v>
      </c>
      <c r="L2931">
        <v>7440</v>
      </c>
      <c r="M2931">
        <v>54.19</v>
      </c>
      <c r="N2931">
        <v>1293.4000000000001</v>
      </c>
      <c r="O2931">
        <v>2.9620000000000002</v>
      </c>
      <c r="P2931">
        <v>9.3699999999999992</v>
      </c>
      <c r="Q2931">
        <v>3.56</v>
      </c>
      <c r="R2931">
        <v>1.1499999999999999</v>
      </c>
      <c r="S2931">
        <v>1.63</v>
      </c>
      <c r="T2931">
        <v>1.1499999999999999</v>
      </c>
      <c r="U2931">
        <v>1156</v>
      </c>
      <c r="V2931">
        <v>2734.62</v>
      </c>
      <c r="W2931">
        <v>7554.33</v>
      </c>
      <c r="X2931">
        <v>12020.09</v>
      </c>
      <c r="Y2931">
        <v>2438.96</v>
      </c>
      <c r="Z2931">
        <v>22171.35</v>
      </c>
    </row>
    <row r="2932" spans="2:26" x14ac:dyDescent="0.25">
      <c r="B2932" s="3">
        <v>43253</v>
      </c>
      <c r="C2932">
        <v>366.2</v>
      </c>
      <c r="D2932">
        <v>3.9398</v>
      </c>
      <c r="E2932">
        <v>98.37</v>
      </c>
      <c r="F2932">
        <v>99.227900000000005</v>
      </c>
      <c r="G2932">
        <v>94.156000000000006</v>
      </c>
      <c r="H2932">
        <v>1075</v>
      </c>
      <c r="I2932">
        <v>1.1658999999999999</v>
      </c>
      <c r="J2932">
        <v>6.4203999999999999</v>
      </c>
      <c r="K2932">
        <v>284.70609999999999</v>
      </c>
      <c r="L2932">
        <v>7440</v>
      </c>
      <c r="M2932">
        <v>54.19</v>
      </c>
      <c r="N2932">
        <v>1293.4000000000001</v>
      </c>
      <c r="O2932">
        <v>2.9620000000000002</v>
      </c>
      <c r="P2932">
        <v>9.3699999999999992</v>
      </c>
      <c r="Q2932">
        <v>3.56</v>
      </c>
      <c r="R2932">
        <v>1.1499999999999999</v>
      </c>
      <c r="S2932">
        <v>1.63</v>
      </c>
      <c r="T2932">
        <v>1.1499999999999999</v>
      </c>
      <c r="U2932">
        <v>1156</v>
      </c>
      <c r="V2932">
        <v>2734.62</v>
      </c>
      <c r="W2932">
        <v>7554.33</v>
      </c>
      <c r="X2932">
        <v>12020.09</v>
      </c>
      <c r="Y2932">
        <v>2438.96</v>
      </c>
      <c r="Z2932">
        <v>22171.35</v>
      </c>
    </row>
    <row r="2933" spans="2:26" x14ac:dyDescent="0.25">
      <c r="B2933" s="3">
        <v>43252</v>
      </c>
      <c r="C2933">
        <v>366.2</v>
      </c>
      <c r="D2933">
        <v>3.9398</v>
      </c>
      <c r="E2933">
        <v>98.34</v>
      </c>
      <c r="F2933">
        <v>99.227900000000005</v>
      </c>
      <c r="G2933">
        <v>94.156000000000006</v>
      </c>
      <c r="H2933">
        <v>1075</v>
      </c>
      <c r="I2933">
        <v>1.1658999999999999</v>
      </c>
      <c r="J2933">
        <v>6.4203999999999999</v>
      </c>
      <c r="K2933">
        <v>284.70609999999999</v>
      </c>
      <c r="L2933">
        <v>7440</v>
      </c>
      <c r="M2933">
        <v>54.19</v>
      </c>
      <c r="N2933">
        <v>1293.4000000000001</v>
      </c>
      <c r="O2933">
        <v>2.9620000000000002</v>
      </c>
      <c r="P2933">
        <v>9.3699999999999992</v>
      </c>
      <c r="Q2933">
        <v>3.56</v>
      </c>
      <c r="R2933">
        <v>1.1499999999999999</v>
      </c>
      <c r="S2933">
        <v>1.63</v>
      </c>
      <c r="T2933">
        <v>1.1499999999999999</v>
      </c>
      <c r="U2933">
        <v>1156</v>
      </c>
      <c r="V2933">
        <v>2734.62</v>
      </c>
      <c r="W2933">
        <v>7554.33</v>
      </c>
      <c r="X2933">
        <v>12020.09</v>
      </c>
      <c r="Y2933">
        <v>2438.96</v>
      </c>
      <c r="Z2933">
        <v>22171.35</v>
      </c>
    </row>
    <row r="2934" spans="2:26" x14ac:dyDescent="0.25">
      <c r="B2934" s="3">
        <v>43251</v>
      </c>
      <c r="C2934">
        <v>366.68</v>
      </c>
      <c r="D2934">
        <v>3.9933999999999998</v>
      </c>
      <c r="E2934">
        <v>98.35</v>
      </c>
      <c r="F2934">
        <v>99.228899999999996</v>
      </c>
      <c r="G2934">
        <v>93.978999999999999</v>
      </c>
      <c r="H2934">
        <v>1077.78</v>
      </c>
      <c r="I2934">
        <v>1.1693</v>
      </c>
      <c r="J2934">
        <v>6.4105999999999996</v>
      </c>
      <c r="K2934">
        <v>289.77749999999997</v>
      </c>
      <c r="L2934">
        <v>7545</v>
      </c>
      <c r="M2934">
        <v>52.99</v>
      </c>
      <c r="N2934">
        <v>1298.51</v>
      </c>
      <c r="O2934">
        <v>2.952</v>
      </c>
      <c r="P2934">
        <v>9.3249999999999993</v>
      </c>
      <c r="Q2934">
        <v>3.62</v>
      </c>
      <c r="R2934">
        <v>1.1499999999999999</v>
      </c>
      <c r="S2934">
        <v>1.63</v>
      </c>
      <c r="T2934">
        <v>1.17</v>
      </c>
      <c r="U2934">
        <v>1090</v>
      </c>
      <c r="V2934">
        <v>2705.27</v>
      </c>
      <c r="W2934">
        <v>7442.12</v>
      </c>
      <c r="X2934">
        <v>11978.3</v>
      </c>
      <c r="Y2934">
        <v>2423.0100000000002</v>
      </c>
      <c r="Z2934">
        <v>22201.82</v>
      </c>
    </row>
    <row r="2935" spans="2:26" x14ac:dyDescent="0.25">
      <c r="B2935" s="3">
        <v>43250</v>
      </c>
      <c r="C2935">
        <v>360.69</v>
      </c>
      <c r="D2935">
        <v>3.9563999999999999</v>
      </c>
      <c r="E2935">
        <v>98.34</v>
      </c>
      <c r="F2935">
        <v>99.222999999999999</v>
      </c>
      <c r="G2935">
        <v>94.069000000000003</v>
      </c>
      <c r="H2935">
        <v>1080.9000000000001</v>
      </c>
      <c r="I2935">
        <v>1.1665000000000001</v>
      </c>
      <c r="J2935">
        <v>6.4189999999999996</v>
      </c>
      <c r="K2935">
        <v>289.11680000000001</v>
      </c>
      <c r="L2935">
        <v>7320</v>
      </c>
      <c r="M2935">
        <v>52.91</v>
      </c>
      <c r="N2935">
        <v>1301.3800000000001</v>
      </c>
      <c r="O2935">
        <v>2.8849999999999998</v>
      </c>
      <c r="P2935">
        <v>9.3249999999999993</v>
      </c>
      <c r="Q2935">
        <v>3.61</v>
      </c>
      <c r="R2935">
        <v>1.1499999999999999</v>
      </c>
      <c r="S2935">
        <v>1.63</v>
      </c>
      <c r="T2935">
        <v>1.1499999999999999</v>
      </c>
      <c r="U2935">
        <v>1042</v>
      </c>
      <c r="V2935">
        <v>2724.01</v>
      </c>
      <c r="W2935">
        <v>7462.45</v>
      </c>
      <c r="X2935">
        <v>11769.16</v>
      </c>
      <c r="Y2935">
        <v>2409.0300000000002</v>
      </c>
      <c r="Z2935">
        <v>22018.52</v>
      </c>
    </row>
    <row r="2936" spans="2:26" x14ac:dyDescent="0.25">
      <c r="B2936" s="3">
        <v>43249</v>
      </c>
      <c r="C2936">
        <v>365.03</v>
      </c>
      <c r="D2936">
        <v>4.0266999999999999</v>
      </c>
      <c r="E2936">
        <v>98.37</v>
      </c>
      <c r="F2936">
        <v>99.257499999999993</v>
      </c>
      <c r="G2936">
        <v>94.82</v>
      </c>
      <c r="H2936">
        <v>1076.75</v>
      </c>
      <c r="I2936">
        <v>1.1539999999999999</v>
      </c>
      <c r="J2936">
        <v>6.4176000000000002</v>
      </c>
      <c r="K2936">
        <v>291.00569999999999</v>
      </c>
      <c r="L2936">
        <v>7495</v>
      </c>
      <c r="M2936">
        <v>52.61</v>
      </c>
      <c r="N2936">
        <v>1298.77</v>
      </c>
      <c r="O2936">
        <v>2.875</v>
      </c>
      <c r="P2936">
        <v>9.3249999999999993</v>
      </c>
      <c r="Q2936">
        <v>3.72</v>
      </c>
      <c r="R2936">
        <v>1.1399999999999999</v>
      </c>
      <c r="S2936">
        <v>1.61</v>
      </c>
      <c r="T2936">
        <v>1.1499999999999999</v>
      </c>
      <c r="U2936">
        <v>1057</v>
      </c>
      <c r="V2936">
        <v>2689.86</v>
      </c>
      <c r="W2936">
        <v>7396.59</v>
      </c>
      <c r="X2936">
        <v>11959.08</v>
      </c>
      <c r="Y2936">
        <v>2457.25</v>
      </c>
      <c r="Z2936">
        <v>22358.43</v>
      </c>
    </row>
    <row r="2937" spans="2:26" x14ac:dyDescent="0.25">
      <c r="B2937" s="3">
        <v>43248</v>
      </c>
      <c r="C2937">
        <v>349.37</v>
      </c>
      <c r="D2937">
        <v>3.7942999999999998</v>
      </c>
      <c r="E2937">
        <v>98.42</v>
      </c>
      <c r="F2937">
        <v>99.345399999999998</v>
      </c>
      <c r="G2937">
        <v>94.418000000000006</v>
      </c>
      <c r="H2937">
        <v>1074</v>
      </c>
      <c r="I2937">
        <v>1.1625000000000001</v>
      </c>
      <c r="J2937">
        <v>6.3993000000000002</v>
      </c>
      <c r="K2937">
        <v>287.6001</v>
      </c>
      <c r="L2937">
        <v>7493.94</v>
      </c>
      <c r="M2937">
        <v>52.59</v>
      </c>
      <c r="N2937">
        <v>1299.04</v>
      </c>
      <c r="O2937">
        <v>2.9390000000000001</v>
      </c>
      <c r="P2937">
        <v>9.2899999999999991</v>
      </c>
      <c r="Q2937">
        <v>3.51</v>
      </c>
      <c r="R2937">
        <v>1.1100000000000001</v>
      </c>
      <c r="S2937">
        <v>1.57</v>
      </c>
      <c r="T2937">
        <v>1.1499999999999999</v>
      </c>
      <c r="U2937">
        <v>1077</v>
      </c>
      <c r="V2937">
        <v>2721.33</v>
      </c>
      <c r="W2937">
        <v>7433.85</v>
      </c>
      <c r="X2937">
        <v>12115.17</v>
      </c>
      <c r="Y2937">
        <v>2478.96</v>
      </c>
      <c r="Z2937">
        <v>22481.09</v>
      </c>
    </row>
    <row r="2938" spans="2:26" x14ac:dyDescent="0.25">
      <c r="B2938" s="3">
        <v>43247</v>
      </c>
      <c r="C2938">
        <v>349.37</v>
      </c>
      <c r="D2938">
        <v>3.7942999999999998</v>
      </c>
      <c r="E2938">
        <v>98.42</v>
      </c>
      <c r="F2938">
        <v>99.339600000000004</v>
      </c>
      <c r="G2938">
        <v>94.253</v>
      </c>
      <c r="H2938">
        <v>1077.9000000000001</v>
      </c>
      <c r="I2938">
        <v>1.1651</v>
      </c>
      <c r="J2938">
        <v>6.3917000000000002</v>
      </c>
      <c r="K2938">
        <v>295.18650000000002</v>
      </c>
      <c r="L2938">
        <v>7493.94</v>
      </c>
      <c r="M2938">
        <v>52.59</v>
      </c>
      <c r="N2938">
        <v>1302.25</v>
      </c>
      <c r="O2938">
        <v>2.9390000000000001</v>
      </c>
      <c r="P2938">
        <v>9.2899999999999991</v>
      </c>
      <c r="Q2938">
        <v>3.51</v>
      </c>
      <c r="R2938">
        <v>1.1100000000000001</v>
      </c>
      <c r="S2938">
        <v>1.57</v>
      </c>
      <c r="T2938">
        <v>1.1499999999999999</v>
      </c>
      <c r="U2938">
        <v>1077</v>
      </c>
      <c r="V2938">
        <v>2721.33</v>
      </c>
      <c r="W2938">
        <v>7433.85</v>
      </c>
      <c r="X2938">
        <v>12047.75</v>
      </c>
      <c r="Y2938">
        <v>2460.8000000000002</v>
      </c>
      <c r="Z2938">
        <v>22450.79</v>
      </c>
    </row>
    <row r="2939" spans="2:26" x14ac:dyDescent="0.25">
      <c r="B2939" s="3">
        <v>43246</v>
      </c>
      <c r="C2939">
        <v>349.37</v>
      </c>
      <c r="D2939">
        <v>3.7942999999999998</v>
      </c>
      <c r="E2939">
        <v>98.42</v>
      </c>
      <c r="F2939">
        <v>99.339600000000004</v>
      </c>
      <c r="G2939">
        <v>94.253</v>
      </c>
      <c r="H2939">
        <v>1077.9000000000001</v>
      </c>
      <c r="I2939">
        <v>1.1651</v>
      </c>
      <c r="J2939">
        <v>6.3917000000000002</v>
      </c>
      <c r="K2939">
        <v>295.18650000000002</v>
      </c>
      <c r="L2939">
        <v>7493.94</v>
      </c>
      <c r="M2939">
        <v>52.59</v>
      </c>
      <c r="N2939">
        <v>1302.25</v>
      </c>
      <c r="O2939">
        <v>2.9390000000000001</v>
      </c>
      <c r="P2939">
        <v>9.2899999999999991</v>
      </c>
      <c r="Q2939">
        <v>3.51</v>
      </c>
      <c r="R2939">
        <v>1.1100000000000001</v>
      </c>
      <c r="S2939">
        <v>1.57</v>
      </c>
      <c r="T2939">
        <v>1.1499999999999999</v>
      </c>
      <c r="U2939">
        <v>1077</v>
      </c>
      <c r="V2939">
        <v>2721.33</v>
      </c>
      <c r="W2939">
        <v>7433.85</v>
      </c>
      <c r="X2939">
        <v>12047.75</v>
      </c>
      <c r="Y2939">
        <v>2460.8000000000002</v>
      </c>
      <c r="Z2939">
        <v>22450.79</v>
      </c>
    </row>
    <row r="2940" spans="2:26" x14ac:dyDescent="0.25">
      <c r="B2940" s="3">
        <v>43245</v>
      </c>
      <c r="C2940">
        <v>349.37</v>
      </c>
      <c r="D2940">
        <v>3.7942999999999998</v>
      </c>
      <c r="E2940">
        <v>98.38</v>
      </c>
      <c r="F2940">
        <v>99.339600000000004</v>
      </c>
      <c r="G2940">
        <v>94.253</v>
      </c>
      <c r="H2940">
        <v>1077.9000000000001</v>
      </c>
      <c r="I2940">
        <v>1.1651</v>
      </c>
      <c r="J2940">
        <v>6.3917000000000002</v>
      </c>
      <c r="K2940">
        <v>295.18650000000002</v>
      </c>
      <c r="L2940">
        <v>7493.94</v>
      </c>
      <c r="M2940">
        <v>52.59</v>
      </c>
      <c r="N2940">
        <v>1302.25</v>
      </c>
      <c r="O2940">
        <v>2.9390000000000001</v>
      </c>
      <c r="P2940">
        <v>9.2899999999999991</v>
      </c>
      <c r="Q2940">
        <v>3.51</v>
      </c>
      <c r="R2940">
        <v>1.1100000000000001</v>
      </c>
      <c r="S2940">
        <v>1.57</v>
      </c>
      <c r="T2940">
        <v>1.1499999999999999</v>
      </c>
      <c r="U2940">
        <v>1077</v>
      </c>
      <c r="V2940">
        <v>2721.33</v>
      </c>
      <c r="W2940">
        <v>7433.85</v>
      </c>
      <c r="X2940">
        <v>12047.75</v>
      </c>
      <c r="Y2940">
        <v>2460.8000000000002</v>
      </c>
      <c r="Z2940">
        <v>22450.79</v>
      </c>
    </row>
    <row r="2941" spans="2:26" x14ac:dyDescent="0.25">
      <c r="B2941" s="3">
        <v>43244</v>
      </c>
      <c r="C2941">
        <v>348.47</v>
      </c>
      <c r="D2941">
        <v>3.7404999999999999</v>
      </c>
      <c r="E2941">
        <v>98.39</v>
      </c>
      <c r="F2941">
        <v>99.360200000000006</v>
      </c>
      <c r="G2941">
        <v>93.775000000000006</v>
      </c>
      <c r="H2941">
        <v>1079.6500000000001</v>
      </c>
      <c r="I2941">
        <v>1.1719999999999999</v>
      </c>
      <c r="J2941">
        <v>6.3784000000000001</v>
      </c>
      <c r="K2941">
        <v>296.57670000000002</v>
      </c>
      <c r="L2941">
        <v>7580</v>
      </c>
      <c r="M2941">
        <v>53.55</v>
      </c>
      <c r="N2941">
        <v>1304.6300000000001</v>
      </c>
      <c r="O2941">
        <v>2.94</v>
      </c>
      <c r="P2941">
        <v>9.3000000000000007</v>
      </c>
      <c r="Q2941">
        <v>3.45</v>
      </c>
      <c r="R2941">
        <v>1.0900000000000001</v>
      </c>
      <c r="S2941">
        <v>1.56</v>
      </c>
      <c r="T2941">
        <v>1.1499999999999999</v>
      </c>
      <c r="U2941">
        <v>1109</v>
      </c>
      <c r="V2941">
        <v>2727.76</v>
      </c>
      <c r="W2941">
        <v>7424.43</v>
      </c>
      <c r="X2941">
        <v>12152.62</v>
      </c>
      <c r="Y2941">
        <v>2466.0100000000002</v>
      </c>
      <c r="Z2941">
        <v>22437.01</v>
      </c>
    </row>
    <row r="2942" spans="2:26" x14ac:dyDescent="0.25">
      <c r="B2942" s="3">
        <v>43243</v>
      </c>
      <c r="C2942">
        <v>351.36</v>
      </c>
      <c r="D2942">
        <v>3.7397</v>
      </c>
      <c r="E2942">
        <v>98.41</v>
      </c>
      <c r="F2942">
        <v>99.376099999999994</v>
      </c>
      <c r="G2942">
        <v>94.003</v>
      </c>
      <c r="H2942">
        <v>1080.55</v>
      </c>
      <c r="I2942">
        <v>1.1697</v>
      </c>
      <c r="J2942">
        <v>6.3886000000000003</v>
      </c>
      <c r="K2942">
        <v>296.83330000000001</v>
      </c>
      <c r="L2942">
        <v>7590</v>
      </c>
      <c r="M2942">
        <v>53.73</v>
      </c>
      <c r="N2942">
        <v>1293.4100000000001</v>
      </c>
      <c r="O2942">
        <v>2.9140000000000001</v>
      </c>
      <c r="P2942">
        <v>9.3249999999999993</v>
      </c>
      <c r="Q2942">
        <v>3.44</v>
      </c>
      <c r="R2942">
        <v>1.0900000000000001</v>
      </c>
      <c r="S2942">
        <v>1.56</v>
      </c>
      <c r="T2942">
        <v>1.1399999999999999</v>
      </c>
      <c r="U2942">
        <v>1162</v>
      </c>
      <c r="V2942">
        <v>2733.29</v>
      </c>
      <c r="W2942">
        <v>7425.96</v>
      </c>
      <c r="X2942">
        <v>12090.79</v>
      </c>
      <c r="Y2942">
        <v>2471.91</v>
      </c>
      <c r="Z2942">
        <v>22689.74</v>
      </c>
    </row>
    <row r="2943" spans="2:26" x14ac:dyDescent="0.25">
      <c r="B2943" s="3">
        <v>43242</v>
      </c>
      <c r="C2943">
        <v>351.49</v>
      </c>
      <c r="D2943">
        <v>3.6684999999999999</v>
      </c>
      <c r="E2943">
        <v>98.45</v>
      </c>
      <c r="F2943">
        <v>99.398099999999999</v>
      </c>
      <c r="G2943">
        <v>93.608999999999995</v>
      </c>
      <c r="H2943">
        <v>1085.45</v>
      </c>
      <c r="I2943">
        <v>1.1778999999999999</v>
      </c>
      <c r="J2943">
        <v>6.3674999999999997</v>
      </c>
      <c r="K2943">
        <v>295.262</v>
      </c>
      <c r="L2943">
        <v>8180</v>
      </c>
      <c r="M2943">
        <v>54.59</v>
      </c>
      <c r="N2943">
        <v>1291.1400000000001</v>
      </c>
      <c r="O2943">
        <v>2.9079999999999999</v>
      </c>
      <c r="P2943">
        <v>9.4949999999999992</v>
      </c>
      <c r="Q2943">
        <v>3.36</v>
      </c>
      <c r="R2943">
        <v>1.08</v>
      </c>
      <c r="S2943">
        <v>1.55</v>
      </c>
      <c r="T2943">
        <v>1.1399999999999999</v>
      </c>
      <c r="U2943">
        <v>1199</v>
      </c>
      <c r="V2943">
        <v>2724.44</v>
      </c>
      <c r="W2943">
        <v>7378.46</v>
      </c>
      <c r="X2943">
        <v>12349.61</v>
      </c>
      <c r="Y2943">
        <v>2465.5700000000002</v>
      </c>
      <c r="Z2943">
        <v>22960.34</v>
      </c>
    </row>
    <row r="2944" spans="2:26" x14ac:dyDescent="0.25">
      <c r="B2944" s="3">
        <v>43241</v>
      </c>
      <c r="C2944">
        <v>358.08</v>
      </c>
      <c r="D2944">
        <v>3.6815000000000002</v>
      </c>
      <c r="E2944">
        <v>98.48</v>
      </c>
      <c r="F2944">
        <v>99.394099999999995</v>
      </c>
      <c r="G2944">
        <v>93.677000000000007</v>
      </c>
      <c r="H2944">
        <v>1085.45</v>
      </c>
      <c r="I2944">
        <v>1.1791</v>
      </c>
      <c r="J2944">
        <v>6.3834999999999997</v>
      </c>
      <c r="K2944">
        <v>293.09480000000002</v>
      </c>
      <c r="L2944">
        <v>8375</v>
      </c>
      <c r="M2944">
        <v>54.86</v>
      </c>
      <c r="N2944">
        <v>1292.5999999999999</v>
      </c>
      <c r="O2944">
        <v>2.81</v>
      </c>
      <c r="P2944">
        <v>9.2550000000000008</v>
      </c>
      <c r="Q2944">
        <v>3.36</v>
      </c>
      <c r="R2944">
        <v>1.0900000000000001</v>
      </c>
      <c r="S2944">
        <v>1.56</v>
      </c>
      <c r="T2944">
        <v>1.1499999999999999</v>
      </c>
      <c r="U2944">
        <v>1239</v>
      </c>
      <c r="V2944">
        <v>2733.01</v>
      </c>
      <c r="W2944">
        <v>7394.04</v>
      </c>
      <c r="X2944">
        <v>12349.61</v>
      </c>
      <c r="Y2944">
        <v>2465.5700000000002</v>
      </c>
      <c r="Z2944">
        <v>23002.37</v>
      </c>
    </row>
    <row r="2945" spans="2:26" x14ac:dyDescent="0.25">
      <c r="B2945" s="3">
        <v>43240</v>
      </c>
      <c r="C2945">
        <v>356.18</v>
      </c>
      <c r="D2945">
        <v>3.6684999999999999</v>
      </c>
      <c r="E2945">
        <v>98.48</v>
      </c>
      <c r="F2945">
        <v>99.399900000000002</v>
      </c>
      <c r="G2945">
        <v>93.637</v>
      </c>
      <c r="H2945">
        <v>1077.5999999999999</v>
      </c>
      <c r="I2945">
        <v>1.1772</v>
      </c>
      <c r="J2945">
        <v>6.38</v>
      </c>
      <c r="K2945">
        <v>289.39999999999998</v>
      </c>
      <c r="L2945">
        <v>8230</v>
      </c>
      <c r="M2945">
        <v>54.48</v>
      </c>
      <c r="N2945">
        <v>1293.04</v>
      </c>
      <c r="O2945">
        <v>2.847</v>
      </c>
      <c r="P2945">
        <v>9.1050000000000004</v>
      </c>
      <c r="Q2945">
        <v>3.37</v>
      </c>
      <c r="R2945">
        <v>1.0900000000000001</v>
      </c>
      <c r="S2945">
        <v>1.56</v>
      </c>
      <c r="T2945">
        <v>1.1499999999999999</v>
      </c>
      <c r="U2945">
        <v>1273</v>
      </c>
      <c r="V2945">
        <v>2712.97</v>
      </c>
      <c r="W2945">
        <v>7354.34</v>
      </c>
      <c r="X2945">
        <v>12355.13</v>
      </c>
      <c r="Y2945">
        <v>2460.65</v>
      </c>
      <c r="Z2945">
        <v>22930.36</v>
      </c>
    </row>
    <row r="2946" spans="2:26" x14ac:dyDescent="0.25">
      <c r="B2946" s="3">
        <v>43239</v>
      </c>
      <c r="C2946">
        <v>356.18</v>
      </c>
      <c r="D2946">
        <v>3.6684999999999999</v>
      </c>
      <c r="E2946">
        <v>98.48</v>
      </c>
      <c r="F2946">
        <v>99.399900000000002</v>
      </c>
      <c r="G2946">
        <v>93.637</v>
      </c>
      <c r="H2946">
        <v>1077.5999999999999</v>
      </c>
      <c r="I2946">
        <v>1.1772</v>
      </c>
      <c r="J2946">
        <v>6.38</v>
      </c>
      <c r="K2946">
        <v>289.39999999999998</v>
      </c>
      <c r="L2946">
        <v>8230</v>
      </c>
      <c r="M2946">
        <v>54.48</v>
      </c>
      <c r="N2946">
        <v>1293.04</v>
      </c>
      <c r="O2946">
        <v>2.847</v>
      </c>
      <c r="P2946">
        <v>9.1050000000000004</v>
      </c>
      <c r="Q2946">
        <v>3.37</v>
      </c>
      <c r="R2946">
        <v>1.0900000000000001</v>
      </c>
      <c r="S2946">
        <v>1.56</v>
      </c>
      <c r="T2946">
        <v>1.1499999999999999</v>
      </c>
      <c r="U2946">
        <v>1273</v>
      </c>
      <c r="V2946">
        <v>2712.97</v>
      </c>
      <c r="W2946">
        <v>7354.34</v>
      </c>
      <c r="X2946">
        <v>12355.13</v>
      </c>
      <c r="Y2946">
        <v>2460.65</v>
      </c>
      <c r="Z2946">
        <v>22930.36</v>
      </c>
    </row>
    <row r="2947" spans="2:26" x14ac:dyDescent="0.25">
      <c r="B2947" s="3">
        <v>43238</v>
      </c>
      <c r="C2947">
        <v>356.18</v>
      </c>
      <c r="D2947">
        <v>3.6684999999999999</v>
      </c>
      <c r="E2947">
        <v>98.47</v>
      </c>
      <c r="F2947">
        <v>99.399900000000002</v>
      </c>
      <c r="G2947">
        <v>93.637</v>
      </c>
      <c r="H2947">
        <v>1077.5999999999999</v>
      </c>
      <c r="I2947">
        <v>1.1772</v>
      </c>
      <c r="J2947">
        <v>6.38</v>
      </c>
      <c r="K2947">
        <v>289.39999999999998</v>
      </c>
      <c r="L2947">
        <v>8230</v>
      </c>
      <c r="M2947">
        <v>54.48</v>
      </c>
      <c r="N2947">
        <v>1293.04</v>
      </c>
      <c r="O2947">
        <v>2.847</v>
      </c>
      <c r="P2947">
        <v>9.1050000000000004</v>
      </c>
      <c r="Q2947">
        <v>3.37</v>
      </c>
      <c r="R2947">
        <v>1.0900000000000001</v>
      </c>
      <c r="S2947">
        <v>1.56</v>
      </c>
      <c r="T2947">
        <v>1.1499999999999999</v>
      </c>
      <c r="U2947">
        <v>1273</v>
      </c>
      <c r="V2947">
        <v>2712.97</v>
      </c>
      <c r="W2947">
        <v>7354.34</v>
      </c>
      <c r="X2947">
        <v>12355.13</v>
      </c>
      <c r="Y2947">
        <v>2460.65</v>
      </c>
      <c r="Z2947">
        <v>22930.36</v>
      </c>
    </row>
    <row r="2948" spans="2:26" x14ac:dyDescent="0.25">
      <c r="B2948" s="3">
        <v>43237</v>
      </c>
      <c r="C2948">
        <v>348.15</v>
      </c>
      <c r="D2948">
        <v>3.5870000000000002</v>
      </c>
      <c r="E2948">
        <v>98.48</v>
      </c>
      <c r="F2948">
        <v>99.419399999999996</v>
      </c>
      <c r="G2948">
        <v>93.468999999999994</v>
      </c>
      <c r="H2948">
        <v>1081.2</v>
      </c>
      <c r="I2948">
        <v>1.1795</v>
      </c>
      <c r="J2948">
        <v>6.3672000000000004</v>
      </c>
      <c r="K2948">
        <v>292.7647</v>
      </c>
      <c r="L2948">
        <v>8180</v>
      </c>
      <c r="M2948">
        <v>54.51</v>
      </c>
      <c r="N2948">
        <v>1290.79</v>
      </c>
      <c r="O2948">
        <v>2.859</v>
      </c>
      <c r="P2948">
        <v>8.875</v>
      </c>
      <c r="Q2948">
        <v>3.32</v>
      </c>
      <c r="R2948">
        <v>1.0900000000000001</v>
      </c>
      <c r="S2948">
        <v>1.56</v>
      </c>
      <c r="T2948">
        <v>1.1399999999999999</v>
      </c>
      <c r="U2948">
        <v>1305</v>
      </c>
      <c r="V2948">
        <v>2720.13</v>
      </c>
      <c r="W2948">
        <v>7382.47</v>
      </c>
      <c r="X2948">
        <v>12278.43</v>
      </c>
      <c r="Y2948">
        <v>2448.4499999999998</v>
      </c>
      <c r="Z2948">
        <v>22838.37</v>
      </c>
    </row>
    <row r="2949" spans="2:26" x14ac:dyDescent="0.25">
      <c r="B2949" s="3">
        <v>43236</v>
      </c>
      <c r="C2949">
        <v>343.75</v>
      </c>
      <c r="D2949">
        <v>3.5743999999999998</v>
      </c>
      <c r="E2949">
        <v>98.48</v>
      </c>
      <c r="F2949">
        <v>99.419600000000003</v>
      </c>
      <c r="G2949">
        <v>93.391999999999996</v>
      </c>
      <c r="H2949">
        <v>1077.8</v>
      </c>
      <c r="I2949">
        <v>1.1808000000000001</v>
      </c>
      <c r="J2949">
        <v>6.3715000000000002</v>
      </c>
      <c r="K2949">
        <v>293.20249999999999</v>
      </c>
      <c r="L2949">
        <v>8250</v>
      </c>
      <c r="M2949">
        <v>53.89</v>
      </c>
      <c r="N2949">
        <v>1290.73</v>
      </c>
      <c r="O2949">
        <v>2.8149999999999999</v>
      </c>
      <c r="P2949">
        <v>8.6</v>
      </c>
      <c r="Q2949">
        <v>3.31</v>
      </c>
      <c r="R2949">
        <v>1.08</v>
      </c>
      <c r="S2949">
        <v>1.54</v>
      </c>
      <c r="T2949">
        <v>1.1399999999999999</v>
      </c>
      <c r="U2949">
        <v>1403</v>
      </c>
      <c r="V2949">
        <v>2722.46</v>
      </c>
      <c r="W2949">
        <v>7398.3</v>
      </c>
      <c r="X2949">
        <v>12440.12</v>
      </c>
      <c r="Y2949">
        <v>2459.8200000000002</v>
      </c>
      <c r="Z2949">
        <v>22717.23</v>
      </c>
    </row>
    <row r="2950" spans="2:26" x14ac:dyDescent="0.25">
      <c r="B2950" s="3">
        <v>43235</v>
      </c>
      <c r="C2950">
        <v>347.75</v>
      </c>
      <c r="D2950">
        <v>3.5947</v>
      </c>
      <c r="E2950">
        <v>98.48</v>
      </c>
      <c r="F2950">
        <v>99.423299999999998</v>
      </c>
      <c r="G2950">
        <v>93.218999999999994</v>
      </c>
      <c r="H2950">
        <v>1073.7</v>
      </c>
      <c r="I2950">
        <v>1.1838</v>
      </c>
      <c r="J2950">
        <v>6.3775000000000004</v>
      </c>
      <c r="K2950">
        <v>295.67079999999999</v>
      </c>
      <c r="L2950">
        <v>8555</v>
      </c>
      <c r="M2950">
        <v>54.01</v>
      </c>
      <c r="N2950">
        <v>1290.53</v>
      </c>
      <c r="O2950">
        <v>2.8359999999999999</v>
      </c>
      <c r="P2950">
        <v>7.97</v>
      </c>
      <c r="Q2950">
        <v>3.32</v>
      </c>
      <c r="R2950">
        <v>1.0900000000000001</v>
      </c>
      <c r="S2950">
        <v>1.54</v>
      </c>
      <c r="T2950">
        <v>1.1399999999999999</v>
      </c>
      <c r="U2950">
        <v>1468</v>
      </c>
      <c r="V2950">
        <v>2711.45</v>
      </c>
      <c r="W2950">
        <v>7351.63</v>
      </c>
      <c r="X2950">
        <v>12440.75</v>
      </c>
      <c r="Y2950">
        <v>2458.54</v>
      </c>
      <c r="Z2950">
        <v>22818.02</v>
      </c>
    </row>
    <row r="2951" spans="2:26" x14ac:dyDescent="0.25">
      <c r="B2951" s="3">
        <v>43234</v>
      </c>
      <c r="C2951">
        <v>345.3</v>
      </c>
      <c r="D2951">
        <v>3.5851999999999999</v>
      </c>
      <c r="E2951">
        <v>98.48</v>
      </c>
      <c r="F2951">
        <v>99.428600000000003</v>
      </c>
      <c r="G2951">
        <v>92.587000000000003</v>
      </c>
      <c r="H2951">
        <v>1067.9000000000001</v>
      </c>
      <c r="I2951">
        <v>1.1927000000000001</v>
      </c>
      <c r="J2951">
        <v>6.3392999999999997</v>
      </c>
      <c r="K2951">
        <v>295.73099999999999</v>
      </c>
      <c r="L2951">
        <v>8755</v>
      </c>
      <c r="M2951">
        <v>53.58</v>
      </c>
      <c r="N2951">
        <v>1313.5</v>
      </c>
      <c r="O2951">
        <v>2.8420000000000001</v>
      </c>
      <c r="P2951">
        <v>7.97</v>
      </c>
      <c r="Q2951">
        <v>3.32</v>
      </c>
      <c r="R2951">
        <v>1.08</v>
      </c>
      <c r="S2951">
        <v>1.53</v>
      </c>
      <c r="T2951">
        <v>1.1299999999999999</v>
      </c>
      <c r="U2951">
        <v>1476</v>
      </c>
      <c r="V2951">
        <v>2730.13</v>
      </c>
      <c r="W2951">
        <v>7411.32</v>
      </c>
      <c r="X2951">
        <v>12544.55</v>
      </c>
      <c r="Y2951">
        <v>2476.11</v>
      </c>
      <c r="Z2951">
        <v>22865.86</v>
      </c>
    </row>
    <row r="2952" spans="2:26" x14ac:dyDescent="0.25">
      <c r="B2952" s="3">
        <v>43233</v>
      </c>
      <c r="C2952">
        <v>346.5</v>
      </c>
      <c r="D2952">
        <v>3.589</v>
      </c>
      <c r="E2952">
        <v>98.48</v>
      </c>
      <c r="F2952">
        <v>99.432000000000002</v>
      </c>
      <c r="G2952">
        <v>92.537000000000006</v>
      </c>
      <c r="H2952">
        <v>1069.4000000000001</v>
      </c>
      <c r="I2952">
        <v>1.1942999999999999</v>
      </c>
      <c r="J2952">
        <v>6.3339999999999996</v>
      </c>
      <c r="K2952">
        <v>296.58699999999999</v>
      </c>
      <c r="L2952">
        <v>8625</v>
      </c>
      <c r="M2952">
        <v>53.25</v>
      </c>
      <c r="N2952">
        <v>1319.3</v>
      </c>
      <c r="O2952">
        <v>2.806</v>
      </c>
      <c r="P2952">
        <v>7.97</v>
      </c>
      <c r="Q2952">
        <v>3.33</v>
      </c>
      <c r="R2952">
        <v>1.0900000000000001</v>
      </c>
      <c r="S2952">
        <v>1.55</v>
      </c>
      <c r="T2952">
        <v>1.1499999999999999</v>
      </c>
      <c r="U2952">
        <v>1472</v>
      </c>
      <c r="V2952">
        <v>2727.72</v>
      </c>
      <c r="W2952">
        <v>7402.88</v>
      </c>
      <c r="X2952">
        <v>12345.3</v>
      </c>
      <c r="Y2952">
        <v>2477.71</v>
      </c>
      <c r="Z2952">
        <v>22758.48</v>
      </c>
    </row>
    <row r="2953" spans="2:26" x14ac:dyDescent="0.25">
      <c r="B2953" s="3">
        <v>43232</v>
      </c>
      <c r="C2953">
        <v>346.5</v>
      </c>
      <c r="D2953">
        <v>3.589</v>
      </c>
      <c r="E2953">
        <v>98.48</v>
      </c>
      <c r="F2953">
        <v>99.432000000000002</v>
      </c>
      <c r="G2953">
        <v>92.537000000000006</v>
      </c>
      <c r="H2953">
        <v>1069.4000000000001</v>
      </c>
      <c r="I2953">
        <v>1.1942999999999999</v>
      </c>
      <c r="J2953">
        <v>6.3339999999999996</v>
      </c>
      <c r="K2953">
        <v>296.58699999999999</v>
      </c>
      <c r="L2953">
        <v>8625</v>
      </c>
      <c r="M2953">
        <v>53.25</v>
      </c>
      <c r="N2953">
        <v>1319.3</v>
      </c>
      <c r="O2953">
        <v>2.806</v>
      </c>
      <c r="P2953">
        <v>7.97</v>
      </c>
      <c r="Q2953">
        <v>3.33</v>
      </c>
      <c r="R2953">
        <v>1.0900000000000001</v>
      </c>
      <c r="S2953">
        <v>1.55</v>
      </c>
      <c r="T2953">
        <v>1.1499999999999999</v>
      </c>
      <c r="U2953">
        <v>1472</v>
      </c>
      <c r="V2953">
        <v>2727.72</v>
      </c>
      <c r="W2953">
        <v>7402.88</v>
      </c>
      <c r="X2953">
        <v>12345.3</v>
      </c>
      <c r="Y2953">
        <v>2477.71</v>
      </c>
      <c r="Z2953">
        <v>22758.48</v>
      </c>
    </row>
    <row r="2954" spans="2:26" x14ac:dyDescent="0.25">
      <c r="B2954" s="3">
        <v>43231</v>
      </c>
      <c r="C2954">
        <v>346.5</v>
      </c>
      <c r="D2954">
        <v>3.589</v>
      </c>
      <c r="E2954">
        <v>98.46</v>
      </c>
      <c r="F2954">
        <v>99.432000000000002</v>
      </c>
      <c r="G2954">
        <v>92.537000000000006</v>
      </c>
      <c r="H2954">
        <v>1069.4000000000001</v>
      </c>
      <c r="I2954">
        <v>1.1942999999999999</v>
      </c>
      <c r="J2954">
        <v>6.3339999999999996</v>
      </c>
      <c r="K2954">
        <v>296.58699999999999</v>
      </c>
      <c r="L2954">
        <v>8625</v>
      </c>
      <c r="M2954">
        <v>53.25</v>
      </c>
      <c r="N2954">
        <v>1319.3</v>
      </c>
      <c r="O2954">
        <v>2.806</v>
      </c>
      <c r="P2954">
        <v>7.97</v>
      </c>
      <c r="Q2954">
        <v>3.33</v>
      </c>
      <c r="R2954">
        <v>1.0900000000000001</v>
      </c>
      <c r="S2954">
        <v>1.55</v>
      </c>
      <c r="T2954">
        <v>1.1499999999999999</v>
      </c>
      <c r="U2954">
        <v>1472</v>
      </c>
      <c r="V2954">
        <v>2727.72</v>
      </c>
      <c r="W2954">
        <v>7402.88</v>
      </c>
      <c r="X2954">
        <v>12345.3</v>
      </c>
      <c r="Y2954">
        <v>2477.71</v>
      </c>
      <c r="Z2954">
        <v>22758.48</v>
      </c>
    </row>
    <row r="2955" spans="2:26" x14ac:dyDescent="0.25">
      <c r="B2955" s="3">
        <v>43230</v>
      </c>
      <c r="C2955">
        <v>350.19</v>
      </c>
      <c r="D2955">
        <v>3.6335000000000002</v>
      </c>
      <c r="E2955">
        <v>98.47</v>
      </c>
      <c r="F2955">
        <v>99.429299999999998</v>
      </c>
      <c r="G2955">
        <v>92.65</v>
      </c>
      <c r="H2955">
        <v>1073.05</v>
      </c>
      <c r="I2955">
        <v>1.1915</v>
      </c>
      <c r="J2955">
        <v>6.3491999999999997</v>
      </c>
      <c r="K2955">
        <v>300.255</v>
      </c>
      <c r="L2955">
        <v>9090</v>
      </c>
      <c r="M2955">
        <v>53.06</v>
      </c>
      <c r="N2955">
        <v>1321.6</v>
      </c>
      <c r="O2955">
        <v>2.8140000000000001</v>
      </c>
      <c r="P2955">
        <v>7.95</v>
      </c>
      <c r="Q2955">
        <v>3.36</v>
      </c>
      <c r="R2955">
        <v>1.1100000000000001</v>
      </c>
      <c r="S2955">
        <v>1.57</v>
      </c>
      <c r="T2955">
        <v>1.1499999999999999</v>
      </c>
      <c r="U2955">
        <v>1453</v>
      </c>
      <c r="V2955">
        <v>2723.07</v>
      </c>
      <c r="W2955">
        <v>7404.98</v>
      </c>
      <c r="X2955">
        <v>12233.96</v>
      </c>
      <c r="Y2955">
        <v>2464.16</v>
      </c>
      <c r="Z2955">
        <v>22497.18</v>
      </c>
    </row>
    <row r="2956" spans="2:26" x14ac:dyDescent="0.25">
      <c r="B2956" s="3">
        <v>43229</v>
      </c>
      <c r="C2956">
        <v>361.67</v>
      </c>
      <c r="D2956">
        <v>3.6709999999999998</v>
      </c>
      <c r="E2956">
        <v>98.48</v>
      </c>
      <c r="F2956">
        <v>99.421999999999997</v>
      </c>
      <c r="G2956">
        <v>93.04</v>
      </c>
      <c r="H2956">
        <v>1080.95</v>
      </c>
      <c r="I2956">
        <v>1.1851</v>
      </c>
      <c r="J2956">
        <v>6.3623000000000003</v>
      </c>
      <c r="K2956">
        <v>300.41480000000001</v>
      </c>
      <c r="L2956">
        <v>9280</v>
      </c>
      <c r="M2956">
        <v>52.71</v>
      </c>
      <c r="N2956">
        <v>1312.72</v>
      </c>
      <c r="O2956">
        <v>2.7370000000000001</v>
      </c>
      <c r="P2956">
        <v>7.95</v>
      </c>
      <c r="Q2956">
        <v>3.37</v>
      </c>
      <c r="R2956">
        <v>1.1100000000000001</v>
      </c>
      <c r="S2956">
        <v>1.56</v>
      </c>
      <c r="T2956">
        <v>1.1399999999999999</v>
      </c>
      <c r="U2956">
        <v>1465</v>
      </c>
      <c r="V2956">
        <v>2697.79</v>
      </c>
      <c r="W2956">
        <v>7339.91</v>
      </c>
      <c r="X2956">
        <v>12185.44</v>
      </c>
      <c r="Y2956">
        <v>2443.98</v>
      </c>
      <c r="Z2956">
        <v>22408.880000000001</v>
      </c>
    </row>
    <row r="2957" spans="2:26" x14ac:dyDescent="0.25">
      <c r="B2957" s="3">
        <v>43228</v>
      </c>
      <c r="C2957">
        <v>361.9</v>
      </c>
      <c r="D2957">
        <v>3.6637</v>
      </c>
      <c r="E2957">
        <v>98.49</v>
      </c>
      <c r="F2957">
        <v>99.423400000000001</v>
      </c>
      <c r="G2957">
        <v>93.12</v>
      </c>
      <c r="H2957">
        <v>1076.5</v>
      </c>
      <c r="I2957">
        <v>1.1863999999999999</v>
      </c>
      <c r="J2957">
        <v>6.3707000000000003</v>
      </c>
      <c r="K2957">
        <v>302.72949999999997</v>
      </c>
      <c r="L2957">
        <v>9235</v>
      </c>
      <c r="M2957">
        <v>51.9</v>
      </c>
      <c r="N2957">
        <v>1314.63</v>
      </c>
      <c r="O2957">
        <v>2.7320000000000002</v>
      </c>
      <c r="P2957">
        <v>7.94</v>
      </c>
      <c r="Q2957">
        <v>3.39</v>
      </c>
      <c r="R2957">
        <v>1.1200000000000001</v>
      </c>
      <c r="S2957">
        <v>1.6</v>
      </c>
      <c r="T2957">
        <v>1.1399999999999999</v>
      </c>
      <c r="U2957">
        <v>1432</v>
      </c>
      <c r="V2957">
        <v>2671.92</v>
      </c>
      <c r="W2957">
        <v>7266.9</v>
      </c>
      <c r="X2957">
        <v>12144.79</v>
      </c>
      <c r="Y2957">
        <v>2449.81</v>
      </c>
      <c r="Z2957">
        <v>22508.69</v>
      </c>
    </row>
    <row r="2958" spans="2:26" x14ac:dyDescent="0.25">
      <c r="B2958" s="3">
        <v>43227</v>
      </c>
      <c r="C2958">
        <v>354.51</v>
      </c>
      <c r="D2958">
        <v>3.6438999999999999</v>
      </c>
      <c r="E2958">
        <v>98.5</v>
      </c>
      <c r="F2958">
        <v>99.417000000000002</v>
      </c>
      <c r="G2958">
        <v>92.748999999999995</v>
      </c>
      <c r="H2958">
        <v>1077.1500000000001</v>
      </c>
      <c r="I2958">
        <v>1.1921999999999999</v>
      </c>
      <c r="J2958">
        <v>6.3666999999999998</v>
      </c>
      <c r="K2958">
        <v>304.3152</v>
      </c>
      <c r="L2958">
        <v>9435</v>
      </c>
      <c r="M2958">
        <v>52.36</v>
      </c>
      <c r="N2958">
        <v>1314.21</v>
      </c>
      <c r="O2958">
        <v>2.7410000000000001</v>
      </c>
      <c r="P2958">
        <v>7.94</v>
      </c>
      <c r="Q2958">
        <v>3.41</v>
      </c>
      <c r="R2958">
        <v>1.1200000000000001</v>
      </c>
      <c r="S2958">
        <v>1.59</v>
      </c>
      <c r="T2958">
        <v>1.1399999999999999</v>
      </c>
      <c r="U2958">
        <v>1384</v>
      </c>
      <c r="V2958">
        <v>2672.63</v>
      </c>
      <c r="W2958">
        <v>7265.21</v>
      </c>
      <c r="X2958">
        <v>11966.41</v>
      </c>
      <c r="Y2958">
        <v>2461.38</v>
      </c>
      <c r="Z2958">
        <v>22467.16</v>
      </c>
    </row>
    <row r="2959" spans="2:26" x14ac:dyDescent="0.25">
      <c r="B2959" s="3">
        <v>43226</v>
      </c>
      <c r="C2959">
        <v>353.2</v>
      </c>
      <c r="D2959">
        <v>3.6472000000000002</v>
      </c>
      <c r="E2959">
        <v>98.52</v>
      </c>
      <c r="F2959">
        <v>99.417500000000004</v>
      </c>
      <c r="G2959">
        <v>92.566000000000003</v>
      </c>
      <c r="H2959">
        <v>1077.1500000000001</v>
      </c>
      <c r="I2959">
        <v>1.196</v>
      </c>
      <c r="J2959">
        <v>6.3627000000000002</v>
      </c>
      <c r="K2959">
        <v>304.3134</v>
      </c>
      <c r="L2959">
        <v>9670</v>
      </c>
      <c r="M2959">
        <v>52.03</v>
      </c>
      <c r="N2959">
        <v>1314.5</v>
      </c>
      <c r="O2959">
        <v>2.7109999999999999</v>
      </c>
      <c r="P2959">
        <v>7.94</v>
      </c>
      <c r="Q2959">
        <v>3.43</v>
      </c>
      <c r="R2959">
        <v>1.1200000000000001</v>
      </c>
      <c r="S2959">
        <v>1.59</v>
      </c>
      <c r="T2959">
        <v>1.1399999999999999</v>
      </c>
      <c r="U2959">
        <v>1384</v>
      </c>
      <c r="V2959">
        <v>2663.42</v>
      </c>
      <c r="W2959">
        <v>7209.62</v>
      </c>
      <c r="X2959">
        <v>11890.62</v>
      </c>
      <c r="Y2959">
        <v>2461.38</v>
      </c>
      <c r="Z2959">
        <v>22472.78</v>
      </c>
    </row>
    <row r="2960" spans="2:26" x14ac:dyDescent="0.25">
      <c r="B2960" s="3">
        <v>43225</v>
      </c>
      <c r="C2960">
        <v>353.2</v>
      </c>
      <c r="D2960">
        <v>3.6472000000000002</v>
      </c>
      <c r="E2960">
        <v>98.52</v>
      </c>
      <c r="F2960">
        <v>99.417500000000004</v>
      </c>
      <c r="G2960">
        <v>92.566000000000003</v>
      </c>
      <c r="H2960">
        <v>1077.1500000000001</v>
      </c>
      <c r="I2960">
        <v>1.196</v>
      </c>
      <c r="J2960">
        <v>6.3627000000000002</v>
      </c>
      <c r="K2960">
        <v>304.3134</v>
      </c>
      <c r="L2960">
        <v>9670</v>
      </c>
      <c r="M2960">
        <v>52.03</v>
      </c>
      <c r="N2960">
        <v>1314.5</v>
      </c>
      <c r="O2960">
        <v>2.7109999999999999</v>
      </c>
      <c r="P2960">
        <v>7.94</v>
      </c>
      <c r="Q2960">
        <v>3.43</v>
      </c>
      <c r="R2960">
        <v>1.1200000000000001</v>
      </c>
      <c r="S2960">
        <v>1.59</v>
      </c>
      <c r="T2960">
        <v>1.1399999999999999</v>
      </c>
      <c r="U2960">
        <v>1384</v>
      </c>
      <c r="V2960">
        <v>2663.42</v>
      </c>
      <c r="W2960">
        <v>7209.62</v>
      </c>
      <c r="X2960">
        <v>11890.62</v>
      </c>
      <c r="Y2960">
        <v>2461.38</v>
      </c>
      <c r="Z2960">
        <v>22472.78</v>
      </c>
    </row>
    <row r="2961" spans="2:26" x14ac:dyDescent="0.25">
      <c r="B2961" s="3">
        <v>43224</v>
      </c>
      <c r="C2961">
        <v>353.2</v>
      </c>
      <c r="D2961">
        <v>3.6472000000000002</v>
      </c>
      <c r="E2961">
        <v>98.51</v>
      </c>
      <c r="F2961">
        <v>99.417500000000004</v>
      </c>
      <c r="G2961">
        <v>92.566000000000003</v>
      </c>
      <c r="H2961">
        <v>1077.1500000000001</v>
      </c>
      <c r="I2961">
        <v>1.196</v>
      </c>
      <c r="J2961">
        <v>6.3627000000000002</v>
      </c>
      <c r="K2961">
        <v>304.3134</v>
      </c>
      <c r="L2961">
        <v>9670</v>
      </c>
      <c r="M2961">
        <v>52.03</v>
      </c>
      <c r="N2961">
        <v>1314.5</v>
      </c>
      <c r="O2961">
        <v>2.7109999999999999</v>
      </c>
      <c r="P2961">
        <v>7.94</v>
      </c>
      <c r="Q2961">
        <v>3.43</v>
      </c>
      <c r="R2961">
        <v>1.1200000000000001</v>
      </c>
      <c r="S2961">
        <v>1.59</v>
      </c>
      <c r="T2961">
        <v>1.1399999999999999</v>
      </c>
      <c r="U2961">
        <v>1384</v>
      </c>
      <c r="V2961">
        <v>2663.42</v>
      </c>
      <c r="W2961">
        <v>7209.62</v>
      </c>
      <c r="X2961">
        <v>11890.62</v>
      </c>
      <c r="Y2961">
        <v>2461.38</v>
      </c>
      <c r="Z2961">
        <v>22472.78</v>
      </c>
    </row>
    <row r="2962" spans="2:26" x14ac:dyDescent="0.25">
      <c r="B2962" s="3">
        <v>43223</v>
      </c>
      <c r="C2962">
        <v>352.46</v>
      </c>
      <c r="D2962">
        <v>3.6343000000000001</v>
      </c>
      <c r="E2962">
        <v>98.54</v>
      </c>
      <c r="F2962">
        <v>99.447800000000001</v>
      </c>
      <c r="G2962">
        <v>92.414000000000001</v>
      </c>
      <c r="H2962">
        <v>1076.25</v>
      </c>
      <c r="I2962">
        <v>1.1988000000000001</v>
      </c>
      <c r="J2962">
        <v>6.3536999999999999</v>
      </c>
      <c r="K2962">
        <v>304.89420000000001</v>
      </c>
      <c r="L2962">
        <v>9675</v>
      </c>
      <c r="M2962">
        <v>51.36</v>
      </c>
      <c r="N2962">
        <v>1312.06</v>
      </c>
      <c r="O2962">
        <v>2.726</v>
      </c>
      <c r="P2962">
        <v>7.94</v>
      </c>
      <c r="Q2962">
        <v>3.44</v>
      </c>
      <c r="R2962">
        <v>1.1100000000000001</v>
      </c>
      <c r="S2962">
        <v>1.57</v>
      </c>
      <c r="T2962">
        <v>1.1399999999999999</v>
      </c>
      <c r="U2962">
        <v>1376</v>
      </c>
      <c r="V2962">
        <v>2629.73</v>
      </c>
      <c r="W2962">
        <v>7088.15</v>
      </c>
      <c r="X2962">
        <v>12018.86</v>
      </c>
      <c r="Y2962">
        <v>2487.25</v>
      </c>
      <c r="Z2962">
        <v>22472.78</v>
      </c>
    </row>
    <row r="2963" spans="2:26" x14ac:dyDescent="0.25">
      <c r="B2963" s="3">
        <v>43222</v>
      </c>
      <c r="C2963">
        <v>345.22</v>
      </c>
      <c r="D2963">
        <v>3.5680999999999998</v>
      </c>
      <c r="E2963">
        <v>98.55</v>
      </c>
      <c r="F2963">
        <v>99.452399999999997</v>
      </c>
      <c r="G2963">
        <v>92.512</v>
      </c>
      <c r="H2963">
        <v>1076.0999999999999</v>
      </c>
      <c r="I2963">
        <v>1.1951000000000001</v>
      </c>
      <c r="J2963">
        <v>6.3624999999999998</v>
      </c>
      <c r="K2963">
        <v>303.92930000000001</v>
      </c>
      <c r="L2963">
        <v>9150</v>
      </c>
      <c r="M2963">
        <v>50.91</v>
      </c>
      <c r="N2963">
        <v>1304.96</v>
      </c>
      <c r="O2963">
        <v>2.754</v>
      </c>
      <c r="P2963">
        <v>7.98</v>
      </c>
      <c r="Q2963">
        <v>3.39</v>
      </c>
      <c r="R2963">
        <v>1.1000000000000001</v>
      </c>
      <c r="S2963">
        <v>1.54</v>
      </c>
      <c r="T2963">
        <v>1.1299999999999999</v>
      </c>
      <c r="U2963">
        <v>1346</v>
      </c>
      <c r="V2963">
        <v>2635.67</v>
      </c>
      <c r="W2963">
        <v>7100.9</v>
      </c>
      <c r="X2963">
        <v>12193.59</v>
      </c>
      <c r="Y2963">
        <v>2505.61</v>
      </c>
      <c r="Z2963">
        <v>22472.78</v>
      </c>
    </row>
    <row r="2964" spans="2:26" x14ac:dyDescent="0.25">
      <c r="B2964" s="3">
        <v>43221</v>
      </c>
      <c r="C2964">
        <v>336.88</v>
      </c>
      <c r="D2964">
        <v>3.5335999999999999</v>
      </c>
      <c r="E2964">
        <v>98.55</v>
      </c>
      <c r="F2964">
        <v>99.441299999999998</v>
      </c>
      <c r="G2964">
        <v>92.448999999999998</v>
      </c>
      <c r="H2964">
        <v>1068.1500000000001</v>
      </c>
      <c r="I2964">
        <v>1.1993</v>
      </c>
      <c r="J2964">
        <v>6.3323</v>
      </c>
      <c r="K2964">
        <v>306.08330000000001</v>
      </c>
      <c r="L2964">
        <v>8985</v>
      </c>
      <c r="M2964">
        <v>50.96</v>
      </c>
      <c r="N2964">
        <v>1303.8499999999999</v>
      </c>
      <c r="O2964">
        <v>2.802</v>
      </c>
      <c r="P2964">
        <v>7.98</v>
      </c>
      <c r="Q2964">
        <v>3.39</v>
      </c>
      <c r="R2964">
        <v>1.1000000000000001</v>
      </c>
      <c r="S2964">
        <v>1.55</v>
      </c>
      <c r="T2964">
        <v>1.1399999999999999</v>
      </c>
      <c r="U2964">
        <v>1327</v>
      </c>
      <c r="V2964">
        <v>2654.8</v>
      </c>
      <c r="W2964">
        <v>7130.7</v>
      </c>
      <c r="X2964">
        <v>12331.39</v>
      </c>
      <c r="Y2964">
        <v>2515.38</v>
      </c>
      <c r="Z2964">
        <v>22508.03</v>
      </c>
    </row>
    <row r="2965" spans="2:26" x14ac:dyDescent="0.25">
      <c r="B2965" s="3">
        <v>43220</v>
      </c>
      <c r="C2965">
        <v>334.93</v>
      </c>
      <c r="D2965">
        <v>3.5087000000000002</v>
      </c>
      <c r="E2965">
        <v>98.57</v>
      </c>
      <c r="F2965">
        <v>99.440899999999999</v>
      </c>
      <c r="G2965">
        <v>91.840999999999994</v>
      </c>
      <c r="H2965">
        <v>1068.1500000000001</v>
      </c>
      <c r="I2965">
        <v>1.2078</v>
      </c>
      <c r="J2965">
        <v>6.3323</v>
      </c>
      <c r="K2965">
        <v>305.32960000000003</v>
      </c>
      <c r="L2965">
        <v>9365</v>
      </c>
      <c r="M2965">
        <v>51.25</v>
      </c>
      <c r="N2965">
        <v>1315.39</v>
      </c>
      <c r="O2965">
        <v>2.7629999999999999</v>
      </c>
      <c r="P2965">
        <v>7.98</v>
      </c>
      <c r="Q2965">
        <v>3.38</v>
      </c>
      <c r="R2965">
        <v>1.08</v>
      </c>
      <c r="S2965">
        <v>1.51</v>
      </c>
      <c r="T2965">
        <v>1.1200000000000001</v>
      </c>
      <c r="U2965">
        <v>1341</v>
      </c>
      <c r="V2965">
        <v>2648.05</v>
      </c>
      <c r="W2965">
        <v>7066.27</v>
      </c>
      <c r="X2965">
        <v>12331.39</v>
      </c>
      <c r="Y2965">
        <v>2515.38</v>
      </c>
      <c r="Z2965">
        <v>22467.87</v>
      </c>
    </row>
    <row r="2966" spans="2:26" x14ac:dyDescent="0.25">
      <c r="B2966" s="3">
        <v>43219</v>
      </c>
      <c r="C2966">
        <v>331.67</v>
      </c>
      <c r="D2966">
        <v>3.4658000000000002</v>
      </c>
      <c r="E2966">
        <v>98.58</v>
      </c>
      <c r="F2966">
        <v>99.424300000000002</v>
      </c>
      <c r="G2966">
        <v>91.542000000000002</v>
      </c>
      <c r="H2966">
        <v>1076.6500000000001</v>
      </c>
      <c r="I2966">
        <v>1.2130000000000001</v>
      </c>
      <c r="J2966">
        <v>6.3323</v>
      </c>
      <c r="K2966">
        <v>308.95859999999999</v>
      </c>
      <c r="L2966">
        <v>9231.1200000000008</v>
      </c>
      <c r="M2966">
        <v>51.09</v>
      </c>
      <c r="N2966">
        <v>1324</v>
      </c>
      <c r="O2966">
        <v>2.7709999999999999</v>
      </c>
      <c r="P2966">
        <v>7.9550000000000001</v>
      </c>
      <c r="Q2966">
        <v>3.33</v>
      </c>
      <c r="R2966">
        <v>1.08</v>
      </c>
      <c r="S2966">
        <v>1.51</v>
      </c>
      <c r="T2966">
        <v>1.1399999999999999</v>
      </c>
      <c r="U2966">
        <v>1361</v>
      </c>
      <c r="V2966">
        <v>2669.91</v>
      </c>
      <c r="W2966">
        <v>7119.8</v>
      </c>
      <c r="X2966">
        <v>12066.58</v>
      </c>
      <c r="Y2966">
        <v>2492.4</v>
      </c>
      <c r="Z2966">
        <v>22467.87</v>
      </c>
    </row>
    <row r="2967" spans="2:26" x14ac:dyDescent="0.25">
      <c r="B2967" s="3">
        <v>43218</v>
      </c>
      <c r="C2967">
        <v>331.67</v>
      </c>
      <c r="D2967">
        <v>3.4658000000000002</v>
      </c>
      <c r="E2967">
        <v>98.58</v>
      </c>
      <c r="F2967">
        <v>99.424300000000002</v>
      </c>
      <c r="G2967">
        <v>91.542000000000002</v>
      </c>
      <c r="H2967">
        <v>1076.6500000000001</v>
      </c>
      <c r="I2967">
        <v>1.2130000000000001</v>
      </c>
      <c r="J2967">
        <v>6.3323</v>
      </c>
      <c r="K2967">
        <v>308.95859999999999</v>
      </c>
      <c r="L2967">
        <v>9231.1200000000008</v>
      </c>
      <c r="M2967">
        <v>51.09</v>
      </c>
      <c r="N2967">
        <v>1324</v>
      </c>
      <c r="O2967">
        <v>2.7709999999999999</v>
      </c>
      <c r="P2967">
        <v>7.9550000000000001</v>
      </c>
      <c r="Q2967">
        <v>3.33</v>
      </c>
      <c r="R2967">
        <v>1.08</v>
      </c>
      <c r="S2967">
        <v>1.51</v>
      </c>
      <c r="T2967">
        <v>1.1399999999999999</v>
      </c>
      <c r="U2967">
        <v>1361</v>
      </c>
      <c r="V2967">
        <v>2669.91</v>
      </c>
      <c r="W2967">
        <v>7119.8</v>
      </c>
      <c r="X2967">
        <v>12066.58</v>
      </c>
      <c r="Y2967">
        <v>2492.4</v>
      </c>
      <c r="Z2967">
        <v>22467.87</v>
      </c>
    </row>
    <row r="2968" spans="2:26" x14ac:dyDescent="0.25">
      <c r="B2968" s="3">
        <v>43217</v>
      </c>
      <c r="C2968">
        <v>331.67</v>
      </c>
      <c r="D2968">
        <v>3.4658000000000002</v>
      </c>
      <c r="E2968">
        <v>98.49</v>
      </c>
      <c r="F2968">
        <v>99.424300000000002</v>
      </c>
      <c r="G2968">
        <v>91.542000000000002</v>
      </c>
      <c r="H2968">
        <v>1076.6500000000001</v>
      </c>
      <c r="I2968">
        <v>1.2130000000000001</v>
      </c>
      <c r="J2968">
        <v>6.3323</v>
      </c>
      <c r="K2968">
        <v>308.95859999999999</v>
      </c>
      <c r="L2968">
        <v>9231.1200000000008</v>
      </c>
      <c r="M2968">
        <v>51.09</v>
      </c>
      <c r="N2968">
        <v>1324</v>
      </c>
      <c r="O2968">
        <v>2.7709999999999999</v>
      </c>
      <c r="P2968">
        <v>7.9550000000000001</v>
      </c>
      <c r="Q2968">
        <v>3.33</v>
      </c>
      <c r="R2968">
        <v>1.08</v>
      </c>
      <c r="S2968">
        <v>1.51</v>
      </c>
      <c r="T2968">
        <v>1.1399999999999999</v>
      </c>
      <c r="U2968">
        <v>1361</v>
      </c>
      <c r="V2968">
        <v>2669.91</v>
      </c>
      <c r="W2968">
        <v>7119.8</v>
      </c>
      <c r="X2968">
        <v>12066.58</v>
      </c>
      <c r="Y2968">
        <v>2492.4</v>
      </c>
      <c r="Z2968">
        <v>22467.87</v>
      </c>
    </row>
    <row r="2969" spans="2:26" x14ac:dyDescent="0.25">
      <c r="B2969" s="3">
        <v>43216</v>
      </c>
      <c r="C2969">
        <v>327.98</v>
      </c>
      <c r="D2969">
        <v>3.4527999999999999</v>
      </c>
      <c r="E2969">
        <v>98.51</v>
      </c>
      <c r="F2969">
        <v>99.415499999999994</v>
      </c>
      <c r="G2969">
        <v>91.561000000000007</v>
      </c>
      <c r="H2969">
        <v>1080.9000000000001</v>
      </c>
      <c r="I2969">
        <v>1.2102999999999999</v>
      </c>
      <c r="J2969">
        <v>6.3365</v>
      </c>
      <c r="K2969">
        <v>310.10550000000001</v>
      </c>
      <c r="L2969">
        <v>8865</v>
      </c>
      <c r="M2969">
        <v>51.43</v>
      </c>
      <c r="N2969">
        <v>1316.8</v>
      </c>
      <c r="O2969">
        <v>2.8210000000000002</v>
      </c>
      <c r="P2969">
        <v>7.9</v>
      </c>
      <c r="Q2969">
        <v>3.33</v>
      </c>
      <c r="R2969">
        <v>1.08</v>
      </c>
      <c r="S2969">
        <v>1.51</v>
      </c>
      <c r="T2969">
        <v>1.1499999999999999</v>
      </c>
      <c r="U2969">
        <v>1375</v>
      </c>
      <c r="V2969">
        <v>2666.94</v>
      </c>
      <c r="W2969">
        <v>7118.68</v>
      </c>
      <c r="X2969">
        <v>11949.38</v>
      </c>
      <c r="Y2969">
        <v>2475.64</v>
      </c>
      <c r="Z2969">
        <v>22319.61</v>
      </c>
    </row>
    <row r="2970" spans="2:26" x14ac:dyDescent="0.25">
      <c r="B2970" s="3">
        <v>43215</v>
      </c>
      <c r="C2970">
        <v>324.77</v>
      </c>
      <c r="D2970">
        <v>3.4510000000000001</v>
      </c>
      <c r="E2970">
        <v>98.53</v>
      </c>
      <c r="F2970">
        <v>99.413899999999998</v>
      </c>
      <c r="G2970">
        <v>91.171999999999997</v>
      </c>
      <c r="H2970">
        <v>1080.5999999999999</v>
      </c>
      <c r="I2970">
        <v>1.2161</v>
      </c>
      <c r="J2970">
        <v>6.3266</v>
      </c>
      <c r="K2970">
        <v>310.58120000000002</v>
      </c>
      <c r="L2970">
        <v>8970</v>
      </c>
      <c r="M2970">
        <v>51.4</v>
      </c>
      <c r="N2970">
        <v>1323.13</v>
      </c>
      <c r="O2970">
        <v>2.786</v>
      </c>
      <c r="P2970">
        <v>7.9</v>
      </c>
      <c r="Q2970">
        <v>3.36</v>
      </c>
      <c r="R2970">
        <v>1.07</v>
      </c>
      <c r="S2970">
        <v>1.51</v>
      </c>
      <c r="T2970">
        <v>1.1399999999999999</v>
      </c>
      <c r="U2970">
        <v>1376</v>
      </c>
      <c r="V2970">
        <v>2639.4</v>
      </c>
      <c r="W2970">
        <v>7003.74</v>
      </c>
      <c r="X2970">
        <v>12094.32</v>
      </c>
      <c r="Y2970">
        <v>2448.81</v>
      </c>
      <c r="Z2970">
        <v>22215.32</v>
      </c>
    </row>
    <row r="2971" spans="2:26" x14ac:dyDescent="0.25">
      <c r="B2971" s="3">
        <v>43214</v>
      </c>
      <c r="C2971">
        <v>321.83</v>
      </c>
      <c r="D2971">
        <v>3.4028999999999998</v>
      </c>
      <c r="E2971">
        <v>98.57</v>
      </c>
      <c r="F2971">
        <v>99.412300000000002</v>
      </c>
      <c r="G2971">
        <v>90.766000000000005</v>
      </c>
      <c r="H2971">
        <v>1076.8499999999999</v>
      </c>
      <c r="I2971">
        <v>1.2233000000000001</v>
      </c>
      <c r="J2971">
        <v>6.3064999999999998</v>
      </c>
      <c r="K2971">
        <v>310.3075</v>
      </c>
      <c r="L2971">
        <v>9455</v>
      </c>
      <c r="M2971">
        <v>51.51</v>
      </c>
      <c r="N2971">
        <v>1330.35</v>
      </c>
      <c r="O2971">
        <v>2.7810000000000001</v>
      </c>
      <c r="P2971">
        <v>8</v>
      </c>
      <c r="Q2971">
        <v>3.3</v>
      </c>
      <c r="R2971">
        <v>1.06</v>
      </c>
      <c r="S2971">
        <v>1.49</v>
      </c>
      <c r="T2971">
        <v>1.1299999999999999</v>
      </c>
      <c r="U2971">
        <v>1330</v>
      </c>
      <c r="V2971">
        <v>2634.56</v>
      </c>
      <c r="W2971">
        <v>7007.35</v>
      </c>
      <c r="X2971">
        <v>12244.88</v>
      </c>
      <c r="Y2971">
        <v>2464.14</v>
      </c>
      <c r="Z2971">
        <v>22278.12</v>
      </c>
    </row>
    <row r="2972" spans="2:26" x14ac:dyDescent="0.25">
      <c r="B2972" s="3">
        <v>43213</v>
      </c>
      <c r="C2972">
        <v>322.7</v>
      </c>
      <c r="D2972">
        <v>3.3725999999999998</v>
      </c>
      <c r="E2972">
        <v>98.57</v>
      </c>
      <c r="F2972">
        <v>99.3964</v>
      </c>
      <c r="G2972">
        <v>90.945999999999998</v>
      </c>
      <c r="H2972">
        <v>1068.9000000000001</v>
      </c>
      <c r="I2972">
        <v>1.2209000000000001</v>
      </c>
      <c r="J2972">
        <v>6.3170000000000002</v>
      </c>
      <c r="K2972">
        <v>313.17340000000002</v>
      </c>
      <c r="L2972">
        <v>8845</v>
      </c>
      <c r="M2972">
        <v>51.95</v>
      </c>
      <c r="N2972">
        <v>1324.83</v>
      </c>
      <c r="O2972">
        <v>2.74</v>
      </c>
      <c r="P2972">
        <v>7.72</v>
      </c>
      <c r="Q2972">
        <v>3.23</v>
      </c>
      <c r="R2972">
        <v>1.07</v>
      </c>
      <c r="S2972">
        <v>1.49</v>
      </c>
      <c r="T2972">
        <v>1.1299999999999999</v>
      </c>
      <c r="U2972">
        <v>1306</v>
      </c>
      <c r="V2972">
        <v>2670.29</v>
      </c>
      <c r="W2972">
        <v>7128.6</v>
      </c>
      <c r="X2972">
        <v>12000.16</v>
      </c>
      <c r="Y2972">
        <v>2474.11</v>
      </c>
      <c r="Z2972">
        <v>22088.04</v>
      </c>
    </row>
    <row r="2973" spans="2:26" x14ac:dyDescent="0.25">
      <c r="B2973" s="3">
        <v>43212</v>
      </c>
      <c r="C2973">
        <v>319.35000000000002</v>
      </c>
      <c r="D2973">
        <v>3.3592</v>
      </c>
      <c r="E2973">
        <v>98.57</v>
      </c>
      <c r="F2973">
        <v>99.383499999999998</v>
      </c>
      <c r="G2973">
        <v>90.316000000000003</v>
      </c>
      <c r="H2973">
        <v>1067.1500000000001</v>
      </c>
      <c r="I2973">
        <v>1.2287999999999999</v>
      </c>
      <c r="J2973">
        <v>6.2964000000000002</v>
      </c>
      <c r="K2973">
        <v>313.69740000000002</v>
      </c>
      <c r="L2973">
        <v>8540</v>
      </c>
      <c r="M2973">
        <v>51.62</v>
      </c>
      <c r="N2973">
        <v>1336.36</v>
      </c>
      <c r="O2973">
        <v>2.7389999999999999</v>
      </c>
      <c r="P2973">
        <v>7.7249999999999996</v>
      </c>
      <c r="Q2973">
        <v>3.21</v>
      </c>
      <c r="R2973">
        <v>1.06</v>
      </c>
      <c r="S2973">
        <v>1.48</v>
      </c>
      <c r="T2973">
        <v>1.1299999999999999</v>
      </c>
      <c r="U2973">
        <v>1281</v>
      </c>
      <c r="V2973">
        <v>2670.14</v>
      </c>
      <c r="W2973">
        <v>7146.13</v>
      </c>
      <c r="X2973">
        <v>12054.23</v>
      </c>
      <c r="Y2973">
        <v>2476.33</v>
      </c>
      <c r="Z2973">
        <v>22162.240000000002</v>
      </c>
    </row>
    <row r="2974" spans="2:26" x14ac:dyDescent="0.25">
      <c r="B2974" s="3">
        <v>43211</v>
      </c>
      <c r="C2974">
        <v>319.35000000000002</v>
      </c>
      <c r="D2974">
        <v>3.3592</v>
      </c>
      <c r="E2974">
        <v>98.57</v>
      </c>
      <c r="F2974">
        <v>99.383499999999998</v>
      </c>
      <c r="G2974">
        <v>90.316000000000003</v>
      </c>
      <c r="H2974">
        <v>1067.1500000000001</v>
      </c>
      <c r="I2974">
        <v>1.2287999999999999</v>
      </c>
      <c r="J2974">
        <v>6.2964000000000002</v>
      </c>
      <c r="K2974">
        <v>313.69740000000002</v>
      </c>
      <c r="L2974">
        <v>8540</v>
      </c>
      <c r="M2974">
        <v>51.62</v>
      </c>
      <c r="N2974">
        <v>1336.36</v>
      </c>
      <c r="O2974">
        <v>2.7389999999999999</v>
      </c>
      <c r="P2974">
        <v>7.7249999999999996</v>
      </c>
      <c r="Q2974">
        <v>3.21</v>
      </c>
      <c r="R2974">
        <v>1.06</v>
      </c>
      <c r="S2974">
        <v>1.48</v>
      </c>
      <c r="T2974">
        <v>1.1299999999999999</v>
      </c>
      <c r="U2974">
        <v>1281</v>
      </c>
      <c r="V2974">
        <v>2670.14</v>
      </c>
      <c r="W2974">
        <v>7146.13</v>
      </c>
      <c r="X2974">
        <v>12054.23</v>
      </c>
      <c r="Y2974">
        <v>2476.33</v>
      </c>
      <c r="Z2974">
        <v>22162.240000000002</v>
      </c>
    </row>
    <row r="2975" spans="2:26" x14ac:dyDescent="0.25">
      <c r="B2975" s="3">
        <v>43210</v>
      </c>
      <c r="C2975">
        <v>319.35000000000002</v>
      </c>
      <c r="D2975">
        <v>3.3592</v>
      </c>
      <c r="E2975">
        <v>98.55</v>
      </c>
      <c r="F2975">
        <v>99.383499999999998</v>
      </c>
      <c r="G2975">
        <v>90.316000000000003</v>
      </c>
      <c r="H2975">
        <v>1067.1500000000001</v>
      </c>
      <c r="I2975">
        <v>1.2287999999999999</v>
      </c>
      <c r="J2975">
        <v>6.2964000000000002</v>
      </c>
      <c r="K2975">
        <v>313.69740000000002</v>
      </c>
      <c r="L2975">
        <v>8540</v>
      </c>
      <c r="M2975">
        <v>51.62</v>
      </c>
      <c r="N2975">
        <v>1336.36</v>
      </c>
      <c r="O2975">
        <v>2.7389999999999999</v>
      </c>
      <c r="P2975">
        <v>7.7249999999999996</v>
      </c>
      <c r="Q2975">
        <v>3.21</v>
      </c>
      <c r="R2975">
        <v>1.06</v>
      </c>
      <c r="S2975">
        <v>1.48</v>
      </c>
      <c r="T2975">
        <v>1.1299999999999999</v>
      </c>
      <c r="U2975">
        <v>1281</v>
      </c>
      <c r="V2975">
        <v>2670.14</v>
      </c>
      <c r="W2975">
        <v>7146.13</v>
      </c>
      <c r="X2975">
        <v>12054.23</v>
      </c>
      <c r="Y2975">
        <v>2476.33</v>
      </c>
      <c r="Z2975">
        <v>22162.240000000002</v>
      </c>
    </row>
    <row r="2976" spans="2:26" x14ac:dyDescent="0.25">
      <c r="B2976" s="3">
        <v>43209</v>
      </c>
      <c r="C2976">
        <v>318.44</v>
      </c>
      <c r="D2976">
        <v>3.3653</v>
      </c>
      <c r="E2976">
        <v>98.57</v>
      </c>
      <c r="F2976">
        <v>99.389799999999994</v>
      </c>
      <c r="G2976">
        <v>89.94</v>
      </c>
      <c r="H2976">
        <v>1061.5</v>
      </c>
      <c r="I2976">
        <v>1.2344999999999999</v>
      </c>
      <c r="J2976">
        <v>6.2790999999999997</v>
      </c>
      <c r="K2976">
        <v>315.22840000000002</v>
      </c>
      <c r="L2976">
        <v>8260</v>
      </c>
      <c r="M2976">
        <v>51.68</v>
      </c>
      <c r="N2976">
        <v>1345.53</v>
      </c>
      <c r="O2976">
        <v>2.66</v>
      </c>
      <c r="P2976">
        <v>7.75</v>
      </c>
      <c r="Q2976">
        <v>3.23</v>
      </c>
      <c r="R2976">
        <v>1.06</v>
      </c>
      <c r="S2976">
        <v>1.48</v>
      </c>
      <c r="T2976">
        <v>1.1299999999999999</v>
      </c>
      <c r="U2976">
        <v>1201</v>
      </c>
      <c r="V2976">
        <v>2693.13</v>
      </c>
      <c r="W2976">
        <v>7238.06</v>
      </c>
      <c r="X2976">
        <v>12239.84</v>
      </c>
      <c r="Y2976">
        <v>2486.1</v>
      </c>
      <c r="Z2976">
        <v>22191.18</v>
      </c>
    </row>
    <row r="2977" spans="2:26" x14ac:dyDescent="0.25">
      <c r="B2977" s="3">
        <v>43208</v>
      </c>
      <c r="C2977">
        <v>317.66000000000003</v>
      </c>
      <c r="D2977">
        <v>3.3178000000000001</v>
      </c>
      <c r="E2977">
        <v>98.56</v>
      </c>
      <c r="F2977">
        <v>99.382800000000003</v>
      </c>
      <c r="G2977">
        <v>89.623000000000005</v>
      </c>
      <c r="H2977">
        <v>1068.5999999999999</v>
      </c>
      <c r="I2977">
        <v>1.2374000000000001</v>
      </c>
      <c r="J2977">
        <v>6.2744</v>
      </c>
      <c r="K2977">
        <v>315.11180000000002</v>
      </c>
      <c r="L2977">
        <v>8125</v>
      </c>
      <c r="M2977">
        <v>51.5</v>
      </c>
      <c r="N2977">
        <v>1349.41</v>
      </c>
      <c r="O2977">
        <v>2.7389999999999999</v>
      </c>
      <c r="P2977">
        <v>7.6849999999999996</v>
      </c>
      <c r="Q2977">
        <v>3.14</v>
      </c>
      <c r="R2977">
        <v>1.05</v>
      </c>
      <c r="S2977">
        <v>1.46</v>
      </c>
      <c r="T2977">
        <v>1.1299999999999999</v>
      </c>
      <c r="U2977">
        <v>1124</v>
      </c>
      <c r="V2977">
        <v>2708.64</v>
      </c>
      <c r="W2977">
        <v>7295.24</v>
      </c>
      <c r="X2977">
        <v>11986.07</v>
      </c>
      <c r="Y2977">
        <v>2479.98</v>
      </c>
      <c r="Z2977">
        <v>22158.2</v>
      </c>
    </row>
    <row r="2978" spans="2:26" x14ac:dyDescent="0.25">
      <c r="B2978" s="3">
        <v>43207</v>
      </c>
      <c r="C2978">
        <v>323.42</v>
      </c>
      <c r="D2978">
        <v>3.3534000000000002</v>
      </c>
      <c r="E2978">
        <v>98.54</v>
      </c>
      <c r="F2978">
        <v>99.367800000000003</v>
      </c>
      <c r="G2978">
        <v>89.516000000000005</v>
      </c>
      <c r="H2978">
        <v>1067.0999999999999</v>
      </c>
      <c r="I2978">
        <v>1.2370000000000001</v>
      </c>
      <c r="J2978">
        <v>6.2824999999999998</v>
      </c>
      <c r="K2978">
        <v>313.17899999999997</v>
      </c>
      <c r="L2978">
        <v>7885</v>
      </c>
      <c r="M2978">
        <v>51.59</v>
      </c>
      <c r="N2978">
        <v>1347.52</v>
      </c>
      <c r="O2978">
        <v>2.738</v>
      </c>
      <c r="P2978">
        <v>7.625</v>
      </c>
      <c r="Q2978">
        <v>3.19</v>
      </c>
      <c r="R2978">
        <v>1.05</v>
      </c>
      <c r="S2978">
        <v>1.45</v>
      </c>
      <c r="T2978">
        <v>1.1299999999999999</v>
      </c>
      <c r="U2978">
        <v>1052</v>
      </c>
      <c r="V2978">
        <v>2706.39</v>
      </c>
      <c r="W2978">
        <v>7281.1</v>
      </c>
      <c r="X2978">
        <v>11900.48</v>
      </c>
      <c r="Y2978">
        <v>2453.77</v>
      </c>
      <c r="Z2978">
        <v>21847.59</v>
      </c>
    </row>
    <row r="2979" spans="2:26" x14ac:dyDescent="0.25">
      <c r="B2979" s="3">
        <v>43206</v>
      </c>
      <c r="C2979">
        <v>321.16000000000003</v>
      </c>
      <c r="D2979">
        <v>3.3696999999999999</v>
      </c>
      <c r="E2979">
        <v>98.51</v>
      </c>
      <c r="F2979">
        <v>99.33</v>
      </c>
      <c r="G2979">
        <v>89.424999999999997</v>
      </c>
      <c r="H2979">
        <v>1073.95</v>
      </c>
      <c r="I2979">
        <v>1.238</v>
      </c>
      <c r="J2979">
        <v>6.2765000000000004</v>
      </c>
      <c r="K2979">
        <v>313.11959999999999</v>
      </c>
      <c r="L2979">
        <v>7980</v>
      </c>
      <c r="M2979">
        <v>51.64</v>
      </c>
      <c r="N2979">
        <v>1345.93</v>
      </c>
      <c r="O2979">
        <v>2.7519999999999998</v>
      </c>
      <c r="P2979">
        <v>7.6</v>
      </c>
      <c r="Q2979">
        <v>3.23</v>
      </c>
      <c r="R2979">
        <v>1.05</v>
      </c>
      <c r="S2979">
        <v>1.46</v>
      </c>
      <c r="T2979">
        <v>1.1499999999999999</v>
      </c>
      <c r="U2979">
        <v>1025</v>
      </c>
      <c r="V2979">
        <v>2677.84</v>
      </c>
      <c r="W2979">
        <v>7156.29</v>
      </c>
      <c r="X2979">
        <v>12008.13</v>
      </c>
      <c r="Y2979">
        <v>2457.4899999999998</v>
      </c>
      <c r="Z2979">
        <v>21835.53</v>
      </c>
    </row>
    <row r="2980" spans="2:26" x14ac:dyDescent="0.25">
      <c r="B2980" s="3">
        <v>43205</v>
      </c>
      <c r="C2980">
        <v>318.16000000000003</v>
      </c>
      <c r="D2980">
        <v>3.3803000000000001</v>
      </c>
      <c r="E2980">
        <v>98.49</v>
      </c>
      <c r="F2980">
        <v>99.313800000000001</v>
      </c>
      <c r="G2980">
        <v>89.8</v>
      </c>
      <c r="H2980">
        <v>1069.5999999999999</v>
      </c>
      <c r="I2980">
        <v>1.2331000000000001</v>
      </c>
      <c r="J2980">
        <v>6.2750000000000004</v>
      </c>
      <c r="K2980">
        <v>313.25900000000001</v>
      </c>
      <c r="L2980">
        <v>8105</v>
      </c>
      <c r="M2980">
        <v>51.67</v>
      </c>
      <c r="N2980">
        <v>1346.2</v>
      </c>
      <c r="O2980">
        <v>2.7349999999999999</v>
      </c>
      <c r="P2980">
        <v>7.18</v>
      </c>
      <c r="Q2980">
        <v>3.26</v>
      </c>
      <c r="R2980">
        <v>1.06</v>
      </c>
      <c r="S2980">
        <v>1.47</v>
      </c>
      <c r="T2980">
        <v>1.1599999999999999</v>
      </c>
      <c r="U2980">
        <v>1014</v>
      </c>
      <c r="V2980">
        <v>2656.3</v>
      </c>
      <c r="W2980">
        <v>7106.65</v>
      </c>
      <c r="X2980">
        <v>12261.23</v>
      </c>
      <c r="Y2980">
        <v>2455.0700000000002</v>
      </c>
      <c r="Z2980">
        <v>21778.74</v>
      </c>
    </row>
    <row r="2981" spans="2:26" x14ac:dyDescent="0.25">
      <c r="B2981" s="3">
        <v>43204</v>
      </c>
      <c r="C2981">
        <v>318.16000000000003</v>
      </c>
      <c r="D2981">
        <v>3.3803000000000001</v>
      </c>
      <c r="E2981">
        <v>98.49</v>
      </c>
      <c r="F2981">
        <v>99.313800000000001</v>
      </c>
      <c r="G2981">
        <v>89.8</v>
      </c>
      <c r="H2981">
        <v>1069.5999999999999</v>
      </c>
      <c r="I2981">
        <v>1.2331000000000001</v>
      </c>
      <c r="J2981">
        <v>6.2750000000000004</v>
      </c>
      <c r="K2981">
        <v>313.25900000000001</v>
      </c>
      <c r="L2981">
        <v>8105</v>
      </c>
      <c r="M2981">
        <v>51.67</v>
      </c>
      <c r="N2981">
        <v>1346.2</v>
      </c>
      <c r="O2981">
        <v>2.7349999999999999</v>
      </c>
      <c r="P2981">
        <v>7.18</v>
      </c>
      <c r="Q2981">
        <v>3.26</v>
      </c>
      <c r="R2981">
        <v>1.06</v>
      </c>
      <c r="S2981">
        <v>1.47</v>
      </c>
      <c r="T2981">
        <v>1.1599999999999999</v>
      </c>
      <c r="U2981">
        <v>1014</v>
      </c>
      <c r="V2981">
        <v>2656.3</v>
      </c>
      <c r="W2981">
        <v>7106.65</v>
      </c>
      <c r="X2981">
        <v>12261.23</v>
      </c>
      <c r="Y2981">
        <v>2455.0700000000002</v>
      </c>
      <c r="Z2981">
        <v>21778.74</v>
      </c>
    </row>
    <row r="2982" spans="2:26" x14ac:dyDescent="0.25">
      <c r="B2982" s="3">
        <v>43203</v>
      </c>
      <c r="C2982">
        <v>318.16000000000003</v>
      </c>
      <c r="D2982">
        <v>3.3803000000000001</v>
      </c>
      <c r="E2982">
        <v>98.4</v>
      </c>
      <c r="F2982">
        <v>99.313800000000001</v>
      </c>
      <c r="G2982">
        <v>89.8</v>
      </c>
      <c r="H2982">
        <v>1069.5999999999999</v>
      </c>
      <c r="I2982">
        <v>1.2331000000000001</v>
      </c>
      <c r="J2982">
        <v>6.2750000000000004</v>
      </c>
      <c r="K2982">
        <v>313.25900000000001</v>
      </c>
      <c r="L2982">
        <v>8105</v>
      </c>
      <c r="M2982">
        <v>51.67</v>
      </c>
      <c r="N2982">
        <v>1346.2</v>
      </c>
      <c r="O2982">
        <v>2.7349999999999999</v>
      </c>
      <c r="P2982">
        <v>7.18</v>
      </c>
      <c r="Q2982">
        <v>3.26</v>
      </c>
      <c r="R2982">
        <v>1.06</v>
      </c>
      <c r="S2982">
        <v>1.47</v>
      </c>
      <c r="T2982">
        <v>1.1599999999999999</v>
      </c>
      <c r="U2982">
        <v>1014</v>
      </c>
      <c r="V2982">
        <v>2656.3</v>
      </c>
      <c r="W2982">
        <v>7106.65</v>
      </c>
      <c r="X2982">
        <v>12261.23</v>
      </c>
      <c r="Y2982">
        <v>2455.0700000000002</v>
      </c>
      <c r="Z2982">
        <v>21778.74</v>
      </c>
    </row>
    <row r="2983" spans="2:26" x14ac:dyDescent="0.25">
      <c r="B2983" s="3">
        <v>43202</v>
      </c>
      <c r="C2983">
        <v>317.77999999999997</v>
      </c>
      <c r="D2983">
        <v>3.423</v>
      </c>
      <c r="E2983">
        <v>98.4</v>
      </c>
      <c r="F2983">
        <v>99.278899999999993</v>
      </c>
      <c r="G2983">
        <v>89.751000000000005</v>
      </c>
      <c r="H2983">
        <v>1069.55</v>
      </c>
      <c r="I2983">
        <v>1.2326999999999999</v>
      </c>
      <c r="J2983">
        <v>6.2915000000000001</v>
      </c>
      <c r="K2983">
        <v>313.85489999999999</v>
      </c>
      <c r="L2983">
        <v>7680</v>
      </c>
      <c r="M2983">
        <v>51.74</v>
      </c>
      <c r="N2983">
        <v>1334.94</v>
      </c>
      <c r="O2983">
        <v>2.6859999999999999</v>
      </c>
      <c r="P2983">
        <v>7.1749999999999998</v>
      </c>
      <c r="Q2983">
        <v>3.32</v>
      </c>
      <c r="R2983">
        <v>1.06</v>
      </c>
      <c r="S2983">
        <v>1.46</v>
      </c>
      <c r="T2983">
        <v>1.1599999999999999</v>
      </c>
      <c r="U2983">
        <v>993</v>
      </c>
      <c r="V2983">
        <v>2663.99</v>
      </c>
      <c r="W2983">
        <v>7140.25</v>
      </c>
      <c r="X2983">
        <v>12288.86</v>
      </c>
      <c r="Y2983">
        <v>2442.71</v>
      </c>
      <c r="Z2983">
        <v>21660.28</v>
      </c>
    </row>
    <row r="2984" spans="2:26" x14ac:dyDescent="0.25">
      <c r="B2984" s="3">
        <v>43201</v>
      </c>
      <c r="C2984">
        <v>322.58999999999997</v>
      </c>
      <c r="D2984">
        <v>3.4964</v>
      </c>
      <c r="E2984">
        <v>98.38</v>
      </c>
      <c r="F2984">
        <v>99.271299999999997</v>
      </c>
      <c r="G2984">
        <v>89.567999999999998</v>
      </c>
      <c r="H2984">
        <v>1066.4000000000001</v>
      </c>
      <c r="I2984">
        <v>1.2366999999999999</v>
      </c>
      <c r="J2984">
        <v>6.2690000000000001</v>
      </c>
      <c r="K2984">
        <v>316.23079999999999</v>
      </c>
      <c r="L2984">
        <v>6920</v>
      </c>
      <c r="M2984">
        <v>52.07</v>
      </c>
      <c r="N2984">
        <v>1353.38</v>
      </c>
      <c r="O2984">
        <v>2.6749999999999998</v>
      </c>
      <c r="P2984">
        <v>7.1749999999999998</v>
      </c>
      <c r="Q2984">
        <v>3.4</v>
      </c>
      <c r="R2984">
        <v>1.07</v>
      </c>
      <c r="S2984">
        <v>1.47</v>
      </c>
      <c r="T2984">
        <v>1.1599999999999999</v>
      </c>
      <c r="U2984">
        <v>979</v>
      </c>
      <c r="V2984">
        <v>2642.19</v>
      </c>
      <c r="W2984">
        <v>7069.03</v>
      </c>
      <c r="X2984">
        <v>12324.68</v>
      </c>
      <c r="Y2984">
        <v>2444.2199999999998</v>
      </c>
      <c r="Z2984">
        <v>21687.1</v>
      </c>
    </row>
    <row r="2985" spans="2:26" x14ac:dyDescent="0.25">
      <c r="B2985" s="3">
        <v>43200</v>
      </c>
      <c r="C2985">
        <v>322.12</v>
      </c>
      <c r="D2985">
        <v>3.5042</v>
      </c>
      <c r="E2985">
        <v>98.37</v>
      </c>
      <c r="F2985">
        <v>99.262100000000004</v>
      </c>
      <c r="G2985">
        <v>89.587000000000003</v>
      </c>
      <c r="H2985">
        <v>1066.5</v>
      </c>
      <c r="I2985">
        <v>1.2356</v>
      </c>
      <c r="J2985">
        <v>6.2831999999999999</v>
      </c>
      <c r="K2985">
        <v>312.19819999999999</v>
      </c>
      <c r="L2985">
        <v>6840</v>
      </c>
      <c r="M2985">
        <v>51.77</v>
      </c>
      <c r="N2985">
        <v>1339.64</v>
      </c>
      <c r="O2985">
        <v>2.6560000000000001</v>
      </c>
      <c r="P2985">
        <v>7.1749999999999998</v>
      </c>
      <c r="Q2985">
        <v>3.41</v>
      </c>
      <c r="R2985">
        <v>1.07</v>
      </c>
      <c r="S2985">
        <v>1.47</v>
      </c>
      <c r="T2985">
        <v>1.1599999999999999</v>
      </c>
      <c r="U2985">
        <v>974</v>
      </c>
      <c r="V2985">
        <v>2656.87</v>
      </c>
      <c r="W2985">
        <v>7094.3</v>
      </c>
      <c r="X2985">
        <v>12324.02</v>
      </c>
      <c r="Y2985">
        <v>2450.7399999999998</v>
      </c>
      <c r="Z2985">
        <v>21794.32</v>
      </c>
    </row>
    <row r="2986" spans="2:26" x14ac:dyDescent="0.25">
      <c r="B2986" s="3">
        <v>43199</v>
      </c>
      <c r="C2986">
        <v>321.54000000000002</v>
      </c>
      <c r="D2986">
        <v>3.5543</v>
      </c>
      <c r="E2986">
        <v>98.36</v>
      </c>
      <c r="F2986">
        <v>99.245999999999995</v>
      </c>
      <c r="G2986">
        <v>89.837999999999994</v>
      </c>
      <c r="H2986">
        <v>1067.1500000000001</v>
      </c>
      <c r="I2986">
        <v>1.2321</v>
      </c>
      <c r="J2986">
        <v>6.3070000000000004</v>
      </c>
      <c r="K2986">
        <v>312.62849999999997</v>
      </c>
      <c r="L2986">
        <v>6675</v>
      </c>
      <c r="M2986">
        <v>51.48</v>
      </c>
      <c r="N2986">
        <v>1336.35</v>
      </c>
      <c r="O2986">
        <v>2.6930000000000001</v>
      </c>
      <c r="P2986">
        <v>7.1550000000000002</v>
      </c>
      <c r="Q2986">
        <v>3.5</v>
      </c>
      <c r="R2986">
        <v>1.08</v>
      </c>
      <c r="S2986">
        <v>1.48</v>
      </c>
      <c r="T2986">
        <v>1.1599999999999999</v>
      </c>
      <c r="U2986">
        <v>952</v>
      </c>
      <c r="V2986">
        <v>2613.16</v>
      </c>
      <c r="W2986">
        <v>6950.34</v>
      </c>
      <c r="X2986">
        <v>12073</v>
      </c>
      <c r="Y2986">
        <v>2444.08</v>
      </c>
      <c r="Z2986">
        <v>21678.26</v>
      </c>
    </row>
    <row r="2987" spans="2:26" x14ac:dyDescent="0.25">
      <c r="B2987" s="3">
        <v>43198</v>
      </c>
      <c r="C2987">
        <v>319.42</v>
      </c>
      <c r="D2987">
        <v>3.5644</v>
      </c>
      <c r="E2987">
        <v>98.35</v>
      </c>
      <c r="F2987">
        <v>99.229600000000005</v>
      </c>
      <c r="G2987">
        <v>90.108000000000004</v>
      </c>
      <c r="H2987">
        <v>1069.7</v>
      </c>
      <c r="I2987">
        <v>1.2281</v>
      </c>
      <c r="J2987">
        <v>6.3033000000000001</v>
      </c>
      <c r="K2987">
        <v>317.72410000000002</v>
      </c>
      <c r="L2987">
        <v>6630</v>
      </c>
      <c r="M2987">
        <v>51.33</v>
      </c>
      <c r="N2987">
        <v>1333.03</v>
      </c>
      <c r="O2987">
        <v>2.7010000000000001</v>
      </c>
      <c r="P2987">
        <v>7.2</v>
      </c>
      <c r="Q2987">
        <v>3.54</v>
      </c>
      <c r="R2987">
        <v>1.0900000000000001</v>
      </c>
      <c r="S2987">
        <v>1.48</v>
      </c>
      <c r="T2987">
        <v>1.17</v>
      </c>
      <c r="U2987">
        <v>948</v>
      </c>
      <c r="V2987">
        <v>2604.4699999999998</v>
      </c>
      <c r="W2987">
        <v>6915.11</v>
      </c>
      <c r="X2987">
        <v>11967.66</v>
      </c>
      <c r="Y2987">
        <v>2429.58</v>
      </c>
      <c r="Z2987">
        <v>21567.52</v>
      </c>
    </row>
    <row r="2988" spans="2:26" x14ac:dyDescent="0.25">
      <c r="B2988" s="3">
        <v>43197</v>
      </c>
      <c r="C2988">
        <v>319.42</v>
      </c>
      <c r="D2988">
        <v>3.5644</v>
      </c>
      <c r="E2988">
        <v>98.35</v>
      </c>
      <c r="F2988">
        <v>99.229600000000005</v>
      </c>
      <c r="G2988">
        <v>90.108000000000004</v>
      </c>
      <c r="H2988">
        <v>1069.7</v>
      </c>
      <c r="I2988">
        <v>1.2281</v>
      </c>
      <c r="J2988">
        <v>6.3033000000000001</v>
      </c>
      <c r="K2988">
        <v>317.72410000000002</v>
      </c>
      <c r="L2988">
        <v>6630</v>
      </c>
      <c r="M2988">
        <v>51.33</v>
      </c>
      <c r="N2988">
        <v>1333.03</v>
      </c>
      <c r="O2988">
        <v>2.7010000000000001</v>
      </c>
      <c r="P2988">
        <v>7.2</v>
      </c>
      <c r="Q2988">
        <v>3.54</v>
      </c>
      <c r="R2988">
        <v>1.0900000000000001</v>
      </c>
      <c r="S2988">
        <v>1.48</v>
      </c>
      <c r="T2988">
        <v>1.17</v>
      </c>
      <c r="U2988">
        <v>948</v>
      </c>
      <c r="V2988">
        <v>2604.4699999999998</v>
      </c>
      <c r="W2988">
        <v>6915.11</v>
      </c>
      <c r="X2988">
        <v>11967.66</v>
      </c>
      <c r="Y2988">
        <v>2429.58</v>
      </c>
      <c r="Z2988">
        <v>21567.52</v>
      </c>
    </row>
    <row r="2989" spans="2:26" x14ac:dyDescent="0.25">
      <c r="B2989" s="3">
        <v>43196</v>
      </c>
      <c r="C2989">
        <v>319.42</v>
      </c>
      <c r="D2989">
        <v>3.5644</v>
      </c>
      <c r="E2989">
        <v>98.34</v>
      </c>
      <c r="F2989">
        <v>99.229600000000005</v>
      </c>
      <c r="G2989">
        <v>90.108000000000004</v>
      </c>
      <c r="H2989">
        <v>1069.7</v>
      </c>
      <c r="I2989">
        <v>1.2281</v>
      </c>
      <c r="J2989">
        <v>6.3033000000000001</v>
      </c>
      <c r="K2989">
        <v>317.72410000000002</v>
      </c>
      <c r="L2989">
        <v>6630</v>
      </c>
      <c r="M2989">
        <v>51.33</v>
      </c>
      <c r="N2989">
        <v>1333.03</v>
      </c>
      <c r="O2989">
        <v>2.7010000000000001</v>
      </c>
      <c r="P2989">
        <v>7.2</v>
      </c>
      <c r="Q2989">
        <v>3.54</v>
      </c>
      <c r="R2989">
        <v>1.0900000000000001</v>
      </c>
      <c r="S2989">
        <v>1.48</v>
      </c>
      <c r="T2989">
        <v>1.17</v>
      </c>
      <c r="U2989">
        <v>948</v>
      </c>
      <c r="V2989">
        <v>2604.4699999999998</v>
      </c>
      <c r="W2989">
        <v>6915.11</v>
      </c>
      <c r="X2989">
        <v>11967.66</v>
      </c>
      <c r="Y2989">
        <v>2429.58</v>
      </c>
      <c r="Z2989">
        <v>21567.52</v>
      </c>
    </row>
    <row r="2990" spans="2:26" x14ac:dyDescent="0.25">
      <c r="B2990" s="3">
        <v>43195</v>
      </c>
      <c r="C2990">
        <v>315.42</v>
      </c>
      <c r="D2990">
        <v>3.5034000000000001</v>
      </c>
      <c r="E2990">
        <v>98.36</v>
      </c>
      <c r="F2990">
        <v>99.214299999999994</v>
      </c>
      <c r="G2990">
        <v>90.46</v>
      </c>
      <c r="H2990">
        <v>1060</v>
      </c>
      <c r="I2990">
        <v>1.224</v>
      </c>
      <c r="J2990">
        <v>6.3033000000000001</v>
      </c>
      <c r="K2990">
        <v>317.50700000000001</v>
      </c>
      <c r="L2990">
        <v>6760</v>
      </c>
      <c r="M2990">
        <v>52.03</v>
      </c>
      <c r="N2990">
        <v>1326.57</v>
      </c>
      <c r="O2990">
        <v>2.6749999999999998</v>
      </c>
      <c r="P2990">
        <v>7.1550000000000002</v>
      </c>
      <c r="Q2990">
        <v>3.45</v>
      </c>
      <c r="R2990">
        <v>1.07</v>
      </c>
      <c r="S2990">
        <v>1.45</v>
      </c>
      <c r="T2990">
        <v>1.1499999999999999</v>
      </c>
      <c r="U2990">
        <v>953</v>
      </c>
      <c r="V2990">
        <v>2662.84</v>
      </c>
      <c r="W2990">
        <v>7076.55</v>
      </c>
      <c r="X2990">
        <v>11857.41</v>
      </c>
      <c r="Y2990">
        <v>2437.52</v>
      </c>
      <c r="Z2990">
        <v>21645.42</v>
      </c>
    </row>
    <row r="2991" spans="2:26" x14ac:dyDescent="0.25">
      <c r="B2991" s="3">
        <v>43194</v>
      </c>
      <c r="C2991">
        <v>321.62</v>
      </c>
      <c r="D2991">
        <v>3.5842000000000001</v>
      </c>
      <c r="E2991">
        <v>98.35</v>
      </c>
      <c r="F2991">
        <v>99.213700000000003</v>
      </c>
      <c r="G2991">
        <v>90.141999999999996</v>
      </c>
      <c r="H2991">
        <v>1059.7</v>
      </c>
      <c r="I2991">
        <v>1.2278</v>
      </c>
      <c r="J2991">
        <v>6.3033000000000001</v>
      </c>
      <c r="K2991">
        <v>317.81139999999999</v>
      </c>
      <c r="L2991">
        <v>6860</v>
      </c>
      <c r="M2991">
        <v>51.82</v>
      </c>
      <c r="N2991">
        <v>1333.19</v>
      </c>
      <c r="O2991">
        <v>2.718</v>
      </c>
      <c r="P2991">
        <v>7.1449999999999996</v>
      </c>
      <c r="Q2991">
        <v>3.55</v>
      </c>
      <c r="R2991">
        <v>1.0900000000000001</v>
      </c>
      <c r="S2991">
        <v>1.47</v>
      </c>
      <c r="T2991">
        <v>1.1499999999999999</v>
      </c>
      <c r="U2991">
        <v>977</v>
      </c>
      <c r="V2991">
        <v>2644.69</v>
      </c>
      <c r="W2991">
        <v>7042.11</v>
      </c>
      <c r="X2991">
        <v>11857.41</v>
      </c>
      <c r="Y2991">
        <v>2408.06</v>
      </c>
      <c r="Z2991">
        <v>21319.55</v>
      </c>
    </row>
    <row r="2992" spans="2:26" x14ac:dyDescent="0.25">
      <c r="B2992" s="3">
        <v>43193</v>
      </c>
      <c r="C2992">
        <v>321.44</v>
      </c>
      <c r="D2992">
        <v>3.5903999999999998</v>
      </c>
      <c r="E2992">
        <v>98.37</v>
      </c>
      <c r="F2992">
        <v>99.229399999999998</v>
      </c>
      <c r="G2992">
        <v>90.2</v>
      </c>
      <c r="H2992">
        <v>1054.5999999999999</v>
      </c>
      <c r="I2992">
        <v>1.2270000000000001</v>
      </c>
      <c r="J2992">
        <v>6.2899000000000003</v>
      </c>
      <c r="K2992">
        <v>315.71170000000001</v>
      </c>
      <c r="L2992">
        <v>7460</v>
      </c>
      <c r="M2992">
        <v>51.86</v>
      </c>
      <c r="N2992">
        <v>1332.74</v>
      </c>
      <c r="O2992">
        <v>2.6970000000000001</v>
      </c>
      <c r="P2992">
        <v>7.1449999999999996</v>
      </c>
      <c r="Q2992">
        <v>3.56</v>
      </c>
      <c r="R2992">
        <v>1.0900000000000001</v>
      </c>
      <c r="S2992">
        <v>1.47</v>
      </c>
      <c r="T2992">
        <v>1.1399999999999999</v>
      </c>
      <c r="U2992">
        <v>1016</v>
      </c>
      <c r="V2992">
        <v>2614.4499999999998</v>
      </c>
      <c r="W2992">
        <v>6941.28</v>
      </c>
      <c r="X2992">
        <v>12136.67</v>
      </c>
      <c r="Y2992">
        <v>2442.4299999999998</v>
      </c>
      <c r="Z2992">
        <v>21292.29</v>
      </c>
    </row>
    <row r="2993" spans="2:26" x14ac:dyDescent="0.25">
      <c r="B2993" s="3">
        <v>43192</v>
      </c>
      <c r="C2993">
        <v>328.35</v>
      </c>
      <c r="D2993">
        <v>3.6301999999999999</v>
      </c>
      <c r="E2993">
        <v>98.39</v>
      </c>
      <c r="F2993">
        <v>99.255600000000001</v>
      </c>
      <c r="G2993">
        <v>90.052000000000007</v>
      </c>
      <c r="H2993">
        <v>1056.5999999999999</v>
      </c>
      <c r="I2993">
        <v>1.2302</v>
      </c>
      <c r="J2993">
        <v>6.2804000000000002</v>
      </c>
      <c r="K2993">
        <v>319.18079999999998</v>
      </c>
      <c r="L2993">
        <v>6990</v>
      </c>
      <c r="M2993">
        <v>51.48</v>
      </c>
      <c r="N2993">
        <v>1341.29</v>
      </c>
      <c r="O2993">
        <v>2.6829999999999998</v>
      </c>
      <c r="P2993">
        <v>7.1849999999999996</v>
      </c>
      <c r="Q2993">
        <v>3.6</v>
      </c>
      <c r="R2993">
        <v>1.1000000000000001</v>
      </c>
      <c r="S2993">
        <v>1.49</v>
      </c>
      <c r="T2993">
        <v>1.1499999999999999</v>
      </c>
      <c r="U2993">
        <v>1055</v>
      </c>
      <c r="V2993">
        <v>2581.88</v>
      </c>
      <c r="W2993">
        <v>6870.12</v>
      </c>
      <c r="X2993">
        <v>11998.34</v>
      </c>
      <c r="Y2993">
        <v>2444.16</v>
      </c>
      <c r="Z2993">
        <v>21388.58</v>
      </c>
    </row>
    <row r="2994" spans="2:26" x14ac:dyDescent="0.25">
      <c r="B2994" s="3">
        <v>43191</v>
      </c>
      <c r="C2994">
        <v>325.97000000000003</v>
      </c>
      <c r="D2994">
        <v>3.5779000000000001</v>
      </c>
      <c r="E2994">
        <v>98.42</v>
      </c>
      <c r="F2994">
        <v>99.255300000000005</v>
      </c>
      <c r="G2994">
        <v>89.974000000000004</v>
      </c>
      <c r="H2994">
        <v>1063.55</v>
      </c>
      <c r="I2994">
        <v>1.2323999999999999</v>
      </c>
      <c r="J2994">
        <v>6.2752999999999997</v>
      </c>
      <c r="K2994">
        <v>320.97570000000002</v>
      </c>
      <c r="L2994">
        <v>7389.91</v>
      </c>
      <c r="M2994">
        <v>52.42</v>
      </c>
      <c r="N2994">
        <v>1325.48</v>
      </c>
      <c r="O2994">
        <v>2.7330000000000001</v>
      </c>
      <c r="P2994">
        <v>7.21</v>
      </c>
      <c r="Q2994">
        <v>3.54</v>
      </c>
      <c r="R2994">
        <v>1.0900000000000001</v>
      </c>
      <c r="S2994">
        <v>1.48</v>
      </c>
      <c r="T2994">
        <v>1.1299999999999999</v>
      </c>
      <c r="U2994">
        <v>1055</v>
      </c>
      <c r="V2994">
        <v>2640.87</v>
      </c>
      <c r="W2994">
        <v>7063.45</v>
      </c>
      <c r="X2994">
        <v>11998.34</v>
      </c>
      <c r="Y2994">
        <v>2445.85</v>
      </c>
      <c r="Z2994">
        <v>21454.3</v>
      </c>
    </row>
    <row r="2995" spans="2:26" x14ac:dyDescent="0.25">
      <c r="B2995" s="3">
        <v>43190</v>
      </c>
      <c r="C2995">
        <v>325.97000000000003</v>
      </c>
      <c r="D2995">
        <v>3.5779000000000001</v>
      </c>
      <c r="E2995">
        <v>98.42</v>
      </c>
      <c r="F2995">
        <v>99.255300000000005</v>
      </c>
      <c r="G2995">
        <v>89.974000000000004</v>
      </c>
      <c r="H2995">
        <v>1063.55</v>
      </c>
      <c r="I2995">
        <v>1.2323999999999999</v>
      </c>
      <c r="J2995">
        <v>6.2752999999999997</v>
      </c>
      <c r="K2995">
        <v>320.97570000000002</v>
      </c>
      <c r="L2995">
        <v>7389.91</v>
      </c>
      <c r="M2995">
        <v>52.42</v>
      </c>
      <c r="N2995">
        <v>1325.48</v>
      </c>
      <c r="O2995">
        <v>2.7330000000000001</v>
      </c>
      <c r="P2995">
        <v>7.21</v>
      </c>
      <c r="Q2995">
        <v>3.54</v>
      </c>
      <c r="R2995">
        <v>1.0900000000000001</v>
      </c>
      <c r="S2995">
        <v>1.48</v>
      </c>
      <c r="T2995">
        <v>1.1299999999999999</v>
      </c>
      <c r="U2995">
        <v>1055</v>
      </c>
      <c r="V2995">
        <v>2640.87</v>
      </c>
      <c r="W2995">
        <v>7063.45</v>
      </c>
      <c r="X2995">
        <v>11998.34</v>
      </c>
      <c r="Y2995">
        <v>2445.85</v>
      </c>
      <c r="Z2995">
        <v>21454.3</v>
      </c>
    </row>
    <row r="2996" spans="2:26" x14ac:dyDescent="0.25">
      <c r="B2996" s="3">
        <v>43189</v>
      </c>
      <c r="C2996">
        <v>325.97000000000003</v>
      </c>
      <c r="D2996">
        <v>3.5779000000000001</v>
      </c>
      <c r="E2996">
        <v>98.4</v>
      </c>
      <c r="F2996">
        <v>99.255300000000005</v>
      </c>
      <c r="G2996">
        <v>89.974000000000004</v>
      </c>
      <c r="H2996">
        <v>1063.55</v>
      </c>
      <c r="I2996">
        <v>1.2323999999999999</v>
      </c>
      <c r="J2996">
        <v>6.2752999999999997</v>
      </c>
      <c r="K2996">
        <v>320.97570000000002</v>
      </c>
      <c r="L2996">
        <v>7389.91</v>
      </c>
      <c r="M2996">
        <v>52.42</v>
      </c>
      <c r="N2996">
        <v>1325.48</v>
      </c>
      <c r="O2996">
        <v>2.7330000000000001</v>
      </c>
      <c r="P2996">
        <v>7.21</v>
      </c>
      <c r="Q2996">
        <v>3.54</v>
      </c>
      <c r="R2996">
        <v>1.0900000000000001</v>
      </c>
      <c r="S2996">
        <v>1.48</v>
      </c>
      <c r="T2996">
        <v>1.1299999999999999</v>
      </c>
      <c r="U2996">
        <v>1055</v>
      </c>
      <c r="V2996">
        <v>2640.87</v>
      </c>
      <c r="W2996">
        <v>7063.45</v>
      </c>
      <c r="X2996">
        <v>11998.34</v>
      </c>
      <c r="Y2996">
        <v>2445.85</v>
      </c>
      <c r="Z2996">
        <v>21454.3</v>
      </c>
    </row>
    <row r="2997" spans="2:26" x14ac:dyDescent="0.25">
      <c r="B2997" s="3">
        <v>43188</v>
      </c>
      <c r="C2997">
        <v>325.97000000000003</v>
      </c>
      <c r="D2997">
        <v>3.5779000000000001</v>
      </c>
      <c r="E2997">
        <v>98.41</v>
      </c>
      <c r="F2997">
        <v>99.255300000000005</v>
      </c>
      <c r="G2997">
        <v>90.150999999999996</v>
      </c>
      <c r="H2997">
        <v>1065.95</v>
      </c>
      <c r="I2997">
        <v>1.23</v>
      </c>
      <c r="J2997">
        <v>6.2897999999999996</v>
      </c>
      <c r="K2997">
        <v>321.39620000000002</v>
      </c>
      <c r="L2997">
        <v>7389.91</v>
      </c>
      <c r="M2997">
        <v>52.42</v>
      </c>
      <c r="N2997">
        <v>1325.5</v>
      </c>
      <c r="O2997">
        <v>2.7330000000000001</v>
      </c>
      <c r="P2997">
        <v>7.21</v>
      </c>
      <c r="Q2997">
        <v>3.54</v>
      </c>
      <c r="R2997">
        <v>1.0900000000000001</v>
      </c>
      <c r="S2997">
        <v>1.48</v>
      </c>
      <c r="T2997">
        <v>1.1299999999999999</v>
      </c>
      <c r="U2997">
        <v>1055</v>
      </c>
      <c r="V2997">
        <v>2640.87</v>
      </c>
      <c r="W2997">
        <v>7063.45</v>
      </c>
      <c r="X2997">
        <v>11998.34</v>
      </c>
      <c r="Y2997">
        <v>2436.37</v>
      </c>
      <c r="Z2997">
        <v>21159.08</v>
      </c>
    </row>
    <row r="2998" spans="2:26" x14ac:dyDescent="0.25">
      <c r="B2998" s="3">
        <v>43187</v>
      </c>
      <c r="C2998">
        <v>326.17</v>
      </c>
      <c r="D2998">
        <v>3.5771999999999999</v>
      </c>
      <c r="E2998">
        <v>98.42</v>
      </c>
      <c r="F2998">
        <v>99.2667</v>
      </c>
      <c r="G2998">
        <v>90.058000000000007</v>
      </c>
      <c r="H2998">
        <v>1070.7</v>
      </c>
      <c r="I2998">
        <v>1.2307999999999999</v>
      </c>
      <c r="J2998">
        <v>6.298</v>
      </c>
      <c r="K2998">
        <v>320.47449999999998</v>
      </c>
      <c r="L2998">
        <v>7875</v>
      </c>
      <c r="M2998">
        <v>52.64</v>
      </c>
      <c r="N2998">
        <v>1325.01</v>
      </c>
      <c r="O2998">
        <v>2.698</v>
      </c>
      <c r="P2998">
        <v>7.22</v>
      </c>
      <c r="Q2998">
        <v>3.53</v>
      </c>
      <c r="R2998">
        <v>1.1000000000000001</v>
      </c>
      <c r="S2998">
        <v>1.49</v>
      </c>
      <c r="T2998">
        <v>1.1299999999999999</v>
      </c>
      <c r="U2998">
        <v>1080</v>
      </c>
      <c r="V2998">
        <v>2605</v>
      </c>
      <c r="W2998">
        <v>6949.23</v>
      </c>
      <c r="X2998">
        <v>12001.16</v>
      </c>
      <c r="Y2998">
        <v>2419.29</v>
      </c>
      <c r="Z2998">
        <v>21031.31</v>
      </c>
    </row>
    <row r="2999" spans="2:26" x14ac:dyDescent="0.25">
      <c r="B2999" s="3">
        <v>43186</v>
      </c>
      <c r="C2999">
        <v>326.55</v>
      </c>
      <c r="D2999">
        <v>3.5720000000000001</v>
      </c>
      <c r="E2999">
        <v>98.44</v>
      </c>
      <c r="F2999">
        <v>99.278800000000004</v>
      </c>
      <c r="G2999">
        <v>89.372</v>
      </c>
      <c r="H2999">
        <v>1070.4000000000001</v>
      </c>
      <c r="I2999">
        <v>1.2403</v>
      </c>
      <c r="J2999">
        <v>6.2830000000000004</v>
      </c>
      <c r="K2999">
        <v>323.18819999999999</v>
      </c>
      <c r="L2999">
        <v>7895</v>
      </c>
      <c r="M2999">
        <v>52.66</v>
      </c>
      <c r="N2999">
        <v>1345.05</v>
      </c>
      <c r="O2999">
        <v>2.6909999999999998</v>
      </c>
      <c r="P2999">
        <v>7.2249999999999996</v>
      </c>
      <c r="Q2999">
        <v>3.53</v>
      </c>
      <c r="R2999">
        <v>1.1000000000000001</v>
      </c>
      <c r="S2999">
        <v>1.48</v>
      </c>
      <c r="T2999">
        <v>1.1200000000000001</v>
      </c>
      <c r="U2999">
        <v>1117</v>
      </c>
      <c r="V2999">
        <v>2612.62</v>
      </c>
      <c r="W2999">
        <v>7008.81</v>
      </c>
      <c r="X2999">
        <v>12301.55</v>
      </c>
      <c r="Y2999">
        <v>2452.06</v>
      </c>
      <c r="Z2999">
        <v>21317.32</v>
      </c>
    </row>
    <row r="3000" spans="2:26" x14ac:dyDescent="0.25">
      <c r="B3000" s="3">
        <v>43185</v>
      </c>
      <c r="C3000">
        <v>325.83</v>
      </c>
      <c r="D3000">
        <v>3.5668000000000002</v>
      </c>
      <c r="E3000">
        <v>98.45</v>
      </c>
      <c r="F3000">
        <v>99.281999999999996</v>
      </c>
      <c r="G3000">
        <v>89.027000000000001</v>
      </c>
      <c r="H3000">
        <v>1081.2</v>
      </c>
      <c r="I3000">
        <v>1.2444</v>
      </c>
      <c r="J3000">
        <v>6.2729999999999997</v>
      </c>
      <c r="K3000">
        <v>324.63189999999997</v>
      </c>
      <c r="L3000">
        <v>7910</v>
      </c>
      <c r="M3000">
        <v>52.66</v>
      </c>
      <c r="N3000">
        <v>1353.5</v>
      </c>
      <c r="O3000">
        <v>2.6179999999999999</v>
      </c>
      <c r="P3000">
        <v>7.1550000000000002</v>
      </c>
      <c r="Q3000">
        <v>3.52</v>
      </c>
      <c r="R3000">
        <v>1.1000000000000001</v>
      </c>
      <c r="S3000">
        <v>1.49</v>
      </c>
      <c r="T3000">
        <v>1.1200000000000001</v>
      </c>
      <c r="U3000">
        <v>1126</v>
      </c>
      <c r="V3000">
        <v>2658.55</v>
      </c>
      <c r="W3000">
        <v>7220.54</v>
      </c>
      <c r="X3000">
        <v>12197.7</v>
      </c>
      <c r="Y3000">
        <v>2437.08</v>
      </c>
      <c r="Z3000">
        <v>20766.099999999999</v>
      </c>
    </row>
    <row r="3001" spans="2:26" x14ac:dyDescent="0.25">
      <c r="B3001" s="3">
        <v>43184</v>
      </c>
      <c r="C3001">
        <v>329.42</v>
      </c>
      <c r="D3001">
        <v>3.5794999999999999</v>
      </c>
      <c r="E3001">
        <v>98.46</v>
      </c>
      <c r="F3001">
        <v>99.299400000000006</v>
      </c>
      <c r="G3001">
        <v>89.436000000000007</v>
      </c>
      <c r="H3001">
        <v>1082.1500000000001</v>
      </c>
      <c r="I3001">
        <v>1.2353000000000001</v>
      </c>
      <c r="J3001">
        <v>6.3159999999999998</v>
      </c>
      <c r="K3001">
        <v>327.2011</v>
      </c>
      <c r="L3001">
        <v>8615</v>
      </c>
      <c r="M3001">
        <v>52.85</v>
      </c>
      <c r="N3001">
        <v>1347.33</v>
      </c>
      <c r="O3001">
        <v>2.5910000000000002</v>
      </c>
      <c r="P3001">
        <v>7.1550000000000002</v>
      </c>
      <c r="Q3001">
        <v>3.53</v>
      </c>
      <c r="R3001">
        <v>1.1000000000000001</v>
      </c>
      <c r="S3001">
        <v>1.49</v>
      </c>
      <c r="T3001">
        <v>1.1200000000000001</v>
      </c>
      <c r="U3001">
        <v>1122</v>
      </c>
      <c r="V3001">
        <v>2588.2600000000002</v>
      </c>
      <c r="W3001">
        <v>6992.67</v>
      </c>
      <c r="X3001">
        <v>12128.27</v>
      </c>
      <c r="Y3001">
        <v>2416.7600000000002</v>
      </c>
      <c r="Z3001">
        <v>20617.86</v>
      </c>
    </row>
    <row r="3002" spans="2:26" x14ac:dyDescent="0.25">
      <c r="B3002" s="3">
        <v>43183</v>
      </c>
      <c r="C3002">
        <v>329.42</v>
      </c>
      <c r="D3002">
        <v>3.5794999999999999</v>
      </c>
      <c r="E3002">
        <v>98.46</v>
      </c>
      <c r="F3002">
        <v>99.299400000000006</v>
      </c>
      <c r="G3002">
        <v>89.436000000000007</v>
      </c>
      <c r="H3002">
        <v>1082.1500000000001</v>
      </c>
      <c r="I3002">
        <v>1.2353000000000001</v>
      </c>
      <c r="J3002">
        <v>6.3159999999999998</v>
      </c>
      <c r="K3002">
        <v>327.2011</v>
      </c>
      <c r="L3002">
        <v>8615</v>
      </c>
      <c r="M3002">
        <v>52.85</v>
      </c>
      <c r="N3002">
        <v>1347.33</v>
      </c>
      <c r="O3002">
        <v>2.5910000000000002</v>
      </c>
      <c r="P3002">
        <v>7.1550000000000002</v>
      </c>
      <c r="Q3002">
        <v>3.53</v>
      </c>
      <c r="R3002">
        <v>1.1000000000000001</v>
      </c>
      <c r="S3002">
        <v>1.49</v>
      </c>
      <c r="T3002">
        <v>1.1200000000000001</v>
      </c>
      <c r="U3002">
        <v>1122</v>
      </c>
      <c r="V3002">
        <v>2588.2600000000002</v>
      </c>
      <c r="W3002">
        <v>6992.67</v>
      </c>
      <c r="X3002">
        <v>12128.27</v>
      </c>
      <c r="Y3002">
        <v>2416.7600000000002</v>
      </c>
      <c r="Z3002">
        <v>20617.86</v>
      </c>
    </row>
    <row r="3003" spans="2:26" x14ac:dyDescent="0.25">
      <c r="B3003" s="3">
        <v>43182</v>
      </c>
      <c r="C3003">
        <v>329.42</v>
      </c>
      <c r="D3003">
        <v>3.5794999999999999</v>
      </c>
      <c r="E3003">
        <v>98.46</v>
      </c>
      <c r="F3003">
        <v>99.299400000000006</v>
      </c>
      <c r="G3003">
        <v>89.436000000000007</v>
      </c>
      <c r="H3003">
        <v>1082.1500000000001</v>
      </c>
      <c r="I3003">
        <v>1.2353000000000001</v>
      </c>
      <c r="J3003">
        <v>6.3159999999999998</v>
      </c>
      <c r="K3003">
        <v>327.2011</v>
      </c>
      <c r="L3003">
        <v>8615</v>
      </c>
      <c r="M3003">
        <v>52.85</v>
      </c>
      <c r="N3003">
        <v>1347.33</v>
      </c>
      <c r="O3003">
        <v>2.5910000000000002</v>
      </c>
      <c r="P3003">
        <v>7.1550000000000002</v>
      </c>
      <c r="Q3003">
        <v>3.53</v>
      </c>
      <c r="R3003">
        <v>1.1000000000000001</v>
      </c>
      <c r="S3003">
        <v>1.49</v>
      </c>
      <c r="T3003">
        <v>1.1200000000000001</v>
      </c>
      <c r="U3003">
        <v>1122</v>
      </c>
      <c r="V3003">
        <v>2588.2600000000002</v>
      </c>
      <c r="W3003">
        <v>6992.67</v>
      </c>
      <c r="X3003">
        <v>12128.27</v>
      </c>
      <c r="Y3003">
        <v>2416.7600000000002</v>
      </c>
      <c r="Z3003">
        <v>20617.86</v>
      </c>
    </row>
    <row r="3004" spans="2:26" x14ac:dyDescent="0.25">
      <c r="B3004" s="3">
        <v>43181</v>
      </c>
      <c r="C3004">
        <v>324.07</v>
      </c>
      <c r="D3004">
        <v>3.5253999999999999</v>
      </c>
      <c r="E3004">
        <v>98.5</v>
      </c>
      <c r="F3004">
        <v>99.381399999999999</v>
      </c>
      <c r="G3004">
        <v>89.856999999999999</v>
      </c>
      <c r="H3004">
        <v>1072.55</v>
      </c>
      <c r="I3004">
        <v>1.2302</v>
      </c>
      <c r="J3004">
        <v>6.335</v>
      </c>
      <c r="K3004">
        <v>326.10660000000001</v>
      </c>
      <c r="L3004">
        <v>8630</v>
      </c>
      <c r="M3004">
        <v>52.44</v>
      </c>
      <c r="N3004">
        <v>1329.03</v>
      </c>
      <c r="O3004">
        <v>2.617</v>
      </c>
      <c r="P3004">
        <v>7.2350000000000003</v>
      </c>
      <c r="Q3004">
        <v>3.48</v>
      </c>
      <c r="R3004">
        <v>1.0900000000000001</v>
      </c>
      <c r="S3004">
        <v>1.48</v>
      </c>
      <c r="T3004">
        <v>1.1200000000000001</v>
      </c>
      <c r="U3004">
        <v>1117</v>
      </c>
      <c r="V3004">
        <v>2643.69</v>
      </c>
      <c r="W3004">
        <v>7166.68</v>
      </c>
      <c r="X3004">
        <v>12427.55</v>
      </c>
      <c r="Y3004">
        <v>2496.02</v>
      </c>
      <c r="Z3004">
        <v>21591.99</v>
      </c>
    </row>
    <row r="3005" spans="2:26" x14ac:dyDescent="0.25">
      <c r="B3005" s="3">
        <v>43180</v>
      </c>
      <c r="C3005">
        <v>319.06</v>
      </c>
      <c r="D3005">
        <v>3.4359000000000002</v>
      </c>
      <c r="E3005">
        <v>98.51</v>
      </c>
      <c r="F3005">
        <v>99.405000000000001</v>
      </c>
      <c r="G3005">
        <v>89.783000000000001</v>
      </c>
      <c r="H3005">
        <v>1072.3</v>
      </c>
      <c r="I3005">
        <v>1.2338</v>
      </c>
      <c r="J3005">
        <v>6.3231999999999999</v>
      </c>
      <c r="K3005">
        <v>325.30340000000001</v>
      </c>
      <c r="L3005">
        <v>8890</v>
      </c>
      <c r="M3005">
        <v>52.89</v>
      </c>
      <c r="N3005">
        <v>1332.24</v>
      </c>
      <c r="O3005">
        <v>2.6379999999999999</v>
      </c>
      <c r="P3005">
        <v>7.3</v>
      </c>
      <c r="Q3005">
        <v>3.38</v>
      </c>
      <c r="R3005">
        <v>1.06</v>
      </c>
      <c r="S3005">
        <v>1.45</v>
      </c>
      <c r="T3005">
        <v>1.1100000000000001</v>
      </c>
      <c r="U3005">
        <v>1117</v>
      </c>
      <c r="V3005">
        <v>2711.93</v>
      </c>
      <c r="W3005">
        <v>7345.29</v>
      </c>
      <c r="X3005">
        <v>12521.55</v>
      </c>
      <c r="Y3005">
        <v>2484.9699999999998</v>
      </c>
      <c r="Z3005">
        <v>21380.97</v>
      </c>
    </row>
    <row r="3006" spans="2:26" x14ac:dyDescent="0.25">
      <c r="B3006" s="3">
        <v>43179</v>
      </c>
      <c r="C3006">
        <v>319.62</v>
      </c>
      <c r="D3006">
        <v>3.4531000000000001</v>
      </c>
      <c r="E3006">
        <v>98.51</v>
      </c>
      <c r="F3006">
        <v>99.427800000000005</v>
      </c>
      <c r="G3006">
        <v>90.370999999999995</v>
      </c>
      <c r="H3006">
        <v>1068.7</v>
      </c>
      <c r="I3006">
        <v>1.2242</v>
      </c>
      <c r="J3006">
        <v>6.3341000000000003</v>
      </c>
      <c r="K3006">
        <v>323.70600000000002</v>
      </c>
      <c r="L3006">
        <v>8945</v>
      </c>
      <c r="M3006">
        <v>52.18</v>
      </c>
      <c r="N3006">
        <v>1311.31</v>
      </c>
      <c r="O3006">
        <v>2.6749999999999998</v>
      </c>
      <c r="P3006">
        <v>7.43</v>
      </c>
      <c r="Q3006">
        <v>3.4</v>
      </c>
      <c r="R3006">
        <v>1.05</v>
      </c>
      <c r="S3006">
        <v>1.44</v>
      </c>
      <c r="T3006">
        <v>1.1100000000000001</v>
      </c>
      <c r="U3006">
        <v>1122</v>
      </c>
      <c r="V3006">
        <v>2716.94</v>
      </c>
      <c r="W3006">
        <v>7364.3</v>
      </c>
      <c r="X3006">
        <v>12597.42</v>
      </c>
      <c r="Y3006">
        <v>2485.52</v>
      </c>
      <c r="Z3006">
        <v>21380.97</v>
      </c>
    </row>
    <row r="3007" spans="2:26" x14ac:dyDescent="0.25">
      <c r="B3007" s="3">
        <v>43178</v>
      </c>
      <c r="C3007">
        <v>319.89999999999998</v>
      </c>
      <c r="D3007">
        <v>3.4590000000000001</v>
      </c>
      <c r="E3007">
        <v>98.52</v>
      </c>
      <c r="F3007">
        <v>99.465199999999996</v>
      </c>
      <c r="G3007">
        <v>89.765000000000001</v>
      </c>
      <c r="H3007">
        <v>1071.55</v>
      </c>
      <c r="I3007">
        <v>1.2335</v>
      </c>
      <c r="J3007">
        <v>6.3322000000000003</v>
      </c>
      <c r="K3007">
        <v>326.57580000000002</v>
      </c>
      <c r="L3007">
        <v>8400</v>
      </c>
      <c r="M3007">
        <v>52.02</v>
      </c>
      <c r="N3007">
        <v>1316.85</v>
      </c>
      <c r="O3007">
        <v>2.6509999999999998</v>
      </c>
      <c r="P3007">
        <v>7.5049999999999999</v>
      </c>
      <c r="Q3007">
        <v>3.42</v>
      </c>
      <c r="R3007">
        <v>1.05</v>
      </c>
      <c r="S3007">
        <v>1.43</v>
      </c>
      <c r="T3007">
        <v>1.1100000000000001</v>
      </c>
      <c r="U3007">
        <v>1136</v>
      </c>
      <c r="V3007">
        <v>2712.92</v>
      </c>
      <c r="W3007">
        <v>7344.24</v>
      </c>
      <c r="X3007">
        <v>12660.46</v>
      </c>
      <c r="Y3007">
        <v>2475.0300000000002</v>
      </c>
      <c r="Z3007">
        <v>21480.9</v>
      </c>
    </row>
    <row r="3008" spans="2:26" x14ac:dyDescent="0.25">
      <c r="B3008" s="3">
        <v>43177</v>
      </c>
      <c r="C3008">
        <v>315.98</v>
      </c>
      <c r="D3008">
        <v>3.4195000000000002</v>
      </c>
      <c r="E3008">
        <v>98.55</v>
      </c>
      <c r="F3008">
        <v>99.485200000000006</v>
      </c>
      <c r="G3008">
        <v>90.233000000000004</v>
      </c>
      <c r="H3008">
        <v>1066.3</v>
      </c>
      <c r="I3008">
        <v>1.2290000000000001</v>
      </c>
      <c r="J3008">
        <v>6.3348000000000004</v>
      </c>
      <c r="K3008">
        <v>326.42099999999999</v>
      </c>
      <c r="L3008">
        <v>8555</v>
      </c>
      <c r="M3008">
        <v>52.43</v>
      </c>
      <c r="N3008">
        <v>1314.24</v>
      </c>
      <c r="O3008">
        <v>2.6880000000000002</v>
      </c>
      <c r="P3008">
        <v>7.48</v>
      </c>
      <c r="Q3008">
        <v>3.39</v>
      </c>
      <c r="R3008">
        <v>1.04</v>
      </c>
      <c r="S3008">
        <v>1.43</v>
      </c>
      <c r="T3008">
        <v>1.1000000000000001</v>
      </c>
      <c r="U3008">
        <v>1143</v>
      </c>
      <c r="V3008">
        <v>2752.01</v>
      </c>
      <c r="W3008">
        <v>7481.99</v>
      </c>
      <c r="X3008">
        <v>12673.07</v>
      </c>
      <c r="Y3008">
        <v>2493.9699999999998</v>
      </c>
      <c r="Z3008">
        <v>21676.51</v>
      </c>
    </row>
    <row r="3009" spans="2:26" x14ac:dyDescent="0.25">
      <c r="B3009" s="3">
        <v>43176</v>
      </c>
      <c r="C3009">
        <v>315.98</v>
      </c>
      <c r="D3009">
        <v>3.4195000000000002</v>
      </c>
      <c r="E3009">
        <v>98.55</v>
      </c>
      <c r="F3009">
        <v>99.485200000000006</v>
      </c>
      <c r="G3009">
        <v>90.233000000000004</v>
      </c>
      <c r="H3009">
        <v>1066.3</v>
      </c>
      <c r="I3009">
        <v>1.2290000000000001</v>
      </c>
      <c r="J3009">
        <v>6.3348000000000004</v>
      </c>
      <c r="K3009">
        <v>326.42099999999999</v>
      </c>
      <c r="L3009">
        <v>8555</v>
      </c>
      <c r="M3009">
        <v>52.43</v>
      </c>
      <c r="N3009">
        <v>1314.24</v>
      </c>
      <c r="O3009">
        <v>2.6880000000000002</v>
      </c>
      <c r="P3009">
        <v>7.48</v>
      </c>
      <c r="Q3009">
        <v>3.39</v>
      </c>
      <c r="R3009">
        <v>1.04</v>
      </c>
      <c r="S3009">
        <v>1.43</v>
      </c>
      <c r="T3009">
        <v>1.1000000000000001</v>
      </c>
      <c r="U3009">
        <v>1143</v>
      </c>
      <c r="V3009">
        <v>2752.01</v>
      </c>
      <c r="W3009">
        <v>7481.99</v>
      </c>
      <c r="X3009">
        <v>12673.07</v>
      </c>
      <c r="Y3009">
        <v>2493.9699999999998</v>
      </c>
      <c r="Z3009">
        <v>21676.51</v>
      </c>
    </row>
    <row r="3010" spans="2:26" x14ac:dyDescent="0.25">
      <c r="B3010" s="3">
        <v>43175</v>
      </c>
      <c r="C3010">
        <v>315.98</v>
      </c>
      <c r="D3010">
        <v>3.4195000000000002</v>
      </c>
      <c r="E3010">
        <v>98.52</v>
      </c>
      <c r="F3010">
        <v>99.485200000000006</v>
      </c>
      <c r="G3010">
        <v>90.233000000000004</v>
      </c>
      <c r="H3010">
        <v>1066.3</v>
      </c>
      <c r="I3010">
        <v>1.2290000000000001</v>
      </c>
      <c r="J3010">
        <v>6.3348000000000004</v>
      </c>
      <c r="K3010">
        <v>326.42099999999999</v>
      </c>
      <c r="L3010">
        <v>8555</v>
      </c>
      <c r="M3010">
        <v>52.43</v>
      </c>
      <c r="N3010">
        <v>1314.24</v>
      </c>
      <c r="O3010">
        <v>2.6880000000000002</v>
      </c>
      <c r="P3010">
        <v>7.48</v>
      </c>
      <c r="Q3010">
        <v>3.39</v>
      </c>
      <c r="R3010">
        <v>1.04</v>
      </c>
      <c r="S3010">
        <v>1.43</v>
      </c>
      <c r="T3010">
        <v>1.1000000000000001</v>
      </c>
      <c r="U3010">
        <v>1143</v>
      </c>
      <c r="V3010">
        <v>2752.01</v>
      </c>
      <c r="W3010">
        <v>7481.99</v>
      </c>
      <c r="X3010">
        <v>12673.07</v>
      </c>
      <c r="Y3010">
        <v>2493.9699999999998</v>
      </c>
      <c r="Z3010">
        <v>21676.51</v>
      </c>
    </row>
    <row r="3011" spans="2:26" x14ac:dyDescent="0.25">
      <c r="B3011" s="3">
        <v>43174</v>
      </c>
      <c r="C3011">
        <v>317.94</v>
      </c>
      <c r="D3011">
        <v>3.4167999999999998</v>
      </c>
      <c r="E3011">
        <v>98.54</v>
      </c>
      <c r="F3011">
        <v>99.484399999999994</v>
      </c>
      <c r="G3011">
        <v>90.138999999999996</v>
      </c>
      <c r="H3011">
        <v>1065.5</v>
      </c>
      <c r="I3011">
        <v>1.2304999999999999</v>
      </c>
      <c r="J3011">
        <v>6.3220999999999998</v>
      </c>
      <c r="K3011">
        <v>325.61180000000002</v>
      </c>
      <c r="L3011">
        <v>8235</v>
      </c>
      <c r="M3011">
        <v>52.45</v>
      </c>
      <c r="N3011">
        <v>1316.1</v>
      </c>
      <c r="O3011">
        <v>2.681</v>
      </c>
      <c r="P3011">
        <v>8.3949999999999996</v>
      </c>
      <c r="Q3011">
        <v>3.41</v>
      </c>
      <c r="R3011">
        <v>1.06</v>
      </c>
      <c r="S3011">
        <v>1.45</v>
      </c>
      <c r="T3011">
        <v>1.1000000000000001</v>
      </c>
      <c r="U3011">
        <v>1150</v>
      </c>
      <c r="V3011">
        <v>2747.33</v>
      </c>
      <c r="W3011">
        <v>7481.74</v>
      </c>
      <c r="X3011">
        <v>12719.84</v>
      </c>
      <c r="Y3011">
        <v>2492.38</v>
      </c>
      <c r="Z3011">
        <v>21803.95</v>
      </c>
    </row>
    <row r="3012" spans="2:26" x14ac:dyDescent="0.25">
      <c r="B3012" s="3">
        <v>43173</v>
      </c>
      <c r="C3012">
        <v>318.11</v>
      </c>
      <c r="D3012">
        <v>3.4359000000000002</v>
      </c>
      <c r="E3012">
        <v>98.53</v>
      </c>
      <c r="F3012">
        <v>99.496499999999997</v>
      </c>
      <c r="G3012">
        <v>89.703999999999994</v>
      </c>
      <c r="H3012">
        <v>1064.55</v>
      </c>
      <c r="I3012">
        <v>1.2367999999999999</v>
      </c>
      <c r="J3012">
        <v>6.3179999999999996</v>
      </c>
      <c r="K3012">
        <v>326.5668</v>
      </c>
      <c r="L3012">
        <v>8275</v>
      </c>
      <c r="M3012">
        <v>52.66</v>
      </c>
      <c r="N3012">
        <v>1324.85</v>
      </c>
      <c r="O3012">
        <v>2.7309999999999999</v>
      </c>
      <c r="P3012">
        <v>8.4049999999999994</v>
      </c>
      <c r="Q3012">
        <v>3.43</v>
      </c>
      <c r="R3012">
        <v>1.05</v>
      </c>
      <c r="S3012">
        <v>1.44</v>
      </c>
      <c r="T3012">
        <v>1.08</v>
      </c>
      <c r="U3012">
        <v>1169</v>
      </c>
      <c r="V3012">
        <v>2749.48</v>
      </c>
      <c r="W3012">
        <v>7496.81</v>
      </c>
      <c r="X3012">
        <v>12684.52</v>
      </c>
      <c r="Y3012">
        <v>2486.08</v>
      </c>
      <c r="Z3012">
        <v>21777.29</v>
      </c>
    </row>
    <row r="3013" spans="2:26" x14ac:dyDescent="0.25">
      <c r="B3013" s="3">
        <v>43172</v>
      </c>
      <c r="C3013">
        <v>316.5</v>
      </c>
      <c r="D3013">
        <v>3.3988</v>
      </c>
      <c r="E3013">
        <v>98.52</v>
      </c>
      <c r="F3013">
        <v>99.496399999999994</v>
      </c>
      <c r="G3013">
        <v>89.664000000000001</v>
      </c>
      <c r="H3013">
        <v>1067.45</v>
      </c>
      <c r="I3013">
        <v>1.2390000000000001</v>
      </c>
      <c r="J3013">
        <v>6.3216999999999999</v>
      </c>
      <c r="K3013">
        <v>327.1678</v>
      </c>
      <c r="L3013">
        <v>9070</v>
      </c>
      <c r="M3013">
        <v>52.52</v>
      </c>
      <c r="N3013">
        <v>1326.51</v>
      </c>
      <c r="O3013">
        <v>2.786</v>
      </c>
      <c r="P3013">
        <v>8.4250000000000007</v>
      </c>
      <c r="Q3013">
        <v>3.39</v>
      </c>
      <c r="R3013">
        <v>1.03</v>
      </c>
      <c r="S3013">
        <v>1.43</v>
      </c>
      <c r="T3013">
        <v>1.08</v>
      </c>
      <c r="U3013">
        <v>1179</v>
      </c>
      <c r="V3013">
        <v>2765.31</v>
      </c>
      <c r="W3013">
        <v>7511.01</v>
      </c>
      <c r="X3013">
        <v>12746.78</v>
      </c>
      <c r="Y3013">
        <v>2494.4899999999998</v>
      </c>
      <c r="Z3013">
        <v>21968.1</v>
      </c>
    </row>
    <row r="3014" spans="2:26" x14ac:dyDescent="0.25">
      <c r="B3014" s="3">
        <v>43171</v>
      </c>
      <c r="C3014">
        <v>313.77</v>
      </c>
      <c r="D3014">
        <v>3.3788</v>
      </c>
      <c r="E3014">
        <v>98.52</v>
      </c>
      <c r="F3014">
        <v>99.497200000000007</v>
      </c>
      <c r="G3014">
        <v>89.894999999999996</v>
      </c>
      <c r="H3014">
        <v>1065.1500000000001</v>
      </c>
      <c r="I3014">
        <v>1.2334000000000001</v>
      </c>
      <c r="J3014">
        <v>6.3295000000000003</v>
      </c>
      <c r="K3014">
        <v>326.4282</v>
      </c>
      <c r="L3014">
        <v>8910</v>
      </c>
      <c r="M3014">
        <v>52.63</v>
      </c>
      <c r="N3014">
        <v>1323.1</v>
      </c>
      <c r="O3014">
        <v>2.778</v>
      </c>
      <c r="P3014">
        <v>8.4600000000000009</v>
      </c>
      <c r="Q3014">
        <v>3.37</v>
      </c>
      <c r="R3014">
        <v>1.02</v>
      </c>
      <c r="S3014">
        <v>1.41</v>
      </c>
      <c r="T3014">
        <v>1.08</v>
      </c>
      <c r="U3014">
        <v>1192</v>
      </c>
      <c r="V3014">
        <v>2783.02</v>
      </c>
      <c r="W3014">
        <v>7588.33</v>
      </c>
      <c r="X3014">
        <v>12697.31</v>
      </c>
      <c r="Y3014">
        <v>2484.12</v>
      </c>
      <c r="Z3014">
        <v>21824.03</v>
      </c>
    </row>
    <row r="3015" spans="2:26" x14ac:dyDescent="0.25">
      <c r="B3015" s="3">
        <v>43170</v>
      </c>
      <c r="C3015">
        <v>310.57</v>
      </c>
      <c r="D3015">
        <v>3.3729</v>
      </c>
      <c r="E3015">
        <v>98.5</v>
      </c>
      <c r="F3015">
        <v>99.500799999999998</v>
      </c>
      <c r="G3015">
        <v>90.093000000000004</v>
      </c>
      <c r="H3015">
        <v>1069.95</v>
      </c>
      <c r="I3015">
        <v>1.2306999999999999</v>
      </c>
      <c r="J3015">
        <v>6.3343999999999996</v>
      </c>
      <c r="K3015">
        <v>327.30590000000001</v>
      </c>
      <c r="L3015">
        <v>9015</v>
      </c>
      <c r="M3015">
        <v>52.73</v>
      </c>
      <c r="N3015">
        <v>1323.93</v>
      </c>
      <c r="O3015">
        <v>2.7320000000000002</v>
      </c>
      <c r="P3015">
        <v>8.4600000000000009</v>
      </c>
      <c r="Q3015">
        <v>3.36</v>
      </c>
      <c r="R3015">
        <v>1.01</v>
      </c>
      <c r="S3015">
        <v>1.39</v>
      </c>
      <c r="T3015">
        <v>1.08</v>
      </c>
      <c r="U3015">
        <v>1201</v>
      </c>
      <c r="V3015">
        <v>2786.57</v>
      </c>
      <c r="W3015">
        <v>7560.81</v>
      </c>
      <c r="X3015">
        <v>12431.2</v>
      </c>
      <c r="Y3015">
        <v>2459.4499999999998</v>
      </c>
      <c r="Z3015">
        <v>21469.200000000001</v>
      </c>
    </row>
    <row r="3016" spans="2:26" x14ac:dyDescent="0.25">
      <c r="B3016" s="3">
        <v>43169</v>
      </c>
      <c r="C3016">
        <v>310.57</v>
      </c>
      <c r="D3016">
        <v>3.3729</v>
      </c>
      <c r="E3016">
        <v>98.5</v>
      </c>
      <c r="F3016">
        <v>99.500799999999998</v>
      </c>
      <c r="G3016">
        <v>90.093000000000004</v>
      </c>
      <c r="H3016">
        <v>1069.95</v>
      </c>
      <c r="I3016">
        <v>1.2306999999999999</v>
      </c>
      <c r="J3016">
        <v>6.3343999999999996</v>
      </c>
      <c r="K3016">
        <v>327.30590000000001</v>
      </c>
      <c r="L3016">
        <v>9015</v>
      </c>
      <c r="M3016">
        <v>52.73</v>
      </c>
      <c r="N3016">
        <v>1323.93</v>
      </c>
      <c r="O3016">
        <v>2.7320000000000002</v>
      </c>
      <c r="P3016">
        <v>8.4600000000000009</v>
      </c>
      <c r="Q3016">
        <v>3.36</v>
      </c>
      <c r="R3016">
        <v>1.01</v>
      </c>
      <c r="S3016">
        <v>1.39</v>
      </c>
      <c r="T3016">
        <v>1.08</v>
      </c>
      <c r="U3016">
        <v>1201</v>
      </c>
      <c r="V3016">
        <v>2786.57</v>
      </c>
      <c r="W3016">
        <v>7560.81</v>
      </c>
      <c r="X3016">
        <v>12431.2</v>
      </c>
      <c r="Y3016">
        <v>2459.4499999999998</v>
      </c>
      <c r="Z3016">
        <v>21469.200000000001</v>
      </c>
    </row>
    <row r="3017" spans="2:26" x14ac:dyDescent="0.25">
      <c r="B3017" s="3">
        <v>43168</v>
      </c>
      <c r="C3017">
        <v>310.57</v>
      </c>
      <c r="D3017">
        <v>3.3729</v>
      </c>
      <c r="E3017">
        <v>98.49</v>
      </c>
      <c r="F3017">
        <v>99.500799999999998</v>
      </c>
      <c r="G3017">
        <v>90.093000000000004</v>
      </c>
      <c r="H3017">
        <v>1069.95</v>
      </c>
      <c r="I3017">
        <v>1.2306999999999999</v>
      </c>
      <c r="J3017">
        <v>6.3343999999999996</v>
      </c>
      <c r="K3017">
        <v>327.30590000000001</v>
      </c>
      <c r="L3017">
        <v>9015</v>
      </c>
      <c r="M3017">
        <v>52.73</v>
      </c>
      <c r="N3017">
        <v>1323.93</v>
      </c>
      <c r="O3017">
        <v>2.7320000000000002</v>
      </c>
      <c r="P3017">
        <v>8.4600000000000009</v>
      </c>
      <c r="Q3017">
        <v>3.36</v>
      </c>
      <c r="R3017">
        <v>1.01</v>
      </c>
      <c r="S3017">
        <v>1.39</v>
      </c>
      <c r="T3017">
        <v>1.08</v>
      </c>
      <c r="U3017">
        <v>1201</v>
      </c>
      <c r="V3017">
        <v>2786.57</v>
      </c>
      <c r="W3017">
        <v>7560.81</v>
      </c>
      <c r="X3017">
        <v>12431.2</v>
      </c>
      <c r="Y3017">
        <v>2459.4499999999998</v>
      </c>
      <c r="Z3017">
        <v>21469.200000000001</v>
      </c>
    </row>
    <row r="3018" spans="2:26" x14ac:dyDescent="0.25">
      <c r="B3018" s="3">
        <v>43167</v>
      </c>
      <c r="C3018">
        <v>314.06</v>
      </c>
      <c r="D3018">
        <v>3.4106999999999998</v>
      </c>
      <c r="E3018">
        <v>98.47</v>
      </c>
      <c r="F3018">
        <v>99.503100000000003</v>
      </c>
      <c r="G3018">
        <v>90.179000000000002</v>
      </c>
      <c r="H3018">
        <v>1070.25</v>
      </c>
      <c r="I3018">
        <v>1.2312000000000001</v>
      </c>
      <c r="J3018">
        <v>6.3422000000000001</v>
      </c>
      <c r="K3018">
        <v>328.82600000000002</v>
      </c>
      <c r="L3018">
        <v>9400</v>
      </c>
      <c r="M3018">
        <v>51.76</v>
      </c>
      <c r="N3018">
        <v>1321.99</v>
      </c>
      <c r="O3018">
        <v>2.7559999999999998</v>
      </c>
      <c r="P3018">
        <v>8.4600000000000009</v>
      </c>
      <c r="Q3018">
        <v>3.39</v>
      </c>
      <c r="R3018">
        <v>1</v>
      </c>
      <c r="S3018">
        <v>1.38</v>
      </c>
      <c r="T3018">
        <v>1.08</v>
      </c>
      <c r="U3018">
        <v>1197</v>
      </c>
      <c r="V3018">
        <v>2738.97</v>
      </c>
      <c r="W3018">
        <v>7427.95</v>
      </c>
      <c r="X3018">
        <v>12334.83</v>
      </c>
      <c r="Y3018">
        <v>2433.08</v>
      </c>
      <c r="Z3018">
        <v>21368.07</v>
      </c>
    </row>
    <row r="3019" spans="2:26" x14ac:dyDescent="0.25">
      <c r="B3019" s="3">
        <v>43166</v>
      </c>
      <c r="C3019">
        <v>313.62</v>
      </c>
      <c r="D3019">
        <v>3.3933</v>
      </c>
      <c r="E3019">
        <v>98.47</v>
      </c>
      <c r="F3019">
        <v>99.512900000000002</v>
      </c>
      <c r="G3019">
        <v>89.637</v>
      </c>
      <c r="H3019">
        <v>1069.0999999999999</v>
      </c>
      <c r="I3019">
        <v>1.2411000000000001</v>
      </c>
      <c r="J3019">
        <v>6.3254000000000001</v>
      </c>
      <c r="K3019">
        <v>328.69459999999998</v>
      </c>
      <c r="L3019">
        <v>9790</v>
      </c>
      <c r="M3019">
        <v>51.75</v>
      </c>
      <c r="N3019">
        <v>1325.57</v>
      </c>
      <c r="O3019">
        <v>2.7770000000000001</v>
      </c>
      <c r="P3019">
        <v>8.4499999999999993</v>
      </c>
      <c r="Q3019">
        <v>3.4</v>
      </c>
      <c r="R3019">
        <v>1</v>
      </c>
      <c r="S3019">
        <v>1.38</v>
      </c>
      <c r="T3019">
        <v>1.08</v>
      </c>
      <c r="U3019">
        <v>1191</v>
      </c>
      <c r="V3019">
        <v>2726.8</v>
      </c>
      <c r="W3019">
        <v>7396.65</v>
      </c>
      <c r="X3019">
        <v>12180.29</v>
      </c>
      <c r="Y3019">
        <v>2401.8200000000002</v>
      </c>
      <c r="Z3019">
        <v>21252.720000000001</v>
      </c>
    </row>
    <row r="3020" spans="2:26" x14ac:dyDescent="0.25">
      <c r="B3020" s="3">
        <v>43165</v>
      </c>
      <c r="C3020">
        <v>311.75</v>
      </c>
      <c r="D3020">
        <v>3.3832</v>
      </c>
      <c r="E3020">
        <v>98.46</v>
      </c>
      <c r="F3020">
        <v>99.528700000000001</v>
      </c>
      <c r="G3020">
        <v>89.617999999999995</v>
      </c>
      <c r="H3020">
        <v>1076</v>
      </c>
      <c r="I3020">
        <v>1.2403999999999999</v>
      </c>
      <c r="J3020">
        <v>6.3144999999999998</v>
      </c>
      <c r="K3020">
        <v>331.4436</v>
      </c>
      <c r="L3020">
        <v>10650</v>
      </c>
      <c r="M3020">
        <v>52.35</v>
      </c>
      <c r="N3020">
        <v>1334.56</v>
      </c>
      <c r="O3020">
        <v>2.7490000000000001</v>
      </c>
      <c r="P3020">
        <v>8.4949999999999992</v>
      </c>
      <c r="Q3020">
        <v>3.38</v>
      </c>
      <c r="R3020">
        <v>0.99</v>
      </c>
      <c r="S3020">
        <v>1.37</v>
      </c>
      <c r="T3020">
        <v>1.07</v>
      </c>
      <c r="U3020">
        <v>1212</v>
      </c>
      <c r="V3020">
        <v>2728.12</v>
      </c>
      <c r="W3020">
        <v>7372.01</v>
      </c>
      <c r="X3020">
        <v>12311.54</v>
      </c>
      <c r="Y3020">
        <v>2411.41</v>
      </c>
      <c r="Z3020">
        <v>21417.759999999998</v>
      </c>
    </row>
    <row r="3021" spans="2:26" x14ac:dyDescent="0.25">
      <c r="B3021" s="3">
        <v>43164</v>
      </c>
      <c r="C3021">
        <v>313.07</v>
      </c>
      <c r="D3021">
        <v>3.4222999999999999</v>
      </c>
      <c r="E3021">
        <v>98.45</v>
      </c>
      <c r="F3021">
        <v>99.523799999999994</v>
      </c>
      <c r="G3021">
        <v>90.08</v>
      </c>
      <c r="H3021">
        <v>1082</v>
      </c>
      <c r="I3021">
        <v>1.2336</v>
      </c>
      <c r="J3021">
        <v>6.3495999999999997</v>
      </c>
      <c r="K3021">
        <v>332.48349999999999</v>
      </c>
      <c r="L3021">
        <v>11615</v>
      </c>
      <c r="M3021">
        <v>52.28</v>
      </c>
      <c r="N3021">
        <v>1320.11</v>
      </c>
      <c r="O3021">
        <v>2.7040000000000002</v>
      </c>
      <c r="P3021">
        <v>8.5050000000000008</v>
      </c>
      <c r="Q3021">
        <v>3.42</v>
      </c>
      <c r="R3021">
        <v>0.99</v>
      </c>
      <c r="S3021">
        <v>1.38</v>
      </c>
      <c r="T3021">
        <v>1.08</v>
      </c>
      <c r="U3021">
        <v>1210</v>
      </c>
      <c r="V3021">
        <v>2720.94</v>
      </c>
      <c r="W3021">
        <v>7330.71</v>
      </c>
      <c r="X3021">
        <v>11991.79</v>
      </c>
      <c r="Y3021">
        <v>2375.06</v>
      </c>
      <c r="Z3021">
        <v>21042.09</v>
      </c>
    </row>
    <row r="3022" spans="2:26" x14ac:dyDescent="0.25">
      <c r="B3022" s="3">
        <v>43163</v>
      </c>
      <c r="C3022">
        <v>315.39</v>
      </c>
      <c r="D3022">
        <v>3.4552</v>
      </c>
      <c r="E3022">
        <v>98.47</v>
      </c>
      <c r="F3022">
        <v>99.5291</v>
      </c>
      <c r="G3022">
        <v>89.935000000000002</v>
      </c>
      <c r="H3022">
        <v>1080.3499999999999</v>
      </c>
      <c r="I3022">
        <v>1.2317</v>
      </c>
      <c r="J3022">
        <v>6.3453999999999997</v>
      </c>
      <c r="K3022">
        <v>331.9418</v>
      </c>
      <c r="L3022">
        <v>11060</v>
      </c>
      <c r="M3022">
        <v>51.59</v>
      </c>
      <c r="N3022">
        <v>1322.75</v>
      </c>
      <c r="O3022">
        <v>2.6949999999999998</v>
      </c>
      <c r="P3022">
        <v>8.3699999999999992</v>
      </c>
      <c r="Q3022">
        <v>3.48</v>
      </c>
      <c r="R3022">
        <v>1</v>
      </c>
      <c r="S3022">
        <v>1.39</v>
      </c>
      <c r="T3022">
        <v>1.08</v>
      </c>
      <c r="U3022">
        <v>1207</v>
      </c>
      <c r="V3022">
        <v>2691.25</v>
      </c>
      <c r="W3022">
        <v>7257.87</v>
      </c>
      <c r="X3022">
        <v>12203.91</v>
      </c>
      <c r="Y3022">
        <v>2402.16</v>
      </c>
      <c r="Z3022">
        <v>21181.64</v>
      </c>
    </row>
    <row r="3023" spans="2:26" x14ac:dyDescent="0.25">
      <c r="B3023" s="3">
        <v>43162</v>
      </c>
      <c r="C3023">
        <v>315.39</v>
      </c>
      <c r="D3023">
        <v>3.4552</v>
      </c>
      <c r="E3023">
        <v>98.47</v>
      </c>
      <c r="F3023">
        <v>99.5291</v>
      </c>
      <c r="G3023">
        <v>89.935000000000002</v>
      </c>
      <c r="H3023">
        <v>1080.3499999999999</v>
      </c>
      <c r="I3023">
        <v>1.2317</v>
      </c>
      <c r="J3023">
        <v>6.3453999999999997</v>
      </c>
      <c r="K3023">
        <v>331.9418</v>
      </c>
      <c r="L3023">
        <v>11060</v>
      </c>
      <c r="M3023">
        <v>51.59</v>
      </c>
      <c r="N3023">
        <v>1322.75</v>
      </c>
      <c r="O3023">
        <v>2.6949999999999998</v>
      </c>
      <c r="P3023">
        <v>8.3699999999999992</v>
      </c>
      <c r="Q3023">
        <v>3.48</v>
      </c>
      <c r="R3023">
        <v>1</v>
      </c>
      <c r="S3023">
        <v>1.39</v>
      </c>
      <c r="T3023">
        <v>1.08</v>
      </c>
      <c r="U3023">
        <v>1207</v>
      </c>
      <c r="V3023">
        <v>2691.25</v>
      </c>
      <c r="W3023">
        <v>7257.87</v>
      </c>
      <c r="X3023">
        <v>12203.91</v>
      </c>
      <c r="Y3023">
        <v>2402.16</v>
      </c>
      <c r="Z3023">
        <v>21181.64</v>
      </c>
    </row>
    <row r="3024" spans="2:26" x14ac:dyDescent="0.25">
      <c r="B3024" s="3">
        <v>43161</v>
      </c>
      <c r="C3024">
        <v>315.39</v>
      </c>
      <c r="D3024">
        <v>3.4552</v>
      </c>
      <c r="E3024">
        <v>98.46</v>
      </c>
      <c r="F3024">
        <v>99.5291</v>
      </c>
      <c r="G3024">
        <v>89.935000000000002</v>
      </c>
      <c r="H3024">
        <v>1080.3499999999999</v>
      </c>
      <c r="I3024">
        <v>1.2317</v>
      </c>
      <c r="J3024">
        <v>6.3453999999999997</v>
      </c>
      <c r="K3024">
        <v>331.9418</v>
      </c>
      <c r="L3024">
        <v>11060</v>
      </c>
      <c r="M3024">
        <v>51.59</v>
      </c>
      <c r="N3024">
        <v>1322.75</v>
      </c>
      <c r="O3024">
        <v>2.6949999999999998</v>
      </c>
      <c r="P3024">
        <v>8.3699999999999992</v>
      </c>
      <c r="Q3024">
        <v>3.48</v>
      </c>
      <c r="R3024">
        <v>1</v>
      </c>
      <c r="S3024">
        <v>1.39</v>
      </c>
      <c r="T3024">
        <v>1.08</v>
      </c>
      <c r="U3024">
        <v>1207</v>
      </c>
      <c r="V3024">
        <v>2691.25</v>
      </c>
      <c r="W3024">
        <v>7257.87</v>
      </c>
      <c r="X3024">
        <v>12203.91</v>
      </c>
      <c r="Y3024">
        <v>2402.16</v>
      </c>
      <c r="Z3024">
        <v>21181.64</v>
      </c>
    </row>
    <row r="3025" spans="2:26" x14ac:dyDescent="0.25">
      <c r="B3025" s="3">
        <v>43160</v>
      </c>
      <c r="C3025">
        <v>318.18</v>
      </c>
      <c r="D3025">
        <v>3.4316</v>
      </c>
      <c r="E3025">
        <v>98.5</v>
      </c>
      <c r="F3025">
        <v>99.531400000000005</v>
      </c>
      <c r="G3025">
        <v>90.323999999999998</v>
      </c>
      <c r="H3025">
        <v>1083.0999999999999</v>
      </c>
      <c r="I3025">
        <v>1.2266999999999999</v>
      </c>
      <c r="J3025">
        <v>6.3582000000000001</v>
      </c>
      <c r="K3025">
        <v>333.02789999999999</v>
      </c>
      <c r="L3025">
        <v>11065</v>
      </c>
      <c r="M3025">
        <v>51.56</v>
      </c>
      <c r="N3025">
        <v>1317.03</v>
      </c>
      <c r="O3025">
        <v>2.698</v>
      </c>
      <c r="P3025">
        <v>8.35</v>
      </c>
      <c r="Q3025">
        <v>3.43</v>
      </c>
      <c r="R3025">
        <v>0.99</v>
      </c>
      <c r="S3025">
        <v>1.38</v>
      </c>
      <c r="T3025">
        <v>1.08</v>
      </c>
      <c r="U3025">
        <v>1196</v>
      </c>
      <c r="V3025">
        <v>2677.67</v>
      </c>
      <c r="W3025">
        <v>7180.56</v>
      </c>
      <c r="X3025">
        <v>12428.88</v>
      </c>
      <c r="Y3025">
        <v>2427.36</v>
      </c>
      <c r="Z3025">
        <v>21724.47</v>
      </c>
    </row>
    <row r="3026" spans="2:26" x14ac:dyDescent="0.25">
      <c r="B3026" s="3">
        <v>43159</v>
      </c>
      <c r="C3026">
        <v>311.16000000000003</v>
      </c>
      <c r="D3026">
        <v>3.3574999999999999</v>
      </c>
      <c r="E3026">
        <v>98.53</v>
      </c>
      <c r="F3026">
        <v>99.525700000000001</v>
      </c>
      <c r="G3026">
        <v>90.613</v>
      </c>
      <c r="H3026">
        <v>1083.0999999999999</v>
      </c>
      <c r="I3026">
        <v>1.2194</v>
      </c>
      <c r="J3026">
        <v>6.3310000000000004</v>
      </c>
      <c r="K3026">
        <v>334.94450000000001</v>
      </c>
      <c r="L3026">
        <v>10645</v>
      </c>
      <c r="M3026">
        <v>51.87</v>
      </c>
      <c r="N3026">
        <v>1318.31</v>
      </c>
      <c r="O3026">
        <v>2.6669999999999998</v>
      </c>
      <c r="P3026">
        <v>8.35</v>
      </c>
      <c r="Q3026">
        <v>3.36</v>
      </c>
      <c r="R3026">
        <v>0.96</v>
      </c>
      <c r="S3026">
        <v>1.34</v>
      </c>
      <c r="T3026">
        <v>1.07</v>
      </c>
      <c r="U3026">
        <v>1192</v>
      </c>
      <c r="V3026">
        <v>2713.83</v>
      </c>
      <c r="W3026">
        <v>7273.01</v>
      </c>
      <c r="X3026">
        <v>12382.08</v>
      </c>
      <c r="Y3026">
        <v>2427.36</v>
      </c>
      <c r="Z3026">
        <v>22068.240000000002</v>
      </c>
    </row>
    <row r="3027" spans="2:26" x14ac:dyDescent="0.25">
      <c r="B3027" s="3">
        <v>43158</v>
      </c>
      <c r="C3027">
        <v>305.70999999999998</v>
      </c>
      <c r="D3027">
        <v>3.3359000000000001</v>
      </c>
      <c r="E3027">
        <v>98.53</v>
      </c>
      <c r="F3027">
        <v>99.517600000000002</v>
      </c>
      <c r="G3027">
        <v>90.355000000000004</v>
      </c>
      <c r="H3027">
        <v>1071.25</v>
      </c>
      <c r="I3027">
        <v>1.2233000000000001</v>
      </c>
      <c r="J3027">
        <v>6.3169000000000004</v>
      </c>
      <c r="K3027">
        <v>333.17419999999998</v>
      </c>
      <c r="L3027">
        <v>10660</v>
      </c>
      <c r="M3027">
        <v>53.41</v>
      </c>
      <c r="N3027">
        <v>1318.36</v>
      </c>
      <c r="O3027">
        <v>2.6829999999999998</v>
      </c>
      <c r="P3027">
        <v>8.4250000000000007</v>
      </c>
      <c r="Q3027">
        <v>3.34</v>
      </c>
      <c r="R3027">
        <v>0.95</v>
      </c>
      <c r="S3027">
        <v>1.33</v>
      </c>
      <c r="T3027">
        <v>1.08</v>
      </c>
      <c r="U3027">
        <v>1188</v>
      </c>
      <c r="V3027">
        <v>2744.28</v>
      </c>
      <c r="W3027">
        <v>7330.35</v>
      </c>
      <c r="X3027">
        <v>12646.54</v>
      </c>
      <c r="Y3027">
        <v>2456.14</v>
      </c>
      <c r="Z3027">
        <v>22389.86</v>
      </c>
    </row>
    <row r="3028" spans="2:26" x14ac:dyDescent="0.25">
      <c r="B3028" s="3">
        <v>43157</v>
      </c>
      <c r="C3028">
        <v>309.04000000000002</v>
      </c>
      <c r="D3028">
        <v>3.3727999999999998</v>
      </c>
      <c r="E3028">
        <v>98.51</v>
      </c>
      <c r="F3028">
        <v>99.504599999999996</v>
      </c>
      <c r="G3028">
        <v>89.852999999999994</v>
      </c>
      <c r="H3028">
        <v>1073.3499999999999</v>
      </c>
      <c r="I3028">
        <v>1.2317</v>
      </c>
      <c r="J3028">
        <v>6.3160999999999996</v>
      </c>
      <c r="K3028">
        <v>331.9024</v>
      </c>
      <c r="L3028">
        <v>10250</v>
      </c>
      <c r="M3028">
        <v>53.81</v>
      </c>
      <c r="N3028">
        <v>1333.68</v>
      </c>
      <c r="O3028">
        <v>2.6389999999999998</v>
      </c>
      <c r="P3028">
        <v>8.27</v>
      </c>
      <c r="Q3028">
        <v>3.38</v>
      </c>
      <c r="R3028">
        <v>0.94</v>
      </c>
      <c r="S3028">
        <v>1.33</v>
      </c>
      <c r="T3028">
        <v>1.08</v>
      </c>
      <c r="U3028">
        <v>1191</v>
      </c>
      <c r="V3028">
        <v>2779.6</v>
      </c>
      <c r="W3028">
        <v>7421.46</v>
      </c>
      <c r="X3028">
        <v>12834.06</v>
      </c>
      <c r="Y3028">
        <v>2457.65</v>
      </c>
      <c r="Z3028">
        <v>22153.63</v>
      </c>
    </row>
    <row r="3029" spans="2:26" x14ac:dyDescent="0.25">
      <c r="B3029" s="3">
        <v>43156</v>
      </c>
      <c r="C3029">
        <v>312.72000000000003</v>
      </c>
      <c r="D3029">
        <v>3.3839999999999999</v>
      </c>
      <c r="E3029">
        <v>98.5</v>
      </c>
      <c r="F3029">
        <v>99.511200000000002</v>
      </c>
      <c r="G3029">
        <v>89.882999999999996</v>
      </c>
      <c r="H3029">
        <v>1078.95</v>
      </c>
      <c r="I3029">
        <v>1.2295</v>
      </c>
      <c r="J3029">
        <v>6.3372000000000002</v>
      </c>
      <c r="K3029">
        <v>332.44839999999999</v>
      </c>
      <c r="L3029">
        <v>10319.43</v>
      </c>
      <c r="M3029">
        <v>53.2</v>
      </c>
      <c r="N3029">
        <v>1328.71</v>
      </c>
      <c r="O3029">
        <v>2.625</v>
      </c>
      <c r="P3029">
        <v>8.2949999999999999</v>
      </c>
      <c r="Q3029">
        <v>3.44</v>
      </c>
      <c r="R3029">
        <v>0.95</v>
      </c>
      <c r="S3029">
        <v>1.33</v>
      </c>
      <c r="T3029">
        <v>1.08</v>
      </c>
      <c r="U3029">
        <v>1185</v>
      </c>
      <c r="V3029">
        <v>2747.3</v>
      </c>
      <c r="W3029">
        <v>7337.39</v>
      </c>
      <c r="X3029">
        <v>12735.06</v>
      </c>
      <c r="Y3029">
        <v>2451.52</v>
      </c>
      <c r="Z3029">
        <v>21892.78</v>
      </c>
    </row>
    <row r="3030" spans="2:26" x14ac:dyDescent="0.25">
      <c r="B3030" s="3">
        <v>43155</v>
      </c>
      <c r="C3030">
        <v>312.72000000000003</v>
      </c>
      <c r="D3030">
        <v>3.3839999999999999</v>
      </c>
      <c r="E3030">
        <v>98.5</v>
      </c>
      <c r="F3030">
        <v>99.511200000000002</v>
      </c>
      <c r="G3030">
        <v>89.882999999999996</v>
      </c>
      <c r="H3030">
        <v>1078.95</v>
      </c>
      <c r="I3030">
        <v>1.2295</v>
      </c>
      <c r="J3030">
        <v>6.3372000000000002</v>
      </c>
      <c r="K3030">
        <v>332.44839999999999</v>
      </c>
      <c r="L3030">
        <v>10319.43</v>
      </c>
      <c r="M3030">
        <v>53.2</v>
      </c>
      <c r="N3030">
        <v>1328.71</v>
      </c>
      <c r="O3030">
        <v>2.625</v>
      </c>
      <c r="P3030">
        <v>8.2949999999999999</v>
      </c>
      <c r="Q3030">
        <v>3.44</v>
      </c>
      <c r="R3030">
        <v>0.95</v>
      </c>
      <c r="S3030">
        <v>1.33</v>
      </c>
      <c r="T3030">
        <v>1.08</v>
      </c>
      <c r="U3030">
        <v>1185</v>
      </c>
      <c r="V3030">
        <v>2747.3</v>
      </c>
      <c r="W3030">
        <v>7337.39</v>
      </c>
      <c r="X3030">
        <v>12735.06</v>
      </c>
      <c r="Y3030">
        <v>2451.52</v>
      </c>
      <c r="Z3030">
        <v>21892.78</v>
      </c>
    </row>
    <row r="3031" spans="2:26" x14ac:dyDescent="0.25">
      <c r="B3031" s="3">
        <v>43154</v>
      </c>
      <c r="C3031">
        <v>312.72000000000003</v>
      </c>
      <c r="D3031">
        <v>3.3839999999999999</v>
      </c>
      <c r="E3031">
        <v>98.49</v>
      </c>
      <c r="F3031">
        <v>99.511200000000002</v>
      </c>
      <c r="G3031">
        <v>89.882999999999996</v>
      </c>
      <c r="H3031">
        <v>1078.95</v>
      </c>
      <c r="I3031">
        <v>1.2295</v>
      </c>
      <c r="J3031">
        <v>6.3372000000000002</v>
      </c>
      <c r="K3031">
        <v>332.44839999999999</v>
      </c>
      <c r="L3031">
        <v>10319.43</v>
      </c>
      <c r="M3031">
        <v>53.2</v>
      </c>
      <c r="N3031">
        <v>1328.71</v>
      </c>
      <c r="O3031">
        <v>2.625</v>
      </c>
      <c r="P3031">
        <v>8.2949999999999999</v>
      </c>
      <c r="Q3031">
        <v>3.44</v>
      </c>
      <c r="R3031">
        <v>0.95</v>
      </c>
      <c r="S3031">
        <v>1.33</v>
      </c>
      <c r="T3031">
        <v>1.08</v>
      </c>
      <c r="U3031">
        <v>1185</v>
      </c>
      <c r="V3031">
        <v>2747.3</v>
      </c>
      <c r="W3031">
        <v>7337.39</v>
      </c>
      <c r="X3031">
        <v>12735.06</v>
      </c>
      <c r="Y3031">
        <v>2451.52</v>
      </c>
      <c r="Z3031">
        <v>21892.78</v>
      </c>
    </row>
    <row r="3032" spans="2:26" x14ac:dyDescent="0.25">
      <c r="B3032" s="3">
        <v>43153</v>
      </c>
      <c r="C3032">
        <v>310.74</v>
      </c>
      <c r="D3032">
        <v>3.3584999999999998</v>
      </c>
      <c r="E3032">
        <v>98.5</v>
      </c>
      <c r="F3032">
        <v>99.533799999999999</v>
      </c>
      <c r="G3032">
        <v>89.736000000000004</v>
      </c>
      <c r="H3032">
        <v>1084.3</v>
      </c>
      <c r="I3032">
        <v>1.2330000000000001</v>
      </c>
      <c r="J3032">
        <v>6.3526999999999996</v>
      </c>
      <c r="K3032">
        <v>332.3759</v>
      </c>
      <c r="L3032">
        <v>10085</v>
      </c>
      <c r="M3032">
        <v>52.41</v>
      </c>
      <c r="N3032">
        <v>1332.05</v>
      </c>
      <c r="O3032">
        <v>2.6339999999999999</v>
      </c>
      <c r="P3032">
        <v>8.2949999999999999</v>
      </c>
      <c r="Q3032">
        <v>3.41</v>
      </c>
      <c r="R3032">
        <v>0.93</v>
      </c>
      <c r="S3032">
        <v>1.32</v>
      </c>
      <c r="T3032">
        <v>1.08</v>
      </c>
      <c r="U3032">
        <v>1167</v>
      </c>
      <c r="V3032">
        <v>2703.96</v>
      </c>
      <c r="W3032">
        <v>7210.09</v>
      </c>
      <c r="X3032">
        <v>12528.64</v>
      </c>
      <c r="Y3032">
        <v>2414.2800000000002</v>
      </c>
      <c r="Z3032">
        <v>21736.44</v>
      </c>
    </row>
    <row r="3033" spans="2:26" x14ac:dyDescent="0.25">
      <c r="B3033" s="3">
        <v>43152</v>
      </c>
      <c r="C3033">
        <v>306.55</v>
      </c>
      <c r="D3033">
        <v>3.3079000000000001</v>
      </c>
      <c r="E3033">
        <v>98.51</v>
      </c>
      <c r="F3033">
        <v>99.538799999999995</v>
      </c>
      <c r="G3033">
        <v>90</v>
      </c>
      <c r="H3033">
        <v>1076.1500000000001</v>
      </c>
      <c r="I3033">
        <v>1.2283999999999999</v>
      </c>
      <c r="J3033">
        <v>6.3414999999999999</v>
      </c>
      <c r="K3033">
        <v>329.1542</v>
      </c>
      <c r="L3033">
        <v>10370</v>
      </c>
      <c r="M3033">
        <v>52.27</v>
      </c>
      <c r="N3033">
        <v>1324.63</v>
      </c>
      <c r="O3033">
        <v>2.6589999999999998</v>
      </c>
      <c r="P3033">
        <v>8.3000000000000007</v>
      </c>
      <c r="Q3033">
        <v>3.34</v>
      </c>
      <c r="R3033">
        <v>0.93</v>
      </c>
      <c r="S3033">
        <v>1.31</v>
      </c>
      <c r="T3033">
        <v>1.07</v>
      </c>
      <c r="U3033">
        <v>1146</v>
      </c>
      <c r="V3033">
        <v>2701.33</v>
      </c>
      <c r="W3033">
        <v>7218.23</v>
      </c>
      <c r="X3033">
        <v>12686.88</v>
      </c>
      <c r="Y3033">
        <v>2429.65</v>
      </c>
      <c r="Z3033">
        <v>21970.81</v>
      </c>
    </row>
    <row r="3034" spans="2:26" x14ac:dyDescent="0.25">
      <c r="B3034" s="3">
        <v>43151</v>
      </c>
      <c r="C3034">
        <v>310.47000000000003</v>
      </c>
      <c r="D3034">
        <v>3.3279999999999998</v>
      </c>
      <c r="E3034">
        <v>98.5</v>
      </c>
      <c r="F3034">
        <v>99.536100000000005</v>
      </c>
      <c r="G3034">
        <v>89.715999999999994</v>
      </c>
      <c r="H3034">
        <v>1073.45</v>
      </c>
      <c r="I3034">
        <v>1.2337</v>
      </c>
      <c r="J3034">
        <v>6.3414999999999999</v>
      </c>
      <c r="K3034">
        <v>330.88310000000001</v>
      </c>
      <c r="L3034">
        <v>11735</v>
      </c>
      <c r="M3034">
        <v>52.23</v>
      </c>
      <c r="N3034">
        <v>1329.19</v>
      </c>
      <c r="O3034">
        <v>2.6160000000000001</v>
      </c>
      <c r="P3034">
        <v>8.2349999999999994</v>
      </c>
      <c r="Q3034">
        <v>3.37</v>
      </c>
      <c r="R3034">
        <v>0.93</v>
      </c>
      <c r="S3034">
        <v>1.31</v>
      </c>
      <c r="T3034">
        <v>1.08</v>
      </c>
      <c r="U3034">
        <v>1117</v>
      </c>
      <c r="V3034">
        <v>2716.26</v>
      </c>
      <c r="W3034">
        <v>7234.31</v>
      </c>
      <c r="X3034">
        <v>12396.87</v>
      </c>
      <c r="Y3034">
        <v>2415.12</v>
      </c>
      <c r="Z3034">
        <v>21925.1</v>
      </c>
    </row>
    <row r="3035" spans="2:26" x14ac:dyDescent="0.25">
      <c r="B3035" s="3">
        <v>43150</v>
      </c>
      <c r="C3035">
        <v>308.77999999999997</v>
      </c>
      <c r="D3035">
        <v>3.3451</v>
      </c>
      <c r="E3035">
        <v>98.51</v>
      </c>
      <c r="F3035">
        <v>99.542500000000004</v>
      </c>
      <c r="G3035">
        <v>89.1</v>
      </c>
      <c r="H3035">
        <v>1067.5999999999999</v>
      </c>
      <c r="I3035">
        <v>1.2406999999999999</v>
      </c>
      <c r="J3035">
        <v>6.3414999999999999</v>
      </c>
      <c r="K3035">
        <v>320.14999999999998</v>
      </c>
      <c r="L3035">
        <v>10020</v>
      </c>
      <c r="M3035">
        <v>51.63</v>
      </c>
      <c r="N3035">
        <v>1346.46</v>
      </c>
      <c r="O3035">
        <v>2.5579999999999998</v>
      </c>
      <c r="P3035">
        <v>8</v>
      </c>
      <c r="Q3035">
        <v>3.41</v>
      </c>
      <c r="R3035">
        <v>0.93</v>
      </c>
      <c r="S3035">
        <v>1.31</v>
      </c>
      <c r="T3035">
        <v>1.08</v>
      </c>
      <c r="U3035">
        <v>1087</v>
      </c>
      <c r="V3035">
        <v>2732.22</v>
      </c>
      <c r="W3035">
        <v>7239.47</v>
      </c>
      <c r="X3035">
        <v>12535.51</v>
      </c>
      <c r="Y3035">
        <v>2442.8200000000002</v>
      </c>
      <c r="Z3035">
        <v>22149.21</v>
      </c>
    </row>
    <row r="3036" spans="2:26" x14ac:dyDescent="0.25">
      <c r="B3036" s="3">
        <v>43149</v>
      </c>
      <c r="C3036">
        <v>308.77999999999997</v>
      </c>
      <c r="D3036">
        <v>3.3527999999999998</v>
      </c>
      <c r="E3036">
        <v>98.51</v>
      </c>
      <c r="F3036">
        <v>99.531999999999996</v>
      </c>
      <c r="G3036">
        <v>89.1</v>
      </c>
      <c r="H3036">
        <v>1077.2</v>
      </c>
      <c r="I3036">
        <v>1.2405999999999999</v>
      </c>
      <c r="J3036">
        <v>6.3414999999999999</v>
      </c>
      <c r="K3036">
        <v>330.2792</v>
      </c>
      <c r="L3036">
        <v>10020</v>
      </c>
      <c r="M3036">
        <v>51.63</v>
      </c>
      <c r="N3036">
        <v>1346.96</v>
      </c>
      <c r="O3036">
        <v>2.5579999999999998</v>
      </c>
      <c r="P3036">
        <v>8</v>
      </c>
      <c r="Q3036">
        <v>3.41</v>
      </c>
      <c r="R3036">
        <v>0.93</v>
      </c>
      <c r="S3036">
        <v>1.31</v>
      </c>
      <c r="T3036">
        <v>1.08</v>
      </c>
      <c r="U3036">
        <v>1084</v>
      </c>
      <c r="V3036">
        <v>2732.22</v>
      </c>
      <c r="W3036">
        <v>7239.47</v>
      </c>
      <c r="X3036">
        <v>12535.51</v>
      </c>
      <c r="Y3036">
        <v>2421.83</v>
      </c>
      <c r="Z3036">
        <v>21720.25</v>
      </c>
    </row>
    <row r="3037" spans="2:26" x14ac:dyDescent="0.25">
      <c r="B3037" s="3">
        <v>43148</v>
      </c>
      <c r="C3037">
        <v>308.77999999999997</v>
      </c>
      <c r="D3037">
        <v>3.3527999999999998</v>
      </c>
      <c r="E3037">
        <v>98.51</v>
      </c>
      <c r="F3037">
        <v>99.531999999999996</v>
      </c>
      <c r="G3037">
        <v>89.1</v>
      </c>
      <c r="H3037">
        <v>1077.2</v>
      </c>
      <c r="I3037">
        <v>1.2405999999999999</v>
      </c>
      <c r="J3037">
        <v>6.3414999999999999</v>
      </c>
      <c r="K3037">
        <v>330.2792</v>
      </c>
      <c r="L3037">
        <v>10020</v>
      </c>
      <c r="M3037">
        <v>51.63</v>
      </c>
      <c r="N3037">
        <v>1346.96</v>
      </c>
      <c r="O3037">
        <v>2.5579999999999998</v>
      </c>
      <c r="P3037">
        <v>8</v>
      </c>
      <c r="Q3037">
        <v>3.41</v>
      </c>
      <c r="R3037">
        <v>0.93</v>
      </c>
      <c r="S3037">
        <v>1.31</v>
      </c>
      <c r="T3037">
        <v>1.08</v>
      </c>
      <c r="U3037">
        <v>1084</v>
      </c>
      <c r="V3037">
        <v>2732.22</v>
      </c>
      <c r="W3037">
        <v>7239.47</v>
      </c>
      <c r="X3037">
        <v>12535.51</v>
      </c>
      <c r="Y3037">
        <v>2421.83</v>
      </c>
      <c r="Z3037">
        <v>21720.25</v>
      </c>
    </row>
    <row r="3038" spans="2:26" x14ac:dyDescent="0.25">
      <c r="B3038" s="3">
        <v>43147</v>
      </c>
      <c r="C3038">
        <v>308.77999999999997</v>
      </c>
      <c r="D3038">
        <v>3.3527999999999998</v>
      </c>
      <c r="E3038">
        <v>98.49</v>
      </c>
      <c r="F3038">
        <v>99.531999999999996</v>
      </c>
      <c r="G3038">
        <v>89.1</v>
      </c>
      <c r="H3038">
        <v>1077.2</v>
      </c>
      <c r="I3038">
        <v>1.2405999999999999</v>
      </c>
      <c r="J3038">
        <v>6.3414999999999999</v>
      </c>
      <c r="K3038">
        <v>330.2792</v>
      </c>
      <c r="L3038">
        <v>10020</v>
      </c>
      <c r="M3038">
        <v>51.63</v>
      </c>
      <c r="N3038">
        <v>1346.96</v>
      </c>
      <c r="O3038">
        <v>2.5579999999999998</v>
      </c>
      <c r="P3038">
        <v>8</v>
      </c>
      <c r="Q3038">
        <v>3.41</v>
      </c>
      <c r="R3038">
        <v>0.93</v>
      </c>
      <c r="S3038">
        <v>1.31</v>
      </c>
      <c r="T3038">
        <v>1.08</v>
      </c>
      <c r="U3038">
        <v>1084</v>
      </c>
      <c r="V3038">
        <v>2732.22</v>
      </c>
      <c r="W3038">
        <v>7239.47</v>
      </c>
      <c r="X3038">
        <v>12535.51</v>
      </c>
      <c r="Y3038">
        <v>2421.83</v>
      </c>
      <c r="Z3038">
        <v>21720.25</v>
      </c>
    </row>
    <row r="3039" spans="2:26" x14ac:dyDescent="0.25">
      <c r="B3039" s="3">
        <v>43146</v>
      </c>
      <c r="C3039">
        <v>314.35000000000002</v>
      </c>
      <c r="D3039">
        <v>3.3942999999999999</v>
      </c>
      <c r="E3039">
        <v>98.49</v>
      </c>
      <c r="F3039">
        <v>99.539100000000005</v>
      </c>
      <c r="G3039">
        <v>88.593000000000004</v>
      </c>
      <c r="H3039">
        <v>1077.2</v>
      </c>
      <c r="I3039">
        <v>1.2505999999999999</v>
      </c>
      <c r="J3039">
        <v>6.3414999999999999</v>
      </c>
      <c r="K3039">
        <v>329.66559999999998</v>
      </c>
      <c r="L3039">
        <v>10090</v>
      </c>
      <c r="M3039">
        <v>51.34</v>
      </c>
      <c r="N3039">
        <v>1353.67</v>
      </c>
      <c r="O3039">
        <v>2.58</v>
      </c>
      <c r="P3039">
        <v>10.45</v>
      </c>
      <c r="Q3039">
        <v>3.46</v>
      </c>
      <c r="R3039">
        <v>0.93</v>
      </c>
      <c r="S3039">
        <v>1.32</v>
      </c>
      <c r="T3039">
        <v>1.08</v>
      </c>
      <c r="U3039">
        <v>1089</v>
      </c>
      <c r="V3039">
        <v>2731.2</v>
      </c>
      <c r="W3039">
        <v>7256.43</v>
      </c>
      <c r="X3039">
        <v>12535.51</v>
      </c>
      <c r="Y3039">
        <v>2421.83</v>
      </c>
      <c r="Z3039">
        <v>21464.98</v>
      </c>
    </row>
    <row r="3040" spans="2:26" x14ac:dyDescent="0.25">
      <c r="B3040" s="3">
        <v>43145</v>
      </c>
      <c r="C3040">
        <v>318.77999999999997</v>
      </c>
      <c r="D3040">
        <v>3.4822000000000002</v>
      </c>
      <c r="E3040">
        <v>98.47</v>
      </c>
      <c r="F3040">
        <v>99.518100000000004</v>
      </c>
      <c r="G3040">
        <v>89.120999999999995</v>
      </c>
      <c r="H3040">
        <v>1077.2</v>
      </c>
      <c r="I3040">
        <v>1.2451000000000001</v>
      </c>
      <c r="J3040">
        <v>6.3414999999999999</v>
      </c>
      <c r="K3040">
        <v>332.8777</v>
      </c>
      <c r="L3040">
        <v>9290</v>
      </c>
      <c r="M3040">
        <v>51.38</v>
      </c>
      <c r="N3040">
        <v>1350.73</v>
      </c>
      <c r="O3040">
        <v>2.5870000000000002</v>
      </c>
      <c r="P3040">
        <v>10.45</v>
      </c>
      <c r="Q3040">
        <v>3.56</v>
      </c>
      <c r="R3040">
        <v>0.94</v>
      </c>
      <c r="S3040">
        <v>1.34</v>
      </c>
      <c r="T3040">
        <v>1.0900000000000001</v>
      </c>
      <c r="U3040">
        <v>1095</v>
      </c>
      <c r="V3040">
        <v>2698.63</v>
      </c>
      <c r="W3040">
        <v>7143.62</v>
      </c>
      <c r="X3040">
        <v>12260.99</v>
      </c>
      <c r="Y3040">
        <v>2421.83</v>
      </c>
      <c r="Z3040">
        <v>21154.17</v>
      </c>
    </row>
    <row r="3041" spans="2:26" x14ac:dyDescent="0.25">
      <c r="B3041" s="3">
        <v>43144</v>
      </c>
      <c r="C3041">
        <v>321.52</v>
      </c>
      <c r="D3041">
        <v>3.5383</v>
      </c>
      <c r="E3041">
        <v>98.52</v>
      </c>
      <c r="F3041">
        <v>99.545900000000003</v>
      </c>
      <c r="G3041">
        <v>89.703000000000003</v>
      </c>
      <c r="H3041">
        <v>1084.55</v>
      </c>
      <c r="I3041">
        <v>1.2352000000000001</v>
      </c>
      <c r="J3041">
        <v>6.3410000000000002</v>
      </c>
      <c r="K3041">
        <v>327.55739999999997</v>
      </c>
      <c r="L3041">
        <v>8700</v>
      </c>
      <c r="M3041">
        <v>51.41</v>
      </c>
      <c r="N3041">
        <v>1329.55</v>
      </c>
      <c r="O3041">
        <v>2.5939999999999999</v>
      </c>
      <c r="P3041">
        <v>10.45</v>
      </c>
      <c r="Q3041">
        <v>3.64</v>
      </c>
      <c r="R3041">
        <v>0.95</v>
      </c>
      <c r="S3041">
        <v>1.36</v>
      </c>
      <c r="T3041">
        <v>1.0900000000000001</v>
      </c>
      <c r="U3041">
        <v>1114</v>
      </c>
      <c r="V3041">
        <v>2662.94</v>
      </c>
      <c r="W3041">
        <v>7013.51</v>
      </c>
      <c r="X3041">
        <v>12004.51</v>
      </c>
      <c r="Y3041">
        <v>2395.19</v>
      </c>
      <c r="Z3041">
        <v>21244.68</v>
      </c>
    </row>
    <row r="3042" spans="2:26" x14ac:dyDescent="0.25">
      <c r="B3042" s="3">
        <v>43143</v>
      </c>
      <c r="C3042">
        <v>318.58</v>
      </c>
      <c r="D3042">
        <v>3.4701</v>
      </c>
      <c r="E3042">
        <v>98.51</v>
      </c>
      <c r="F3042">
        <v>99.555099999999996</v>
      </c>
      <c r="G3042">
        <v>90.207999999999998</v>
      </c>
      <c r="H3042">
        <v>1084.55</v>
      </c>
      <c r="I3042">
        <v>1.2292000000000001</v>
      </c>
      <c r="J3042">
        <v>6.3274999999999997</v>
      </c>
      <c r="K3042">
        <v>326.67489999999998</v>
      </c>
      <c r="L3042">
        <v>8860</v>
      </c>
      <c r="M3042">
        <v>50.72</v>
      </c>
      <c r="N3042">
        <v>1322.7</v>
      </c>
      <c r="O3042">
        <v>2.552</v>
      </c>
      <c r="P3042">
        <v>10.455</v>
      </c>
      <c r="Q3042">
        <v>3.57</v>
      </c>
      <c r="R3042">
        <v>0.92</v>
      </c>
      <c r="S3042">
        <v>1.33</v>
      </c>
      <c r="T3042">
        <v>1.0900000000000001</v>
      </c>
      <c r="U3042">
        <v>1123</v>
      </c>
      <c r="V3042">
        <v>2656</v>
      </c>
      <c r="W3042">
        <v>6981.96</v>
      </c>
      <c r="X3042">
        <v>11900.31</v>
      </c>
      <c r="Y3042">
        <v>2385.38</v>
      </c>
      <c r="Z3042">
        <v>21382.62</v>
      </c>
    </row>
    <row r="3043" spans="2:26" x14ac:dyDescent="0.25">
      <c r="B3043" s="3">
        <v>43142</v>
      </c>
      <c r="C3043">
        <v>322.07</v>
      </c>
      <c r="D3043">
        <v>3.5937000000000001</v>
      </c>
      <c r="E3043">
        <v>98.52</v>
      </c>
      <c r="F3043">
        <v>99.554299999999998</v>
      </c>
      <c r="G3043">
        <v>90.441999999999993</v>
      </c>
      <c r="H3043">
        <v>1092.05</v>
      </c>
      <c r="I3043">
        <v>1.2252000000000001</v>
      </c>
      <c r="J3043">
        <v>6.3032000000000004</v>
      </c>
      <c r="K3043">
        <v>327.33879999999999</v>
      </c>
      <c r="L3043">
        <v>8610</v>
      </c>
      <c r="M3043">
        <v>50.49</v>
      </c>
      <c r="N3043">
        <v>1316.65</v>
      </c>
      <c r="O3043">
        <v>2.5840000000000001</v>
      </c>
      <c r="P3043">
        <v>10.475</v>
      </c>
      <c r="Q3043">
        <v>3.69</v>
      </c>
      <c r="R3043">
        <v>0.92</v>
      </c>
      <c r="S3043">
        <v>1.32</v>
      </c>
      <c r="T3043">
        <v>1.1000000000000001</v>
      </c>
      <c r="U3043">
        <v>1125</v>
      </c>
      <c r="V3043">
        <v>2619.5500000000002</v>
      </c>
      <c r="W3043">
        <v>6874.49</v>
      </c>
      <c r="X3043">
        <v>11901.67</v>
      </c>
      <c r="Y3043">
        <v>2363.77</v>
      </c>
      <c r="Z3043">
        <v>21382.62</v>
      </c>
    </row>
    <row r="3044" spans="2:26" x14ac:dyDescent="0.25">
      <c r="B3044" s="3">
        <v>43141</v>
      </c>
      <c r="C3044">
        <v>322.07</v>
      </c>
      <c r="D3044">
        <v>3.5937000000000001</v>
      </c>
      <c r="E3044">
        <v>98.52</v>
      </c>
      <c r="F3044">
        <v>99.554299999999998</v>
      </c>
      <c r="G3044">
        <v>90.441999999999993</v>
      </c>
      <c r="H3044">
        <v>1092.05</v>
      </c>
      <c r="I3044">
        <v>1.2252000000000001</v>
      </c>
      <c r="J3044">
        <v>6.3032000000000004</v>
      </c>
      <c r="K3044">
        <v>327.33879999999999</v>
      </c>
      <c r="L3044">
        <v>8610</v>
      </c>
      <c r="M3044">
        <v>50.49</v>
      </c>
      <c r="N3044">
        <v>1316.65</v>
      </c>
      <c r="O3044">
        <v>2.5840000000000001</v>
      </c>
      <c r="P3044">
        <v>10.475</v>
      </c>
      <c r="Q3044">
        <v>3.69</v>
      </c>
      <c r="R3044">
        <v>0.92</v>
      </c>
      <c r="S3044">
        <v>1.32</v>
      </c>
      <c r="T3044">
        <v>1.1000000000000001</v>
      </c>
      <c r="U3044">
        <v>1125</v>
      </c>
      <c r="V3044">
        <v>2619.5500000000002</v>
      </c>
      <c r="W3044">
        <v>6874.49</v>
      </c>
      <c r="X3044">
        <v>11901.67</v>
      </c>
      <c r="Y3044">
        <v>2363.77</v>
      </c>
      <c r="Z3044">
        <v>21382.62</v>
      </c>
    </row>
    <row r="3045" spans="2:26" x14ac:dyDescent="0.25">
      <c r="B3045" s="3">
        <v>43140</v>
      </c>
      <c r="C3045">
        <v>322.07</v>
      </c>
      <c r="D3045">
        <v>3.5937000000000001</v>
      </c>
      <c r="E3045">
        <v>98.51</v>
      </c>
      <c r="F3045">
        <v>99.554299999999998</v>
      </c>
      <c r="G3045">
        <v>90.441999999999993</v>
      </c>
      <c r="H3045">
        <v>1092.05</v>
      </c>
      <c r="I3045">
        <v>1.2252000000000001</v>
      </c>
      <c r="J3045">
        <v>6.3032000000000004</v>
      </c>
      <c r="K3045">
        <v>327.33879999999999</v>
      </c>
      <c r="L3045">
        <v>8610</v>
      </c>
      <c r="M3045">
        <v>50.49</v>
      </c>
      <c r="N3045">
        <v>1316.65</v>
      </c>
      <c r="O3045">
        <v>2.5840000000000001</v>
      </c>
      <c r="P3045">
        <v>10.475</v>
      </c>
      <c r="Q3045">
        <v>3.69</v>
      </c>
      <c r="R3045">
        <v>0.92</v>
      </c>
      <c r="S3045">
        <v>1.32</v>
      </c>
      <c r="T3045">
        <v>1.1000000000000001</v>
      </c>
      <c r="U3045">
        <v>1125</v>
      </c>
      <c r="V3045">
        <v>2619.5500000000002</v>
      </c>
      <c r="W3045">
        <v>6874.49</v>
      </c>
      <c r="X3045">
        <v>11901.67</v>
      </c>
      <c r="Y3045">
        <v>2363.77</v>
      </c>
      <c r="Z3045">
        <v>21382.62</v>
      </c>
    </row>
    <row r="3046" spans="2:26" x14ac:dyDescent="0.25">
      <c r="B3046" s="3">
        <v>43139</v>
      </c>
      <c r="C3046">
        <v>306.89</v>
      </c>
      <c r="D3046">
        <v>3.3820000000000001</v>
      </c>
      <c r="E3046">
        <v>98.59</v>
      </c>
      <c r="F3046">
        <v>99.593000000000004</v>
      </c>
      <c r="G3046">
        <v>90.228999999999999</v>
      </c>
      <c r="H3046">
        <v>1087.9000000000001</v>
      </c>
      <c r="I3046">
        <v>1.2246999999999999</v>
      </c>
      <c r="J3046">
        <v>6.3297999999999996</v>
      </c>
      <c r="K3046">
        <v>334.13799999999998</v>
      </c>
      <c r="L3046">
        <v>8325</v>
      </c>
      <c r="M3046">
        <v>51.03</v>
      </c>
      <c r="N3046">
        <v>1318.76</v>
      </c>
      <c r="O3046">
        <v>2.6970000000000001</v>
      </c>
      <c r="P3046">
        <v>10.475</v>
      </c>
      <c r="Q3046">
        <v>3.46</v>
      </c>
      <c r="R3046">
        <v>0.88</v>
      </c>
      <c r="S3046">
        <v>1.27</v>
      </c>
      <c r="T3046">
        <v>1.08</v>
      </c>
      <c r="U3046">
        <v>1106</v>
      </c>
      <c r="V3046">
        <v>2581</v>
      </c>
      <c r="W3046">
        <v>6777.16</v>
      </c>
      <c r="X3046">
        <v>12380.38</v>
      </c>
      <c r="Y3046">
        <v>2407.62</v>
      </c>
      <c r="Z3046">
        <v>21890.86</v>
      </c>
    </row>
    <row r="3047" spans="2:26" x14ac:dyDescent="0.25">
      <c r="B3047" s="3">
        <v>43138</v>
      </c>
      <c r="C3047">
        <v>295.12</v>
      </c>
      <c r="D3047">
        <v>3.2959999999999998</v>
      </c>
      <c r="E3047">
        <v>98.61</v>
      </c>
      <c r="F3047">
        <v>99.579099999999997</v>
      </c>
      <c r="G3047">
        <v>90.254999999999995</v>
      </c>
      <c r="H3047">
        <v>1086.5999999999999</v>
      </c>
      <c r="I3047">
        <v>1.2263999999999999</v>
      </c>
      <c r="J3047">
        <v>6.2778</v>
      </c>
      <c r="K3047">
        <v>333.35939999999999</v>
      </c>
      <c r="L3047">
        <v>8245</v>
      </c>
      <c r="M3047">
        <v>51</v>
      </c>
      <c r="N3047">
        <v>1318.39</v>
      </c>
      <c r="O3047">
        <v>2.702</v>
      </c>
      <c r="P3047">
        <v>10.475</v>
      </c>
      <c r="Q3047">
        <v>3.34</v>
      </c>
      <c r="R3047">
        <v>0.87</v>
      </c>
      <c r="S3047">
        <v>1.26</v>
      </c>
      <c r="T3047">
        <v>1.1000000000000001</v>
      </c>
      <c r="U3047">
        <v>1097</v>
      </c>
      <c r="V3047">
        <v>2681.66</v>
      </c>
      <c r="W3047">
        <v>7051.98</v>
      </c>
      <c r="X3047">
        <v>12433.29</v>
      </c>
      <c r="Y3047">
        <v>2396.56</v>
      </c>
      <c r="Z3047">
        <v>21645.37</v>
      </c>
    </row>
    <row r="3048" spans="2:26" x14ac:dyDescent="0.25">
      <c r="B3048" s="3">
        <v>43137</v>
      </c>
      <c r="C3048">
        <v>302.88</v>
      </c>
      <c r="D3048">
        <v>3.3984999999999999</v>
      </c>
      <c r="E3048">
        <v>98.59</v>
      </c>
      <c r="F3048">
        <v>99.530799999999999</v>
      </c>
      <c r="G3048">
        <v>89.584999999999994</v>
      </c>
      <c r="H3048">
        <v>1091.4000000000001</v>
      </c>
      <c r="I3048">
        <v>1.2377</v>
      </c>
      <c r="J3048">
        <v>6.2907000000000002</v>
      </c>
      <c r="K3048">
        <v>332.58210000000003</v>
      </c>
      <c r="L3048">
        <v>7550</v>
      </c>
      <c r="M3048">
        <v>51.63</v>
      </c>
      <c r="N3048">
        <v>1324.16</v>
      </c>
      <c r="O3048">
        <v>2.7589999999999999</v>
      </c>
      <c r="P3048">
        <v>10.475</v>
      </c>
      <c r="Q3048">
        <v>3.45</v>
      </c>
      <c r="R3048">
        <v>0.88</v>
      </c>
      <c r="S3048">
        <v>1.28</v>
      </c>
      <c r="T3048">
        <v>1.1000000000000001</v>
      </c>
      <c r="U3048">
        <v>1095</v>
      </c>
      <c r="V3048">
        <v>2695.14</v>
      </c>
      <c r="W3048">
        <v>7115.88</v>
      </c>
      <c r="X3048">
        <v>12686.6</v>
      </c>
      <c r="Y3048">
        <v>2453.31</v>
      </c>
      <c r="Z3048">
        <v>21610.240000000002</v>
      </c>
    </row>
    <row r="3049" spans="2:26" x14ac:dyDescent="0.25">
      <c r="B3049" s="3">
        <v>43136</v>
      </c>
      <c r="C3049">
        <v>306.52999999999997</v>
      </c>
      <c r="D3049">
        <v>3.3005</v>
      </c>
      <c r="E3049">
        <v>98.67</v>
      </c>
      <c r="F3049">
        <v>99.608400000000003</v>
      </c>
      <c r="G3049">
        <v>89.554000000000002</v>
      </c>
      <c r="H3049">
        <v>1088.55</v>
      </c>
      <c r="I3049">
        <v>1.2366999999999999</v>
      </c>
      <c r="J3049">
        <v>6.2926000000000002</v>
      </c>
      <c r="K3049">
        <v>335.57310000000001</v>
      </c>
      <c r="L3049">
        <v>7260</v>
      </c>
      <c r="M3049">
        <v>51.88</v>
      </c>
      <c r="N3049">
        <v>1339.67</v>
      </c>
      <c r="O3049">
        <v>2.7469999999999999</v>
      </c>
      <c r="P3049">
        <v>10.414999999999999</v>
      </c>
      <c r="Q3049">
        <v>3.36</v>
      </c>
      <c r="R3049">
        <v>0.86</v>
      </c>
      <c r="S3049">
        <v>1.26</v>
      </c>
      <c r="T3049">
        <v>1.06</v>
      </c>
      <c r="U3049">
        <v>1082</v>
      </c>
      <c r="V3049">
        <v>2648.94</v>
      </c>
      <c r="W3049">
        <v>6967.53</v>
      </c>
      <c r="X3049">
        <v>13479.83</v>
      </c>
      <c r="Y3049">
        <v>2491.75</v>
      </c>
      <c r="Z3049">
        <v>22682.080000000002</v>
      </c>
    </row>
    <row r="3050" spans="2:26" x14ac:dyDescent="0.25">
      <c r="B3050" s="3">
        <v>43135</v>
      </c>
      <c r="C3050">
        <v>289.95999999999998</v>
      </c>
      <c r="D3050">
        <v>3.1998000000000002</v>
      </c>
      <c r="E3050">
        <v>98.72</v>
      </c>
      <c r="F3050">
        <v>99.613399999999999</v>
      </c>
      <c r="G3050">
        <v>89.194999999999993</v>
      </c>
      <c r="H3050">
        <v>1080.0999999999999</v>
      </c>
      <c r="I3050">
        <v>1.2463</v>
      </c>
      <c r="J3050">
        <v>6.3014000000000001</v>
      </c>
      <c r="K3050">
        <v>338.82940000000002</v>
      </c>
      <c r="L3050">
        <v>8585</v>
      </c>
      <c r="M3050">
        <v>52.22</v>
      </c>
      <c r="N3050">
        <v>1333.39</v>
      </c>
      <c r="O3050">
        <v>2.8460000000000001</v>
      </c>
      <c r="P3050">
        <v>10.345000000000001</v>
      </c>
      <c r="Q3050">
        <v>3.24</v>
      </c>
      <c r="R3050">
        <v>0.85</v>
      </c>
      <c r="S3050">
        <v>1.24</v>
      </c>
      <c r="T3050">
        <v>1.0900000000000001</v>
      </c>
      <c r="U3050">
        <v>1095</v>
      </c>
      <c r="V3050">
        <v>2762.13</v>
      </c>
      <c r="W3050">
        <v>7240.95</v>
      </c>
      <c r="X3050">
        <v>13538.66</v>
      </c>
      <c r="Y3050">
        <v>2525.39</v>
      </c>
      <c r="Z3050">
        <v>23274.53</v>
      </c>
    </row>
    <row r="3051" spans="2:26" x14ac:dyDescent="0.25">
      <c r="B3051" s="3">
        <v>43134</v>
      </c>
      <c r="C3051">
        <v>289.95999999999998</v>
      </c>
      <c r="D3051">
        <v>3.1998000000000002</v>
      </c>
      <c r="E3051">
        <v>98.72</v>
      </c>
      <c r="F3051">
        <v>99.613399999999999</v>
      </c>
      <c r="G3051">
        <v>89.194999999999993</v>
      </c>
      <c r="H3051">
        <v>1080.0999999999999</v>
      </c>
      <c r="I3051">
        <v>1.2463</v>
      </c>
      <c r="J3051">
        <v>6.3014000000000001</v>
      </c>
      <c r="K3051">
        <v>338.82940000000002</v>
      </c>
      <c r="L3051">
        <v>8585</v>
      </c>
      <c r="M3051">
        <v>52.22</v>
      </c>
      <c r="N3051">
        <v>1333.39</v>
      </c>
      <c r="O3051">
        <v>2.8460000000000001</v>
      </c>
      <c r="P3051">
        <v>10.345000000000001</v>
      </c>
      <c r="Q3051">
        <v>3.24</v>
      </c>
      <c r="R3051">
        <v>0.85</v>
      </c>
      <c r="S3051">
        <v>1.24</v>
      </c>
      <c r="T3051">
        <v>1.0900000000000001</v>
      </c>
      <c r="U3051">
        <v>1095</v>
      </c>
      <c r="V3051">
        <v>2762.13</v>
      </c>
      <c r="W3051">
        <v>7240.95</v>
      </c>
      <c r="X3051">
        <v>13538.66</v>
      </c>
      <c r="Y3051">
        <v>2525.39</v>
      </c>
      <c r="Z3051">
        <v>23274.53</v>
      </c>
    </row>
    <row r="3052" spans="2:26" x14ac:dyDescent="0.25">
      <c r="B3052" s="3">
        <v>43133</v>
      </c>
      <c r="C3052">
        <v>289.95999999999998</v>
      </c>
      <c r="D3052">
        <v>3.1998000000000002</v>
      </c>
      <c r="E3052">
        <v>98.72</v>
      </c>
      <c r="F3052">
        <v>99.613399999999999</v>
      </c>
      <c r="G3052">
        <v>89.194999999999993</v>
      </c>
      <c r="H3052">
        <v>1080.0999999999999</v>
      </c>
      <c r="I3052">
        <v>1.2463</v>
      </c>
      <c r="J3052">
        <v>6.3014000000000001</v>
      </c>
      <c r="K3052">
        <v>338.82940000000002</v>
      </c>
      <c r="L3052">
        <v>8585</v>
      </c>
      <c r="M3052">
        <v>52.22</v>
      </c>
      <c r="N3052">
        <v>1333.39</v>
      </c>
      <c r="O3052">
        <v>2.8460000000000001</v>
      </c>
      <c r="P3052">
        <v>10.345000000000001</v>
      </c>
      <c r="Q3052">
        <v>3.24</v>
      </c>
      <c r="R3052">
        <v>0.85</v>
      </c>
      <c r="S3052">
        <v>1.24</v>
      </c>
      <c r="T3052">
        <v>1.0900000000000001</v>
      </c>
      <c r="U3052">
        <v>1095</v>
      </c>
      <c r="V3052">
        <v>2762.13</v>
      </c>
      <c r="W3052">
        <v>7240.95</v>
      </c>
      <c r="X3052">
        <v>13538.66</v>
      </c>
      <c r="Y3052">
        <v>2525.39</v>
      </c>
      <c r="Z3052">
        <v>23274.53</v>
      </c>
    </row>
    <row r="3053" spans="2:26" x14ac:dyDescent="0.25">
      <c r="B3053" s="3">
        <v>43132</v>
      </c>
      <c r="C3053">
        <v>288.52999999999997</v>
      </c>
      <c r="D3053">
        <v>3.1598999999999999</v>
      </c>
      <c r="E3053">
        <v>98.72</v>
      </c>
      <c r="F3053">
        <v>99.615399999999994</v>
      </c>
      <c r="G3053">
        <v>88.671000000000006</v>
      </c>
      <c r="H3053">
        <v>1072</v>
      </c>
      <c r="I3053">
        <v>1.2509999999999999</v>
      </c>
      <c r="J3053">
        <v>6.2994000000000003</v>
      </c>
      <c r="K3053">
        <v>338.14159999999998</v>
      </c>
      <c r="L3053">
        <v>9090</v>
      </c>
      <c r="M3053">
        <v>53.18</v>
      </c>
      <c r="N3053">
        <v>1348.79</v>
      </c>
      <c r="O3053">
        <v>2.8559999999999999</v>
      </c>
      <c r="P3053">
        <v>10.345000000000001</v>
      </c>
      <c r="Q3053">
        <v>3.19</v>
      </c>
      <c r="R3053">
        <v>0.85</v>
      </c>
      <c r="S3053">
        <v>1.24</v>
      </c>
      <c r="T3053">
        <v>1.0900000000000001</v>
      </c>
      <c r="U3053">
        <v>1114</v>
      </c>
      <c r="V3053">
        <v>2821.98</v>
      </c>
      <c r="W3053">
        <v>7385.86</v>
      </c>
      <c r="X3053">
        <v>13434.14</v>
      </c>
      <c r="Y3053">
        <v>2568.54</v>
      </c>
      <c r="Z3053">
        <v>23486.11</v>
      </c>
    </row>
    <row r="3054" spans="2:26" x14ac:dyDescent="0.25">
      <c r="B3054" s="3">
        <v>43131</v>
      </c>
      <c r="C3054">
        <v>292.33</v>
      </c>
      <c r="D3054">
        <v>3.1619000000000002</v>
      </c>
      <c r="E3054">
        <v>98.68</v>
      </c>
      <c r="F3054">
        <v>99.605199999999996</v>
      </c>
      <c r="G3054">
        <v>89.132999999999996</v>
      </c>
      <c r="H3054">
        <v>1067.75</v>
      </c>
      <c r="I3054">
        <v>1.2414000000000001</v>
      </c>
      <c r="J3054">
        <v>6.2888000000000002</v>
      </c>
      <c r="K3054">
        <v>335.81209999999999</v>
      </c>
      <c r="L3054">
        <v>10000</v>
      </c>
      <c r="M3054">
        <v>53.19</v>
      </c>
      <c r="N3054">
        <v>1345.14</v>
      </c>
      <c r="O3054">
        <v>2.9950000000000001</v>
      </c>
      <c r="P3054">
        <v>10.345000000000001</v>
      </c>
      <c r="Q3054">
        <v>3.19</v>
      </c>
      <c r="R3054">
        <v>0.86</v>
      </c>
      <c r="S3054">
        <v>1.26</v>
      </c>
      <c r="T3054">
        <v>1.0900000000000001</v>
      </c>
      <c r="U3054">
        <v>1152</v>
      </c>
      <c r="V3054">
        <v>2823.81</v>
      </c>
      <c r="W3054">
        <v>7411.48</v>
      </c>
      <c r="X3054">
        <v>13561.65</v>
      </c>
      <c r="Y3054">
        <v>2566.46</v>
      </c>
      <c r="Z3054">
        <v>23098.29</v>
      </c>
    </row>
    <row r="3055" spans="2:26" x14ac:dyDescent="0.25">
      <c r="B3055" s="3">
        <v>43130</v>
      </c>
      <c r="C3055">
        <v>294.36</v>
      </c>
      <c r="D3055">
        <v>3.1726000000000001</v>
      </c>
      <c r="E3055">
        <v>98.64</v>
      </c>
      <c r="F3055">
        <v>99.608800000000002</v>
      </c>
      <c r="G3055">
        <v>89.16</v>
      </c>
      <c r="H3055">
        <v>1073.75</v>
      </c>
      <c r="I3055">
        <v>1.2402</v>
      </c>
      <c r="J3055">
        <v>6.3239000000000001</v>
      </c>
      <c r="K3055">
        <v>337.17250000000001</v>
      </c>
      <c r="L3055">
        <v>9940</v>
      </c>
      <c r="M3055">
        <v>53.38</v>
      </c>
      <c r="N3055">
        <v>1338.59</v>
      </c>
      <c r="O3055">
        <v>3.1949999999999998</v>
      </c>
      <c r="P3055">
        <v>10.305</v>
      </c>
      <c r="Q3055">
        <v>3.17</v>
      </c>
      <c r="R3055">
        <v>0.86</v>
      </c>
      <c r="S3055">
        <v>1.26</v>
      </c>
      <c r="T3055">
        <v>1.1000000000000001</v>
      </c>
      <c r="U3055">
        <v>1191</v>
      </c>
      <c r="V3055">
        <v>2822.43</v>
      </c>
      <c r="W3055">
        <v>7402.48</v>
      </c>
      <c r="X3055">
        <v>13389.38</v>
      </c>
      <c r="Y3055">
        <v>2567.7399999999998</v>
      </c>
      <c r="Z3055">
        <v>23291.97</v>
      </c>
    </row>
    <row r="3056" spans="2:26" x14ac:dyDescent="0.25">
      <c r="B3056" s="3">
        <v>43129</v>
      </c>
      <c r="C3056">
        <v>295.41000000000003</v>
      </c>
      <c r="D3056">
        <v>3.105</v>
      </c>
      <c r="E3056">
        <v>98.61</v>
      </c>
      <c r="F3056">
        <v>99.641599999999997</v>
      </c>
      <c r="G3056">
        <v>89.308000000000007</v>
      </c>
      <c r="H3056">
        <v>1065.5</v>
      </c>
      <c r="I3056">
        <v>1.2383</v>
      </c>
      <c r="J3056">
        <v>6.3404999999999996</v>
      </c>
      <c r="K3056">
        <v>339.3963</v>
      </c>
      <c r="L3056">
        <v>11170</v>
      </c>
      <c r="M3056">
        <v>54</v>
      </c>
      <c r="N3056">
        <v>1340.33</v>
      </c>
      <c r="O3056">
        <v>3.6309999999999998</v>
      </c>
      <c r="P3056">
        <v>10.185</v>
      </c>
      <c r="Q3056">
        <v>3.12</v>
      </c>
      <c r="R3056">
        <v>0.86</v>
      </c>
      <c r="S3056">
        <v>1.26</v>
      </c>
      <c r="T3056">
        <v>1.1000000000000001</v>
      </c>
      <c r="U3056">
        <v>1214</v>
      </c>
      <c r="V3056">
        <v>2853.53</v>
      </c>
      <c r="W3056">
        <v>7466.51</v>
      </c>
      <c r="X3056">
        <v>13659.59</v>
      </c>
      <c r="Y3056">
        <v>2598.19</v>
      </c>
      <c r="Z3056">
        <v>23629.34</v>
      </c>
    </row>
    <row r="3057" spans="2:26" x14ac:dyDescent="0.25">
      <c r="B3057" s="3">
        <v>43128</v>
      </c>
      <c r="C3057">
        <v>292.94</v>
      </c>
      <c r="D3057">
        <v>3.0973000000000002</v>
      </c>
      <c r="E3057">
        <v>98.59</v>
      </c>
      <c r="F3057">
        <v>99.621099999999998</v>
      </c>
      <c r="G3057">
        <v>89.066999999999993</v>
      </c>
      <c r="H3057">
        <v>1063.9000000000001</v>
      </c>
      <c r="I3057">
        <v>1.2426999999999999</v>
      </c>
      <c r="J3057">
        <v>6.3282999999999996</v>
      </c>
      <c r="K3057">
        <v>337.77120000000002</v>
      </c>
      <c r="L3057">
        <v>10925.37</v>
      </c>
      <c r="M3057">
        <v>54.37</v>
      </c>
      <c r="N3057">
        <v>1349.12</v>
      </c>
      <c r="O3057">
        <v>3.5049999999999999</v>
      </c>
      <c r="P3057">
        <v>10.039999999999999</v>
      </c>
      <c r="Q3057">
        <v>3.11</v>
      </c>
      <c r="R3057">
        <v>0.87</v>
      </c>
      <c r="S3057">
        <v>1.27</v>
      </c>
      <c r="T3057">
        <v>1.1000000000000001</v>
      </c>
      <c r="U3057">
        <v>1219</v>
      </c>
      <c r="V3057">
        <v>2872.87</v>
      </c>
      <c r="W3057">
        <v>7505.77</v>
      </c>
      <c r="X3057">
        <v>13723.96</v>
      </c>
      <c r="Y3057">
        <v>2574.7600000000002</v>
      </c>
      <c r="Z3057">
        <v>23631.88</v>
      </c>
    </row>
    <row r="3058" spans="2:26" x14ac:dyDescent="0.25">
      <c r="B3058" s="3">
        <v>43127</v>
      </c>
      <c r="C3058">
        <v>292.94</v>
      </c>
      <c r="D3058">
        <v>3.0973000000000002</v>
      </c>
      <c r="E3058">
        <v>98.59</v>
      </c>
      <c r="F3058">
        <v>99.621099999999998</v>
      </c>
      <c r="G3058">
        <v>89.066999999999993</v>
      </c>
      <c r="H3058">
        <v>1063.9000000000001</v>
      </c>
      <c r="I3058">
        <v>1.2426999999999999</v>
      </c>
      <c r="J3058">
        <v>6.3282999999999996</v>
      </c>
      <c r="K3058">
        <v>337.77120000000002</v>
      </c>
      <c r="L3058">
        <v>10925.37</v>
      </c>
      <c r="M3058">
        <v>54.37</v>
      </c>
      <c r="N3058">
        <v>1349.12</v>
      </c>
      <c r="O3058">
        <v>3.5049999999999999</v>
      </c>
      <c r="P3058">
        <v>10.039999999999999</v>
      </c>
      <c r="Q3058">
        <v>3.11</v>
      </c>
      <c r="R3058">
        <v>0.87</v>
      </c>
      <c r="S3058">
        <v>1.27</v>
      </c>
      <c r="T3058">
        <v>1.1000000000000001</v>
      </c>
      <c r="U3058">
        <v>1219</v>
      </c>
      <c r="V3058">
        <v>2872.87</v>
      </c>
      <c r="W3058">
        <v>7505.77</v>
      </c>
      <c r="X3058">
        <v>13723.96</v>
      </c>
      <c r="Y3058">
        <v>2574.7600000000002</v>
      </c>
      <c r="Z3058">
        <v>23631.88</v>
      </c>
    </row>
    <row r="3059" spans="2:26" x14ac:dyDescent="0.25">
      <c r="B3059" s="3">
        <v>43126</v>
      </c>
      <c r="C3059">
        <v>292.94</v>
      </c>
      <c r="D3059">
        <v>3.0973000000000002</v>
      </c>
      <c r="E3059">
        <v>98.59</v>
      </c>
      <c r="F3059">
        <v>99.621099999999998</v>
      </c>
      <c r="G3059">
        <v>89.066999999999993</v>
      </c>
      <c r="H3059">
        <v>1063.9000000000001</v>
      </c>
      <c r="I3059">
        <v>1.2426999999999999</v>
      </c>
      <c r="J3059">
        <v>6.3282999999999996</v>
      </c>
      <c r="K3059">
        <v>337.77120000000002</v>
      </c>
      <c r="L3059">
        <v>10925.37</v>
      </c>
      <c r="M3059">
        <v>54.37</v>
      </c>
      <c r="N3059">
        <v>1349.12</v>
      </c>
      <c r="O3059">
        <v>3.5049999999999999</v>
      </c>
      <c r="P3059">
        <v>10.039999999999999</v>
      </c>
      <c r="Q3059">
        <v>3.11</v>
      </c>
      <c r="R3059">
        <v>0.87</v>
      </c>
      <c r="S3059">
        <v>1.27</v>
      </c>
      <c r="T3059">
        <v>1.1000000000000001</v>
      </c>
      <c r="U3059">
        <v>1219</v>
      </c>
      <c r="V3059">
        <v>2872.87</v>
      </c>
      <c r="W3059">
        <v>7505.77</v>
      </c>
      <c r="X3059">
        <v>13723.96</v>
      </c>
      <c r="Y3059">
        <v>2574.7600000000002</v>
      </c>
      <c r="Z3059">
        <v>23631.88</v>
      </c>
    </row>
    <row r="3060" spans="2:26" x14ac:dyDescent="0.25">
      <c r="B3060" s="3">
        <v>43125</v>
      </c>
      <c r="C3060">
        <v>297.41000000000003</v>
      </c>
      <c r="D3060">
        <v>3.1278999999999999</v>
      </c>
      <c r="E3060">
        <v>98.55</v>
      </c>
      <c r="F3060">
        <v>99.607100000000003</v>
      </c>
      <c r="G3060">
        <v>89.391000000000005</v>
      </c>
      <c r="H3060">
        <v>1058.6500000000001</v>
      </c>
      <c r="I3060">
        <v>1.2396</v>
      </c>
      <c r="J3060">
        <v>6.3263999999999996</v>
      </c>
      <c r="K3060">
        <v>338.75389999999999</v>
      </c>
      <c r="L3060">
        <v>11245</v>
      </c>
      <c r="M3060">
        <v>54.48</v>
      </c>
      <c r="N3060">
        <v>1348.26</v>
      </c>
      <c r="O3060">
        <v>3.4470000000000001</v>
      </c>
      <c r="P3060">
        <v>9.94</v>
      </c>
      <c r="Q3060">
        <v>3.15</v>
      </c>
      <c r="R3060">
        <v>0.88</v>
      </c>
      <c r="S3060">
        <v>1.29</v>
      </c>
      <c r="T3060">
        <v>1.1000000000000001</v>
      </c>
      <c r="U3060">
        <v>1217</v>
      </c>
      <c r="V3060">
        <v>2839.25</v>
      </c>
      <c r="W3060">
        <v>7411.16</v>
      </c>
      <c r="X3060">
        <v>13388.16</v>
      </c>
      <c r="Y3060">
        <v>2562.23</v>
      </c>
      <c r="Z3060">
        <v>23669.49</v>
      </c>
    </row>
    <row r="3061" spans="2:26" x14ac:dyDescent="0.25">
      <c r="B3061" s="3">
        <v>43124</v>
      </c>
      <c r="C3061">
        <v>296.85000000000002</v>
      </c>
      <c r="D3061">
        <v>3.1246999999999998</v>
      </c>
      <c r="E3061">
        <v>98.51</v>
      </c>
      <c r="F3061">
        <v>99.570800000000006</v>
      </c>
      <c r="G3061">
        <v>89.206000000000003</v>
      </c>
      <c r="H3061">
        <v>1070.1500000000001</v>
      </c>
      <c r="I3061">
        <v>1.2407999999999999</v>
      </c>
      <c r="J3061">
        <v>6.3574999999999999</v>
      </c>
      <c r="K3061">
        <v>338.41910000000001</v>
      </c>
      <c r="L3061">
        <v>11115</v>
      </c>
      <c r="M3061">
        <v>54.3</v>
      </c>
      <c r="N3061">
        <v>1358.46</v>
      </c>
      <c r="O3061">
        <v>3.5089999999999999</v>
      </c>
      <c r="P3061">
        <v>9.89</v>
      </c>
      <c r="Q3061">
        <v>3.13</v>
      </c>
      <c r="R3061">
        <v>0.89</v>
      </c>
      <c r="S3061">
        <v>1.3</v>
      </c>
      <c r="T3061">
        <v>1.1200000000000001</v>
      </c>
      <c r="U3061">
        <v>1200</v>
      </c>
      <c r="V3061">
        <v>2837.54</v>
      </c>
      <c r="W3061">
        <v>7415.06</v>
      </c>
      <c r="X3061">
        <v>13620.93</v>
      </c>
      <c r="Y3061">
        <v>2538</v>
      </c>
      <c r="Z3061">
        <v>23940.78</v>
      </c>
    </row>
    <row r="3062" spans="2:26" x14ac:dyDescent="0.25">
      <c r="B3062" s="3">
        <v>43123</v>
      </c>
      <c r="C3062">
        <v>297.82</v>
      </c>
      <c r="D3062">
        <v>3.1562000000000001</v>
      </c>
      <c r="E3062">
        <v>98.49</v>
      </c>
      <c r="F3062">
        <v>99.5608</v>
      </c>
      <c r="G3062">
        <v>90.123999999999995</v>
      </c>
      <c r="H3062">
        <v>1070.1500000000001</v>
      </c>
      <c r="I3062">
        <v>1.2299</v>
      </c>
      <c r="J3062">
        <v>6.4047000000000001</v>
      </c>
      <c r="K3062">
        <v>331.83420000000001</v>
      </c>
      <c r="L3062">
        <v>11095</v>
      </c>
      <c r="M3062">
        <v>54.84</v>
      </c>
      <c r="N3062">
        <v>1341.21</v>
      </c>
      <c r="O3062">
        <v>3.444</v>
      </c>
      <c r="P3062">
        <v>9.9949999999999992</v>
      </c>
      <c r="Q3062">
        <v>3.17</v>
      </c>
      <c r="R3062">
        <v>0.9</v>
      </c>
      <c r="S3062">
        <v>1.32</v>
      </c>
      <c r="T3062">
        <v>1.1200000000000001</v>
      </c>
      <c r="U3062">
        <v>1157</v>
      </c>
      <c r="V3062">
        <v>2839.13</v>
      </c>
      <c r="W3062">
        <v>7460.29</v>
      </c>
      <c r="X3062">
        <v>13490.45</v>
      </c>
      <c r="Y3062">
        <v>2536.6</v>
      </c>
      <c r="Z3062">
        <v>24124.15</v>
      </c>
    </row>
    <row r="3063" spans="2:26" x14ac:dyDescent="0.25">
      <c r="B3063" s="3">
        <v>43122</v>
      </c>
      <c r="C3063">
        <v>296.13</v>
      </c>
      <c r="D3063">
        <v>3.1457999999999999</v>
      </c>
      <c r="E3063">
        <v>98.46</v>
      </c>
      <c r="F3063">
        <v>99.513300000000001</v>
      </c>
      <c r="G3063">
        <v>90.400999999999996</v>
      </c>
      <c r="H3063">
        <v>1070.0999999999999</v>
      </c>
      <c r="I3063">
        <v>1.2262</v>
      </c>
      <c r="J3063">
        <v>6.4050000000000002</v>
      </c>
      <c r="K3063">
        <v>333.72969999999998</v>
      </c>
      <c r="L3063">
        <v>10355</v>
      </c>
      <c r="M3063">
        <v>54.62</v>
      </c>
      <c r="N3063">
        <v>1333.92</v>
      </c>
      <c r="O3063">
        <v>3.2240000000000002</v>
      </c>
      <c r="P3063">
        <v>10.525</v>
      </c>
      <c r="Q3063">
        <v>3.16</v>
      </c>
      <c r="R3063">
        <v>0.9</v>
      </c>
      <c r="S3063">
        <v>1.31</v>
      </c>
      <c r="T3063">
        <v>1.1200000000000001</v>
      </c>
      <c r="U3063">
        <v>1129</v>
      </c>
      <c r="V3063">
        <v>2832.97</v>
      </c>
      <c r="W3063">
        <v>7408.03</v>
      </c>
      <c r="X3063">
        <v>13204.58</v>
      </c>
      <c r="Y3063">
        <v>2502.11</v>
      </c>
      <c r="Z3063">
        <v>23816.33</v>
      </c>
    </row>
    <row r="3064" spans="2:26" x14ac:dyDescent="0.25">
      <c r="B3064" s="3">
        <v>43121</v>
      </c>
      <c r="C3064">
        <v>297.29000000000002</v>
      </c>
      <c r="D3064">
        <v>3.1684999999999999</v>
      </c>
      <c r="E3064">
        <v>98.45</v>
      </c>
      <c r="F3064">
        <v>99.492900000000006</v>
      </c>
      <c r="G3064">
        <v>90.572000000000003</v>
      </c>
      <c r="H3064">
        <v>1065.9000000000001</v>
      </c>
      <c r="I3064">
        <v>1.2222</v>
      </c>
      <c r="J3064">
        <v>6.4039999999999999</v>
      </c>
      <c r="K3064">
        <v>334.11470000000003</v>
      </c>
      <c r="L3064">
        <v>11360</v>
      </c>
      <c r="M3064">
        <v>54.51</v>
      </c>
      <c r="N3064">
        <v>1331.84</v>
      </c>
      <c r="O3064">
        <v>3.1850000000000001</v>
      </c>
      <c r="P3064">
        <v>10.545</v>
      </c>
      <c r="Q3064">
        <v>3.19</v>
      </c>
      <c r="R3064">
        <v>0.9</v>
      </c>
      <c r="S3064">
        <v>1.31</v>
      </c>
      <c r="T3064">
        <v>1.1200000000000001</v>
      </c>
      <c r="U3064">
        <v>1125</v>
      </c>
      <c r="V3064">
        <v>2810.3</v>
      </c>
      <c r="W3064">
        <v>7336.38</v>
      </c>
      <c r="X3064">
        <v>13179.52</v>
      </c>
      <c r="Y3064">
        <v>2520.2600000000002</v>
      </c>
      <c r="Z3064">
        <v>23808.06</v>
      </c>
    </row>
    <row r="3065" spans="2:26" x14ac:dyDescent="0.25">
      <c r="B3065" s="3">
        <v>43120</v>
      </c>
      <c r="C3065">
        <v>297.29000000000002</v>
      </c>
      <c r="D3065">
        <v>3.1684999999999999</v>
      </c>
      <c r="E3065">
        <v>98.45</v>
      </c>
      <c r="F3065">
        <v>99.492900000000006</v>
      </c>
      <c r="G3065">
        <v>90.572000000000003</v>
      </c>
      <c r="H3065">
        <v>1065.9000000000001</v>
      </c>
      <c r="I3065">
        <v>1.2222</v>
      </c>
      <c r="J3065">
        <v>6.4039999999999999</v>
      </c>
      <c r="K3065">
        <v>334.11470000000003</v>
      </c>
      <c r="L3065">
        <v>11360</v>
      </c>
      <c r="M3065">
        <v>54.51</v>
      </c>
      <c r="N3065">
        <v>1331.84</v>
      </c>
      <c r="O3065">
        <v>3.1850000000000001</v>
      </c>
      <c r="P3065">
        <v>10.545</v>
      </c>
      <c r="Q3065">
        <v>3.19</v>
      </c>
      <c r="R3065">
        <v>0.9</v>
      </c>
      <c r="S3065">
        <v>1.31</v>
      </c>
      <c r="T3065">
        <v>1.1200000000000001</v>
      </c>
      <c r="U3065">
        <v>1125</v>
      </c>
      <c r="V3065">
        <v>2810.3</v>
      </c>
      <c r="W3065">
        <v>7336.38</v>
      </c>
      <c r="X3065">
        <v>13179.52</v>
      </c>
      <c r="Y3065">
        <v>2520.2600000000002</v>
      </c>
      <c r="Z3065">
        <v>23808.06</v>
      </c>
    </row>
    <row r="3066" spans="2:26" x14ac:dyDescent="0.25">
      <c r="B3066" s="3">
        <v>43119</v>
      </c>
      <c r="C3066">
        <v>297.29000000000002</v>
      </c>
      <c r="D3066">
        <v>3.1684999999999999</v>
      </c>
      <c r="E3066">
        <v>98.44</v>
      </c>
      <c r="F3066">
        <v>99.492900000000006</v>
      </c>
      <c r="G3066">
        <v>90.572000000000003</v>
      </c>
      <c r="H3066">
        <v>1065.9000000000001</v>
      </c>
      <c r="I3066">
        <v>1.2222</v>
      </c>
      <c r="J3066">
        <v>6.4039999999999999</v>
      </c>
      <c r="K3066">
        <v>334.11470000000003</v>
      </c>
      <c r="L3066">
        <v>11360</v>
      </c>
      <c r="M3066">
        <v>54.51</v>
      </c>
      <c r="N3066">
        <v>1331.84</v>
      </c>
      <c r="O3066">
        <v>3.1850000000000001</v>
      </c>
      <c r="P3066">
        <v>10.545</v>
      </c>
      <c r="Q3066">
        <v>3.19</v>
      </c>
      <c r="R3066">
        <v>0.9</v>
      </c>
      <c r="S3066">
        <v>1.31</v>
      </c>
      <c r="T3066">
        <v>1.1200000000000001</v>
      </c>
      <c r="U3066">
        <v>1125</v>
      </c>
      <c r="V3066">
        <v>2810.3</v>
      </c>
      <c r="W3066">
        <v>7336.38</v>
      </c>
      <c r="X3066">
        <v>13179.52</v>
      </c>
      <c r="Y3066">
        <v>2520.2600000000002</v>
      </c>
      <c r="Z3066">
        <v>23808.06</v>
      </c>
    </row>
    <row r="3067" spans="2:26" x14ac:dyDescent="0.25">
      <c r="B3067" s="3">
        <v>43118</v>
      </c>
      <c r="C3067">
        <v>295.01</v>
      </c>
      <c r="D3067">
        <v>3.161</v>
      </c>
      <c r="E3067">
        <v>98.4</v>
      </c>
      <c r="F3067">
        <v>99.465500000000006</v>
      </c>
      <c r="G3067">
        <v>90.498000000000005</v>
      </c>
      <c r="H3067">
        <v>1070.5</v>
      </c>
      <c r="I3067">
        <v>1.2238</v>
      </c>
      <c r="J3067">
        <v>6.42</v>
      </c>
      <c r="K3067">
        <v>333.923</v>
      </c>
      <c r="L3067">
        <v>11815</v>
      </c>
      <c r="M3067" t="str">
        <v>#N/A N/A</v>
      </c>
      <c r="N3067">
        <v>1327.03</v>
      </c>
      <c r="O3067">
        <v>3.1890000000000001</v>
      </c>
      <c r="P3067">
        <v>10.545</v>
      </c>
      <c r="Q3067">
        <v>3.2</v>
      </c>
      <c r="R3067">
        <v>0.89</v>
      </c>
      <c r="S3067">
        <v>1.31</v>
      </c>
      <c r="T3067">
        <v>1.1299999999999999</v>
      </c>
      <c r="U3067">
        <v>1139</v>
      </c>
      <c r="V3067">
        <v>2798.03</v>
      </c>
      <c r="W3067">
        <v>7296.05</v>
      </c>
      <c r="X3067">
        <v>13094.92</v>
      </c>
      <c r="Y3067">
        <v>2515.81</v>
      </c>
      <c r="Z3067">
        <v>23763.37</v>
      </c>
    </row>
    <row r="3068" spans="2:26" x14ac:dyDescent="0.25">
      <c r="B3068" s="3">
        <v>43117</v>
      </c>
      <c r="C3068">
        <v>295.89999999999998</v>
      </c>
      <c r="D3068">
        <v>3.1518999999999999</v>
      </c>
      <c r="E3068">
        <v>98.36</v>
      </c>
      <c r="F3068">
        <v>99.450599999999994</v>
      </c>
      <c r="G3068">
        <v>90.540999999999997</v>
      </c>
      <c r="H3068">
        <v>1069.25</v>
      </c>
      <c r="I3068">
        <v>1.2185999999999999</v>
      </c>
      <c r="J3068">
        <v>6.4343000000000004</v>
      </c>
      <c r="K3068">
        <v>331.09309999999999</v>
      </c>
      <c r="L3068">
        <v>10945</v>
      </c>
      <c r="M3068" t="str">
        <v>#N/A N/A</v>
      </c>
      <c r="N3068">
        <v>1326.84</v>
      </c>
      <c r="O3068">
        <v>3.2320000000000002</v>
      </c>
      <c r="P3068">
        <v>10.5</v>
      </c>
      <c r="Q3068">
        <v>3.18</v>
      </c>
      <c r="R3068">
        <v>0.89</v>
      </c>
      <c r="S3068">
        <v>1.31</v>
      </c>
      <c r="T3068">
        <v>1.1399999999999999</v>
      </c>
      <c r="U3068">
        <v>1164</v>
      </c>
      <c r="V3068">
        <v>2802.56</v>
      </c>
      <c r="W3068">
        <v>7298.28</v>
      </c>
      <c r="X3068">
        <v>12868.78</v>
      </c>
      <c r="Y3068">
        <v>2515.4299999999998</v>
      </c>
      <c r="Z3068">
        <v>23868.34</v>
      </c>
    </row>
    <row r="3069" spans="2:26" x14ac:dyDescent="0.25">
      <c r="B3069" s="3">
        <v>43116</v>
      </c>
      <c r="C3069">
        <v>297.76</v>
      </c>
      <c r="D3069">
        <v>3.1730999999999998</v>
      </c>
      <c r="E3069">
        <v>98.34</v>
      </c>
      <c r="F3069">
        <v>99.4435</v>
      </c>
      <c r="G3069">
        <v>90.393000000000001</v>
      </c>
      <c r="H3069">
        <v>1062.6500000000001</v>
      </c>
      <c r="I3069">
        <v>1.226</v>
      </c>
      <c r="J3069">
        <v>6.444</v>
      </c>
      <c r="K3069">
        <v>329.96940000000001</v>
      </c>
      <c r="L3069">
        <v>11160</v>
      </c>
      <c r="M3069" t="str">
        <v>#N/A N/A</v>
      </c>
      <c r="N3069">
        <v>1338.41</v>
      </c>
      <c r="O3069">
        <v>3.129</v>
      </c>
      <c r="P3069">
        <v>10.45</v>
      </c>
      <c r="Q3069">
        <v>3.21</v>
      </c>
      <c r="R3069">
        <v>0.89</v>
      </c>
      <c r="S3069">
        <v>1.3</v>
      </c>
      <c r="T3069">
        <v>1.1399999999999999</v>
      </c>
      <c r="U3069">
        <v>1221</v>
      </c>
      <c r="V3069">
        <v>2776.42</v>
      </c>
      <c r="W3069">
        <v>7223.69</v>
      </c>
      <c r="X3069">
        <v>12787.28</v>
      </c>
      <c r="Y3069">
        <v>2521.7399999999998</v>
      </c>
      <c r="Z3069">
        <v>23951.81</v>
      </c>
    </row>
    <row r="3070" spans="2:26" x14ac:dyDescent="0.25">
      <c r="B3070" s="3">
        <v>43115</v>
      </c>
      <c r="C3070">
        <v>299.81</v>
      </c>
      <c r="D3070">
        <v>3.1920000000000002</v>
      </c>
      <c r="E3070">
        <v>98.33</v>
      </c>
      <c r="F3070">
        <v>99.430899999999994</v>
      </c>
      <c r="G3070">
        <v>90.974000000000004</v>
      </c>
      <c r="H3070">
        <v>1062.7</v>
      </c>
      <c r="I3070">
        <v>1.2263999999999999</v>
      </c>
      <c r="J3070">
        <v>6.4371</v>
      </c>
      <c r="K3070">
        <v>330.6472</v>
      </c>
      <c r="L3070">
        <v>13945</v>
      </c>
      <c r="M3070" t="str">
        <v>#N/A N/A</v>
      </c>
      <c r="N3070">
        <v>1339.99</v>
      </c>
      <c r="O3070">
        <v>3.2</v>
      </c>
      <c r="P3070">
        <v>11.23</v>
      </c>
      <c r="Q3070">
        <v>3.23</v>
      </c>
      <c r="R3070">
        <v>0.9</v>
      </c>
      <c r="S3070">
        <v>1.31</v>
      </c>
      <c r="T3070">
        <v>1.1399999999999999</v>
      </c>
      <c r="U3070">
        <v>1264</v>
      </c>
      <c r="V3070">
        <v>2786.24</v>
      </c>
      <c r="W3070">
        <v>7261.06</v>
      </c>
      <c r="X3070">
        <v>12470.42</v>
      </c>
      <c r="Y3070">
        <v>2503.73</v>
      </c>
      <c r="Z3070">
        <v>23714.880000000001</v>
      </c>
    </row>
    <row r="3071" spans="2:26" x14ac:dyDescent="0.25">
      <c r="B3071" s="3">
        <v>43114</v>
      </c>
      <c r="C3071">
        <v>299.81</v>
      </c>
      <c r="D3071">
        <v>3.2002000000000002</v>
      </c>
      <c r="E3071">
        <v>98.33</v>
      </c>
      <c r="F3071">
        <v>99.448300000000003</v>
      </c>
      <c r="G3071">
        <v>90.974000000000004</v>
      </c>
      <c r="H3071">
        <v>1064.9000000000001</v>
      </c>
      <c r="I3071">
        <v>1.2202</v>
      </c>
      <c r="J3071">
        <v>6.4690000000000003</v>
      </c>
      <c r="K3071">
        <v>330.63409999999999</v>
      </c>
      <c r="L3071">
        <v>13945</v>
      </c>
      <c r="M3071" t="str">
        <v>#N/A N/A</v>
      </c>
      <c r="N3071">
        <v>1337.64</v>
      </c>
      <c r="O3071">
        <v>3.2</v>
      </c>
      <c r="P3071">
        <v>11.23</v>
      </c>
      <c r="Q3071">
        <v>3.23</v>
      </c>
      <c r="R3071">
        <v>0.9</v>
      </c>
      <c r="S3071">
        <v>1.31</v>
      </c>
      <c r="T3071">
        <v>1.1399999999999999</v>
      </c>
      <c r="U3071">
        <v>1279</v>
      </c>
      <c r="V3071">
        <v>2786.24</v>
      </c>
      <c r="W3071">
        <v>7261.06</v>
      </c>
      <c r="X3071">
        <v>12468.93</v>
      </c>
      <c r="Y3071">
        <v>2496.42</v>
      </c>
      <c r="Z3071">
        <v>23653.82</v>
      </c>
    </row>
    <row r="3072" spans="2:26" x14ac:dyDescent="0.25">
      <c r="B3072" s="3">
        <v>43113</v>
      </c>
      <c r="C3072">
        <v>299.81</v>
      </c>
      <c r="D3072">
        <v>3.2002000000000002</v>
      </c>
      <c r="E3072">
        <v>98.33</v>
      </c>
      <c r="F3072">
        <v>99.448300000000003</v>
      </c>
      <c r="G3072">
        <v>90.974000000000004</v>
      </c>
      <c r="H3072">
        <v>1064.9000000000001</v>
      </c>
      <c r="I3072">
        <v>1.2202</v>
      </c>
      <c r="J3072">
        <v>6.4690000000000003</v>
      </c>
      <c r="K3072">
        <v>330.63409999999999</v>
      </c>
      <c r="L3072">
        <v>13945</v>
      </c>
      <c r="M3072" t="str">
        <v>#N/A N/A</v>
      </c>
      <c r="N3072">
        <v>1337.64</v>
      </c>
      <c r="O3072">
        <v>3.2</v>
      </c>
      <c r="P3072">
        <v>11.23</v>
      </c>
      <c r="Q3072">
        <v>3.23</v>
      </c>
      <c r="R3072">
        <v>0.9</v>
      </c>
      <c r="S3072">
        <v>1.31</v>
      </c>
      <c r="T3072">
        <v>1.1399999999999999</v>
      </c>
      <c r="U3072">
        <v>1279</v>
      </c>
      <c r="V3072">
        <v>2786.24</v>
      </c>
      <c r="W3072">
        <v>7261.06</v>
      </c>
      <c r="X3072">
        <v>12468.93</v>
      </c>
      <c r="Y3072">
        <v>2496.42</v>
      </c>
      <c r="Z3072">
        <v>23653.82</v>
      </c>
    </row>
    <row r="3073" spans="2:26" x14ac:dyDescent="0.25">
      <c r="B3073" s="3">
        <v>43112</v>
      </c>
      <c r="C3073">
        <v>299.81</v>
      </c>
      <c r="D3073">
        <v>3.2002000000000002</v>
      </c>
      <c r="E3073">
        <v>98.33</v>
      </c>
      <c r="F3073">
        <v>99.448300000000003</v>
      </c>
      <c r="G3073">
        <v>90.974000000000004</v>
      </c>
      <c r="H3073">
        <v>1064.9000000000001</v>
      </c>
      <c r="I3073">
        <v>1.2202</v>
      </c>
      <c r="J3073">
        <v>6.4690000000000003</v>
      </c>
      <c r="K3073">
        <v>330.63409999999999</v>
      </c>
      <c r="L3073">
        <v>13945</v>
      </c>
      <c r="M3073" t="str">
        <v>#N/A N/A</v>
      </c>
      <c r="N3073">
        <v>1337.64</v>
      </c>
      <c r="O3073">
        <v>3.2</v>
      </c>
      <c r="P3073">
        <v>11.23</v>
      </c>
      <c r="Q3073">
        <v>3.23</v>
      </c>
      <c r="R3073">
        <v>0.9</v>
      </c>
      <c r="S3073">
        <v>1.31</v>
      </c>
      <c r="T3073">
        <v>1.1399999999999999</v>
      </c>
      <c r="U3073">
        <v>1279</v>
      </c>
      <c r="V3073">
        <v>2786.24</v>
      </c>
      <c r="W3073">
        <v>7261.06</v>
      </c>
      <c r="X3073">
        <v>12468.93</v>
      </c>
      <c r="Y3073">
        <v>2496.42</v>
      </c>
      <c r="Z3073">
        <v>23653.82</v>
      </c>
    </row>
    <row r="3074" spans="2:26" x14ac:dyDescent="0.25">
      <c r="B3074" s="3">
        <v>43111</v>
      </c>
      <c r="C3074">
        <v>301.83</v>
      </c>
      <c r="D3074">
        <v>3.2115</v>
      </c>
      <c r="E3074">
        <v>98.31</v>
      </c>
      <c r="F3074">
        <v>99.466300000000004</v>
      </c>
      <c r="G3074">
        <v>91.852000000000004</v>
      </c>
      <c r="H3074">
        <v>1072.0999999999999</v>
      </c>
      <c r="I3074">
        <v>1.2032</v>
      </c>
      <c r="J3074">
        <v>6.5063000000000004</v>
      </c>
      <c r="K3074">
        <v>331.51569999999998</v>
      </c>
      <c r="L3074">
        <v>13385</v>
      </c>
      <c r="M3074" t="str">
        <v>#N/A N/A</v>
      </c>
      <c r="N3074">
        <v>1322.44</v>
      </c>
      <c r="O3074">
        <v>3.0840000000000001</v>
      </c>
      <c r="P3074">
        <v>11.215</v>
      </c>
      <c r="Q3074">
        <v>3.24</v>
      </c>
      <c r="R3074">
        <v>0.9</v>
      </c>
      <c r="S3074">
        <v>1.31</v>
      </c>
      <c r="T3074">
        <v>1.1499999999999999</v>
      </c>
      <c r="U3074">
        <v>1303</v>
      </c>
      <c r="V3074">
        <v>2767.56</v>
      </c>
      <c r="W3074">
        <v>7211.78</v>
      </c>
      <c r="X3074">
        <v>12295.52</v>
      </c>
      <c r="Y3074">
        <v>2487.91</v>
      </c>
      <c r="Z3074">
        <v>23710.43</v>
      </c>
    </row>
    <row r="3075" spans="2:26" x14ac:dyDescent="0.25">
      <c r="B3075" s="3">
        <v>43110</v>
      </c>
      <c r="C3075">
        <v>301.83</v>
      </c>
      <c r="D3075">
        <v>3.2206000000000001</v>
      </c>
      <c r="E3075">
        <v>98.3</v>
      </c>
      <c r="F3075">
        <v>99.521199999999993</v>
      </c>
      <c r="G3075">
        <v>92.331999999999994</v>
      </c>
      <c r="H3075">
        <v>1071.8499999999999</v>
      </c>
      <c r="I3075">
        <v>1.1948000000000001</v>
      </c>
      <c r="J3075">
        <v>6.5082000000000004</v>
      </c>
      <c r="K3075">
        <v>331.50080000000003</v>
      </c>
      <c r="L3075">
        <v>14450</v>
      </c>
      <c r="M3075" t="str">
        <v>#N/A N/A</v>
      </c>
      <c r="N3075">
        <v>1316.89</v>
      </c>
      <c r="O3075">
        <v>2.9060000000000001</v>
      </c>
      <c r="P3075">
        <v>11.185</v>
      </c>
      <c r="Q3075">
        <v>3.25</v>
      </c>
      <c r="R3075">
        <v>0.9</v>
      </c>
      <c r="S3075">
        <v>1.32</v>
      </c>
      <c r="T3075">
        <v>1.1599999999999999</v>
      </c>
      <c r="U3075">
        <v>1366</v>
      </c>
      <c r="V3075">
        <v>2748.23</v>
      </c>
      <c r="W3075">
        <v>7153.57</v>
      </c>
      <c r="X3075">
        <v>12289.17</v>
      </c>
      <c r="Y3075">
        <v>2499.75</v>
      </c>
      <c r="Z3075">
        <v>23788.2</v>
      </c>
    </row>
    <row r="3076" spans="2:26" x14ac:dyDescent="0.25">
      <c r="B3076" s="3">
        <v>43109</v>
      </c>
      <c r="C3076">
        <v>297.63</v>
      </c>
      <c r="D3076">
        <v>3.1728999999999998</v>
      </c>
      <c r="E3076">
        <v>98.27</v>
      </c>
      <c r="F3076">
        <v>99.494500000000002</v>
      </c>
      <c r="G3076">
        <v>92.528000000000006</v>
      </c>
      <c r="H3076">
        <v>1067.0999999999999</v>
      </c>
      <c r="I3076">
        <v>1.1937</v>
      </c>
      <c r="J3076">
        <v>6.5297000000000001</v>
      </c>
      <c r="K3076">
        <v>330.03210000000001</v>
      </c>
      <c r="L3076">
        <v>14750</v>
      </c>
      <c r="M3076" t="str">
        <v>#N/A N/A</v>
      </c>
      <c r="N3076">
        <v>1312.85</v>
      </c>
      <c r="O3076">
        <v>2.923</v>
      </c>
      <c r="P3076">
        <v>11.18</v>
      </c>
      <c r="Q3076">
        <v>3.18</v>
      </c>
      <c r="R3076">
        <v>0.91</v>
      </c>
      <c r="S3076">
        <v>1.34</v>
      </c>
      <c r="T3076">
        <v>1.1599999999999999</v>
      </c>
      <c r="U3076">
        <v>1395</v>
      </c>
      <c r="V3076">
        <v>2751.29</v>
      </c>
      <c r="W3076">
        <v>7163.58</v>
      </c>
      <c r="X3076">
        <v>12255.68</v>
      </c>
      <c r="Y3076">
        <v>2510.23</v>
      </c>
      <c r="Z3076">
        <v>23849.99</v>
      </c>
    </row>
    <row r="3077" spans="2:26" x14ac:dyDescent="0.25">
      <c r="B3077" s="3">
        <v>43108</v>
      </c>
      <c r="C3077">
        <v>301.02999999999997</v>
      </c>
      <c r="D3077">
        <v>3.1747000000000001</v>
      </c>
      <c r="E3077">
        <v>98.25</v>
      </c>
      <c r="F3077">
        <v>99.501400000000004</v>
      </c>
      <c r="G3077">
        <v>92.358000000000004</v>
      </c>
      <c r="H3077">
        <v>1066.0999999999999</v>
      </c>
      <c r="I3077">
        <v>1.1967000000000001</v>
      </c>
      <c r="J3077">
        <v>6.4997999999999996</v>
      </c>
      <c r="K3077">
        <v>330.20080000000002</v>
      </c>
      <c r="L3077">
        <v>14905</v>
      </c>
      <c r="M3077" t="str">
        <v>#N/A N/A</v>
      </c>
      <c r="N3077">
        <v>1320.4</v>
      </c>
      <c r="O3077">
        <v>2.835</v>
      </c>
      <c r="P3077">
        <v>11.17</v>
      </c>
      <c r="Q3077">
        <v>3.2</v>
      </c>
      <c r="R3077">
        <v>0.92</v>
      </c>
      <c r="S3077">
        <v>1.36</v>
      </c>
      <c r="T3077">
        <v>1.1599999999999999</v>
      </c>
      <c r="U3077">
        <v>1385</v>
      </c>
      <c r="V3077">
        <v>2747.71</v>
      </c>
      <c r="W3077">
        <v>7157.39</v>
      </c>
      <c r="X3077">
        <v>12235.19</v>
      </c>
      <c r="Y3077">
        <v>2513.2800000000002</v>
      </c>
      <c r="Z3077">
        <v>23714.53</v>
      </c>
    </row>
    <row r="3078" spans="2:26" x14ac:dyDescent="0.25">
      <c r="B3078" s="3">
        <v>43107</v>
      </c>
      <c r="C3078">
        <v>300.42</v>
      </c>
      <c r="D3078">
        <v>3.2008000000000001</v>
      </c>
      <c r="E3078">
        <v>98.23</v>
      </c>
      <c r="F3078">
        <v>99.519800000000004</v>
      </c>
      <c r="G3078">
        <v>91.948999999999998</v>
      </c>
      <c r="H3078">
        <v>1062.75</v>
      </c>
      <c r="I3078">
        <v>1.2029000000000001</v>
      </c>
      <c r="J3078">
        <v>6.4884000000000004</v>
      </c>
      <c r="K3078">
        <v>328.97030000000001</v>
      </c>
      <c r="L3078">
        <v>16590</v>
      </c>
      <c r="M3078" t="str">
        <v>#N/A N/A</v>
      </c>
      <c r="N3078">
        <v>1319.59</v>
      </c>
      <c r="O3078">
        <v>2.7949999999999999</v>
      </c>
      <c r="P3078">
        <v>11.17</v>
      </c>
      <c r="Q3078">
        <v>3.22</v>
      </c>
      <c r="R3078">
        <v>0.93</v>
      </c>
      <c r="S3078">
        <v>1.37</v>
      </c>
      <c r="T3078">
        <v>1.1599999999999999</v>
      </c>
      <c r="U3078">
        <v>1371</v>
      </c>
      <c r="V3078">
        <v>2743.15</v>
      </c>
      <c r="W3078">
        <v>7136.56</v>
      </c>
      <c r="X3078">
        <v>12211.63</v>
      </c>
      <c r="Y3078">
        <v>2497.52</v>
      </c>
      <c r="Z3078">
        <v>23714.53</v>
      </c>
    </row>
    <row r="3079" spans="2:26" x14ac:dyDescent="0.25">
      <c r="B3079" s="3">
        <v>43106</v>
      </c>
      <c r="C3079">
        <v>300.42</v>
      </c>
      <c r="D3079">
        <v>3.2008000000000001</v>
      </c>
      <c r="E3079">
        <v>98.23</v>
      </c>
      <c r="F3079">
        <v>99.519800000000004</v>
      </c>
      <c r="G3079">
        <v>91.948999999999998</v>
      </c>
      <c r="H3079">
        <v>1062.75</v>
      </c>
      <c r="I3079">
        <v>1.2029000000000001</v>
      </c>
      <c r="J3079">
        <v>6.4884000000000004</v>
      </c>
      <c r="K3079">
        <v>328.97030000000001</v>
      </c>
      <c r="L3079">
        <v>16590</v>
      </c>
      <c r="M3079" t="str">
        <v>#N/A N/A</v>
      </c>
      <c r="N3079">
        <v>1319.59</v>
      </c>
      <c r="O3079">
        <v>2.7949999999999999</v>
      </c>
      <c r="P3079">
        <v>11.17</v>
      </c>
      <c r="Q3079">
        <v>3.22</v>
      </c>
      <c r="R3079">
        <v>0.93</v>
      </c>
      <c r="S3079">
        <v>1.37</v>
      </c>
      <c r="T3079">
        <v>1.1599999999999999</v>
      </c>
      <c r="U3079">
        <v>1371</v>
      </c>
      <c r="V3079">
        <v>2743.15</v>
      </c>
      <c r="W3079">
        <v>7136.56</v>
      </c>
      <c r="X3079">
        <v>12211.63</v>
      </c>
      <c r="Y3079">
        <v>2497.52</v>
      </c>
      <c r="Z3079">
        <v>23714.53</v>
      </c>
    </row>
    <row r="3080" spans="2:26" x14ac:dyDescent="0.25">
      <c r="B3080" s="3">
        <v>43105</v>
      </c>
      <c r="C3080">
        <v>300.42</v>
      </c>
      <c r="D3080">
        <v>3.2008000000000001</v>
      </c>
      <c r="E3080">
        <v>98.2</v>
      </c>
      <c r="F3080">
        <v>99.519800000000004</v>
      </c>
      <c r="G3080">
        <v>91.948999999999998</v>
      </c>
      <c r="H3080">
        <v>1062.75</v>
      </c>
      <c r="I3080">
        <v>1.2029000000000001</v>
      </c>
      <c r="J3080">
        <v>6.4884000000000004</v>
      </c>
      <c r="K3080">
        <v>328.97030000000001</v>
      </c>
      <c r="L3080">
        <v>16590</v>
      </c>
      <c r="M3080" t="str">
        <v>#N/A N/A</v>
      </c>
      <c r="N3080">
        <v>1319.59</v>
      </c>
      <c r="O3080">
        <v>2.7949999999999999</v>
      </c>
      <c r="P3080">
        <v>11.17</v>
      </c>
      <c r="Q3080">
        <v>3.22</v>
      </c>
      <c r="R3080">
        <v>0.93</v>
      </c>
      <c r="S3080">
        <v>1.37</v>
      </c>
      <c r="T3080">
        <v>1.1599999999999999</v>
      </c>
      <c r="U3080">
        <v>1371</v>
      </c>
      <c r="V3080">
        <v>2743.15</v>
      </c>
      <c r="W3080">
        <v>7136.56</v>
      </c>
      <c r="X3080">
        <v>12211.63</v>
      </c>
      <c r="Y3080">
        <v>2497.52</v>
      </c>
      <c r="Z3080">
        <v>23714.53</v>
      </c>
    </row>
    <row r="3081" spans="2:26" x14ac:dyDescent="0.25">
      <c r="B3081" s="3">
        <v>43104</v>
      </c>
      <c r="C3081">
        <v>303.76</v>
      </c>
      <c r="D3081">
        <v>3.2334999999999998</v>
      </c>
      <c r="E3081">
        <v>98.11</v>
      </c>
      <c r="F3081">
        <v>99.495400000000004</v>
      </c>
      <c r="G3081">
        <v>91.852999999999994</v>
      </c>
      <c r="H3081">
        <v>1062.1500000000001</v>
      </c>
      <c r="I3081">
        <v>1.2068000000000001</v>
      </c>
      <c r="J3081">
        <v>6.4935</v>
      </c>
      <c r="K3081">
        <v>328.40559999999999</v>
      </c>
      <c r="L3081">
        <v>14900</v>
      </c>
      <c r="M3081" t="str">
        <v>#N/A N/A</v>
      </c>
      <c r="N3081">
        <v>1323.01</v>
      </c>
      <c r="O3081">
        <v>2.88</v>
      </c>
      <c r="P3081">
        <v>11.17</v>
      </c>
      <c r="Q3081">
        <v>3.26</v>
      </c>
      <c r="R3081">
        <v>0.94</v>
      </c>
      <c r="S3081">
        <v>1.37</v>
      </c>
      <c r="T3081">
        <v>1.1599999999999999</v>
      </c>
      <c r="U3081">
        <v>1341</v>
      </c>
      <c r="V3081">
        <v>2723.99</v>
      </c>
      <c r="W3081">
        <v>7077.92</v>
      </c>
      <c r="X3081">
        <v>12203.55</v>
      </c>
      <c r="Y3081">
        <v>2466.46</v>
      </c>
      <c r="Z3081">
        <v>23506.33</v>
      </c>
    </row>
    <row r="3082" spans="2:26" x14ac:dyDescent="0.25">
      <c r="B3082" s="3">
        <v>43103</v>
      </c>
      <c r="C3082">
        <v>306.02999999999997</v>
      </c>
      <c r="D3082">
        <v>3.3043</v>
      </c>
      <c r="E3082">
        <v>98.08</v>
      </c>
      <c r="F3082">
        <v>99.425700000000006</v>
      </c>
      <c r="G3082">
        <v>92.162000000000006</v>
      </c>
      <c r="H3082">
        <v>1064.55</v>
      </c>
      <c r="I3082">
        <v>1.2015</v>
      </c>
      <c r="J3082">
        <v>6.5030000000000001</v>
      </c>
      <c r="K3082">
        <v>328.923</v>
      </c>
      <c r="L3082">
        <v>14975</v>
      </c>
      <c r="M3082" t="str">
        <v>#N/A N/A</v>
      </c>
      <c r="N3082">
        <v>1313.21</v>
      </c>
      <c r="O3082">
        <v>3.008</v>
      </c>
      <c r="P3082">
        <v>11.175000000000001</v>
      </c>
      <c r="Q3082">
        <v>3.34</v>
      </c>
      <c r="R3082">
        <v>0.94</v>
      </c>
      <c r="S3082">
        <v>1.37</v>
      </c>
      <c r="T3082">
        <v>1.1599999999999999</v>
      </c>
      <c r="U3082">
        <v>1262</v>
      </c>
      <c r="V3082">
        <v>2713.06</v>
      </c>
      <c r="W3082">
        <v>7065.53</v>
      </c>
      <c r="X3082">
        <v>12088.99</v>
      </c>
      <c r="Y3082">
        <v>2486.35</v>
      </c>
      <c r="Z3082">
        <v>22764.94</v>
      </c>
    </row>
    <row r="3083" spans="2:26" x14ac:dyDescent="0.25">
      <c r="B3083" s="3">
        <v>43102</v>
      </c>
      <c r="C3083">
        <v>306.83</v>
      </c>
      <c r="D3083">
        <v>3.3502000000000001</v>
      </c>
      <c r="E3083">
        <v>98.06</v>
      </c>
      <c r="F3083">
        <v>99.417100000000005</v>
      </c>
      <c r="G3083">
        <v>91.872</v>
      </c>
      <c r="H3083">
        <v>1061.2</v>
      </c>
      <c r="I3083">
        <v>1.2059</v>
      </c>
      <c r="J3083">
        <v>6.4930000000000003</v>
      </c>
      <c r="K3083">
        <v>326.2131</v>
      </c>
      <c r="L3083">
        <v>14855</v>
      </c>
      <c r="M3083" t="str">
        <v>#N/A N/A</v>
      </c>
      <c r="N3083">
        <v>1317.56</v>
      </c>
      <c r="O3083">
        <v>3.056</v>
      </c>
      <c r="P3083">
        <v>11.154999999999999</v>
      </c>
      <c r="Q3083">
        <v>3.39</v>
      </c>
      <c r="R3083">
        <v>0.94</v>
      </c>
      <c r="S3083">
        <v>1.38</v>
      </c>
      <c r="T3083">
        <v>1.17</v>
      </c>
      <c r="U3083">
        <v>1230</v>
      </c>
      <c r="V3083">
        <v>2695.81</v>
      </c>
      <c r="W3083">
        <v>7006.9</v>
      </c>
      <c r="X3083">
        <v>12068.99</v>
      </c>
      <c r="Y3083">
        <v>2479.65</v>
      </c>
      <c r="Z3083">
        <v>22764.94</v>
      </c>
    </row>
    <row r="3084" spans="2:26" x14ac:dyDescent="0.25">
      <c r="B3084" s="3">
        <v>43101</v>
      </c>
      <c r="C3084">
        <v>310.98</v>
      </c>
      <c r="D3084">
        <v>3.39</v>
      </c>
      <c r="E3084">
        <v>98.05</v>
      </c>
      <c r="F3084">
        <v>99.427099999999996</v>
      </c>
      <c r="G3084">
        <v>92.24</v>
      </c>
      <c r="H3084">
        <v>1070.6500000000001</v>
      </c>
      <c r="I3084">
        <v>1.2012</v>
      </c>
      <c r="J3084">
        <v>6.5067000000000004</v>
      </c>
      <c r="K3084">
        <v>322.02269999999999</v>
      </c>
      <c r="L3084">
        <v>14470</v>
      </c>
      <c r="M3084" t="str">
        <v>#N/A N/A</v>
      </c>
      <c r="N3084">
        <v>1302.8</v>
      </c>
      <c r="O3084">
        <v>2.9529999999999998</v>
      </c>
      <c r="P3084">
        <v>11.17</v>
      </c>
      <c r="Q3084">
        <v>3.43</v>
      </c>
      <c r="R3084">
        <v>0.93</v>
      </c>
      <c r="S3084">
        <v>1.37</v>
      </c>
      <c r="T3084">
        <v>1.17</v>
      </c>
      <c r="U3084">
        <v>1366</v>
      </c>
      <c r="V3084">
        <v>2673.61</v>
      </c>
      <c r="W3084">
        <v>6903.39</v>
      </c>
      <c r="X3084">
        <v>11709.3</v>
      </c>
      <c r="Y3084">
        <v>2467.4899999999998</v>
      </c>
      <c r="Z3084">
        <v>22764.94</v>
      </c>
    </row>
    <row r="3085" spans="2:26" x14ac:dyDescent="0.25">
      <c r="B3085" s="3">
        <v>43100</v>
      </c>
      <c r="C3085">
        <v>310.98</v>
      </c>
      <c r="D3085">
        <v>3.39</v>
      </c>
      <c r="E3085">
        <v>98.05</v>
      </c>
      <c r="F3085">
        <v>99.420500000000004</v>
      </c>
      <c r="G3085">
        <v>92.123999999999995</v>
      </c>
      <c r="H3085">
        <v>1070.6500000000001</v>
      </c>
      <c r="I3085">
        <v>1.2004999999999999</v>
      </c>
      <c r="J3085">
        <v>6.5067000000000004</v>
      </c>
      <c r="K3085">
        <v>322.13589999999999</v>
      </c>
      <c r="L3085">
        <v>14470</v>
      </c>
      <c r="M3085" t="str">
        <v>#N/A N/A</v>
      </c>
      <c r="N3085">
        <v>1302.8</v>
      </c>
      <c r="O3085">
        <v>2.9529999999999998</v>
      </c>
      <c r="P3085">
        <v>11.17</v>
      </c>
      <c r="Q3085">
        <v>3.43</v>
      </c>
      <c r="R3085">
        <v>0.93</v>
      </c>
      <c r="S3085">
        <v>1.37</v>
      </c>
      <c r="T3085">
        <v>1.17</v>
      </c>
      <c r="U3085">
        <v>1366</v>
      </c>
      <c r="V3085">
        <v>2673.61</v>
      </c>
      <c r="W3085">
        <v>6903.39</v>
      </c>
      <c r="X3085">
        <v>11709.3</v>
      </c>
      <c r="Y3085">
        <v>2467.4899999999998</v>
      </c>
      <c r="Z3085">
        <v>22764.94</v>
      </c>
    </row>
    <row r="3086" spans="2:26" x14ac:dyDescent="0.25">
      <c r="B3086" s="3">
        <v>43099</v>
      </c>
      <c r="C3086">
        <v>310.98</v>
      </c>
      <c r="D3086">
        <v>3.39</v>
      </c>
      <c r="E3086">
        <v>98.05</v>
      </c>
      <c r="F3086">
        <v>99.420500000000004</v>
      </c>
      <c r="G3086">
        <v>92.123999999999995</v>
      </c>
      <c r="H3086">
        <v>1070.6500000000001</v>
      </c>
      <c r="I3086">
        <v>1.2004999999999999</v>
      </c>
      <c r="J3086">
        <v>6.5067000000000004</v>
      </c>
      <c r="K3086">
        <v>322.13589999999999</v>
      </c>
      <c r="L3086">
        <v>14470</v>
      </c>
      <c r="M3086" t="str">
        <v>#N/A N/A</v>
      </c>
      <c r="N3086">
        <v>1302.8</v>
      </c>
      <c r="O3086">
        <v>2.9529999999999998</v>
      </c>
      <c r="P3086">
        <v>11.17</v>
      </c>
      <c r="Q3086">
        <v>3.43</v>
      </c>
      <c r="R3086">
        <v>0.93</v>
      </c>
      <c r="S3086">
        <v>1.37</v>
      </c>
      <c r="T3086">
        <v>1.17</v>
      </c>
      <c r="U3086">
        <v>1366</v>
      </c>
      <c r="V3086">
        <v>2673.61</v>
      </c>
      <c r="W3086">
        <v>6903.39</v>
      </c>
      <c r="X3086">
        <v>11709.3</v>
      </c>
      <c r="Y3086">
        <v>2467.4899999999998</v>
      </c>
      <c r="Z3086">
        <v>22764.94</v>
      </c>
    </row>
    <row r="3087" spans="2:26" x14ac:dyDescent="0.25">
      <c r="B3087" s="3">
        <v>43098</v>
      </c>
      <c r="C3087">
        <v>310.98</v>
      </c>
      <c r="D3087">
        <v>3.39</v>
      </c>
      <c r="E3087">
        <v>98.03</v>
      </c>
      <c r="F3087">
        <v>99.420500000000004</v>
      </c>
      <c r="G3087">
        <v>92.123999999999995</v>
      </c>
      <c r="H3087">
        <v>1070.6500000000001</v>
      </c>
      <c r="I3087">
        <v>1.2004999999999999</v>
      </c>
      <c r="J3087">
        <v>6.5067000000000004</v>
      </c>
      <c r="K3087">
        <v>322.13589999999999</v>
      </c>
      <c r="L3087">
        <v>14470</v>
      </c>
      <c r="M3087" t="str">
        <v>#N/A N/A</v>
      </c>
      <c r="N3087">
        <v>1302.8</v>
      </c>
      <c r="O3087">
        <v>2.9529999999999998</v>
      </c>
      <c r="P3087">
        <v>11.17</v>
      </c>
      <c r="Q3087">
        <v>3.43</v>
      </c>
      <c r="R3087">
        <v>0.93</v>
      </c>
      <c r="S3087">
        <v>1.37</v>
      </c>
      <c r="T3087">
        <v>1.17</v>
      </c>
      <c r="U3087">
        <v>1366</v>
      </c>
      <c r="V3087">
        <v>2673.61</v>
      </c>
      <c r="W3087">
        <v>6903.39</v>
      </c>
      <c r="X3087">
        <v>11709.3</v>
      </c>
      <c r="Y3087">
        <v>2467.4899999999998</v>
      </c>
      <c r="Z3087">
        <v>22764.94</v>
      </c>
    </row>
    <row r="3088" spans="2:26" x14ac:dyDescent="0.25">
      <c r="B3088" s="3">
        <v>43097</v>
      </c>
      <c r="C3088">
        <v>309.97000000000003</v>
      </c>
      <c r="D3088">
        <v>3.3803000000000001</v>
      </c>
      <c r="E3088">
        <v>98.08</v>
      </c>
      <c r="F3088">
        <v>99.440600000000003</v>
      </c>
      <c r="G3088">
        <v>92.602000000000004</v>
      </c>
      <c r="H3088">
        <v>1070.6500000000001</v>
      </c>
      <c r="I3088">
        <v>1.1942999999999999</v>
      </c>
      <c r="J3088">
        <v>6.5335000000000001</v>
      </c>
      <c r="K3088">
        <v>323.10500000000002</v>
      </c>
      <c r="L3088">
        <v>13745</v>
      </c>
      <c r="M3088" t="str">
        <v>#N/A N/A</v>
      </c>
      <c r="N3088">
        <v>1295.04</v>
      </c>
      <c r="O3088">
        <v>2.9140000000000001</v>
      </c>
      <c r="P3088">
        <v>11.135</v>
      </c>
      <c r="Q3088">
        <v>3.42</v>
      </c>
      <c r="R3088">
        <v>0.93</v>
      </c>
      <c r="S3088">
        <v>1.37</v>
      </c>
      <c r="T3088">
        <v>1.17</v>
      </c>
      <c r="U3088">
        <v>1366</v>
      </c>
      <c r="V3088">
        <v>2687.54</v>
      </c>
      <c r="W3088">
        <v>6950.16</v>
      </c>
      <c r="X3088">
        <v>11683.99</v>
      </c>
      <c r="Y3088">
        <v>2467.4899999999998</v>
      </c>
      <c r="Z3088">
        <v>22783.98</v>
      </c>
    </row>
    <row r="3089" spans="2:26" x14ac:dyDescent="0.25">
      <c r="B3089" s="3">
        <v>43096</v>
      </c>
      <c r="C3089">
        <v>311.89</v>
      </c>
      <c r="D3089">
        <v>3.4192</v>
      </c>
      <c r="E3089">
        <v>98.07</v>
      </c>
      <c r="F3089">
        <v>99.438900000000004</v>
      </c>
      <c r="G3089">
        <v>93.025000000000006</v>
      </c>
      <c r="H3089">
        <v>1074.2</v>
      </c>
      <c r="I3089">
        <v>1.1888000000000001</v>
      </c>
      <c r="J3089">
        <v>6.5564</v>
      </c>
      <c r="K3089">
        <v>324.40039999999999</v>
      </c>
      <c r="L3089">
        <v>14690</v>
      </c>
      <c r="M3089" t="str">
        <v>#N/A N/A</v>
      </c>
      <c r="N3089">
        <v>1287.18</v>
      </c>
      <c r="O3089">
        <v>2.738</v>
      </c>
      <c r="P3089">
        <v>11.135</v>
      </c>
      <c r="Q3089">
        <v>3.45</v>
      </c>
      <c r="R3089">
        <v>0.93</v>
      </c>
      <c r="S3089">
        <v>1.37</v>
      </c>
      <c r="T3089">
        <v>1.17</v>
      </c>
      <c r="U3089">
        <v>1366</v>
      </c>
      <c r="V3089">
        <v>2682.62</v>
      </c>
      <c r="W3089">
        <v>6939.34</v>
      </c>
      <c r="X3089">
        <v>11617.75</v>
      </c>
      <c r="Y3089">
        <v>2436.67</v>
      </c>
      <c r="Z3089">
        <v>22911.21</v>
      </c>
    </row>
    <row r="3090" spans="2:26" x14ac:dyDescent="0.25">
      <c r="B3090" s="3">
        <v>43095</v>
      </c>
      <c r="C3090">
        <v>308.49</v>
      </c>
      <c r="D3090">
        <v>3.3935</v>
      </c>
      <c r="E3090">
        <v>98.06</v>
      </c>
      <c r="F3090">
        <v>99.439800000000005</v>
      </c>
      <c r="G3090">
        <v>93.257000000000005</v>
      </c>
      <c r="H3090">
        <v>1076.1500000000001</v>
      </c>
      <c r="I3090">
        <v>1.1858</v>
      </c>
      <c r="J3090">
        <v>6.5449999999999999</v>
      </c>
      <c r="K3090">
        <v>325.01010000000002</v>
      </c>
      <c r="L3090">
        <v>15785</v>
      </c>
      <c r="M3090" t="str">
        <v>#N/A N/A</v>
      </c>
      <c r="N3090">
        <v>1283.0999999999999</v>
      </c>
      <c r="O3090">
        <v>2.6429999999999998</v>
      </c>
      <c r="P3090">
        <v>11.045</v>
      </c>
      <c r="Q3090">
        <v>3.42</v>
      </c>
      <c r="R3090">
        <v>0.93</v>
      </c>
      <c r="S3090">
        <v>1.37</v>
      </c>
      <c r="T3090">
        <v>1.17</v>
      </c>
      <c r="U3090">
        <v>1366</v>
      </c>
      <c r="V3090">
        <v>2680.5</v>
      </c>
      <c r="W3090">
        <v>6936.25</v>
      </c>
      <c r="X3090">
        <v>11653.08</v>
      </c>
      <c r="Y3090">
        <v>2427.34</v>
      </c>
      <c r="Z3090">
        <v>22892.69</v>
      </c>
    </row>
    <row r="3091" spans="2:26" x14ac:dyDescent="0.25">
      <c r="B3091" s="3">
        <v>43094</v>
      </c>
      <c r="C3091">
        <v>308.02</v>
      </c>
      <c r="D3091">
        <v>3.3940000000000001</v>
      </c>
      <c r="E3091">
        <v>98.05</v>
      </c>
      <c r="F3091">
        <v>99.439400000000006</v>
      </c>
      <c r="G3091">
        <v>93.266999999999996</v>
      </c>
      <c r="H3091">
        <v>1079.7</v>
      </c>
      <c r="I3091">
        <v>1.1870000000000001</v>
      </c>
      <c r="J3091">
        <v>6.5397999999999996</v>
      </c>
      <c r="K3091">
        <v>322.63130000000001</v>
      </c>
      <c r="L3091">
        <v>14135</v>
      </c>
      <c r="M3091" t="str">
        <v>#N/A N/A</v>
      </c>
      <c r="N3091">
        <v>1274.1600000000001</v>
      </c>
      <c r="O3091">
        <v>2.6669999999999998</v>
      </c>
      <c r="P3091">
        <v>11.045</v>
      </c>
      <c r="Q3091">
        <v>3.42</v>
      </c>
      <c r="R3091">
        <v>0.94</v>
      </c>
      <c r="S3091">
        <v>1.37</v>
      </c>
      <c r="T3091">
        <v>1.17</v>
      </c>
      <c r="U3091">
        <v>1366</v>
      </c>
      <c r="V3091">
        <v>2683.34</v>
      </c>
      <c r="W3091">
        <v>6959.96</v>
      </c>
      <c r="X3091">
        <v>11653.08</v>
      </c>
      <c r="Y3091">
        <v>2440.54</v>
      </c>
      <c r="Z3091">
        <v>22939.18</v>
      </c>
    </row>
    <row r="3092" spans="2:26" x14ac:dyDescent="0.25">
      <c r="B3092" s="3">
        <v>43093</v>
      </c>
      <c r="C3092">
        <v>308.02</v>
      </c>
      <c r="D3092">
        <v>3.3940000000000001</v>
      </c>
      <c r="E3092">
        <v>98.05</v>
      </c>
      <c r="F3092">
        <v>99.432199999999995</v>
      </c>
      <c r="G3092">
        <v>93.346999999999994</v>
      </c>
      <c r="H3092">
        <v>1079.7</v>
      </c>
      <c r="I3092">
        <v>1.1861999999999999</v>
      </c>
      <c r="J3092">
        <v>6.5773000000000001</v>
      </c>
      <c r="K3092">
        <v>322.79020000000003</v>
      </c>
      <c r="L3092">
        <v>14135</v>
      </c>
      <c r="M3092" t="str">
        <v>#N/A N/A</v>
      </c>
      <c r="N3092">
        <v>1274.1600000000001</v>
      </c>
      <c r="O3092">
        <v>2.6669999999999998</v>
      </c>
      <c r="P3092">
        <v>11.045</v>
      </c>
      <c r="Q3092">
        <v>3.42</v>
      </c>
      <c r="R3092">
        <v>0.94</v>
      </c>
      <c r="S3092">
        <v>1.37</v>
      </c>
      <c r="T3092">
        <v>1.17</v>
      </c>
      <c r="U3092">
        <v>1366</v>
      </c>
      <c r="V3092">
        <v>2683.34</v>
      </c>
      <c r="W3092">
        <v>6959.96</v>
      </c>
      <c r="X3092">
        <v>11653.08</v>
      </c>
      <c r="Y3092">
        <v>2440.54</v>
      </c>
      <c r="Z3092">
        <v>22902.76</v>
      </c>
    </row>
    <row r="3093" spans="2:26" x14ac:dyDescent="0.25">
      <c r="B3093" s="3">
        <v>43092</v>
      </c>
      <c r="C3093">
        <v>308.02</v>
      </c>
      <c r="D3093">
        <v>3.3940000000000001</v>
      </c>
      <c r="E3093">
        <v>98.05</v>
      </c>
      <c r="F3093">
        <v>99.432199999999995</v>
      </c>
      <c r="G3093">
        <v>93.346999999999994</v>
      </c>
      <c r="H3093">
        <v>1079.7</v>
      </c>
      <c r="I3093">
        <v>1.1861999999999999</v>
      </c>
      <c r="J3093">
        <v>6.5773000000000001</v>
      </c>
      <c r="K3093">
        <v>322.79020000000003</v>
      </c>
      <c r="L3093">
        <v>14135</v>
      </c>
      <c r="M3093" t="str">
        <v>#N/A N/A</v>
      </c>
      <c r="N3093">
        <v>1274.1600000000001</v>
      </c>
      <c r="O3093">
        <v>2.6669999999999998</v>
      </c>
      <c r="P3093">
        <v>11.045</v>
      </c>
      <c r="Q3093">
        <v>3.42</v>
      </c>
      <c r="R3093">
        <v>0.94</v>
      </c>
      <c r="S3093">
        <v>1.37</v>
      </c>
      <c r="T3093">
        <v>1.17</v>
      </c>
      <c r="U3093">
        <v>1366</v>
      </c>
      <c r="V3093">
        <v>2683.34</v>
      </c>
      <c r="W3093">
        <v>6959.96</v>
      </c>
      <c r="X3093">
        <v>11653.08</v>
      </c>
      <c r="Y3093">
        <v>2440.54</v>
      </c>
      <c r="Z3093">
        <v>22902.76</v>
      </c>
    </row>
    <row r="3094" spans="2:26" x14ac:dyDescent="0.25">
      <c r="B3094" s="3">
        <v>43091</v>
      </c>
      <c r="C3094">
        <v>308.02</v>
      </c>
      <c r="D3094">
        <v>3.3940000000000001</v>
      </c>
      <c r="E3094">
        <v>97.96</v>
      </c>
      <c r="F3094">
        <v>99.432199999999995</v>
      </c>
      <c r="G3094">
        <v>93.346999999999994</v>
      </c>
      <c r="H3094">
        <v>1079.7</v>
      </c>
      <c r="I3094">
        <v>1.1861999999999999</v>
      </c>
      <c r="J3094">
        <v>6.5773000000000001</v>
      </c>
      <c r="K3094">
        <v>322.79020000000003</v>
      </c>
      <c r="L3094">
        <v>14135</v>
      </c>
      <c r="M3094" t="str">
        <v>#N/A N/A</v>
      </c>
      <c r="N3094">
        <v>1274.1600000000001</v>
      </c>
      <c r="O3094">
        <v>2.6669999999999998</v>
      </c>
      <c r="P3094">
        <v>11.045</v>
      </c>
      <c r="Q3094">
        <v>3.42</v>
      </c>
      <c r="R3094">
        <v>0.94</v>
      </c>
      <c r="S3094">
        <v>1.37</v>
      </c>
      <c r="T3094">
        <v>1.17</v>
      </c>
      <c r="U3094">
        <v>1366</v>
      </c>
      <c r="V3094">
        <v>2683.34</v>
      </c>
      <c r="W3094">
        <v>6959.96</v>
      </c>
      <c r="X3094">
        <v>11653.08</v>
      </c>
      <c r="Y3094">
        <v>2440.54</v>
      </c>
      <c r="Z3094">
        <v>22902.76</v>
      </c>
    </row>
    <row r="3095" spans="2:26" x14ac:dyDescent="0.25">
      <c r="B3095" s="3">
        <v>43090</v>
      </c>
      <c r="C3095">
        <v>307.64</v>
      </c>
      <c r="D3095">
        <v>3.4054000000000002</v>
      </c>
      <c r="E3095">
        <v>97.97</v>
      </c>
      <c r="F3095">
        <v>99.427700000000002</v>
      </c>
      <c r="G3095">
        <v>93.278000000000006</v>
      </c>
      <c r="H3095">
        <v>1082.7</v>
      </c>
      <c r="I3095">
        <v>1.1874</v>
      </c>
      <c r="J3095">
        <v>6.5848000000000004</v>
      </c>
      <c r="K3095">
        <v>326.56580000000002</v>
      </c>
      <c r="L3095">
        <v>15330</v>
      </c>
      <c r="M3095" t="str">
        <v>#N/A N/A</v>
      </c>
      <c r="N3095">
        <v>1266.5999999999999</v>
      </c>
      <c r="O3095">
        <v>2.5979999999999999</v>
      </c>
      <c r="P3095">
        <v>11.045</v>
      </c>
      <c r="Q3095">
        <v>3.43</v>
      </c>
      <c r="R3095">
        <v>0.94</v>
      </c>
      <c r="S3095">
        <v>1.37</v>
      </c>
      <c r="T3095">
        <v>1.18</v>
      </c>
      <c r="U3095">
        <v>1430</v>
      </c>
      <c r="V3095">
        <v>2684.57</v>
      </c>
      <c r="W3095">
        <v>6965.36</v>
      </c>
      <c r="X3095">
        <v>11596.94</v>
      </c>
      <c r="Y3095">
        <v>2429.83</v>
      </c>
      <c r="Z3095">
        <v>22866.1</v>
      </c>
    </row>
    <row r="3096" spans="2:26" x14ac:dyDescent="0.25">
      <c r="B3096" s="3">
        <v>43089</v>
      </c>
      <c r="C3096">
        <v>305.18</v>
      </c>
      <c r="D3096">
        <v>3.4127999999999998</v>
      </c>
      <c r="E3096">
        <v>97.98</v>
      </c>
      <c r="F3096">
        <v>99.441199999999995</v>
      </c>
      <c r="G3096">
        <v>93.313000000000002</v>
      </c>
      <c r="H3096">
        <v>1080.9000000000001</v>
      </c>
      <c r="I3096">
        <v>1.1871</v>
      </c>
      <c r="J3096">
        <v>6.5785</v>
      </c>
      <c r="K3096">
        <v>328.28500000000003</v>
      </c>
      <c r="L3096">
        <v>17040</v>
      </c>
      <c r="M3096" t="str">
        <v>#N/A N/A</v>
      </c>
      <c r="N3096">
        <v>1265.57</v>
      </c>
      <c r="O3096">
        <v>2.637</v>
      </c>
      <c r="P3096">
        <v>10.96</v>
      </c>
      <c r="Q3096">
        <v>3.44</v>
      </c>
      <c r="R3096">
        <v>0.94</v>
      </c>
      <c r="S3096">
        <v>1.38</v>
      </c>
      <c r="T3096">
        <v>1.18</v>
      </c>
      <c r="U3096">
        <v>1476</v>
      </c>
      <c r="V3096">
        <v>2679.25</v>
      </c>
      <c r="W3096">
        <v>6960.96</v>
      </c>
      <c r="X3096">
        <v>11505.88</v>
      </c>
      <c r="Y3096">
        <v>2472.37</v>
      </c>
      <c r="Z3096">
        <v>22891.72</v>
      </c>
    </row>
    <row r="3097" spans="2:26" x14ac:dyDescent="0.25">
      <c r="B3097" s="3">
        <v>43088</v>
      </c>
      <c r="C3097">
        <v>306.47000000000003</v>
      </c>
      <c r="D3097">
        <v>3.4445000000000001</v>
      </c>
      <c r="E3097">
        <v>97.96</v>
      </c>
      <c r="F3097">
        <v>99.437899999999999</v>
      </c>
      <c r="G3097">
        <v>93.441000000000003</v>
      </c>
      <c r="H3097">
        <v>1084.9000000000001</v>
      </c>
      <c r="I3097">
        <v>1.1839999999999999</v>
      </c>
      <c r="J3097">
        <v>6.6047000000000002</v>
      </c>
      <c r="K3097">
        <v>329.99110000000002</v>
      </c>
      <c r="L3097">
        <v>18200</v>
      </c>
      <c r="M3097" t="str">
        <v>#N/A N/A</v>
      </c>
      <c r="N3097">
        <v>1261.7</v>
      </c>
      <c r="O3097">
        <v>2.6920000000000002</v>
      </c>
      <c r="P3097">
        <v>10.845000000000001</v>
      </c>
      <c r="Q3097">
        <v>3.46</v>
      </c>
      <c r="R3097">
        <v>0.94</v>
      </c>
      <c r="S3097">
        <v>1.38</v>
      </c>
      <c r="T3097">
        <v>1.17</v>
      </c>
      <c r="U3097">
        <v>1547</v>
      </c>
      <c r="V3097">
        <v>2681.47</v>
      </c>
      <c r="W3097">
        <v>6963.85</v>
      </c>
      <c r="X3097">
        <v>11541.88</v>
      </c>
      <c r="Y3097">
        <v>2478.5300000000002</v>
      </c>
      <c r="Z3097">
        <v>22868</v>
      </c>
    </row>
    <row r="3098" spans="2:26" x14ac:dyDescent="0.25">
      <c r="B3098" s="3">
        <v>43087</v>
      </c>
      <c r="C3098">
        <v>310.77</v>
      </c>
      <c r="D3098">
        <v>3.4923999999999999</v>
      </c>
      <c r="E3098">
        <v>97.96</v>
      </c>
      <c r="F3098">
        <v>99.442599999999999</v>
      </c>
      <c r="G3098">
        <v>93.694999999999993</v>
      </c>
      <c r="H3098">
        <v>1088.55</v>
      </c>
      <c r="I3098">
        <v>1.1781999999999999</v>
      </c>
      <c r="J3098">
        <v>6.6163999999999996</v>
      </c>
      <c r="K3098">
        <v>329.87599999999998</v>
      </c>
      <c r="L3098">
        <v>19100</v>
      </c>
      <c r="M3098" t="str">
        <v>#N/A N/A</v>
      </c>
      <c r="N3098">
        <v>1262.26</v>
      </c>
      <c r="O3098">
        <v>2.7450000000000001</v>
      </c>
      <c r="P3098">
        <v>10.8</v>
      </c>
      <c r="Q3098">
        <v>3.5</v>
      </c>
      <c r="R3098">
        <v>0.95</v>
      </c>
      <c r="S3098">
        <v>1.39</v>
      </c>
      <c r="T3098">
        <v>1.1599999999999999</v>
      </c>
      <c r="U3098">
        <v>1588</v>
      </c>
      <c r="V3098">
        <v>2690.16</v>
      </c>
      <c r="W3098">
        <v>6994.76</v>
      </c>
      <c r="X3098">
        <v>11415.13</v>
      </c>
      <c r="Y3098">
        <v>2481.88</v>
      </c>
      <c r="Z3098">
        <v>22901.77</v>
      </c>
    </row>
    <row r="3099" spans="2:26" x14ac:dyDescent="0.25">
      <c r="B3099" s="3">
        <v>43086</v>
      </c>
      <c r="C3099">
        <v>315.19</v>
      </c>
      <c r="D3099">
        <v>3.5057</v>
      </c>
      <c r="E3099">
        <v>97.96</v>
      </c>
      <c r="F3099">
        <v>99.438999999999993</v>
      </c>
      <c r="G3099">
        <v>93.932000000000002</v>
      </c>
      <c r="H3099">
        <v>1089.3800000000001</v>
      </c>
      <c r="I3099">
        <v>1.1749000000000001</v>
      </c>
      <c r="J3099">
        <v>6.6093000000000002</v>
      </c>
      <c r="K3099">
        <v>330.60629999999998</v>
      </c>
      <c r="L3099">
        <v>19500</v>
      </c>
      <c r="M3099" t="str">
        <v>#N/A N/A</v>
      </c>
      <c r="N3099">
        <v>1256.44</v>
      </c>
      <c r="O3099">
        <v>2.6120000000000001</v>
      </c>
      <c r="P3099">
        <v>9.9649999999999999</v>
      </c>
      <c r="Q3099">
        <v>3.5</v>
      </c>
      <c r="R3099">
        <v>0.95</v>
      </c>
      <c r="S3099">
        <v>1.39</v>
      </c>
      <c r="T3099">
        <v>1.1599999999999999</v>
      </c>
      <c r="U3099">
        <v>1619</v>
      </c>
      <c r="V3099">
        <v>2675.81</v>
      </c>
      <c r="W3099">
        <v>6936.58</v>
      </c>
      <c r="X3099">
        <v>11365.92</v>
      </c>
      <c r="Y3099">
        <v>2482.0700000000002</v>
      </c>
      <c r="Z3099">
        <v>22553.22</v>
      </c>
    </row>
    <row r="3100" spans="2:26" x14ac:dyDescent="0.25">
      <c r="B3100" s="3">
        <v>43085</v>
      </c>
      <c r="C3100">
        <v>315.19</v>
      </c>
      <c r="D3100">
        <v>3.5057</v>
      </c>
      <c r="E3100">
        <v>97.96</v>
      </c>
      <c r="F3100">
        <v>99.438999999999993</v>
      </c>
      <c r="G3100">
        <v>93.932000000000002</v>
      </c>
      <c r="H3100">
        <v>1089.3800000000001</v>
      </c>
      <c r="I3100">
        <v>1.1749000000000001</v>
      </c>
      <c r="J3100">
        <v>6.6093000000000002</v>
      </c>
      <c r="K3100">
        <v>330.60629999999998</v>
      </c>
      <c r="L3100">
        <v>19500</v>
      </c>
      <c r="M3100" t="str">
        <v>#N/A N/A</v>
      </c>
      <c r="N3100">
        <v>1256.44</v>
      </c>
      <c r="O3100">
        <v>2.6120000000000001</v>
      </c>
      <c r="P3100">
        <v>9.9649999999999999</v>
      </c>
      <c r="Q3100">
        <v>3.5</v>
      </c>
      <c r="R3100">
        <v>0.95</v>
      </c>
      <c r="S3100">
        <v>1.39</v>
      </c>
      <c r="T3100">
        <v>1.1599999999999999</v>
      </c>
      <c r="U3100">
        <v>1619</v>
      </c>
      <c r="V3100">
        <v>2675.81</v>
      </c>
      <c r="W3100">
        <v>6936.58</v>
      </c>
      <c r="X3100">
        <v>11365.92</v>
      </c>
      <c r="Y3100">
        <v>2482.0700000000002</v>
      </c>
      <c r="Z3100">
        <v>22553.22</v>
      </c>
    </row>
    <row r="3101" spans="2:26" x14ac:dyDescent="0.25">
      <c r="B3101" s="3">
        <v>43084</v>
      </c>
      <c r="C3101">
        <v>315.19</v>
      </c>
      <c r="D3101">
        <v>3.5057</v>
      </c>
      <c r="E3101">
        <v>97.95</v>
      </c>
      <c r="F3101">
        <v>99.438999999999993</v>
      </c>
      <c r="G3101">
        <v>93.932000000000002</v>
      </c>
      <c r="H3101">
        <v>1089.3800000000001</v>
      </c>
      <c r="I3101">
        <v>1.1749000000000001</v>
      </c>
      <c r="J3101">
        <v>6.6093000000000002</v>
      </c>
      <c r="K3101">
        <v>330.60629999999998</v>
      </c>
      <c r="L3101">
        <v>19500</v>
      </c>
      <c r="M3101" t="str">
        <v>#N/A N/A</v>
      </c>
      <c r="N3101">
        <v>1256.44</v>
      </c>
      <c r="O3101">
        <v>2.6120000000000001</v>
      </c>
      <c r="P3101">
        <v>9.9649999999999999</v>
      </c>
      <c r="Q3101">
        <v>3.5</v>
      </c>
      <c r="R3101">
        <v>0.95</v>
      </c>
      <c r="S3101">
        <v>1.39</v>
      </c>
      <c r="T3101">
        <v>1.1599999999999999</v>
      </c>
      <c r="U3101">
        <v>1619</v>
      </c>
      <c r="V3101">
        <v>2675.81</v>
      </c>
      <c r="W3101">
        <v>6936.58</v>
      </c>
      <c r="X3101">
        <v>11365.92</v>
      </c>
      <c r="Y3101">
        <v>2482.0700000000002</v>
      </c>
      <c r="Z3101">
        <v>22553.22</v>
      </c>
    </row>
    <row r="3102" spans="2:26" x14ac:dyDescent="0.25">
      <c r="B3102" s="3">
        <v>43083</v>
      </c>
      <c r="C3102">
        <v>316.89</v>
      </c>
      <c r="D3102">
        <v>3.5186999999999999</v>
      </c>
      <c r="E3102">
        <v>97.95</v>
      </c>
      <c r="F3102">
        <v>99.468800000000002</v>
      </c>
      <c r="G3102">
        <v>93.489000000000004</v>
      </c>
      <c r="H3102">
        <v>1088.95</v>
      </c>
      <c r="I3102">
        <v>1.1778</v>
      </c>
      <c r="J3102">
        <v>6.6093000000000002</v>
      </c>
      <c r="K3102">
        <v>325.8433</v>
      </c>
      <c r="L3102" t="str">
        <v>#N/A N/A</v>
      </c>
      <c r="M3102" t="str">
        <v>#N/A N/A</v>
      </c>
      <c r="N3102">
        <v>1252.96</v>
      </c>
      <c r="O3102">
        <v>2.6840000000000002</v>
      </c>
      <c r="P3102">
        <v>9.9600000000000009</v>
      </c>
      <c r="Q3102">
        <v>3.5</v>
      </c>
      <c r="R3102">
        <v>0.95</v>
      </c>
      <c r="S3102">
        <v>1.4</v>
      </c>
      <c r="T3102">
        <v>1.1599999999999999</v>
      </c>
      <c r="U3102">
        <v>1668</v>
      </c>
      <c r="V3102">
        <v>2652.01</v>
      </c>
      <c r="W3102">
        <v>6856.53</v>
      </c>
      <c r="X3102">
        <v>11531.73</v>
      </c>
      <c r="Y3102">
        <v>2469.48</v>
      </c>
      <c r="Z3102">
        <v>22694.45</v>
      </c>
    </row>
    <row r="3103" spans="2:26" x14ac:dyDescent="0.25">
      <c r="B3103" s="3">
        <v>43082</v>
      </c>
      <c r="C3103">
        <v>317.27</v>
      </c>
      <c r="D3103">
        <v>3.5158</v>
      </c>
      <c r="E3103">
        <v>97.97</v>
      </c>
      <c r="F3103">
        <v>99.482900000000001</v>
      </c>
      <c r="G3103">
        <v>93.429000000000002</v>
      </c>
      <c r="H3103">
        <v>1090.6500000000001</v>
      </c>
      <c r="I3103">
        <v>1.1826000000000001</v>
      </c>
      <c r="J3103">
        <v>6.6195000000000004</v>
      </c>
      <c r="K3103">
        <v>327.6678</v>
      </c>
      <c r="L3103" t="str">
        <v>#N/A N/A</v>
      </c>
      <c r="M3103" t="str">
        <v>#N/A N/A</v>
      </c>
      <c r="N3103">
        <v>1255.5</v>
      </c>
      <c r="O3103">
        <v>2.7149999999999999</v>
      </c>
      <c r="P3103">
        <v>9.93</v>
      </c>
      <c r="Q3103">
        <v>3.5</v>
      </c>
      <c r="R3103">
        <v>0.96</v>
      </c>
      <c r="S3103">
        <v>1.41</v>
      </c>
      <c r="T3103">
        <v>1.1599999999999999</v>
      </c>
      <c r="U3103">
        <v>1730</v>
      </c>
      <c r="V3103">
        <v>2662.85</v>
      </c>
      <c r="W3103">
        <v>6875.8</v>
      </c>
      <c r="X3103">
        <v>11519.79</v>
      </c>
      <c r="Y3103">
        <v>2480.5500000000002</v>
      </c>
      <c r="Z3103">
        <v>22758.07</v>
      </c>
    </row>
    <row r="3104" spans="2:26" x14ac:dyDescent="0.25">
      <c r="B3104" s="3">
        <v>43081</v>
      </c>
      <c r="C3104">
        <v>314.35000000000002</v>
      </c>
      <c r="D3104">
        <v>3.4750000000000001</v>
      </c>
      <c r="E3104">
        <v>98.02</v>
      </c>
      <c r="F3104">
        <v>99.483000000000004</v>
      </c>
      <c r="G3104">
        <v>94.100999999999999</v>
      </c>
      <c r="H3104">
        <v>1092.3</v>
      </c>
      <c r="I3104">
        <v>1.1741999999999999</v>
      </c>
      <c r="J3104">
        <v>6.6215000000000002</v>
      </c>
      <c r="K3104">
        <v>330.4479</v>
      </c>
      <c r="L3104" t="str">
        <v>#N/A N/A</v>
      </c>
      <c r="M3104" t="str">
        <v>#N/A N/A</v>
      </c>
      <c r="N3104">
        <v>1244.49</v>
      </c>
      <c r="O3104">
        <v>2.6779999999999999</v>
      </c>
      <c r="P3104">
        <v>9.9149999999999991</v>
      </c>
      <c r="Q3104">
        <v>3.44</v>
      </c>
      <c r="R3104">
        <v>0.96</v>
      </c>
      <c r="S3104">
        <v>1.41</v>
      </c>
      <c r="T3104">
        <v>1.1599999999999999</v>
      </c>
      <c r="U3104">
        <v>1743</v>
      </c>
      <c r="V3104">
        <v>2664.11</v>
      </c>
      <c r="W3104">
        <v>6862.32</v>
      </c>
      <c r="X3104">
        <v>11312.57</v>
      </c>
      <c r="Y3104">
        <v>2461</v>
      </c>
      <c r="Z3104">
        <v>22866.17</v>
      </c>
    </row>
    <row r="3105" spans="2:26" x14ac:dyDescent="0.25">
      <c r="B3105" s="3">
        <v>43080</v>
      </c>
      <c r="C3105">
        <v>315.14999999999998</v>
      </c>
      <c r="D3105">
        <v>3.4918</v>
      </c>
      <c r="E3105">
        <v>98.01</v>
      </c>
      <c r="F3105">
        <v>99.505399999999995</v>
      </c>
      <c r="G3105">
        <v>93.866</v>
      </c>
      <c r="H3105">
        <v>1092.2</v>
      </c>
      <c r="I3105">
        <v>1.1769000000000001</v>
      </c>
      <c r="J3105">
        <v>6.6185999999999998</v>
      </c>
      <c r="K3105">
        <v>329.60199999999998</v>
      </c>
      <c r="L3105" t="str">
        <v>#N/A N/A</v>
      </c>
      <c r="M3105" t="str">
        <v>#N/A N/A</v>
      </c>
      <c r="N3105">
        <v>1242.02</v>
      </c>
      <c r="O3105">
        <v>2.8279999999999998</v>
      </c>
      <c r="P3105">
        <v>9.9</v>
      </c>
      <c r="Q3105">
        <v>3.47</v>
      </c>
      <c r="R3105">
        <v>0.96</v>
      </c>
      <c r="S3105">
        <v>1.42</v>
      </c>
      <c r="T3105">
        <v>1.1599999999999999</v>
      </c>
      <c r="U3105">
        <v>1727</v>
      </c>
      <c r="V3105">
        <v>2659.99</v>
      </c>
      <c r="W3105">
        <v>6875.08</v>
      </c>
      <c r="X3105">
        <v>11431.62</v>
      </c>
      <c r="Y3105">
        <v>2471.4899999999998</v>
      </c>
      <c r="Z3105">
        <v>22938.73</v>
      </c>
    </row>
    <row r="3106" spans="2:26" x14ac:dyDescent="0.25">
      <c r="B3106" s="3">
        <v>43079</v>
      </c>
      <c r="C3106">
        <v>315.73</v>
      </c>
      <c r="D3106">
        <v>3.4981</v>
      </c>
      <c r="E3106">
        <v>98.01</v>
      </c>
      <c r="F3106">
        <v>99.549599999999998</v>
      </c>
      <c r="G3106">
        <v>93.900999999999996</v>
      </c>
      <c r="H3106">
        <v>1093.5</v>
      </c>
      <c r="I3106">
        <v>1.1773</v>
      </c>
      <c r="J3106">
        <v>6.6208999999999998</v>
      </c>
      <c r="K3106">
        <v>331.9615</v>
      </c>
      <c r="L3106" t="str">
        <v>#N/A N/A</v>
      </c>
      <c r="M3106" t="str">
        <v>#N/A N/A</v>
      </c>
      <c r="N3106">
        <v>1248.49</v>
      </c>
      <c r="O3106">
        <v>2.7719999999999998</v>
      </c>
      <c r="P3106">
        <v>9.89</v>
      </c>
      <c r="Q3106">
        <v>3.47</v>
      </c>
      <c r="R3106">
        <v>0.97</v>
      </c>
      <c r="S3106">
        <v>1.42</v>
      </c>
      <c r="T3106">
        <v>1.1599999999999999</v>
      </c>
      <c r="U3106">
        <v>1702</v>
      </c>
      <c r="V3106">
        <v>2651.5</v>
      </c>
      <c r="W3106">
        <v>6840.08</v>
      </c>
      <c r="X3106">
        <v>11289.57</v>
      </c>
      <c r="Y3106">
        <v>2464</v>
      </c>
      <c r="Z3106">
        <v>22811.08</v>
      </c>
    </row>
    <row r="3107" spans="2:26" x14ac:dyDescent="0.25">
      <c r="B3107" s="3">
        <v>43078</v>
      </c>
      <c r="C3107">
        <v>315.73</v>
      </c>
      <c r="D3107">
        <v>3.4981</v>
      </c>
      <c r="E3107">
        <v>98.01</v>
      </c>
      <c r="F3107">
        <v>99.549599999999998</v>
      </c>
      <c r="G3107">
        <v>93.900999999999996</v>
      </c>
      <c r="H3107">
        <v>1093.5</v>
      </c>
      <c r="I3107">
        <v>1.1773</v>
      </c>
      <c r="J3107">
        <v>6.6208999999999998</v>
      </c>
      <c r="K3107">
        <v>331.9615</v>
      </c>
      <c r="L3107" t="str">
        <v>#N/A N/A</v>
      </c>
      <c r="M3107" t="str">
        <v>#N/A N/A</v>
      </c>
      <c r="N3107">
        <v>1248.49</v>
      </c>
      <c r="O3107">
        <v>2.7719999999999998</v>
      </c>
      <c r="P3107">
        <v>9.89</v>
      </c>
      <c r="Q3107">
        <v>3.47</v>
      </c>
      <c r="R3107">
        <v>0.97</v>
      </c>
      <c r="S3107">
        <v>1.42</v>
      </c>
      <c r="T3107">
        <v>1.1599999999999999</v>
      </c>
      <c r="U3107">
        <v>1702</v>
      </c>
      <c r="V3107">
        <v>2651.5</v>
      </c>
      <c r="W3107">
        <v>6840.08</v>
      </c>
      <c r="X3107">
        <v>11289.57</v>
      </c>
      <c r="Y3107">
        <v>2464</v>
      </c>
      <c r="Z3107">
        <v>22811.08</v>
      </c>
    </row>
    <row r="3108" spans="2:26" x14ac:dyDescent="0.25">
      <c r="B3108" s="3">
        <v>43077</v>
      </c>
      <c r="C3108">
        <v>315.73</v>
      </c>
      <c r="D3108">
        <v>3.4981</v>
      </c>
      <c r="E3108">
        <v>98</v>
      </c>
      <c r="F3108">
        <v>99.549599999999998</v>
      </c>
      <c r="G3108">
        <v>93.900999999999996</v>
      </c>
      <c r="H3108">
        <v>1093.5</v>
      </c>
      <c r="I3108">
        <v>1.1773</v>
      </c>
      <c r="J3108">
        <v>6.6208999999999998</v>
      </c>
      <c r="K3108">
        <v>331.9615</v>
      </c>
      <c r="L3108" t="str">
        <v>#N/A N/A</v>
      </c>
      <c r="M3108" t="str">
        <v>#N/A N/A</v>
      </c>
      <c r="N3108">
        <v>1248.49</v>
      </c>
      <c r="O3108">
        <v>2.7719999999999998</v>
      </c>
      <c r="P3108">
        <v>9.89</v>
      </c>
      <c r="Q3108">
        <v>3.47</v>
      </c>
      <c r="R3108">
        <v>0.97</v>
      </c>
      <c r="S3108">
        <v>1.42</v>
      </c>
      <c r="T3108">
        <v>1.1599999999999999</v>
      </c>
      <c r="U3108">
        <v>1702</v>
      </c>
      <c r="V3108">
        <v>2651.5</v>
      </c>
      <c r="W3108">
        <v>6840.08</v>
      </c>
      <c r="X3108">
        <v>11289.57</v>
      </c>
      <c r="Y3108">
        <v>2464</v>
      </c>
      <c r="Z3108">
        <v>22811.08</v>
      </c>
    </row>
    <row r="3109" spans="2:26" x14ac:dyDescent="0.25">
      <c r="B3109" s="3">
        <v>43076</v>
      </c>
      <c r="C3109">
        <v>315.61</v>
      </c>
      <c r="D3109">
        <v>3.4824999999999999</v>
      </c>
      <c r="E3109">
        <v>98</v>
      </c>
      <c r="F3109">
        <v>99.584199999999996</v>
      </c>
      <c r="G3109">
        <v>93.795000000000002</v>
      </c>
      <c r="H3109">
        <v>1093.45</v>
      </c>
      <c r="I3109">
        <v>1.1773</v>
      </c>
      <c r="J3109">
        <v>6.6193</v>
      </c>
      <c r="K3109">
        <v>332.34100000000001</v>
      </c>
      <c r="L3109" t="str">
        <v>#N/A N/A</v>
      </c>
      <c r="M3109" t="str">
        <v>#N/A N/A</v>
      </c>
      <c r="N3109">
        <v>1247.22</v>
      </c>
      <c r="O3109">
        <v>2.7629999999999999</v>
      </c>
      <c r="P3109">
        <v>9.89</v>
      </c>
      <c r="Q3109">
        <v>3.47</v>
      </c>
      <c r="R3109">
        <v>0.97</v>
      </c>
      <c r="S3109">
        <v>1.42</v>
      </c>
      <c r="T3109">
        <v>1.1599999999999999</v>
      </c>
      <c r="U3109">
        <v>1679</v>
      </c>
      <c r="V3109">
        <v>2636.98</v>
      </c>
      <c r="W3109">
        <v>6812.84</v>
      </c>
      <c r="X3109">
        <v>11150.73</v>
      </c>
      <c r="Y3109">
        <v>2461.98</v>
      </c>
      <c r="Z3109">
        <v>22498.03</v>
      </c>
    </row>
    <row r="3110" spans="2:26" x14ac:dyDescent="0.25">
      <c r="B3110" s="3">
        <v>43075</v>
      </c>
      <c r="C3110">
        <v>316.99</v>
      </c>
      <c r="D3110">
        <v>3.4721000000000002</v>
      </c>
      <c r="E3110">
        <v>98.01</v>
      </c>
      <c r="F3110">
        <v>99.655699999999996</v>
      </c>
      <c r="G3110">
        <v>93.61</v>
      </c>
      <c r="H3110">
        <v>1093.45</v>
      </c>
      <c r="I3110">
        <v>1.1796</v>
      </c>
      <c r="J3110">
        <v>6.6148999999999996</v>
      </c>
      <c r="K3110">
        <v>338.06299999999999</v>
      </c>
      <c r="L3110" t="str">
        <v>#N/A N/A</v>
      </c>
      <c r="M3110" t="str">
        <v>#N/A N/A</v>
      </c>
      <c r="N3110">
        <v>1263.3699999999999</v>
      </c>
      <c r="O3110">
        <v>2.9220000000000002</v>
      </c>
      <c r="P3110">
        <v>9.8550000000000004</v>
      </c>
      <c r="Q3110">
        <v>3.48</v>
      </c>
      <c r="R3110">
        <v>0.97</v>
      </c>
      <c r="S3110">
        <v>1.42</v>
      </c>
      <c r="T3110">
        <v>1.1599999999999999</v>
      </c>
      <c r="U3110">
        <v>1670</v>
      </c>
      <c r="V3110">
        <v>2629.27</v>
      </c>
      <c r="W3110">
        <v>6776.38</v>
      </c>
      <c r="X3110">
        <v>11162.58</v>
      </c>
      <c r="Y3110">
        <v>2474.37</v>
      </c>
      <c r="Z3110">
        <v>22177.040000000001</v>
      </c>
    </row>
    <row r="3111" spans="2:26" x14ac:dyDescent="0.25">
      <c r="B3111" s="3">
        <v>43074</v>
      </c>
      <c r="C3111">
        <v>315.20999999999998</v>
      </c>
      <c r="D3111">
        <v>3.4417</v>
      </c>
      <c r="E3111">
        <v>97.99</v>
      </c>
      <c r="F3111">
        <v>99.710400000000007</v>
      </c>
      <c r="G3111">
        <v>93.379000000000005</v>
      </c>
      <c r="H3111">
        <v>1085.8499999999999</v>
      </c>
      <c r="I3111">
        <v>1.1826000000000001</v>
      </c>
      <c r="J3111">
        <v>6.6193</v>
      </c>
      <c r="K3111">
        <v>335.54039999999998</v>
      </c>
      <c r="L3111" t="str">
        <v>#N/A N/A</v>
      </c>
      <c r="M3111" t="str">
        <v>#N/A N/A</v>
      </c>
      <c r="N3111">
        <v>1265.77</v>
      </c>
      <c r="O3111">
        <v>2.9140000000000001</v>
      </c>
      <c r="P3111">
        <v>9.84</v>
      </c>
      <c r="Q3111">
        <v>3.43</v>
      </c>
      <c r="R3111">
        <v>0.96</v>
      </c>
      <c r="S3111">
        <v>1.42</v>
      </c>
      <c r="T3111">
        <v>1.1599999999999999</v>
      </c>
      <c r="U3111">
        <v>1666</v>
      </c>
      <c r="V3111">
        <v>2629.57</v>
      </c>
      <c r="W3111">
        <v>6762.21</v>
      </c>
      <c r="X3111">
        <v>11484.69</v>
      </c>
      <c r="Y3111">
        <v>2510.12</v>
      </c>
      <c r="Z3111">
        <v>22622.38</v>
      </c>
    </row>
    <row r="3112" spans="2:26" x14ac:dyDescent="0.25">
      <c r="B3112" s="3">
        <v>43073</v>
      </c>
      <c r="C3112">
        <v>315.77999999999997</v>
      </c>
      <c r="D3112">
        <v>3.431</v>
      </c>
      <c r="E3112">
        <v>98</v>
      </c>
      <c r="F3112">
        <v>99.732900000000001</v>
      </c>
      <c r="G3112">
        <v>93.188000000000002</v>
      </c>
      <c r="H3112">
        <v>1088.8499999999999</v>
      </c>
      <c r="I3112">
        <v>1.1866000000000001</v>
      </c>
      <c r="J3112">
        <v>6.6197999999999997</v>
      </c>
      <c r="K3112">
        <v>334.84390000000002</v>
      </c>
      <c r="L3112" t="str">
        <v>#N/A N/A</v>
      </c>
      <c r="M3112" t="str">
        <v>#N/A N/A</v>
      </c>
      <c r="N3112">
        <v>1276.18</v>
      </c>
      <c r="O3112">
        <v>2.9849999999999999</v>
      </c>
      <c r="P3112">
        <v>9.8350000000000009</v>
      </c>
      <c r="Q3112">
        <v>3.42</v>
      </c>
      <c r="R3112">
        <v>0.97</v>
      </c>
      <c r="S3112">
        <v>1.43</v>
      </c>
      <c r="T3112">
        <v>1.1599999999999999</v>
      </c>
      <c r="U3112">
        <v>1662</v>
      </c>
      <c r="V3112">
        <v>2639.44</v>
      </c>
      <c r="W3112">
        <v>6775.37</v>
      </c>
      <c r="X3112">
        <v>11518.07</v>
      </c>
      <c r="Y3112">
        <v>2501.67</v>
      </c>
      <c r="Z3112">
        <v>22707.16</v>
      </c>
    </row>
    <row r="3113" spans="2:26" x14ac:dyDescent="0.25">
      <c r="B3113" s="3">
        <v>43072</v>
      </c>
      <c r="C3113">
        <v>317.05</v>
      </c>
      <c r="D3113">
        <v>3.4902000000000002</v>
      </c>
      <c r="E3113">
        <v>97.99</v>
      </c>
      <c r="F3113">
        <v>99.734200000000001</v>
      </c>
      <c r="G3113">
        <v>92.885000000000005</v>
      </c>
      <c r="H3113">
        <v>1086.4000000000001</v>
      </c>
      <c r="I3113">
        <v>1.1896</v>
      </c>
      <c r="J3113">
        <v>6.6162999999999998</v>
      </c>
      <c r="K3113">
        <v>332.52820000000003</v>
      </c>
      <c r="L3113" t="str">
        <v>#N/A N/A</v>
      </c>
      <c r="M3113" t="str">
        <v>#N/A N/A</v>
      </c>
      <c r="N3113">
        <v>1280.6199999999999</v>
      </c>
      <c r="O3113">
        <v>3.0609999999999999</v>
      </c>
      <c r="P3113">
        <v>9.8149999999999995</v>
      </c>
      <c r="Q3113">
        <v>3.49</v>
      </c>
      <c r="R3113">
        <v>0.98</v>
      </c>
      <c r="S3113">
        <v>1.44</v>
      </c>
      <c r="T3113">
        <v>1.17</v>
      </c>
      <c r="U3113">
        <v>1626</v>
      </c>
      <c r="V3113">
        <v>2642.22</v>
      </c>
      <c r="W3113">
        <v>6847.59</v>
      </c>
      <c r="X3113">
        <v>11449.43</v>
      </c>
      <c r="Y3113">
        <v>2475.41</v>
      </c>
      <c r="Z3113">
        <v>22819.03</v>
      </c>
    </row>
    <row r="3114" spans="2:26" x14ac:dyDescent="0.25">
      <c r="B3114" s="3">
        <v>43071</v>
      </c>
      <c r="C3114">
        <v>317.05</v>
      </c>
      <c r="D3114">
        <v>3.4902000000000002</v>
      </c>
      <c r="E3114">
        <v>97.99</v>
      </c>
      <c r="F3114">
        <v>99.734200000000001</v>
      </c>
      <c r="G3114">
        <v>92.885000000000005</v>
      </c>
      <c r="H3114">
        <v>1086.4000000000001</v>
      </c>
      <c r="I3114">
        <v>1.1896</v>
      </c>
      <c r="J3114">
        <v>6.6162999999999998</v>
      </c>
      <c r="K3114">
        <v>332.52820000000003</v>
      </c>
      <c r="L3114" t="str">
        <v>#N/A N/A</v>
      </c>
      <c r="M3114" t="str">
        <v>#N/A N/A</v>
      </c>
      <c r="N3114">
        <v>1280.6199999999999</v>
      </c>
      <c r="O3114">
        <v>3.0609999999999999</v>
      </c>
      <c r="P3114">
        <v>9.8149999999999995</v>
      </c>
      <c r="Q3114">
        <v>3.49</v>
      </c>
      <c r="R3114">
        <v>0.98</v>
      </c>
      <c r="S3114">
        <v>1.44</v>
      </c>
      <c r="T3114">
        <v>1.17</v>
      </c>
      <c r="U3114">
        <v>1626</v>
      </c>
      <c r="V3114">
        <v>2642.22</v>
      </c>
      <c r="W3114">
        <v>6847.59</v>
      </c>
      <c r="X3114">
        <v>11449.43</v>
      </c>
      <c r="Y3114">
        <v>2475.41</v>
      </c>
      <c r="Z3114">
        <v>22819.03</v>
      </c>
    </row>
    <row r="3115" spans="2:26" x14ac:dyDescent="0.25">
      <c r="B3115" s="3">
        <v>43070</v>
      </c>
      <c r="C3115">
        <v>317.05</v>
      </c>
      <c r="D3115">
        <v>3.4902000000000002</v>
      </c>
      <c r="E3115">
        <v>97.98</v>
      </c>
      <c r="F3115">
        <v>99.734200000000001</v>
      </c>
      <c r="G3115">
        <v>92.885000000000005</v>
      </c>
      <c r="H3115">
        <v>1086.4000000000001</v>
      </c>
      <c r="I3115">
        <v>1.1896</v>
      </c>
      <c r="J3115">
        <v>6.6162999999999998</v>
      </c>
      <c r="K3115">
        <v>332.52820000000003</v>
      </c>
      <c r="L3115" t="str">
        <v>#N/A N/A</v>
      </c>
      <c r="M3115" t="str">
        <v>#N/A N/A</v>
      </c>
      <c r="N3115">
        <v>1280.6199999999999</v>
      </c>
      <c r="O3115">
        <v>3.0609999999999999</v>
      </c>
      <c r="P3115">
        <v>9.8149999999999995</v>
      </c>
      <c r="Q3115">
        <v>3.49</v>
      </c>
      <c r="R3115">
        <v>0.98</v>
      </c>
      <c r="S3115">
        <v>1.44</v>
      </c>
      <c r="T3115">
        <v>1.17</v>
      </c>
      <c r="U3115">
        <v>1626</v>
      </c>
      <c r="V3115">
        <v>2642.22</v>
      </c>
      <c r="W3115">
        <v>6847.59</v>
      </c>
      <c r="X3115">
        <v>11449.43</v>
      </c>
      <c r="Y3115">
        <v>2475.41</v>
      </c>
      <c r="Z3115">
        <v>22819.03</v>
      </c>
    </row>
    <row r="3116" spans="2:26" x14ac:dyDescent="0.25">
      <c r="B3116" s="3">
        <v>43069</v>
      </c>
      <c r="C3116">
        <v>313.39999999999998</v>
      </c>
      <c r="D3116">
        <v>3.4651000000000001</v>
      </c>
      <c r="E3116">
        <v>97.98</v>
      </c>
      <c r="F3116">
        <v>99.761300000000006</v>
      </c>
      <c r="G3116">
        <v>93.046999999999997</v>
      </c>
      <c r="H3116">
        <v>1088.05</v>
      </c>
      <c r="I3116">
        <v>1.1903999999999999</v>
      </c>
      <c r="J3116">
        <v>6.6090999999999998</v>
      </c>
      <c r="K3116">
        <v>332.49380000000002</v>
      </c>
      <c r="L3116" t="str">
        <v>#N/A N/A</v>
      </c>
      <c r="M3116" t="str">
        <v>#N/A N/A</v>
      </c>
      <c r="N3116">
        <v>1275.01</v>
      </c>
      <c r="O3116">
        <v>3.0249999999999999</v>
      </c>
      <c r="P3116">
        <v>9.81</v>
      </c>
      <c r="Q3116">
        <v>3.44</v>
      </c>
      <c r="R3116">
        <v>0.97</v>
      </c>
      <c r="S3116">
        <v>1.43</v>
      </c>
      <c r="T3116">
        <v>1.18</v>
      </c>
      <c r="U3116">
        <v>1578</v>
      </c>
      <c r="V3116">
        <v>2647.58</v>
      </c>
      <c r="W3116">
        <v>6873.97</v>
      </c>
      <c r="X3116">
        <v>11475.72</v>
      </c>
      <c r="Y3116">
        <v>2476.37</v>
      </c>
      <c r="Z3116">
        <v>22724.959999999999</v>
      </c>
    </row>
    <row r="3117" spans="2:26" x14ac:dyDescent="0.25">
      <c r="B3117" s="3">
        <v>43068</v>
      </c>
      <c r="C3117">
        <v>315.07</v>
      </c>
      <c r="D3117">
        <v>3.4834999999999998</v>
      </c>
      <c r="E3117">
        <v>97.94</v>
      </c>
      <c r="F3117">
        <v>99.778700000000001</v>
      </c>
      <c r="G3117">
        <v>93.164000000000001</v>
      </c>
      <c r="H3117">
        <v>1076.9000000000001</v>
      </c>
      <c r="I3117">
        <v>1.1847000000000001</v>
      </c>
      <c r="J3117">
        <v>6.6166999999999998</v>
      </c>
      <c r="K3117">
        <v>333.26170000000002</v>
      </c>
      <c r="L3117" t="str">
        <v>#N/A N/A</v>
      </c>
      <c r="M3117" t="str">
        <v>#N/A N/A</v>
      </c>
      <c r="N3117">
        <v>1283.6400000000001</v>
      </c>
      <c r="O3117">
        <v>3.1789999999999998</v>
      </c>
      <c r="P3117">
        <v>9.8350000000000009</v>
      </c>
      <c r="Q3117">
        <v>3.49</v>
      </c>
      <c r="R3117">
        <v>0.98</v>
      </c>
      <c r="S3117">
        <v>1.44</v>
      </c>
      <c r="T3117">
        <v>1.18</v>
      </c>
      <c r="U3117">
        <v>1536</v>
      </c>
      <c r="V3117">
        <v>2626.07</v>
      </c>
      <c r="W3117">
        <v>6824.34</v>
      </c>
      <c r="X3117">
        <v>11647.98</v>
      </c>
      <c r="Y3117">
        <v>2512.9</v>
      </c>
      <c r="Z3117">
        <v>22597.200000000001</v>
      </c>
    </row>
    <row r="3118" spans="2:26" x14ac:dyDescent="0.25">
      <c r="B3118" s="3">
        <v>43067</v>
      </c>
      <c r="C3118">
        <v>314.93</v>
      </c>
      <c r="D3118">
        <v>3.5110000000000001</v>
      </c>
      <c r="E3118">
        <v>97.93</v>
      </c>
      <c r="F3118">
        <v>99.786299999999997</v>
      </c>
      <c r="G3118">
        <v>93.27</v>
      </c>
      <c r="H3118">
        <v>1084.25</v>
      </c>
      <c r="I3118">
        <v>1.1839999999999999</v>
      </c>
      <c r="J3118">
        <v>6.6082999999999998</v>
      </c>
      <c r="K3118">
        <v>337.40910000000002</v>
      </c>
      <c r="L3118" t="str">
        <v>#N/A N/A</v>
      </c>
      <c r="M3118" t="str">
        <v>#N/A N/A</v>
      </c>
      <c r="N3118">
        <v>1293.98</v>
      </c>
      <c r="O3118">
        <v>3.0739999999999998</v>
      </c>
      <c r="P3118">
        <v>9.8049999999999997</v>
      </c>
      <c r="Q3118">
        <v>3.53</v>
      </c>
      <c r="R3118">
        <v>0.98</v>
      </c>
      <c r="S3118">
        <v>1.45</v>
      </c>
      <c r="T3118">
        <v>1.18</v>
      </c>
      <c r="U3118">
        <v>1506</v>
      </c>
      <c r="V3118">
        <v>2627.04</v>
      </c>
      <c r="W3118">
        <v>6912.36</v>
      </c>
      <c r="X3118">
        <v>11705.58</v>
      </c>
      <c r="Y3118">
        <v>2514.19</v>
      </c>
      <c r="Z3118">
        <v>22486.240000000002</v>
      </c>
    </row>
    <row r="3119" spans="2:26" x14ac:dyDescent="0.25">
      <c r="B3119" s="3">
        <v>43066</v>
      </c>
      <c r="C3119">
        <v>316.77</v>
      </c>
      <c r="D3119">
        <v>3.5472000000000001</v>
      </c>
      <c r="E3119">
        <v>97.94</v>
      </c>
      <c r="F3119">
        <v>99.783799999999999</v>
      </c>
      <c r="G3119">
        <v>92.903999999999996</v>
      </c>
      <c r="H3119">
        <v>1088.5999999999999</v>
      </c>
      <c r="I3119">
        <v>1.1898</v>
      </c>
      <c r="J3119">
        <v>6.5991999999999997</v>
      </c>
      <c r="K3119">
        <v>338.76510000000002</v>
      </c>
      <c r="L3119" t="str">
        <v>#N/A N/A</v>
      </c>
      <c r="M3119" t="str">
        <v>#N/A N/A</v>
      </c>
      <c r="N3119">
        <v>1294.52</v>
      </c>
      <c r="O3119">
        <v>2.9279999999999999</v>
      </c>
      <c r="P3119">
        <v>9.8049999999999997</v>
      </c>
      <c r="Q3119">
        <v>3.56</v>
      </c>
      <c r="R3119">
        <v>0.99</v>
      </c>
      <c r="S3119">
        <v>1.45</v>
      </c>
      <c r="T3119">
        <v>1.18</v>
      </c>
      <c r="U3119">
        <v>1477</v>
      </c>
      <c r="V3119">
        <v>2601.42</v>
      </c>
      <c r="W3119">
        <v>6878.52</v>
      </c>
      <c r="X3119">
        <v>11772.27</v>
      </c>
      <c r="Y3119">
        <v>2507.81</v>
      </c>
      <c r="Z3119">
        <v>22495.99</v>
      </c>
    </row>
    <row r="3120" spans="2:26" x14ac:dyDescent="0.25">
      <c r="B3120" s="3">
        <v>43065</v>
      </c>
      <c r="C3120">
        <v>318.57</v>
      </c>
      <c r="D3120">
        <v>3.5514000000000001</v>
      </c>
      <c r="E3120">
        <v>97.93</v>
      </c>
      <c r="F3120">
        <v>99.774900000000002</v>
      </c>
      <c r="G3120">
        <v>92.781999999999996</v>
      </c>
      <c r="H3120">
        <v>1085.3</v>
      </c>
      <c r="I3120">
        <v>1.1933</v>
      </c>
      <c r="J3120">
        <v>6.6017999999999999</v>
      </c>
      <c r="K3120">
        <v>335.7362</v>
      </c>
      <c r="L3120" t="str">
        <v>#N/A N/A</v>
      </c>
      <c r="M3120" t="str">
        <v>#N/A N/A</v>
      </c>
      <c r="N3120">
        <v>1288.3699999999999</v>
      </c>
      <c r="O3120">
        <v>2.8130000000000002</v>
      </c>
      <c r="P3120">
        <v>9.77</v>
      </c>
      <c r="Q3120">
        <v>3.54</v>
      </c>
      <c r="R3120">
        <v>0.99</v>
      </c>
      <c r="S3120">
        <v>1.45</v>
      </c>
      <c r="T3120">
        <v>1.18</v>
      </c>
      <c r="U3120">
        <v>1458</v>
      </c>
      <c r="V3120">
        <v>2602.42</v>
      </c>
      <c r="W3120">
        <v>6889.16</v>
      </c>
      <c r="X3120">
        <v>11908.19</v>
      </c>
      <c r="Y3120">
        <v>2544.33</v>
      </c>
      <c r="Z3120">
        <v>22550.85</v>
      </c>
    </row>
    <row r="3121" spans="2:26" x14ac:dyDescent="0.25">
      <c r="B3121" s="3">
        <v>43064</v>
      </c>
      <c r="C3121">
        <v>318.57</v>
      </c>
      <c r="D3121">
        <v>3.5514000000000001</v>
      </c>
      <c r="E3121">
        <v>97.93</v>
      </c>
      <c r="F3121">
        <v>99.774900000000002</v>
      </c>
      <c r="G3121">
        <v>92.781999999999996</v>
      </c>
      <c r="H3121">
        <v>1085.3</v>
      </c>
      <c r="I3121">
        <v>1.1933</v>
      </c>
      <c r="J3121">
        <v>6.6017999999999999</v>
      </c>
      <c r="K3121">
        <v>335.7362</v>
      </c>
      <c r="L3121" t="str">
        <v>#N/A N/A</v>
      </c>
      <c r="M3121" t="str">
        <v>#N/A N/A</v>
      </c>
      <c r="N3121">
        <v>1288.3699999999999</v>
      </c>
      <c r="O3121">
        <v>2.8130000000000002</v>
      </c>
      <c r="P3121">
        <v>9.77</v>
      </c>
      <c r="Q3121">
        <v>3.54</v>
      </c>
      <c r="R3121">
        <v>0.99</v>
      </c>
      <c r="S3121">
        <v>1.45</v>
      </c>
      <c r="T3121">
        <v>1.18</v>
      </c>
      <c r="U3121">
        <v>1458</v>
      </c>
      <c r="V3121">
        <v>2602.42</v>
      </c>
      <c r="W3121">
        <v>6889.16</v>
      </c>
      <c r="X3121">
        <v>11908.19</v>
      </c>
      <c r="Y3121">
        <v>2544.33</v>
      </c>
      <c r="Z3121">
        <v>22550.85</v>
      </c>
    </row>
    <row r="3122" spans="2:26" x14ac:dyDescent="0.25">
      <c r="B3122" s="3">
        <v>43063</v>
      </c>
      <c r="C3122">
        <v>318.57</v>
      </c>
      <c r="D3122">
        <v>3.5514000000000001</v>
      </c>
      <c r="E3122">
        <v>97.92</v>
      </c>
      <c r="F3122">
        <v>99.774900000000002</v>
      </c>
      <c r="G3122">
        <v>92.781999999999996</v>
      </c>
      <c r="H3122">
        <v>1085.3</v>
      </c>
      <c r="I3122">
        <v>1.1933</v>
      </c>
      <c r="J3122">
        <v>6.6017999999999999</v>
      </c>
      <c r="K3122">
        <v>335.7362</v>
      </c>
      <c r="L3122" t="str">
        <v>#N/A N/A</v>
      </c>
      <c r="M3122" t="str">
        <v>#N/A N/A</v>
      </c>
      <c r="N3122">
        <v>1288.3699999999999</v>
      </c>
      <c r="O3122">
        <v>2.8130000000000002</v>
      </c>
      <c r="P3122">
        <v>9.77</v>
      </c>
      <c r="Q3122">
        <v>3.54</v>
      </c>
      <c r="R3122">
        <v>0.99</v>
      </c>
      <c r="S3122">
        <v>1.45</v>
      </c>
      <c r="T3122">
        <v>1.18</v>
      </c>
      <c r="U3122">
        <v>1458</v>
      </c>
      <c r="V3122">
        <v>2602.42</v>
      </c>
      <c r="W3122">
        <v>6889.16</v>
      </c>
      <c r="X3122">
        <v>11908.19</v>
      </c>
      <c r="Y3122">
        <v>2544.33</v>
      </c>
      <c r="Z3122">
        <v>22550.85</v>
      </c>
    </row>
    <row r="3123" spans="2:26" x14ac:dyDescent="0.25">
      <c r="B3123" s="3">
        <v>43062</v>
      </c>
      <c r="C3123">
        <v>320.97000000000003</v>
      </c>
      <c r="D3123">
        <v>3.5750000000000002</v>
      </c>
      <c r="E3123">
        <v>97.93</v>
      </c>
      <c r="F3123">
        <v>99.779300000000006</v>
      </c>
      <c r="G3123">
        <v>93.22</v>
      </c>
      <c r="H3123">
        <v>1085.4000000000001</v>
      </c>
      <c r="I3123">
        <v>1.1851</v>
      </c>
      <c r="J3123">
        <v>6.5834999999999999</v>
      </c>
      <c r="K3123">
        <v>336.38979999999998</v>
      </c>
      <c r="L3123" t="str">
        <v>#N/A N/A</v>
      </c>
      <c r="M3123" t="str">
        <v>#N/A N/A</v>
      </c>
      <c r="N3123">
        <v>1291.47</v>
      </c>
      <c r="O3123">
        <v>2.968</v>
      </c>
      <c r="P3123">
        <v>9.6950000000000003</v>
      </c>
      <c r="Q3123">
        <v>3.56</v>
      </c>
      <c r="R3123">
        <v>0.99</v>
      </c>
      <c r="S3123">
        <v>1.45</v>
      </c>
      <c r="T3123">
        <v>1.18</v>
      </c>
      <c r="U3123">
        <v>1445</v>
      </c>
      <c r="V3123">
        <v>2597.08</v>
      </c>
      <c r="W3123">
        <v>6867.36</v>
      </c>
      <c r="X3123">
        <v>11737.06</v>
      </c>
      <c r="Y3123">
        <v>2537.15</v>
      </c>
      <c r="Z3123">
        <v>22523.15</v>
      </c>
    </row>
    <row r="3124" spans="2:26" x14ac:dyDescent="0.25">
      <c r="B3124" s="3">
        <v>43061</v>
      </c>
      <c r="C3124">
        <v>320.97000000000003</v>
      </c>
      <c r="D3124">
        <v>3.5773000000000001</v>
      </c>
      <c r="E3124">
        <v>97.93</v>
      </c>
      <c r="F3124">
        <v>99.767399999999995</v>
      </c>
      <c r="G3124">
        <v>93.22</v>
      </c>
      <c r="H3124">
        <v>1088.8499999999999</v>
      </c>
      <c r="I3124">
        <v>1.1821999999999999</v>
      </c>
      <c r="J3124">
        <v>6.6102999999999996</v>
      </c>
      <c r="K3124">
        <v>336.84230000000002</v>
      </c>
      <c r="L3124" t="str">
        <v>#N/A N/A</v>
      </c>
      <c r="M3124" t="str">
        <v>#N/A N/A</v>
      </c>
      <c r="N3124">
        <v>1292.1199999999999</v>
      </c>
      <c r="O3124">
        <v>2.968</v>
      </c>
      <c r="P3124">
        <v>9.6950000000000003</v>
      </c>
      <c r="Q3124">
        <v>3.56</v>
      </c>
      <c r="R3124">
        <v>0.99</v>
      </c>
      <c r="S3124">
        <v>1.45</v>
      </c>
      <c r="T3124">
        <v>1.18</v>
      </c>
      <c r="U3124">
        <v>1413</v>
      </c>
      <c r="V3124">
        <v>2597.08</v>
      </c>
      <c r="W3124">
        <v>6867.36</v>
      </c>
      <c r="X3124">
        <v>11958.63</v>
      </c>
      <c r="Y3124">
        <v>2540.5100000000002</v>
      </c>
      <c r="Z3124">
        <v>22523.15</v>
      </c>
    </row>
    <row r="3125" spans="2:26" x14ac:dyDescent="0.25">
      <c r="B3125" s="3">
        <v>43060</v>
      </c>
      <c r="C3125">
        <v>320.25</v>
      </c>
      <c r="D3125">
        <v>3.5579000000000001</v>
      </c>
      <c r="E3125">
        <v>97.93</v>
      </c>
      <c r="F3125">
        <v>99.758899999999997</v>
      </c>
      <c r="G3125">
        <v>93.951999999999998</v>
      </c>
      <c r="H3125">
        <v>1095.9000000000001</v>
      </c>
      <c r="I3125">
        <v>1.1738</v>
      </c>
      <c r="J3125">
        <v>6.6289999999999996</v>
      </c>
      <c r="K3125">
        <v>334.82600000000002</v>
      </c>
      <c r="L3125" t="str">
        <v>#N/A N/A</v>
      </c>
      <c r="M3125" t="str">
        <v>#N/A N/A</v>
      </c>
      <c r="N3125">
        <v>1280.6099999999999</v>
      </c>
      <c r="O3125">
        <v>3.0169999999999999</v>
      </c>
      <c r="P3125">
        <v>9.6950000000000003</v>
      </c>
      <c r="Q3125">
        <v>3.53</v>
      </c>
      <c r="R3125">
        <v>1</v>
      </c>
      <c r="S3125">
        <v>1.46</v>
      </c>
      <c r="T3125">
        <v>1.18</v>
      </c>
      <c r="U3125">
        <v>1396</v>
      </c>
      <c r="V3125">
        <v>2599.0300000000002</v>
      </c>
      <c r="W3125">
        <v>6862.48</v>
      </c>
      <c r="X3125">
        <v>11874.37</v>
      </c>
      <c r="Y3125">
        <v>2530.6999999999998</v>
      </c>
      <c r="Z3125">
        <v>22416.48</v>
      </c>
    </row>
    <row r="3126" spans="2:26" x14ac:dyDescent="0.25">
      <c r="B3126" s="3">
        <v>43059</v>
      </c>
      <c r="C3126">
        <v>320.12</v>
      </c>
      <c r="D3126">
        <v>3.5929000000000002</v>
      </c>
      <c r="E3126">
        <v>97.92</v>
      </c>
      <c r="F3126">
        <v>99.771799999999999</v>
      </c>
      <c r="G3126">
        <v>94.08</v>
      </c>
      <c r="H3126">
        <v>1100.5999999999999</v>
      </c>
      <c r="I3126">
        <v>1.1733</v>
      </c>
      <c r="J3126">
        <v>6.6372</v>
      </c>
      <c r="K3126">
        <v>336.9522</v>
      </c>
      <c r="L3126" t="str">
        <v>#N/A N/A</v>
      </c>
      <c r="M3126" t="str">
        <v>#N/A N/A</v>
      </c>
      <c r="N3126">
        <v>1276.92</v>
      </c>
      <c r="O3126">
        <v>3.0470000000000002</v>
      </c>
      <c r="P3126">
        <v>9.6750000000000007</v>
      </c>
      <c r="Q3126">
        <v>3.58</v>
      </c>
      <c r="R3126">
        <v>1.01</v>
      </c>
      <c r="S3126">
        <v>1.48</v>
      </c>
      <c r="T3126">
        <v>1.18</v>
      </c>
      <c r="U3126">
        <v>1385</v>
      </c>
      <c r="V3126">
        <v>2582.14</v>
      </c>
      <c r="W3126">
        <v>6790.71</v>
      </c>
      <c r="X3126">
        <v>11538.28</v>
      </c>
      <c r="Y3126">
        <v>2527.67</v>
      </c>
      <c r="Z3126">
        <v>22261.759999999998</v>
      </c>
    </row>
    <row r="3127" spans="2:26" x14ac:dyDescent="0.25">
      <c r="B3127" s="3">
        <v>43058</v>
      </c>
      <c r="C3127">
        <v>320.79000000000002</v>
      </c>
      <c r="D3127">
        <v>3.6223999999999998</v>
      </c>
      <c r="E3127">
        <v>97.94</v>
      </c>
      <c r="F3127">
        <v>99.791799999999995</v>
      </c>
      <c r="G3127">
        <v>93.662000000000006</v>
      </c>
      <c r="H3127">
        <v>1097.45</v>
      </c>
      <c r="I3127">
        <v>1.179</v>
      </c>
      <c r="J3127">
        <v>6.6260000000000003</v>
      </c>
      <c r="K3127">
        <v>336.238</v>
      </c>
      <c r="L3127" t="str">
        <v>#N/A N/A</v>
      </c>
      <c r="M3127" t="str">
        <v>#N/A N/A</v>
      </c>
      <c r="N3127">
        <v>1292.42</v>
      </c>
      <c r="O3127">
        <v>3.097</v>
      </c>
      <c r="P3127">
        <v>9.6750000000000007</v>
      </c>
      <c r="Q3127">
        <v>3.62</v>
      </c>
      <c r="R3127">
        <v>1.02</v>
      </c>
      <c r="S3127">
        <v>1.49</v>
      </c>
      <c r="T3127">
        <v>1.19</v>
      </c>
      <c r="U3127">
        <v>1371</v>
      </c>
      <c r="V3127">
        <v>2578.85</v>
      </c>
      <c r="W3127">
        <v>6782.79</v>
      </c>
      <c r="X3127">
        <v>11608.73</v>
      </c>
      <c r="Y3127">
        <v>2533.9899999999998</v>
      </c>
      <c r="Z3127">
        <v>22396.799999999999</v>
      </c>
    </row>
    <row r="3128" spans="2:26" x14ac:dyDescent="0.25">
      <c r="B3128" s="3">
        <v>43057</v>
      </c>
      <c r="C3128">
        <v>320.79000000000002</v>
      </c>
      <c r="D3128">
        <v>3.6223999999999998</v>
      </c>
      <c r="E3128">
        <v>97.94</v>
      </c>
      <c r="F3128">
        <v>99.791799999999995</v>
      </c>
      <c r="G3128">
        <v>93.662000000000006</v>
      </c>
      <c r="H3128">
        <v>1097.45</v>
      </c>
      <c r="I3128">
        <v>1.179</v>
      </c>
      <c r="J3128">
        <v>6.6260000000000003</v>
      </c>
      <c r="K3128">
        <v>336.238</v>
      </c>
      <c r="L3128" t="str">
        <v>#N/A N/A</v>
      </c>
      <c r="M3128" t="str">
        <v>#N/A N/A</v>
      </c>
      <c r="N3128">
        <v>1292.42</v>
      </c>
      <c r="O3128">
        <v>3.097</v>
      </c>
      <c r="P3128">
        <v>9.6750000000000007</v>
      </c>
      <c r="Q3128">
        <v>3.62</v>
      </c>
      <c r="R3128">
        <v>1.02</v>
      </c>
      <c r="S3128">
        <v>1.49</v>
      </c>
      <c r="T3128">
        <v>1.19</v>
      </c>
      <c r="U3128">
        <v>1371</v>
      </c>
      <c r="V3128">
        <v>2578.85</v>
      </c>
      <c r="W3128">
        <v>6782.79</v>
      </c>
      <c r="X3128">
        <v>11608.73</v>
      </c>
      <c r="Y3128">
        <v>2533.9899999999998</v>
      </c>
      <c r="Z3128">
        <v>22396.799999999999</v>
      </c>
    </row>
    <row r="3129" spans="2:26" x14ac:dyDescent="0.25">
      <c r="B3129" s="3">
        <v>43056</v>
      </c>
      <c r="C3129">
        <v>320.79000000000002</v>
      </c>
      <c r="D3129">
        <v>3.6223999999999998</v>
      </c>
      <c r="E3129">
        <v>97.91</v>
      </c>
      <c r="F3129">
        <v>99.791799999999995</v>
      </c>
      <c r="G3129">
        <v>93.662000000000006</v>
      </c>
      <c r="H3129">
        <v>1097.45</v>
      </c>
      <c r="I3129">
        <v>1.179</v>
      </c>
      <c r="J3129">
        <v>6.6260000000000003</v>
      </c>
      <c r="K3129">
        <v>336.238</v>
      </c>
      <c r="L3129" t="str">
        <v>#N/A N/A</v>
      </c>
      <c r="M3129" t="str">
        <v>#N/A N/A</v>
      </c>
      <c r="N3129">
        <v>1292.42</v>
      </c>
      <c r="O3129">
        <v>3.097</v>
      </c>
      <c r="P3129">
        <v>9.6750000000000007</v>
      </c>
      <c r="Q3129">
        <v>3.62</v>
      </c>
      <c r="R3129">
        <v>1.02</v>
      </c>
      <c r="S3129">
        <v>1.49</v>
      </c>
      <c r="T3129">
        <v>1.19</v>
      </c>
      <c r="U3129">
        <v>1371</v>
      </c>
      <c r="V3129">
        <v>2578.85</v>
      </c>
      <c r="W3129">
        <v>6782.79</v>
      </c>
      <c r="X3129">
        <v>11608.73</v>
      </c>
      <c r="Y3129">
        <v>2533.9899999999998</v>
      </c>
      <c r="Z3129">
        <v>22396.799999999999</v>
      </c>
    </row>
    <row r="3130" spans="2:26" x14ac:dyDescent="0.25">
      <c r="B3130" s="3">
        <v>43055</v>
      </c>
      <c r="C3130">
        <v>321.58</v>
      </c>
      <c r="D3130">
        <v>3.6391</v>
      </c>
      <c r="E3130">
        <v>97.9</v>
      </c>
      <c r="F3130">
        <v>99.8001</v>
      </c>
      <c r="G3130">
        <v>93.932000000000002</v>
      </c>
      <c r="H3130">
        <v>1101.55</v>
      </c>
      <c r="I3130">
        <v>1.177</v>
      </c>
      <c r="J3130">
        <v>6.6303000000000001</v>
      </c>
      <c r="K3130">
        <v>334.87380000000002</v>
      </c>
      <c r="L3130" t="str">
        <v>#N/A N/A</v>
      </c>
      <c r="M3130" t="str">
        <v>#N/A N/A</v>
      </c>
      <c r="N3130">
        <v>1278.58</v>
      </c>
      <c r="O3130">
        <v>3.0529999999999999</v>
      </c>
      <c r="P3130">
        <v>9.6750000000000007</v>
      </c>
      <c r="Q3130">
        <v>3.63</v>
      </c>
      <c r="R3130">
        <v>1.02</v>
      </c>
      <c r="S3130">
        <v>1.5</v>
      </c>
      <c r="T3130">
        <v>1.19</v>
      </c>
      <c r="U3130">
        <v>1361</v>
      </c>
      <c r="V3130">
        <v>2585.64</v>
      </c>
      <c r="W3130">
        <v>6793.29</v>
      </c>
      <c r="X3130">
        <v>11533.96</v>
      </c>
      <c r="Y3130">
        <v>2534.79</v>
      </c>
      <c r="Z3130">
        <v>22351.119999999999</v>
      </c>
    </row>
    <row r="3131" spans="2:26" x14ac:dyDescent="0.25">
      <c r="B3131" s="3">
        <v>43054</v>
      </c>
      <c r="C3131">
        <v>327.54000000000002</v>
      </c>
      <c r="D3131">
        <v>3.7639999999999998</v>
      </c>
      <c r="E3131">
        <v>97.95</v>
      </c>
      <c r="F3131">
        <v>99.806700000000006</v>
      </c>
      <c r="G3131">
        <v>93.813000000000002</v>
      </c>
      <c r="H3131">
        <v>1112.4000000000001</v>
      </c>
      <c r="I3131">
        <v>1.1791</v>
      </c>
      <c r="J3131">
        <v>6.6239999999999997</v>
      </c>
      <c r="K3131">
        <v>333.44900000000001</v>
      </c>
      <c r="L3131" t="str">
        <v>#N/A N/A</v>
      </c>
      <c r="M3131" t="str">
        <v>#N/A N/A</v>
      </c>
      <c r="N3131">
        <v>1278.1400000000001</v>
      </c>
      <c r="O3131">
        <v>3.08</v>
      </c>
      <c r="P3131">
        <v>9.1850000000000005</v>
      </c>
      <c r="Q3131">
        <v>3.79</v>
      </c>
      <c r="R3131">
        <v>1.03</v>
      </c>
      <c r="S3131">
        <v>1.51</v>
      </c>
      <c r="T3131">
        <v>1.18</v>
      </c>
      <c r="U3131">
        <v>1374</v>
      </c>
      <c r="V3131">
        <v>2564.62</v>
      </c>
      <c r="W3131">
        <v>6706.21</v>
      </c>
      <c r="X3131">
        <v>11412.75</v>
      </c>
      <c r="Y3131">
        <v>2518.25</v>
      </c>
      <c r="Z3131">
        <v>22028.32</v>
      </c>
    </row>
    <row r="3132" spans="2:26" x14ac:dyDescent="0.25">
      <c r="B3132" s="3">
        <v>43053</v>
      </c>
      <c r="C3132">
        <v>325.12</v>
      </c>
      <c r="D3132">
        <v>3.6796000000000002</v>
      </c>
      <c r="E3132">
        <v>98.04</v>
      </c>
      <c r="F3132">
        <v>99.912300000000002</v>
      </c>
      <c r="G3132">
        <v>93.826999999999998</v>
      </c>
      <c r="H3132">
        <v>1118.0999999999999</v>
      </c>
      <c r="I3132">
        <v>1.1798</v>
      </c>
      <c r="J3132">
        <v>6.6360999999999999</v>
      </c>
      <c r="K3132">
        <v>336.4119</v>
      </c>
      <c r="L3132" t="str">
        <v>#N/A N/A</v>
      </c>
      <c r="M3132" t="str">
        <v>#N/A N/A</v>
      </c>
      <c r="N3132">
        <v>1280.25</v>
      </c>
      <c r="O3132">
        <v>3.1019999999999999</v>
      </c>
      <c r="P3132">
        <v>9.19</v>
      </c>
      <c r="Q3132">
        <v>3.68</v>
      </c>
      <c r="R3132">
        <v>1.02</v>
      </c>
      <c r="S3132">
        <v>1.49</v>
      </c>
      <c r="T3132">
        <v>1.18</v>
      </c>
      <c r="U3132">
        <v>1405</v>
      </c>
      <c r="V3132">
        <v>2578.87</v>
      </c>
      <c r="W3132">
        <v>6737.87</v>
      </c>
      <c r="X3132">
        <v>11601.69</v>
      </c>
      <c r="Y3132">
        <v>2526.64</v>
      </c>
      <c r="Z3132">
        <v>22380.01</v>
      </c>
    </row>
    <row r="3133" spans="2:26" x14ac:dyDescent="0.25">
      <c r="B3133" s="3">
        <v>43052</v>
      </c>
      <c r="C3133">
        <v>321.87</v>
      </c>
      <c r="D3133">
        <v>3.6187999999999998</v>
      </c>
      <c r="E3133">
        <v>98.07</v>
      </c>
      <c r="F3133">
        <v>99.938599999999994</v>
      </c>
      <c r="G3133">
        <v>94.49</v>
      </c>
      <c r="H3133">
        <v>1120.75</v>
      </c>
      <c r="I3133">
        <v>1.1667000000000001</v>
      </c>
      <c r="J3133">
        <v>6.6405000000000003</v>
      </c>
      <c r="K3133">
        <v>341.62509999999997</v>
      </c>
      <c r="L3133" t="str">
        <v>#N/A N/A</v>
      </c>
      <c r="M3133" t="str">
        <v>#N/A N/A</v>
      </c>
      <c r="N3133">
        <v>1278.31</v>
      </c>
      <c r="O3133">
        <v>3.1669999999999998</v>
      </c>
      <c r="P3133">
        <v>9.19</v>
      </c>
      <c r="Q3133">
        <v>3.6</v>
      </c>
      <c r="R3133">
        <v>1.01</v>
      </c>
      <c r="S3133">
        <v>1.48</v>
      </c>
      <c r="T3133">
        <v>1.18</v>
      </c>
      <c r="U3133">
        <v>1445</v>
      </c>
      <c r="V3133">
        <v>2584.84</v>
      </c>
      <c r="W3133">
        <v>6757.6</v>
      </c>
      <c r="X3133">
        <v>11684.51</v>
      </c>
      <c r="Y3133">
        <v>2530.35</v>
      </c>
      <c r="Z3133">
        <v>22380.99</v>
      </c>
    </row>
    <row r="3134" spans="2:26" x14ac:dyDescent="0.25">
      <c r="B3134" s="3">
        <v>43051</v>
      </c>
      <c r="C3134">
        <v>323.92</v>
      </c>
      <c r="D3134">
        <v>3.6242999999999999</v>
      </c>
      <c r="E3134">
        <v>98.08</v>
      </c>
      <c r="F3134">
        <v>99.953100000000006</v>
      </c>
      <c r="G3134">
        <v>94.391000000000005</v>
      </c>
      <c r="H3134">
        <v>1117.05</v>
      </c>
      <c r="I3134">
        <v>1.1665000000000001</v>
      </c>
      <c r="J3134">
        <v>6.6409000000000002</v>
      </c>
      <c r="K3134">
        <v>342.03699999999998</v>
      </c>
      <c r="L3134" t="str">
        <v>#N/A N/A</v>
      </c>
      <c r="M3134" t="str">
        <v>#N/A N/A</v>
      </c>
      <c r="N3134">
        <v>1275.07</v>
      </c>
      <c r="O3134">
        <v>3.2130000000000001</v>
      </c>
      <c r="P3134">
        <v>9.18</v>
      </c>
      <c r="Q3134">
        <v>3.6</v>
      </c>
      <c r="R3134">
        <v>1.01</v>
      </c>
      <c r="S3134">
        <v>1.48</v>
      </c>
      <c r="T3134">
        <v>1.19</v>
      </c>
      <c r="U3134">
        <v>1464</v>
      </c>
      <c r="V3134">
        <v>2582.3000000000002</v>
      </c>
      <c r="W3134">
        <v>6750.94</v>
      </c>
      <c r="X3134">
        <v>11745.81</v>
      </c>
      <c r="Y3134">
        <v>2542.9499999999998</v>
      </c>
      <c r="Z3134">
        <v>22681.42</v>
      </c>
    </row>
    <row r="3135" spans="2:26" x14ac:dyDescent="0.25">
      <c r="B3135" s="3">
        <v>43050</v>
      </c>
      <c r="C3135">
        <v>323.92</v>
      </c>
      <c r="D3135">
        <v>3.6242999999999999</v>
      </c>
      <c r="E3135">
        <v>98.08</v>
      </c>
      <c r="F3135">
        <v>99.953100000000006</v>
      </c>
      <c r="G3135">
        <v>94.391000000000005</v>
      </c>
      <c r="H3135">
        <v>1117.05</v>
      </c>
      <c r="I3135">
        <v>1.1665000000000001</v>
      </c>
      <c r="J3135">
        <v>6.6409000000000002</v>
      </c>
      <c r="K3135">
        <v>342.03699999999998</v>
      </c>
      <c r="L3135" t="str">
        <v>#N/A N/A</v>
      </c>
      <c r="M3135" t="str">
        <v>#N/A N/A</v>
      </c>
      <c r="N3135">
        <v>1275.07</v>
      </c>
      <c r="O3135">
        <v>3.2130000000000001</v>
      </c>
      <c r="P3135">
        <v>9.18</v>
      </c>
      <c r="Q3135">
        <v>3.6</v>
      </c>
      <c r="R3135">
        <v>1.01</v>
      </c>
      <c r="S3135">
        <v>1.48</v>
      </c>
      <c r="T3135">
        <v>1.19</v>
      </c>
      <c r="U3135">
        <v>1464</v>
      </c>
      <c r="V3135">
        <v>2582.3000000000002</v>
      </c>
      <c r="W3135">
        <v>6750.94</v>
      </c>
      <c r="X3135">
        <v>11745.81</v>
      </c>
      <c r="Y3135">
        <v>2542.9499999999998</v>
      </c>
      <c r="Z3135">
        <v>22681.42</v>
      </c>
    </row>
    <row r="3136" spans="2:26" x14ac:dyDescent="0.25">
      <c r="B3136" s="3">
        <v>43049</v>
      </c>
      <c r="C3136">
        <v>323.92</v>
      </c>
      <c r="D3136">
        <v>3.6242999999999999</v>
      </c>
      <c r="E3136">
        <v>98</v>
      </c>
      <c r="F3136">
        <v>99.953100000000006</v>
      </c>
      <c r="G3136">
        <v>94.391000000000005</v>
      </c>
      <c r="H3136">
        <v>1117.05</v>
      </c>
      <c r="I3136">
        <v>1.1665000000000001</v>
      </c>
      <c r="J3136">
        <v>6.6409000000000002</v>
      </c>
      <c r="K3136">
        <v>342.03699999999998</v>
      </c>
      <c r="L3136" t="str">
        <v>#N/A N/A</v>
      </c>
      <c r="M3136" t="str">
        <v>#N/A N/A</v>
      </c>
      <c r="N3136">
        <v>1275.07</v>
      </c>
      <c r="O3136">
        <v>3.2130000000000001</v>
      </c>
      <c r="P3136">
        <v>9.18</v>
      </c>
      <c r="Q3136">
        <v>3.6</v>
      </c>
      <c r="R3136">
        <v>1.01</v>
      </c>
      <c r="S3136">
        <v>1.48</v>
      </c>
      <c r="T3136">
        <v>1.19</v>
      </c>
      <c r="U3136">
        <v>1464</v>
      </c>
      <c r="V3136">
        <v>2582.3000000000002</v>
      </c>
      <c r="W3136">
        <v>6750.94</v>
      </c>
      <c r="X3136">
        <v>11745.81</v>
      </c>
      <c r="Y3136">
        <v>2542.9499999999998</v>
      </c>
      <c r="Z3136">
        <v>22681.42</v>
      </c>
    </row>
    <row r="3137" spans="2:26" x14ac:dyDescent="0.25">
      <c r="B3137" s="3">
        <v>43048</v>
      </c>
      <c r="C3137">
        <v>329.79</v>
      </c>
      <c r="D3137">
        <v>3.6215999999999999</v>
      </c>
      <c r="E3137">
        <v>98.07</v>
      </c>
      <c r="F3137">
        <v>100.0198</v>
      </c>
      <c r="G3137">
        <v>94.444000000000003</v>
      </c>
      <c r="H3137">
        <v>1115.55</v>
      </c>
      <c r="I3137">
        <v>1.1641999999999999</v>
      </c>
      <c r="J3137">
        <v>6.6402000000000001</v>
      </c>
      <c r="K3137">
        <v>343.65570000000002</v>
      </c>
      <c r="L3137" t="str">
        <v>#N/A N/A</v>
      </c>
      <c r="M3137" t="str">
        <v>#N/A N/A</v>
      </c>
      <c r="N3137">
        <v>1285.07</v>
      </c>
      <c r="O3137">
        <v>3.2</v>
      </c>
      <c r="P3137">
        <v>9.1300000000000008</v>
      </c>
      <c r="Q3137">
        <v>3.63</v>
      </c>
      <c r="R3137">
        <v>1</v>
      </c>
      <c r="S3137">
        <v>1.48</v>
      </c>
      <c r="T3137">
        <v>1.19</v>
      </c>
      <c r="U3137">
        <v>1481</v>
      </c>
      <c r="V3137">
        <v>2584.62</v>
      </c>
      <c r="W3137">
        <v>6750.05</v>
      </c>
      <c r="X3137">
        <v>11744.54</v>
      </c>
      <c r="Y3137">
        <v>2550.5700000000002</v>
      </c>
      <c r="Z3137">
        <v>22868.71</v>
      </c>
    </row>
    <row r="3138" spans="2:26" x14ac:dyDescent="0.25">
      <c r="B3138" s="3">
        <v>43047</v>
      </c>
      <c r="C3138">
        <v>328.17</v>
      </c>
      <c r="D3138">
        <v>3.5398999999999998</v>
      </c>
      <c r="E3138">
        <v>98.1</v>
      </c>
      <c r="F3138">
        <v>100.0107</v>
      </c>
      <c r="G3138">
        <v>94.866</v>
      </c>
      <c r="H3138">
        <v>1115.5</v>
      </c>
      <c r="I3138">
        <v>1.1595</v>
      </c>
      <c r="J3138">
        <v>6.6280000000000001</v>
      </c>
      <c r="K3138">
        <v>342.39069999999998</v>
      </c>
      <c r="L3138" t="str">
        <v>#N/A N/A</v>
      </c>
      <c r="M3138" t="str">
        <v>#N/A N/A</v>
      </c>
      <c r="N3138">
        <v>1281.3599999999999</v>
      </c>
      <c r="O3138">
        <v>3.1749999999999998</v>
      </c>
      <c r="P3138">
        <v>9.1300000000000008</v>
      </c>
      <c r="Q3138">
        <v>3.5</v>
      </c>
      <c r="R3138">
        <v>0.99</v>
      </c>
      <c r="S3138">
        <v>1.47</v>
      </c>
      <c r="T3138">
        <v>1.18</v>
      </c>
      <c r="U3138">
        <v>1486</v>
      </c>
      <c r="V3138">
        <v>2594.38</v>
      </c>
      <c r="W3138">
        <v>6789.12</v>
      </c>
      <c r="X3138">
        <v>11576.13</v>
      </c>
      <c r="Y3138">
        <v>2552.4</v>
      </c>
      <c r="Z3138">
        <v>22913.82</v>
      </c>
    </row>
    <row r="3139" spans="2:26" x14ac:dyDescent="0.25">
      <c r="B3139" s="3">
        <v>43046</v>
      </c>
      <c r="C3139">
        <v>328.57</v>
      </c>
      <c r="D3139">
        <v>3.4857999999999998</v>
      </c>
      <c r="E3139">
        <v>98.12</v>
      </c>
      <c r="F3139">
        <v>99.979399999999998</v>
      </c>
      <c r="G3139">
        <v>94.912999999999997</v>
      </c>
      <c r="H3139">
        <v>1111.9000000000001</v>
      </c>
      <c r="I3139">
        <v>1.1587000000000001</v>
      </c>
      <c r="J3139">
        <v>6.6405000000000003</v>
      </c>
      <c r="K3139">
        <v>340.5043</v>
      </c>
      <c r="L3139" t="str">
        <v>#N/A N/A</v>
      </c>
      <c r="M3139" t="str">
        <v>#N/A N/A</v>
      </c>
      <c r="N3139">
        <v>1275.3</v>
      </c>
      <c r="O3139">
        <v>3.1520000000000001</v>
      </c>
      <c r="P3139">
        <v>9.125</v>
      </c>
      <c r="Q3139">
        <v>3.44</v>
      </c>
      <c r="R3139">
        <v>0.99</v>
      </c>
      <c r="S3139">
        <v>1.47</v>
      </c>
      <c r="T3139">
        <v>1.18</v>
      </c>
      <c r="U3139">
        <v>1477</v>
      </c>
      <c r="V3139">
        <v>2590.64</v>
      </c>
      <c r="W3139">
        <v>6767.78</v>
      </c>
      <c r="X3139">
        <v>11645.53</v>
      </c>
      <c r="Y3139">
        <v>2545.44</v>
      </c>
      <c r="Z3139">
        <v>22937.599999999999</v>
      </c>
    </row>
    <row r="3140" spans="2:26" x14ac:dyDescent="0.25">
      <c r="B3140" s="3">
        <v>43045</v>
      </c>
      <c r="C3140">
        <v>320.20999999999998</v>
      </c>
      <c r="D3140">
        <v>3.4456000000000002</v>
      </c>
      <c r="E3140">
        <v>98.13</v>
      </c>
      <c r="F3140">
        <v>99.960599999999999</v>
      </c>
      <c r="G3140">
        <v>94.757000000000005</v>
      </c>
      <c r="H3140">
        <v>1115.05</v>
      </c>
      <c r="I3140">
        <v>1.161</v>
      </c>
      <c r="J3140">
        <v>6.6337999999999999</v>
      </c>
      <c r="K3140">
        <v>342.54629999999997</v>
      </c>
      <c r="L3140" t="str">
        <v>#N/A N/A</v>
      </c>
      <c r="M3140" t="str">
        <v>#N/A N/A</v>
      </c>
      <c r="N3140">
        <v>1281.95</v>
      </c>
      <c r="O3140">
        <v>3.1339999999999999</v>
      </c>
      <c r="P3140">
        <v>9.125</v>
      </c>
      <c r="Q3140">
        <v>3.41</v>
      </c>
      <c r="R3140">
        <v>0.98</v>
      </c>
      <c r="S3140">
        <v>1.45</v>
      </c>
      <c r="T3140">
        <v>1.19</v>
      </c>
      <c r="U3140">
        <v>1473</v>
      </c>
      <c r="V3140">
        <v>2591.13</v>
      </c>
      <c r="W3140">
        <v>6786.44</v>
      </c>
      <c r="X3140">
        <v>11524.64</v>
      </c>
      <c r="Y3140">
        <v>2549.41</v>
      </c>
      <c r="Z3140">
        <v>22548.35</v>
      </c>
    </row>
    <row r="3141" spans="2:26" x14ac:dyDescent="0.25">
      <c r="B3141" s="3">
        <v>43044</v>
      </c>
      <c r="C3141">
        <v>316.7</v>
      </c>
      <c r="D3141">
        <v>3.4060999999999999</v>
      </c>
      <c r="E3141">
        <v>98.15</v>
      </c>
      <c r="F3141">
        <v>99.945999999999998</v>
      </c>
      <c r="G3141">
        <v>94.941000000000003</v>
      </c>
      <c r="H3141">
        <v>1113.75</v>
      </c>
      <c r="I3141">
        <v>1.1608000000000001</v>
      </c>
      <c r="J3141">
        <v>6.6390000000000002</v>
      </c>
      <c r="K3141">
        <v>337.71129999999999</v>
      </c>
      <c r="L3141" t="str">
        <v>#N/A N/A</v>
      </c>
      <c r="M3141" t="str">
        <v>#N/A N/A</v>
      </c>
      <c r="N3141">
        <v>1269.9100000000001</v>
      </c>
      <c r="O3141">
        <v>2.984</v>
      </c>
      <c r="P3141">
        <v>9.125</v>
      </c>
      <c r="Q3141">
        <v>3.39</v>
      </c>
      <c r="R3141">
        <v>0.97</v>
      </c>
      <c r="S3141">
        <v>1.44</v>
      </c>
      <c r="T3141">
        <v>1.19</v>
      </c>
      <c r="U3141">
        <v>1476</v>
      </c>
      <c r="V3141">
        <v>2587.84</v>
      </c>
      <c r="W3141">
        <v>6764.44</v>
      </c>
      <c r="X3141">
        <v>11602.4</v>
      </c>
      <c r="Y3141">
        <v>2557.9699999999998</v>
      </c>
      <c r="Z3141">
        <v>22539.119999999999</v>
      </c>
    </row>
    <row r="3142" spans="2:26" x14ac:dyDescent="0.25">
      <c r="B3142" s="3">
        <v>43043</v>
      </c>
      <c r="C3142">
        <v>316.7</v>
      </c>
      <c r="D3142">
        <v>3.4060999999999999</v>
      </c>
      <c r="E3142">
        <v>98.15</v>
      </c>
      <c r="F3142">
        <v>99.945999999999998</v>
      </c>
      <c r="G3142">
        <v>94.941000000000003</v>
      </c>
      <c r="H3142">
        <v>1113.75</v>
      </c>
      <c r="I3142">
        <v>1.1608000000000001</v>
      </c>
      <c r="J3142">
        <v>6.6390000000000002</v>
      </c>
      <c r="K3142">
        <v>337.71129999999999</v>
      </c>
      <c r="L3142" t="str">
        <v>#N/A N/A</v>
      </c>
      <c r="M3142" t="str">
        <v>#N/A N/A</v>
      </c>
      <c r="N3142">
        <v>1269.9100000000001</v>
      </c>
      <c r="O3142">
        <v>2.984</v>
      </c>
      <c r="P3142">
        <v>9.125</v>
      </c>
      <c r="Q3142">
        <v>3.39</v>
      </c>
      <c r="R3142">
        <v>0.97</v>
      </c>
      <c r="S3142">
        <v>1.44</v>
      </c>
      <c r="T3142">
        <v>1.19</v>
      </c>
      <c r="U3142">
        <v>1476</v>
      </c>
      <c r="V3142">
        <v>2587.84</v>
      </c>
      <c r="W3142">
        <v>6764.44</v>
      </c>
      <c r="X3142">
        <v>11602.4</v>
      </c>
      <c r="Y3142">
        <v>2557.9699999999998</v>
      </c>
      <c r="Z3142">
        <v>22539.119999999999</v>
      </c>
    </row>
    <row r="3143" spans="2:26" x14ac:dyDescent="0.25">
      <c r="B3143" s="3">
        <v>43042</v>
      </c>
      <c r="C3143">
        <v>316.7</v>
      </c>
      <c r="D3143">
        <v>3.4060999999999999</v>
      </c>
      <c r="E3143">
        <v>98.13</v>
      </c>
      <c r="F3143">
        <v>99.945999999999998</v>
      </c>
      <c r="G3143">
        <v>94.941000000000003</v>
      </c>
      <c r="H3143">
        <v>1113.75</v>
      </c>
      <c r="I3143">
        <v>1.1608000000000001</v>
      </c>
      <c r="J3143">
        <v>6.6390000000000002</v>
      </c>
      <c r="K3143">
        <v>337.71129999999999</v>
      </c>
      <c r="L3143" t="str">
        <v>#N/A N/A</v>
      </c>
      <c r="M3143" t="str">
        <v>#N/A N/A</v>
      </c>
      <c r="N3143">
        <v>1269.9100000000001</v>
      </c>
      <c r="O3143">
        <v>2.984</v>
      </c>
      <c r="P3143">
        <v>9.125</v>
      </c>
      <c r="Q3143">
        <v>3.39</v>
      </c>
      <c r="R3143">
        <v>0.97</v>
      </c>
      <c r="S3143">
        <v>1.44</v>
      </c>
      <c r="T3143">
        <v>1.19</v>
      </c>
      <c r="U3143">
        <v>1476</v>
      </c>
      <c r="V3143">
        <v>2587.84</v>
      </c>
      <c r="W3143">
        <v>6764.44</v>
      </c>
      <c r="X3143">
        <v>11602.4</v>
      </c>
      <c r="Y3143">
        <v>2557.9699999999998</v>
      </c>
      <c r="Z3143">
        <v>22539.119999999999</v>
      </c>
    </row>
    <row r="3144" spans="2:26" x14ac:dyDescent="0.25">
      <c r="B3144" s="3">
        <v>43041</v>
      </c>
      <c r="C3144">
        <v>305.94</v>
      </c>
      <c r="D3144">
        <v>3.3831000000000002</v>
      </c>
      <c r="E3144">
        <v>98.16</v>
      </c>
      <c r="F3144">
        <v>99.881600000000006</v>
      </c>
      <c r="G3144">
        <v>94.685000000000002</v>
      </c>
      <c r="H3144">
        <v>1114.3499999999999</v>
      </c>
      <c r="I3144">
        <v>1.1657999999999999</v>
      </c>
      <c r="J3144">
        <v>6.6093000000000002</v>
      </c>
      <c r="K3144">
        <v>340.41520000000003</v>
      </c>
      <c r="L3144" t="str">
        <v>#N/A N/A</v>
      </c>
      <c r="M3144" t="str">
        <v>#N/A N/A</v>
      </c>
      <c r="N3144">
        <v>1276.1300000000001</v>
      </c>
      <c r="O3144">
        <v>2.9350000000000001</v>
      </c>
      <c r="P3144">
        <v>9.125</v>
      </c>
      <c r="Q3144">
        <v>3.39</v>
      </c>
      <c r="R3144">
        <v>0.96</v>
      </c>
      <c r="S3144">
        <v>1.43</v>
      </c>
      <c r="T3144">
        <v>1.2</v>
      </c>
      <c r="U3144">
        <v>1482</v>
      </c>
      <c r="V3144">
        <v>2579.85</v>
      </c>
      <c r="W3144">
        <v>6714.94</v>
      </c>
      <c r="X3144">
        <v>11598.36</v>
      </c>
      <c r="Y3144">
        <v>2546.36</v>
      </c>
      <c r="Z3144">
        <v>22539.119999999999</v>
      </c>
    </row>
    <row r="3145" spans="2:26" x14ac:dyDescent="0.25">
      <c r="B3145" s="3">
        <v>43040</v>
      </c>
      <c r="C3145">
        <v>305.82</v>
      </c>
      <c r="D3145">
        <v>3.3673000000000002</v>
      </c>
      <c r="E3145">
        <v>98.16</v>
      </c>
      <c r="F3145">
        <v>99.848699999999994</v>
      </c>
      <c r="G3145">
        <v>94.814999999999998</v>
      </c>
      <c r="H3145">
        <v>1114.4000000000001</v>
      </c>
      <c r="I3145">
        <v>1.1618999999999999</v>
      </c>
      <c r="J3145">
        <v>6.6020000000000003</v>
      </c>
      <c r="K3145">
        <v>340.27429999999998</v>
      </c>
      <c r="L3145" t="str">
        <v>#N/A N/A</v>
      </c>
      <c r="M3145" t="str">
        <v>#N/A N/A</v>
      </c>
      <c r="N3145">
        <v>1274.6600000000001</v>
      </c>
      <c r="O3145">
        <v>2.8929999999999998</v>
      </c>
      <c r="P3145">
        <v>9.0250000000000004</v>
      </c>
      <c r="Q3145">
        <v>3.37</v>
      </c>
      <c r="R3145">
        <v>0.95</v>
      </c>
      <c r="S3145">
        <v>1.42</v>
      </c>
      <c r="T3145">
        <v>1.2</v>
      </c>
      <c r="U3145">
        <v>1496</v>
      </c>
      <c r="V3145">
        <v>2579.36</v>
      </c>
      <c r="W3145">
        <v>6716.53</v>
      </c>
      <c r="X3145">
        <v>11636.49</v>
      </c>
      <c r="Y3145">
        <v>2556.4699999999998</v>
      </c>
      <c r="Z3145">
        <v>22420.080000000002</v>
      </c>
    </row>
    <row r="3146" spans="2:26" x14ac:dyDescent="0.25">
      <c r="B3146" s="3">
        <v>43039</v>
      </c>
      <c r="C3146">
        <v>306.68</v>
      </c>
      <c r="D3146">
        <v>3.3776000000000002</v>
      </c>
      <c r="E3146">
        <v>98.16</v>
      </c>
      <c r="F3146">
        <v>99.842600000000004</v>
      </c>
      <c r="G3146">
        <v>94.552000000000007</v>
      </c>
      <c r="H3146">
        <v>1120.4000000000001</v>
      </c>
      <c r="I3146">
        <v>1.1646000000000001</v>
      </c>
      <c r="J3146">
        <v>6.6349999999999998</v>
      </c>
      <c r="K3146">
        <v>341.74400000000003</v>
      </c>
      <c r="L3146" t="str">
        <v>#N/A N/A</v>
      </c>
      <c r="M3146" t="str">
        <v>#N/A N/A</v>
      </c>
      <c r="N3146">
        <v>1271.45</v>
      </c>
      <c r="O3146">
        <v>2.8959999999999999</v>
      </c>
      <c r="P3146">
        <v>9.0250000000000004</v>
      </c>
      <c r="Q3146">
        <v>3.38</v>
      </c>
      <c r="R3146">
        <v>0.95</v>
      </c>
      <c r="S3146">
        <v>1.42</v>
      </c>
      <c r="T3146">
        <v>1.21</v>
      </c>
      <c r="U3146">
        <v>1522</v>
      </c>
      <c r="V3146">
        <v>2575.2600000000002</v>
      </c>
      <c r="W3146">
        <v>6727.67</v>
      </c>
      <c r="X3146">
        <v>11507.72</v>
      </c>
      <c r="Y3146">
        <v>2523.4299999999998</v>
      </c>
      <c r="Z3146">
        <v>22011.61</v>
      </c>
    </row>
    <row r="3147" spans="2:26" x14ac:dyDescent="0.25">
      <c r="B3147" s="3">
        <v>43038</v>
      </c>
      <c r="C3147">
        <v>305.79000000000002</v>
      </c>
      <c r="D3147">
        <v>3.3841000000000001</v>
      </c>
      <c r="E3147">
        <v>98.17</v>
      </c>
      <c r="F3147">
        <v>99.829599999999999</v>
      </c>
      <c r="G3147">
        <v>94.56</v>
      </c>
      <c r="H3147">
        <v>1124.75</v>
      </c>
      <c r="I3147">
        <v>1.1651</v>
      </c>
      <c r="J3147">
        <v>6.6464999999999996</v>
      </c>
      <c r="K3147">
        <v>341.9812</v>
      </c>
      <c r="L3147" t="str">
        <v>#N/A N/A</v>
      </c>
      <c r="M3147" t="str">
        <v>#N/A N/A</v>
      </c>
      <c r="N3147">
        <v>1276.29</v>
      </c>
      <c r="O3147">
        <v>2.9660000000000002</v>
      </c>
      <c r="P3147">
        <v>8.9949999999999992</v>
      </c>
      <c r="Q3147">
        <v>3.37</v>
      </c>
      <c r="R3147">
        <v>0.94</v>
      </c>
      <c r="S3147">
        <v>1.41</v>
      </c>
      <c r="T3147">
        <v>1.22</v>
      </c>
      <c r="U3147">
        <v>1534</v>
      </c>
      <c r="V3147">
        <v>2572.83</v>
      </c>
      <c r="W3147">
        <v>6698.96</v>
      </c>
      <c r="X3147">
        <v>11563.38</v>
      </c>
      <c r="Y3147">
        <v>2501.9299999999998</v>
      </c>
      <c r="Z3147">
        <v>22011.67</v>
      </c>
    </row>
    <row r="3148" spans="2:26" x14ac:dyDescent="0.25">
      <c r="B3148" s="3">
        <v>43037</v>
      </c>
      <c r="C3148">
        <v>305.52999999999997</v>
      </c>
      <c r="D3148">
        <v>3.3734000000000002</v>
      </c>
      <c r="E3148">
        <v>98.19</v>
      </c>
      <c r="F3148">
        <v>99.819599999999994</v>
      </c>
      <c r="G3148">
        <v>94.915999999999997</v>
      </c>
      <c r="H3148">
        <v>1130.4000000000001</v>
      </c>
      <c r="I3148">
        <v>1.1608000000000001</v>
      </c>
      <c r="J3148">
        <v>6.6505000000000001</v>
      </c>
      <c r="K3148">
        <v>346.291</v>
      </c>
      <c r="L3148" t="str">
        <v>#N/A N/A</v>
      </c>
      <c r="M3148" t="str">
        <v>#N/A N/A</v>
      </c>
      <c r="N3148">
        <v>1273.3499999999999</v>
      </c>
      <c r="O3148">
        <v>2.7519999999999998</v>
      </c>
      <c r="P3148">
        <v>8.9949999999999992</v>
      </c>
      <c r="Q3148">
        <v>3.34</v>
      </c>
      <c r="R3148">
        <v>0.94</v>
      </c>
      <c r="S3148">
        <v>1.41</v>
      </c>
      <c r="T3148">
        <v>1.22</v>
      </c>
      <c r="U3148">
        <v>1546</v>
      </c>
      <c r="V3148">
        <v>2581.0700000000002</v>
      </c>
      <c r="W3148">
        <v>6701.26</v>
      </c>
      <c r="X3148">
        <v>11643.57</v>
      </c>
      <c r="Y3148">
        <v>2496.63</v>
      </c>
      <c r="Z3148">
        <v>22008.45</v>
      </c>
    </row>
    <row r="3149" spans="2:26" x14ac:dyDescent="0.25">
      <c r="B3149" s="3">
        <v>43036</v>
      </c>
      <c r="C3149">
        <v>305.52999999999997</v>
      </c>
      <c r="D3149">
        <v>3.3734000000000002</v>
      </c>
      <c r="E3149">
        <v>98.19</v>
      </c>
      <c r="F3149">
        <v>99.819599999999994</v>
      </c>
      <c r="G3149">
        <v>94.915999999999997</v>
      </c>
      <c r="H3149">
        <v>1130.4000000000001</v>
      </c>
      <c r="I3149">
        <v>1.1608000000000001</v>
      </c>
      <c r="J3149">
        <v>6.6505000000000001</v>
      </c>
      <c r="K3149">
        <v>346.291</v>
      </c>
      <c r="L3149" t="str">
        <v>#N/A N/A</v>
      </c>
      <c r="M3149" t="str">
        <v>#N/A N/A</v>
      </c>
      <c r="N3149">
        <v>1273.3499999999999</v>
      </c>
      <c r="O3149">
        <v>2.7519999999999998</v>
      </c>
      <c r="P3149">
        <v>8.9949999999999992</v>
      </c>
      <c r="Q3149">
        <v>3.34</v>
      </c>
      <c r="R3149">
        <v>0.94</v>
      </c>
      <c r="S3149">
        <v>1.41</v>
      </c>
      <c r="T3149">
        <v>1.22</v>
      </c>
      <c r="U3149">
        <v>1546</v>
      </c>
      <c r="V3149">
        <v>2581.0700000000002</v>
      </c>
      <c r="W3149">
        <v>6701.26</v>
      </c>
      <c r="X3149">
        <v>11643.57</v>
      </c>
      <c r="Y3149">
        <v>2496.63</v>
      </c>
      <c r="Z3149">
        <v>22008.45</v>
      </c>
    </row>
    <row r="3150" spans="2:26" x14ac:dyDescent="0.25">
      <c r="B3150" s="3">
        <v>43035</v>
      </c>
      <c r="C3150">
        <v>305.52999999999997</v>
      </c>
      <c r="D3150">
        <v>3.3734000000000002</v>
      </c>
      <c r="E3150">
        <v>98.18</v>
      </c>
      <c r="F3150">
        <v>99.819599999999994</v>
      </c>
      <c r="G3150">
        <v>94.915999999999997</v>
      </c>
      <c r="H3150">
        <v>1130.4000000000001</v>
      </c>
      <c r="I3150">
        <v>1.1608000000000001</v>
      </c>
      <c r="J3150">
        <v>6.6505000000000001</v>
      </c>
      <c r="K3150">
        <v>346.291</v>
      </c>
      <c r="L3150" t="str">
        <v>#N/A N/A</v>
      </c>
      <c r="M3150" t="str">
        <v>#N/A N/A</v>
      </c>
      <c r="N3150">
        <v>1273.3499999999999</v>
      </c>
      <c r="O3150">
        <v>2.7519999999999998</v>
      </c>
      <c r="P3150">
        <v>8.9949999999999992</v>
      </c>
      <c r="Q3150">
        <v>3.34</v>
      </c>
      <c r="R3150">
        <v>0.94</v>
      </c>
      <c r="S3150">
        <v>1.41</v>
      </c>
      <c r="T3150">
        <v>1.22</v>
      </c>
      <c r="U3150">
        <v>1546</v>
      </c>
      <c r="V3150">
        <v>2581.0700000000002</v>
      </c>
      <c r="W3150">
        <v>6701.26</v>
      </c>
      <c r="X3150">
        <v>11643.57</v>
      </c>
      <c r="Y3150">
        <v>2496.63</v>
      </c>
      <c r="Z3150">
        <v>22008.45</v>
      </c>
    </row>
    <row r="3151" spans="2:26" x14ac:dyDescent="0.25">
      <c r="B3151" s="3">
        <v>43034</v>
      </c>
      <c r="C3151">
        <v>307.52999999999997</v>
      </c>
      <c r="D3151">
        <v>3.3462000000000001</v>
      </c>
      <c r="E3151">
        <v>98.2</v>
      </c>
      <c r="F3151">
        <v>99.826300000000003</v>
      </c>
      <c r="G3151">
        <v>94.611999999999995</v>
      </c>
      <c r="H3151">
        <v>1124.55</v>
      </c>
      <c r="I3151">
        <v>1.1651</v>
      </c>
      <c r="J3151">
        <v>6.6425999999999998</v>
      </c>
      <c r="K3151">
        <v>343.01670000000001</v>
      </c>
      <c r="L3151" t="str">
        <v>#N/A N/A</v>
      </c>
      <c r="M3151" t="str">
        <v>#N/A N/A</v>
      </c>
      <c r="N3151">
        <v>1266.99</v>
      </c>
      <c r="O3151">
        <v>2.89</v>
      </c>
      <c r="P3151">
        <v>8.85</v>
      </c>
      <c r="Q3151">
        <v>3.29</v>
      </c>
      <c r="R3151">
        <v>0.94</v>
      </c>
      <c r="S3151">
        <v>1.41</v>
      </c>
      <c r="T3151">
        <v>1.22</v>
      </c>
      <c r="U3151">
        <v>1555</v>
      </c>
      <c r="V3151">
        <v>2560.4</v>
      </c>
      <c r="W3151">
        <v>6556.77</v>
      </c>
      <c r="X3151">
        <v>11446.21</v>
      </c>
      <c r="Y3151">
        <v>2480.63</v>
      </c>
      <c r="Z3151">
        <v>21739.78</v>
      </c>
    </row>
    <row r="3152" spans="2:26" x14ac:dyDescent="0.25">
      <c r="B3152" s="3">
        <v>43033</v>
      </c>
      <c r="C3152">
        <v>304.33</v>
      </c>
      <c r="D3152">
        <v>3.3315999999999999</v>
      </c>
      <c r="E3152">
        <v>98.19</v>
      </c>
      <c r="F3152">
        <v>99.827600000000004</v>
      </c>
      <c r="G3152">
        <v>93.710999999999999</v>
      </c>
      <c r="H3152">
        <v>1127.9000000000001</v>
      </c>
      <c r="I3152">
        <v>1.1813</v>
      </c>
      <c r="J3152">
        <v>6.6391</v>
      </c>
      <c r="K3152">
        <v>348.57369999999997</v>
      </c>
      <c r="L3152" t="str">
        <v>#N/A N/A</v>
      </c>
      <c r="M3152" t="str">
        <v>#N/A N/A</v>
      </c>
      <c r="N3152">
        <v>1277.53</v>
      </c>
      <c r="O3152">
        <v>2.919</v>
      </c>
      <c r="P3152">
        <v>8.7850000000000001</v>
      </c>
      <c r="Q3152">
        <v>3.3</v>
      </c>
      <c r="R3152">
        <v>0.94</v>
      </c>
      <c r="S3152">
        <v>1.41</v>
      </c>
      <c r="T3152">
        <v>1.22</v>
      </c>
      <c r="U3152">
        <v>1573</v>
      </c>
      <c r="V3152">
        <v>2557.15</v>
      </c>
      <c r="W3152">
        <v>6563.89</v>
      </c>
      <c r="X3152">
        <v>11493.3</v>
      </c>
      <c r="Y3152">
        <v>2492.5</v>
      </c>
      <c r="Z3152">
        <v>21707.62</v>
      </c>
    </row>
    <row r="3153" spans="2:26" x14ac:dyDescent="0.25">
      <c r="B3153" s="3">
        <v>43032</v>
      </c>
      <c r="C3153">
        <v>304.31</v>
      </c>
      <c r="D3153">
        <v>3.3163999999999998</v>
      </c>
      <c r="E3153">
        <v>98.2</v>
      </c>
      <c r="F3153">
        <v>99.824399999999997</v>
      </c>
      <c r="G3153">
        <v>93.772000000000006</v>
      </c>
      <c r="H3153">
        <v>1127.45</v>
      </c>
      <c r="I3153">
        <v>1.1760999999999999</v>
      </c>
      <c r="J3153">
        <v>6.6357999999999997</v>
      </c>
      <c r="K3153">
        <v>348.18459999999999</v>
      </c>
      <c r="L3153" t="str">
        <v>#N/A N/A</v>
      </c>
      <c r="M3153" t="str">
        <v>#N/A N/A</v>
      </c>
      <c r="N3153">
        <v>1276.58</v>
      </c>
      <c r="O3153">
        <v>2.9740000000000002</v>
      </c>
      <c r="P3153">
        <v>8.82</v>
      </c>
      <c r="Q3153">
        <v>3.26</v>
      </c>
      <c r="R3153">
        <v>0.94</v>
      </c>
      <c r="S3153">
        <v>1.42</v>
      </c>
      <c r="T3153">
        <v>1.23</v>
      </c>
      <c r="U3153">
        <v>1588</v>
      </c>
      <c r="V3153">
        <v>2569.13</v>
      </c>
      <c r="W3153">
        <v>6598.43</v>
      </c>
      <c r="X3153">
        <v>11405.55</v>
      </c>
      <c r="Y3153">
        <v>2490.4899999999998</v>
      </c>
      <c r="Z3153">
        <v>21805.17</v>
      </c>
    </row>
    <row r="3154" spans="2:26" x14ac:dyDescent="0.25">
      <c r="B3154" s="3">
        <v>43031</v>
      </c>
      <c r="C3154">
        <v>306.19</v>
      </c>
      <c r="D3154">
        <v>3.3319000000000001</v>
      </c>
      <c r="E3154">
        <v>98.22</v>
      </c>
      <c r="F3154">
        <v>99.811099999999996</v>
      </c>
      <c r="G3154">
        <v>93.936000000000007</v>
      </c>
      <c r="H3154">
        <v>1130.25</v>
      </c>
      <c r="I3154">
        <v>1.1749000000000001</v>
      </c>
      <c r="J3154">
        <v>6.64</v>
      </c>
      <c r="K3154">
        <v>349.2912</v>
      </c>
      <c r="L3154" t="str">
        <v>#N/A N/A</v>
      </c>
      <c r="M3154" t="str">
        <v>#N/A N/A</v>
      </c>
      <c r="N3154">
        <v>1282.27</v>
      </c>
      <c r="O3154">
        <v>2.9910000000000001</v>
      </c>
      <c r="P3154">
        <v>8.82</v>
      </c>
      <c r="Q3154">
        <v>3.28</v>
      </c>
      <c r="R3154">
        <v>0.95</v>
      </c>
      <c r="S3154">
        <v>1.43</v>
      </c>
      <c r="T3154">
        <v>1.24</v>
      </c>
      <c r="U3154">
        <v>1586</v>
      </c>
      <c r="V3154">
        <v>2564.98</v>
      </c>
      <c r="W3154">
        <v>6586.83</v>
      </c>
      <c r="X3154">
        <v>11491.07</v>
      </c>
      <c r="Y3154">
        <v>2490.0500000000002</v>
      </c>
      <c r="Z3154">
        <v>21696.65</v>
      </c>
    </row>
    <row r="3155" spans="2:26" x14ac:dyDescent="0.25">
      <c r="B3155" s="3">
        <v>43030</v>
      </c>
      <c r="C3155">
        <v>303.67</v>
      </c>
      <c r="D3155">
        <v>3.3317000000000001</v>
      </c>
      <c r="E3155">
        <v>98.22</v>
      </c>
      <c r="F3155">
        <v>99.782399999999996</v>
      </c>
      <c r="G3155">
        <v>93.700999999999993</v>
      </c>
      <c r="H3155">
        <v>1131.3</v>
      </c>
      <c r="I3155">
        <v>1.1783999999999999</v>
      </c>
      <c r="J3155">
        <v>6.6204999999999998</v>
      </c>
      <c r="K3155">
        <v>354.51310000000001</v>
      </c>
      <c r="L3155" t="str">
        <v>#N/A N/A</v>
      </c>
      <c r="M3155" t="str">
        <v>#N/A N/A</v>
      </c>
      <c r="N3155">
        <v>1280.47</v>
      </c>
      <c r="O3155">
        <v>2.915</v>
      </c>
      <c r="P3155">
        <v>8.86</v>
      </c>
      <c r="Q3155">
        <v>3.3</v>
      </c>
      <c r="R3155">
        <v>0.96</v>
      </c>
      <c r="S3155">
        <v>1.44</v>
      </c>
      <c r="T3155">
        <v>1.25</v>
      </c>
      <c r="U3155">
        <v>1578</v>
      </c>
      <c r="V3155">
        <v>2575.21</v>
      </c>
      <c r="W3155">
        <v>6629.05</v>
      </c>
      <c r="X3155">
        <v>11558.35</v>
      </c>
      <c r="Y3155">
        <v>2489.54</v>
      </c>
      <c r="Z3155">
        <v>21457.64</v>
      </c>
    </row>
    <row r="3156" spans="2:26" x14ac:dyDescent="0.25">
      <c r="B3156" s="3">
        <v>43029</v>
      </c>
      <c r="C3156">
        <v>303.67</v>
      </c>
      <c r="D3156">
        <v>3.3317000000000001</v>
      </c>
      <c r="E3156">
        <v>98.22</v>
      </c>
      <c r="F3156">
        <v>99.782399999999996</v>
      </c>
      <c r="G3156">
        <v>93.700999999999993</v>
      </c>
      <c r="H3156">
        <v>1131.3</v>
      </c>
      <c r="I3156">
        <v>1.1783999999999999</v>
      </c>
      <c r="J3156">
        <v>6.6204999999999998</v>
      </c>
      <c r="K3156">
        <v>354.51310000000001</v>
      </c>
      <c r="L3156" t="str">
        <v>#N/A N/A</v>
      </c>
      <c r="M3156" t="str">
        <v>#N/A N/A</v>
      </c>
      <c r="N3156">
        <v>1280.47</v>
      </c>
      <c r="O3156">
        <v>2.915</v>
      </c>
      <c r="P3156">
        <v>8.86</v>
      </c>
      <c r="Q3156">
        <v>3.3</v>
      </c>
      <c r="R3156">
        <v>0.96</v>
      </c>
      <c r="S3156">
        <v>1.44</v>
      </c>
      <c r="T3156">
        <v>1.25</v>
      </c>
      <c r="U3156">
        <v>1578</v>
      </c>
      <c r="V3156">
        <v>2575.21</v>
      </c>
      <c r="W3156">
        <v>6629.05</v>
      </c>
      <c r="X3156">
        <v>11558.35</v>
      </c>
      <c r="Y3156">
        <v>2489.54</v>
      </c>
      <c r="Z3156">
        <v>21457.64</v>
      </c>
    </row>
    <row r="3157" spans="2:26" x14ac:dyDescent="0.25">
      <c r="B3157" s="3">
        <v>43028</v>
      </c>
      <c r="C3157">
        <v>303.67</v>
      </c>
      <c r="D3157">
        <v>3.3317000000000001</v>
      </c>
      <c r="E3157">
        <v>98.24</v>
      </c>
      <c r="F3157">
        <v>99.782399999999996</v>
      </c>
      <c r="G3157">
        <v>93.700999999999993</v>
      </c>
      <c r="H3157">
        <v>1131.3</v>
      </c>
      <c r="I3157">
        <v>1.1783999999999999</v>
      </c>
      <c r="J3157">
        <v>6.6204999999999998</v>
      </c>
      <c r="K3157">
        <v>354.51310000000001</v>
      </c>
      <c r="L3157" t="str">
        <v>#N/A N/A</v>
      </c>
      <c r="M3157" t="str">
        <v>#N/A N/A</v>
      </c>
      <c r="N3157">
        <v>1280.47</v>
      </c>
      <c r="O3157">
        <v>2.915</v>
      </c>
      <c r="P3157">
        <v>8.86</v>
      </c>
      <c r="Q3157">
        <v>3.3</v>
      </c>
      <c r="R3157">
        <v>0.96</v>
      </c>
      <c r="S3157">
        <v>1.44</v>
      </c>
      <c r="T3157">
        <v>1.25</v>
      </c>
      <c r="U3157">
        <v>1578</v>
      </c>
      <c r="V3157">
        <v>2575.21</v>
      </c>
      <c r="W3157">
        <v>6629.05</v>
      </c>
      <c r="X3157">
        <v>11558.35</v>
      </c>
      <c r="Y3157">
        <v>2489.54</v>
      </c>
      <c r="Z3157">
        <v>21457.64</v>
      </c>
    </row>
    <row r="3158" spans="2:26" x14ac:dyDescent="0.25">
      <c r="B3158" s="3">
        <v>43027</v>
      </c>
      <c r="C3158">
        <v>304.60000000000002</v>
      </c>
      <c r="D3158">
        <v>3.3925000000000001</v>
      </c>
      <c r="E3158">
        <v>98.23</v>
      </c>
      <c r="F3158">
        <v>99.782300000000006</v>
      </c>
      <c r="G3158">
        <v>93.266000000000005</v>
      </c>
      <c r="H3158">
        <v>1132.4000000000001</v>
      </c>
      <c r="I3158">
        <v>1.1852</v>
      </c>
      <c r="J3158">
        <v>6.6138000000000003</v>
      </c>
      <c r="K3158">
        <v>356.03590000000003</v>
      </c>
      <c r="L3158" t="str">
        <v>#N/A N/A</v>
      </c>
      <c r="M3158" t="str">
        <v>#N/A N/A</v>
      </c>
      <c r="N3158">
        <v>1290.1300000000001</v>
      </c>
      <c r="O3158">
        <v>2.8730000000000002</v>
      </c>
      <c r="P3158">
        <v>8.9049999999999994</v>
      </c>
      <c r="Q3158">
        <v>3.39</v>
      </c>
      <c r="R3158">
        <v>0.97</v>
      </c>
      <c r="S3158">
        <v>1.46</v>
      </c>
      <c r="T3158">
        <v>1.25</v>
      </c>
      <c r="U3158">
        <v>1582</v>
      </c>
      <c r="V3158">
        <v>2562.1</v>
      </c>
      <c r="W3158">
        <v>6605.07</v>
      </c>
      <c r="X3158">
        <v>11357.45</v>
      </c>
      <c r="Y3158">
        <v>2473.06</v>
      </c>
      <c r="Z3158">
        <v>21448.52</v>
      </c>
    </row>
    <row r="3159" spans="2:26" x14ac:dyDescent="0.25">
      <c r="B3159" s="3">
        <v>43026</v>
      </c>
      <c r="C3159">
        <v>303.2</v>
      </c>
      <c r="D3159">
        <v>3.3637999999999999</v>
      </c>
      <c r="E3159">
        <v>98.22</v>
      </c>
      <c r="F3159">
        <v>99.785399999999996</v>
      </c>
      <c r="G3159">
        <v>93.363</v>
      </c>
      <c r="H3159">
        <v>1130</v>
      </c>
      <c r="I3159">
        <v>1.1787000000000001</v>
      </c>
      <c r="J3159">
        <v>6.6273999999999997</v>
      </c>
      <c r="K3159">
        <v>357.25009999999997</v>
      </c>
      <c r="L3159" t="str">
        <v>#N/A N/A</v>
      </c>
      <c r="M3159" t="str">
        <v>#N/A N/A</v>
      </c>
      <c r="N3159">
        <v>1281.08</v>
      </c>
      <c r="O3159">
        <v>2.8540000000000001</v>
      </c>
      <c r="P3159">
        <v>8.9499999999999993</v>
      </c>
      <c r="Q3159">
        <v>3.37</v>
      </c>
      <c r="R3159">
        <v>0.97</v>
      </c>
      <c r="S3159">
        <v>1.46</v>
      </c>
      <c r="T3159">
        <v>1.25</v>
      </c>
      <c r="U3159">
        <v>1566</v>
      </c>
      <c r="V3159">
        <v>2561.2600000000002</v>
      </c>
      <c r="W3159">
        <v>6624.22</v>
      </c>
      <c r="X3159">
        <v>11621.95</v>
      </c>
      <c r="Y3159">
        <v>2482.91</v>
      </c>
      <c r="Z3159">
        <v>21363.05</v>
      </c>
    </row>
    <row r="3160" spans="2:26" x14ac:dyDescent="0.25">
      <c r="B3160" s="3">
        <v>43025</v>
      </c>
      <c r="C3160">
        <v>307.17</v>
      </c>
      <c r="D3160">
        <v>3.411</v>
      </c>
      <c r="E3160">
        <v>98.19</v>
      </c>
      <c r="F3160">
        <v>99.764499999999998</v>
      </c>
      <c r="G3160">
        <v>93.486000000000004</v>
      </c>
      <c r="H3160">
        <v>1132.5</v>
      </c>
      <c r="I3160">
        <v>1.1766000000000001</v>
      </c>
      <c r="J3160">
        <v>6.6235999999999997</v>
      </c>
      <c r="K3160">
        <v>358.1934</v>
      </c>
      <c r="L3160" t="str">
        <v>#N/A N/A</v>
      </c>
      <c r="M3160" t="str">
        <v>#N/A N/A</v>
      </c>
      <c r="N3160">
        <v>1285.1199999999999</v>
      </c>
      <c r="O3160">
        <v>2.9620000000000002</v>
      </c>
      <c r="P3160">
        <v>8.9499999999999993</v>
      </c>
      <c r="Q3160">
        <v>3.41</v>
      </c>
      <c r="R3160">
        <v>0.98</v>
      </c>
      <c r="S3160">
        <v>1.47</v>
      </c>
      <c r="T3160">
        <v>1.25</v>
      </c>
      <c r="U3160">
        <v>1552</v>
      </c>
      <c r="V3160">
        <v>2559.36</v>
      </c>
      <c r="W3160">
        <v>6623.66</v>
      </c>
      <c r="X3160">
        <v>11568.31</v>
      </c>
      <c r="Y3160">
        <v>2484.37</v>
      </c>
      <c r="Z3160">
        <v>21336.12</v>
      </c>
    </row>
    <row r="3161" spans="2:26" x14ac:dyDescent="0.25">
      <c r="B3161" s="3">
        <v>43024</v>
      </c>
      <c r="C3161">
        <v>307.48</v>
      </c>
      <c r="D3161">
        <v>3.4302000000000001</v>
      </c>
      <c r="E3161">
        <v>98.15</v>
      </c>
      <c r="F3161">
        <v>99.751199999999997</v>
      </c>
      <c r="G3161">
        <v>93.311999999999998</v>
      </c>
      <c r="H3161">
        <v>1127.8499999999999</v>
      </c>
      <c r="I3161">
        <v>1.1796</v>
      </c>
      <c r="J3161">
        <v>6.5898000000000003</v>
      </c>
      <c r="K3161">
        <v>355.80829999999997</v>
      </c>
      <c r="L3161" t="str">
        <v>#N/A N/A</v>
      </c>
      <c r="M3161" t="str">
        <v>#N/A N/A</v>
      </c>
      <c r="N3161">
        <v>1295.79</v>
      </c>
      <c r="O3161">
        <v>2.9460000000000002</v>
      </c>
      <c r="P3161">
        <v>8.9499999999999993</v>
      </c>
      <c r="Q3161">
        <v>3.42</v>
      </c>
      <c r="R3161">
        <v>0.98</v>
      </c>
      <c r="S3161">
        <v>1.46</v>
      </c>
      <c r="T3161">
        <v>1.25</v>
      </c>
      <c r="U3161">
        <v>1523</v>
      </c>
      <c r="V3161">
        <v>2557.64</v>
      </c>
      <c r="W3161">
        <v>6624.01</v>
      </c>
      <c r="X3161">
        <v>11602.92</v>
      </c>
      <c r="Y3161">
        <v>2480.0500000000002</v>
      </c>
      <c r="Z3161">
        <v>21255.56</v>
      </c>
    </row>
    <row r="3162" spans="2:26" x14ac:dyDescent="0.25">
      <c r="B3162" s="3">
        <v>43023</v>
      </c>
      <c r="C3162">
        <v>309.62</v>
      </c>
      <c r="D3162">
        <v>3.4676999999999998</v>
      </c>
      <c r="E3162">
        <v>98.13</v>
      </c>
      <c r="F3162">
        <v>99.750699999999995</v>
      </c>
      <c r="G3162">
        <v>93.090999999999994</v>
      </c>
      <c r="H3162">
        <v>1129</v>
      </c>
      <c r="I3162">
        <v>1.1819999999999999</v>
      </c>
      <c r="J3162">
        <v>6.5796000000000001</v>
      </c>
      <c r="K3162">
        <v>358.18490000000003</v>
      </c>
      <c r="L3162" t="str">
        <v>#N/A N/A</v>
      </c>
      <c r="M3162" t="str">
        <v>#N/A N/A</v>
      </c>
      <c r="N3162">
        <v>1303.82</v>
      </c>
      <c r="O3162">
        <v>3</v>
      </c>
      <c r="P3162">
        <v>8.27</v>
      </c>
      <c r="Q3162">
        <v>3.48</v>
      </c>
      <c r="R3162">
        <v>0.98</v>
      </c>
      <c r="S3162">
        <v>1.46</v>
      </c>
      <c r="T3162">
        <v>1.25</v>
      </c>
      <c r="U3162">
        <v>1485</v>
      </c>
      <c r="V3162">
        <v>2553.17</v>
      </c>
      <c r="W3162">
        <v>6605.8</v>
      </c>
      <c r="X3162">
        <v>11519.81</v>
      </c>
      <c r="Y3162">
        <v>2473.62</v>
      </c>
      <c r="Z3162">
        <v>21155.18</v>
      </c>
    </row>
    <row r="3163" spans="2:26" x14ac:dyDescent="0.25">
      <c r="B3163" s="3">
        <v>43022</v>
      </c>
      <c r="C3163">
        <v>309.62</v>
      </c>
      <c r="D3163">
        <v>3.4676999999999998</v>
      </c>
      <c r="E3163">
        <v>98.13</v>
      </c>
      <c r="F3163">
        <v>99.750699999999995</v>
      </c>
      <c r="G3163">
        <v>93.090999999999994</v>
      </c>
      <c r="H3163">
        <v>1129</v>
      </c>
      <c r="I3163">
        <v>1.1819999999999999</v>
      </c>
      <c r="J3163">
        <v>6.5796000000000001</v>
      </c>
      <c r="K3163">
        <v>358.18490000000003</v>
      </c>
      <c r="L3163" t="str">
        <v>#N/A N/A</v>
      </c>
      <c r="M3163" t="str">
        <v>#N/A N/A</v>
      </c>
      <c r="N3163">
        <v>1303.82</v>
      </c>
      <c r="O3163">
        <v>3</v>
      </c>
      <c r="P3163">
        <v>8.27</v>
      </c>
      <c r="Q3163">
        <v>3.48</v>
      </c>
      <c r="R3163">
        <v>0.98</v>
      </c>
      <c r="S3163">
        <v>1.46</v>
      </c>
      <c r="T3163">
        <v>1.25</v>
      </c>
      <c r="U3163">
        <v>1485</v>
      </c>
      <c r="V3163">
        <v>2553.17</v>
      </c>
      <c r="W3163">
        <v>6605.8</v>
      </c>
      <c r="X3163">
        <v>11519.81</v>
      </c>
      <c r="Y3163">
        <v>2473.62</v>
      </c>
      <c r="Z3163">
        <v>21155.18</v>
      </c>
    </row>
    <row r="3164" spans="2:26" x14ac:dyDescent="0.25">
      <c r="B3164" s="3">
        <v>43021</v>
      </c>
      <c r="C3164">
        <v>309.62</v>
      </c>
      <c r="D3164">
        <v>3.4676999999999998</v>
      </c>
      <c r="E3164">
        <v>98.09</v>
      </c>
      <c r="F3164">
        <v>99.750699999999995</v>
      </c>
      <c r="G3164">
        <v>93.090999999999994</v>
      </c>
      <c r="H3164">
        <v>1129</v>
      </c>
      <c r="I3164">
        <v>1.1819999999999999</v>
      </c>
      <c r="J3164">
        <v>6.5796000000000001</v>
      </c>
      <c r="K3164">
        <v>358.18490000000003</v>
      </c>
      <c r="L3164" t="str">
        <v>#N/A N/A</v>
      </c>
      <c r="M3164" t="str">
        <v>#N/A N/A</v>
      </c>
      <c r="N3164">
        <v>1303.82</v>
      </c>
      <c r="O3164">
        <v>3</v>
      </c>
      <c r="P3164">
        <v>8.27</v>
      </c>
      <c r="Q3164">
        <v>3.48</v>
      </c>
      <c r="R3164">
        <v>0.98</v>
      </c>
      <c r="S3164">
        <v>1.46</v>
      </c>
      <c r="T3164">
        <v>1.25</v>
      </c>
      <c r="U3164">
        <v>1485</v>
      </c>
      <c r="V3164">
        <v>2553.17</v>
      </c>
      <c r="W3164">
        <v>6605.8</v>
      </c>
      <c r="X3164">
        <v>11519.81</v>
      </c>
      <c r="Y3164">
        <v>2473.62</v>
      </c>
      <c r="Z3164">
        <v>21155.18</v>
      </c>
    </row>
    <row r="3165" spans="2:26" x14ac:dyDescent="0.25">
      <c r="B3165" s="3">
        <v>43020</v>
      </c>
      <c r="C3165">
        <v>306.69</v>
      </c>
      <c r="D3165">
        <v>3.4447000000000001</v>
      </c>
      <c r="E3165">
        <v>98.09</v>
      </c>
      <c r="F3165">
        <v>99.783199999999994</v>
      </c>
      <c r="G3165">
        <v>93.057000000000002</v>
      </c>
      <c r="H3165">
        <v>1133.1500000000001</v>
      </c>
      <c r="I3165">
        <v>1.1830000000000001</v>
      </c>
      <c r="J3165">
        <v>6.5875000000000004</v>
      </c>
      <c r="K3165">
        <v>357.18729999999999</v>
      </c>
      <c r="L3165" t="str">
        <v>#N/A N/A</v>
      </c>
      <c r="M3165" t="str">
        <v>#N/A N/A</v>
      </c>
      <c r="N3165">
        <v>1293.72</v>
      </c>
      <c r="O3165">
        <v>2.9889999999999999</v>
      </c>
      <c r="P3165">
        <v>8.27</v>
      </c>
      <c r="Q3165">
        <v>3.44</v>
      </c>
      <c r="R3165">
        <v>0.98</v>
      </c>
      <c r="S3165">
        <v>1.46</v>
      </c>
      <c r="T3165">
        <v>1.26</v>
      </c>
      <c r="U3165">
        <v>1458</v>
      </c>
      <c r="V3165">
        <v>2550.9299999999998</v>
      </c>
      <c r="W3165">
        <v>6591.51</v>
      </c>
      <c r="X3165">
        <v>11500.34</v>
      </c>
      <c r="Y3165">
        <v>2474.7600000000002</v>
      </c>
      <c r="Z3165">
        <v>20954.72</v>
      </c>
    </row>
    <row r="3166" spans="2:26" x14ac:dyDescent="0.25">
      <c r="B3166" s="3">
        <v>43019</v>
      </c>
      <c r="C3166">
        <v>307.10000000000002</v>
      </c>
      <c r="D3166">
        <v>3.4361999999999999</v>
      </c>
      <c r="E3166">
        <v>98.08</v>
      </c>
      <c r="F3166">
        <v>99.782300000000006</v>
      </c>
      <c r="G3166">
        <v>93.015000000000001</v>
      </c>
      <c r="H3166">
        <v>1135.1500000000001</v>
      </c>
      <c r="I3166">
        <v>1.1859</v>
      </c>
      <c r="J3166">
        <v>6.5903</v>
      </c>
      <c r="K3166">
        <v>356.81389999999999</v>
      </c>
      <c r="L3166" t="str">
        <v>#N/A N/A</v>
      </c>
      <c r="M3166" t="str">
        <v>#N/A N/A</v>
      </c>
      <c r="N3166">
        <v>1291.72</v>
      </c>
      <c r="O3166">
        <v>2.8889999999999998</v>
      </c>
      <c r="P3166">
        <v>8.27</v>
      </c>
      <c r="Q3166">
        <v>3.41</v>
      </c>
      <c r="R3166">
        <v>0.98</v>
      </c>
      <c r="S3166">
        <v>1.45</v>
      </c>
      <c r="T3166">
        <v>1.26</v>
      </c>
      <c r="U3166">
        <v>1433</v>
      </c>
      <c r="V3166">
        <v>2555.2399999999998</v>
      </c>
      <c r="W3166">
        <v>6603.55</v>
      </c>
      <c r="X3166">
        <v>11411.41</v>
      </c>
      <c r="Y3166">
        <v>2458.16</v>
      </c>
      <c r="Z3166">
        <v>20881.27</v>
      </c>
    </row>
    <row r="3167" spans="2:26" x14ac:dyDescent="0.25">
      <c r="B3167" s="3">
        <v>43018</v>
      </c>
      <c r="C3167">
        <v>307.49</v>
      </c>
      <c r="D3167">
        <v>3.4519000000000002</v>
      </c>
      <c r="E3167">
        <v>98.07</v>
      </c>
      <c r="F3167">
        <v>99.790899999999993</v>
      </c>
      <c r="G3167">
        <v>93.29</v>
      </c>
      <c r="H3167">
        <v>1135.2</v>
      </c>
      <c r="I3167">
        <v>1.1808000000000001</v>
      </c>
      <c r="J3167">
        <v>6.5743</v>
      </c>
      <c r="K3167">
        <v>357.0102</v>
      </c>
      <c r="L3167" t="str">
        <v>#N/A N/A</v>
      </c>
      <c r="M3167" t="str">
        <v>#N/A N/A</v>
      </c>
      <c r="N3167">
        <v>1288.03</v>
      </c>
      <c r="O3167">
        <v>2.891</v>
      </c>
      <c r="P3167">
        <v>8.27</v>
      </c>
      <c r="Q3167">
        <v>3.42</v>
      </c>
      <c r="R3167">
        <v>0.98</v>
      </c>
      <c r="S3167">
        <v>1.45</v>
      </c>
      <c r="T3167">
        <v>1.27</v>
      </c>
      <c r="U3167">
        <v>1418</v>
      </c>
      <c r="V3167">
        <v>2550.64</v>
      </c>
      <c r="W3167">
        <v>6587.25</v>
      </c>
      <c r="X3167">
        <v>11418.76</v>
      </c>
      <c r="Y3167">
        <v>2433.81</v>
      </c>
      <c r="Z3167">
        <v>20823.509999999998</v>
      </c>
    </row>
    <row r="3168" spans="2:26" x14ac:dyDescent="0.25">
      <c r="B3168" s="3">
        <v>43017</v>
      </c>
      <c r="C3168">
        <v>305.23</v>
      </c>
      <c r="D3168">
        <v>3.4436</v>
      </c>
      <c r="E3168">
        <v>98.05</v>
      </c>
      <c r="F3168">
        <v>99.785399999999996</v>
      </c>
      <c r="G3168">
        <v>93.674999999999997</v>
      </c>
      <c r="H3168">
        <v>1145.4000000000001</v>
      </c>
      <c r="I3168">
        <v>1.1739999999999999</v>
      </c>
      <c r="J3168">
        <v>6.6250999999999998</v>
      </c>
      <c r="K3168">
        <v>358.73919999999998</v>
      </c>
      <c r="L3168" t="str">
        <v>#N/A N/A</v>
      </c>
      <c r="M3168" t="str">
        <v>#N/A N/A</v>
      </c>
      <c r="N3168">
        <v>1284.05</v>
      </c>
      <c r="O3168">
        <v>2.8330000000000002</v>
      </c>
      <c r="P3168">
        <v>8.27</v>
      </c>
      <c r="Q3168">
        <v>3.41</v>
      </c>
      <c r="R3168">
        <v>0.98</v>
      </c>
      <c r="S3168">
        <v>1.45</v>
      </c>
      <c r="T3168">
        <v>1.27</v>
      </c>
      <c r="U3168">
        <v>1411</v>
      </c>
      <c r="V3168">
        <v>2544.73</v>
      </c>
      <c r="W3168">
        <v>6579.73</v>
      </c>
      <c r="X3168">
        <v>11385.38</v>
      </c>
      <c r="Y3168">
        <v>2394.4699999999998</v>
      </c>
      <c r="Z3168">
        <v>20690.71</v>
      </c>
    </row>
    <row r="3169" spans="2:26" x14ac:dyDescent="0.25">
      <c r="B3169" s="3">
        <v>43016</v>
      </c>
      <c r="C3169">
        <v>305.23</v>
      </c>
      <c r="D3169">
        <v>3.4426999999999999</v>
      </c>
      <c r="E3169">
        <v>98.05</v>
      </c>
      <c r="F3169">
        <v>99.760900000000007</v>
      </c>
      <c r="G3169">
        <v>93.8</v>
      </c>
      <c r="H3169">
        <v>1145.4000000000001</v>
      </c>
      <c r="I3169">
        <v>1.173</v>
      </c>
      <c r="J3169">
        <v>6.6528</v>
      </c>
      <c r="K3169">
        <v>363.05520000000001</v>
      </c>
      <c r="L3169" t="str">
        <v>#N/A N/A</v>
      </c>
      <c r="M3169" t="str">
        <v>#N/A N/A</v>
      </c>
      <c r="N3169">
        <v>1276.68</v>
      </c>
      <c r="O3169">
        <v>2.863</v>
      </c>
      <c r="P3169">
        <v>8.2449999999999992</v>
      </c>
      <c r="Q3169">
        <v>3.41</v>
      </c>
      <c r="R3169">
        <v>0.98</v>
      </c>
      <c r="S3169">
        <v>1.45</v>
      </c>
      <c r="T3169">
        <v>1.27</v>
      </c>
      <c r="U3169">
        <v>1405</v>
      </c>
      <c r="V3169">
        <v>2549.33</v>
      </c>
      <c r="W3169">
        <v>6590.18</v>
      </c>
      <c r="X3169">
        <v>11459.09</v>
      </c>
      <c r="Y3169">
        <v>2394.4699999999998</v>
      </c>
      <c r="Z3169">
        <v>20690.71</v>
      </c>
    </row>
    <row r="3170" spans="2:26" x14ac:dyDescent="0.25">
      <c r="B3170" s="3">
        <v>43015</v>
      </c>
      <c r="C3170">
        <v>305.23</v>
      </c>
      <c r="D3170">
        <v>3.4426999999999999</v>
      </c>
      <c r="E3170">
        <v>98.05</v>
      </c>
      <c r="F3170">
        <v>99.760900000000007</v>
      </c>
      <c r="G3170">
        <v>93.8</v>
      </c>
      <c r="H3170">
        <v>1145.4000000000001</v>
      </c>
      <c r="I3170">
        <v>1.173</v>
      </c>
      <c r="J3170">
        <v>6.6528</v>
      </c>
      <c r="K3170">
        <v>363.05520000000001</v>
      </c>
      <c r="L3170" t="str">
        <v>#N/A N/A</v>
      </c>
      <c r="M3170" t="str">
        <v>#N/A N/A</v>
      </c>
      <c r="N3170">
        <v>1276.68</v>
      </c>
      <c r="O3170">
        <v>2.863</v>
      </c>
      <c r="P3170">
        <v>8.2449999999999992</v>
      </c>
      <c r="Q3170">
        <v>3.41</v>
      </c>
      <c r="R3170">
        <v>0.98</v>
      </c>
      <c r="S3170">
        <v>1.45</v>
      </c>
      <c r="T3170">
        <v>1.27</v>
      </c>
      <c r="U3170">
        <v>1405</v>
      </c>
      <c r="V3170">
        <v>2549.33</v>
      </c>
      <c r="W3170">
        <v>6590.18</v>
      </c>
      <c r="X3170">
        <v>11459.09</v>
      </c>
      <c r="Y3170">
        <v>2394.4699999999998</v>
      </c>
      <c r="Z3170">
        <v>20690.71</v>
      </c>
    </row>
    <row r="3171" spans="2:26" x14ac:dyDescent="0.25">
      <c r="B3171" s="3">
        <v>43014</v>
      </c>
      <c r="C3171">
        <v>305.23</v>
      </c>
      <c r="D3171">
        <v>3.4426999999999999</v>
      </c>
      <c r="E3171">
        <v>98.05</v>
      </c>
      <c r="F3171">
        <v>99.760900000000007</v>
      </c>
      <c r="G3171">
        <v>93.8</v>
      </c>
      <c r="H3171">
        <v>1145.4000000000001</v>
      </c>
      <c r="I3171">
        <v>1.173</v>
      </c>
      <c r="J3171">
        <v>6.6528</v>
      </c>
      <c r="K3171">
        <v>363.05520000000001</v>
      </c>
      <c r="L3171" t="str">
        <v>#N/A N/A</v>
      </c>
      <c r="M3171" t="str">
        <v>#N/A N/A</v>
      </c>
      <c r="N3171">
        <v>1276.68</v>
      </c>
      <c r="O3171">
        <v>2.863</v>
      </c>
      <c r="P3171">
        <v>8.2449999999999992</v>
      </c>
      <c r="Q3171">
        <v>3.41</v>
      </c>
      <c r="R3171">
        <v>0.98</v>
      </c>
      <c r="S3171">
        <v>1.45</v>
      </c>
      <c r="T3171">
        <v>1.27</v>
      </c>
      <c r="U3171">
        <v>1405</v>
      </c>
      <c r="V3171">
        <v>2549.33</v>
      </c>
      <c r="W3171">
        <v>6590.18</v>
      </c>
      <c r="X3171">
        <v>11459.09</v>
      </c>
      <c r="Y3171">
        <v>2394.4699999999998</v>
      </c>
      <c r="Z3171">
        <v>20690.71</v>
      </c>
    </row>
    <row r="3172" spans="2:26" x14ac:dyDescent="0.25">
      <c r="B3172" s="3">
        <v>43013</v>
      </c>
      <c r="C3172">
        <v>303.54000000000002</v>
      </c>
      <c r="D3172">
        <v>3.4424999999999999</v>
      </c>
      <c r="E3172">
        <v>98.04</v>
      </c>
      <c r="F3172">
        <v>99.742999999999995</v>
      </c>
      <c r="G3172">
        <v>93.960999999999999</v>
      </c>
      <c r="H3172">
        <v>1145.4000000000001</v>
      </c>
      <c r="I3172">
        <v>1.1711</v>
      </c>
      <c r="J3172">
        <v>6.6528</v>
      </c>
      <c r="K3172">
        <v>362.22719999999998</v>
      </c>
      <c r="L3172" t="str">
        <v>#N/A N/A</v>
      </c>
      <c r="M3172" t="str">
        <v>#N/A N/A</v>
      </c>
      <c r="N3172">
        <v>1268.22</v>
      </c>
      <c r="O3172">
        <v>2.923</v>
      </c>
      <c r="P3172">
        <v>8.23</v>
      </c>
      <c r="Q3172">
        <v>3.41</v>
      </c>
      <c r="R3172">
        <v>0.98</v>
      </c>
      <c r="S3172">
        <v>1.45</v>
      </c>
      <c r="T3172">
        <v>1.27</v>
      </c>
      <c r="U3172">
        <v>1382</v>
      </c>
      <c r="V3172">
        <v>2552.0700000000002</v>
      </c>
      <c r="W3172">
        <v>6585.36</v>
      </c>
      <c r="X3172">
        <v>11397.17</v>
      </c>
      <c r="Y3172">
        <v>2394.4699999999998</v>
      </c>
      <c r="Z3172">
        <v>20628.560000000001</v>
      </c>
    </row>
    <row r="3173" spans="2:26" x14ac:dyDescent="0.25">
      <c r="B3173" s="3">
        <v>43012</v>
      </c>
      <c r="C3173">
        <v>305</v>
      </c>
      <c r="D3173">
        <v>3.4691999999999998</v>
      </c>
      <c r="E3173">
        <v>98.02</v>
      </c>
      <c r="F3173">
        <v>99.738299999999995</v>
      </c>
      <c r="G3173">
        <v>93.457999999999998</v>
      </c>
      <c r="H3173">
        <v>1145.4000000000001</v>
      </c>
      <c r="I3173">
        <v>1.1758999999999999</v>
      </c>
      <c r="J3173">
        <v>6.6528</v>
      </c>
      <c r="K3173">
        <v>364.64249999999998</v>
      </c>
      <c r="L3173" t="str">
        <v>#N/A N/A</v>
      </c>
      <c r="M3173" t="str">
        <v>#N/A N/A</v>
      </c>
      <c r="N3173">
        <v>1274.8499999999999</v>
      </c>
      <c r="O3173">
        <v>2.94</v>
      </c>
      <c r="P3173">
        <v>8.2149999999999999</v>
      </c>
      <c r="Q3173">
        <v>3.43</v>
      </c>
      <c r="R3173">
        <v>0.99</v>
      </c>
      <c r="S3173">
        <v>1.45</v>
      </c>
      <c r="T3173">
        <v>1.27</v>
      </c>
      <c r="U3173">
        <v>1320</v>
      </c>
      <c r="V3173">
        <v>2537.7399999999998</v>
      </c>
      <c r="W3173">
        <v>6534.63</v>
      </c>
      <c r="X3173">
        <v>11397.17</v>
      </c>
      <c r="Y3173">
        <v>2394.4699999999998</v>
      </c>
      <c r="Z3173">
        <v>20626.66</v>
      </c>
    </row>
    <row r="3174" spans="2:26" x14ac:dyDescent="0.25">
      <c r="B3174" s="3">
        <v>43011</v>
      </c>
      <c r="C3174">
        <v>306.01</v>
      </c>
      <c r="D3174">
        <v>3.4834000000000001</v>
      </c>
      <c r="E3174">
        <v>98</v>
      </c>
      <c r="F3174">
        <v>99.752399999999994</v>
      </c>
      <c r="G3174">
        <v>93.569000000000003</v>
      </c>
      <c r="H3174">
        <v>1145.4000000000001</v>
      </c>
      <c r="I3174">
        <v>1.1744000000000001</v>
      </c>
      <c r="J3174">
        <v>6.6528</v>
      </c>
      <c r="K3174">
        <v>363.65499999999997</v>
      </c>
      <c r="L3174" t="str">
        <v>#N/A N/A</v>
      </c>
      <c r="M3174" t="str">
        <v>#N/A N/A</v>
      </c>
      <c r="N3174">
        <v>1271.6600000000001</v>
      </c>
      <c r="O3174">
        <v>2.895</v>
      </c>
      <c r="P3174">
        <v>8.2149999999999999</v>
      </c>
      <c r="Q3174">
        <v>3.45</v>
      </c>
      <c r="R3174">
        <v>0.99</v>
      </c>
      <c r="S3174">
        <v>1.46</v>
      </c>
      <c r="T3174">
        <v>1.28</v>
      </c>
      <c r="U3174">
        <v>1308</v>
      </c>
      <c r="V3174">
        <v>2534.58</v>
      </c>
      <c r="W3174">
        <v>6531.71</v>
      </c>
      <c r="X3174">
        <v>11305.38</v>
      </c>
      <c r="Y3174">
        <v>2394.4699999999998</v>
      </c>
      <c r="Z3174">
        <v>20614.07</v>
      </c>
    </row>
    <row r="3175" spans="2:26" x14ac:dyDescent="0.25">
      <c r="B3175" s="3">
        <v>43010</v>
      </c>
      <c r="C3175">
        <v>306.44</v>
      </c>
      <c r="D3175">
        <v>3.4937</v>
      </c>
      <c r="E3175">
        <v>97.99</v>
      </c>
      <c r="F3175">
        <v>99.755499999999998</v>
      </c>
      <c r="G3175">
        <v>93.558999999999997</v>
      </c>
      <c r="H3175">
        <v>1145.4000000000001</v>
      </c>
      <c r="I3175">
        <v>1.1733</v>
      </c>
      <c r="J3175">
        <v>6.6528</v>
      </c>
      <c r="K3175">
        <v>363.46980000000002</v>
      </c>
      <c r="L3175" t="str">
        <v>#N/A N/A</v>
      </c>
      <c r="M3175" t="str">
        <v>#N/A N/A</v>
      </c>
      <c r="N3175">
        <v>1271.1300000000001</v>
      </c>
      <c r="O3175">
        <v>2.9159999999999999</v>
      </c>
      <c r="P3175">
        <v>8.17</v>
      </c>
      <c r="Q3175">
        <v>3.45</v>
      </c>
      <c r="R3175">
        <v>1</v>
      </c>
      <c r="S3175">
        <v>1.47</v>
      </c>
      <c r="T3175">
        <v>1.28</v>
      </c>
      <c r="U3175">
        <v>1328</v>
      </c>
      <c r="V3175">
        <v>2529.12</v>
      </c>
      <c r="W3175">
        <v>6516.72</v>
      </c>
      <c r="X3175">
        <v>10910.04</v>
      </c>
      <c r="Y3175">
        <v>2394.4699999999998</v>
      </c>
      <c r="Z3175">
        <v>20400.78</v>
      </c>
    </row>
    <row r="3176" spans="2:26" x14ac:dyDescent="0.25">
      <c r="B3176" s="3">
        <v>43009</v>
      </c>
      <c r="C3176">
        <v>307.63</v>
      </c>
      <c r="D3176">
        <v>3.5</v>
      </c>
      <c r="E3176">
        <v>97.98</v>
      </c>
      <c r="F3176">
        <v>99.7804</v>
      </c>
      <c r="G3176">
        <v>93.075999999999993</v>
      </c>
      <c r="H3176">
        <v>1145.4000000000001</v>
      </c>
      <c r="I3176">
        <v>1.1814</v>
      </c>
      <c r="J3176">
        <v>6.6528</v>
      </c>
      <c r="K3176">
        <v>362.05290000000002</v>
      </c>
      <c r="L3176" t="str">
        <v>#N/A N/A</v>
      </c>
      <c r="M3176" t="str">
        <v>#N/A N/A</v>
      </c>
      <c r="N3176">
        <v>1279.75</v>
      </c>
      <c r="O3176">
        <v>3.0070000000000001</v>
      </c>
      <c r="P3176">
        <v>8.1649999999999991</v>
      </c>
      <c r="Q3176">
        <v>3.47</v>
      </c>
      <c r="R3176">
        <v>1.01</v>
      </c>
      <c r="S3176">
        <v>1.48</v>
      </c>
      <c r="T3176">
        <v>1.29</v>
      </c>
      <c r="U3176">
        <v>1356</v>
      </c>
      <c r="V3176">
        <v>2519.36</v>
      </c>
      <c r="W3176">
        <v>6495.96</v>
      </c>
      <c r="X3176">
        <v>10910.04</v>
      </c>
      <c r="Y3176">
        <v>2394.4699999999998</v>
      </c>
      <c r="Z3176">
        <v>20356.28</v>
      </c>
    </row>
    <row r="3177" spans="2:26" x14ac:dyDescent="0.25">
      <c r="B3177" s="3">
        <v>43008</v>
      </c>
      <c r="C3177">
        <v>307.63</v>
      </c>
      <c r="D3177">
        <v>3.5</v>
      </c>
      <c r="E3177">
        <v>97.98</v>
      </c>
      <c r="F3177">
        <v>99.7804</v>
      </c>
      <c r="G3177">
        <v>93.075999999999993</v>
      </c>
      <c r="H3177">
        <v>1145.4000000000001</v>
      </c>
      <c r="I3177">
        <v>1.1814</v>
      </c>
      <c r="J3177">
        <v>6.6528</v>
      </c>
      <c r="K3177">
        <v>362.05290000000002</v>
      </c>
      <c r="L3177" t="str">
        <v>#N/A N/A</v>
      </c>
      <c r="M3177" t="str">
        <v>#N/A N/A</v>
      </c>
      <c r="N3177">
        <v>1279.75</v>
      </c>
      <c r="O3177">
        <v>3.0070000000000001</v>
      </c>
      <c r="P3177">
        <v>8.1649999999999991</v>
      </c>
      <c r="Q3177">
        <v>3.47</v>
      </c>
      <c r="R3177">
        <v>1.01</v>
      </c>
      <c r="S3177">
        <v>1.48</v>
      </c>
      <c r="T3177">
        <v>1.29</v>
      </c>
      <c r="U3177">
        <v>1356</v>
      </c>
      <c r="V3177">
        <v>2519.36</v>
      </c>
      <c r="W3177">
        <v>6495.96</v>
      </c>
      <c r="X3177">
        <v>10910.04</v>
      </c>
      <c r="Y3177">
        <v>2394.4699999999998</v>
      </c>
      <c r="Z3177">
        <v>20356.28</v>
      </c>
    </row>
    <row r="3178" spans="2:26" x14ac:dyDescent="0.25">
      <c r="B3178" s="3">
        <v>43007</v>
      </c>
      <c r="C3178">
        <v>307.63</v>
      </c>
      <c r="D3178">
        <v>3.5</v>
      </c>
      <c r="E3178">
        <v>97.96</v>
      </c>
      <c r="F3178">
        <v>99.7804</v>
      </c>
      <c r="G3178">
        <v>93.075999999999993</v>
      </c>
      <c r="H3178">
        <v>1145.4000000000001</v>
      </c>
      <c r="I3178">
        <v>1.1814</v>
      </c>
      <c r="J3178">
        <v>6.6528</v>
      </c>
      <c r="K3178">
        <v>362.05290000000002</v>
      </c>
      <c r="L3178" t="str">
        <v>#N/A N/A</v>
      </c>
      <c r="M3178" t="str">
        <v>#N/A N/A</v>
      </c>
      <c r="N3178">
        <v>1279.75</v>
      </c>
      <c r="O3178">
        <v>3.0070000000000001</v>
      </c>
      <c r="P3178">
        <v>8.1649999999999991</v>
      </c>
      <c r="Q3178">
        <v>3.47</v>
      </c>
      <c r="R3178">
        <v>1.01</v>
      </c>
      <c r="S3178">
        <v>1.48</v>
      </c>
      <c r="T3178">
        <v>1.29</v>
      </c>
      <c r="U3178">
        <v>1356</v>
      </c>
      <c r="V3178">
        <v>2519.36</v>
      </c>
      <c r="W3178">
        <v>6495.96</v>
      </c>
      <c r="X3178">
        <v>10910.04</v>
      </c>
      <c r="Y3178">
        <v>2394.4699999999998</v>
      </c>
      <c r="Z3178">
        <v>20356.28</v>
      </c>
    </row>
    <row r="3179" spans="2:26" x14ac:dyDescent="0.25">
      <c r="B3179" s="3">
        <v>43006</v>
      </c>
      <c r="C3179">
        <v>313.60000000000002</v>
      </c>
      <c r="D3179">
        <v>3.5247999999999999</v>
      </c>
      <c r="E3179">
        <v>97.97</v>
      </c>
      <c r="F3179">
        <v>99.783699999999996</v>
      </c>
      <c r="G3179">
        <v>93.084999999999994</v>
      </c>
      <c r="H3179">
        <v>1149.05</v>
      </c>
      <c r="I3179">
        <v>1.1786000000000001</v>
      </c>
      <c r="J3179">
        <v>6.6608000000000001</v>
      </c>
      <c r="K3179">
        <v>360.13420000000002</v>
      </c>
      <c r="L3179" t="str">
        <v>#N/A N/A</v>
      </c>
      <c r="M3179" t="str">
        <v>#N/A N/A</v>
      </c>
      <c r="N3179">
        <v>1287.3</v>
      </c>
      <c r="O3179">
        <v>3.0169999999999999</v>
      </c>
      <c r="P3179">
        <v>8.0549999999999997</v>
      </c>
      <c r="Q3179">
        <v>3.5</v>
      </c>
      <c r="R3179">
        <v>1.03</v>
      </c>
      <c r="S3179">
        <v>1.5</v>
      </c>
      <c r="T3179">
        <v>1.29</v>
      </c>
      <c r="U3179">
        <v>1391</v>
      </c>
      <c r="V3179">
        <v>2510.06</v>
      </c>
      <c r="W3179">
        <v>6453.45</v>
      </c>
      <c r="X3179">
        <v>10874.52</v>
      </c>
      <c r="Y3179">
        <v>2373.14</v>
      </c>
      <c r="Z3179">
        <v>20363.11</v>
      </c>
    </row>
    <row r="3180" spans="2:26" x14ac:dyDescent="0.25">
      <c r="B3180" s="3">
        <v>43005</v>
      </c>
      <c r="C3180">
        <v>314.24</v>
      </c>
      <c r="D3180">
        <v>3.5335999999999999</v>
      </c>
      <c r="E3180">
        <v>97.97</v>
      </c>
      <c r="F3180">
        <v>99.786199999999994</v>
      </c>
      <c r="G3180">
        <v>93.361000000000004</v>
      </c>
      <c r="H3180">
        <v>1140.6500000000001</v>
      </c>
      <c r="I3180">
        <v>1.1745000000000001</v>
      </c>
      <c r="J3180">
        <v>6.6425000000000001</v>
      </c>
      <c r="K3180">
        <v>358.988</v>
      </c>
      <c r="L3180" t="str">
        <v>#N/A N/A</v>
      </c>
      <c r="M3180" t="str">
        <v>#N/A N/A</v>
      </c>
      <c r="N3180">
        <v>1282.78</v>
      </c>
      <c r="O3180">
        <v>2.9740000000000002</v>
      </c>
      <c r="P3180">
        <v>8.0250000000000004</v>
      </c>
      <c r="Q3180">
        <v>3.5</v>
      </c>
      <c r="R3180">
        <v>1.04</v>
      </c>
      <c r="S3180">
        <v>1.52</v>
      </c>
      <c r="T3180">
        <v>1.3</v>
      </c>
      <c r="U3180">
        <v>1429</v>
      </c>
      <c r="V3180">
        <v>2507.04</v>
      </c>
      <c r="W3180">
        <v>6453.26</v>
      </c>
      <c r="X3180">
        <v>11035.78</v>
      </c>
      <c r="Y3180">
        <v>2372.5700000000002</v>
      </c>
      <c r="Z3180">
        <v>20267.05</v>
      </c>
    </row>
    <row r="3181" spans="2:26" x14ac:dyDescent="0.25">
      <c r="B3181" s="3">
        <v>43004</v>
      </c>
      <c r="C3181">
        <v>314.69</v>
      </c>
      <c r="D3181">
        <v>3.5630999999999999</v>
      </c>
      <c r="E3181">
        <v>97.97</v>
      </c>
      <c r="F3181">
        <v>99.794700000000006</v>
      </c>
      <c r="G3181">
        <v>92.965999999999994</v>
      </c>
      <c r="H3181">
        <v>1137.05</v>
      </c>
      <c r="I3181">
        <v>1.1793</v>
      </c>
      <c r="J3181">
        <v>6.64</v>
      </c>
      <c r="K3181">
        <v>359.2706</v>
      </c>
      <c r="L3181" t="str">
        <v>#N/A N/A</v>
      </c>
      <c r="M3181" t="str">
        <v>#N/A N/A</v>
      </c>
      <c r="N3181">
        <v>1293.98</v>
      </c>
      <c r="O3181">
        <v>2.9180000000000001</v>
      </c>
      <c r="P3181">
        <v>8.0250000000000004</v>
      </c>
      <c r="Q3181">
        <v>3.54</v>
      </c>
      <c r="R3181">
        <v>1.05</v>
      </c>
      <c r="S3181">
        <v>1.54</v>
      </c>
      <c r="T3181">
        <v>1.31</v>
      </c>
      <c r="U3181">
        <v>1476</v>
      </c>
      <c r="V3181">
        <v>2496.84</v>
      </c>
      <c r="W3181">
        <v>6380.16</v>
      </c>
      <c r="X3181">
        <v>10968.39</v>
      </c>
      <c r="Y3181">
        <v>2374.3200000000002</v>
      </c>
      <c r="Z3181">
        <v>20330.189999999999</v>
      </c>
    </row>
    <row r="3182" spans="2:26" x14ac:dyDescent="0.25">
      <c r="B3182" s="3">
        <v>43003</v>
      </c>
      <c r="C3182">
        <v>316.72000000000003</v>
      </c>
      <c r="D3182">
        <v>3.5842999999999998</v>
      </c>
      <c r="E3182">
        <v>97.97</v>
      </c>
      <c r="F3182">
        <v>99.804100000000005</v>
      </c>
      <c r="G3182">
        <v>92.647999999999996</v>
      </c>
      <c r="H3182">
        <v>1131.6500000000001</v>
      </c>
      <c r="I3182">
        <v>1.1848000000000001</v>
      </c>
      <c r="J3182">
        <v>6.6215000000000002</v>
      </c>
      <c r="K3182">
        <v>359.15719999999999</v>
      </c>
      <c r="L3182" t="str">
        <v>#N/A N/A</v>
      </c>
      <c r="M3182" t="str">
        <v>#N/A N/A</v>
      </c>
      <c r="N3182">
        <v>1310.78</v>
      </c>
      <c r="O3182">
        <v>2.919</v>
      </c>
      <c r="P3182">
        <v>7.8150000000000004</v>
      </c>
      <c r="Q3182">
        <v>3.57</v>
      </c>
      <c r="R3182">
        <v>1.06</v>
      </c>
      <c r="S3182">
        <v>1.54</v>
      </c>
      <c r="T3182">
        <v>1.31</v>
      </c>
      <c r="U3182">
        <v>1503</v>
      </c>
      <c r="V3182">
        <v>2496.66</v>
      </c>
      <c r="W3182">
        <v>6370.59</v>
      </c>
      <c r="X3182">
        <v>10912.46</v>
      </c>
      <c r="Y3182">
        <v>2380.4</v>
      </c>
      <c r="Z3182">
        <v>20397.580000000002</v>
      </c>
    </row>
    <row r="3183" spans="2:26" x14ac:dyDescent="0.25">
      <c r="B3183" s="3">
        <v>43002</v>
      </c>
      <c r="C3183">
        <v>311.79000000000002</v>
      </c>
      <c r="D3183">
        <v>3.5535999999999999</v>
      </c>
      <c r="E3183">
        <v>97.98</v>
      </c>
      <c r="F3183">
        <v>99.815100000000001</v>
      </c>
      <c r="G3183">
        <v>92.171000000000006</v>
      </c>
      <c r="H3183">
        <v>1136.7</v>
      </c>
      <c r="I3183">
        <v>1.1951000000000001</v>
      </c>
      <c r="J3183">
        <v>6.5900999999999996</v>
      </c>
      <c r="K3183">
        <v>362.49279999999999</v>
      </c>
      <c r="L3183" t="str">
        <v>#N/A N/A</v>
      </c>
      <c r="M3183" t="str">
        <v>#N/A N/A</v>
      </c>
      <c r="N3183">
        <v>1297.3</v>
      </c>
      <c r="O3183">
        <v>2.9590000000000001</v>
      </c>
      <c r="P3183">
        <v>7.7750000000000004</v>
      </c>
      <c r="Q3183">
        <v>3.56</v>
      </c>
      <c r="R3183">
        <v>1.06</v>
      </c>
      <c r="S3183">
        <v>1.54</v>
      </c>
      <c r="T3183">
        <v>1.31</v>
      </c>
      <c r="U3183">
        <v>1502</v>
      </c>
      <c r="V3183">
        <v>2502.2199999999998</v>
      </c>
      <c r="W3183">
        <v>6426.92</v>
      </c>
      <c r="X3183">
        <v>11109</v>
      </c>
      <c r="Y3183">
        <v>2388.71</v>
      </c>
      <c r="Z3183">
        <v>20296.45</v>
      </c>
    </row>
    <row r="3184" spans="2:26" x14ac:dyDescent="0.25">
      <c r="B3184" s="3">
        <v>43001</v>
      </c>
      <c r="C3184">
        <v>311.79000000000002</v>
      </c>
      <c r="D3184">
        <v>3.5535999999999999</v>
      </c>
      <c r="E3184">
        <v>97.98</v>
      </c>
      <c r="F3184">
        <v>99.815100000000001</v>
      </c>
      <c r="G3184">
        <v>92.171000000000006</v>
      </c>
      <c r="H3184">
        <v>1136.7</v>
      </c>
      <c r="I3184">
        <v>1.1951000000000001</v>
      </c>
      <c r="J3184">
        <v>6.5900999999999996</v>
      </c>
      <c r="K3184">
        <v>362.49279999999999</v>
      </c>
      <c r="L3184" t="str">
        <v>#N/A N/A</v>
      </c>
      <c r="M3184" t="str">
        <v>#N/A N/A</v>
      </c>
      <c r="N3184">
        <v>1297.3</v>
      </c>
      <c r="O3184">
        <v>2.9590000000000001</v>
      </c>
      <c r="P3184">
        <v>7.7750000000000004</v>
      </c>
      <c r="Q3184">
        <v>3.56</v>
      </c>
      <c r="R3184">
        <v>1.06</v>
      </c>
      <c r="S3184">
        <v>1.54</v>
      </c>
      <c r="T3184">
        <v>1.31</v>
      </c>
      <c r="U3184">
        <v>1502</v>
      </c>
      <c r="V3184">
        <v>2502.2199999999998</v>
      </c>
      <c r="W3184">
        <v>6426.92</v>
      </c>
      <c r="X3184">
        <v>11109</v>
      </c>
      <c r="Y3184">
        <v>2388.71</v>
      </c>
      <c r="Z3184">
        <v>20296.45</v>
      </c>
    </row>
    <row r="3185" spans="2:26" x14ac:dyDescent="0.25">
      <c r="B3185" s="3">
        <v>43000</v>
      </c>
      <c r="C3185">
        <v>311.79000000000002</v>
      </c>
      <c r="D3185">
        <v>3.5535999999999999</v>
      </c>
      <c r="E3185">
        <v>97.98</v>
      </c>
      <c r="F3185">
        <v>99.815100000000001</v>
      </c>
      <c r="G3185">
        <v>92.171000000000006</v>
      </c>
      <c r="H3185">
        <v>1136.7</v>
      </c>
      <c r="I3185">
        <v>1.1951000000000001</v>
      </c>
      <c r="J3185">
        <v>6.5900999999999996</v>
      </c>
      <c r="K3185">
        <v>362.49279999999999</v>
      </c>
      <c r="L3185" t="str">
        <v>#N/A N/A</v>
      </c>
      <c r="M3185" t="str">
        <v>#N/A N/A</v>
      </c>
      <c r="N3185">
        <v>1297.3</v>
      </c>
      <c r="O3185">
        <v>2.9590000000000001</v>
      </c>
      <c r="P3185">
        <v>7.7750000000000004</v>
      </c>
      <c r="Q3185">
        <v>3.56</v>
      </c>
      <c r="R3185">
        <v>1.06</v>
      </c>
      <c r="S3185">
        <v>1.54</v>
      </c>
      <c r="T3185">
        <v>1.31</v>
      </c>
      <c r="U3185">
        <v>1502</v>
      </c>
      <c r="V3185">
        <v>2502.2199999999998</v>
      </c>
      <c r="W3185">
        <v>6426.92</v>
      </c>
      <c r="X3185">
        <v>11109</v>
      </c>
      <c r="Y3185">
        <v>2388.71</v>
      </c>
      <c r="Z3185">
        <v>20296.45</v>
      </c>
    </row>
    <row r="3186" spans="2:26" x14ac:dyDescent="0.25">
      <c r="B3186" s="3">
        <v>42999</v>
      </c>
      <c r="C3186">
        <v>313.11</v>
      </c>
      <c r="D3186">
        <v>3.5381999999999998</v>
      </c>
      <c r="E3186">
        <v>97.98</v>
      </c>
      <c r="F3186">
        <v>99.814499999999995</v>
      </c>
      <c r="G3186">
        <v>92.259</v>
      </c>
      <c r="H3186">
        <v>1132.8</v>
      </c>
      <c r="I3186">
        <v>1.1940999999999999</v>
      </c>
      <c r="J3186">
        <v>6.5898000000000003</v>
      </c>
      <c r="K3186">
        <v>361.03390000000002</v>
      </c>
      <c r="L3186" t="str">
        <v>#N/A N/A</v>
      </c>
      <c r="M3186" t="str">
        <v>#N/A N/A</v>
      </c>
      <c r="N3186">
        <v>1291.2</v>
      </c>
      <c r="O3186">
        <v>2.9460000000000002</v>
      </c>
      <c r="P3186">
        <v>7.6950000000000003</v>
      </c>
      <c r="Q3186">
        <v>3.52</v>
      </c>
      <c r="R3186">
        <v>1.06</v>
      </c>
      <c r="S3186">
        <v>1.54</v>
      </c>
      <c r="T3186">
        <v>1.32</v>
      </c>
      <c r="U3186">
        <v>1470</v>
      </c>
      <c r="V3186">
        <v>2500.6</v>
      </c>
      <c r="W3186">
        <v>6422.69</v>
      </c>
      <c r="X3186">
        <v>11198.32</v>
      </c>
      <c r="Y3186">
        <v>2406.5</v>
      </c>
      <c r="Z3186">
        <v>20347.48</v>
      </c>
    </row>
    <row r="3187" spans="2:26" x14ac:dyDescent="0.25">
      <c r="B3187" s="3">
        <v>42998</v>
      </c>
      <c r="C3187">
        <v>310.06</v>
      </c>
      <c r="D3187">
        <v>3.5308000000000002</v>
      </c>
      <c r="E3187">
        <v>97.97</v>
      </c>
      <c r="F3187">
        <v>99.806799999999996</v>
      </c>
      <c r="G3187">
        <v>92.507999999999996</v>
      </c>
      <c r="H3187">
        <v>1128.5</v>
      </c>
      <c r="I3187">
        <v>1.1892</v>
      </c>
      <c r="J3187">
        <v>6.5749000000000004</v>
      </c>
      <c r="K3187">
        <v>361.04059999999998</v>
      </c>
      <c r="L3187" t="str">
        <v>#N/A N/A</v>
      </c>
      <c r="M3187" t="str">
        <v>#N/A N/A</v>
      </c>
      <c r="N3187">
        <v>1301.0999999999999</v>
      </c>
      <c r="O3187">
        <v>3.0939999999999999</v>
      </c>
      <c r="P3187">
        <v>7.6950000000000003</v>
      </c>
      <c r="Q3187">
        <v>3.52</v>
      </c>
      <c r="R3187">
        <v>1.06</v>
      </c>
      <c r="S3187">
        <v>1.54</v>
      </c>
      <c r="T3187">
        <v>1.32</v>
      </c>
      <c r="U3187">
        <v>1449</v>
      </c>
      <c r="V3187">
        <v>2508.2399999999998</v>
      </c>
      <c r="W3187">
        <v>6456.04</v>
      </c>
      <c r="X3187">
        <v>11173.51</v>
      </c>
      <c r="Y3187">
        <v>2412.1999999999998</v>
      </c>
      <c r="Z3187">
        <v>20310.46</v>
      </c>
    </row>
    <row r="3188" spans="2:26" x14ac:dyDescent="0.25">
      <c r="B3188" s="3">
        <v>42997</v>
      </c>
      <c r="C3188">
        <v>310.35000000000002</v>
      </c>
      <c r="D3188">
        <v>3.5619999999999998</v>
      </c>
      <c r="E3188">
        <v>97.98</v>
      </c>
      <c r="F3188">
        <v>99.840299999999999</v>
      </c>
      <c r="G3188">
        <v>91.793000000000006</v>
      </c>
      <c r="H3188">
        <v>1131.5</v>
      </c>
      <c r="I3188">
        <v>1.1994</v>
      </c>
      <c r="J3188">
        <v>6.5834999999999999</v>
      </c>
      <c r="K3188">
        <v>360.81880000000001</v>
      </c>
      <c r="L3188" t="str">
        <v>#N/A N/A</v>
      </c>
      <c r="M3188" t="str">
        <v>#N/A N/A</v>
      </c>
      <c r="N3188">
        <v>1311.15</v>
      </c>
      <c r="O3188">
        <v>3.1219999999999999</v>
      </c>
      <c r="P3188">
        <v>7.65</v>
      </c>
      <c r="Q3188">
        <v>3.58</v>
      </c>
      <c r="R3188">
        <v>1.07</v>
      </c>
      <c r="S3188">
        <v>1.55</v>
      </c>
      <c r="T3188">
        <v>1.33</v>
      </c>
      <c r="U3188">
        <v>1415</v>
      </c>
      <c r="V3188">
        <v>2506.65</v>
      </c>
      <c r="W3188">
        <v>6461.32</v>
      </c>
      <c r="X3188">
        <v>11125.71</v>
      </c>
      <c r="Y3188">
        <v>2416.0500000000002</v>
      </c>
      <c r="Z3188">
        <v>20299.38</v>
      </c>
    </row>
    <row r="3189" spans="2:26" x14ac:dyDescent="0.25">
      <c r="B3189" s="3">
        <v>42996</v>
      </c>
      <c r="C3189">
        <v>308.24</v>
      </c>
      <c r="D3189">
        <v>3.5589</v>
      </c>
      <c r="E3189">
        <v>97.95</v>
      </c>
      <c r="F3189">
        <v>99.830299999999994</v>
      </c>
      <c r="G3189">
        <v>92.046999999999997</v>
      </c>
      <c r="H3189">
        <v>1126.95</v>
      </c>
      <c r="I3189">
        <v>1.1954</v>
      </c>
      <c r="J3189">
        <v>6.5753000000000004</v>
      </c>
      <c r="K3189">
        <v>360.17630000000003</v>
      </c>
      <c r="L3189" t="str">
        <v>#N/A N/A</v>
      </c>
      <c r="M3189" t="str">
        <v>#N/A N/A</v>
      </c>
      <c r="N3189">
        <v>1307.44</v>
      </c>
      <c r="O3189">
        <v>3.1459999999999999</v>
      </c>
      <c r="P3189">
        <v>7.65</v>
      </c>
      <c r="Q3189">
        <v>3.59</v>
      </c>
      <c r="R3189">
        <v>1.08</v>
      </c>
      <c r="S3189">
        <v>1.56</v>
      </c>
      <c r="T3189">
        <v>1.34</v>
      </c>
      <c r="U3189">
        <v>1398</v>
      </c>
      <c r="V3189">
        <v>2503.87</v>
      </c>
      <c r="W3189">
        <v>6454.64</v>
      </c>
      <c r="X3189">
        <v>11195.98</v>
      </c>
      <c r="Y3189">
        <v>2418.21</v>
      </c>
      <c r="Z3189">
        <v>19909.5</v>
      </c>
    </row>
    <row r="3190" spans="2:26" x14ac:dyDescent="0.25">
      <c r="B3190" s="3">
        <v>42995</v>
      </c>
      <c r="C3190">
        <v>309.94</v>
      </c>
      <c r="D3190">
        <v>3.5929000000000002</v>
      </c>
      <c r="E3190">
        <v>97.97</v>
      </c>
      <c r="F3190">
        <v>99.8369</v>
      </c>
      <c r="G3190">
        <v>91.872</v>
      </c>
      <c r="H3190">
        <v>1131.9000000000001</v>
      </c>
      <c r="I3190">
        <v>1.1944999999999999</v>
      </c>
      <c r="J3190">
        <v>6.5526</v>
      </c>
      <c r="K3190">
        <v>364.19869999999997</v>
      </c>
      <c r="L3190" t="str">
        <v>#N/A N/A</v>
      </c>
      <c r="M3190" t="str">
        <v>#N/A N/A</v>
      </c>
      <c r="N3190">
        <v>1320.18</v>
      </c>
      <c r="O3190">
        <v>3.024</v>
      </c>
      <c r="P3190">
        <v>6.3150000000000004</v>
      </c>
      <c r="Q3190">
        <v>3.64</v>
      </c>
      <c r="R3190">
        <v>1.0900000000000001</v>
      </c>
      <c r="S3190">
        <v>1.58</v>
      </c>
      <c r="T3190">
        <v>1.34</v>
      </c>
      <c r="U3190">
        <v>1385</v>
      </c>
      <c r="V3190">
        <v>2500.23</v>
      </c>
      <c r="W3190">
        <v>6448.47</v>
      </c>
      <c r="X3190">
        <v>11067.55</v>
      </c>
      <c r="Y3190">
        <v>2386.0700000000002</v>
      </c>
      <c r="Z3190">
        <v>19909.5</v>
      </c>
    </row>
    <row r="3191" spans="2:26" x14ac:dyDescent="0.25">
      <c r="B3191" s="3">
        <v>42994</v>
      </c>
      <c r="C3191">
        <v>309.94</v>
      </c>
      <c r="D3191">
        <v>3.5929000000000002</v>
      </c>
      <c r="E3191">
        <v>97.97</v>
      </c>
      <c r="F3191">
        <v>99.8369</v>
      </c>
      <c r="G3191">
        <v>91.872</v>
      </c>
      <c r="H3191">
        <v>1131.9000000000001</v>
      </c>
      <c r="I3191">
        <v>1.1944999999999999</v>
      </c>
      <c r="J3191">
        <v>6.5526</v>
      </c>
      <c r="K3191">
        <v>364.19869999999997</v>
      </c>
      <c r="L3191" t="str">
        <v>#N/A N/A</v>
      </c>
      <c r="M3191" t="str">
        <v>#N/A N/A</v>
      </c>
      <c r="N3191">
        <v>1320.18</v>
      </c>
      <c r="O3191">
        <v>3.024</v>
      </c>
      <c r="P3191">
        <v>6.3150000000000004</v>
      </c>
      <c r="Q3191">
        <v>3.64</v>
      </c>
      <c r="R3191">
        <v>1.0900000000000001</v>
      </c>
      <c r="S3191">
        <v>1.58</v>
      </c>
      <c r="T3191">
        <v>1.34</v>
      </c>
      <c r="U3191">
        <v>1385</v>
      </c>
      <c r="V3191">
        <v>2500.23</v>
      </c>
      <c r="W3191">
        <v>6448.47</v>
      </c>
      <c r="X3191">
        <v>11067.55</v>
      </c>
      <c r="Y3191">
        <v>2386.0700000000002</v>
      </c>
      <c r="Z3191">
        <v>19909.5</v>
      </c>
    </row>
    <row r="3192" spans="2:26" x14ac:dyDescent="0.25">
      <c r="B3192" s="3">
        <v>42993</v>
      </c>
      <c r="C3192">
        <v>309.94</v>
      </c>
      <c r="D3192">
        <v>3.5929000000000002</v>
      </c>
      <c r="E3192">
        <v>97.95</v>
      </c>
      <c r="F3192">
        <v>99.8369</v>
      </c>
      <c r="G3192">
        <v>91.872</v>
      </c>
      <c r="H3192">
        <v>1131.9000000000001</v>
      </c>
      <c r="I3192">
        <v>1.1944999999999999</v>
      </c>
      <c r="J3192">
        <v>6.5526</v>
      </c>
      <c r="K3192">
        <v>364.19869999999997</v>
      </c>
      <c r="L3192" t="str">
        <v>#N/A N/A</v>
      </c>
      <c r="M3192" t="str">
        <v>#N/A N/A</v>
      </c>
      <c r="N3192">
        <v>1320.18</v>
      </c>
      <c r="O3192">
        <v>3.024</v>
      </c>
      <c r="P3192">
        <v>6.3150000000000004</v>
      </c>
      <c r="Q3192">
        <v>3.64</v>
      </c>
      <c r="R3192">
        <v>1.0900000000000001</v>
      </c>
      <c r="S3192">
        <v>1.58</v>
      </c>
      <c r="T3192">
        <v>1.34</v>
      </c>
      <c r="U3192">
        <v>1385</v>
      </c>
      <c r="V3192">
        <v>2500.23</v>
      </c>
      <c r="W3192">
        <v>6448.47</v>
      </c>
      <c r="X3192">
        <v>11067.55</v>
      </c>
      <c r="Y3192">
        <v>2386.0700000000002</v>
      </c>
      <c r="Z3192">
        <v>19909.5</v>
      </c>
    </row>
    <row r="3193" spans="2:26" x14ac:dyDescent="0.25">
      <c r="B3193" s="3">
        <v>42992</v>
      </c>
      <c r="C3193">
        <v>310.77999999999997</v>
      </c>
      <c r="D3193">
        <v>3.6042000000000001</v>
      </c>
      <c r="E3193">
        <v>97.92</v>
      </c>
      <c r="F3193">
        <v>99.849100000000007</v>
      </c>
      <c r="G3193">
        <v>92.123999999999995</v>
      </c>
      <c r="H3193">
        <v>1132.55</v>
      </c>
      <c r="I3193">
        <v>1.1919</v>
      </c>
      <c r="J3193">
        <v>6.556</v>
      </c>
      <c r="K3193">
        <v>363.57839999999999</v>
      </c>
      <c r="L3193" t="str">
        <v>#N/A N/A</v>
      </c>
      <c r="M3193" t="str">
        <v>#N/A N/A</v>
      </c>
      <c r="N3193">
        <v>1329.74</v>
      </c>
      <c r="O3193">
        <v>3.07</v>
      </c>
      <c r="P3193">
        <v>6.3049999999999997</v>
      </c>
      <c r="Q3193">
        <v>3.64</v>
      </c>
      <c r="R3193">
        <v>1.1000000000000001</v>
      </c>
      <c r="S3193">
        <v>1.59</v>
      </c>
      <c r="T3193">
        <v>1.34</v>
      </c>
      <c r="U3193">
        <v>1361</v>
      </c>
      <c r="V3193">
        <v>2495.62</v>
      </c>
      <c r="W3193">
        <v>6429.08</v>
      </c>
      <c r="X3193">
        <v>11101.14</v>
      </c>
      <c r="Y3193">
        <v>2377.66</v>
      </c>
      <c r="Z3193">
        <v>19807.439999999999</v>
      </c>
    </row>
    <row r="3194" spans="2:26" x14ac:dyDescent="0.25">
      <c r="B3194" s="3">
        <v>42991</v>
      </c>
      <c r="C3194">
        <v>310.27</v>
      </c>
      <c r="D3194">
        <v>3.6286</v>
      </c>
      <c r="E3194">
        <v>97.94</v>
      </c>
      <c r="F3194">
        <v>99.856099999999998</v>
      </c>
      <c r="G3194">
        <v>92.52</v>
      </c>
      <c r="H3194">
        <v>1128.4000000000001</v>
      </c>
      <c r="I3194">
        <v>1.1884999999999999</v>
      </c>
      <c r="J3194">
        <v>6.5430000000000001</v>
      </c>
      <c r="K3194">
        <v>361.09859999999998</v>
      </c>
      <c r="L3194" t="str">
        <v>#N/A N/A</v>
      </c>
      <c r="M3194" t="str">
        <v>#N/A N/A</v>
      </c>
      <c r="N3194">
        <v>1322.37</v>
      </c>
      <c r="O3194">
        <v>3.0579999999999998</v>
      </c>
      <c r="P3194">
        <v>6.28</v>
      </c>
      <c r="Q3194">
        <v>3.67</v>
      </c>
      <c r="R3194">
        <v>1.1100000000000001</v>
      </c>
      <c r="S3194">
        <v>1.6</v>
      </c>
      <c r="T3194">
        <v>1.35</v>
      </c>
      <c r="U3194">
        <v>1337</v>
      </c>
      <c r="V3194">
        <v>2498.37</v>
      </c>
      <c r="W3194">
        <v>6460.19</v>
      </c>
      <c r="X3194">
        <v>11187.07</v>
      </c>
      <c r="Y3194">
        <v>2360.1799999999998</v>
      </c>
      <c r="Z3194">
        <v>19865.82</v>
      </c>
    </row>
    <row r="3195" spans="2:26" x14ac:dyDescent="0.25">
      <c r="B3195" s="3">
        <v>42990</v>
      </c>
      <c r="C3195">
        <v>312.68</v>
      </c>
      <c r="D3195">
        <v>3.6486999999999998</v>
      </c>
      <c r="E3195">
        <v>97.94</v>
      </c>
      <c r="F3195">
        <v>99.828800000000001</v>
      </c>
      <c r="G3195">
        <v>91.882000000000005</v>
      </c>
      <c r="H3195">
        <v>1128.7</v>
      </c>
      <c r="I3195">
        <v>1.1967000000000001</v>
      </c>
      <c r="J3195">
        <v>6.5354000000000001</v>
      </c>
      <c r="K3195">
        <v>361.04340000000002</v>
      </c>
      <c r="L3195" t="str">
        <v>#N/A N/A</v>
      </c>
      <c r="M3195" t="str">
        <v>#N/A N/A</v>
      </c>
      <c r="N3195">
        <v>1331.81</v>
      </c>
      <c r="O3195">
        <v>3.0009999999999999</v>
      </c>
      <c r="P3195">
        <v>6.27</v>
      </c>
      <c r="Q3195">
        <v>3.69</v>
      </c>
      <c r="R3195">
        <v>1.1100000000000001</v>
      </c>
      <c r="S3195">
        <v>1.62</v>
      </c>
      <c r="T3195">
        <v>1.35</v>
      </c>
      <c r="U3195">
        <v>1344</v>
      </c>
      <c r="V3195">
        <v>2496.48</v>
      </c>
      <c r="W3195">
        <v>6454.28</v>
      </c>
      <c r="X3195">
        <v>11242.06</v>
      </c>
      <c r="Y3195">
        <v>2365.4699999999998</v>
      </c>
      <c r="Z3195">
        <v>19776.62</v>
      </c>
    </row>
    <row r="3196" spans="2:26" x14ac:dyDescent="0.25">
      <c r="B3196" s="3">
        <v>42989</v>
      </c>
      <c r="C3196">
        <v>313.04000000000002</v>
      </c>
      <c r="D3196">
        <v>3.6753999999999998</v>
      </c>
      <c r="E3196">
        <v>97.96</v>
      </c>
      <c r="F3196">
        <v>99.8005</v>
      </c>
      <c r="G3196">
        <v>91.875</v>
      </c>
      <c r="H3196">
        <v>1131.95</v>
      </c>
      <c r="I3196">
        <v>1.1953</v>
      </c>
      <c r="J3196">
        <v>6.5297000000000001</v>
      </c>
      <c r="K3196">
        <v>364.22379999999998</v>
      </c>
      <c r="L3196" t="str">
        <v>#N/A N/A</v>
      </c>
      <c r="M3196" t="str">
        <v>#N/A N/A</v>
      </c>
      <c r="N3196">
        <v>1327.54</v>
      </c>
      <c r="O3196">
        <v>2.95</v>
      </c>
      <c r="P3196">
        <v>6.27</v>
      </c>
      <c r="Q3196">
        <v>3.74</v>
      </c>
      <c r="R3196">
        <v>1.1200000000000001</v>
      </c>
      <c r="S3196">
        <v>1.63</v>
      </c>
      <c r="T3196">
        <v>1.35</v>
      </c>
      <c r="U3196">
        <v>1355</v>
      </c>
      <c r="V3196">
        <v>2488.11</v>
      </c>
      <c r="W3196">
        <v>6432.26</v>
      </c>
      <c r="X3196">
        <v>11221.13</v>
      </c>
      <c r="Y3196">
        <v>2359.08</v>
      </c>
      <c r="Z3196">
        <v>19545.77</v>
      </c>
    </row>
    <row r="3197" spans="2:26" x14ac:dyDescent="0.25">
      <c r="B3197" s="3">
        <v>42988</v>
      </c>
      <c r="C3197">
        <v>317.87</v>
      </c>
      <c r="D3197">
        <v>3.7406999999999999</v>
      </c>
      <c r="E3197">
        <v>97.97</v>
      </c>
      <c r="F3197">
        <v>99.81</v>
      </c>
      <c r="G3197">
        <v>91.352000000000004</v>
      </c>
      <c r="H3197">
        <v>1127.3</v>
      </c>
      <c r="I3197">
        <v>1.2036</v>
      </c>
      <c r="J3197">
        <v>6.4943</v>
      </c>
      <c r="K3197">
        <v>366.71929999999998</v>
      </c>
      <c r="L3197" t="str">
        <v>#N/A N/A</v>
      </c>
      <c r="M3197" t="str">
        <v>#N/A N/A</v>
      </c>
      <c r="N3197">
        <v>1346.59</v>
      </c>
      <c r="O3197">
        <v>2.89</v>
      </c>
      <c r="P3197">
        <v>6.2350000000000003</v>
      </c>
      <c r="Q3197">
        <v>3.81</v>
      </c>
      <c r="R3197">
        <v>1.1299999999999999</v>
      </c>
      <c r="S3197">
        <v>1.64</v>
      </c>
      <c r="T3197">
        <v>1.35</v>
      </c>
      <c r="U3197">
        <v>1332</v>
      </c>
      <c r="V3197">
        <v>2461.4299999999998</v>
      </c>
      <c r="W3197">
        <v>6360.19</v>
      </c>
      <c r="X3197">
        <v>11149.64</v>
      </c>
      <c r="Y3197">
        <v>2343.7199999999998</v>
      </c>
      <c r="Z3197">
        <v>19274.82</v>
      </c>
    </row>
    <row r="3198" spans="2:26" x14ac:dyDescent="0.25">
      <c r="B3198" s="3">
        <v>42987</v>
      </c>
      <c r="C3198">
        <v>317.87</v>
      </c>
      <c r="D3198">
        <v>3.7406999999999999</v>
      </c>
      <c r="E3198">
        <v>97.97</v>
      </c>
      <c r="F3198">
        <v>99.81</v>
      </c>
      <c r="G3198">
        <v>91.352000000000004</v>
      </c>
      <c r="H3198">
        <v>1127.3</v>
      </c>
      <c r="I3198">
        <v>1.2036</v>
      </c>
      <c r="J3198">
        <v>6.4943</v>
      </c>
      <c r="K3198">
        <v>366.71929999999998</v>
      </c>
      <c r="L3198" t="str">
        <v>#N/A N/A</v>
      </c>
      <c r="M3198" t="str">
        <v>#N/A N/A</v>
      </c>
      <c r="N3198">
        <v>1346.59</v>
      </c>
      <c r="O3198">
        <v>2.89</v>
      </c>
      <c r="P3198">
        <v>6.2350000000000003</v>
      </c>
      <c r="Q3198">
        <v>3.81</v>
      </c>
      <c r="R3198">
        <v>1.1299999999999999</v>
      </c>
      <c r="S3198">
        <v>1.64</v>
      </c>
      <c r="T3198">
        <v>1.35</v>
      </c>
      <c r="U3198">
        <v>1332</v>
      </c>
      <c r="V3198">
        <v>2461.4299999999998</v>
      </c>
      <c r="W3198">
        <v>6360.19</v>
      </c>
      <c r="X3198">
        <v>11149.64</v>
      </c>
      <c r="Y3198">
        <v>2343.7199999999998</v>
      </c>
      <c r="Z3198">
        <v>19274.82</v>
      </c>
    </row>
    <row r="3199" spans="2:26" x14ac:dyDescent="0.25">
      <c r="B3199" s="3">
        <v>42986</v>
      </c>
      <c r="C3199">
        <v>317.87</v>
      </c>
      <c r="D3199">
        <v>3.7406999999999999</v>
      </c>
      <c r="E3199">
        <v>97.94</v>
      </c>
      <c r="F3199">
        <v>99.81</v>
      </c>
      <c r="G3199">
        <v>91.352000000000004</v>
      </c>
      <c r="H3199">
        <v>1127.3</v>
      </c>
      <c r="I3199">
        <v>1.2036</v>
      </c>
      <c r="J3199">
        <v>6.4943</v>
      </c>
      <c r="K3199">
        <v>366.71929999999998</v>
      </c>
      <c r="L3199" t="str">
        <v>#N/A N/A</v>
      </c>
      <c r="M3199" t="str">
        <v>#N/A N/A</v>
      </c>
      <c r="N3199">
        <v>1346.59</v>
      </c>
      <c r="O3199">
        <v>2.89</v>
      </c>
      <c r="P3199">
        <v>6.2350000000000003</v>
      </c>
      <c r="Q3199">
        <v>3.81</v>
      </c>
      <c r="R3199">
        <v>1.1299999999999999</v>
      </c>
      <c r="S3199">
        <v>1.64</v>
      </c>
      <c r="T3199">
        <v>1.35</v>
      </c>
      <c r="U3199">
        <v>1332</v>
      </c>
      <c r="V3199">
        <v>2461.4299999999998</v>
      </c>
      <c r="W3199">
        <v>6360.19</v>
      </c>
      <c r="X3199">
        <v>11149.64</v>
      </c>
      <c r="Y3199">
        <v>2343.7199999999998</v>
      </c>
      <c r="Z3199">
        <v>19274.82</v>
      </c>
    </row>
    <row r="3200" spans="2:26" x14ac:dyDescent="0.25">
      <c r="B3200" s="3">
        <v>42985</v>
      </c>
      <c r="C3200">
        <v>319.47000000000003</v>
      </c>
      <c r="D3200">
        <v>3.7258</v>
      </c>
      <c r="E3200">
        <v>97.95</v>
      </c>
      <c r="F3200">
        <v>99.807000000000002</v>
      </c>
      <c r="G3200">
        <v>91.662999999999997</v>
      </c>
      <c r="H3200">
        <v>1129.5</v>
      </c>
      <c r="I3200">
        <v>1.2022999999999999</v>
      </c>
      <c r="J3200">
        <v>6.4865000000000004</v>
      </c>
      <c r="K3200">
        <v>363.78030000000001</v>
      </c>
      <c r="L3200" t="str">
        <v>#N/A N/A</v>
      </c>
      <c r="M3200" t="str">
        <v>#N/A N/A</v>
      </c>
      <c r="N3200">
        <v>1349.22</v>
      </c>
      <c r="O3200">
        <v>2.9809999999999999</v>
      </c>
      <c r="P3200">
        <v>6.21</v>
      </c>
      <c r="Q3200">
        <v>3.78</v>
      </c>
      <c r="R3200">
        <v>1.1200000000000001</v>
      </c>
      <c r="S3200">
        <v>1.62</v>
      </c>
      <c r="T3200">
        <v>1.34</v>
      </c>
      <c r="U3200">
        <v>1296</v>
      </c>
      <c r="V3200">
        <v>2465.1</v>
      </c>
      <c r="W3200">
        <v>6397.87</v>
      </c>
      <c r="X3200">
        <v>11098.72</v>
      </c>
      <c r="Y3200">
        <v>2346.19</v>
      </c>
      <c r="Z3200">
        <v>19396.52</v>
      </c>
    </row>
    <row r="3201" spans="2:26" x14ac:dyDescent="0.25">
      <c r="B3201" s="3">
        <v>42984</v>
      </c>
      <c r="C3201">
        <v>318.26</v>
      </c>
      <c r="D3201">
        <v>3.7063000000000001</v>
      </c>
      <c r="E3201">
        <v>97.95</v>
      </c>
      <c r="F3201">
        <v>99.811599999999999</v>
      </c>
      <c r="G3201">
        <v>92.29</v>
      </c>
      <c r="H3201">
        <v>1135.5999999999999</v>
      </c>
      <c r="I3201">
        <v>1.1917</v>
      </c>
      <c r="J3201">
        <v>6.5242000000000004</v>
      </c>
      <c r="K3201">
        <v>365.47089999999997</v>
      </c>
      <c r="L3201" t="str">
        <v>#N/A N/A</v>
      </c>
      <c r="M3201" t="str">
        <v>#N/A N/A</v>
      </c>
      <c r="N3201">
        <v>1334.22</v>
      </c>
      <c r="O3201">
        <v>3</v>
      </c>
      <c r="P3201">
        <v>6.1749999999999998</v>
      </c>
      <c r="Q3201">
        <v>3.74</v>
      </c>
      <c r="R3201">
        <v>1.1100000000000001</v>
      </c>
      <c r="S3201">
        <v>1.62</v>
      </c>
      <c r="T3201">
        <v>1.34</v>
      </c>
      <c r="U3201">
        <v>1250</v>
      </c>
      <c r="V3201">
        <v>2465.54</v>
      </c>
      <c r="W3201">
        <v>6393.31</v>
      </c>
      <c r="X3201">
        <v>11128.77</v>
      </c>
      <c r="Y3201">
        <v>2319.8200000000002</v>
      </c>
      <c r="Z3201">
        <v>19357.97</v>
      </c>
    </row>
    <row r="3202" spans="2:26" x14ac:dyDescent="0.25">
      <c r="B3202" s="3">
        <v>42983</v>
      </c>
      <c r="C3202">
        <v>321.70999999999998</v>
      </c>
      <c r="D3202">
        <v>3.7469999999999999</v>
      </c>
      <c r="E3202">
        <v>97.94</v>
      </c>
      <c r="F3202">
        <v>99.822400000000002</v>
      </c>
      <c r="G3202">
        <v>92.251999999999995</v>
      </c>
      <c r="H3202">
        <v>1131.0999999999999</v>
      </c>
      <c r="I3202">
        <v>1.1914</v>
      </c>
      <c r="J3202">
        <v>6.5388000000000002</v>
      </c>
      <c r="K3202">
        <v>363.31900000000002</v>
      </c>
      <c r="L3202" t="str">
        <v>#N/A N/A</v>
      </c>
      <c r="M3202" t="str">
        <v>#N/A N/A</v>
      </c>
      <c r="N3202">
        <v>1339.71</v>
      </c>
      <c r="O3202">
        <v>2.972</v>
      </c>
      <c r="P3202">
        <v>6.1749999999999998</v>
      </c>
      <c r="Q3202">
        <v>3.8</v>
      </c>
      <c r="R3202">
        <v>1.1100000000000001</v>
      </c>
      <c r="S3202">
        <v>1.61</v>
      </c>
      <c r="T3202">
        <v>1.34</v>
      </c>
      <c r="U3202">
        <v>1215</v>
      </c>
      <c r="V3202">
        <v>2457.85</v>
      </c>
      <c r="W3202">
        <v>6375.57</v>
      </c>
      <c r="X3202">
        <v>11191.59</v>
      </c>
      <c r="Y3202">
        <v>2326.62</v>
      </c>
      <c r="Z3202">
        <v>19385.810000000001</v>
      </c>
    </row>
    <row r="3203" spans="2:26" x14ac:dyDescent="0.25">
      <c r="B3203" s="3">
        <v>42982</v>
      </c>
      <c r="C3203">
        <v>316.70999999999998</v>
      </c>
      <c r="D3203">
        <v>3.7040000000000002</v>
      </c>
      <c r="E3203">
        <v>97.94</v>
      </c>
      <c r="F3203">
        <v>99.825100000000006</v>
      </c>
      <c r="G3203">
        <v>92.635000000000005</v>
      </c>
      <c r="H3203">
        <v>1132.7</v>
      </c>
      <c r="I3203">
        <v>1.1896</v>
      </c>
      <c r="J3203">
        <v>6.5308999999999999</v>
      </c>
      <c r="K3203">
        <v>360.96129999999999</v>
      </c>
      <c r="L3203" t="str">
        <v>#N/A N/A</v>
      </c>
      <c r="M3203" t="str">
        <v>#N/A N/A</v>
      </c>
      <c r="N3203">
        <v>1333.87</v>
      </c>
      <c r="O3203">
        <v>3.07</v>
      </c>
      <c r="P3203">
        <v>6.13</v>
      </c>
      <c r="Q3203">
        <v>3.73</v>
      </c>
      <c r="R3203">
        <v>1.1000000000000001</v>
      </c>
      <c r="S3203">
        <v>1.6</v>
      </c>
      <c r="T3203">
        <v>1.34</v>
      </c>
      <c r="U3203">
        <v>1187</v>
      </c>
      <c r="V3203">
        <v>2476.5500000000002</v>
      </c>
      <c r="W3203">
        <v>6435.33</v>
      </c>
      <c r="X3203">
        <v>11182.67</v>
      </c>
      <c r="Y3203">
        <v>2329.65</v>
      </c>
      <c r="Z3203">
        <v>19508.25</v>
      </c>
    </row>
    <row r="3204" spans="2:26" x14ac:dyDescent="0.25">
      <c r="B3204" s="3">
        <v>42981</v>
      </c>
      <c r="C3204">
        <v>316.70999999999998</v>
      </c>
      <c r="D3204">
        <v>3.7014999999999998</v>
      </c>
      <c r="E3204">
        <v>97.94</v>
      </c>
      <c r="F3204">
        <v>99.830399999999997</v>
      </c>
      <c r="G3204">
        <v>92.813999999999993</v>
      </c>
      <c r="H3204">
        <v>1122.9000000000001</v>
      </c>
      <c r="I3204">
        <v>1.1859999999999999</v>
      </c>
      <c r="J3204">
        <v>6.5583999999999998</v>
      </c>
      <c r="K3204">
        <v>357.38560000000001</v>
      </c>
      <c r="L3204" t="str">
        <v>#N/A N/A</v>
      </c>
      <c r="M3204" t="str">
        <v>#N/A N/A</v>
      </c>
      <c r="N3204">
        <v>1325.23</v>
      </c>
      <c r="O3204">
        <v>3.07</v>
      </c>
      <c r="P3204">
        <v>6.13</v>
      </c>
      <c r="Q3204">
        <v>3.73</v>
      </c>
      <c r="R3204">
        <v>1.1000000000000001</v>
      </c>
      <c r="S3204">
        <v>1.6</v>
      </c>
      <c r="T3204">
        <v>1.34</v>
      </c>
      <c r="U3204">
        <v>1183</v>
      </c>
      <c r="V3204">
        <v>2476.5500000000002</v>
      </c>
      <c r="W3204">
        <v>6435.33</v>
      </c>
      <c r="X3204">
        <v>11285.55</v>
      </c>
      <c r="Y3204">
        <v>2357.69</v>
      </c>
      <c r="Z3204">
        <v>19691.47</v>
      </c>
    </row>
    <row r="3205" spans="2:26" x14ac:dyDescent="0.25">
      <c r="B3205" s="3">
        <v>42980</v>
      </c>
      <c r="C3205">
        <v>316.70999999999998</v>
      </c>
      <c r="D3205">
        <v>3.7014999999999998</v>
      </c>
      <c r="E3205">
        <v>97.94</v>
      </c>
      <c r="F3205">
        <v>99.830399999999997</v>
      </c>
      <c r="G3205">
        <v>92.813999999999993</v>
      </c>
      <c r="H3205">
        <v>1122.9000000000001</v>
      </c>
      <c r="I3205">
        <v>1.1859999999999999</v>
      </c>
      <c r="J3205">
        <v>6.5583999999999998</v>
      </c>
      <c r="K3205">
        <v>357.38560000000001</v>
      </c>
      <c r="L3205" t="str">
        <v>#N/A N/A</v>
      </c>
      <c r="M3205" t="str">
        <v>#N/A N/A</v>
      </c>
      <c r="N3205">
        <v>1325.23</v>
      </c>
      <c r="O3205">
        <v>3.07</v>
      </c>
      <c r="P3205">
        <v>6.13</v>
      </c>
      <c r="Q3205">
        <v>3.73</v>
      </c>
      <c r="R3205">
        <v>1.1000000000000001</v>
      </c>
      <c r="S3205">
        <v>1.6</v>
      </c>
      <c r="T3205">
        <v>1.34</v>
      </c>
      <c r="U3205">
        <v>1183</v>
      </c>
      <c r="V3205">
        <v>2476.5500000000002</v>
      </c>
      <c r="W3205">
        <v>6435.33</v>
      </c>
      <c r="X3205">
        <v>11285.55</v>
      </c>
      <c r="Y3205">
        <v>2357.69</v>
      </c>
      <c r="Z3205">
        <v>19691.47</v>
      </c>
    </row>
    <row r="3206" spans="2:26" x14ac:dyDescent="0.25">
      <c r="B3206" s="3">
        <v>42979</v>
      </c>
      <c r="C3206">
        <v>316.70999999999998</v>
      </c>
      <c r="D3206">
        <v>3.7014999999999998</v>
      </c>
      <c r="E3206">
        <v>97.92</v>
      </c>
      <c r="F3206">
        <v>99.830399999999997</v>
      </c>
      <c r="G3206">
        <v>92.813999999999993</v>
      </c>
      <c r="H3206">
        <v>1122.9000000000001</v>
      </c>
      <c r="I3206">
        <v>1.1859999999999999</v>
      </c>
      <c r="J3206">
        <v>6.5583999999999998</v>
      </c>
      <c r="K3206">
        <v>357.38560000000001</v>
      </c>
      <c r="L3206" t="str">
        <v>#N/A N/A</v>
      </c>
      <c r="M3206" t="str">
        <v>#N/A N/A</v>
      </c>
      <c r="N3206">
        <v>1325.23</v>
      </c>
      <c r="O3206">
        <v>3.07</v>
      </c>
      <c r="P3206">
        <v>6.13</v>
      </c>
      <c r="Q3206">
        <v>3.73</v>
      </c>
      <c r="R3206">
        <v>1.1000000000000001</v>
      </c>
      <c r="S3206">
        <v>1.6</v>
      </c>
      <c r="T3206">
        <v>1.34</v>
      </c>
      <c r="U3206">
        <v>1183</v>
      </c>
      <c r="V3206">
        <v>2476.5500000000002</v>
      </c>
      <c r="W3206">
        <v>6435.33</v>
      </c>
      <c r="X3206">
        <v>11285.55</v>
      </c>
      <c r="Y3206">
        <v>2357.69</v>
      </c>
      <c r="Z3206">
        <v>19691.47</v>
      </c>
    </row>
    <row r="3207" spans="2:26" x14ac:dyDescent="0.25">
      <c r="B3207" s="3">
        <v>42978</v>
      </c>
      <c r="C3207">
        <v>321.02</v>
      </c>
      <c r="D3207">
        <v>3.7326000000000001</v>
      </c>
      <c r="E3207">
        <v>97.92</v>
      </c>
      <c r="F3207">
        <v>99.828999999999994</v>
      </c>
      <c r="G3207">
        <v>92.668000000000006</v>
      </c>
      <c r="H3207">
        <v>1127.4000000000001</v>
      </c>
      <c r="I3207">
        <v>1.1910000000000001</v>
      </c>
      <c r="J3207">
        <v>6.5900999999999996</v>
      </c>
      <c r="K3207">
        <v>357.2226</v>
      </c>
      <c r="L3207" t="str">
        <v>#N/A N/A</v>
      </c>
      <c r="M3207" t="str">
        <v>#N/A N/A</v>
      </c>
      <c r="N3207">
        <v>1321.43</v>
      </c>
      <c r="O3207">
        <v>3.04</v>
      </c>
      <c r="P3207">
        <v>6.13</v>
      </c>
      <c r="Q3207">
        <v>3.78</v>
      </c>
      <c r="R3207">
        <v>1.1000000000000001</v>
      </c>
      <c r="S3207">
        <v>1.6</v>
      </c>
      <c r="T3207">
        <v>1.34</v>
      </c>
      <c r="U3207">
        <v>1184</v>
      </c>
      <c r="V3207">
        <v>2471.65</v>
      </c>
      <c r="W3207">
        <v>6428.66</v>
      </c>
      <c r="X3207">
        <v>11295.44</v>
      </c>
      <c r="Y3207">
        <v>2363.19</v>
      </c>
      <c r="Z3207">
        <v>19646.240000000002</v>
      </c>
    </row>
    <row r="3208" spans="2:26" x14ac:dyDescent="0.25">
      <c r="B3208" s="3">
        <v>42977</v>
      </c>
      <c r="C3208">
        <v>322.56</v>
      </c>
      <c r="D3208">
        <v>3.7618</v>
      </c>
      <c r="E3208">
        <v>97.92</v>
      </c>
      <c r="F3208">
        <v>99.823999999999998</v>
      </c>
      <c r="G3208">
        <v>92.884</v>
      </c>
      <c r="H3208">
        <v>1124.3499999999999</v>
      </c>
      <c r="I3208">
        <v>1.1883999999999999</v>
      </c>
      <c r="J3208">
        <v>6.5940000000000003</v>
      </c>
      <c r="K3208">
        <v>355.7604</v>
      </c>
      <c r="L3208" t="str">
        <v>#N/A N/A</v>
      </c>
      <c r="M3208" t="str">
        <v>#N/A N/A</v>
      </c>
      <c r="N3208">
        <v>1308.5999999999999</v>
      </c>
      <c r="O3208">
        <v>2.9390000000000001</v>
      </c>
      <c r="P3208">
        <v>6.1749999999999998</v>
      </c>
      <c r="Q3208">
        <v>3.81</v>
      </c>
      <c r="R3208">
        <v>1.1000000000000001</v>
      </c>
      <c r="S3208">
        <v>1.6</v>
      </c>
      <c r="T3208">
        <v>1.34</v>
      </c>
      <c r="U3208">
        <v>1181</v>
      </c>
      <c r="V3208">
        <v>2457.59</v>
      </c>
      <c r="W3208">
        <v>6368.31</v>
      </c>
      <c r="X3208">
        <v>11374.46</v>
      </c>
      <c r="Y3208">
        <v>2372.29</v>
      </c>
      <c r="Z3208">
        <v>19506.54</v>
      </c>
    </row>
    <row r="3209" spans="2:26" x14ac:dyDescent="0.25">
      <c r="B3209" s="3">
        <v>42976</v>
      </c>
      <c r="C3209">
        <v>325.23</v>
      </c>
      <c r="D3209">
        <v>3.7890999999999999</v>
      </c>
      <c r="E3209">
        <v>97.96</v>
      </c>
      <c r="F3209">
        <v>99.837599999999995</v>
      </c>
      <c r="G3209">
        <v>92.248999999999995</v>
      </c>
      <c r="H3209">
        <v>1126.4000000000001</v>
      </c>
      <c r="I3209">
        <v>1.1972</v>
      </c>
      <c r="J3209">
        <v>6.5963000000000003</v>
      </c>
      <c r="K3209">
        <v>355.49439999999998</v>
      </c>
      <c r="L3209" t="str">
        <v>#N/A N/A</v>
      </c>
      <c r="M3209" t="str">
        <v>#N/A N/A</v>
      </c>
      <c r="N3209">
        <v>1309.23</v>
      </c>
      <c r="O3209">
        <v>2.9609999999999999</v>
      </c>
      <c r="P3209">
        <v>6.125</v>
      </c>
      <c r="Q3209">
        <v>3.84</v>
      </c>
      <c r="R3209">
        <v>1.1100000000000001</v>
      </c>
      <c r="S3209">
        <v>1.6</v>
      </c>
      <c r="T3209">
        <v>1.34</v>
      </c>
      <c r="U3209">
        <v>1203</v>
      </c>
      <c r="V3209">
        <v>2446.3000000000002</v>
      </c>
      <c r="W3209">
        <v>6301.89</v>
      </c>
      <c r="X3209">
        <v>11296.08</v>
      </c>
      <c r="Y3209">
        <v>2364.7399999999998</v>
      </c>
      <c r="Z3209">
        <v>19362.55</v>
      </c>
    </row>
    <row r="3210" spans="2:26" x14ac:dyDescent="0.25">
      <c r="B3210" s="3">
        <v>42975</v>
      </c>
      <c r="C3210">
        <v>324.86</v>
      </c>
      <c r="D3210">
        <v>3.7654999999999998</v>
      </c>
      <c r="E3210">
        <v>97.98</v>
      </c>
      <c r="F3210">
        <v>99.842799999999997</v>
      </c>
      <c r="G3210">
        <v>92.206999999999994</v>
      </c>
      <c r="H3210">
        <v>1120.0999999999999</v>
      </c>
      <c r="I3210">
        <v>1.1979</v>
      </c>
      <c r="J3210">
        <v>6.6143999999999998</v>
      </c>
      <c r="K3210">
        <v>353.10509999999999</v>
      </c>
      <c r="L3210" t="str">
        <v>#N/A N/A</v>
      </c>
      <c r="M3210" t="str">
        <v>#N/A N/A</v>
      </c>
      <c r="N3210">
        <v>1310.1300000000001</v>
      </c>
      <c r="O3210">
        <v>2.9249999999999998</v>
      </c>
      <c r="P3210">
        <v>6.11</v>
      </c>
      <c r="Q3210">
        <v>3.82</v>
      </c>
      <c r="R3210">
        <v>1.1000000000000001</v>
      </c>
      <c r="S3210">
        <v>1.59</v>
      </c>
      <c r="T3210">
        <v>1.33</v>
      </c>
      <c r="U3210">
        <v>1209</v>
      </c>
      <c r="V3210">
        <v>2444.2399999999998</v>
      </c>
      <c r="W3210">
        <v>6283.02</v>
      </c>
      <c r="X3210">
        <v>11342.07</v>
      </c>
      <c r="Y3210">
        <v>2370.3000000000002</v>
      </c>
      <c r="Z3210">
        <v>19449.900000000001</v>
      </c>
    </row>
    <row r="3211" spans="2:26" x14ac:dyDescent="0.25">
      <c r="B3211" s="3">
        <v>42974</v>
      </c>
      <c r="C3211">
        <v>322.12</v>
      </c>
      <c r="D3211">
        <v>3.7622</v>
      </c>
      <c r="E3211">
        <v>97.98</v>
      </c>
      <c r="F3211">
        <v>99.858099999999993</v>
      </c>
      <c r="G3211">
        <v>92.74</v>
      </c>
      <c r="H3211">
        <v>1128.55</v>
      </c>
      <c r="I3211">
        <v>1.1923999999999999</v>
      </c>
      <c r="J3211">
        <v>6.6464999999999996</v>
      </c>
      <c r="K3211">
        <v>355.01459999999997</v>
      </c>
      <c r="L3211" t="str">
        <v>#N/A N/A</v>
      </c>
      <c r="M3211" t="str">
        <v>#N/A N/A</v>
      </c>
      <c r="N3211">
        <v>1291.3499999999999</v>
      </c>
      <c r="O3211">
        <v>2.8919999999999999</v>
      </c>
      <c r="P3211">
        <v>6.11</v>
      </c>
      <c r="Q3211">
        <v>3.83</v>
      </c>
      <c r="R3211">
        <v>1.1000000000000001</v>
      </c>
      <c r="S3211">
        <v>1.59</v>
      </c>
      <c r="T3211">
        <v>1.33</v>
      </c>
      <c r="U3211">
        <v>1209</v>
      </c>
      <c r="V3211">
        <v>2443.0500000000002</v>
      </c>
      <c r="W3211">
        <v>6265.64</v>
      </c>
      <c r="X3211">
        <v>11288.36</v>
      </c>
      <c r="Y3211">
        <v>2378.5100000000002</v>
      </c>
      <c r="Z3211">
        <v>19452.61</v>
      </c>
    </row>
    <row r="3212" spans="2:26" x14ac:dyDescent="0.25">
      <c r="B3212" s="3">
        <v>42973</v>
      </c>
      <c r="C3212">
        <v>322.12</v>
      </c>
      <c r="D3212">
        <v>3.7622</v>
      </c>
      <c r="E3212">
        <v>97.98</v>
      </c>
      <c r="F3212">
        <v>99.858099999999993</v>
      </c>
      <c r="G3212">
        <v>92.74</v>
      </c>
      <c r="H3212">
        <v>1128.55</v>
      </c>
      <c r="I3212">
        <v>1.1923999999999999</v>
      </c>
      <c r="J3212">
        <v>6.6464999999999996</v>
      </c>
      <c r="K3212">
        <v>355.01459999999997</v>
      </c>
      <c r="L3212" t="str">
        <v>#N/A N/A</v>
      </c>
      <c r="M3212" t="str">
        <v>#N/A N/A</v>
      </c>
      <c r="N3212">
        <v>1291.3499999999999</v>
      </c>
      <c r="O3212">
        <v>2.8919999999999999</v>
      </c>
      <c r="P3212">
        <v>6.11</v>
      </c>
      <c r="Q3212">
        <v>3.83</v>
      </c>
      <c r="R3212">
        <v>1.1000000000000001</v>
      </c>
      <c r="S3212">
        <v>1.59</v>
      </c>
      <c r="T3212">
        <v>1.33</v>
      </c>
      <c r="U3212">
        <v>1209</v>
      </c>
      <c r="V3212">
        <v>2443.0500000000002</v>
      </c>
      <c r="W3212">
        <v>6265.64</v>
      </c>
      <c r="X3212">
        <v>11288.36</v>
      </c>
      <c r="Y3212">
        <v>2378.5100000000002</v>
      </c>
      <c r="Z3212">
        <v>19452.61</v>
      </c>
    </row>
    <row r="3213" spans="2:26" x14ac:dyDescent="0.25">
      <c r="B3213" s="3">
        <v>42972</v>
      </c>
      <c r="C3213">
        <v>322.12</v>
      </c>
      <c r="D3213">
        <v>3.7622</v>
      </c>
      <c r="E3213">
        <v>97.97</v>
      </c>
      <c r="F3213">
        <v>99.858099999999993</v>
      </c>
      <c r="G3213">
        <v>92.74</v>
      </c>
      <c r="H3213">
        <v>1128.55</v>
      </c>
      <c r="I3213">
        <v>1.1923999999999999</v>
      </c>
      <c r="J3213">
        <v>6.6464999999999996</v>
      </c>
      <c r="K3213">
        <v>355.01459999999997</v>
      </c>
      <c r="L3213" t="str">
        <v>#N/A N/A</v>
      </c>
      <c r="M3213" t="str">
        <v>#N/A N/A</v>
      </c>
      <c r="N3213">
        <v>1291.3499999999999</v>
      </c>
      <c r="O3213">
        <v>2.8919999999999999</v>
      </c>
      <c r="P3213">
        <v>6.11</v>
      </c>
      <c r="Q3213">
        <v>3.83</v>
      </c>
      <c r="R3213">
        <v>1.1000000000000001</v>
      </c>
      <c r="S3213">
        <v>1.59</v>
      </c>
      <c r="T3213">
        <v>1.33</v>
      </c>
      <c r="U3213">
        <v>1209</v>
      </c>
      <c r="V3213">
        <v>2443.0500000000002</v>
      </c>
      <c r="W3213">
        <v>6265.64</v>
      </c>
      <c r="X3213">
        <v>11288.36</v>
      </c>
      <c r="Y3213">
        <v>2378.5100000000002</v>
      </c>
      <c r="Z3213">
        <v>19452.61</v>
      </c>
    </row>
    <row r="3214" spans="2:26" x14ac:dyDescent="0.25">
      <c r="B3214" s="3">
        <v>42971</v>
      </c>
      <c r="C3214">
        <v>322.88</v>
      </c>
      <c r="D3214">
        <v>3.7642000000000002</v>
      </c>
      <c r="E3214">
        <v>97.98</v>
      </c>
      <c r="F3214">
        <v>99.858099999999993</v>
      </c>
      <c r="G3214">
        <v>93.277000000000001</v>
      </c>
      <c r="H3214">
        <v>1127.8499999999999</v>
      </c>
      <c r="I3214">
        <v>1.1798999999999999</v>
      </c>
      <c r="J3214">
        <v>6.6619999999999999</v>
      </c>
      <c r="K3214">
        <v>358.5025</v>
      </c>
      <c r="L3214" t="str">
        <v>#N/A N/A</v>
      </c>
      <c r="M3214" t="str">
        <v>#N/A N/A</v>
      </c>
      <c r="N3214">
        <v>1286.4000000000001</v>
      </c>
      <c r="O3214">
        <v>2.9489999999999998</v>
      </c>
      <c r="P3214">
        <v>6.11</v>
      </c>
      <c r="Q3214">
        <v>3.84</v>
      </c>
      <c r="R3214">
        <v>1.1000000000000001</v>
      </c>
      <c r="S3214">
        <v>1.59</v>
      </c>
      <c r="T3214">
        <v>1.34</v>
      </c>
      <c r="U3214">
        <v>1200</v>
      </c>
      <c r="V3214">
        <v>2438.9699999999998</v>
      </c>
      <c r="W3214">
        <v>6271.33</v>
      </c>
      <c r="X3214">
        <v>11051</v>
      </c>
      <c r="Y3214">
        <v>2375.84</v>
      </c>
      <c r="Z3214">
        <v>19353.77</v>
      </c>
    </row>
    <row r="3215" spans="2:26" x14ac:dyDescent="0.25">
      <c r="B3215" s="3">
        <v>42970</v>
      </c>
      <c r="C3215">
        <v>328.93</v>
      </c>
      <c r="D3215">
        <v>3.8029000000000002</v>
      </c>
      <c r="E3215">
        <v>97.99</v>
      </c>
      <c r="F3215">
        <v>99.856800000000007</v>
      </c>
      <c r="G3215">
        <v>93.147000000000006</v>
      </c>
      <c r="H3215">
        <v>1131.8</v>
      </c>
      <c r="I3215">
        <v>1.1807000000000001</v>
      </c>
      <c r="J3215">
        <v>6.6589999999999998</v>
      </c>
      <c r="K3215">
        <v>358.65429999999998</v>
      </c>
      <c r="L3215" t="str">
        <v>#N/A N/A</v>
      </c>
      <c r="M3215" t="str">
        <v>#N/A N/A</v>
      </c>
      <c r="N3215">
        <v>1290.96</v>
      </c>
      <c r="O3215">
        <v>2.9279999999999999</v>
      </c>
      <c r="P3215">
        <v>6.1449999999999996</v>
      </c>
      <c r="Q3215">
        <v>3.88</v>
      </c>
      <c r="R3215">
        <v>1.1100000000000001</v>
      </c>
      <c r="S3215">
        <v>1.59</v>
      </c>
      <c r="T3215">
        <v>1.34</v>
      </c>
      <c r="U3215">
        <v>1222</v>
      </c>
      <c r="V3215">
        <v>2444.04</v>
      </c>
      <c r="W3215">
        <v>6278.41</v>
      </c>
      <c r="X3215">
        <v>10954.92</v>
      </c>
      <c r="Y3215">
        <v>2366.4</v>
      </c>
      <c r="Z3215">
        <v>19434.64</v>
      </c>
    </row>
    <row r="3216" spans="2:26" x14ac:dyDescent="0.25">
      <c r="B3216" s="3">
        <v>42969</v>
      </c>
      <c r="C3216">
        <v>324.74</v>
      </c>
      <c r="D3216">
        <v>3.7833000000000001</v>
      </c>
      <c r="E3216">
        <v>97.99</v>
      </c>
      <c r="F3216">
        <v>99.860299999999995</v>
      </c>
      <c r="G3216">
        <v>93.545000000000002</v>
      </c>
      <c r="H3216">
        <v>1133.9000000000001</v>
      </c>
      <c r="I3216">
        <v>1.1761999999999999</v>
      </c>
      <c r="J3216">
        <v>6.6623999999999999</v>
      </c>
      <c r="K3216">
        <v>358.0444</v>
      </c>
      <c r="L3216" t="str">
        <v>#N/A N/A</v>
      </c>
      <c r="M3216" t="str">
        <v>#N/A N/A</v>
      </c>
      <c r="N3216">
        <v>1285.08</v>
      </c>
      <c r="O3216">
        <v>2.9390000000000001</v>
      </c>
      <c r="P3216">
        <v>6.1449999999999996</v>
      </c>
      <c r="Q3216">
        <v>3.86</v>
      </c>
      <c r="R3216">
        <v>1.1000000000000001</v>
      </c>
      <c r="S3216">
        <v>1.59</v>
      </c>
      <c r="T3216">
        <v>1.33</v>
      </c>
      <c r="U3216">
        <v>1249</v>
      </c>
      <c r="V3216">
        <v>2452.5100000000002</v>
      </c>
      <c r="W3216">
        <v>6297.48</v>
      </c>
      <c r="X3216">
        <v>10954.92</v>
      </c>
      <c r="Y3216">
        <v>2365.33</v>
      </c>
      <c r="Z3216">
        <v>19383.84</v>
      </c>
    </row>
    <row r="3217" spans="2:26" x14ac:dyDescent="0.25">
      <c r="B3217" s="3">
        <v>42968</v>
      </c>
      <c r="C3217">
        <v>327.48</v>
      </c>
      <c r="D3217">
        <v>3.8180000000000001</v>
      </c>
      <c r="E3217">
        <v>98.01</v>
      </c>
      <c r="F3217">
        <v>99.862499999999997</v>
      </c>
      <c r="G3217">
        <v>93.094999999999999</v>
      </c>
      <c r="H3217">
        <v>1139</v>
      </c>
      <c r="I3217">
        <v>1.1815</v>
      </c>
      <c r="J3217">
        <v>6.6664000000000003</v>
      </c>
      <c r="K3217">
        <v>359.80470000000003</v>
      </c>
      <c r="L3217" t="str">
        <v>#N/A N/A</v>
      </c>
      <c r="M3217" t="str">
        <v>#N/A N/A</v>
      </c>
      <c r="N3217">
        <v>1291.8800000000001</v>
      </c>
      <c r="O3217">
        <v>2.9620000000000002</v>
      </c>
      <c r="P3217">
        <v>6.165</v>
      </c>
      <c r="Q3217">
        <v>3.9</v>
      </c>
      <c r="R3217">
        <v>1.1100000000000001</v>
      </c>
      <c r="S3217">
        <v>1.59</v>
      </c>
      <c r="T3217">
        <v>1.33</v>
      </c>
      <c r="U3217">
        <v>1266</v>
      </c>
      <c r="V3217">
        <v>2428.37</v>
      </c>
      <c r="W3217">
        <v>6213.13</v>
      </c>
      <c r="X3217">
        <v>10751.54</v>
      </c>
      <c r="Y3217">
        <v>2355</v>
      </c>
      <c r="Z3217">
        <v>19393.13</v>
      </c>
    </row>
    <row r="3218" spans="2:26" x14ac:dyDescent="0.25">
      <c r="B3218" s="3">
        <v>42967</v>
      </c>
      <c r="C3218">
        <v>327.19</v>
      </c>
      <c r="D3218">
        <v>3.8079999999999998</v>
      </c>
      <c r="E3218">
        <v>98.04</v>
      </c>
      <c r="F3218">
        <v>99.874300000000005</v>
      </c>
      <c r="G3218">
        <v>93.433999999999997</v>
      </c>
      <c r="H3218">
        <v>1141.3</v>
      </c>
      <c r="I3218">
        <v>1.1760999999999999</v>
      </c>
      <c r="J3218">
        <v>6.6702000000000004</v>
      </c>
      <c r="K3218">
        <v>362.185</v>
      </c>
      <c r="L3218" t="str">
        <v>#N/A N/A</v>
      </c>
      <c r="M3218" t="str">
        <v>#N/A N/A</v>
      </c>
      <c r="N3218">
        <v>1284.1300000000001</v>
      </c>
      <c r="O3218">
        <v>2.8929999999999998</v>
      </c>
      <c r="P3218">
        <v>6.25</v>
      </c>
      <c r="Q3218">
        <v>3.89</v>
      </c>
      <c r="R3218">
        <v>1.1000000000000001</v>
      </c>
      <c r="S3218">
        <v>1.59</v>
      </c>
      <c r="T3218">
        <v>1.33</v>
      </c>
      <c r="U3218">
        <v>1260</v>
      </c>
      <c r="V3218">
        <v>2425.5500000000002</v>
      </c>
      <c r="W3218">
        <v>6216.53</v>
      </c>
      <c r="X3218">
        <v>10693.65</v>
      </c>
      <c r="Y3218">
        <v>2358.37</v>
      </c>
      <c r="Z3218">
        <v>19470.41</v>
      </c>
    </row>
    <row r="3219" spans="2:26" x14ac:dyDescent="0.25">
      <c r="B3219" s="3">
        <v>42966</v>
      </c>
      <c r="C3219">
        <v>327.19</v>
      </c>
      <c r="D3219">
        <v>3.8079999999999998</v>
      </c>
      <c r="E3219">
        <v>98.04</v>
      </c>
      <c r="F3219">
        <v>99.874300000000005</v>
      </c>
      <c r="G3219">
        <v>93.433999999999997</v>
      </c>
      <c r="H3219">
        <v>1141.3</v>
      </c>
      <c r="I3219">
        <v>1.1760999999999999</v>
      </c>
      <c r="J3219">
        <v>6.6702000000000004</v>
      </c>
      <c r="K3219">
        <v>362.185</v>
      </c>
      <c r="L3219" t="str">
        <v>#N/A N/A</v>
      </c>
      <c r="M3219" t="str">
        <v>#N/A N/A</v>
      </c>
      <c r="N3219">
        <v>1284.1300000000001</v>
      </c>
      <c r="O3219">
        <v>2.8929999999999998</v>
      </c>
      <c r="P3219">
        <v>6.25</v>
      </c>
      <c r="Q3219">
        <v>3.89</v>
      </c>
      <c r="R3219">
        <v>1.1000000000000001</v>
      </c>
      <c r="S3219">
        <v>1.59</v>
      </c>
      <c r="T3219">
        <v>1.33</v>
      </c>
      <c r="U3219">
        <v>1260</v>
      </c>
      <c r="V3219">
        <v>2425.5500000000002</v>
      </c>
      <c r="W3219">
        <v>6216.53</v>
      </c>
      <c r="X3219">
        <v>10693.65</v>
      </c>
      <c r="Y3219">
        <v>2358.37</v>
      </c>
      <c r="Z3219">
        <v>19470.41</v>
      </c>
    </row>
    <row r="3220" spans="2:26" x14ac:dyDescent="0.25">
      <c r="B3220" s="3">
        <v>42965</v>
      </c>
      <c r="C3220">
        <v>327.19</v>
      </c>
      <c r="D3220">
        <v>3.8079999999999998</v>
      </c>
      <c r="E3220">
        <v>98.03</v>
      </c>
      <c r="F3220">
        <v>99.874300000000005</v>
      </c>
      <c r="G3220">
        <v>93.433999999999997</v>
      </c>
      <c r="H3220">
        <v>1141.3</v>
      </c>
      <c r="I3220">
        <v>1.1760999999999999</v>
      </c>
      <c r="J3220">
        <v>6.6702000000000004</v>
      </c>
      <c r="K3220">
        <v>362.185</v>
      </c>
      <c r="L3220" t="str">
        <v>#N/A N/A</v>
      </c>
      <c r="M3220" t="str">
        <v>#N/A N/A</v>
      </c>
      <c r="N3220">
        <v>1284.1300000000001</v>
      </c>
      <c r="O3220">
        <v>2.8929999999999998</v>
      </c>
      <c r="P3220">
        <v>6.25</v>
      </c>
      <c r="Q3220">
        <v>3.89</v>
      </c>
      <c r="R3220">
        <v>1.1000000000000001</v>
      </c>
      <c r="S3220">
        <v>1.59</v>
      </c>
      <c r="T3220">
        <v>1.33</v>
      </c>
      <c r="U3220">
        <v>1260</v>
      </c>
      <c r="V3220">
        <v>2425.5500000000002</v>
      </c>
      <c r="W3220">
        <v>6216.53</v>
      </c>
      <c r="X3220">
        <v>10693.65</v>
      </c>
      <c r="Y3220">
        <v>2358.37</v>
      </c>
      <c r="Z3220">
        <v>19470.41</v>
      </c>
    </row>
    <row r="3221" spans="2:26" x14ac:dyDescent="0.25">
      <c r="B3221" s="3">
        <v>42964</v>
      </c>
      <c r="C3221">
        <v>328.52</v>
      </c>
      <c r="D3221">
        <v>3.7726000000000002</v>
      </c>
      <c r="E3221">
        <v>98.11</v>
      </c>
      <c r="F3221">
        <v>99.890900000000002</v>
      </c>
      <c r="G3221">
        <v>93.622</v>
      </c>
      <c r="H3221">
        <v>1137.2</v>
      </c>
      <c r="I3221">
        <v>1.1722999999999999</v>
      </c>
      <c r="J3221">
        <v>6.6755000000000004</v>
      </c>
      <c r="K3221">
        <v>359.84789999999998</v>
      </c>
      <c r="L3221" t="str">
        <v>#N/A N/A</v>
      </c>
      <c r="M3221" t="str">
        <v>#N/A N/A</v>
      </c>
      <c r="N3221">
        <v>1288.1500000000001</v>
      </c>
      <c r="O3221">
        <v>2.9289999999999998</v>
      </c>
      <c r="P3221">
        <v>6.25</v>
      </c>
      <c r="Q3221">
        <v>3.85</v>
      </c>
      <c r="R3221">
        <v>1.1000000000000001</v>
      </c>
      <c r="S3221">
        <v>1.58</v>
      </c>
      <c r="T3221">
        <v>1.33</v>
      </c>
      <c r="U3221">
        <v>1247</v>
      </c>
      <c r="V3221">
        <v>2430.0100000000002</v>
      </c>
      <c r="W3221">
        <v>6221.92</v>
      </c>
      <c r="X3221">
        <v>10801.42</v>
      </c>
      <c r="Y3221">
        <v>2361.67</v>
      </c>
      <c r="Z3221">
        <v>19702.63</v>
      </c>
    </row>
    <row r="3222" spans="2:26" x14ac:dyDescent="0.25">
      <c r="B3222" s="3">
        <v>42963</v>
      </c>
      <c r="C3222">
        <v>325.76</v>
      </c>
      <c r="D3222">
        <v>3.7433999999999998</v>
      </c>
      <c r="E3222">
        <v>98.12</v>
      </c>
      <c r="F3222">
        <v>99.894599999999997</v>
      </c>
      <c r="G3222">
        <v>93.540999999999997</v>
      </c>
      <c r="H3222">
        <v>1141.6500000000001</v>
      </c>
      <c r="I3222">
        <v>1.1767000000000001</v>
      </c>
      <c r="J3222">
        <v>6.6916000000000002</v>
      </c>
      <c r="K3222">
        <v>360.12189999999998</v>
      </c>
      <c r="L3222" t="str">
        <v>#N/A N/A</v>
      </c>
      <c r="M3222" t="str">
        <v>#N/A N/A</v>
      </c>
      <c r="N3222">
        <v>1283.1099999999999</v>
      </c>
      <c r="O3222">
        <v>2.89</v>
      </c>
      <c r="P3222">
        <v>6.2750000000000004</v>
      </c>
      <c r="Q3222">
        <v>3.79</v>
      </c>
      <c r="R3222">
        <v>1.0900000000000001</v>
      </c>
      <c r="S3222">
        <v>1.57</v>
      </c>
      <c r="T3222">
        <v>1.32</v>
      </c>
      <c r="U3222">
        <v>1207</v>
      </c>
      <c r="V3222">
        <v>2468.11</v>
      </c>
      <c r="W3222">
        <v>6345.11</v>
      </c>
      <c r="X3222">
        <v>10817.88</v>
      </c>
      <c r="Y3222">
        <v>2348.2600000000002</v>
      </c>
      <c r="Z3222">
        <v>19729.28</v>
      </c>
    </row>
    <row r="3223" spans="2:26" x14ac:dyDescent="0.25">
      <c r="B3223" s="3">
        <v>42962</v>
      </c>
      <c r="C3223">
        <v>324.42</v>
      </c>
      <c r="D3223">
        <v>3.742</v>
      </c>
      <c r="E3223">
        <v>98.15</v>
      </c>
      <c r="F3223">
        <v>99.896600000000007</v>
      </c>
      <c r="G3223">
        <v>93.852999999999994</v>
      </c>
      <c r="H3223">
        <v>1139.7</v>
      </c>
      <c r="I3223">
        <v>1.1735</v>
      </c>
      <c r="J3223">
        <v>6.6855000000000002</v>
      </c>
      <c r="K3223">
        <v>358.28109999999998</v>
      </c>
      <c r="L3223" t="str">
        <v>#N/A N/A</v>
      </c>
      <c r="M3223" t="str">
        <v>#N/A N/A</v>
      </c>
      <c r="N3223">
        <v>1271.53</v>
      </c>
      <c r="O3223">
        <v>2.9350000000000001</v>
      </c>
      <c r="P3223">
        <v>5.87</v>
      </c>
      <c r="Q3223">
        <v>3.78</v>
      </c>
      <c r="R3223">
        <v>1.1000000000000001</v>
      </c>
      <c r="S3223">
        <v>1.58</v>
      </c>
      <c r="T3223">
        <v>1.33</v>
      </c>
      <c r="U3223">
        <v>1169</v>
      </c>
      <c r="V3223">
        <v>2464.61</v>
      </c>
      <c r="W3223">
        <v>6333.01</v>
      </c>
      <c r="X3223">
        <v>10738</v>
      </c>
      <c r="Y3223">
        <v>2334.2199999999998</v>
      </c>
      <c r="Z3223">
        <v>19753.310000000001</v>
      </c>
    </row>
    <row r="3224" spans="2:26" x14ac:dyDescent="0.25">
      <c r="B3224" s="3">
        <v>42961</v>
      </c>
      <c r="C3224">
        <v>327.58</v>
      </c>
      <c r="D3224">
        <v>3.7759</v>
      </c>
      <c r="E3224">
        <v>98.2</v>
      </c>
      <c r="F3224">
        <v>99.880200000000002</v>
      </c>
      <c r="G3224">
        <v>93.411000000000001</v>
      </c>
      <c r="H3224">
        <v>1139.7</v>
      </c>
      <c r="I3224">
        <v>1.1779999999999999</v>
      </c>
      <c r="J3224">
        <v>6.6711999999999998</v>
      </c>
      <c r="K3224">
        <v>356.96350000000001</v>
      </c>
      <c r="L3224" t="str">
        <v>#N/A N/A</v>
      </c>
      <c r="M3224" t="str">
        <v>#N/A N/A</v>
      </c>
      <c r="N3224">
        <v>1282.1500000000001</v>
      </c>
      <c r="O3224">
        <v>2.9590000000000001</v>
      </c>
      <c r="P3224">
        <v>5.8550000000000004</v>
      </c>
      <c r="Q3224">
        <v>3.81</v>
      </c>
      <c r="R3224">
        <v>1.1100000000000001</v>
      </c>
      <c r="S3224">
        <v>1.59</v>
      </c>
      <c r="T3224">
        <v>1.33</v>
      </c>
      <c r="U3224">
        <v>1155</v>
      </c>
      <c r="V3224">
        <v>2465.84</v>
      </c>
      <c r="W3224">
        <v>6340.23</v>
      </c>
      <c r="X3224">
        <v>10707.24</v>
      </c>
      <c r="Y3224">
        <v>2334.2199999999998</v>
      </c>
      <c r="Z3224">
        <v>19537.099999999999</v>
      </c>
    </row>
    <row r="3225" spans="2:26" x14ac:dyDescent="0.25">
      <c r="B3225" s="3">
        <v>42960</v>
      </c>
      <c r="C3225">
        <v>333.8</v>
      </c>
      <c r="D3225">
        <v>3.8433999999999999</v>
      </c>
      <c r="E3225">
        <v>98.21</v>
      </c>
      <c r="F3225">
        <v>99.712100000000007</v>
      </c>
      <c r="G3225">
        <v>93.069000000000003</v>
      </c>
      <c r="H3225">
        <v>1143.7</v>
      </c>
      <c r="I3225">
        <v>1.1820999999999999</v>
      </c>
      <c r="J3225">
        <v>6.6635999999999997</v>
      </c>
      <c r="K3225">
        <v>357.7756</v>
      </c>
      <c r="L3225" t="str">
        <v>#N/A N/A</v>
      </c>
      <c r="M3225" t="str">
        <v>#N/A N/A</v>
      </c>
      <c r="N3225">
        <v>1289.31</v>
      </c>
      <c r="O3225">
        <v>2.9830000000000001</v>
      </c>
      <c r="P3225">
        <v>5.85</v>
      </c>
      <c r="Q3225">
        <v>3.87</v>
      </c>
      <c r="R3225">
        <v>1.1200000000000001</v>
      </c>
      <c r="S3225">
        <v>1.61</v>
      </c>
      <c r="T3225">
        <v>1.33</v>
      </c>
      <c r="U3225">
        <v>1138</v>
      </c>
      <c r="V3225">
        <v>2441.3200000000002</v>
      </c>
      <c r="W3225">
        <v>6256.56</v>
      </c>
      <c r="X3225">
        <v>10572.97</v>
      </c>
      <c r="Y3225">
        <v>2319.71</v>
      </c>
      <c r="Z3225">
        <v>19729.740000000002</v>
      </c>
    </row>
    <row r="3226" spans="2:26" x14ac:dyDescent="0.25">
      <c r="B3226" s="3">
        <v>42959</v>
      </c>
      <c r="C3226">
        <v>333.8</v>
      </c>
      <c r="D3226">
        <v>3.8433999999999999</v>
      </c>
      <c r="E3226">
        <v>98.21</v>
      </c>
      <c r="F3226">
        <v>99.712100000000007</v>
      </c>
      <c r="G3226">
        <v>93.069000000000003</v>
      </c>
      <c r="H3226">
        <v>1143.7</v>
      </c>
      <c r="I3226">
        <v>1.1820999999999999</v>
      </c>
      <c r="J3226">
        <v>6.6635999999999997</v>
      </c>
      <c r="K3226">
        <v>357.7756</v>
      </c>
      <c r="L3226" t="str">
        <v>#N/A N/A</v>
      </c>
      <c r="M3226" t="str">
        <v>#N/A N/A</v>
      </c>
      <c r="N3226">
        <v>1289.31</v>
      </c>
      <c r="O3226">
        <v>2.9830000000000001</v>
      </c>
      <c r="P3226">
        <v>5.85</v>
      </c>
      <c r="Q3226">
        <v>3.87</v>
      </c>
      <c r="R3226">
        <v>1.1200000000000001</v>
      </c>
      <c r="S3226">
        <v>1.61</v>
      </c>
      <c r="T3226">
        <v>1.33</v>
      </c>
      <c r="U3226">
        <v>1138</v>
      </c>
      <c r="V3226">
        <v>2441.3200000000002</v>
      </c>
      <c r="W3226">
        <v>6256.56</v>
      </c>
      <c r="X3226">
        <v>10572.97</v>
      </c>
      <c r="Y3226">
        <v>2319.71</v>
      </c>
      <c r="Z3226">
        <v>19729.740000000002</v>
      </c>
    </row>
    <row r="3227" spans="2:26" x14ac:dyDescent="0.25">
      <c r="B3227" s="3">
        <v>42958</v>
      </c>
      <c r="C3227">
        <v>333.8</v>
      </c>
      <c r="D3227">
        <v>3.8433999999999999</v>
      </c>
      <c r="E3227">
        <v>98.17</v>
      </c>
      <c r="F3227">
        <v>99.712100000000007</v>
      </c>
      <c r="G3227">
        <v>93.069000000000003</v>
      </c>
      <c r="H3227">
        <v>1143.7</v>
      </c>
      <c r="I3227">
        <v>1.1820999999999999</v>
      </c>
      <c r="J3227">
        <v>6.6635999999999997</v>
      </c>
      <c r="K3227">
        <v>357.7756</v>
      </c>
      <c r="L3227" t="str">
        <v>#N/A N/A</v>
      </c>
      <c r="M3227" t="str">
        <v>#N/A N/A</v>
      </c>
      <c r="N3227">
        <v>1289.31</v>
      </c>
      <c r="O3227">
        <v>2.9830000000000001</v>
      </c>
      <c r="P3227">
        <v>5.85</v>
      </c>
      <c r="Q3227">
        <v>3.87</v>
      </c>
      <c r="R3227">
        <v>1.1200000000000001</v>
      </c>
      <c r="S3227">
        <v>1.61</v>
      </c>
      <c r="T3227">
        <v>1.33</v>
      </c>
      <c r="U3227">
        <v>1138</v>
      </c>
      <c r="V3227">
        <v>2441.3200000000002</v>
      </c>
      <c r="W3227">
        <v>6256.56</v>
      </c>
      <c r="X3227">
        <v>10572.97</v>
      </c>
      <c r="Y3227">
        <v>2319.71</v>
      </c>
      <c r="Z3227">
        <v>19729.740000000002</v>
      </c>
    </row>
    <row r="3228" spans="2:26" x14ac:dyDescent="0.25">
      <c r="B3228" s="3">
        <v>42957</v>
      </c>
      <c r="C3228">
        <v>331.49</v>
      </c>
      <c r="D3228">
        <v>3.7625999999999999</v>
      </c>
      <c r="E3228">
        <v>98.24</v>
      </c>
      <c r="F3228">
        <v>99.742900000000006</v>
      </c>
      <c r="G3228">
        <v>93.400999999999996</v>
      </c>
      <c r="H3228">
        <v>1141.75</v>
      </c>
      <c r="I3228">
        <v>1.1772</v>
      </c>
      <c r="J3228">
        <v>6.6470000000000002</v>
      </c>
      <c r="K3228">
        <v>360.26330000000002</v>
      </c>
      <c r="L3228" t="str">
        <v>#N/A N/A</v>
      </c>
      <c r="M3228" t="str">
        <v>#N/A N/A</v>
      </c>
      <c r="N3228">
        <v>1286.53</v>
      </c>
      <c r="O3228">
        <v>2.9849999999999999</v>
      </c>
      <c r="P3228">
        <v>5.85</v>
      </c>
      <c r="Q3228">
        <v>3.8</v>
      </c>
      <c r="R3228">
        <v>1.1000000000000001</v>
      </c>
      <c r="S3228">
        <v>1.59</v>
      </c>
      <c r="T3228">
        <v>1.32</v>
      </c>
      <c r="U3228">
        <v>1092</v>
      </c>
      <c r="V3228">
        <v>2438.21</v>
      </c>
      <c r="W3228">
        <v>6216.87</v>
      </c>
      <c r="X3228">
        <v>10782.2</v>
      </c>
      <c r="Y3228">
        <v>2359.4699999999998</v>
      </c>
      <c r="Z3228">
        <v>19729.740000000002</v>
      </c>
    </row>
    <row r="3229" spans="2:26" x14ac:dyDescent="0.25">
      <c r="B3229" s="3">
        <v>42956</v>
      </c>
      <c r="C3229">
        <v>325.58999999999997</v>
      </c>
      <c r="D3229">
        <v>3.6728000000000001</v>
      </c>
      <c r="E3229">
        <v>98.29</v>
      </c>
      <c r="F3229">
        <v>99.759500000000003</v>
      </c>
      <c r="G3229">
        <v>93.548000000000002</v>
      </c>
      <c r="H3229">
        <v>1135.3</v>
      </c>
      <c r="I3229">
        <v>1.1758999999999999</v>
      </c>
      <c r="J3229">
        <v>6.6742999999999997</v>
      </c>
      <c r="K3229">
        <v>360.82819999999998</v>
      </c>
      <c r="L3229" t="str">
        <v>#N/A N/A</v>
      </c>
      <c r="M3229" t="str">
        <v>#N/A N/A</v>
      </c>
      <c r="N3229">
        <v>1277.3</v>
      </c>
      <c r="O3229">
        <v>2.883</v>
      </c>
      <c r="P3229">
        <v>5.8449999999999998</v>
      </c>
      <c r="Q3229">
        <v>3.68</v>
      </c>
      <c r="R3229">
        <v>1.0900000000000001</v>
      </c>
      <c r="S3229">
        <v>1.57</v>
      </c>
      <c r="T3229">
        <v>1.3</v>
      </c>
      <c r="U3229">
        <v>1050</v>
      </c>
      <c r="V3229">
        <v>2474.02</v>
      </c>
      <c r="W3229">
        <v>6352.33</v>
      </c>
      <c r="X3229">
        <v>10962.6</v>
      </c>
      <c r="Y3229">
        <v>2368.39</v>
      </c>
      <c r="Z3229">
        <v>19738.71</v>
      </c>
    </row>
    <row r="3230" spans="2:26" x14ac:dyDescent="0.25">
      <c r="B3230" s="3">
        <v>42955</v>
      </c>
      <c r="C3230">
        <v>318.64999999999998</v>
      </c>
      <c r="D3230">
        <v>3.5653000000000001</v>
      </c>
      <c r="E3230">
        <v>98.33</v>
      </c>
      <c r="F3230">
        <v>99.765199999999993</v>
      </c>
      <c r="G3230">
        <v>93.647000000000006</v>
      </c>
      <c r="H3230">
        <v>1125.2</v>
      </c>
      <c r="I3230">
        <v>1.1752</v>
      </c>
      <c r="J3230">
        <v>6.7064000000000004</v>
      </c>
      <c r="K3230">
        <v>361.18169999999998</v>
      </c>
      <c r="L3230" t="str">
        <v>#N/A N/A</v>
      </c>
      <c r="M3230" t="str">
        <v>#N/A N/A</v>
      </c>
      <c r="N3230">
        <v>1260.96</v>
      </c>
      <c r="O3230">
        <v>2.8220000000000001</v>
      </c>
      <c r="P3230">
        <v>5.8449999999999998</v>
      </c>
      <c r="Q3230">
        <v>3.54</v>
      </c>
      <c r="R3230">
        <v>1.06</v>
      </c>
      <c r="S3230">
        <v>1.53</v>
      </c>
      <c r="T3230">
        <v>1.3</v>
      </c>
      <c r="U3230">
        <v>1038</v>
      </c>
      <c r="V3230">
        <v>2474.92</v>
      </c>
      <c r="W3230">
        <v>6370.46</v>
      </c>
      <c r="X3230">
        <v>11079.79</v>
      </c>
      <c r="Y3230">
        <v>2394.73</v>
      </c>
      <c r="Z3230">
        <v>19996.009999999998</v>
      </c>
    </row>
    <row r="3231" spans="2:26" x14ac:dyDescent="0.25">
      <c r="B3231" s="3">
        <v>42954</v>
      </c>
      <c r="C3231">
        <v>321.23</v>
      </c>
      <c r="D3231">
        <v>3.5556999999999999</v>
      </c>
      <c r="E3231">
        <v>98.35</v>
      </c>
      <c r="F3231">
        <v>99.772000000000006</v>
      </c>
      <c r="G3231">
        <v>93.432000000000002</v>
      </c>
      <c r="H3231">
        <v>1127.1500000000001</v>
      </c>
      <c r="I3231">
        <v>1.1795</v>
      </c>
      <c r="J3231">
        <v>6.7214999999999998</v>
      </c>
      <c r="K3231">
        <v>360.48050000000001</v>
      </c>
      <c r="L3231" t="str">
        <v>#N/A N/A</v>
      </c>
      <c r="M3231" t="str">
        <v>#N/A N/A</v>
      </c>
      <c r="N3231">
        <v>1257.8499999999999</v>
      </c>
      <c r="O3231">
        <v>2.8010000000000002</v>
      </c>
      <c r="P3231">
        <v>5.8150000000000004</v>
      </c>
      <c r="Q3231">
        <v>3.53</v>
      </c>
      <c r="R3231">
        <v>1.05</v>
      </c>
      <c r="S3231">
        <v>1.52</v>
      </c>
      <c r="T3231">
        <v>1.3</v>
      </c>
      <c r="U3231">
        <v>1036</v>
      </c>
      <c r="V3231">
        <v>2480.91</v>
      </c>
      <c r="W3231">
        <v>6383.77</v>
      </c>
      <c r="X3231">
        <v>11054.41</v>
      </c>
      <c r="Y3231">
        <v>2398.75</v>
      </c>
      <c r="Z3231">
        <v>20055.89</v>
      </c>
    </row>
    <row r="3232" spans="2:26" x14ac:dyDescent="0.25">
      <c r="B3232" s="3">
        <v>42953</v>
      </c>
      <c r="C3232">
        <v>321.36</v>
      </c>
      <c r="D3232">
        <v>3.5527000000000002</v>
      </c>
      <c r="E3232">
        <v>98.34</v>
      </c>
      <c r="F3232">
        <v>99.674000000000007</v>
      </c>
      <c r="G3232">
        <v>93.542000000000002</v>
      </c>
      <c r="H3232">
        <v>1124.9000000000001</v>
      </c>
      <c r="I3232">
        <v>1.1773</v>
      </c>
      <c r="J3232">
        <v>6.7289000000000003</v>
      </c>
      <c r="K3232">
        <v>360.39949999999999</v>
      </c>
      <c r="L3232" t="str">
        <v>#N/A N/A</v>
      </c>
      <c r="M3232" t="str">
        <v>#N/A N/A</v>
      </c>
      <c r="N3232">
        <v>1258.8800000000001</v>
      </c>
      <c r="O3232">
        <v>2.774</v>
      </c>
      <c r="P3232">
        <v>5.81</v>
      </c>
      <c r="Q3232">
        <v>3.52</v>
      </c>
      <c r="R3232">
        <v>1.05</v>
      </c>
      <c r="S3232">
        <v>1.51</v>
      </c>
      <c r="T3232">
        <v>1.31</v>
      </c>
      <c r="U3232">
        <v>1032</v>
      </c>
      <c r="V3232">
        <v>2476.83</v>
      </c>
      <c r="W3232">
        <v>6351.56</v>
      </c>
      <c r="X3232">
        <v>11003.08</v>
      </c>
      <c r="Y3232">
        <v>2395.4499999999998</v>
      </c>
      <c r="Z3232">
        <v>19952.330000000002</v>
      </c>
    </row>
    <row r="3233" spans="2:26" x14ac:dyDescent="0.25">
      <c r="B3233" s="3">
        <v>42952</v>
      </c>
      <c r="C3233">
        <v>321.36</v>
      </c>
      <c r="D3233">
        <v>3.5527000000000002</v>
      </c>
      <c r="E3233">
        <v>98.34</v>
      </c>
      <c r="F3233">
        <v>99.674000000000007</v>
      </c>
      <c r="G3233">
        <v>93.542000000000002</v>
      </c>
      <c r="H3233">
        <v>1124.9000000000001</v>
      </c>
      <c r="I3233">
        <v>1.1773</v>
      </c>
      <c r="J3233">
        <v>6.7289000000000003</v>
      </c>
      <c r="K3233">
        <v>360.39949999999999</v>
      </c>
      <c r="L3233" t="str">
        <v>#N/A N/A</v>
      </c>
      <c r="M3233" t="str">
        <v>#N/A N/A</v>
      </c>
      <c r="N3233">
        <v>1258.8800000000001</v>
      </c>
      <c r="O3233">
        <v>2.774</v>
      </c>
      <c r="P3233">
        <v>5.81</v>
      </c>
      <c r="Q3233">
        <v>3.52</v>
      </c>
      <c r="R3233">
        <v>1.05</v>
      </c>
      <c r="S3233">
        <v>1.51</v>
      </c>
      <c r="T3233">
        <v>1.31</v>
      </c>
      <c r="U3233">
        <v>1032</v>
      </c>
      <c r="V3233">
        <v>2476.83</v>
      </c>
      <c r="W3233">
        <v>6351.56</v>
      </c>
      <c r="X3233">
        <v>11003.08</v>
      </c>
      <c r="Y3233">
        <v>2395.4499999999998</v>
      </c>
      <c r="Z3233">
        <v>19952.330000000002</v>
      </c>
    </row>
    <row r="3234" spans="2:26" x14ac:dyDescent="0.25">
      <c r="B3234" s="3">
        <v>42951</v>
      </c>
      <c r="C3234">
        <v>321.36</v>
      </c>
      <c r="D3234">
        <v>3.5527000000000002</v>
      </c>
      <c r="E3234">
        <v>98.29</v>
      </c>
      <c r="F3234">
        <v>99.674000000000007</v>
      </c>
      <c r="G3234">
        <v>93.542000000000002</v>
      </c>
      <c r="H3234">
        <v>1124.9000000000001</v>
      </c>
      <c r="I3234">
        <v>1.1773</v>
      </c>
      <c r="J3234">
        <v>6.7289000000000003</v>
      </c>
      <c r="K3234">
        <v>360.39949999999999</v>
      </c>
      <c r="L3234" t="str">
        <v>#N/A N/A</v>
      </c>
      <c r="M3234" t="str">
        <v>#N/A N/A</v>
      </c>
      <c r="N3234">
        <v>1258.8800000000001</v>
      </c>
      <c r="O3234">
        <v>2.774</v>
      </c>
      <c r="P3234">
        <v>5.81</v>
      </c>
      <c r="Q3234">
        <v>3.52</v>
      </c>
      <c r="R3234">
        <v>1.05</v>
      </c>
      <c r="S3234">
        <v>1.51</v>
      </c>
      <c r="T3234">
        <v>1.31</v>
      </c>
      <c r="U3234">
        <v>1032</v>
      </c>
      <c r="V3234">
        <v>2476.83</v>
      </c>
      <c r="W3234">
        <v>6351.56</v>
      </c>
      <c r="X3234">
        <v>11003.08</v>
      </c>
      <c r="Y3234">
        <v>2395.4499999999998</v>
      </c>
      <c r="Z3234">
        <v>19952.330000000002</v>
      </c>
    </row>
    <row r="3235" spans="2:26" x14ac:dyDescent="0.25">
      <c r="B3235" s="3">
        <v>42950</v>
      </c>
      <c r="C3235">
        <v>322.5</v>
      </c>
      <c r="D3235">
        <v>3.5686</v>
      </c>
      <c r="E3235">
        <v>98.3</v>
      </c>
      <c r="F3235">
        <v>99.683800000000005</v>
      </c>
      <c r="G3235">
        <v>92.838999999999999</v>
      </c>
      <c r="H3235">
        <v>1128.7</v>
      </c>
      <c r="I3235">
        <v>1.1870000000000001</v>
      </c>
      <c r="J3235">
        <v>6.7172000000000001</v>
      </c>
      <c r="K3235">
        <v>362.4837</v>
      </c>
      <c r="L3235" t="str">
        <v>#N/A N/A</v>
      </c>
      <c r="M3235" t="str">
        <v>#N/A N/A</v>
      </c>
      <c r="N3235">
        <v>1268.5999999999999</v>
      </c>
      <c r="O3235">
        <v>2.8</v>
      </c>
      <c r="P3235">
        <v>5.78</v>
      </c>
      <c r="Q3235">
        <v>3.53</v>
      </c>
      <c r="R3235">
        <v>1.04</v>
      </c>
      <c r="S3235">
        <v>1.51</v>
      </c>
      <c r="T3235">
        <v>1.31</v>
      </c>
      <c r="U3235">
        <v>1023</v>
      </c>
      <c r="V3235">
        <v>2472.16</v>
      </c>
      <c r="W3235">
        <v>6340.34</v>
      </c>
      <c r="X3235">
        <v>11002.2</v>
      </c>
      <c r="Y3235">
        <v>2386.85</v>
      </c>
      <c r="Z3235">
        <v>20029.259999999998</v>
      </c>
    </row>
    <row r="3236" spans="2:26" x14ac:dyDescent="0.25">
      <c r="B3236" s="3">
        <v>42949</v>
      </c>
      <c r="C3236">
        <v>324.01</v>
      </c>
      <c r="D3236">
        <v>3.5703</v>
      </c>
      <c r="E3236">
        <v>98.31</v>
      </c>
      <c r="F3236">
        <v>99.668499999999995</v>
      </c>
      <c r="G3236">
        <v>92.835999999999999</v>
      </c>
      <c r="H3236">
        <v>1123.9000000000001</v>
      </c>
      <c r="I3236">
        <v>1.1856</v>
      </c>
      <c r="J3236">
        <v>6.7217000000000002</v>
      </c>
      <c r="K3236">
        <v>360.65780000000001</v>
      </c>
      <c r="L3236" t="str">
        <v>#N/A N/A</v>
      </c>
      <c r="M3236" t="str">
        <v>#N/A N/A</v>
      </c>
      <c r="N3236">
        <v>1266.6500000000001</v>
      </c>
      <c r="O3236">
        <v>2.8109999999999999</v>
      </c>
      <c r="P3236">
        <v>5.7750000000000004</v>
      </c>
      <c r="Q3236">
        <v>3.49</v>
      </c>
      <c r="R3236">
        <v>1.03</v>
      </c>
      <c r="S3236">
        <v>1.5</v>
      </c>
      <c r="T3236">
        <v>1.31</v>
      </c>
      <c r="U3236">
        <v>993</v>
      </c>
      <c r="V3236">
        <v>2477.5700000000002</v>
      </c>
      <c r="W3236">
        <v>6362.65</v>
      </c>
      <c r="X3236">
        <v>11055.42</v>
      </c>
      <c r="Y3236">
        <v>2427.63</v>
      </c>
      <c r="Z3236">
        <v>20080.04</v>
      </c>
    </row>
    <row r="3237" spans="2:26" x14ac:dyDescent="0.25">
      <c r="B3237" s="3">
        <v>42948</v>
      </c>
      <c r="C3237">
        <v>327.08999999999997</v>
      </c>
      <c r="D3237">
        <v>3.5926999999999998</v>
      </c>
      <c r="E3237">
        <v>98.3</v>
      </c>
      <c r="F3237">
        <v>99.685199999999995</v>
      </c>
      <c r="G3237">
        <v>93.043000000000006</v>
      </c>
      <c r="H3237">
        <v>1121.2</v>
      </c>
      <c r="I3237">
        <v>1.1801999999999999</v>
      </c>
      <c r="J3237">
        <v>6.7179000000000002</v>
      </c>
      <c r="K3237">
        <v>358.62889999999999</v>
      </c>
      <c r="L3237" t="str">
        <v>#N/A N/A</v>
      </c>
      <c r="M3237" t="str">
        <v>#N/A N/A</v>
      </c>
      <c r="N3237">
        <v>1268.76</v>
      </c>
      <c r="O3237">
        <v>2.819</v>
      </c>
      <c r="P3237">
        <v>5.7750000000000004</v>
      </c>
      <c r="Q3237">
        <v>3.49</v>
      </c>
      <c r="R3237">
        <v>1.03</v>
      </c>
      <c r="S3237">
        <v>1.49</v>
      </c>
      <c r="T3237">
        <v>1.32</v>
      </c>
      <c r="U3237">
        <v>965</v>
      </c>
      <c r="V3237">
        <v>2476.35</v>
      </c>
      <c r="W3237">
        <v>6362.94</v>
      </c>
      <c r="X3237">
        <v>11024.13</v>
      </c>
      <c r="Y3237">
        <v>2422.96</v>
      </c>
      <c r="Z3237">
        <v>19985.79</v>
      </c>
    </row>
    <row r="3238" spans="2:26" x14ac:dyDescent="0.25">
      <c r="B3238" s="3">
        <v>42947</v>
      </c>
      <c r="C3238">
        <v>324.24</v>
      </c>
      <c r="D3238">
        <v>3.6114000000000002</v>
      </c>
      <c r="E3238">
        <v>98.3</v>
      </c>
      <c r="F3238">
        <v>99.727900000000005</v>
      </c>
      <c r="G3238">
        <v>92.863</v>
      </c>
      <c r="H3238">
        <v>1119.1500000000001</v>
      </c>
      <c r="I3238">
        <v>1.1841999999999999</v>
      </c>
      <c r="J3238">
        <v>6.7266000000000004</v>
      </c>
      <c r="K3238">
        <v>358.12150000000003</v>
      </c>
      <c r="L3238" t="str">
        <v>#N/A N/A</v>
      </c>
      <c r="M3238" t="str">
        <v>#N/A N/A</v>
      </c>
      <c r="N3238">
        <v>1269.44</v>
      </c>
      <c r="O3238">
        <v>2.794</v>
      </c>
      <c r="P3238">
        <v>5.8</v>
      </c>
      <c r="Q3238">
        <v>3.52</v>
      </c>
      <c r="R3238">
        <v>1.02</v>
      </c>
      <c r="S3238">
        <v>1.49</v>
      </c>
      <c r="T3238">
        <v>1.33</v>
      </c>
      <c r="U3238">
        <v>946</v>
      </c>
      <c r="V3238">
        <v>2470.3000000000002</v>
      </c>
      <c r="W3238">
        <v>6348.12</v>
      </c>
      <c r="X3238">
        <v>10827.84</v>
      </c>
      <c r="Y3238">
        <v>2402.71</v>
      </c>
      <c r="Z3238">
        <v>19925.18</v>
      </c>
    </row>
    <row r="3239" spans="2:26" x14ac:dyDescent="0.25">
      <c r="B3239" s="3">
        <v>42946</v>
      </c>
      <c r="C3239">
        <v>326.02999999999997</v>
      </c>
      <c r="D3239">
        <v>3.6067</v>
      </c>
      <c r="E3239">
        <v>98.28</v>
      </c>
      <c r="F3239">
        <v>99.625799999999998</v>
      </c>
      <c r="G3239">
        <v>93.259</v>
      </c>
      <c r="H3239">
        <v>1122.1500000000001</v>
      </c>
      <c r="I3239">
        <v>1.1751</v>
      </c>
      <c r="J3239">
        <v>6.7369000000000003</v>
      </c>
      <c r="K3239">
        <v>359.12599999999998</v>
      </c>
      <c r="L3239" t="str">
        <v>#N/A N/A</v>
      </c>
      <c r="M3239" t="str">
        <v>#N/A N/A</v>
      </c>
      <c r="N3239">
        <v>1269.6400000000001</v>
      </c>
      <c r="O3239">
        <v>2.9409999999999998</v>
      </c>
      <c r="P3239">
        <v>5.74</v>
      </c>
      <c r="Q3239">
        <v>3.49</v>
      </c>
      <c r="R3239">
        <v>1.03</v>
      </c>
      <c r="S3239">
        <v>1.49</v>
      </c>
      <c r="T3239">
        <v>1.35</v>
      </c>
      <c r="U3239">
        <v>933</v>
      </c>
      <c r="V3239">
        <v>2472.1</v>
      </c>
      <c r="W3239">
        <v>6374.68</v>
      </c>
      <c r="X3239">
        <v>10756.08</v>
      </c>
      <c r="Y3239">
        <v>2400.9899999999998</v>
      </c>
      <c r="Z3239">
        <v>19959.84</v>
      </c>
    </row>
    <row r="3240" spans="2:26" x14ac:dyDescent="0.25">
      <c r="B3240" s="3">
        <v>42945</v>
      </c>
      <c r="C3240">
        <v>326.02999999999997</v>
      </c>
      <c r="D3240">
        <v>3.6067</v>
      </c>
      <c r="E3240">
        <v>98.28</v>
      </c>
      <c r="F3240">
        <v>99.625799999999998</v>
      </c>
      <c r="G3240">
        <v>93.259</v>
      </c>
      <c r="H3240">
        <v>1122.1500000000001</v>
      </c>
      <c r="I3240">
        <v>1.1751</v>
      </c>
      <c r="J3240">
        <v>6.7369000000000003</v>
      </c>
      <c r="K3240">
        <v>359.12599999999998</v>
      </c>
      <c r="L3240" t="str">
        <v>#N/A N/A</v>
      </c>
      <c r="M3240" t="str">
        <v>#N/A N/A</v>
      </c>
      <c r="N3240">
        <v>1269.6400000000001</v>
      </c>
      <c r="O3240">
        <v>2.9409999999999998</v>
      </c>
      <c r="P3240">
        <v>5.74</v>
      </c>
      <c r="Q3240">
        <v>3.49</v>
      </c>
      <c r="R3240">
        <v>1.03</v>
      </c>
      <c r="S3240">
        <v>1.49</v>
      </c>
      <c r="T3240">
        <v>1.35</v>
      </c>
      <c r="U3240">
        <v>933</v>
      </c>
      <c r="V3240">
        <v>2472.1</v>
      </c>
      <c r="W3240">
        <v>6374.68</v>
      </c>
      <c r="X3240">
        <v>10756.08</v>
      </c>
      <c r="Y3240">
        <v>2400.9899999999998</v>
      </c>
      <c r="Z3240">
        <v>19959.84</v>
      </c>
    </row>
    <row r="3241" spans="2:26" x14ac:dyDescent="0.25">
      <c r="B3241" s="3">
        <v>42944</v>
      </c>
      <c r="C3241">
        <v>326.02999999999997</v>
      </c>
      <c r="D3241">
        <v>3.6067</v>
      </c>
      <c r="E3241">
        <v>98.25</v>
      </c>
      <c r="F3241">
        <v>99.625799999999998</v>
      </c>
      <c r="G3241">
        <v>93.259</v>
      </c>
      <c r="H3241">
        <v>1122.1500000000001</v>
      </c>
      <c r="I3241">
        <v>1.1751</v>
      </c>
      <c r="J3241">
        <v>6.7369000000000003</v>
      </c>
      <c r="K3241">
        <v>359.12599999999998</v>
      </c>
      <c r="L3241" t="str">
        <v>#N/A N/A</v>
      </c>
      <c r="M3241" t="str">
        <v>#N/A N/A</v>
      </c>
      <c r="N3241">
        <v>1269.6400000000001</v>
      </c>
      <c r="O3241">
        <v>2.9409999999999998</v>
      </c>
      <c r="P3241">
        <v>5.74</v>
      </c>
      <c r="Q3241">
        <v>3.49</v>
      </c>
      <c r="R3241">
        <v>1.03</v>
      </c>
      <c r="S3241">
        <v>1.49</v>
      </c>
      <c r="T3241">
        <v>1.35</v>
      </c>
      <c r="U3241">
        <v>933</v>
      </c>
      <c r="V3241">
        <v>2472.1</v>
      </c>
      <c r="W3241">
        <v>6374.68</v>
      </c>
      <c r="X3241">
        <v>10756.08</v>
      </c>
      <c r="Y3241">
        <v>2400.9899999999998</v>
      </c>
      <c r="Z3241">
        <v>19959.84</v>
      </c>
    </row>
    <row r="3242" spans="2:26" x14ac:dyDescent="0.25">
      <c r="B3242" s="3">
        <v>42943</v>
      </c>
      <c r="C3242">
        <v>321.97000000000003</v>
      </c>
      <c r="D3242">
        <v>3.5964999999999998</v>
      </c>
      <c r="E3242">
        <v>98.25</v>
      </c>
      <c r="F3242">
        <v>99.661000000000001</v>
      </c>
      <c r="G3242">
        <v>93.864000000000004</v>
      </c>
      <c r="H3242">
        <v>1112.8499999999999</v>
      </c>
      <c r="I3242">
        <v>1.1677</v>
      </c>
      <c r="J3242">
        <v>6.7430000000000003</v>
      </c>
      <c r="K3242">
        <v>354.73270000000002</v>
      </c>
      <c r="L3242" t="str">
        <v>#N/A N/A</v>
      </c>
      <c r="M3242" t="str">
        <v>#N/A N/A</v>
      </c>
      <c r="N3242">
        <v>1259.1500000000001</v>
      </c>
      <c r="O3242">
        <v>2.9689999999999999</v>
      </c>
      <c r="P3242">
        <v>5.71</v>
      </c>
      <c r="Q3242">
        <v>3.48</v>
      </c>
      <c r="R3242">
        <v>1.02</v>
      </c>
      <c r="S3242">
        <v>1.48</v>
      </c>
      <c r="T3242">
        <v>1.36</v>
      </c>
      <c r="U3242">
        <v>942</v>
      </c>
      <c r="V3242">
        <v>2475.42</v>
      </c>
      <c r="W3242">
        <v>6382.19</v>
      </c>
      <c r="X3242">
        <v>10858.19</v>
      </c>
      <c r="Y3242">
        <v>2443.2399999999998</v>
      </c>
      <c r="Z3242">
        <v>20079.64</v>
      </c>
    </row>
    <row r="3243" spans="2:26" x14ac:dyDescent="0.25">
      <c r="B3243" s="3">
        <v>42942</v>
      </c>
      <c r="C3243">
        <v>324.77999999999997</v>
      </c>
      <c r="D3243">
        <v>3.6128999999999998</v>
      </c>
      <c r="E3243">
        <v>98.22</v>
      </c>
      <c r="F3243">
        <v>99.687600000000003</v>
      </c>
      <c r="G3243">
        <v>93.671999999999997</v>
      </c>
      <c r="H3243">
        <v>1121.8</v>
      </c>
      <c r="I3243">
        <v>1.1734</v>
      </c>
      <c r="J3243">
        <v>6.7539999999999996</v>
      </c>
      <c r="K3243">
        <v>354.53870000000001</v>
      </c>
      <c r="L3243" t="str">
        <v>#N/A N/A</v>
      </c>
      <c r="M3243" t="str">
        <v>#N/A N/A</v>
      </c>
      <c r="N3243">
        <v>1260.53</v>
      </c>
      <c r="O3243">
        <v>2.9239999999999999</v>
      </c>
      <c r="P3243">
        <v>5.65</v>
      </c>
      <c r="Q3243">
        <v>3.5</v>
      </c>
      <c r="R3243">
        <v>1.03</v>
      </c>
      <c r="S3243">
        <v>1.49</v>
      </c>
      <c r="T3243">
        <v>1.36</v>
      </c>
      <c r="U3243">
        <v>968</v>
      </c>
      <c r="V3243">
        <v>2477.83</v>
      </c>
      <c r="W3243">
        <v>6422.75</v>
      </c>
      <c r="X3243">
        <v>10831.5</v>
      </c>
      <c r="Y3243">
        <v>2434.5100000000002</v>
      </c>
      <c r="Z3243">
        <v>20050.16</v>
      </c>
    </row>
    <row r="3244" spans="2:26" x14ac:dyDescent="0.25">
      <c r="B3244" s="3">
        <v>42941</v>
      </c>
      <c r="C3244">
        <v>324.39999999999998</v>
      </c>
      <c r="D3244">
        <v>3.6013999999999999</v>
      </c>
      <c r="E3244">
        <v>98.18</v>
      </c>
      <c r="F3244">
        <v>99.679599999999994</v>
      </c>
      <c r="G3244">
        <v>94.054000000000002</v>
      </c>
      <c r="H3244">
        <v>1115.4000000000001</v>
      </c>
      <c r="I3244">
        <v>1.1647000000000001</v>
      </c>
      <c r="J3244">
        <v>6.7510000000000003</v>
      </c>
      <c r="K3244">
        <v>352.94720000000001</v>
      </c>
      <c r="L3244" t="str">
        <v>#N/A N/A</v>
      </c>
      <c r="M3244" t="str">
        <v>#N/A N/A</v>
      </c>
      <c r="N3244">
        <v>1250.06</v>
      </c>
      <c r="O3244">
        <v>2.944</v>
      </c>
      <c r="P3244">
        <v>5.6150000000000002</v>
      </c>
      <c r="Q3244">
        <v>3.47</v>
      </c>
      <c r="R3244">
        <v>1.03</v>
      </c>
      <c r="S3244">
        <v>1.49</v>
      </c>
      <c r="T3244">
        <v>1.37</v>
      </c>
      <c r="U3244">
        <v>980</v>
      </c>
      <c r="V3244">
        <v>2477.13</v>
      </c>
      <c r="W3244">
        <v>6412.17</v>
      </c>
      <c r="X3244">
        <v>10782.74</v>
      </c>
      <c r="Y3244">
        <v>2439.9</v>
      </c>
      <c r="Z3244">
        <v>19955.2</v>
      </c>
    </row>
    <row r="3245" spans="2:26" x14ac:dyDescent="0.25">
      <c r="B3245" s="3">
        <v>42940</v>
      </c>
      <c r="C3245">
        <v>328.78</v>
      </c>
      <c r="D3245">
        <v>3.6503999999999999</v>
      </c>
      <c r="E3245">
        <v>98.16</v>
      </c>
      <c r="F3245">
        <v>99.696700000000007</v>
      </c>
      <c r="G3245">
        <v>93.977000000000004</v>
      </c>
      <c r="H3245">
        <v>1114.05</v>
      </c>
      <c r="I3245">
        <v>1.1641999999999999</v>
      </c>
      <c r="J3245">
        <v>6.7511999999999999</v>
      </c>
      <c r="K3245">
        <v>354.43279999999999</v>
      </c>
      <c r="L3245" t="str">
        <v>#N/A N/A</v>
      </c>
      <c r="M3245" t="str">
        <v>#N/A N/A</v>
      </c>
      <c r="N3245">
        <v>1255.3</v>
      </c>
      <c r="O3245">
        <v>2.899</v>
      </c>
      <c r="P3245">
        <v>5.6150000000000002</v>
      </c>
      <c r="Q3245">
        <v>3.52</v>
      </c>
      <c r="R3245">
        <v>1.03</v>
      </c>
      <c r="S3245">
        <v>1.49</v>
      </c>
      <c r="T3245">
        <v>1.37</v>
      </c>
      <c r="U3245">
        <v>977</v>
      </c>
      <c r="V3245">
        <v>2469.91</v>
      </c>
      <c r="W3245">
        <v>6410.81</v>
      </c>
      <c r="X3245">
        <v>10820.95</v>
      </c>
      <c r="Y3245">
        <v>2451.5300000000002</v>
      </c>
      <c r="Z3245">
        <v>19975.669999999998</v>
      </c>
    </row>
    <row r="3246" spans="2:26" x14ac:dyDescent="0.25">
      <c r="B3246" s="3">
        <v>42939</v>
      </c>
      <c r="C3246">
        <v>325.52</v>
      </c>
      <c r="D3246">
        <v>3.6698</v>
      </c>
      <c r="E3246">
        <v>98.14</v>
      </c>
      <c r="F3246">
        <v>99.633899999999997</v>
      </c>
      <c r="G3246">
        <v>93.858000000000004</v>
      </c>
      <c r="H3246">
        <v>1118.3499999999999</v>
      </c>
      <c r="I3246">
        <v>1.1662999999999999</v>
      </c>
      <c r="J3246">
        <v>6.7667000000000002</v>
      </c>
      <c r="K3246">
        <v>356.15750000000003</v>
      </c>
      <c r="L3246" t="str">
        <v>#N/A N/A</v>
      </c>
      <c r="M3246" t="str">
        <v>#N/A N/A</v>
      </c>
      <c r="N3246">
        <v>1254.98</v>
      </c>
      <c r="O3246">
        <v>2.97</v>
      </c>
      <c r="P3246">
        <v>5.5949999999999998</v>
      </c>
      <c r="Q3246">
        <v>3.56</v>
      </c>
      <c r="R3246">
        <v>1.04</v>
      </c>
      <c r="S3246">
        <v>1.5</v>
      </c>
      <c r="T3246">
        <v>1.38</v>
      </c>
      <c r="U3246">
        <v>977</v>
      </c>
      <c r="V3246">
        <v>2472.54</v>
      </c>
      <c r="W3246">
        <v>6387.75</v>
      </c>
      <c r="X3246">
        <v>10787.13</v>
      </c>
      <c r="Y3246">
        <v>2450.06</v>
      </c>
      <c r="Z3246">
        <v>20099.75</v>
      </c>
    </row>
    <row r="3247" spans="2:26" x14ac:dyDescent="0.25">
      <c r="B3247" s="3">
        <v>42938</v>
      </c>
      <c r="C3247">
        <v>325.52</v>
      </c>
      <c r="D3247">
        <v>3.6698</v>
      </c>
      <c r="E3247">
        <v>98.14</v>
      </c>
      <c r="F3247">
        <v>99.633899999999997</v>
      </c>
      <c r="G3247">
        <v>93.858000000000004</v>
      </c>
      <c r="H3247">
        <v>1118.3499999999999</v>
      </c>
      <c r="I3247">
        <v>1.1662999999999999</v>
      </c>
      <c r="J3247">
        <v>6.7667000000000002</v>
      </c>
      <c r="K3247">
        <v>356.15750000000003</v>
      </c>
      <c r="L3247" t="str">
        <v>#N/A N/A</v>
      </c>
      <c r="M3247" t="str">
        <v>#N/A N/A</v>
      </c>
      <c r="N3247">
        <v>1254.98</v>
      </c>
      <c r="O3247">
        <v>2.97</v>
      </c>
      <c r="P3247">
        <v>5.5949999999999998</v>
      </c>
      <c r="Q3247">
        <v>3.56</v>
      </c>
      <c r="R3247">
        <v>1.04</v>
      </c>
      <c r="S3247">
        <v>1.5</v>
      </c>
      <c r="T3247">
        <v>1.38</v>
      </c>
      <c r="U3247">
        <v>977</v>
      </c>
      <c r="V3247">
        <v>2472.54</v>
      </c>
      <c r="W3247">
        <v>6387.75</v>
      </c>
      <c r="X3247">
        <v>10787.13</v>
      </c>
      <c r="Y3247">
        <v>2450.06</v>
      </c>
      <c r="Z3247">
        <v>20099.75</v>
      </c>
    </row>
    <row r="3248" spans="2:26" x14ac:dyDescent="0.25">
      <c r="B3248" s="3">
        <v>42937</v>
      </c>
      <c r="C3248">
        <v>325.52</v>
      </c>
      <c r="D3248">
        <v>3.6698</v>
      </c>
      <c r="E3248">
        <v>98.13</v>
      </c>
      <c r="F3248">
        <v>99.633899999999997</v>
      </c>
      <c r="G3248">
        <v>93.858000000000004</v>
      </c>
      <c r="H3248">
        <v>1118.3499999999999</v>
      </c>
      <c r="I3248">
        <v>1.1662999999999999</v>
      </c>
      <c r="J3248">
        <v>6.7667000000000002</v>
      </c>
      <c r="K3248">
        <v>356.15750000000003</v>
      </c>
      <c r="L3248" t="str">
        <v>#N/A N/A</v>
      </c>
      <c r="M3248" t="str">
        <v>#N/A N/A</v>
      </c>
      <c r="N3248">
        <v>1254.98</v>
      </c>
      <c r="O3248">
        <v>2.97</v>
      </c>
      <c r="P3248">
        <v>5.5949999999999998</v>
      </c>
      <c r="Q3248">
        <v>3.56</v>
      </c>
      <c r="R3248">
        <v>1.04</v>
      </c>
      <c r="S3248">
        <v>1.5</v>
      </c>
      <c r="T3248">
        <v>1.38</v>
      </c>
      <c r="U3248">
        <v>977</v>
      </c>
      <c r="V3248">
        <v>2472.54</v>
      </c>
      <c r="W3248">
        <v>6387.75</v>
      </c>
      <c r="X3248">
        <v>10787.13</v>
      </c>
      <c r="Y3248">
        <v>2450.06</v>
      </c>
      <c r="Z3248">
        <v>20099.75</v>
      </c>
    </row>
    <row r="3249" spans="2:26" x14ac:dyDescent="0.25">
      <c r="B3249" s="3">
        <v>42936</v>
      </c>
      <c r="C3249">
        <v>325.24</v>
      </c>
      <c r="D3249">
        <v>3.6614</v>
      </c>
      <c r="E3249">
        <v>98.13</v>
      </c>
      <c r="F3249">
        <v>99.6233</v>
      </c>
      <c r="G3249">
        <v>94.305999999999997</v>
      </c>
      <c r="H3249">
        <v>1125.6500000000001</v>
      </c>
      <c r="I3249">
        <v>1.1631</v>
      </c>
      <c r="J3249">
        <v>6.7596999999999996</v>
      </c>
      <c r="K3249">
        <v>359.4006</v>
      </c>
      <c r="L3249" t="str">
        <v>#N/A N/A</v>
      </c>
      <c r="M3249" t="str">
        <v>#N/A N/A</v>
      </c>
      <c r="N3249">
        <v>1244.49</v>
      </c>
      <c r="O3249">
        <v>3.0430000000000001</v>
      </c>
      <c r="P3249">
        <v>5.5949999999999998</v>
      </c>
      <c r="Q3249">
        <v>3.54</v>
      </c>
      <c r="R3249">
        <v>1.04</v>
      </c>
      <c r="S3249">
        <v>1.49</v>
      </c>
      <c r="T3249">
        <v>1.38</v>
      </c>
      <c r="U3249">
        <v>964</v>
      </c>
      <c r="V3249">
        <v>2473.4499999999998</v>
      </c>
      <c r="W3249">
        <v>6390</v>
      </c>
      <c r="X3249">
        <v>10846.83</v>
      </c>
      <c r="Y3249">
        <v>2441.84</v>
      </c>
      <c r="Z3249">
        <v>20144.59</v>
      </c>
    </row>
    <row r="3250" spans="2:26" x14ac:dyDescent="0.25">
      <c r="B3250" s="3">
        <v>42935</v>
      </c>
      <c r="C3250">
        <v>324.56</v>
      </c>
      <c r="D3250">
        <v>3.6798000000000002</v>
      </c>
      <c r="E3250">
        <v>98.09</v>
      </c>
      <c r="F3250">
        <v>99.567899999999995</v>
      </c>
      <c r="G3250">
        <v>94.778999999999996</v>
      </c>
      <c r="H3250">
        <v>1120.7</v>
      </c>
      <c r="I3250">
        <v>1.1515</v>
      </c>
      <c r="J3250">
        <v>6.7519</v>
      </c>
      <c r="K3250">
        <v>357.16329999999999</v>
      </c>
      <c r="L3250" t="str">
        <v>#N/A N/A</v>
      </c>
      <c r="M3250" t="str">
        <v>#N/A N/A</v>
      </c>
      <c r="N3250">
        <v>1241.25</v>
      </c>
      <c r="O3250">
        <v>3.0659999999999998</v>
      </c>
      <c r="P3250">
        <v>5.5750000000000002</v>
      </c>
      <c r="Q3250">
        <v>3.56</v>
      </c>
      <c r="R3250">
        <v>1.04</v>
      </c>
      <c r="S3250">
        <v>1.5</v>
      </c>
      <c r="T3250">
        <v>1.39</v>
      </c>
      <c r="U3250">
        <v>948</v>
      </c>
      <c r="V3250">
        <v>2473.83</v>
      </c>
      <c r="W3250">
        <v>6385.04</v>
      </c>
      <c r="X3250">
        <v>10860.52</v>
      </c>
      <c r="Y3250">
        <v>2429.94</v>
      </c>
      <c r="Z3250">
        <v>20020.86</v>
      </c>
    </row>
    <row r="3251" spans="2:26" x14ac:dyDescent="0.25">
      <c r="B3251" s="3">
        <v>42934</v>
      </c>
      <c r="C3251">
        <v>326.74</v>
      </c>
      <c r="D3251">
        <v>3.7113999999999998</v>
      </c>
      <c r="E3251">
        <v>98.07</v>
      </c>
      <c r="F3251">
        <v>99.5702</v>
      </c>
      <c r="G3251">
        <v>94.603999999999999</v>
      </c>
      <c r="H3251">
        <v>1123.25</v>
      </c>
      <c r="I3251">
        <v>1.1554</v>
      </c>
      <c r="J3251">
        <v>6.7465999999999999</v>
      </c>
      <c r="K3251">
        <v>356.52760000000001</v>
      </c>
      <c r="L3251" t="str">
        <v>#N/A N/A</v>
      </c>
      <c r="M3251" t="str">
        <v>#N/A N/A</v>
      </c>
      <c r="N3251">
        <v>1242.47</v>
      </c>
      <c r="O3251">
        <v>3.0880000000000001</v>
      </c>
      <c r="P3251">
        <v>5.5750000000000002</v>
      </c>
      <c r="Q3251">
        <v>3.6</v>
      </c>
      <c r="R3251">
        <v>1.04</v>
      </c>
      <c r="S3251">
        <v>1.5</v>
      </c>
      <c r="T3251">
        <v>1.39</v>
      </c>
      <c r="U3251">
        <v>932</v>
      </c>
      <c r="V3251">
        <v>2460.61</v>
      </c>
      <c r="W3251">
        <v>6344.31</v>
      </c>
      <c r="X3251">
        <v>10755.28</v>
      </c>
      <c r="Y3251">
        <v>2426.04</v>
      </c>
      <c r="Z3251">
        <v>19999.91</v>
      </c>
    </row>
    <row r="3252" spans="2:26" x14ac:dyDescent="0.25">
      <c r="B3252" s="3">
        <v>42933</v>
      </c>
      <c r="C3252">
        <v>325.83</v>
      </c>
      <c r="D3252">
        <v>3.7067000000000001</v>
      </c>
      <c r="E3252">
        <v>98.06</v>
      </c>
      <c r="F3252">
        <v>99.564999999999998</v>
      </c>
      <c r="G3252">
        <v>95.128</v>
      </c>
      <c r="H3252">
        <v>1128.3</v>
      </c>
      <c r="I3252">
        <v>1.1477999999999999</v>
      </c>
      <c r="J3252">
        <v>6.77</v>
      </c>
      <c r="K3252">
        <v>354.483</v>
      </c>
      <c r="L3252" t="str">
        <v>#N/A N/A</v>
      </c>
      <c r="M3252" t="str">
        <v>#N/A N/A</v>
      </c>
      <c r="N3252">
        <v>1234.1099999999999</v>
      </c>
      <c r="O3252">
        <v>3.02</v>
      </c>
      <c r="P3252">
        <v>5.5750000000000002</v>
      </c>
      <c r="Q3252">
        <v>3.6</v>
      </c>
      <c r="R3252">
        <v>1.05</v>
      </c>
      <c r="S3252">
        <v>1.5</v>
      </c>
      <c r="T3252">
        <v>1.4</v>
      </c>
      <c r="U3252">
        <v>912</v>
      </c>
      <c r="V3252">
        <v>2459.14</v>
      </c>
      <c r="W3252">
        <v>6314.43</v>
      </c>
      <c r="X3252">
        <v>10783.19</v>
      </c>
      <c r="Y3252">
        <v>2425.1</v>
      </c>
      <c r="Z3252">
        <v>20118.86</v>
      </c>
    </row>
    <row r="3253" spans="2:26" x14ac:dyDescent="0.25">
      <c r="B3253" s="3">
        <v>42932</v>
      </c>
      <c r="C3253">
        <v>326.29000000000002</v>
      </c>
      <c r="D3253">
        <v>3.7401</v>
      </c>
      <c r="E3253">
        <v>98.05</v>
      </c>
      <c r="F3253">
        <v>99.548900000000003</v>
      </c>
      <c r="G3253">
        <v>95.153000000000006</v>
      </c>
      <c r="H3253">
        <v>1133.3</v>
      </c>
      <c r="I3253">
        <v>1.147</v>
      </c>
      <c r="J3253">
        <v>6.7751999999999999</v>
      </c>
      <c r="K3253">
        <v>355.31099999999998</v>
      </c>
      <c r="L3253" t="str">
        <v>#N/A N/A</v>
      </c>
      <c r="M3253" t="str">
        <v>#N/A N/A</v>
      </c>
      <c r="N3253">
        <v>1228.7</v>
      </c>
      <c r="O3253">
        <v>2.98</v>
      </c>
      <c r="P3253">
        <v>5.4450000000000003</v>
      </c>
      <c r="Q3253">
        <v>3.65</v>
      </c>
      <c r="R3253">
        <v>1.05</v>
      </c>
      <c r="S3253">
        <v>1.51</v>
      </c>
      <c r="T3253">
        <v>1.4</v>
      </c>
      <c r="U3253">
        <v>900</v>
      </c>
      <c r="V3253">
        <v>2459.27</v>
      </c>
      <c r="W3253">
        <v>6312.47</v>
      </c>
      <c r="X3253">
        <v>10728.07</v>
      </c>
      <c r="Y3253">
        <v>2414.63</v>
      </c>
      <c r="Z3253">
        <v>20118.86</v>
      </c>
    </row>
    <row r="3254" spans="2:26" x14ac:dyDescent="0.25">
      <c r="B3254" s="3">
        <v>42931</v>
      </c>
      <c r="C3254">
        <v>326.29000000000002</v>
      </c>
      <c r="D3254">
        <v>3.7401</v>
      </c>
      <c r="E3254">
        <v>98.05</v>
      </c>
      <c r="F3254">
        <v>99.548900000000003</v>
      </c>
      <c r="G3254">
        <v>95.153000000000006</v>
      </c>
      <c r="H3254">
        <v>1133.3</v>
      </c>
      <c r="I3254">
        <v>1.147</v>
      </c>
      <c r="J3254">
        <v>6.7751999999999999</v>
      </c>
      <c r="K3254">
        <v>355.31099999999998</v>
      </c>
      <c r="L3254" t="str">
        <v>#N/A N/A</v>
      </c>
      <c r="M3254" t="str">
        <v>#N/A N/A</v>
      </c>
      <c r="N3254">
        <v>1228.7</v>
      </c>
      <c r="O3254">
        <v>2.98</v>
      </c>
      <c r="P3254">
        <v>5.4450000000000003</v>
      </c>
      <c r="Q3254">
        <v>3.65</v>
      </c>
      <c r="R3254">
        <v>1.05</v>
      </c>
      <c r="S3254">
        <v>1.51</v>
      </c>
      <c r="T3254">
        <v>1.4</v>
      </c>
      <c r="U3254">
        <v>900</v>
      </c>
      <c r="V3254">
        <v>2459.27</v>
      </c>
      <c r="W3254">
        <v>6312.47</v>
      </c>
      <c r="X3254">
        <v>10728.07</v>
      </c>
      <c r="Y3254">
        <v>2414.63</v>
      </c>
      <c r="Z3254">
        <v>20118.86</v>
      </c>
    </row>
    <row r="3255" spans="2:26" x14ac:dyDescent="0.25">
      <c r="B3255" s="3">
        <v>42930</v>
      </c>
      <c r="C3255">
        <v>326.29000000000002</v>
      </c>
      <c r="D3255">
        <v>3.7401</v>
      </c>
      <c r="E3255">
        <v>98.05</v>
      </c>
      <c r="F3255">
        <v>99.548900000000003</v>
      </c>
      <c r="G3255">
        <v>95.153000000000006</v>
      </c>
      <c r="H3255">
        <v>1133.3</v>
      </c>
      <c r="I3255">
        <v>1.147</v>
      </c>
      <c r="J3255">
        <v>6.7751999999999999</v>
      </c>
      <c r="K3255">
        <v>355.31099999999998</v>
      </c>
      <c r="L3255" t="str">
        <v>#N/A N/A</v>
      </c>
      <c r="M3255" t="str">
        <v>#N/A N/A</v>
      </c>
      <c r="N3255">
        <v>1228.7</v>
      </c>
      <c r="O3255">
        <v>2.98</v>
      </c>
      <c r="P3255">
        <v>5.4450000000000003</v>
      </c>
      <c r="Q3255">
        <v>3.65</v>
      </c>
      <c r="R3255">
        <v>1.05</v>
      </c>
      <c r="S3255">
        <v>1.51</v>
      </c>
      <c r="T3255">
        <v>1.4</v>
      </c>
      <c r="U3255">
        <v>900</v>
      </c>
      <c r="V3255">
        <v>2459.27</v>
      </c>
      <c r="W3255">
        <v>6312.47</v>
      </c>
      <c r="X3255">
        <v>10728.07</v>
      </c>
      <c r="Y3255">
        <v>2414.63</v>
      </c>
      <c r="Z3255">
        <v>20118.86</v>
      </c>
    </row>
    <row r="3256" spans="2:26" x14ac:dyDescent="0.25">
      <c r="B3256" s="3">
        <v>42929</v>
      </c>
      <c r="C3256">
        <v>326.27999999999997</v>
      </c>
      <c r="D3256">
        <v>3.7456</v>
      </c>
      <c r="E3256">
        <v>98.07</v>
      </c>
      <c r="F3256">
        <v>99.553299999999993</v>
      </c>
      <c r="G3256">
        <v>95.727999999999994</v>
      </c>
      <c r="H3256">
        <v>1136.3499999999999</v>
      </c>
      <c r="I3256">
        <v>1.1397999999999999</v>
      </c>
      <c r="J3256">
        <v>6.7835000000000001</v>
      </c>
      <c r="K3256">
        <v>354.30489999999998</v>
      </c>
      <c r="L3256" t="str">
        <v>#N/A N/A</v>
      </c>
      <c r="M3256" t="str">
        <v>#N/A N/A</v>
      </c>
      <c r="N3256">
        <v>1217.58</v>
      </c>
      <c r="O3256">
        <v>2.9609999999999999</v>
      </c>
      <c r="P3256">
        <v>5.4450000000000003</v>
      </c>
      <c r="Q3256">
        <v>3.67</v>
      </c>
      <c r="R3256">
        <v>1.05</v>
      </c>
      <c r="S3256">
        <v>1.51</v>
      </c>
      <c r="T3256">
        <v>1.41</v>
      </c>
      <c r="U3256">
        <v>888</v>
      </c>
      <c r="V3256">
        <v>2447.83</v>
      </c>
      <c r="W3256">
        <v>6274.44</v>
      </c>
      <c r="X3256">
        <v>10677.44</v>
      </c>
      <c r="Y3256">
        <v>2409.4899999999998</v>
      </c>
      <c r="Z3256">
        <v>20099.810000000001</v>
      </c>
    </row>
    <row r="3257" spans="2:26" x14ac:dyDescent="0.25">
      <c r="B3257" s="3">
        <v>42928</v>
      </c>
      <c r="C3257">
        <v>328.47</v>
      </c>
      <c r="D3257">
        <v>3.7845</v>
      </c>
      <c r="E3257">
        <v>98.07</v>
      </c>
      <c r="F3257">
        <v>99.551199999999994</v>
      </c>
      <c r="G3257">
        <v>95.760999999999996</v>
      </c>
      <c r="H3257">
        <v>1145.25</v>
      </c>
      <c r="I3257">
        <v>1.1412</v>
      </c>
      <c r="J3257">
        <v>6.7877999999999998</v>
      </c>
      <c r="K3257">
        <v>354.89789999999999</v>
      </c>
      <c r="L3257" t="str">
        <v>#N/A N/A</v>
      </c>
      <c r="M3257" t="str">
        <v>#N/A N/A</v>
      </c>
      <c r="N3257">
        <v>1220.51</v>
      </c>
      <c r="O3257">
        <v>2.9849999999999999</v>
      </c>
      <c r="P3257">
        <v>5.4450000000000003</v>
      </c>
      <c r="Q3257">
        <v>3.7</v>
      </c>
      <c r="R3257">
        <v>1.06</v>
      </c>
      <c r="S3257">
        <v>1.52</v>
      </c>
      <c r="T3257">
        <v>1.42</v>
      </c>
      <c r="U3257">
        <v>859</v>
      </c>
      <c r="V3257">
        <v>2443.25</v>
      </c>
      <c r="W3257">
        <v>6261.17</v>
      </c>
      <c r="X3257">
        <v>10517.37</v>
      </c>
      <c r="Y3257">
        <v>2391.77</v>
      </c>
      <c r="Z3257">
        <v>20098.38</v>
      </c>
    </row>
    <row r="3258" spans="2:26" x14ac:dyDescent="0.25">
      <c r="B3258" s="3">
        <v>42927</v>
      </c>
      <c r="C3258">
        <v>331.28</v>
      </c>
      <c r="D3258">
        <v>3.8088000000000002</v>
      </c>
      <c r="E3258">
        <v>98.05</v>
      </c>
      <c r="F3258">
        <v>99.5458</v>
      </c>
      <c r="G3258">
        <v>95.668999999999997</v>
      </c>
      <c r="H3258">
        <v>1151.2</v>
      </c>
      <c r="I3258">
        <v>1.1467000000000001</v>
      </c>
      <c r="J3258">
        <v>6.8025000000000002</v>
      </c>
      <c r="K3258">
        <v>353.04770000000002</v>
      </c>
      <c r="L3258" t="str">
        <v>#N/A N/A</v>
      </c>
      <c r="M3258" t="str">
        <v>#N/A N/A</v>
      </c>
      <c r="N3258">
        <v>1217.72</v>
      </c>
      <c r="O3258">
        <v>3.0470000000000002</v>
      </c>
      <c r="P3258">
        <v>5.4450000000000003</v>
      </c>
      <c r="Q3258">
        <v>3.72</v>
      </c>
      <c r="R3258">
        <v>1.06</v>
      </c>
      <c r="S3258">
        <v>1.52</v>
      </c>
      <c r="T3258">
        <v>1.43</v>
      </c>
      <c r="U3258">
        <v>830</v>
      </c>
      <c r="V3258">
        <v>2425.5300000000002</v>
      </c>
      <c r="W3258">
        <v>6193.31</v>
      </c>
      <c r="X3258">
        <v>10416.200000000001</v>
      </c>
      <c r="Y3258">
        <v>2396</v>
      </c>
      <c r="Z3258">
        <v>20195.48</v>
      </c>
    </row>
    <row r="3259" spans="2:26" x14ac:dyDescent="0.25">
      <c r="B3259" s="3">
        <v>42926</v>
      </c>
      <c r="C3259">
        <v>330.22</v>
      </c>
      <c r="D3259">
        <v>3.8046000000000002</v>
      </c>
      <c r="E3259">
        <v>98.04</v>
      </c>
      <c r="F3259">
        <v>99.545299999999997</v>
      </c>
      <c r="G3259">
        <v>96.022000000000006</v>
      </c>
      <c r="H3259">
        <v>1149.5</v>
      </c>
      <c r="I3259">
        <v>1.1398999999999999</v>
      </c>
      <c r="J3259">
        <v>6.8036000000000003</v>
      </c>
      <c r="K3259">
        <v>353.10849999999999</v>
      </c>
      <c r="L3259" t="str">
        <v>#N/A N/A</v>
      </c>
      <c r="M3259" t="str">
        <v>#N/A N/A</v>
      </c>
      <c r="N3259">
        <v>1214.3599999999999</v>
      </c>
      <c r="O3259">
        <v>2.9289999999999998</v>
      </c>
      <c r="P3259">
        <v>5.4450000000000003</v>
      </c>
      <c r="Q3259">
        <v>3.71</v>
      </c>
      <c r="R3259">
        <v>1.06</v>
      </c>
      <c r="S3259">
        <v>1.52</v>
      </c>
      <c r="T3259">
        <v>1.43</v>
      </c>
      <c r="U3259">
        <v>820</v>
      </c>
      <c r="V3259">
        <v>2427.4299999999998</v>
      </c>
      <c r="W3259">
        <v>6176.39</v>
      </c>
      <c r="X3259">
        <v>10214.58</v>
      </c>
      <c r="Y3259">
        <v>2382.1</v>
      </c>
      <c r="Z3259">
        <v>20080.98</v>
      </c>
    </row>
    <row r="3260" spans="2:26" x14ac:dyDescent="0.25">
      <c r="B3260" s="3">
        <v>42925</v>
      </c>
      <c r="C3260">
        <v>334.1</v>
      </c>
      <c r="D3260">
        <v>3.8031000000000001</v>
      </c>
      <c r="E3260">
        <v>98.04</v>
      </c>
      <c r="F3260">
        <v>99.518199999999993</v>
      </c>
      <c r="G3260">
        <v>96.007999999999996</v>
      </c>
      <c r="H3260">
        <v>1154.3499999999999</v>
      </c>
      <c r="I3260">
        <v>1.1400999999999999</v>
      </c>
      <c r="J3260">
        <v>6.8056999999999999</v>
      </c>
      <c r="K3260">
        <v>351.74169999999998</v>
      </c>
      <c r="L3260" t="str">
        <v>#N/A N/A</v>
      </c>
      <c r="M3260" t="str">
        <v>#N/A N/A</v>
      </c>
      <c r="N3260">
        <v>1212.46</v>
      </c>
      <c r="O3260">
        <v>2.8639999999999999</v>
      </c>
      <c r="P3260">
        <v>5.4450000000000003</v>
      </c>
      <c r="Q3260">
        <v>3.7</v>
      </c>
      <c r="R3260">
        <v>1.07</v>
      </c>
      <c r="S3260">
        <v>1.52</v>
      </c>
      <c r="T3260">
        <v>1.41</v>
      </c>
      <c r="U3260">
        <v>822</v>
      </c>
      <c r="V3260">
        <v>2425.1799999999998</v>
      </c>
      <c r="W3260">
        <v>6153.08</v>
      </c>
      <c r="X3260">
        <v>10251.83</v>
      </c>
      <c r="Y3260">
        <v>2379.87</v>
      </c>
      <c r="Z3260">
        <v>19929.09</v>
      </c>
    </row>
    <row r="3261" spans="2:26" x14ac:dyDescent="0.25">
      <c r="B3261" s="3">
        <v>42924</v>
      </c>
      <c r="C3261">
        <v>334.1</v>
      </c>
      <c r="D3261">
        <v>3.8031000000000001</v>
      </c>
      <c r="E3261">
        <v>98.04</v>
      </c>
      <c r="F3261">
        <v>99.518199999999993</v>
      </c>
      <c r="G3261">
        <v>96.007999999999996</v>
      </c>
      <c r="H3261">
        <v>1154.3499999999999</v>
      </c>
      <c r="I3261">
        <v>1.1400999999999999</v>
      </c>
      <c r="J3261">
        <v>6.8056999999999999</v>
      </c>
      <c r="K3261">
        <v>351.74169999999998</v>
      </c>
      <c r="L3261" t="str">
        <v>#N/A N/A</v>
      </c>
      <c r="M3261" t="str">
        <v>#N/A N/A</v>
      </c>
      <c r="N3261">
        <v>1212.46</v>
      </c>
      <c r="O3261">
        <v>2.8639999999999999</v>
      </c>
      <c r="P3261">
        <v>5.4450000000000003</v>
      </c>
      <c r="Q3261">
        <v>3.7</v>
      </c>
      <c r="R3261">
        <v>1.07</v>
      </c>
      <c r="S3261">
        <v>1.52</v>
      </c>
      <c r="T3261">
        <v>1.41</v>
      </c>
      <c r="U3261">
        <v>822</v>
      </c>
      <c r="V3261">
        <v>2425.1799999999998</v>
      </c>
      <c r="W3261">
        <v>6153.08</v>
      </c>
      <c r="X3261">
        <v>10251.83</v>
      </c>
      <c r="Y3261">
        <v>2379.87</v>
      </c>
      <c r="Z3261">
        <v>19929.09</v>
      </c>
    </row>
    <row r="3262" spans="2:26" x14ac:dyDescent="0.25">
      <c r="B3262" s="3">
        <v>42923</v>
      </c>
      <c r="C3262">
        <v>334.1</v>
      </c>
      <c r="D3262">
        <v>3.8031000000000001</v>
      </c>
      <c r="E3262">
        <v>98.05</v>
      </c>
      <c r="F3262">
        <v>99.518199999999993</v>
      </c>
      <c r="G3262">
        <v>96.007999999999996</v>
      </c>
      <c r="H3262">
        <v>1154.3499999999999</v>
      </c>
      <c r="I3262">
        <v>1.1400999999999999</v>
      </c>
      <c r="J3262">
        <v>6.8056999999999999</v>
      </c>
      <c r="K3262">
        <v>351.74169999999998</v>
      </c>
      <c r="L3262" t="str">
        <v>#N/A N/A</v>
      </c>
      <c r="M3262" t="str">
        <v>#N/A N/A</v>
      </c>
      <c r="N3262">
        <v>1212.46</v>
      </c>
      <c r="O3262">
        <v>2.8639999999999999</v>
      </c>
      <c r="P3262">
        <v>5.4450000000000003</v>
      </c>
      <c r="Q3262">
        <v>3.7</v>
      </c>
      <c r="R3262">
        <v>1.07</v>
      </c>
      <c r="S3262">
        <v>1.52</v>
      </c>
      <c r="T3262">
        <v>1.41</v>
      </c>
      <c r="U3262">
        <v>822</v>
      </c>
      <c r="V3262">
        <v>2425.1799999999998</v>
      </c>
      <c r="W3262">
        <v>6153.08</v>
      </c>
      <c r="X3262">
        <v>10251.83</v>
      </c>
      <c r="Y3262">
        <v>2379.87</v>
      </c>
      <c r="Z3262">
        <v>19929.09</v>
      </c>
    </row>
    <row r="3263" spans="2:26" x14ac:dyDescent="0.25">
      <c r="B3263" s="3">
        <v>42922</v>
      </c>
      <c r="C3263">
        <v>334.02</v>
      </c>
      <c r="D3263">
        <v>3.7526999999999999</v>
      </c>
      <c r="E3263">
        <v>98.05</v>
      </c>
      <c r="F3263">
        <v>99.519400000000005</v>
      </c>
      <c r="G3263">
        <v>95.802000000000007</v>
      </c>
      <c r="H3263">
        <v>1157.4000000000001</v>
      </c>
      <c r="I3263">
        <v>1.1423000000000001</v>
      </c>
      <c r="J3263">
        <v>6.8014999999999999</v>
      </c>
      <c r="K3263">
        <v>351.03460000000001</v>
      </c>
      <c r="L3263" t="str">
        <v>#N/A N/A</v>
      </c>
      <c r="M3263" t="str">
        <v>#N/A N/A</v>
      </c>
      <c r="N3263">
        <v>1225.22</v>
      </c>
      <c r="O3263">
        <v>2.8879999999999999</v>
      </c>
      <c r="P3263">
        <v>5.4450000000000003</v>
      </c>
      <c r="Q3263">
        <v>3.64</v>
      </c>
      <c r="R3263">
        <v>1.07</v>
      </c>
      <c r="S3263">
        <v>1.53</v>
      </c>
      <c r="T3263">
        <v>1.42</v>
      </c>
      <c r="U3263">
        <v>829</v>
      </c>
      <c r="V3263">
        <v>2409.75</v>
      </c>
      <c r="W3263">
        <v>6089.46</v>
      </c>
      <c r="X3263">
        <v>10346.32</v>
      </c>
      <c r="Y3263">
        <v>2387.81</v>
      </c>
      <c r="Z3263">
        <v>19994.060000000001</v>
      </c>
    </row>
    <row r="3264" spans="2:26" x14ac:dyDescent="0.25">
      <c r="B3264" s="3">
        <v>42921</v>
      </c>
      <c r="C3264">
        <v>330.74</v>
      </c>
      <c r="D3264">
        <v>3.7231999999999998</v>
      </c>
      <c r="E3264">
        <v>98.05</v>
      </c>
      <c r="F3264">
        <v>99.501199999999997</v>
      </c>
      <c r="G3264">
        <v>96.29</v>
      </c>
      <c r="H3264">
        <v>1150.45</v>
      </c>
      <c r="I3264">
        <v>1.1352</v>
      </c>
      <c r="J3264">
        <v>6.8018999999999998</v>
      </c>
      <c r="K3264">
        <v>350.73520000000002</v>
      </c>
      <c r="L3264" t="str">
        <v>#N/A N/A</v>
      </c>
      <c r="M3264" t="str">
        <v>#N/A N/A</v>
      </c>
      <c r="N3264">
        <v>1227.04</v>
      </c>
      <c r="O3264">
        <v>2.84</v>
      </c>
      <c r="P3264">
        <v>5.4649999999999999</v>
      </c>
      <c r="Q3264">
        <v>3.61</v>
      </c>
      <c r="R3264">
        <v>1.08</v>
      </c>
      <c r="S3264">
        <v>1.54</v>
      </c>
      <c r="T3264">
        <v>1.42</v>
      </c>
      <c r="U3264">
        <v>847</v>
      </c>
      <c r="V3264">
        <v>2432.54</v>
      </c>
      <c r="W3264">
        <v>6150.86</v>
      </c>
      <c r="X3264">
        <v>10380.73</v>
      </c>
      <c r="Y3264">
        <v>2388.35</v>
      </c>
      <c r="Z3264">
        <v>20081.63</v>
      </c>
    </row>
    <row r="3265" spans="2:26" x14ac:dyDescent="0.25">
      <c r="B3265" s="3">
        <v>42920</v>
      </c>
      <c r="C3265">
        <v>325.72000000000003</v>
      </c>
      <c r="D3265">
        <v>3.7021999999999999</v>
      </c>
      <c r="E3265">
        <v>98.04</v>
      </c>
      <c r="F3265">
        <v>99.511399999999995</v>
      </c>
      <c r="G3265">
        <v>96.218000000000004</v>
      </c>
      <c r="H3265">
        <v>1150.7</v>
      </c>
      <c r="I3265">
        <v>1.1346000000000001</v>
      </c>
      <c r="J3265">
        <v>6.8007</v>
      </c>
      <c r="K3265">
        <v>347.68419999999998</v>
      </c>
      <c r="L3265" t="str">
        <v>#N/A N/A</v>
      </c>
      <c r="M3265" t="str">
        <v>#N/A N/A</v>
      </c>
      <c r="N3265">
        <v>1223.42</v>
      </c>
      <c r="O3265">
        <v>2.9510000000000001</v>
      </c>
      <c r="P3265">
        <v>5.49</v>
      </c>
      <c r="Q3265">
        <v>3.6</v>
      </c>
      <c r="R3265">
        <v>1.0900000000000001</v>
      </c>
      <c r="S3265">
        <v>1.55</v>
      </c>
      <c r="T3265">
        <v>1.46</v>
      </c>
      <c r="U3265">
        <v>871</v>
      </c>
      <c r="V3265">
        <v>2429.0100000000002</v>
      </c>
      <c r="W3265">
        <v>6110.06</v>
      </c>
      <c r="X3265">
        <v>10305.98</v>
      </c>
      <c r="Y3265">
        <v>2380.52</v>
      </c>
      <c r="Z3265">
        <v>20032.349999999999</v>
      </c>
    </row>
    <row r="3266" spans="2:26" x14ac:dyDescent="0.25">
      <c r="B3266" s="3">
        <v>42919</v>
      </c>
      <c r="C3266">
        <v>325.72000000000003</v>
      </c>
      <c r="D3266">
        <v>3.6993</v>
      </c>
      <c r="E3266">
        <v>98.04</v>
      </c>
      <c r="F3266">
        <v>99.5</v>
      </c>
      <c r="G3266">
        <v>96.218000000000004</v>
      </c>
      <c r="H3266">
        <v>1146.8</v>
      </c>
      <c r="I3266">
        <v>1.1364000000000001</v>
      </c>
      <c r="J3266">
        <v>6.8003</v>
      </c>
      <c r="K3266">
        <v>348.41669999999999</v>
      </c>
      <c r="L3266" t="str">
        <v>#N/A N/A</v>
      </c>
      <c r="M3266" t="str">
        <v>#N/A N/A</v>
      </c>
      <c r="N3266">
        <v>1220.2</v>
      </c>
      <c r="O3266">
        <v>2.9510000000000001</v>
      </c>
      <c r="P3266">
        <v>5.49</v>
      </c>
      <c r="Q3266">
        <v>3.6</v>
      </c>
      <c r="R3266">
        <v>1.0900000000000001</v>
      </c>
      <c r="S3266">
        <v>1.55</v>
      </c>
      <c r="T3266">
        <v>1.46</v>
      </c>
      <c r="U3266">
        <v>882</v>
      </c>
      <c r="V3266">
        <v>2429.0100000000002</v>
      </c>
      <c r="W3266">
        <v>6110.06</v>
      </c>
      <c r="X3266">
        <v>10412.48</v>
      </c>
      <c r="Y3266">
        <v>2394.48</v>
      </c>
      <c r="Z3266">
        <v>20055.8</v>
      </c>
    </row>
    <row r="3267" spans="2:26" x14ac:dyDescent="0.25">
      <c r="B3267" s="3">
        <v>42918</v>
      </c>
      <c r="C3267">
        <v>328.24</v>
      </c>
      <c r="D3267">
        <v>3.7208999999999999</v>
      </c>
      <c r="E3267">
        <v>98.04</v>
      </c>
      <c r="F3267">
        <v>99.498099999999994</v>
      </c>
      <c r="G3267">
        <v>95.628</v>
      </c>
      <c r="H3267">
        <v>1144</v>
      </c>
      <c r="I3267">
        <v>1.1426000000000001</v>
      </c>
      <c r="J3267">
        <v>6.7808999999999999</v>
      </c>
      <c r="K3267">
        <v>346.322</v>
      </c>
      <c r="L3267" t="str">
        <v>#N/A N/A</v>
      </c>
      <c r="M3267" t="str">
        <v>#N/A N/A</v>
      </c>
      <c r="N3267">
        <v>1241.6099999999999</v>
      </c>
      <c r="O3267">
        <v>3.0350000000000001</v>
      </c>
      <c r="P3267">
        <v>5.48</v>
      </c>
      <c r="Q3267">
        <v>3.64</v>
      </c>
      <c r="R3267">
        <v>1.0900000000000001</v>
      </c>
      <c r="S3267">
        <v>1.55</v>
      </c>
      <c r="T3267">
        <v>1.46</v>
      </c>
      <c r="U3267">
        <v>901</v>
      </c>
      <c r="V3267">
        <v>2423.41</v>
      </c>
      <c r="W3267">
        <v>6140.42</v>
      </c>
      <c r="X3267">
        <v>10365.219999999999</v>
      </c>
      <c r="Y3267">
        <v>2391.79</v>
      </c>
      <c r="Z3267">
        <v>20033.43</v>
      </c>
    </row>
    <row r="3268" spans="2:26" x14ac:dyDescent="0.25">
      <c r="B3268" s="3">
        <v>42917</v>
      </c>
      <c r="C3268">
        <v>328.24</v>
      </c>
      <c r="D3268">
        <v>3.7208999999999999</v>
      </c>
      <c r="E3268">
        <v>98.04</v>
      </c>
      <c r="F3268">
        <v>99.498099999999994</v>
      </c>
      <c r="G3268">
        <v>95.628</v>
      </c>
      <c r="H3268">
        <v>1144</v>
      </c>
      <c r="I3268">
        <v>1.1426000000000001</v>
      </c>
      <c r="J3268">
        <v>6.7808999999999999</v>
      </c>
      <c r="K3268">
        <v>346.322</v>
      </c>
      <c r="L3268" t="str">
        <v>#N/A N/A</v>
      </c>
      <c r="M3268" t="str">
        <v>#N/A N/A</v>
      </c>
      <c r="N3268">
        <v>1241.6099999999999</v>
      </c>
      <c r="O3268">
        <v>3.0350000000000001</v>
      </c>
      <c r="P3268">
        <v>5.48</v>
      </c>
      <c r="Q3268">
        <v>3.64</v>
      </c>
      <c r="R3268">
        <v>1.0900000000000001</v>
      </c>
      <c r="S3268">
        <v>1.55</v>
      </c>
      <c r="T3268">
        <v>1.46</v>
      </c>
      <c r="U3268">
        <v>901</v>
      </c>
      <c r="V3268">
        <v>2423.41</v>
      </c>
      <c r="W3268">
        <v>6140.42</v>
      </c>
      <c r="X3268">
        <v>10365.219999999999</v>
      </c>
      <c r="Y3268">
        <v>2391.79</v>
      </c>
      <c r="Z3268">
        <v>20033.43</v>
      </c>
    </row>
    <row r="3269" spans="2:26" x14ac:dyDescent="0.25">
      <c r="B3269" s="3">
        <v>42916</v>
      </c>
      <c r="C3269">
        <v>328.24</v>
      </c>
      <c r="D3269">
        <v>3.7208999999999999</v>
      </c>
      <c r="E3269">
        <v>98.02</v>
      </c>
      <c r="F3269">
        <v>99.498099999999994</v>
      </c>
      <c r="G3269">
        <v>95.628</v>
      </c>
      <c r="H3269">
        <v>1144</v>
      </c>
      <c r="I3269">
        <v>1.1426000000000001</v>
      </c>
      <c r="J3269">
        <v>6.7808999999999999</v>
      </c>
      <c r="K3269">
        <v>346.322</v>
      </c>
      <c r="L3269" t="str">
        <v>#N/A N/A</v>
      </c>
      <c r="M3269" t="str">
        <v>#N/A N/A</v>
      </c>
      <c r="N3269">
        <v>1241.6099999999999</v>
      </c>
      <c r="O3269">
        <v>3.0350000000000001</v>
      </c>
      <c r="P3269">
        <v>5.48</v>
      </c>
      <c r="Q3269">
        <v>3.64</v>
      </c>
      <c r="R3269">
        <v>1.0900000000000001</v>
      </c>
      <c r="S3269">
        <v>1.55</v>
      </c>
      <c r="T3269">
        <v>1.46</v>
      </c>
      <c r="U3269">
        <v>901</v>
      </c>
      <c r="V3269">
        <v>2423.41</v>
      </c>
      <c r="W3269">
        <v>6140.42</v>
      </c>
      <c r="X3269">
        <v>10365.219999999999</v>
      </c>
      <c r="Y3269">
        <v>2391.79</v>
      </c>
      <c r="Z3269">
        <v>20033.43</v>
      </c>
    </row>
    <row r="3270" spans="2:26" x14ac:dyDescent="0.25">
      <c r="B3270" s="3">
        <v>42915</v>
      </c>
      <c r="C3270">
        <v>328.02</v>
      </c>
      <c r="D3270">
        <v>3.7363</v>
      </c>
      <c r="E3270">
        <v>98.02</v>
      </c>
      <c r="F3270">
        <v>99.501400000000004</v>
      </c>
      <c r="G3270">
        <v>95.628</v>
      </c>
      <c r="H3270">
        <v>1141.1500000000001</v>
      </c>
      <c r="I3270">
        <v>1.1440999999999999</v>
      </c>
      <c r="J3270">
        <v>6.7869999999999999</v>
      </c>
      <c r="K3270">
        <v>347.3689</v>
      </c>
      <c r="L3270" t="str">
        <v>#N/A N/A</v>
      </c>
      <c r="M3270" t="str">
        <v>#N/A N/A</v>
      </c>
      <c r="N3270">
        <v>1245.51</v>
      </c>
      <c r="O3270">
        <v>3.0419999999999998</v>
      </c>
      <c r="P3270">
        <v>5.4950000000000001</v>
      </c>
      <c r="Q3270">
        <v>3.68</v>
      </c>
      <c r="R3270">
        <v>1.0900000000000001</v>
      </c>
      <c r="S3270">
        <v>1.56</v>
      </c>
      <c r="T3270">
        <v>1.48</v>
      </c>
      <c r="U3270">
        <v>920</v>
      </c>
      <c r="V3270">
        <v>2419.6999999999998</v>
      </c>
      <c r="W3270">
        <v>6144.35</v>
      </c>
      <c r="X3270">
        <v>10432.02</v>
      </c>
      <c r="Y3270">
        <v>2395.66</v>
      </c>
      <c r="Z3270">
        <v>20220.3</v>
      </c>
    </row>
    <row r="3271" spans="2:26" x14ac:dyDescent="0.25">
      <c r="B3271" s="3">
        <v>42914</v>
      </c>
      <c r="C3271">
        <v>327.64</v>
      </c>
      <c r="D3271">
        <v>3.7612999999999999</v>
      </c>
      <c r="E3271">
        <v>97.99</v>
      </c>
      <c r="F3271">
        <v>99.492699999999999</v>
      </c>
      <c r="G3271">
        <v>96.01</v>
      </c>
      <c r="H3271">
        <v>1144.05</v>
      </c>
      <c r="I3271">
        <v>1.1377999999999999</v>
      </c>
      <c r="J3271">
        <v>6.7998000000000003</v>
      </c>
      <c r="K3271">
        <v>347.26440000000002</v>
      </c>
      <c r="L3271" t="str">
        <v>#N/A N/A</v>
      </c>
      <c r="M3271" t="str">
        <v>#N/A N/A</v>
      </c>
      <c r="N3271">
        <v>1249.27</v>
      </c>
      <c r="O3271">
        <v>3.0670000000000002</v>
      </c>
      <c r="P3271">
        <v>5.4950000000000001</v>
      </c>
      <c r="Q3271">
        <v>3.69</v>
      </c>
      <c r="R3271">
        <v>1.1000000000000001</v>
      </c>
      <c r="S3271">
        <v>1.57</v>
      </c>
      <c r="T3271">
        <v>1.49</v>
      </c>
      <c r="U3271">
        <v>929</v>
      </c>
      <c r="V3271">
        <v>2440.69</v>
      </c>
      <c r="W3271">
        <v>6234.42</v>
      </c>
      <c r="X3271">
        <v>10408.19</v>
      </c>
      <c r="Y3271">
        <v>2382.56</v>
      </c>
      <c r="Z3271">
        <v>20130.41</v>
      </c>
    </row>
    <row r="3272" spans="2:26" x14ac:dyDescent="0.25">
      <c r="B3272" s="3">
        <v>42913</v>
      </c>
      <c r="C3272">
        <v>326.70999999999998</v>
      </c>
      <c r="D3272">
        <v>3.7464</v>
      </c>
      <c r="E3272">
        <v>97.99</v>
      </c>
      <c r="F3272">
        <v>99.488299999999995</v>
      </c>
      <c r="G3272">
        <v>96.394000000000005</v>
      </c>
      <c r="H3272">
        <v>1137</v>
      </c>
      <c r="I3272">
        <v>1.1338999999999999</v>
      </c>
      <c r="J3272">
        <v>6.8125999999999998</v>
      </c>
      <c r="K3272">
        <v>344.1071</v>
      </c>
      <c r="L3272" t="str">
        <v>#N/A N/A</v>
      </c>
      <c r="M3272" t="str">
        <v>#N/A N/A</v>
      </c>
      <c r="N3272">
        <v>1247.17</v>
      </c>
      <c r="O3272">
        <v>3.0369999999999999</v>
      </c>
      <c r="P3272">
        <v>5.4950000000000001</v>
      </c>
      <c r="Q3272">
        <v>3.69</v>
      </c>
      <c r="R3272">
        <v>1.1000000000000001</v>
      </c>
      <c r="S3272">
        <v>1.58</v>
      </c>
      <c r="T3272">
        <v>1.5</v>
      </c>
      <c r="U3272">
        <v>903</v>
      </c>
      <c r="V3272">
        <v>2419.38</v>
      </c>
      <c r="W3272">
        <v>6146.62</v>
      </c>
      <c r="X3272">
        <v>10498.07</v>
      </c>
      <c r="Y3272">
        <v>2391.9499999999998</v>
      </c>
      <c r="Z3272">
        <v>20225.09</v>
      </c>
    </row>
    <row r="3273" spans="2:26" x14ac:dyDescent="0.25">
      <c r="B3273" s="3">
        <v>42912</v>
      </c>
      <c r="C3273">
        <v>330.49</v>
      </c>
      <c r="D3273">
        <v>3.7938000000000001</v>
      </c>
      <c r="E3273">
        <v>98</v>
      </c>
      <c r="F3273">
        <v>99.489199999999997</v>
      </c>
      <c r="G3273">
        <v>97.426000000000002</v>
      </c>
      <c r="H3273">
        <v>1137.1500000000001</v>
      </c>
      <c r="I3273">
        <v>1.1182000000000001</v>
      </c>
      <c r="J3273">
        <v>6.8411</v>
      </c>
      <c r="K3273">
        <v>343.82650000000001</v>
      </c>
      <c r="L3273" t="str">
        <v>#N/A N/A</v>
      </c>
      <c r="M3273" t="str">
        <v>#N/A N/A</v>
      </c>
      <c r="N3273">
        <v>1244.72</v>
      </c>
      <c r="O3273">
        <v>3.0270000000000001</v>
      </c>
      <c r="P3273">
        <v>5.4950000000000001</v>
      </c>
      <c r="Q3273">
        <v>3.75</v>
      </c>
      <c r="R3273">
        <v>1.1100000000000001</v>
      </c>
      <c r="S3273">
        <v>1.59</v>
      </c>
      <c r="T3273">
        <v>1.51</v>
      </c>
      <c r="U3273">
        <v>884</v>
      </c>
      <c r="V3273">
        <v>2439.0700000000002</v>
      </c>
      <c r="W3273">
        <v>6247.15</v>
      </c>
      <c r="X3273">
        <v>10530.66</v>
      </c>
      <c r="Y3273">
        <v>2388.66</v>
      </c>
      <c r="Z3273">
        <v>20153.349999999999</v>
      </c>
    </row>
    <row r="3274" spans="2:26" x14ac:dyDescent="0.25">
      <c r="B3274" s="3">
        <v>42911</v>
      </c>
      <c r="C3274">
        <v>332.8</v>
      </c>
      <c r="D3274">
        <v>3.8277999999999999</v>
      </c>
      <c r="E3274">
        <v>98.02</v>
      </c>
      <c r="F3274">
        <v>99.440100000000001</v>
      </c>
      <c r="G3274">
        <v>97.263999999999996</v>
      </c>
      <c r="H3274">
        <v>1138.95</v>
      </c>
      <c r="I3274">
        <v>1.1194</v>
      </c>
      <c r="J3274">
        <v>6.8365999999999998</v>
      </c>
      <c r="K3274">
        <v>339.39120000000003</v>
      </c>
      <c r="L3274" t="str">
        <v>#N/A N/A</v>
      </c>
      <c r="M3274" t="str">
        <v>#N/A N/A</v>
      </c>
      <c r="N3274">
        <v>1256.71</v>
      </c>
      <c r="O3274">
        <v>2.9289999999999998</v>
      </c>
      <c r="P3274">
        <v>5.4950000000000001</v>
      </c>
      <c r="Q3274">
        <v>3.78</v>
      </c>
      <c r="R3274">
        <v>1.1200000000000001</v>
      </c>
      <c r="S3274">
        <v>1.6</v>
      </c>
      <c r="T3274">
        <v>1.52</v>
      </c>
      <c r="U3274">
        <v>870</v>
      </c>
      <c r="V3274">
        <v>2438.3000000000002</v>
      </c>
      <c r="W3274">
        <v>6265.25</v>
      </c>
      <c r="X3274">
        <v>10430.040000000001</v>
      </c>
      <c r="Y3274">
        <v>2378.6</v>
      </c>
      <c r="Z3274">
        <v>20132.669999999998</v>
      </c>
    </row>
    <row r="3275" spans="2:26" x14ac:dyDescent="0.25">
      <c r="B3275" s="3">
        <v>42910</v>
      </c>
      <c r="C3275">
        <v>332.8</v>
      </c>
      <c r="D3275">
        <v>3.8277999999999999</v>
      </c>
      <c r="E3275">
        <v>98.02</v>
      </c>
      <c r="F3275">
        <v>99.440100000000001</v>
      </c>
      <c r="G3275">
        <v>97.263999999999996</v>
      </c>
      <c r="H3275">
        <v>1138.95</v>
      </c>
      <c r="I3275">
        <v>1.1194</v>
      </c>
      <c r="J3275">
        <v>6.8365999999999998</v>
      </c>
      <c r="K3275">
        <v>339.39120000000003</v>
      </c>
      <c r="L3275" t="str">
        <v>#N/A N/A</v>
      </c>
      <c r="M3275" t="str">
        <v>#N/A N/A</v>
      </c>
      <c r="N3275">
        <v>1256.71</v>
      </c>
      <c r="O3275">
        <v>2.9289999999999998</v>
      </c>
      <c r="P3275">
        <v>5.4950000000000001</v>
      </c>
      <c r="Q3275">
        <v>3.78</v>
      </c>
      <c r="R3275">
        <v>1.1200000000000001</v>
      </c>
      <c r="S3275">
        <v>1.6</v>
      </c>
      <c r="T3275">
        <v>1.52</v>
      </c>
      <c r="U3275">
        <v>870</v>
      </c>
      <c r="V3275">
        <v>2438.3000000000002</v>
      </c>
      <c r="W3275">
        <v>6265.25</v>
      </c>
      <c r="X3275">
        <v>10430.040000000001</v>
      </c>
      <c r="Y3275">
        <v>2378.6</v>
      </c>
      <c r="Z3275">
        <v>20132.669999999998</v>
      </c>
    </row>
    <row r="3276" spans="2:26" x14ac:dyDescent="0.25">
      <c r="B3276" s="3">
        <v>42909</v>
      </c>
      <c r="C3276">
        <v>332.8</v>
      </c>
      <c r="D3276">
        <v>3.8277999999999999</v>
      </c>
      <c r="E3276">
        <v>97.98</v>
      </c>
      <c r="F3276">
        <v>99.440100000000001</v>
      </c>
      <c r="G3276">
        <v>97.263999999999996</v>
      </c>
      <c r="H3276">
        <v>1138.95</v>
      </c>
      <c r="I3276">
        <v>1.1194</v>
      </c>
      <c r="J3276">
        <v>6.8365999999999998</v>
      </c>
      <c r="K3276">
        <v>339.39120000000003</v>
      </c>
      <c r="L3276" t="str">
        <v>#N/A N/A</v>
      </c>
      <c r="M3276" t="str">
        <v>#N/A N/A</v>
      </c>
      <c r="N3276">
        <v>1256.71</v>
      </c>
      <c r="O3276">
        <v>2.9289999999999998</v>
      </c>
      <c r="P3276">
        <v>5.4950000000000001</v>
      </c>
      <c r="Q3276">
        <v>3.78</v>
      </c>
      <c r="R3276">
        <v>1.1200000000000001</v>
      </c>
      <c r="S3276">
        <v>1.6</v>
      </c>
      <c r="T3276">
        <v>1.52</v>
      </c>
      <c r="U3276">
        <v>870</v>
      </c>
      <c r="V3276">
        <v>2438.3000000000002</v>
      </c>
      <c r="W3276">
        <v>6265.25</v>
      </c>
      <c r="X3276">
        <v>10430.040000000001</v>
      </c>
      <c r="Y3276">
        <v>2378.6</v>
      </c>
      <c r="Z3276">
        <v>20132.669999999998</v>
      </c>
    </row>
    <row r="3277" spans="2:26" x14ac:dyDescent="0.25">
      <c r="B3277" s="3">
        <v>42908</v>
      </c>
      <c r="C3277">
        <v>334.76</v>
      </c>
      <c r="D3277">
        <v>3.8283999999999998</v>
      </c>
      <c r="E3277">
        <v>98</v>
      </c>
      <c r="F3277">
        <v>99.462699999999998</v>
      </c>
      <c r="G3277">
        <v>97.593000000000004</v>
      </c>
      <c r="H3277">
        <v>1140.9000000000001</v>
      </c>
      <c r="I3277">
        <v>1.1152</v>
      </c>
      <c r="J3277">
        <v>6.8348000000000004</v>
      </c>
      <c r="K3277">
        <v>340.85270000000003</v>
      </c>
      <c r="L3277" t="str">
        <v>#N/A N/A</v>
      </c>
      <c r="M3277" t="str">
        <v>#N/A N/A</v>
      </c>
      <c r="N3277">
        <v>1250.51</v>
      </c>
      <c r="O3277">
        <v>2.8940000000000001</v>
      </c>
      <c r="P3277">
        <v>5.4950000000000001</v>
      </c>
      <c r="Q3277">
        <v>3.78</v>
      </c>
      <c r="R3277">
        <v>1.1200000000000001</v>
      </c>
      <c r="S3277">
        <v>1.6</v>
      </c>
      <c r="T3277">
        <v>1.53</v>
      </c>
      <c r="U3277">
        <v>855</v>
      </c>
      <c r="V3277">
        <v>2434.5</v>
      </c>
      <c r="W3277">
        <v>6236.69</v>
      </c>
      <c r="X3277">
        <v>10402.76</v>
      </c>
      <c r="Y3277">
        <v>2370.37</v>
      </c>
      <c r="Z3277">
        <v>20110.509999999998</v>
      </c>
    </row>
    <row r="3278" spans="2:26" x14ac:dyDescent="0.25">
      <c r="B3278" s="3">
        <v>42907</v>
      </c>
      <c r="C3278">
        <v>333.54</v>
      </c>
      <c r="D3278">
        <v>3.7972999999999999</v>
      </c>
      <c r="E3278">
        <v>98.04</v>
      </c>
      <c r="F3278">
        <v>99.482299999999995</v>
      </c>
      <c r="G3278">
        <v>97.558999999999997</v>
      </c>
      <c r="H3278">
        <v>1144</v>
      </c>
      <c r="I3278">
        <v>1.1168</v>
      </c>
      <c r="J3278">
        <v>6.8295000000000003</v>
      </c>
      <c r="K3278">
        <v>342.572</v>
      </c>
      <c r="L3278" t="str">
        <v>#N/A N/A</v>
      </c>
      <c r="M3278" t="str">
        <v>#N/A N/A</v>
      </c>
      <c r="N3278">
        <v>1246.48</v>
      </c>
      <c r="O3278">
        <v>2.8929999999999998</v>
      </c>
      <c r="P3278">
        <v>5.4950000000000001</v>
      </c>
      <c r="Q3278">
        <v>3.75</v>
      </c>
      <c r="R3278">
        <v>1.1200000000000001</v>
      </c>
      <c r="S3278">
        <v>1.6</v>
      </c>
      <c r="T3278">
        <v>1.54</v>
      </c>
      <c r="U3278">
        <v>844</v>
      </c>
      <c r="V3278">
        <v>2435.61</v>
      </c>
      <c r="W3278">
        <v>6233.95</v>
      </c>
      <c r="X3278">
        <v>10393.59</v>
      </c>
      <c r="Y3278">
        <v>2357.5300000000002</v>
      </c>
      <c r="Z3278">
        <v>20138.79</v>
      </c>
    </row>
    <row r="3279" spans="2:26" x14ac:dyDescent="0.25">
      <c r="B3279" s="3">
        <v>42906</v>
      </c>
      <c r="C3279">
        <v>331.49</v>
      </c>
      <c r="D3279">
        <v>3.7446999999999999</v>
      </c>
      <c r="E3279">
        <v>98.09</v>
      </c>
      <c r="F3279">
        <v>99.534499999999994</v>
      </c>
      <c r="G3279">
        <v>97.76</v>
      </c>
      <c r="H3279">
        <v>1135.45</v>
      </c>
      <c r="I3279">
        <v>1.1133999999999999</v>
      </c>
      <c r="J3279">
        <v>6.8292000000000002</v>
      </c>
      <c r="K3279">
        <v>343.3193</v>
      </c>
      <c r="L3279" t="str">
        <v>#N/A N/A</v>
      </c>
      <c r="M3279" t="str">
        <v>#N/A N/A</v>
      </c>
      <c r="N3279">
        <v>1243.01</v>
      </c>
      <c r="O3279">
        <v>2.907</v>
      </c>
      <c r="P3279">
        <v>5.4950000000000001</v>
      </c>
      <c r="Q3279">
        <v>3.68</v>
      </c>
      <c r="R3279">
        <v>1.1200000000000001</v>
      </c>
      <c r="S3279">
        <v>1.6</v>
      </c>
      <c r="T3279">
        <v>1.54</v>
      </c>
      <c r="U3279">
        <v>847</v>
      </c>
      <c r="V3279">
        <v>2437.0300000000002</v>
      </c>
      <c r="W3279">
        <v>6188.03</v>
      </c>
      <c r="X3279">
        <v>10468.48</v>
      </c>
      <c r="Y3279">
        <v>2369.23</v>
      </c>
      <c r="Z3279">
        <v>20230.41</v>
      </c>
    </row>
    <row r="3280" spans="2:26" x14ac:dyDescent="0.25">
      <c r="B3280" s="3">
        <v>42905</v>
      </c>
      <c r="C3280">
        <v>322.72000000000003</v>
      </c>
      <c r="D3280">
        <v>3.6737000000000002</v>
      </c>
      <c r="E3280">
        <v>98.14</v>
      </c>
      <c r="F3280">
        <v>99.549499999999995</v>
      </c>
      <c r="G3280">
        <v>97.548000000000002</v>
      </c>
      <c r="H3280">
        <v>1132.6500000000001</v>
      </c>
      <c r="I3280">
        <v>1.1149</v>
      </c>
      <c r="J3280">
        <v>6.8194999999999997</v>
      </c>
      <c r="K3280">
        <v>346.1782</v>
      </c>
      <c r="L3280" t="str">
        <v>#N/A N/A</v>
      </c>
      <c r="M3280" t="str">
        <v>#N/A N/A</v>
      </c>
      <c r="N3280">
        <v>1243.8399999999999</v>
      </c>
      <c r="O3280">
        <v>2.8940000000000001</v>
      </c>
      <c r="P3280">
        <v>5.45</v>
      </c>
      <c r="Q3280">
        <v>3.6</v>
      </c>
      <c r="R3280">
        <v>1.1100000000000001</v>
      </c>
      <c r="S3280">
        <v>1.59</v>
      </c>
      <c r="T3280">
        <v>1.55</v>
      </c>
      <c r="U3280">
        <v>848</v>
      </c>
      <c r="V3280">
        <v>2453.46</v>
      </c>
      <c r="W3280">
        <v>6239.01</v>
      </c>
      <c r="X3280">
        <v>10520.8</v>
      </c>
      <c r="Y3280">
        <v>2370.9</v>
      </c>
      <c r="Z3280">
        <v>20067.75</v>
      </c>
    </row>
    <row r="3281" spans="2:26" x14ac:dyDescent="0.25">
      <c r="B3281" s="3">
        <v>42904</v>
      </c>
      <c r="C3281">
        <v>324.62</v>
      </c>
      <c r="D3281">
        <v>3.7054</v>
      </c>
      <c r="E3281">
        <v>98.21</v>
      </c>
      <c r="F3281">
        <v>99.524199999999993</v>
      </c>
      <c r="G3281">
        <v>97.164000000000001</v>
      </c>
      <c r="H3281">
        <v>1134.2</v>
      </c>
      <c r="I3281">
        <v>1.1197999999999999</v>
      </c>
      <c r="J3281">
        <v>6.8105000000000002</v>
      </c>
      <c r="K3281">
        <v>344.2294</v>
      </c>
      <c r="L3281" t="str">
        <v>#N/A N/A</v>
      </c>
      <c r="M3281" t="str">
        <v>#N/A N/A</v>
      </c>
      <c r="N3281">
        <v>1253.73</v>
      </c>
      <c r="O3281">
        <v>3.0369999999999999</v>
      </c>
      <c r="P3281">
        <v>5.45</v>
      </c>
      <c r="Q3281">
        <v>3.65</v>
      </c>
      <c r="R3281">
        <v>1.1200000000000001</v>
      </c>
      <c r="S3281">
        <v>1.6</v>
      </c>
      <c r="T3281">
        <v>1.56</v>
      </c>
      <c r="U3281">
        <v>851</v>
      </c>
      <c r="V3281">
        <v>2433.15</v>
      </c>
      <c r="W3281">
        <v>6151.76</v>
      </c>
      <c r="X3281">
        <v>10384.89</v>
      </c>
      <c r="Y3281">
        <v>2361.83</v>
      </c>
      <c r="Z3281">
        <v>19943.259999999998</v>
      </c>
    </row>
    <row r="3282" spans="2:26" x14ac:dyDescent="0.25">
      <c r="B3282" s="3">
        <v>42903</v>
      </c>
      <c r="C3282">
        <v>324.62</v>
      </c>
      <c r="D3282">
        <v>3.7054</v>
      </c>
      <c r="E3282">
        <v>98.21</v>
      </c>
      <c r="F3282">
        <v>99.524199999999993</v>
      </c>
      <c r="G3282">
        <v>97.164000000000001</v>
      </c>
      <c r="H3282">
        <v>1134.2</v>
      </c>
      <c r="I3282">
        <v>1.1197999999999999</v>
      </c>
      <c r="J3282">
        <v>6.8105000000000002</v>
      </c>
      <c r="K3282">
        <v>344.2294</v>
      </c>
      <c r="L3282" t="str">
        <v>#N/A N/A</v>
      </c>
      <c r="M3282" t="str">
        <v>#N/A N/A</v>
      </c>
      <c r="N3282">
        <v>1253.73</v>
      </c>
      <c r="O3282">
        <v>3.0369999999999999</v>
      </c>
      <c r="P3282">
        <v>5.45</v>
      </c>
      <c r="Q3282">
        <v>3.65</v>
      </c>
      <c r="R3282">
        <v>1.1200000000000001</v>
      </c>
      <c r="S3282">
        <v>1.6</v>
      </c>
      <c r="T3282">
        <v>1.56</v>
      </c>
      <c r="U3282">
        <v>851</v>
      </c>
      <c r="V3282">
        <v>2433.15</v>
      </c>
      <c r="W3282">
        <v>6151.76</v>
      </c>
      <c r="X3282">
        <v>10384.89</v>
      </c>
      <c r="Y3282">
        <v>2361.83</v>
      </c>
      <c r="Z3282">
        <v>19943.259999999998</v>
      </c>
    </row>
    <row r="3283" spans="2:26" x14ac:dyDescent="0.25">
      <c r="B3283" s="3">
        <v>42902</v>
      </c>
      <c r="C3283">
        <v>324.62</v>
      </c>
      <c r="D3283">
        <v>3.7054</v>
      </c>
      <c r="E3283">
        <v>98.15</v>
      </c>
      <c r="F3283">
        <v>99.524199999999993</v>
      </c>
      <c r="G3283">
        <v>97.164000000000001</v>
      </c>
      <c r="H3283">
        <v>1134.2</v>
      </c>
      <c r="I3283">
        <v>1.1197999999999999</v>
      </c>
      <c r="J3283">
        <v>6.8105000000000002</v>
      </c>
      <c r="K3283">
        <v>344.2294</v>
      </c>
      <c r="L3283" t="str">
        <v>#N/A N/A</v>
      </c>
      <c r="M3283" t="str">
        <v>#N/A N/A</v>
      </c>
      <c r="N3283">
        <v>1253.73</v>
      </c>
      <c r="O3283">
        <v>3.0369999999999999</v>
      </c>
      <c r="P3283">
        <v>5.45</v>
      </c>
      <c r="Q3283">
        <v>3.65</v>
      </c>
      <c r="R3283">
        <v>1.1200000000000001</v>
      </c>
      <c r="S3283">
        <v>1.6</v>
      </c>
      <c r="T3283">
        <v>1.56</v>
      </c>
      <c r="U3283">
        <v>851</v>
      </c>
      <c r="V3283">
        <v>2433.15</v>
      </c>
      <c r="W3283">
        <v>6151.76</v>
      </c>
      <c r="X3283">
        <v>10384.89</v>
      </c>
      <c r="Y3283">
        <v>2361.83</v>
      </c>
      <c r="Z3283">
        <v>19943.259999999998</v>
      </c>
    </row>
    <row r="3284" spans="2:26" x14ac:dyDescent="0.25">
      <c r="B3284" s="3">
        <v>42901</v>
      </c>
      <c r="C3284">
        <v>322.72000000000003</v>
      </c>
      <c r="D3284">
        <v>3.6793</v>
      </c>
      <c r="E3284">
        <v>98.2</v>
      </c>
      <c r="F3284">
        <v>99.518500000000003</v>
      </c>
      <c r="G3284">
        <v>97.433000000000007</v>
      </c>
      <c r="H3284">
        <v>1124.0999999999999</v>
      </c>
      <c r="I3284">
        <v>1.1145</v>
      </c>
      <c r="J3284">
        <v>6.8078000000000003</v>
      </c>
      <c r="K3284">
        <v>345.40039999999999</v>
      </c>
      <c r="L3284" t="str">
        <v>#N/A N/A</v>
      </c>
      <c r="M3284" t="str">
        <v>#N/A N/A</v>
      </c>
      <c r="N3284">
        <v>1253.98</v>
      </c>
      <c r="O3284">
        <v>3.056</v>
      </c>
      <c r="P3284">
        <v>5.48</v>
      </c>
      <c r="Q3284">
        <v>3.62</v>
      </c>
      <c r="R3284">
        <v>1.1200000000000001</v>
      </c>
      <c r="S3284">
        <v>1.6</v>
      </c>
      <c r="T3284">
        <v>1.56</v>
      </c>
      <c r="U3284">
        <v>855</v>
      </c>
      <c r="V3284">
        <v>2432.46</v>
      </c>
      <c r="W3284">
        <v>6165.5</v>
      </c>
      <c r="X3284">
        <v>10346.15</v>
      </c>
      <c r="Y3284">
        <v>2361.65</v>
      </c>
      <c r="Z3284">
        <v>19831.82</v>
      </c>
    </row>
    <row r="3285" spans="2:26" x14ac:dyDescent="0.25">
      <c r="B3285" s="3">
        <v>42900</v>
      </c>
      <c r="C3285">
        <v>321.57</v>
      </c>
      <c r="D3285">
        <v>3.6766000000000001</v>
      </c>
      <c r="E3285">
        <v>98.25</v>
      </c>
      <c r="F3285">
        <v>99.518100000000004</v>
      </c>
      <c r="G3285">
        <v>96.938999999999993</v>
      </c>
      <c r="H3285">
        <v>1123.95</v>
      </c>
      <c r="I3285">
        <v>1.1217999999999999</v>
      </c>
      <c r="J3285">
        <v>6.7916999999999996</v>
      </c>
      <c r="K3285">
        <v>341.91430000000003</v>
      </c>
      <c r="L3285" t="str">
        <v>#N/A N/A</v>
      </c>
      <c r="M3285" t="str">
        <v>#N/A N/A</v>
      </c>
      <c r="N3285">
        <v>1260.8599999999999</v>
      </c>
      <c r="O3285">
        <v>2.9329999999999998</v>
      </c>
      <c r="P3285">
        <v>5.48</v>
      </c>
      <c r="Q3285">
        <v>3.61</v>
      </c>
      <c r="R3285">
        <v>1.1200000000000001</v>
      </c>
      <c r="S3285">
        <v>1.59</v>
      </c>
      <c r="T3285">
        <v>1.56</v>
      </c>
      <c r="U3285">
        <v>865</v>
      </c>
      <c r="V3285">
        <v>2437.92</v>
      </c>
      <c r="W3285">
        <v>6194.89</v>
      </c>
      <c r="X3285">
        <v>10514.91</v>
      </c>
      <c r="Y3285">
        <v>2372.64</v>
      </c>
      <c r="Z3285">
        <v>19883.52</v>
      </c>
    </row>
    <row r="3286" spans="2:26" x14ac:dyDescent="0.25">
      <c r="B3286" s="3">
        <v>42899</v>
      </c>
      <c r="C3286">
        <v>318.52999999999997</v>
      </c>
      <c r="D3286">
        <v>3.6663000000000001</v>
      </c>
      <c r="E3286">
        <v>98.26</v>
      </c>
      <c r="F3286">
        <v>99.5274</v>
      </c>
      <c r="G3286">
        <v>96.974999999999994</v>
      </c>
      <c r="H3286">
        <v>1128.25</v>
      </c>
      <c r="I3286">
        <v>1.1211</v>
      </c>
      <c r="J3286">
        <v>6.7991000000000001</v>
      </c>
      <c r="K3286">
        <v>340.29050000000001</v>
      </c>
      <c r="L3286" t="str">
        <v>#N/A N/A</v>
      </c>
      <c r="M3286" t="str">
        <v>#N/A N/A</v>
      </c>
      <c r="N3286">
        <v>1266.55</v>
      </c>
      <c r="O3286">
        <v>2.9660000000000002</v>
      </c>
      <c r="P3286">
        <v>5.48</v>
      </c>
      <c r="Q3286">
        <v>3.59</v>
      </c>
      <c r="R3286">
        <v>1.1200000000000001</v>
      </c>
      <c r="S3286">
        <v>1.6</v>
      </c>
      <c r="T3286">
        <v>1.55</v>
      </c>
      <c r="U3286">
        <v>870</v>
      </c>
      <c r="V3286">
        <v>2440.35</v>
      </c>
      <c r="W3286">
        <v>6220.37</v>
      </c>
      <c r="X3286">
        <v>10525.74</v>
      </c>
      <c r="Y3286">
        <v>2374.6999999999998</v>
      </c>
      <c r="Z3286">
        <v>19898.75</v>
      </c>
    </row>
    <row r="3287" spans="2:26" x14ac:dyDescent="0.25">
      <c r="B3287" s="3">
        <v>42898</v>
      </c>
      <c r="C3287">
        <v>318.02999999999997</v>
      </c>
      <c r="D3287">
        <v>3.6905000000000001</v>
      </c>
      <c r="E3287">
        <v>98.28</v>
      </c>
      <c r="F3287">
        <v>99.515600000000006</v>
      </c>
      <c r="G3287">
        <v>97.138000000000005</v>
      </c>
      <c r="H3287">
        <v>1127.3</v>
      </c>
      <c r="I3287">
        <v>1.1203000000000001</v>
      </c>
      <c r="J3287">
        <v>6.7981999999999996</v>
      </c>
      <c r="K3287">
        <v>340.8605</v>
      </c>
      <c r="L3287" t="str">
        <v>#N/A N/A</v>
      </c>
      <c r="M3287" t="str">
        <v>#N/A N/A</v>
      </c>
      <c r="N3287">
        <v>1266.18</v>
      </c>
      <c r="O3287">
        <v>3.024</v>
      </c>
      <c r="P3287">
        <v>5.48</v>
      </c>
      <c r="Q3287">
        <v>3.62</v>
      </c>
      <c r="R3287">
        <v>1.1299999999999999</v>
      </c>
      <c r="S3287">
        <v>1.6</v>
      </c>
      <c r="T3287">
        <v>1.55</v>
      </c>
      <c r="U3287">
        <v>870</v>
      </c>
      <c r="V3287">
        <v>2429.39</v>
      </c>
      <c r="W3287">
        <v>6175.47</v>
      </c>
      <c r="X3287">
        <v>10485.85</v>
      </c>
      <c r="Y3287">
        <v>2357.87</v>
      </c>
      <c r="Z3287">
        <v>19908.580000000002</v>
      </c>
    </row>
    <row r="3288" spans="2:26" x14ac:dyDescent="0.25">
      <c r="B3288" s="3">
        <v>42897</v>
      </c>
      <c r="C3288">
        <v>318.24</v>
      </c>
      <c r="D3288">
        <v>3.7002999999999999</v>
      </c>
      <c r="E3288">
        <v>98.3</v>
      </c>
      <c r="F3288">
        <v>99.505399999999995</v>
      </c>
      <c r="G3288">
        <v>97.274000000000001</v>
      </c>
      <c r="H3288">
        <v>1123.1500000000001</v>
      </c>
      <c r="I3288">
        <v>1.1194999999999999</v>
      </c>
      <c r="J3288">
        <v>6.798</v>
      </c>
      <c r="K3288">
        <v>341.31220000000002</v>
      </c>
      <c r="L3288" t="str">
        <v>#N/A N/A</v>
      </c>
      <c r="M3288" t="str">
        <v>#N/A N/A</v>
      </c>
      <c r="N3288">
        <v>1266.76</v>
      </c>
      <c r="O3288">
        <v>3.0390000000000001</v>
      </c>
      <c r="P3288">
        <v>5.4749999999999996</v>
      </c>
      <c r="Q3288">
        <v>3.65</v>
      </c>
      <c r="R3288">
        <v>1.1299999999999999</v>
      </c>
      <c r="S3288">
        <v>1.61</v>
      </c>
      <c r="T3288">
        <v>1.55</v>
      </c>
      <c r="U3288">
        <v>849</v>
      </c>
      <c r="V3288">
        <v>2431.77</v>
      </c>
      <c r="W3288">
        <v>6207.92</v>
      </c>
      <c r="X3288">
        <v>10592.17</v>
      </c>
      <c r="Y3288">
        <v>2381.69</v>
      </c>
      <c r="Z3288">
        <v>20013.259999999998</v>
      </c>
    </row>
    <row r="3289" spans="2:26" x14ac:dyDescent="0.25">
      <c r="B3289" s="3">
        <v>42896</v>
      </c>
      <c r="C3289">
        <v>318.24</v>
      </c>
      <c r="D3289">
        <v>3.7002999999999999</v>
      </c>
      <c r="E3289">
        <v>98.3</v>
      </c>
      <c r="F3289">
        <v>99.505399999999995</v>
      </c>
      <c r="G3289">
        <v>97.274000000000001</v>
      </c>
      <c r="H3289">
        <v>1123.1500000000001</v>
      </c>
      <c r="I3289">
        <v>1.1194999999999999</v>
      </c>
      <c r="J3289">
        <v>6.798</v>
      </c>
      <c r="K3289">
        <v>341.31220000000002</v>
      </c>
      <c r="L3289" t="str">
        <v>#N/A N/A</v>
      </c>
      <c r="M3289" t="str">
        <v>#N/A N/A</v>
      </c>
      <c r="N3289">
        <v>1266.76</v>
      </c>
      <c r="O3289">
        <v>3.0390000000000001</v>
      </c>
      <c r="P3289">
        <v>5.4749999999999996</v>
      </c>
      <c r="Q3289">
        <v>3.65</v>
      </c>
      <c r="R3289">
        <v>1.1299999999999999</v>
      </c>
      <c r="S3289">
        <v>1.61</v>
      </c>
      <c r="T3289">
        <v>1.55</v>
      </c>
      <c r="U3289">
        <v>849</v>
      </c>
      <c r="V3289">
        <v>2431.77</v>
      </c>
      <c r="W3289">
        <v>6207.92</v>
      </c>
      <c r="X3289">
        <v>10592.17</v>
      </c>
      <c r="Y3289">
        <v>2381.69</v>
      </c>
      <c r="Z3289">
        <v>20013.259999999998</v>
      </c>
    </row>
    <row r="3290" spans="2:26" x14ac:dyDescent="0.25">
      <c r="B3290" s="3">
        <v>42895</v>
      </c>
      <c r="C3290">
        <v>318.24</v>
      </c>
      <c r="D3290">
        <v>3.7002999999999999</v>
      </c>
      <c r="E3290">
        <v>98.29</v>
      </c>
      <c r="F3290">
        <v>99.505399999999995</v>
      </c>
      <c r="G3290">
        <v>97.274000000000001</v>
      </c>
      <c r="H3290">
        <v>1123.1500000000001</v>
      </c>
      <c r="I3290">
        <v>1.1194999999999999</v>
      </c>
      <c r="J3290">
        <v>6.798</v>
      </c>
      <c r="K3290">
        <v>341.31220000000002</v>
      </c>
      <c r="L3290" t="str">
        <v>#N/A N/A</v>
      </c>
      <c r="M3290" t="str">
        <v>#N/A N/A</v>
      </c>
      <c r="N3290">
        <v>1266.76</v>
      </c>
      <c r="O3290">
        <v>3.0390000000000001</v>
      </c>
      <c r="P3290">
        <v>5.4749999999999996</v>
      </c>
      <c r="Q3290">
        <v>3.65</v>
      </c>
      <c r="R3290">
        <v>1.1299999999999999</v>
      </c>
      <c r="S3290">
        <v>1.61</v>
      </c>
      <c r="T3290">
        <v>1.55</v>
      </c>
      <c r="U3290">
        <v>849</v>
      </c>
      <c r="V3290">
        <v>2431.77</v>
      </c>
      <c r="W3290">
        <v>6207.92</v>
      </c>
      <c r="X3290">
        <v>10592.17</v>
      </c>
      <c r="Y3290">
        <v>2381.69</v>
      </c>
      <c r="Z3290">
        <v>20013.259999999998</v>
      </c>
    </row>
    <row r="3291" spans="2:26" x14ac:dyDescent="0.25">
      <c r="B3291" s="3">
        <v>42894</v>
      </c>
      <c r="C3291">
        <v>318.51</v>
      </c>
      <c r="D3291">
        <v>3.6930999999999998</v>
      </c>
      <c r="E3291">
        <v>98.3</v>
      </c>
      <c r="F3291">
        <v>99.474100000000007</v>
      </c>
      <c r="G3291">
        <v>96.918000000000006</v>
      </c>
      <c r="H3291">
        <v>1122.0999999999999</v>
      </c>
      <c r="I3291">
        <v>1.1214</v>
      </c>
      <c r="J3291">
        <v>6.8003</v>
      </c>
      <c r="K3291">
        <v>344.00940000000003</v>
      </c>
      <c r="L3291" t="str">
        <v>#N/A N/A</v>
      </c>
      <c r="M3291" t="str">
        <v>#N/A N/A</v>
      </c>
      <c r="N3291">
        <v>1278.01</v>
      </c>
      <c r="O3291">
        <v>3.028</v>
      </c>
      <c r="P3291">
        <v>5.4749999999999996</v>
      </c>
      <c r="Q3291">
        <v>3.67</v>
      </c>
      <c r="R3291">
        <v>1.1299999999999999</v>
      </c>
      <c r="S3291">
        <v>1.61</v>
      </c>
      <c r="T3291">
        <v>1.55</v>
      </c>
      <c r="U3291">
        <v>824</v>
      </c>
      <c r="V3291">
        <v>2433.79</v>
      </c>
      <c r="W3291">
        <v>6321.76</v>
      </c>
      <c r="X3291">
        <v>10649.9</v>
      </c>
      <c r="Y3291">
        <v>2363.5700000000002</v>
      </c>
      <c r="Z3291">
        <v>19909.259999999998</v>
      </c>
    </row>
    <row r="3292" spans="2:26" x14ac:dyDescent="0.25">
      <c r="B3292" s="3">
        <v>42893</v>
      </c>
      <c r="C3292">
        <v>317.98</v>
      </c>
      <c r="D3292">
        <v>3.6897000000000002</v>
      </c>
      <c r="E3292">
        <v>98.33</v>
      </c>
      <c r="F3292">
        <v>99.472300000000004</v>
      </c>
      <c r="G3292">
        <v>96.748000000000005</v>
      </c>
      <c r="H3292">
        <v>1124.05</v>
      </c>
      <c r="I3292">
        <v>1.1256999999999999</v>
      </c>
      <c r="J3292">
        <v>6.7957999999999998</v>
      </c>
      <c r="K3292">
        <v>343.78629999999998</v>
      </c>
      <c r="L3292" t="str">
        <v>#N/A N/A</v>
      </c>
      <c r="M3292" t="str">
        <v>#N/A N/A</v>
      </c>
      <c r="N3292">
        <v>1287.1500000000001</v>
      </c>
      <c r="O3292">
        <v>3.02</v>
      </c>
      <c r="P3292">
        <v>5.4850000000000003</v>
      </c>
      <c r="Q3292">
        <v>3.64</v>
      </c>
      <c r="R3292">
        <v>1.1299999999999999</v>
      </c>
      <c r="S3292">
        <v>1.61</v>
      </c>
      <c r="T3292">
        <v>1.55</v>
      </c>
      <c r="U3292">
        <v>821</v>
      </c>
      <c r="V3292">
        <v>2433.14</v>
      </c>
      <c r="W3292">
        <v>6297.38</v>
      </c>
      <c r="X3292">
        <v>10611.46</v>
      </c>
      <c r="Y3292">
        <v>2360.14</v>
      </c>
      <c r="Z3292">
        <v>19984.62</v>
      </c>
    </row>
    <row r="3293" spans="2:26" x14ac:dyDescent="0.25">
      <c r="B3293" s="3">
        <v>42892</v>
      </c>
      <c r="C3293">
        <v>318.99</v>
      </c>
      <c r="D3293">
        <v>3.6816</v>
      </c>
      <c r="E3293">
        <v>98.34</v>
      </c>
      <c r="F3293">
        <v>99.464399999999998</v>
      </c>
      <c r="G3293">
        <v>96.635999999999996</v>
      </c>
      <c r="H3293">
        <v>1118.2</v>
      </c>
      <c r="I3293">
        <v>1.1276999999999999</v>
      </c>
      <c r="J3293">
        <v>6.7952000000000004</v>
      </c>
      <c r="K3293">
        <v>340.94560000000001</v>
      </c>
      <c r="L3293" t="str">
        <v>#N/A N/A</v>
      </c>
      <c r="M3293" t="str">
        <v>#N/A N/A</v>
      </c>
      <c r="N3293">
        <v>1294.3900000000001</v>
      </c>
      <c r="O3293">
        <v>3.0419999999999998</v>
      </c>
      <c r="P3293">
        <v>5.4850000000000003</v>
      </c>
      <c r="Q3293">
        <v>3.62</v>
      </c>
      <c r="R3293">
        <v>1.1299999999999999</v>
      </c>
      <c r="S3293">
        <v>1.61</v>
      </c>
      <c r="T3293">
        <v>1.54</v>
      </c>
      <c r="U3293">
        <v>818</v>
      </c>
      <c r="V3293">
        <v>2429.33</v>
      </c>
      <c r="W3293">
        <v>6275.06</v>
      </c>
      <c r="X3293">
        <v>10606.26</v>
      </c>
      <c r="Y3293">
        <v>2368.62</v>
      </c>
      <c r="Z3293">
        <v>19979.900000000001</v>
      </c>
    </row>
    <row r="3294" spans="2:26" x14ac:dyDescent="0.25">
      <c r="B3294" s="3">
        <v>42891</v>
      </c>
      <c r="C3294">
        <v>317.49</v>
      </c>
      <c r="D3294">
        <v>3.6547999999999998</v>
      </c>
      <c r="E3294">
        <v>98.35</v>
      </c>
      <c r="F3294">
        <v>99.458299999999994</v>
      </c>
      <c r="G3294">
        <v>96.799000000000007</v>
      </c>
      <c r="H3294">
        <v>1118.2</v>
      </c>
      <c r="I3294">
        <v>1.1254</v>
      </c>
      <c r="J3294">
        <v>6.8040000000000003</v>
      </c>
      <c r="K3294">
        <v>339.2602</v>
      </c>
      <c r="L3294" t="str">
        <v>#N/A N/A</v>
      </c>
      <c r="M3294" t="str">
        <v>#N/A N/A</v>
      </c>
      <c r="N3294">
        <v>1279.8</v>
      </c>
      <c r="O3294">
        <v>2.9820000000000002</v>
      </c>
      <c r="P3294">
        <v>5.48</v>
      </c>
      <c r="Q3294">
        <v>3.6</v>
      </c>
      <c r="R3294">
        <v>1.1299999999999999</v>
      </c>
      <c r="S3294">
        <v>1.61</v>
      </c>
      <c r="T3294">
        <v>1.55</v>
      </c>
      <c r="U3294">
        <v>821</v>
      </c>
      <c r="V3294">
        <v>2436.1</v>
      </c>
      <c r="W3294">
        <v>6295.68</v>
      </c>
      <c r="X3294">
        <v>10597.05</v>
      </c>
      <c r="Y3294">
        <v>2368.62</v>
      </c>
      <c r="Z3294">
        <v>20170.82</v>
      </c>
    </row>
    <row r="3295" spans="2:26" x14ac:dyDescent="0.25">
      <c r="B3295" s="3">
        <v>42890</v>
      </c>
      <c r="C3295">
        <v>322.74</v>
      </c>
      <c r="D3295">
        <v>3.6796000000000002</v>
      </c>
      <c r="E3295">
        <v>98.35</v>
      </c>
      <c r="F3295">
        <v>99.42</v>
      </c>
      <c r="G3295">
        <v>96.715000000000003</v>
      </c>
      <c r="H3295">
        <v>1121.8</v>
      </c>
      <c r="I3295">
        <v>1.1278999999999999</v>
      </c>
      <c r="J3295">
        <v>6.81</v>
      </c>
      <c r="K3295">
        <v>344.4273</v>
      </c>
      <c r="L3295" t="str">
        <v>#N/A N/A</v>
      </c>
      <c r="M3295" t="str">
        <v>#N/A N/A</v>
      </c>
      <c r="N3295">
        <v>1279.17</v>
      </c>
      <c r="O3295">
        <v>2.9990000000000001</v>
      </c>
      <c r="P3295">
        <v>5.45</v>
      </c>
      <c r="Q3295">
        <v>3.62</v>
      </c>
      <c r="R3295">
        <v>1.1399999999999999</v>
      </c>
      <c r="S3295">
        <v>1.61</v>
      </c>
      <c r="T3295">
        <v>1.55</v>
      </c>
      <c r="U3295">
        <v>830</v>
      </c>
      <c r="V3295">
        <v>2439.0700000000002</v>
      </c>
      <c r="W3295">
        <v>6305.8</v>
      </c>
      <c r="X3295">
        <v>10666.43</v>
      </c>
      <c r="Y3295">
        <v>2371.7199999999998</v>
      </c>
      <c r="Z3295">
        <v>20177.28</v>
      </c>
    </row>
    <row r="3296" spans="2:26" x14ac:dyDescent="0.25">
      <c r="B3296" s="3">
        <v>42889</v>
      </c>
      <c r="C3296">
        <v>322.74</v>
      </c>
      <c r="D3296">
        <v>3.6796000000000002</v>
      </c>
      <c r="E3296">
        <v>98.35</v>
      </c>
      <c r="F3296">
        <v>99.42</v>
      </c>
      <c r="G3296">
        <v>96.715000000000003</v>
      </c>
      <c r="H3296">
        <v>1121.8</v>
      </c>
      <c r="I3296">
        <v>1.1278999999999999</v>
      </c>
      <c r="J3296">
        <v>6.81</v>
      </c>
      <c r="K3296">
        <v>344.4273</v>
      </c>
      <c r="L3296" t="str">
        <v>#N/A N/A</v>
      </c>
      <c r="M3296" t="str">
        <v>#N/A N/A</v>
      </c>
      <c r="N3296">
        <v>1279.17</v>
      </c>
      <c r="O3296">
        <v>2.9990000000000001</v>
      </c>
      <c r="P3296">
        <v>5.45</v>
      </c>
      <c r="Q3296">
        <v>3.62</v>
      </c>
      <c r="R3296">
        <v>1.1399999999999999</v>
      </c>
      <c r="S3296">
        <v>1.61</v>
      </c>
      <c r="T3296">
        <v>1.55</v>
      </c>
      <c r="U3296">
        <v>830</v>
      </c>
      <c r="V3296">
        <v>2439.0700000000002</v>
      </c>
      <c r="W3296">
        <v>6305.8</v>
      </c>
      <c r="X3296">
        <v>10666.43</v>
      </c>
      <c r="Y3296">
        <v>2371.7199999999998</v>
      </c>
      <c r="Z3296">
        <v>20177.28</v>
      </c>
    </row>
    <row r="3297" spans="2:26" x14ac:dyDescent="0.25">
      <c r="B3297" s="3">
        <v>42888</v>
      </c>
      <c r="C3297">
        <v>322.74</v>
      </c>
      <c r="D3297">
        <v>3.6796000000000002</v>
      </c>
      <c r="E3297">
        <v>98.32</v>
      </c>
      <c r="F3297">
        <v>99.42</v>
      </c>
      <c r="G3297">
        <v>96.715000000000003</v>
      </c>
      <c r="H3297">
        <v>1121.8</v>
      </c>
      <c r="I3297">
        <v>1.1278999999999999</v>
      </c>
      <c r="J3297">
        <v>6.81</v>
      </c>
      <c r="K3297">
        <v>344.4273</v>
      </c>
      <c r="L3297" t="str">
        <v>#N/A N/A</v>
      </c>
      <c r="M3297" t="str">
        <v>#N/A N/A</v>
      </c>
      <c r="N3297">
        <v>1279.17</v>
      </c>
      <c r="O3297">
        <v>2.9990000000000001</v>
      </c>
      <c r="P3297">
        <v>5.45</v>
      </c>
      <c r="Q3297">
        <v>3.62</v>
      </c>
      <c r="R3297">
        <v>1.1399999999999999</v>
      </c>
      <c r="S3297">
        <v>1.61</v>
      </c>
      <c r="T3297">
        <v>1.55</v>
      </c>
      <c r="U3297">
        <v>830</v>
      </c>
      <c r="V3297">
        <v>2439.0700000000002</v>
      </c>
      <c r="W3297">
        <v>6305.8</v>
      </c>
      <c r="X3297">
        <v>10666.43</v>
      </c>
      <c r="Y3297">
        <v>2371.7199999999998</v>
      </c>
      <c r="Z3297">
        <v>20177.28</v>
      </c>
    </row>
    <row r="3298" spans="2:26" x14ac:dyDescent="0.25">
      <c r="B3298" s="3">
        <v>42887</v>
      </c>
      <c r="C3298">
        <v>320.83999999999997</v>
      </c>
      <c r="D3298">
        <v>3.6734</v>
      </c>
      <c r="E3298">
        <v>98.33</v>
      </c>
      <c r="F3298">
        <v>99.400199999999998</v>
      </c>
      <c r="G3298">
        <v>97.197999999999993</v>
      </c>
      <c r="H3298">
        <v>1122.05</v>
      </c>
      <c r="I3298">
        <v>1.1213</v>
      </c>
      <c r="J3298">
        <v>6.8083</v>
      </c>
      <c r="K3298">
        <v>345.26170000000002</v>
      </c>
      <c r="L3298" t="str">
        <v>#N/A N/A</v>
      </c>
      <c r="M3298" t="str">
        <v>#N/A N/A</v>
      </c>
      <c r="N3298">
        <v>1265.96</v>
      </c>
      <c r="O3298">
        <v>3.008</v>
      </c>
      <c r="P3298">
        <v>5.45</v>
      </c>
      <c r="Q3298">
        <v>3.6</v>
      </c>
      <c r="R3298">
        <v>1.1299999999999999</v>
      </c>
      <c r="S3298">
        <v>1.61</v>
      </c>
      <c r="T3298">
        <v>1.55</v>
      </c>
      <c r="U3298">
        <v>850</v>
      </c>
      <c r="V3298">
        <v>2430.06</v>
      </c>
      <c r="W3298">
        <v>6246.83</v>
      </c>
      <c r="X3298">
        <v>10619.88</v>
      </c>
      <c r="Y3298">
        <v>2344.61</v>
      </c>
      <c r="Z3298">
        <v>19860.03</v>
      </c>
    </row>
    <row r="3299" spans="2:26" x14ac:dyDescent="0.25">
      <c r="B3299" s="3">
        <v>42886</v>
      </c>
      <c r="C3299">
        <v>322.64</v>
      </c>
      <c r="D3299">
        <v>3.698</v>
      </c>
      <c r="E3299">
        <v>98.33</v>
      </c>
      <c r="F3299">
        <v>99.389799999999994</v>
      </c>
      <c r="G3299">
        <v>96.921999999999997</v>
      </c>
      <c r="H3299">
        <v>1119.6500000000001</v>
      </c>
      <c r="I3299">
        <v>1.1244000000000001</v>
      </c>
      <c r="J3299">
        <v>6.8179999999999996</v>
      </c>
      <c r="K3299">
        <v>347.08159999999998</v>
      </c>
      <c r="L3299" t="str">
        <v>#N/A N/A</v>
      </c>
      <c r="M3299" t="str">
        <v>#N/A N/A</v>
      </c>
      <c r="N3299">
        <v>1268.92</v>
      </c>
      <c r="O3299">
        <v>3.0710000000000002</v>
      </c>
      <c r="P3299">
        <v>5.4649999999999999</v>
      </c>
      <c r="Q3299">
        <v>3.63</v>
      </c>
      <c r="R3299">
        <v>1.1299999999999999</v>
      </c>
      <c r="S3299">
        <v>1.61</v>
      </c>
      <c r="T3299">
        <v>1.54</v>
      </c>
      <c r="U3299">
        <v>878</v>
      </c>
      <c r="V3299">
        <v>2411.8000000000002</v>
      </c>
      <c r="W3299">
        <v>6198.52</v>
      </c>
      <c r="X3299">
        <v>10602.97</v>
      </c>
      <c r="Y3299">
        <v>2347.38</v>
      </c>
      <c r="Z3299">
        <v>19650.57</v>
      </c>
    </row>
    <row r="3300" spans="2:26" x14ac:dyDescent="0.25">
      <c r="B3300" s="3">
        <v>42885</v>
      </c>
      <c r="C3300">
        <v>321.67</v>
      </c>
      <c r="D3300">
        <v>3.7031000000000001</v>
      </c>
      <c r="E3300">
        <v>98.33</v>
      </c>
      <c r="F3300">
        <v>99.384699999999995</v>
      </c>
      <c r="G3300">
        <v>97.28</v>
      </c>
      <c r="H3300">
        <v>1125.3</v>
      </c>
      <c r="I3300">
        <v>1.1186</v>
      </c>
      <c r="J3300">
        <v>6.8555000000000001</v>
      </c>
      <c r="K3300">
        <v>345.26229999999998</v>
      </c>
      <c r="L3300" t="str">
        <v>#N/A N/A</v>
      </c>
      <c r="M3300" t="str">
        <v>#N/A N/A</v>
      </c>
      <c r="N3300">
        <v>1263.0899999999999</v>
      </c>
      <c r="O3300">
        <v>3.145</v>
      </c>
      <c r="P3300">
        <v>5.4649999999999999</v>
      </c>
      <c r="Q3300">
        <v>3.63</v>
      </c>
      <c r="R3300">
        <v>1.1299999999999999</v>
      </c>
      <c r="S3300">
        <v>1.61</v>
      </c>
      <c r="T3300">
        <v>1.54</v>
      </c>
      <c r="U3300">
        <v>900</v>
      </c>
      <c r="V3300">
        <v>2412.91</v>
      </c>
      <c r="W3300">
        <v>6203.19</v>
      </c>
      <c r="X3300">
        <v>10619.34</v>
      </c>
      <c r="Y3300">
        <v>2343.6799999999998</v>
      </c>
      <c r="Z3300">
        <v>19677.849999999999</v>
      </c>
    </row>
    <row r="3301" spans="2:26" x14ac:dyDescent="0.25">
      <c r="B3301" s="3">
        <v>42884</v>
      </c>
      <c r="C3301">
        <v>319.31</v>
      </c>
      <c r="D3301">
        <v>3.6861000000000002</v>
      </c>
      <c r="E3301">
        <v>98.35</v>
      </c>
      <c r="F3301">
        <v>99.382599999999996</v>
      </c>
      <c r="G3301">
        <v>97.441999999999993</v>
      </c>
      <c r="H3301">
        <v>1122</v>
      </c>
      <c r="I3301">
        <v>1.1164000000000001</v>
      </c>
      <c r="J3301">
        <v>6.8555000000000001</v>
      </c>
      <c r="K3301">
        <v>344.47789999999998</v>
      </c>
      <c r="L3301" t="str">
        <v>#N/A N/A</v>
      </c>
      <c r="M3301" t="str">
        <v>#N/A N/A</v>
      </c>
      <c r="N3301">
        <v>1268.0999999999999</v>
      </c>
      <c r="O3301">
        <v>3.2360000000000002</v>
      </c>
      <c r="P3301">
        <v>5.4950000000000001</v>
      </c>
      <c r="Q3301">
        <v>3.61</v>
      </c>
      <c r="R3301">
        <v>1.1299999999999999</v>
      </c>
      <c r="S3301">
        <v>1.61</v>
      </c>
      <c r="T3301">
        <v>1.54</v>
      </c>
      <c r="U3301">
        <v>912</v>
      </c>
      <c r="V3301">
        <v>2415.8200000000002</v>
      </c>
      <c r="W3301">
        <v>6210.19</v>
      </c>
      <c r="X3301">
        <v>10619.34</v>
      </c>
      <c r="Y3301">
        <v>2352.9699999999998</v>
      </c>
      <c r="Z3301">
        <v>19682.57</v>
      </c>
    </row>
    <row r="3302" spans="2:26" x14ac:dyDescent="0.25">
      <c r="B3302" s="3">
        <v>42883</v>
      </c>
      <c r="C3302">
        <v>319.31</v>
      </c>
      <c r="D3302">
        <v>3.6861000000000002</v>
      </c>
      <c r="E3302">
        <v>98.35</v>
      </c>
      <c r="F3302">
        <v>99.371799999999993</v>
      </c>
      <c r="G3302">
        <v>97.441999999999993</v>
      </c>
      <c r="H3302">
        <v>1120.8</v>
      </c>
      <c r="I3302">
        <v>1.1183000000000001</v>
      </c>
      <c r="J3302">
        <v>6.8555000000000001</v>
      </c>
      <c r="K3302">
        <v>343.16719999999998</v>
      </c>
      <c r="L3302" t="str">
        <v>#N/A N/A</v>
      </c>
      <c r="M3302" t="str">
        <v>#N/A N/A</v>
      </c>
      <c r="N3302">
        <v>1266.76</v>
      </c>
      <c r="O3302">
        <v>3.2360000000000002</v>
      </c>
      <c r="P3302">
        <v>5.4950000000000001</v>
      </c>
      <c r="Q3302">
        <v>3.61</v>
      </c>
      <c r="R3302">
        <v>1.1299999999999999</v>
      </c>
      <c r="S3302">
        <v>1.61</v>
      </c>
      <c r="T3302">
        <v>1.54</v>
      </c>
      <c r="U3302">
        <v>912</v>
      </c>
      <c r="V3302">
        <v>2415.8200000000002</v>
      </c>
      <c r="W3302">
        <v>6210.19</v>
      </c>
      <c r="X3302">
        <v>10579.67</v>
      </c>
      <c r="Y3302">
        <v>2355.3000000000002</v>
      </c>
      <c r="Z3302">
        <v>19686.84</v>
      </c>
    </row>
    <row r="3303" spans="2:26" x14ac:dyDescent="0.25">
      <c r="B3303" s="3">
        <v>42882</v>
      </c>
      <c r="C3303">
        <v>319.31</v>
      </c>
      <c r="D3303">
        <v>3.6861000000000002</v>
      </c>
      <c r="E3303">
        <v>98.35</v>
      </c>
      <c r="F3303">
        <v>99.371799999999993</v>
      </c>
      <c r="G3303">
        <v>97.441999999999993</v>
      </c>
      <c r="H3303">
        <v>1120.8</v>
      </c>
      <c r="I3303">
        <v>1.1183000000000001</v>
      </c>
      <c r="J3303">
        <v>6.8555000000000001</v>
      </c>
      <c r="K3303">
        <v>343.16719999999998</v>
      </c>
      <c r="L3303" t="str">
        <v>#N/A N/A</v>
      </c>
      <c r="M3303" t="str">
        <v>#N/A N/A</v>
      </c>
      <c r="N3303">
        <v>1266.76</v>
      </c>
      <c r="O3303">
        <v>3.2360000000000002</v>
      </c>
      <c r="P3303">
        <v>5.4950000000000001</v>
      </c>
      <c r="Q3303">
        <v>3.61</v>
      </c>
      <c r="R3303">
        <v>1.1299999999999999</v>
      </c>
      <c r="S3303">
        <v>1.61</v>
      </c>
      <c r="T3303">
        <v>1.54</v>
      </c>
      <c r="U3303">
        <v>912</v>
      </c>
      <c r="V3303">
        <v>2415.8200000000002</v>
      </c>
      <c r="W3303">
        <v>6210.19</v>
      </c>
      <c r="X3303">
        <v>10579.67</v>
      </c>
      <c r="Y3303">
        <v>2355.3000000000002</v>
      </c>
      <c r="Z3303">
        <v>19686.84</v>
      </c>
    </row>
    <row r="3304" spans="2:26" x14ac:dyDescent="0.25">
      <c r="B3304" s="3">
        <v>42881</v>
      </c>
      <c r="C3304">
        <v>319.31</v>
      </c>
      <c r="D3304">
        <v>3.6861000000000002</v>
      </c>
      <c r="E3304">
        <v>98.33</v>
      </c>
      <c r="F3304">
        <v>99.371799999999993</v>
      </c>
      <c r="G3304">
        <v>97.441999999999993</v>
      </c>
      <c r="H3304">
        <v>1120.8</v>
      </c>
      <c r="I3304">
        <v>1.1183000000000001</v>
      </c>
      <c r="J3304">
        <v>6.8555000000000001</v>
      </c>
      <c r="K3304">
        <v>343.16719999999998</v>
      </c>
      <c r="L3304" t="str">
        <v>#N/A N/A</v>
      </c>
      <c r="M3304" t="str">
        <v>#N/A N/A</v>
      </c>
      <c r="N3304">
        <v>1266.76</v>
      </c>
      <c r="O3304">
        <v>3.2360000000000002</v>
      </c>
      <c r="P3304">
        <v>5.4950000000000001</v>
      </c>
      <c r="Q3304">
        <v>3.61</v>
      </c>
      <c r="R3304">
        <v>1.1299999999999999</v>
      </c>
      <c r="S3304">
        <v>1.61</v>
      </c>
      <c r="T3304">
        <v>1.54</v>
      </c>
      <c r="U3304">
        <v>912</v>
      </c>
      <c r="V3304">
        <v>2415.8200000000002</v>
      </c>
      <c r="W3304">
        <v>6210.19</v>
      </c>
      <c r="X3304">
        <v>10579.67</v>
      </c>
      <c r="Y3304">
        <v>2355.3000000000002</v>
      </c>
      <c r="Z3304">
        <v>19686.84</v>
      </c>
    </row>
    <row r="3305" spans="2:26" x14ac:dyDescent="0.25">
      <c r="B3305" s="3">
        <v>42880</v>
      </c>
      <c r="C3305">
        <v>320.45999999999998</v>
      </c>
      <c r="D3305">
        <v>3.6842000000000001</v>
      </c>
      <c r="E3305">
        <v>98.35</v>
      </c>
      <c r="F3305">
        <v>99.364900000000006</v>
      </c>
      <c r="G3305">
        <v>97.248000000000005</v>
      </c>
      <c r="H3305">
        <v>1116.45</v>
      </c>
      <c r="I3305">
        <v>1.121</v>
      </c>
      <c r="J3305">
        <v>6.8685</v>
      </c>
      <c r="K3305">
        <v>342.2097</v>
      </c>
      <c r="L3305" t="str">
        <v>#N/A N/A</v>
      </c>
      <c r="M3305" t="str">
        <v>#N/A N/A</v>
      </c>
      <c r="N3305">
        <v>1255.67</v>
      </c>
      <c r="O3305">
        <v>3.1840000000000002</v>
      </c>
      <c r="P3305">
        <v>5.5250000000000004</v>
      </c>
      <c r="Q3305">
        <v>3.6</v>
      </c>
      <c r="R3305">
        <v>1.1299999999999999</v>
      </c>
      <c r="S3305">
        <v>1.61</v>
      </c>
      <c r="T3305">
        <v>1.54</v>
      </c>
      <c r="U3305">
        <v>918</v>
      </c>
      <c r="V3305">
        <v>2415.0700000000002</v>
      </c>
      <c r="W3305">
        <v>6205.26</v>
      </c>
      <c r="X3305">
        <v>10571.6</v>
      </c>
      <c r="Y3305">
        <v>2342.9299999999998</v>
      </c>
      <c r="Z3305">
        <v>19813.13</v>
      </c>
    </row>
    <row r="3306" spans="2:26" x14ac:dyDescent="0.25">
      <c r="B3306" s="3">
        <v>42879</v>
      </c>
      <c r="C3306">
        <v>320.22000000000003</v>
      </c>
      <c r="D3306">
        <v>3.6877</v>
      </c>
      <c r="E3306">
        <v>98.34</v>
      </c>
      <c r="F3306">
        <v>99.343299999999999</v>
      </c>
      <c r="G3306">
        <v>97.238</v>
      </c>
      <c r="H3306">
        <v>1126.3</v>
      </c>
      <c r="I3306">
        <v>1.1218999999999999</v>
      </c>
      <c r="J3306">
        <v>6.8901000000000003</v>
      </c>
      <c r="K3306">
        <v>341.43709999999999</v>
      </c>
      <c r="L3306" t="str">
        <v>#N/A N/A</v>
      </c>
      <c r="M3306" t="str">
        <v>#N/A N/A</v>
      </c>
      <c r="N3306">
        <v>1258.73</v>
      </c>
      <c r="O3306">
        <v>3.2090000000000001</v>
      </c>
      <c r="P3306">
        <v>5.56</v>
      </c>
      <c r="Q3306">
        <v>3.61</v>
      </c>
      <c r="R3306">
        <v>1.1299999999999999</v>
      </c>
      <c r="S3306">
        <v>1.61</v>
      </c>
      <c r="T3306">
        <v>1.54</v>
      </c>
      <c r="U3306">
        <v>934</v>
      </c>
      <c r="V3306">
        <v>2404.39</v>
      </c>
      <c r="W3306">
        <v>6163.02</v>
      </c>
      <c r="X3306">
        <v>10390.870000000001</v>
      </c>
      <c r="Y3306">
        <v>2317.34</v>
      </c>
      <c r="Z3306">
        <v>19742.98</v>
      </c>
    </row>
    <row r="3307" spans="2:26" x14ac:dyDescent="0.25">
      <c r="B3307" s="3">
        <v>42878</v>
      </c>
      <c r="C3307">
        <v>320.42</v>
      </c>
      <c r="D3307">
        <v>3.6957</v>
      </c>
      <c r="E3307">
        <v>98.34</v>
      </c>
      <c r="F3307">
        <v>99.3309</v>
      </c>
      <c r="G3307">
        <v>97.350999999999999</v>
      </c>
      <c r="H3307">
        <v>1124.0999999999999</v>
      </c>
      <c r="I3307">
        <v>1.1183000000000001</v>
      </c>
      <c r="J3307">
        <v>6.8852000000000002</v>
      </c>
      <c r="K3307">
        <v>344.16770000000002</v>
      </c>
      <c r="L3307" t="str">
        <v>#N/A N/A</v>
      </c>
      <c r="M3307" t="str">
        <v>#N/A N/A</v>
      </c>
      <c r="N3307">
        <v>1251.22</v>
      </c>
      <c r="O3307">
        <v>3.2189999999999999</v>
      </c>
      <c r="P3307">
        <v>7.8550000000000004</v>
      </c>
      <c r="Q3307">
        <v>3.6</v>
      </c>
      <c r="R3307">
        <v>1.1200000000000001</v>
      </c>
      <c r="S3307">
        <v>1.6</v>
      </c>
      <c r="T3307">
        <v>1.53</v>
      </c>
      <c r="U3307">
        <v>949</v>
      </c>
      <c r="V3307">
        <v>2398.42</v>
      </c>
      <c r="W3307">
        <v>6138.71</v>
      </c>
      <c r="X3307">
        <v>10395.280000000001</v>
      </c>
      <c r="Y3307">
        <v>2311.7399999999998</v>
      </c>
      <c r="Z3307">
        <v>19613.28</v>
      </c>
    </row>
    <row r="3308" spans="2:26" x14ac:dyDescent="0.25">
      <c r="B3308" s="3">
        <v>42877</v>
      </c>
      <c r="C3308">
        <v>325.36</v>
      </c>
      <c r="D3308">
        <v>3.7256</v>
      </c>
      <c r="E3308">
        <v>98.34</v>
      </c>
      <c r="F3308">
        <v>99.311300000000003</v>
      </c>
      <c r="G3308">
        <v>96.983999999999995</v>
      </c>
      <c r="H3308">
        <v>1118.6500000000001</v>
      </c>
      <c r="I3308">
        <v>1.1236999999999999</v>
      </c>
      <c r="J3308">
        <v>6.8864000000000001</v>
      </c>
      <c r="K3308">
        <v>341.4819</v>
      </c>
      <c r="L3308" t="str">
        <v>#N/A N/A</v>
      </c>
      <c r="M3308" t="str">
        <v>#N/A N/A</v>
      </c>
      <c r="N3308">
        <v>1260.6300000000001</v>
      </c>
      <c r="O3308">
        <v>3.33</v>
      </c>
      <c r="P3308">
        <v>7.8550000000000004</v>
      </c>
      <c r="Q3308">
        <v>3.64</v>
      </c>
      <c r="R3308">
        <v>1.1200000000000001</v>
      </c>
      <c r="S3308">
        <v>1.6</v>
      </c>
      <c r="T3308">
        <v>1.53</v>
      </c>
      <c r="U3308">
        <v>954</v>
      </c>
      <c r="V3308">
        <v>2394.02</v>
      </c>
      <c r="W3308">
        <v>6133.62</v>
      </c>
      <c r="X3308">
        <v>10374.32</v>
      </c>
      <c r="Y3308">
        <v>2304.0300000000002</v>
      </c>
      <c r="Z3308">
        <v>19678.28</v>
      </c>
    </row>
    <row r="3309" spans="2:26" x14ac:dyDescent="0.25">
      <c r="B3309" s="3">
        <v>42876</v>
      </c>
      <c r="C3309">
        <v>326.99</v>
      </c>
      <c r="D3309">
        <v>3.7351999999999999</v>
      </c>
      <c r="E3309">
        <v>98.35</v>
      </c>
      <c r="F3309">
        <v>99.292400000000001</v>
      </c>
      <c r="G3309">
        <v>97.141999999999996</v>
      </c>
      <c r="H3309">
        <v>1127</v>
      </c>
      <c r="I3309">
        <v>1.1206</v>
      </c>
      <c r="J3309">
        <v>6.8849999999999998</v>
      </c>
      <c r="K3309">
        <v>343.78989999999999</v>
      </c>
      <c r="L3309" t="str">
        <v>#N/A N/A</v>
      </c>
      <c r="M3309" t="str">
        <v>#N/A N/A</v>
      </c>
      <c r="N3309">
        <v>1255.93</v>
      </c>
      <c r="O3309">
        <v>3.2559999999999998</v>
      </c>
      <c r="P3309">
        <v>7.8550000000000004</v>
      </c>
      <c r="Q3309">
        <v>3.67</v>
      </c>
      <c r="R3309">
        <v>1.1299999999999999</v>
      </c>
      <c r="S3309">
        <v>1.61</v>
      </c>
      <c r="T3309">
        <v>1.53</v>
      </c>
      <c r="U3309">
        <v>956</v>
      </c>
      <c r="V3309">
        <v>2381.73</v>
      </c>
      <c r="W3309">
        <v>6083.7</v>
      </c>
      <c r="X3309">
        <v>10267.39</v>
      </c>
      <c r="Y3309">
        <v>2288.48</v>
      </c>
      <c r="Z3309">
        <v>19590.759999999998</v>
      </c>
    </row>
    <row r="3310" spans="2:26" x14ac:dyDescent="0.25">
      <c r="B3310" s="3">
        <v>42875</v>
      </c>
      <c r="C3310">
        <v>326.99</v>
      </c>
      <c r="D3310">
        <v>3.7351999999999999</v>
      </c>
      <c r="E3310">
        <v>98.35</v>
      </c>
      <c r="F3310">
        <v>99.292400000000001</v>
      </c>
      <c r="G3310">
        <v>97.141999999999996</v>
      </c>
      <c r="H3310">
        <v>1127</v>
      </c>
      <c r="I3310">
        <v>1.1206</v>
      </c>
      <c r="J3310">
        <v>6.8849999999999998</v>
      </c>
      <c r="K3310">
        <v>343.78989999999999</v>
      </c>
      <c r="L3310" t="str">
        <v>#N/A N/A</v>
      </c>
      <c r="M3310" t="str">
        <v>#N/A N/A</v>
      </c>
      <c r="N3310">
        <v>1255.93</v>
      </c>
      <c r="O3310">
        <v>3.2559999999999998</v>
      </c>
      <c r="P3310">
        <v>7.8550000000000004</v>
      </c>
      <c r="Q3310">
        <v>3.67</v>
      </c>
      <c r="R3310">
        <v>1.1299999999999999</v>
      </c>
      <c r="S3310">
        <v>1.61</v>
      </c>
      <c r="T3310">
        <v>1.53</v>
      </c>
      <c r="U3310">
        <v>956</v>
      </c>
      <c r="V3310">
        <v>2381.73</v>
      </c>
      <c r="W3310">
        <v>6083.7</v>
      </c>
      <c r="X3310">
        <v>10267.39</v>
      </c>
      <c r="Y3310">
        <v>2288.48</v>
      </c>
      <c r="Z3310">
        <v>19590.759999999998</v>
      </c>
    </row>
    <row r="3311" spans="2:26" x14ac:dyDescent="0.25">
      <c r="B3311" s="3">
        <v>42874</v>
      </c>
      <c r="C3311">
        <v>326.99</v>
      </c>
      <c r="D3311">
        <v>3.7351999999999999</v>
      </c>
      <c r="E3311">
        <v>98.32</v>
      </c>
      <c r="F3311">
        <v>99.292400000000001</v>
      </c>
      <c r="G3311">
        <v>97.141999999999996</v>
      </c>
      <c r="H3311">
        <v>1127</v>
      </c>
      <c r="I3311">
        <v>1.1206</v>
      </c>
      <c r="J3311">
        <v>6.8849999999999998</v>
      </c>
      <c r="K3311">
        <v>343.78989999999999</v>
      </c>
      <c r="L3311" t="str">
        <v>#N/A N/A</v>
      </c>
      <c r="M3311" t="str">
        <v>#N/A N/A</v>
      </c>
      <c r="N3311">
        <v>1255.93</v>
      </c>
      <c r="O3311">
        <v>3.2559999999999998</v>
      </c>
      <c r="P3311">
        <v>7.8550000000000004</v>
      </c>
      <c r="Q3311">
        <v>3.67</v>
      </c>
      <c r="R3311">
        <v>1.1299999999999999</v>
      </c>
      <c r="S3311">
        <v>1.61</v>
      </c>
      <c r="T3311">
        <v>1.53</v>
      </c>
      <c r="U3311">
        <v>956</v>
      </c>
      <c r="V3311">
        <v>2381.73</v>
      </c>
      <c r="W3311">
        <v>6083.7</v>
      </c>
      <c r="X3311">
        <v>10267.39</v>
      </c>
      <c r="Y3311">
        <v>2288.48</v>
      </c>
      <c r="Z3311">
        <v>19590.759999999998</v>
      </c>
    </row>
    <row r="3312" spans="2:26" x14ac:dyDescent="0.25">
      <c r="B3312" s="3">
        <v>42873</v>
      </c>
      <c r="C3312">
        <v>330.9</v>
      </c>
      <c r="D3312">
        <v>3.8331</v>
      </c>
      <c r="E3312">
        <v>98.32</v>
      </c>
      <c r="F3312">
        <v>99.255600000000001</v>
      </c>
      <c r="G3312">
        <v>97.879000000000005</v>
      </c>
      <c r="H3312">
        <v>1124.5</v>
      </c>
      <c r="I3312">
        <v>1.1103000000000001</v>
      </c>
      <c r="J3312">
        <v>6.8891999999999998</v>
      </c>
      <c r="K3312">
        <v>334.38159999999999</v>
      </c>
      <c r="L3312" t="str">
        <v>#N/A N/A</v>
      </c>
      <c r="M3312" t="str">
        <v>#N/A N/A</v>
      </c>
      <c r="N3312">
        <v>1247.07</v>
      </c>
      <c r="O3312">
        <v>3.1819999999999999</v>
      </c>
      <c r="P3312">
        <v>7.8550000000000004</v>
      </c>
      <c r="Q3312">
        <v>3.76</v>
      </c>
      <c r="R3312">
        <v>1.1299999999999999</v>
      </c>
      <c r="S3312">
        <v>1.61</v>
      </c>
      <c r="T3312">
        <v>1.53</v>
      </c>
      <c r="U3312">
        <v>957</v>
      </c>
      <c r="V3312">
        <v>2365.7199999999998</v>
      </c>
      <c r="W3312">
        <v>6055.13</v>
      </c>
      <c r="X3312">
        <v>10271.35</v>
      </c>
      <c r="Y3312">
        <v>2286.8200000000002</v>
      </c>
      <c r="Z3312">
        <v>19553.86</v>
      </c>
    </row>
    <row r="3313" spans="2:26" x14ac:dyDescent="0.25">
      <c r="B3313" s="3">
        <v>42872</v>
      </c>
      <c r="C3313">
        <v>325.42</v>
      </c>
      <c r="D3313">
        <v>3.7601</v>
      </c>
      <c r="E3313">
        <v>98.35</v>
      </c>
      <c r="F3313">
        <v>99.241699999999994</v>
      </c>
      <c r="G3313">
        <v>97.575000000000003</v>
      </c>
      <c r="H3313">
        <v>1118.2</v>
      </c>
      <c r="I3313">
        <v>1.1158999999999999</v>
      </c>
      <c r="J3313">
        <v>6.8784000000000001</v>
      </c>
      <c r="K3313">
        <v>357.6748</v>
      </c>
      <c r="L3313" t="str">
        <v>#N/A N/A</v>
      </c>
      <c r="M3313" t="str">
        <v>#N/A N/A</v>
      </c>
      <c r="N3313">
        <v>1261.3599999999999</v>
      </c>
      <c r="O3313">
        <v>3.1920000000000002</v>
      </c>
      <c r="P3313">
        <v>7.8550000000000004</v>
      </c>
      <c r="Q3313">
        <v>3.75</v>
      </c>
      <c r="R3313">
        <v>1.1200000000000001</v>
      </c>
      <c r="S3313">
        <v>1.59</v>
      </c>
      <c r="T3313">
        <v>1.52</v>
      </c>
      <c r="U3313">
        <v>960</v>
      </c>
      <c r="V3313">
        <v>2357.0300000000002</v>
      </c>
      <c r="W3313">
        <v>6011.24</v>
      </c>
      <c r="X3313">
        <v>10383.14</v>
      </c>
      <c r="Y3313">
        <v>2293.08</v>
      </c>
      <c r="Z3313">
        <v>19814.88</v>
      </c>
    </row>
    <row r="3314" spans="2:26" x14ac:dyDescent="0.25">
      <c r="B3314" s="3">
        <v>42871</v>
      </c>
      <c r="C3314">
        <v>315.99</v>
      </c>
      <c r="D3314">
        <v>3.6589</v>
      </c>
      <c r="E3314">
        <v>98.36</v>
      </c>
      <c r="F3314">
        <v>99.222700000000003</v>
      </c>
      <c r="G3314">
        <v>98.105000000000004</v>
      </c>
      <c r="H3314">
        <v>1115.98</v>
      </c>
      <c r="I3314">
        <v>1.1083000000000001</v>
      </c>
      <c r="J3314">
        <v>6.8867000000000003</v>
      </c>
      <c r="K3314">
        <v>360.43110000000001</v>
      </c>
      <c r="L3314" t="str">
        <v>#N/A N/A</v>
      </c>
      <c r="M3314" t="str">
        <v>#N/A N/A</v>
      </c>
      <c r="N3314">
        <v>1237.24</v>
      </c>
      <c r="O3314">
        <v>3.23</v>
      </c>
      <c r="P3314">
        <v>7.8550000000000004</v>
      </c>
      <c r="Q3314">
        <v>3.63</v>
      </c>
      <c r="R3314">
        <v>1.1100000000000001</v>
      </c>
      <c r="S3314">
        <v>1.58</v>
      </c>
      <c r="T3314">
        <v>1.52</v>
      </c>
      <c r="U3314">
        <v>980</v>
      </c>
      <c r="V3314">
        <v>2400.67</v>
      </c>
      <c r="W3314">
        <v>6169.87</v>
      </c>
      <c r="X3314">
        <v>10433.69</v>
      </c>
      <c r="Y3314">
        <v>2295.33</v>
      </c>
      <c r="Z3314">
        <v>19919.82</v>
      </c>
    </row>
    <row r="3315" spans="2:26" x14ac:dyDescent="0.25">
      <c r="B3315" s="3">
        <v>42870</v>
      </c>
      <c r="C3315">
        <v>315.25</v>
      </c>
      <c r="D3315">
        <v>3.6644000000000001</v>
      </c>
      <c r="E3315">
        <v>98.36</v>
      </c>
      <c r="F3315">
        <v>99.210499999999996</v>
      </c>
      <c r="G3315">
        <v>98.911000000000001</v>
      </c>
      <c r="H3315">
        <v>1123.6500000000001</v>
      </c>
      <c r="I3315">
        <v>1.0974999999999999</v>
      </c>
      <c r="J3315">
        <v>6.8935000000000004</v>
      </c>
      <c r="K3315">
        <v>359.88619999999997</v>
      </c>
      <c r="L3315" t="str">
        <v>#N/A N/A</v>
      </c>
      <c r="M3315" t="str">
        <v>#N/A N/A</v>
      </c>
      <c r="N3315">
        <v>1230.82</v>
      </c>
      <c r="O3315">
        <v>3.3490000000000002</v>
      </c>
      <c r="P3315">
        <v>7.8550000000000004</v>
      </c>
      <c r="Q3315">
        <v>3.64</v>
      </c>
      <c r="R3315">
        <v>1.1100000000000001</v>
      </c>
      <c r="S3315">
        <v>1.58</v>
      </c>
      <c r="T3315">
        <v>1.53</v>
      </c>
      <c r="U3315">
        <v>994</v>
      </c>
      <c r="V3315">
        <v>2402.3200000000002</v>
      </c>
      <c r="W3315">
        <v>6149.67</v>
      </c>
      <c r="X3315">
        <v>10450.35</v>
      </c>
      <c r="Y3315">
        <v>2290.65</v>
      </c>
      <c r="Z3315">
        <v>19869.849999999999</v>
      </c>
    </row>
    <row r="3316" spans="2:26" x14ac:dyDescent="0.25">
      <c r="B3316" s="3">
        <v>42869</v>
      </c>
      <c r="C3316">
        <v>318.56</v>
      </c>
      <c r="D3316">
        <v>3.7006999999999999</v>
      </c>
      <c r="E3316">
        <v>98.34</v>
      </c>
      <c r="F3316">
        <v>99.182299999999998</v>
      </c>
      <c r="G3316">
        <v>99.251999999999995</v>
      </c>
      <c r="H3316">
        <v>1127.43</v>
      </c>
      <c r="I3316">
        <v>1.0931</v>
      </c>
      <c r="J3316">
        <v>6.8994999999999997</v>
      </c>
      <c r="K3316">
        <v>359.92410000000001</v>
      </c>
      <c r="L3316" t="str">
        <v>#N/A N/A</v>
      </c>
      <c r="M3316" t="str">
        <v>#N/A N/A</v>
      </c>
      <c r="N3316">
        <v>1228.43</v>
      </c>
      <c r="O3316">
        <v>3.4239999999999999</v>
      </c>
      <c r="P3316">
        <v>7.8550000000000004</v>
      </c>
      <c r="Q3316">
        <v>3.69</v>
      </c>
      <c r="R3316">
        <v>1.1200000000000001</v>
      </c>
      <c r="S3316">
        <v>1.59</v>
      </c>
      <c r="T3316">
        <v>1.53</v>
      </c>
      <c r="U3316">
        <v>1014</v>
      </c>
      <c r="V3316">
        <v>2390.9</v>
      </c>
      <c r="W3316">
        <v>6121.23</v>
      </c>
      <c r="X3316">
        <v>10282.65</v>
      </c>
      <c r="Y3316">
        <v>2286.02</v>
      </c>
      <c r="Z3316">
        <v>19883.900000000001</v>
      </c>
    </row>
    <row r="3317" spans="2:26" x14ac:dyDescent="0.25">
      <c r="B3317" s="3">
        <v>42868</v>
      </c>
      <c r="C3317">
        <v>318.56</v>
      </c>
      <c r="D3317">
        <v>3.7006999999999999</v>
      </c>
      <c r="E3317">
        <v>98.34</v>
      </c>
      <c r="F3317">
        <v>99.182299999999998</v>
      </c>
      <c r="G3317">
        <v>99.251999999999995</v>
      </c>
      <c r="H3317">
        <v>1127.43</v>
      </c>
      <c r="I3317">
        <v>1.0931</v>
      </c>
      <c r="J3317">
        <v>6.8994999999999997</v>
      </c>
      <c r="K3317">
        <v>359.92410000000001</v>
      </c>
      <c r="L3317" t="str">
        <v>#N/A N/A</v>
      </c>
      <c r="M3317" t="str">
        <v>#N/A N/A</v>
      </c>
      <c r="N3317">
        <v>1228.43</v>
      </c>
      <c r="O3317">
        <v>3.4239999999999999</v>
      </c>
      <c r="P3317">
        <v>7.8550000000000004</v>
      </c>
      <c r="Q3317">
        <v>3.69</v>
      </c>
      <c r="R3317">
        <v>1.1200000000000001</v>
      </c>
      <c r="S3317">
        <v>1.59</v>
      </c>
      <c r="T3317">
        <v>1.53</v>
      </c>
      <c r="U3317">
        <v>1014</v>
      </c>
      <c r="V3317">
        <v>2390.9</v>
      </c>
      <c r="W3317">
        <v>6121.23</v>
      </c>
      <c r="X3317">
        <v>10282.65</v>
      </c>
      <c r="Y3317">
        <v>2286.02</v>
      </c>
      <c r="Z3317">
        <v>19883.900000000001</v>
      </c>
    </row>
    <row r="3318" spans="2:26" x14ac:dyDescent="0.25">
      <c r="B3318" s="3">
        <v>42867</v>
      </c>
      <c r="C3318">
        <v>318.56</v>
      </c>
      <c r="D3318">
        <v>3.7006999999999999</v>
      </c>
      <c r="E3318">
        <v>98.32</v>
      </c>
      <c r="F3318">
        <v>99.182299999999998</v>
      </c>
      <c r="G3318">
        <v>99.251999999999995</v>
      </c>
      <c r="H3318">
        <v>1127.43</v>
      </c>
      <c r="I3318">
        <v>1.0931</v>
      </c>
      <c r="J3318">
        <v>6.8994999999999997</v>
      </c>
      <c r="K3318">
        <v>359.92410000000001</v>
      </c>
      <c r="L3318" t="str">
        <v>#N/A N/A</v>
      </c>
      <c r="M3318" t="str">
        <v>#N/A N/A</v>
      </c>
      <c r="N3318">
        <v>1228.43</v>
      </c>
      <c r="O3318">
        <v>3.4239999999999999</v>
      </c>
      <c r="P3318">
        <v>7.8550000000000004</v>
      </c>
      <c r="Q3318">
        <v>3.69</v>
      </c>
      <c r="R3318">
        <v>1.1200000000000001</v>
      </c>
      <c r="S3318">
        <v>1.59</v>
      </c>
      <c r="T3318">
        <v>1.53</v>
      </c>
      <c r="U3318">
        <v>1014</v>
      </c>
      <c r="V3318">
        <v>2390.9</v>
      </c>
      <c r="W3318">
        <v>6121.23</v>
      </c>
      <c r="X3318">
        <v>10282.65</v>
      </c>
      <c r="Y3318">
        <v>2286.02</v>
      </c>
      <c r="Z3318">
        <v>19883.900000000001</v>
      </c>
    </row>
    <row r="3319" spans="2:26" x14ac:dyDescent="0.25">
      <c r="B3319" s="3">
        <v>42866</v>
      </c>
      <c r="C3319">
        <v>315.18</v>
      </c>
      <c r="D3319">
        <v>3.6596000000000002</v>
      </c>
      <c r="E3319">
        <v>98.33</v>
      </c>
      <c r="F3319">
        <v>99.167699999999996</v>
      </c>
      <c r="G3319">
        <v>99.623000000000005</v>
      </c>
      <c r="H3319">
        <v>1127.77</v>
      </c>
      <c r="I3319">
        <v>1.0861000000000001</v>
      </c>
      <c r="J3319">
        <v>6.9036999999999997</v>
      </c>
      <c r="K3319">
        <v>358.2713</v>
      </c>
      <c r="L3319" t="str">
        <v>#N/A N/A</v>
      </c>
      <c r="M3319" t="str">
        <v>#N/A N/A</v>
      </c>
      <c r="N3319">
        <v>1225.04</v>
      </c>
      <c r="O3319">
        <v>3.3759999999999999</v>
      </c>
      <c r="P3319">
        <v>7.8550000000000004</v>
      </c>
      <c r="Q3319">
        <v>3.63</v>
      </c>
      <c r="R3319">
        <v>1.1200000000000001</v>
      </c>
      <c r="S3319">
        <v>1.6</v>
      </c>
      <c r="T3319">
        <v>1.54</v>
      </c>
      <c r="U3319">
        <v>1012</v>
      </c>
      <c r="V3319">
        <v>2394.44</v>
      </c>
      <c r="W3319">
        <v>6115.96</v>
      </c>
      <c r="X3319">
        <v>10257.629999999999</v>
      </c>
      <c r="Y3319">
        <v>2296.37</v>
      </c>
      <c r="Z3319">
        <v>19961.55</v>
      </c>
    </row>
    <row r="3320" spans="2:26" x14ac:dyDescent="0.25">
      <c r="B3320" s="3">
        <v>42865</v>
      </c>
      <c r="C3320">
        <v>314.95999999999998</v>
      </c>
      <c r="D3320">
        <v>3.6617000000000002</v>
      </c>
      <c r="E3320">
        <v>98.31</v>
      </c>
      <c r="F3320">
        <v>99.115399999999994</v>
      </c>
      <c r="G3320">
        <v>99.668999999999997</v>
      </c>
      <c r="H3320">
        <v>1135.9000000000001</v>
      </c>
      <c r="I3320">
        <v>1.0868</v>
      </c>
      <c r="J3320">
        <v>6.9032</v>
      </c>
      <c r="K3320">
        <v>357.2602</v>
      </c>
      <c r="L3320" t="str">
        <v>#N/A N/A</v>
      </c>
      <c r="M3320" t="str">
        <v>#N/A N/A</v>
      </c>
      <c r="N3320">
        <v>1219.0999999999999</v>
      </c>
      <c r="O3320">
        <v>3.2919999999999998</v>
      </c>
      <c r="P3320">
        <v>7.8550000000000004</v>
      </c>
      <c r="Q3320">
        <v>3.63</v>
      </c>
      <c r="R3320">
        <v>1.1299999999999999</v>
      </c>
      <c r="S3320">
        <v>1.6</v>
      </c>
      <c r="T3320">
        <v>1.55</v>
      </c>
      <c r="U3320">
        <v>1005</v>
      </c>
      <c r="V3320">
        <v>2399.63</v>
      </c>
      <c r="W3320">
        <v>6129.14</v>
      </c>
      <c r="X3320">
        <v>10227.42</v>
      </c>
      <c r="Y3320">
        <v>2270.12</v>
      </c>
      <c r="Z3320">
        <v>19900.09</v>
      </c>
    </row>
    <row r="3321" spans="2:26" x14ac:dyDescent="0.25">
      <c r="B3321" s="3">
        <v>42864</v>
      </c>
      <c r="C3321">
        <v>318.04000000000002</v>
      </c>
      <c r="D3321">
        <v>3.6762000000000001</v>
      </c>
      <c r="E3321">
        <v>98.31</v>
      </c>
      <c r="F3321">
        <v>99.078100000000006</v>
      </c>
      <c r="G3321">
        <v>99.658000000000001</v>
      </c>
      <c r="H3321">
        <v>1131.45</v>
      </c>
      <c r="I3321">
        <v>1.0873999999999999</v>
      </c>
      <c r="J3321">
        <v>6.9074</v>
      </c>
      <c r="K3321">
        <v>357.08879999999999</v>
      </c>
      <c r="L3321" t="str">
        <v>#N/A N/A</v>
      </c>
      <c r="M3321" t="str">
        <v>#N/A N/A</v>
      </c>
      <c r="N3321">
        <v>1221.23</v>
      </c>
      <c r="O3321">
        <v>3.2269999999999999</v>
      </c>
      <c r="P3321">
        <v>7.8550000000000004</v>
      </c>
      <c r="Q3321">
        <v>3.64</v>
      </c>
      <c r="R3321">
        <v>1.1399999999999999</v>
      </c>
      <c r="S3321">
        <v>1.61</v>
      </c>
      <c r="T3321">
        <v>1.56</v>
      </c>
      <c r="U3321">
        <v>1007</v>
      </c>
      <c r="V3321">
        <v>2396.92</v>
      </c>
      <c r="W3321">
        <v>6120.59</v>
      </c>
      <c r="X3321">
        <v>10128.99</v>
      </c>
      <c r="Y3321">
        <v>2292.7600000000002</v>
      </c>
      <c r="Z3321">
        <v>19843</v>
      </c>
    </row>
    <row r="3322" spans="2:26" x14ac:dyDescent="0.25">
      <c r="B3322" s="3">
        <v>42863</v>
      </c>
      <c r="C3322">
        <v>318.31</v>
      </c>
      <c r="D3322">
        <v>3.7025000000000001</v>
      </c>
      <c r="E3322">
        <v>98.29</v>
      </c>
      <c r="F3322">
        <v>99.034199999999998</v>
      </c>
      <c r="G3322">
        <v>99.06</v>
      </c>
      <c r="H3322">
        <v>1131.45</v>
      </c>
      <c r="I3322">
        <v>1.0924</v>
      </c>
      <c r="J3322">
        <v>6.9044999999999996</v>
      </c>
      <c r="K3322">
        <v>354.57170000000002</v>
      </c>
      <c r="L3322" t="str">
        <v>#N/A N/A</v>
      </c>
      <c r="M3322" t="str">
        <v>#N/A N/A</v>
      </c>
      <c r="N3322">
        <v>1226.23</v>
      </c>
      <c r="O3322">
        <v>3.1720000000000002</v>
      </c>
      <c r="P3322">
        <v>7.8550000000000004</v>
      </c>
      <c r="Q3322">
        <v>3.68</v>
      </c>
      <c r="R3322">
        <v>1.1499999999999999</v>
      </c>
      <c r="S3322">
        <v>1.63</v>
      </c>
      <c r="T3322">
        <v>1.56</v>
      </c>
      <c r="U3322">
        <v>1001</v>
      </c>
      <c r="V3322">
        <v>2399.38</v>
      </c>
      <c r="W3322">
        <v>6102.66</v>
      </c>
      <c r="X3322">
        <v>9982.42</v>
      </c>
      <c r="Y3322">
        <v>2292.7600000000002</v>
      </c>
      <c r="Z3322">
        <v>19895.7</v>
      </c>
    </row>
    <row r="3323" spans="2:26" x14ac:dyDescent="0.25">
      <c r="B3323" s="3">
        <v>42862</v>
      </c>
      <c r="C3323">
        <v>321.02</v>
      </c>
      <c r="D3323">
        <v>3.7381000000000002</v>
      </c>
      <c r="E3323">
        <v>98.3</v>
      </c>
      <c r="F3323">
        <v>98.991</v>
      </c>
      <c r="G3323">
        <v>98.647999999999996</v>
      </c>
      <c r="H3323">
        <v>1132.68</v>
      </c>
      <c r="I3323">
        <v>1.0998000000000001</v>
      </c>
      <c r="J3323">
        <v>6.9031000000000002</v>
      </c>
      <c r="K3323">
        <v>358.43279999999999</v>
      </c>
      <c r="L3323" t="str">
        <v>#N/A N/A</v>
      </c>
      <c r="M3323" t="str">
        <v>#N/A N/A</v>
      </c>
      <c r="N3323">
        <v>1228.01</v>
      </c>
      <c r="O3323">
        <v>3.266</v>
      </c>
      <c r="P3323">
        <v>7.8550000000000004</v>
      </c>
      <c r="Q3323">
        <v>3.71</v>
      </c>
      <c r="R3323">
        <v>1.1499999999999999</v>
      </c>
      <c r="S3323">
        <v>1.63</v>
      </c>
      <c r="T3323">
        <v>1.57</v>
      </c>
      <c r="U3323">
        <v>994</v>
      </c>
      <c r="V3323">
        <v>2399.29</v>
      </c>
      <c r="W3323">
        <v>6100.76</v>
      </c>
      <c r="X3323">
        <v>9926.26</v>
      </c>
      <c r="Y3323">
        <v>2241.2399999999998</v>
      </c>
      <c r="Z3323">
        <v>19445.7</v>
      </c>
    </row>
    <row r="3324" spans="2:26" x14ac:dyDescent="0.25">
      <c r="B3324" s="3">
        <v>42861</v>
      </c>
      <c r="C3324">
        <v>321.02</v>
      </c>
      <c r="D3324">
        <v>3.7381000000000002</v>
      </c>
      <c r="E3324">
        <v>98.3</v>
      </c>
      <c r="F3324">
        <v>98.991</v>
      </c>
      <c r="G3324">
        <v>98.647999999999996</v>
      </c>
      <c r="H3324">
        <v>1132.68</v>
      </c>
      <c r="I3324">
        <v>1.0998000000000001</v>
      </c>
      <c r="J3324">
        <v>6.9031000000000002</v>
      </c>
      <c r="K3324">
        <v>358.43279999999999</v>
      </c>
      <c r="L3324" t="str">
        <v>#N/A N/A</v>
      </c>
      <c r="M3324" t="str">
        <v>#N/A N/A</v>
      </c>
      <c r="N3324">
        <v>1228.01</v>
      </c>
      <c r="O3324">
        <v>3.266</v>
      </c>
      <c r="P3324">
        <v>7.8550000000000004</v>
      </c>
      <c r="Q3324">
        <v>3.71</v>
      </c>
      <c r="R3324">
        <v>1.1499999999999999</v>
      </c>
      <c r="S3324">
        <v>1.63</v>
      </c>
      <c r="T3324">
        <v>1.57</v>
      </c>
      <c r="U3324">
        <v>994</v>
      </c>
      <c r="V3324">
        <v>2399.29</v>
      </c>
      <c r="W3324">
        <v>6100.76</v>
      </c>
      <c r="X3324">
        <v>9926.26</v>
      </c>
      <c r="Y3324">
        <v>2241.2399999999998</v>
      </c>
      <c r="Z3324">
        <v>19445.7</v>
      </c>
    </row>
    <row r="3325" spans="2:26" x14ac:dyDescent="0.25">
      <c r="B3325" s="3">
        <v>42860</v>
      </c>
      <c r="C3325">
        <v>321.02</v>
      </c>
      <c r="D3325">
        <v>3.7381000000000002</v>
      </c>
      <c r="E3325">
        <v>98.27</v>
      </c>
      <c r="F3325">
        <v>98.991</v>
      </c>
      <c r="G3325">
        <v>98.647999999999996</v>
      </c>
      <c r="H3325">
        <v>1132.68</v>
      </c>
      <c r="I3325">
        <v>1.0998000000000001</v>
      </c>
      <c r="J3325">
        <v>6.9031000000000002</v>
      </c>
      <c r="K3325">
        <v>358.43279999999999</v>
      </c>
      <c r="L3325" t="str">
        <v>#N/A N/A</v>
      </c>
      <c r="M3325" t="str">
        <v>#N/A N/A</v>
      </c>
      <c r="N3325">
        <v>1228.01</v>
      </c>
      <c r="O3325">
        <v>3.266</v>
      </c>
      <c r="P3325">
        <v>7.8550000000000004</v>
      </c>
      <c r="Q3325">
        <v>3.71</v>
      </c>
      <c r="R3325">
        <v>1.1499999999999999</v>
      </c>
      <c r="S3325">
        <v>1.63</v>
      </c>
      <c r="T3325">
        <v>1.57</v>
      </c>
      <c r="U3325">
        <v>994</v>
      </c>
      <c r="V3325">
        <v>2399.29</v>
      </c>
      <c r="W3325">
        <v>6100.76</v>
      </c>
      <c r="X3325">
        <v>9926.26</v>
      </c>
      <c r="Y3325">
        <v>2241.2399999999998</v>
      </c>
      <c r="Z3325">
        <v>19445.7</v>
      </c>
    </row>
    <row r="3326" spans="2:26" x14ac:dyDescent="0.25">
      <c r="B3326" s="3">
        <v>42859</v>
      </c>
      <c r="C3326">
        <v>318.82</v>
      </c>
      <c r="D3326">
        <v>3.7202999999999999</v>
      </c>
      <c r="E3326">
        <v>98.31</v>
      </c>
      <c r="F3326">
        <v>98.9846</v>
      </c>
      <c r="G3326">
        <v>98.796999999999997</v>
      </c>
      <c r="H3326">
        <v>1132.68</v>
      </c>
      <c r="I3326">
        <v>1.0985</v>
      </c>
      <c r="J3326">
        <v>6.8959000000000001</v>
      </c>
      <c r="K3326">
        <v>356.18849999999998</v>
      </c>
      <c r="L3326" t="str">
        <v>#N/A N/A</v>
      </c>
      <c r="M3326" t="str">
        <v>#N/A N/A</v>
      </c>
      <c r="N3326">
        <v>1228.1600000000001</v>
      </c>
      <c r="O3326">
        <v>3.1859999999999999</v>
      </c>
      <c r="P3326">
        <v>7.8550000000000004</v>
      </c>
      <c r="Q3326">
        <v>3.69</v>
      </c>
      <c r="R3326">
        <v>1.1499999999999999</v>
      </c>
      <c r="S3326">
        <v>1.63</v>
      </c>
      <c r="T3326">
        <v>1.57</v>
      </c>
      <c r="U3326">
        <v>1004</v>
      </c>
      <c r="V3326">
        <v>2389.52</v>
      </c>
      <c r="W3326">
        <v>6075.34</v>
      </c>
      <c r="X3326">
        <v>10088.02</v>
      </c>
      <c r="Y3326">
        <v>2241.2399999999998</v>
      </c>
      <c r="Z3326">
        <v>19445.7</v>
      </c>
    </row>
    <row r="3327" spans="2:26" x14ac:dyDescent="0.25">
      <c r="B3327" s="3">
        <v>42858</v>
      </c>
      <c r="C3327">
        <v>316.8</v>
      </c>
      <c r="D3327">
        <v>3.7147000000000001</v>
      </c>
      <c r="E3327">
        <v>98.31</v>
      </c>
      <c r="F3327">
        <v>98.9636</v>
      </c>
      <c r="G3327">
        <v>99.209000000000003</v>
      </c>
      <c r="H3327">
        <v>1130.8</v>
      </c>
      <c r="I3327">
        <v>1.0886</v>
      </c>
      <c r="J3327">
        <v>6.8989000000000003</v>
      </c>
      <c r="K3327">
        <v>358.16489999999999</v>
      </c>
      <c r="L3327" t="str">
        <v>#N/A N/A</v>
      </c>
      <c r="M3327" t="str">
        <v>#N/A N/A</v>
      </c>
      <c r="N3327">
        <v>1238.17</v>
      </c>
      <c r="O3327">
        <v>3.2280000000000002</v>
      </c>
      <c r="P3327">
        <v>7.8550000000000004</v>
      </c>
      <c r="Q3327">
        <v>3.66</v>
      </c>
      <c r="R3327">
        <v>1.1599999999999999</v>
      </c>
      <c r="S3327">
        <v>1.64</v>
      </c>
      <c r="T3327">
        <v>1.57</v>
      </c>
      <c r="U3327">
        <v>1034</v>
      </c>
      <c r="V3327">
        <v>2388.13</v>
      </c>
      <c r="W3327">
        <v>6072.55</v>
      </c>
      <c r="X3327">
        <v>10173.620000000001</v>
      </c>
      <c r="Y3327">
        <v>2219.67</v>
      </c>
      <c r="Z3327">
        <v>19445.7</v>
      </c>
    </row>
    <row r="3328" spans="2:26" x14ac:dyDescent="0.25">
      <c r="B3328" s="3">
        <v>42857</v>
      </c>
      <c r="C3328">
        <v>319.39999999999998</v>
      </c>
      <c r="D3328">
        <v>3.7444000000000002</v>
      </c>
      <c r="E3328">
        <v>98.31</v>
      </c>
      <c r="F3328">
        <v>98.938800000000001</v>
      </c>
      <c r="G3328">
        <v>98.975999999999999</v>
      </c>
      <c r="H3328">
        <v>1130.8</v>
      </c>
      <c r="I3328">
        <v>1.093</v>
      </c>
      <c r="J3328">
        <v>6.8959000000000001</v>
      </c>
      <c r="K3328">
        <v>358.24680000000001</v>
      </c>
      <c r="L3328" t="str">
        <v>#N/A N/A</v>
      </c>
      <c r="M3328" t="str">
        <v>#N/A N/A</v>
      </c>
      <c r="N3328">
        <v>1256.76</v>
      </c>
      <c r="O3328">
        <v>3.1949999999999998</v>
      </c>
      <c r="P3328">
        <v>7.8550000000000004</v>
      </c>
      <c r="Q3328">
        <v>3.69</v>
      </c>
      <c r="R3328">
        <v>1.1599999999999999</v>
      </c>
      <c r="S3328">
        <v>1.64</v>
      </c>
      <c r="T3328">
        <v>1.58</v>
      </c>
      <c r="U3328">
        <v>1073</v>
      </c>
      <c r="V3328">
        <v>2391.17</v>
      </c>
      <c r="W3328">
        <v>6095.37</v>
      </c>
      <c r="X3328">
        <v>10173.620000000001</v>
      </c>
      <c r="Y3328">
        <v>2219.67</v>
      </c>
      <c r="Z3328">
        <v>19445.7</v>
      </c>
    </row>
    <row r="3329" spans="2:26" x14ac:dyDescent="0.25">
      <c r="B3329" s="3">
        <v>42856</v>
      </c>
      <c r="C3329">
        <v>318.32</v>
      </c>
      <c r="D3329">
        <v>3.7442000000000002</v>
      </c>
      <c r="E3329">
        <v>98.3</v>
      </c>
      <c r="F3329">
        <v>98.915099999999995</v>
      </c>
      <c r="G3329">
        <v>99.076999999999998</v>
      </c>
      <c r="H3329">
        <v>1137.8</v>
      </c>
      <c r="I3329">
        <v>1.0899000000000001</v>
      </c>
      <c r="J3329">
        <v>6.8935000000000004</v>
      </c>
      <c r="K3329">
        <v>358.06819999999999</v>
      </c>
      <c r="L3329" t="str">
        <v>#N/A N/A</v>
      </c>
      <c r="M3329" t="str">
        <v>#N/A N/A</v>
      </c>
      <c r="N3329">
        <v>1256.58</v>
      </c>
      <c r="O3329">
        <v>3.2149999999999999</v>
      </c>
      <c r="P3329">
        <v>7.8550000000000004</v>
      </c>
      <c r="Q3329">
        <v>3.69</v>
      </c>
      <c r="R3329">
        <v>1.1599999999999999</v>
      </c>
      <c r="S3329">
        <v>1.64</v>
      </c>
      <c r="T3329">
        <v>1.58</v>
      </c>
      <c r="U3329">
        <v>1109</v>
      </c>
      <c r="V3329">
        <v>2388.33</v>
      </c>
      <c r="W3329">
        <v>6091.6</v>
      </c>
      <c r="X3329">
        <v>10219.89</v>
      </c>
      <c r="Y3329">
        <v>2205.44</v>
      </c>
      <c r="Z3329">
        <v>19310.52</v>
      </c>
    </row>
    <row r="3330" spans="2:26" x14ac:dyDescent="0.25">
      <c r="B3330" s="3">
        <v>42855</v>
      </c>
      <c r="C3330">
        <v>321.5</v>
      </c>
      <c r="D3330">
        <v>3.7593000000000001</v>
      </c>
      <c r="E3330">
        <v>98.31</v>
      </c>
      <c r="F3330">
        <v>98.900999999999996</v>
      </c>
      <c r="G3330">
        <v>99.05</v>
      </c>
      <c r="H3330">
        <v>1137.8</v>
      </c>
      <c r="I3330">
        <v>1.0894999999999999</v>
      </c>
      <c r="J3330">
        <v>6.8935000000000004</v>
      </c>
      <c r="K3330">
        <v>358.1893</v>
      </c>
      <c r="L3330" t="str">
        <v>#N/A N/A</v>
      </c>
      <c r="M3330" t="str">
        <v>#N/A N/A</v>
      </c>
      <c r="N3330">
        <v>1268.28</v>
      </c>
      <c r="O3330">
        <v>3.2759999999999998</v>
      </c>
      <c r="P3330">
        <v>7.8550000000000004</v>
      </c>
      <c r="Q3330">
        <v>3.71</v>
      </c>
      <c r="R3330">
        <v>1.1599999999999999</v>
      </c>
      <c r="S3330">
        <v>1.65</v>
      </c>
      <c r="T3330">
        <v>1.58</v>
      </c>
      <c r="U3330">
        <v>1109</v>
      </c>
      <c r="V3330">
        <v>2384.1999999999998</v>
      </c>
      <c r="W3330">
        <v>6047.61</v>
      </c>
      <c r="X3330">
        <v>10219.89</v>
      </c>
      <c r="Y3330">
        <v>2205.44</v>
      </c>
      <c r="Z3330">
        <v>19196.740000000002</v>
      </c>
    </row>
    <row r="3331" spans="2:26" x14ac:dyDescent="0.25">
      <c r="B3331" s="3">
        <v>42854</v>
      </c>
      <c r="C3331">
        <v>321.5</v>
      </c>
      <c r="D3331">
        <v>3.7593000000000001</v>
      </c>
      <c r="E3331">
        <v>98.31</v>
      </c>
      <c r="F3331">
        <v>98.900999999999996</v>
      </c>
      <c r="G3331">
        <v>99.05</v>
      </c>
      <c r="H3331">
        <v>1137.8</v>
      </c>
      <c r="I3331">
        <v>1.0894999999999999</v>
      </c>
      <c r="J3331">
        <v>6.8935000000000004</v>
      </c>
      <c r="K3331">
        <v>358.1893</v>
      </c>
      <c r="L3331" t="str">
        <v>#N/A N/A</v>
      </c>
      <c r="M3331" t="str">
        <v>#N/A N/A</v>
      </c>
      <c r="N3331">
        <v>1268.28</v>
      </c>
      <c r="O3331">
        <v>3.2759999999999998</v>
      </c>
      <c r="P3331">
        <v>7.8550000000000004</v>
      </c>
      <c r="Q3331">
        <v>3.71</v>
      </c>
      <c r="R3331">
        <v>1.1599999999999999</v>
      </c>
      <c r="S3331">
        <v>1.65</v>
      </c>
      <c r="T3331">
        <v>1.58</v>
      </c>
      <c r="U3331">
        <v>1109</v>
      </c>
      <c r="V3331">
        <v>2384.1999999999998</v>
      </c>
      <c r="W3331">
        <v>6047.61</v>
      </c>
      <c r="X3331">
        <v>10219.89</v>
      </c>
      <c r="Y3331">
        <v>2205.44</v>
      </c>
      <c r="Z3331">
        <v>19196.740000000002</v>
      </c>
    </row>
    <row r="3332" spans="2:26" x14ac:dyDescent="0.25">
      <c r="B3332" s="3">
        <v>42853</v>
      </c>
      <c r="C3332">
        <v>321.5</v>
      </c>
      <c r="D3332">
        <v>3.7593000000000001</v>
      </c>
      <c r="E3332">
        <v>98.3</v>
      </c>
      <c r="F3332">
        <v>98.900999999999996</v>
      </c>
      <c r="G3332">
        <v>99.05</v>
      </c>
      <c r="H3332">
        <v>1137.8</v>
      </c>
      <c r="I3332">
        <v>1.0894999999999999</v>
      </c>
      <c r="J3332">
        <v>6.8935000000000004</v>
      </c>
      <c r="K3332">
        <v>358.1893</v>
      </c>
      <c r="L3332" t="str">
        <v>#N/A N/A</v>
      </c>
      <c r="M3332" t="str">
        <v>#N/A N/A</v>
      </c>
      <c r="N3332">
        <v>1268.28</v>
      </c>
      <c r="O3332">
        <v>3.2759999999999998</v>
      </c>
      <c r="P3332">
        <v>7.8550000000000004</v>
      </c>
      <c r="Q3332">
        <v>3.71</v>
      </c>
      <c r="R3332">
        <v>1.1599999999999999</v>
      </c>
      <c r="S3332">
        <v>1.65</v>
      </c>
      <c r="T3332">
        <v>1.58</v>
      </c>
      <c r="U3332">
        <v>1109</v>
      </c>
      <c r="V3332">
        <v>2384.1999999999998</v>
      </c>
      <c r="W3332">
        <v>6047.61</v>
      </c>
      <c r="X3332">
        <v>10219.89</v>
      </c>
      <c r="Y3332">
        <v>2205.44</v>
      </c>
      <c r="Z3332">
        <v>19196.740000000002</v>
      </c>
    </row>
    <row r="3333" spans="2:26" x14ac:dyDescent="0.25">
      <c r="B3333" s="3">
        <v>42852</v>
      </c>
      <c r="C3333">
        <v>325.39</v>
      </c>
      <c r="D3333">
        <v>3.7865000000000002</v>
      </c>
      <c r="E3333">
        <v>98.31</v>
      </c>
      <c r="F3333">
        <v>98.922499999999999</v>
      </c>
      <c r="G3333">
        <v>99.075999999999993</v>
      </c>
      <c r="H3333">
        <v>1130.0999999999999</v>
      </c>
      <c r="I3333">
        <v>1.0872999999999999</v>
      </c>
      <c r="J3333">
        <v>6.8978999999999999</v>
      </c>
      <c r="K3333">
        <v>355.36200000000002</v>
      </c>
      <c r="L3333" t="str">
        <v>#N/A N/A</v>
      </c>
      <c r="M3333" t="str">
        <v>#N/A N/A</v>
      </c>
      <c r="N3333">
        <v>1264.3</v>
      </c>
      <c r="O3333">
        <v>3.2389999999999999</v>
      </c>
      <c r="P3333">
        <v>7.8550000000000004</v>
      </c>
      <c r="Q3333">
        <v>3.75</v>
      </c>
      <c r="R3333">
        <v>1.17</v>
      </c>
      <c r="S3333">
        <v>1.65</v>
      </c>
      <c r="T3333">
        <v>1.58</v>
      </c>
      <c r="U3333">
        <v>1134</v>
      </c>
      <c r="V3333">
        <v>2388.77</v>
      </c>
      <c r="W3333">
        <v>6048.94</v>
      </c>
      <c r="X3333">
        <v>10261.25</v>
      </c>
      <c r="Y3333">
        <v>2209.46</v>
      </c>
      <c r="Z3333">
        <v>19251.87</v>
      </c>
    </row>
    <row r="3334" spans="2:26" x14ac:dyDescent="0.25">
      <c r="B3334" s="3">
        <v>42851</v>
      </c>
      <c r="C3334">
        <v>324.73</v>
      </c>
      <c r="D3334">
        <v>3.7844000000000002</v>
      </c>
      <c r="E3334">
        <v>98.32</v>
      </c>
      <c r="F3334">
        <v>98.898799999999994</v>
      </c>
      <c r="G3334">
        <v>99.045000000000002</v>
      </c>
      <c r="H3334">
        <v>1125.3</v>
      </c>
      <c r="I3334">
        <v>1.0904</v>
      </c>
      <c r="J3334">
        <v>6.8925999999999998</v>
      </c>
      <c r="K3334">
        <v>356.98910000000001</v>
      </c>
      <c r="L3334" t="str">
        <v>#N/A N/A</v>
      </c>
      <c r="M3334" t="str">
        <v>#N/A N/A</v>
      </c>
      <c r="N3334">
        <v>1269.22</v>
      </c>
      <c r="O3334">
        <v>3.1419999999999999</v>
      </c>
      <c r="P3334">
        <v>7.8550000000000004</v>
      </c>
      <c r="Q3334">
        <v>3.72</v>
      </c>
      <c r="R3334">
        <v>1.17</v>
      </c>
      <c r="S3334">
        <v>1.66</v>
      </c>
      <c r="T3334">
        <v>1.58</v>
      </c>
      <c r="U3334">
        <v>1147</v>
      </c>
      <c r="V3334">
        <v>2387.4499999999998</v>
      </c>
      <c r="W3334">
        <v>6025.23</v>
      </c>
      <c r="X3334">
        <v>10317.629999999999</v>
      </c>
      <c r="Y3334">
        <v>2207.84</v>
      </c>
      <c r="Z3334">
        <v>19289.43</v>
      </c>
    </row>
    <row r="3335" spans="2:26" x14ac:dyDescent="0.25">
      <c r="B3335" s="3">
        <v>42850</v>
      </c>
      <c r="C3335">
        <v>322.01</v>
      </c>
      <c r="D3335">
        <v>3.798</v>
      </c>
      <c r="E3335">
        <v>98.3</v>
      </c>
      <c r="F3335">
        <v>98.874499999999998</v>
      </c>
      <c r="G3335">
        <v>98.784999999999997</v>
      </c>
      <c r="H3335">
        <v>1125.43</v>
      </c>
      <c r="I3335">
        <v>1.0926</v>
      </c>
      <c r="J3335">
        <v>6.8846999999999996</v>
      </c>
      <c r="K3335">
        <v>358.47719999999998</v>
      </c>
      <c r="L3335" t="str">
        <v>#N/A N/A</v>
      </c>
      <c r="M3335" t="str">
        <v>#N/A N/A</v>
      </c>
      <c r="N3335">
        <v>1264.1300000000001</v>
      </c>
      <c r="O3335">
        <v>3.0430000000000001</v>
      </c>
      <c r="P3335">
        <v>7.8550000000000004</v>
      </c>
      <c r="Q3335">
        <v>3.75</v>
      </c>
      <c r="R3335">
        <v>1.17</v>
      </c>
      <c r="S3335">
        <v>1.66</v>
      </c>
      <c r="T3335">
        <v>1.58</v>
      </c>
      <c r="U3335">
        <v>1154</v>
      </c>
      <c r="V3335">
        <v>2388.61</v>
      </c>
      <c r="W3335">
        <v>6025.49</v>
      </c>
      <c r="X3335">
        <v>10272.07</v>
      </c>
      <c r="Y3335">
        <v>2196.85</v>
      </c>
      <c r="Z3335">
        <v>19079.330000000002</v>
      </c>
    </row>
    <row r="3336" spans="2:26" x14ac:dyDescent="0.25">
      <c r="B3336" s="3">
        <v>42849</v>
      </c>
      <c r="C3336">
        <v>326.38</v>
      </c>
      <c r="D3336">
        <v>3.8690000000000002</v>
      </c>
      <c r="E3336">
        <v>98.29</v>
      </c>
      <c r="F3336">
        <v>98.875200000000007</v>
      </c>
      <c r="G3336">
        <v>99.091999999999999</v>
      </c>
      <c r="H3336">
        <v>1130</v>
      </c>
      <c r="I3336">
        <v>1.0868</v>
      </c>
      <c r="J3336">
        <v>6.8846999999999996</v>
      </c>
      <c r="K3336">
        <v>362.68830000000003</v>
      </c>
      <c r="L3336" t="str">
        <v>#N/A N/A</v>
      </c>
      <c r="M3336" t="str">
        <v>#N/A N/A</v>
      </c>
      <c r="N3336">
        <v>1276.31</v>
      </c>
      <c r="O3336">
        <v>3.0659999999999998</v>
      </c>
      <c r="P3336">
        <v>7.8550000000000004</v>
      </c>
      <c r="Q3336">
        <v>3.84</v>
      </c>
      <c r="R3336">
        <v>1.18</v>
      </c>
      <c r="S3336">
        <v>1.67</v>
      </c>
      <c r="T3336">
        <v>1.58</v>
      </c>
      <c r="U3336">
        <v>1170</v>
      </c>
      <c r="V3336">
        <v>2374.15</v>
      </c>
      <c r="W3336">
        <v>5983.82</v>
      </c>
      <c r="X3336">
        <v>10107.629999999999</v>
      </c>
      <c r="Y3336">
        <v>2173.7399999999998</v>
      </c>
      <c r="Z3336">
        <v>18875.88</v>
      </c>
    </row>
    <row r="3337" spans="2:26" x14ac:dyDescent="0.25">
      <c r="B3337" s="3">
        <v>42848</v>
      </c>
      <c r="C3337">
        <v>332.43</v>
      </c>
      <c r="D3337">
        <v>3.9691000000000001</v>
      </c>
      <c r="E3337">
        <v>98.29</v>
      </c>
      <c r="F3337">
        <v>98.82</v>
      </c>
      <c r="G3337">
        <v>99.977000000000004</v>
      </c>
      <c r="H3337">
        <v>1134.3</v>
      </c>
      <c r="I3337">
        <v>1.0728</v>
      </c>
      <c r="J3337">
        <v>6.8859000000000004</v>
      </c>
      <c r="K3337">
        <v>360.61470000000003</v>
      </c>
      <c r="L3337" t="str">
        <v>#N/A N/A</v>
      </c>
      <c r="M3337" t="str">
        <v>#N/A N/A</v>
      </c>
      <c r="N3337">
        <v>1284.44</v>
      </c>
      <c r="O3337">
        <v>3.101</v>
      </c>
      <c r="P3337">
        <v>7.8550000000000004</v>
      </c>
      <c r="Q3337">
        <v>3.92</v>
      </c>
      <c r="R3337">
        <v>1.19</v>
      </c>
      <c r="S3337">
        <v>1.68</v>
      </c>
      <c r="T3337">
        <v>1.59</v>
      </c>
      <c r="U3337">
        <v>1195</v>
      </c>
      <c r="V3337">
        <v>2348.69</v>
      </c>
      <c r="W3337">
        <v>5910.52</v>
      </c>
      <c r="X3337">
        <v>10050.02</v>
      </c>
      <c r="Y3337">
        <v>2165.04</v>
      </c>
      <c r="Z3337">
        <v>18620.75</v>
      </c>
    </row>
    <row r="3338" spans="2:26" x14ac:dyDescent="0.25">
      <c r="B3338" s="3">
        <v>42847</v>
      </c>
      <c r="C3338">
        <v>332.43</v>
      </c>
      <c r="D3338">
        <v>3.9691000000000001</v>
      </c>
      <c r="E3338">
        <v>98.29</v>
      </c>
      <c r="F3338">
        <v>98.82</v>
      </c>
      <c r="G3338">
        <v>99.977000000000004</v>
      </c>
      <c r="H3338">
        <v>1134.3</v>
      </c>
      <c r="I3338">
        <v>1.0728</v>
      </c>
      <c r="J3338">
        <v>6.8859000000000004</v>
      </c>
      <c r="K3338">
        <v>360.61470000000003</v>
      </c>
      <c r="L3338" t="str">
        <v>#N/A N/A</v>
      </c>
      <c r="M3338" t="str">
        <v>#N/A N/A</v>
      </c>
      <c r="N3338">
        <v>1284.44</v>
      </c>
      <c r="O3338">
        <v>3.101</v>
      </c>
      <c r="P3338">
        <v>7.8550000000000004</v>
      </c>
      <c r="Q3338">
        <v>3.92</v>
      </c>
      <c r="R3338">
        <v>1.19</v>
      </c>
      <c r="S3338">
        <v>1.68</v>
      </c>
      <c r="T3338">
        <v>1.59</v>
      </c>
      <c r="U3338">
        <v>1195</v>
      </c>
      <c r="V3338">
        <v>2348.69</v>
      </c>
      <c r="W3338">
        <v>5910.52</v>
      </c>
      <c r="X3338">
        <v>10050.02</v>
      </c>
      <c r="Y3338">
        <v>2165.04</v>
      </c>
      <c r="Z3338">
        <v>18620.75</v>
      </c>
    </row>
    <row r="3339" spans="2:26" x14ac:dyDescent="0.25">
      <c r="B3339" s="3">
        <v>42846</v>
      </c>
      <c r="C3339">
        <v>332.43</v>
      </c>
      <c r="D3339">
        <v>3.9691000000000001</v>
      </c>
      <c r="E3339">
        <v>98.26</v>
      </c>
      <c r="F3339">
        <v>98.82</v>
      </c>
      <c r="G3339">
        <v>99.977000000000004</v>
      </c>
      <c r="H3339">
        <v>1134.3</v>
      </c>
      <c r="I3339">
        <v>1.0728</v>
      </c>
      <c r="J3339">
        <v>6.8859000000000004</v>
      </c>
      <c r="K3339">
        <v>360.61470000000003</v>
      </c>
      <c r="L3339" t="str">
        <v>#N/A N/A</v>
      </c>
      <c r="M3339" t="str">
        <v>#N/A N/A</v>
      </c>
      <c r="N3339">
        <v>1284.44</v>
      </c>
      <c r="O3339">
        <v>3.101</v>
      </c>
      <c r="P3339">
        <v>7.8550000000000004</v>
      </c>
      <c r="Q3339">
        <v>3.92</v>
      </c>
      <c r="R3339">
        <v>1.19</v>
      </c>
      <c r="S3339">
        <v>1.68</v>
      </c>
      <c r="T3339">
        <v>1.59</v>
      </c>
      <c r="U3339">
        <v>1195</v>
      </c>
      <c r="V3339">
        <v>2348.69</v>
      </c>
      <c r="W3339">
        <v>5910.52</v>
      </c>
      <c r="X3339">
        <v>10050.02</v>
      </c>
      <c r="Y3339">
        <v>2165.04</v>
      </c>
      <c r="Z3339">
        <v>18620.75</v>
      </c>
    </row>
    <row r="3340" spans="2:26" x14ac:dyDescent="0.25">
      <c r="B3340" s="3">
        <v>42845</v>
      </c>
      <c r="C3340">
        <v>333.41</v>
      </c>
      <c r="D3340">
        <v>3.9685000000000001</v>
      </c>
      <c r="E3340">
        <v>98.3</v>
      </c>
      <c r="F3340">
        <v>98.821899999999999</v>
      </c>
      <c r="G3340">
        <v>99.778000000000006</v>
      </c>
      <c r="H3340">
        <v>1139.9000000000001</v>
      </c>
      <c r="I3340">
        <v>1.0717000000000001</v>
      </c>
      <c r="J3340">
        <v>6.8822000000000001</v>
      </c>
      <c r="K3340">
        <v>361.60329999999999</v>
      </c>
      <c r="L3340" t="str">
        <v>#N/A N/A</v>
      </c>
      <c r="M3340" t="str">
        <v>#N/A N/A</v>
      </c>
      <c r="N3340">
        <v>1281.9000000000001</v>
      </c>
      <c r="O3340">
        <v>3.1589999999999998</v>
      </c>
      <c r="P3340">
        <v>7.8550000000000004</v>
      </c>
      <c r="Q3340">
        <v>3.92</v>
      </c>
      <c r="R3340">
        <v>1.19</v>
      </c>
      <c r="S3340">
        <v>1.68</v>
      </c>
      <c r="T3340">
        <v>1.58</v>
      </c>
      <c r="U3340">
        <v>1243</v>
      </c>
      <c r="V3340">
        <v>2355.84</v>
      </c>
      <c r="W3340">
        <v>5916.78</v>
      </c>
      <c r="X3340">
        <v>10056.17</v>
      </c>
      <c r="Y3340">
        <v>2149.15</v>
      </c>
      <c r="Z3340">
        <v>18430.490000000002</v>
      </c>
    </row>
    <row r="3341" spans="2:26" x14ac:dyDescent="0.25">
      <c r="B3341" s="3">
        <v>42844</v>
      </c>
      <c r="C3341">
        <v>335.01</v>
      </c>
      <c r="D3341">
        <v>4.0149999999999997</v>
      </c>
      <c r="E3341">
        <v>98.32</v>
      </c>
      <c r="F3341">
        <v>98.8215</v>
      </c>
      <c r="G3341">
        <v>99.738</v>
      </c>
      <c r="H3341">
        <v>1140.18</v>
      </c>
      <c r="I3341">
        <v>1.0710999999999999</v>
      </c>
      <c r="J3341">
        <v>6.8879999999999999</v>
      </c>
      <c r="K3341">
        <v>362.94720000000001</v>
      </c>
      <c r="L3341" t="str">
        <v>#N/A N/A</v>
      </c>
      <c r="M3341" t="str">
        <v>#N/A N/A</v>
      </c>
      <c r="N3341">
        <v>1280.21</v>
      </c>
      <c r="O3341">
        <v>3.1850000000000001</v>
      </c>
      <c r="P3341">
        <v>7.8550000000000004</v>
      </c>
      <c r="Q3341">
        <v>3.96</v>
      </c>
      <c r="R3341">
        <v>1.19</v>
      </c>
      <c r="S3341">
        <v>1.68</v>
      </c>
      <c r="T3341">
        <v>1.58</v>
      </c>
      <c r="U3341">
        <v>1278</v>
      </c>
      <c r="V3341">
        <v>2338.17</v>
      </c>
      <c r="W3341">
        <v>5863.03</v>
      </c>
      <c r="X3341">
        <v>9983.73</v>
      </c>
      <c r="Y3341">
        <v>2138.4</v>
      </c>
      <c r="Z3341">
        <v>18432.2</v>
      </c>
    </row>
    <row r="3342" spans="2:26" x14ac:dyDescent="0.25">
      <c r="B3342" s="3">
        <v>42843</v>
      </c>
      <c r="C3342">
        <v>338.78</v>
      </c>
      <c r="D3342">
        <v>4.0487000000000002</v>
      </c>
      <c r="E3342">
        <v>98.33</v>
      </c>
      <c r="F3342">
        <v>98.8215</v>
      </c>
      <c r="G3342">
        <v>99.498999999999995</v>
      </c>
      <c r="H3342">
        <v>1141.8</v>
      </c>
      <c r="I3342">
        <v>1.073</v>
      </c>
      <c r="J3342">
        <v>6.8819999999999997</v>
      </c>
      <c r="K3342">
        <v>367.53070000000002</v>
      </c>
      <c r="L3342" t="str">
        <v>#N/A N/A</v>
      </c>
      <c r="M3342" t="str">
        <v>#N/A N/A</v>
      </c>
      <c r="N3342">
        <v>1289.76</v>
      </c>
      <c r="O3342">
        <v>3.145</v>
      </c>
      <c r="P3342">
        <v>7.8550000000000004</v>
      </c>
      <c r="Q3342">
        <v>4</v>
      </c>
      <c r="R3342">
        <v>1.19</v>
      </c>
      <c r="S3342">
        <v>1.68</v>
      </c>
      <c r="T3342">
        <v>1.58</v>
      </c>
      <c r="U3342">
        <v>1294</v>
      </c>
      <c r="V3342">
        <v>2342.19</v>
      </c>
      <c r="W3342">
        <v>5849.47</v>
      </c>
      <c r="X3342">
        <v>10043.52</v>
      </c>
      <c r="Y3342">
        <v>2148.46</v>
      </c>
      <c r="Z3342">
        <v>18418.59</v>
      </c>
    </row>
    <row r="3343" spans="2:26" x14ac:dyDescent="0.25">
      <c r="B3343" s="3">
        <v>42842</v>
      </c>
      <c r="C3343">
        <v>332.62</v>
      </c>
      <c r="D3343">
        <v>3.9954000000000001</v>
      </c>
      <c r="E3343">
        <v>98.32</v>
      </c>
      <c r="F3343">
        <v>98.821299999999994</v>
      </c>
      <c r="G3343">
        <v>100.29</v>
      </c>
      <c r="H3343">
        <v>1138.2</v>
      </c>
      <c r="I3343">
        <v>1.0643</v>
      </c>
      <c r="J3343">
        <v>6.8803000000000001</v>
      </c>
      <c r="K3343">
        <v>365.5933</v>
      </c>
      <c r="L3343" t="str">
        <v>#N/A N/A</v>
      </c>
      <c r="M3343" t="str">
        <v>#N/A N/A</v>
      </c>
      <c r="N3343">
        <v>1284.71</v>
      </c>
      <c r="O3343">
        <v>3.1629999999999998</v>
      </c>
      <c r="P3343">
        <v>7.8550000000000004</v>
      </c>
      <c r="Q3343">
        <v>3.92</v>
      </c>
      <c r="R3343">
        <v>1.18</v>
      </c>
      <c r="S3343">
        <v>1.67</v>
      </c>
      <c r="T3343">
        <v>1.57</v>
      </c>
      <c r="U3343">
        <v>1296</v>
      </c>
      <c r="V3343">
        <v>2349.0100000000002</v>
      </c>
      <c r="W3343">
        <v>5856.79</v>
      </c>
      <c r="X3343">
        <v>10204.34</v>
      </c>
      <c r="Y3343">
        <v>2145.7600000000002</v>
      </c>
      <c r="Z3343">
        <v>18355.259999999998</v>
      </c>
    </row>
    <row r="3344" spans="2:26" x14ac:dyDescent="0.25">
      <c r="B3344" s="3">
        <v>42841</v>
      </c>
      <c r="C3344">
        <v>334.6</v>
      </c>
      <c r="D3344">
        <v>4.0042</v>
      </c>
      <c r="E3344">
        <v>98.31</v>
      </c>
      <c r="F3344">
        <v>98.8215</v>
      </c>
      <c r="G3344">
        <v>100.51</v>
      </c>
      <c r="H3344">
        <v>1139.93</v>
      </c>
      <c r="I3344">
        <v>1.0618000000000001</v>
      </c>
      <c r="J3344">
        <v>6.8853999999999997</v>
      </c>
      <c r="K3344">
        <v>361.3399</v>
      </c>
      <c r="L3344" t="str">
        <v>#N/A N/A</v>
      </c>
      <c r="M3344" t="str">
        <v>#N/A N/A</v>
      </c>
      <c r="N3344">
        <v>1285.69</v>
      </c>
      <c r="O3344">
        <v>3.2269999999999999</v>
      </c>
      <c r="P3344">
        <v>7.8550000000000004</v>
      </c>
      <c r="Q3344">
        <v>3.93</v>
      </c>
      <c r="R3344">
        <v>1.19</v>
      </c>
      <c r="S3344">
        <v>1.67</v>
      </c>
      <c r="T3344">
        <v>1.57</v>
      </c>
      <c r="U3344">
        <v>1296</v>
      </c>
      <c r="V3344">
        <v>2328.9499999999998</v>
      </c>
      <c r="W3344">
        <v>5805.15</v>
      </c>
      <c r="X3344">
        <v>10204.34</v>
      </c>
      <c r="Y3344">
        <v>2134.88</v>
      </c>
      <c r="Z3344">
        <v>18335.63</v>
      </c>
    </row>
    <row r="3345" spans="2:26" x14ac:dyDescent="0.25">
      <c r="B3345" s="3">
        <v>42840</v>
      </c>
      <c r="C3345">
        <v>334.6</v>
      </c>
      <c r="D3345">
        <v>4.0042</v>
      </c>
      <c r="E3345">
        <v>98.31</v>
      </c>
      <c r="F3345">
        <v>98.8215</v>
      </c>
      <c r="G3345">
        <v>100.51</v>
      </c>
      <c r="H3345">
        <v>1139.93</v>
      </c>
      <c r="I3345">
        <v>1.0618000000000001</v>
      </c>
      <c r="J3345">
        <v>6.8853999999999997</v>
      </c>
      <c r="K3345">
        <v>361.3399</v>
      </c>
      <c r="L3345" t="str">
        <v>#N/A N/A</v>
      </c>
      <c r="M3345" t="str">
        <v>#N/A N/A</v>
      </c>
      <c r="N3345">
        <v>1285.69</v>
      </c>
      <c r="O3345">
        <v>3.2269999999999999</v>
      </c>
      <c r="P3345">
        <v>7.8550000000000004</v>
      </c>
      <c r="Q3345">
        <v>3.93</v>
      </c>
      <c r="R3345">
        <v>1.19</v>
      </c>
      <c r="S3345">
        <v>1.67</v>
      </c>
      <c r="T3345">
        <v>1.57</v>
      </c>
      <c r="U3345">
        <v>1296</v>
      </c>
      <c r="V3345">
        <v>2328.9499999999998</v>
      </c>
      <c r="W3345">
        <v>5805.15</v>
      </c>
      <c r="X3345">
        <v>10204.34</v>
      </c>
      <c r="Y3345">
        <v>2134.88</v>
      </c>
      <c r="Z3345">
        <v>18335.63</v>
      </c>
    </row>
    <row r="3346" spans="2:26" x14ac:dyDescent="0.25">
      <c r="B3346" s="3">
        <v>42839</v>
      </c>
      <c r="C3346">
        <v>334.6</v>
      </c>
      <c r="D3346">
        <v>4.0042</v>
      </c>
      <c r="E3346">
        <v>98.31</v>
      </c>
      <c r="F3346">
        <v>98.8215</v>
      </c>
      <c r="G3346">
        <v>100.51</v>
      </c>
      <c r="H3346">
        <v>1139.93</v>
      </c>
      <c r="I3346">
        <v>1.0618000000000001</v>
      </c>
      <c r="J3346">
        <v>6.8853999999999997</v>
      </c>
      <c r="K3346">
        <v>361.3399</v>
      </c>
      <c r="L3346" t="str">
        <v>#N/A N/A</v>
      </c>
      <c r="M3346" t="str">
        <v>#N/A N/A</v>
      </c>
      <c r="N3346">
        <v>1285.69</v>
      </c>
      <c r="O3346">
        <v>3.2269999999999999</v>
      </c>
      <c r="P3346">
        <v>7.8550000000000004</v>
      </c>
      <c r="Q3346">
        <v>3.93</v>
      </c>
      <c r="R3346">
        <v>1.19</v>
      </c>
      <c r="S3346">
        <v>1.67</v>
      </c>
      <c r="T3346">
        <v>1.57</v>
      </c>
      <c r="U3346">
        <v>1296</v>
      </c>
      <c r="V3346">
        <v>2328.9499999999998</v>
      </c>
      <c r="W3346">
        <v>5805.15</v>
      </c>
      <c r="X3346">
        <v>10204.34</v>
      </c>
      <c r="Y3346">
        <v>2134.88</v>
      </c>
      <c r="Z3346">
        <v>18335.63</v>
      </c>
    </row>
    <row r="3347" spans="2:26" x14ac:dyDescent="0.25">
      <c r="B3347" s="3">
        <v>42838</v>
      </c>
      <c r="C3347">
        <v>334.6</v>
      </c>
      <c r="D3347">
        <v>4.0042</v>
      </c>
      <c r="E3347">
        <v>98.28</v>
      </c>
      <c r="F3347">
        <v>98.819800000000001</v>
      </c>
      <c r="G3347">
        <v>100.49</v>
      </c>
      <c r="H3347">
        <v>1129.82</v>
      </c>
      <c r="I3347">
        <v>1.0612999999999999</v>
      </c>
      <c r="J3347">
        <v>6.89</v>
      </c>
      <c r="K3347">
        <v>361.1112</v>
      </c>
      <c r="L3347" t="str">
        <v>#N/A N/A</v>
      </c>
      <c r="M3347" t="str">
        <v>#N/A N/A</v>
      </c>
      <c r="N3347">
        <v>1287.92</v>
      </c>
      <c r="O3347">
        <v>3.2269999999999999</v>
      </c>
      <c r="P3347">
        <v>7.8550000000000004</v>
      </c>
      <c r="Q3347">
        <v>3.93</v>
      </c>
      <c r="R3347">
        <v>1.19</v>
      </c>
      <c r="S3347">
        <v>1.67</v>
      </c>
      <c r="T3347">
        <v>1.57</v>
      </c>
      <c r="U3347">
        <v>1296</v>
      </c>
      <c r="V3347">
        <v>2328.9499999999998</v>
      </c>
      <c r="W3347">
        <v>5805.15</v>
      </c>
      <c r="X3347">
        <v>10204.34</v>
      </c>
      <c r="Y3347">
        <v>2148.61</v>
      </c>
      <c r="Z3347">
        <v>18426.84</v>
      </c>
    </row>
    <row r="3348" spans="2:26" x14ac:dyDescent="0.25">
      <c r="B3348" s="3">
        <v>42837</v>
      </c>
      <c r="C3348">
        <v>333.66</v>
      </c>
      <c r="D3348">
        <v>3.9592999999999998</v>
      </c>
      <c r="E3348">
        <v>98.3</v>
      </c>
      <c r="F3348">
        <v>98.805099999999996</v>
      </c>
      <c r="G3348">
        <v>100.78</v>
      </c>
      <c r="H3348">
        <v>1141.5</v>
      </c>
      <c r="I3348">
        <v>1.0665</v>
      </c>
      <c r="J3348">
        <v>6.8914999999999997</v>
      </c>
      <c r="K3348">
        <v>363.11489999999998</v>
      </c>
      <c r="L3348" t="str">
        <v>#N/A N/A</v>
      </c>
      <c r="M3348" t="str">
        <v>#N/A N/A</v>
      </c>
      <c r="N3348">
        <v>1286.78</v>
      </c>
      <c r="O3348">
        <v>3.1869999999999998</v>
      </c>
      <c r="P3348">
        <v>7.8550000000000004</v>
      </c>
      <c r="Q3348">
        <v>3.87</v>
      </c>
      <c r="R3348">
        <v>1.18</v>
      </c>
      <c r="S3348">
        <v>1.66</v>
      </c>
      <c r="T3348">
        <v>1.54</v>
      </c>
      <c r="U3348">
        <v>1282</v>
      </c>
      <c r="V3348">
        <v>2344.9299999999998</v>
      </c>
      <c r="W3348">
        <v>5836.16</v>
      </c>
      <c r="X3348">
        <v>10208.31</v>
      </c>
      <c r="Y3348">
        <v>2128.91</v>
      </c>
      <c r="Z3348">
        <v>18552.61</v>
      </c>
    </row>
    <row r="3349" spans="2:26" x14ac:dyDescent="0.25">
      <c r="B3349" s="3">
        <v>42836</v>
      </c>
      <c r="C3349">
        <v>334.99</v>
      </c>
      <c r="D3349">
        <v>3.9384000000000001</v>
      </c>
      <c r="E3349">
        <v>98.3</v>
      </c>
      <c r="F3349">
        <v>98.788499999999999</v>
      </c>
      <c r="G3349">
        <v>100.71</v>
      </c>
      <c r="H3349">
        <v>1145.8</v>
      </c>
      <c r="I3349">
        <v>1.0605</v>
      </c>
      <c r="J3349">
        <v>6.8921000000000001</v>
      </c>
      <c r="K3349">
        <v>365.0376</v>
      </c>
      <c r="L3349" t="str">
        <v>#N/A N/A</v>
      </c>
      <c r="M3349" t="str">
        <v>#N/A N/A</v>
      </c>
      <c r="N3349">
        <v>1274.8599999999999</v>
      </c>
      <c r="O3349">
        <v>3.15</v>
      </c>
      <c r="P3349">
        <v>7.8550000000000004</v>
      </c>
      <c r="Q3349">
        <v>3.83</v>
      </c>
      <c r="R3349">
        <v>1.18</v>
      </c>
      <c r="S3349">
        <v>1.66</v>
      </c>
      <c r="T3349">
        <v>1.55</v>
      </c>
      <c r="U3349">
        <v>1262</v>
      </c>
      <c r="V3349">
        <v>2353.7800000000002</v>
      </c>
      <c r="W3349">
        <v>5866.77</v>
      </c>
      <c r="X3349">
        <v>10165.98</v>
      </c>
      <c r="Y3349">
        <v>2123.85</v>
      </c>
      <c r="Z3349">
        <v>18747.87</v>
      </c>
    </row>
    <row r="3350" spans="2:26" x14ac:dyDescent="0.25">
      <c r="B3350" s="3">
        <v>42835</v>
      </c>
      <c r="C3350">
        <v>330.4</v>
      </c>
      <c r="D3350">
        <v>3.8849999999999998</v>
      </c>
      <c r="E3350">
        <v>98.29</v>
      </c>
      <c r="F3350">
        <v>98.798500000000004</v>
      </c>
      <c r="G3350">
        <v>101.02</v>
      </c>
      <c r="H3350">
        <v>1142.3</v>
      </c>
      <c r="I3350">
        <v>1.0596000000000001</v>
      </c>
      <c r="J3350">
        <v>6.9029999999999996</v>
      </c>
      <c r="K3350">
        <v>365.07089999999999</v>
      </c>
      <c r="L3350" t="str">
        <v>#N/A N/A</v>
      </c>
      <c r="M3350" t="str">
        <v>#N/A N/A</v>
      </c>
      <c r="N3350">
        <v>1254.68</v>
      </c>
      <c r="O3350">
        <v>3.238</v>
      </c>
      <c r="P3350">
        <v>7.8550000000000004</v>
      </c>
      <c r="Q3350">
        <v>3.78</v>
      </c>
      <c r="R3350">
        <v>1.17</v>
      </c>
      <c r="S3350">
        <v>1.66</v>
      </c>
      <c r="T3350">
        <v>1.55</v>
      </c>
      <c r="U3350">
        <v>1231</v>
      </c>
      <c r="V3350">
        <v>2357.16</v>
      </c>
      <c r="W3350">
        <v>5880.93</v>
      </c>
      <c r="X3350">
        <v>10253.790000000001</v>
      </c>
      <c r="Y3350">
        <v>2133.3200000000002</v>
      </c>
      <c r="Z3350">
        <v>18797.88</v>
      </c>
    </row>
    <row r="3351" spans="2:26" x14ac:dyDescent="0.25">
      <c r="B3351" s="3">
        <v>42834</v>
      </c>
      <c r="C3351">
        <v>326.91000000000003</v>
      </c>
      <c r="D3351">
        <v>3.8898999999999999</v>
      </c>
      <c r="E3351">
        <v>98.3</v>
      </c>
      <c r="F3351">
        <v>98.790999999999997</v>
      </c>
      <c r="G3351">
        <v>101.18</v>
      </c>
      <c r="H3351">
        <v>1134.4000000000001</v>
      </c>
      <c r="I3351">
        <v>1.0590999999999999</v>
      </c>
      <c r="J3351">
        <v>6.9005000000000001</v>
      </c>
      <c r="K3351">
        <v>360.99239999999998</v>
      </c>
      <c r="L3351" t="str">
        <v>#N/A N/A</v>
      </c>
      <c r="M3351" t="str">
        <v>#N/A N/A</v>
      </c>
      <c r="N3351">
        <v>1254.53</v>
      </c>
      <c r="O3351">
        <v>3.2610000000000001</v>
      </c>
      <c r="P3351">
        <v>7.8550000000000004</v>
      </c>
      <c r="Q3351">
        <v>3.77</v>
      </c>
      <c r="R3351">
        <v>1.18</v>
      </c>
      <c r="S3351">
        <v>1.66</v>
      </c>
      <c r="T3351">
        <v>1.56</v>
      </c>
      <c r="U3351">
        <v>1223</v>
      </c>
      <c r="V3351">
        <v>2355.54</v>
      </c>
      <c r="W3351">
        <v>5877.81</v>
      </c>
      <c r="X3351">
        <v>10273.799999999999</v>
      </c>
      <c r="Y3351">
        <v>2151.73</v>
      </c>
      <c r="Z3351">
        <v>18664.63</v>
      </c>
    </row>
    <row r="3352" spans="2:26" x14ac:dyDescent="0.25">
      <c r="B3352" s="3">
        <v>42833</v>
      </c>
      <c r="C3352">
        <v>326.91000000000003</v>
      </c>
      <c r="D3352">
        <v>3.8898999999999999</v>
      </c>
      <c r="E3352">
        <v>98.3</v>
      </c>
      <c r="F3352">
        <v>98.790999999999997</v>
      </c>
      <c r="G3352">
        <v>101.18</v>
      </c>
      <c r="H3352">
        <v>1134.4000000000001</v>
      </c>
      <c r="I3352">
        <v>1.0590999999999999</v>
      </c>
      <c r="J3352">
        <v>6.9005000000000001</v>
      </c>
      <c r="K3352">
        <v>360.99239999999998</v>
      </c>
      <c r="L3352" t="str">
        <v>#N/A N/A</v>
      </c>
      <c r="M3352" t="str">
        <v>#N/A N/A</v>
      </c>
      <c r="N3352">
        <v>1254.53</v>
      </c>
      <c r="O3352">
        <v>3.2610000000000001</v>
      </c>
      <c r="P3352">
        <v>7.8550000000000004</v>
      </c>
      <c r="Q3352">
        <v>3.77</v>
      </c>
      <c r="R3352">
        <v>1.18</v>
      </c>
      <c r="S3352">
        <v>1.66</v>
      </c>
      <c r="T3352">
        <v>1.56</v>
      </c>
      <c r="U3352">
        <v>1223</v>
      </c>
      <c r="V3352">
        <v>2355.54</v>
      </c>
      <c r="W3352">
        <v>5877.81</v>
      </c>
      <c r="X3352">
        <v>10273.799999999999</v>
      </c>
      <c r="Y3352">
        <v>2151.73</v>
      </c>
      <c r="Z3352">
        <v>18664.63</v>
      </c>
    </row>
    <row r="3353" spans="2:26" x14ac:dyDescent="0.25">
      <c r="B3353" s="3">
        <v>42832</v>
      </c>
      <c r="C3353">
        <v>326.91000000000003</v>
      </c>
      <c r="D3353">
        <v>3.8898999999999999</v>
      </c>
      <c r="E3353">
        <v>98.28</v>
      </c>
      <c r="F3353">
        <v>98.790999999999997</v>
      </c>
      <c r="G3353">
        <v>101.18</v>
      </c>
      <c r="H3353">
        <v>1134.4000000000001</v>
      </c>
      <c r="I3353">
        <v>1.0590999999999999</v>
      </c>
      <c r="J3353">
        <v>6.9005000000000001</v>
      </c>
      <c r="K3353">
        <v>360.99239999999998</v>
      </c>
      <c r="L3353" t="str">
        <v>#N/A N/A</v>
      </c>
      <c r="M3353" t="str">
        <v>#N/A N/A</v>
      </c>
      <c r="N3353">
        <v>1254.53</v>
      </c>
      <c r="O3353">
        <v>3.2610000000000001</v>
      </c>
      <c r="P3353">
        <v>7.8550000000000004</v>
      </c>
      <c r="Q3353">
        <v>3.77</v>
      </c>
      <c r="R3353">
        <v>1.18</v>
      </c>
      <c r="S3353">
        <v>1.66</v>
      </c>
      <c r="T3353">
        <v>1.56</v>
      </c>
      <c r="U3353">
        <v>1223</v>
      </c>
      <c r="V3353">
        <v>2355.54</v>
      </c>
      <c r="W3353">
        <v>5877.81</v>
      </c>
      <c r="X3353">
        <v>10273.799999999999</v>
      </c>
      <c r="Y3353">
        <v>2151.73</v>
      </c>
      <c r="Z3353">
        <v>18664.63</v>
      </c>
    </row>
    <row r="3354" spans="2:26" x14ac:dyDescent="0.25">
      <c r="B3354" s="3">
        <v>42831</v>
      </c>
      <c r="C3354">
        <v>331.62</v>
      </c>
      <c r="D3354">
        <v>3.9258000000000002</v>
      </c>
      <c r="E3354">
        <v>98.28</v>
      </c>
      <c r="F3354">
        <v>98.816400000000002</v>
      </c>
      <c r="G3354">
        <v>100.67</v>
      </c>
      <c r="H3354">
        <v>1133.1300000000001</v>
      </c>
      <c r="I3354">
        <v>1.0644</v>
      </c>
      <c r="J3354">
        <v>6.8977000000000004</v>
      </c>
      <c r="K3354">
        <v>359.95769999999999</v>
      </c>
      <c r="L3354" t="str">
        <v>#N/A N/A</v>
      </c>
      <c r="M3354" t="str">
        <v>#N/A N/A</v>
      </c>
      <c r="N3354">
        <v>1251.7</v>
      </c>
      <c r="O3354">
        <v>3.331</v>
      </c>
      <c r="P3354">
        <v>7.8550000000000004</v>
      </c>
      <c r="Q3354">
        <v>3.83</v>
      </c>
      <c r="R3354">
        <v>1.18</v>
      </c>
      <c r="S3354">
        <v>1.66</v>
      </c>
      <c r="T3354">
        <v>1.57</v>
      </c>
      <c r="U3354">
        <v>1215</v>
      </c>
      <c r="V3354">
        <v>2357.4899999999998</v>
      </c>
      <c r="W3354">
        <v>5878.95</v>
      </c>
      <c r="X3354">
        <v>10276.41</v>
      </c>
      <c r="Y3354">
        <v>2152.75</v>
      </c>
      <c r="Z3354">
        <v>18597.060000000001</v>
      </c>
    </row>
    <row r="3355" spans="2:26" x14ac:dyDescent="0.25">
      <c r="B3355" s="3">
        <v>42830</v>
      </c>
      <c r="C3355">
        <v>332.2</v>
      </c>
      <c r="D3355">
        <v>3.9308999999999998</v>
      </c>
      <c r="E3355">
        <v>98.26</v>
      </c>
      <c r="F3355">
        <v>98.829899999999995</v>
      </c>
      <c r="G3355">
        <v>100.56</v>
      </c>
      <c r="H3355">
        <v>1123.95</v>
      </c>
      <c r="I3355">
        <v>1.0663</v>
      </c>
      <c r="J3355">
        <v>6.8948</v>
      </c>
      <c r="K3355">
        <v>361.70670000000001</v>
      </c>
      <c r="L3355" t="str">
        <v>#N/A N/A</v>
      </c>
      <c r="M3355" t="str">
        <v>#N/A N/A</v>
      </c>
      <c r="N3355">
        <v>1255.76</v>
      </c>
      <c r="O3355">
        <v>3.266</v>
      </c>
      <c r="P3355">
        <v>7.8550000000000004</v>
      </c>
      <c r="Q3355">
        <v>3.82</v>
      </c>
      <c r="R3355">
        <v>1.18</v>
      </c>
      <c r="S3355">
        <v>1.66</v>
      </c>
      <c r="T3355">
        <v>1.54</v>
      </c>
      <c r="U3355">
        <v>1223</v>
      </c>
      <c r="V3355">
        <v>2352.9499999999998</v>
      </c>
      <c r="W3355">
        <v>5864.48</v>
      </c>
      <c r="X3355">
        <v>10365.32</v>
      </c>
      <c r="Y3355">
        <v>2160.85</v>
      </c>
      <c r="Z3355">
        <v>18861.27</v>
      </c>
    </row>
    <row r="3356" spans="2:26" x14ac:dyDescent="0.25">
      <c r="B3356" s="3">
        <v>42829</v>
      </c>
      <c r="C3356">
        <v>333.88</v>
      </c>
      <c r="D3356">
        <v>3.9777999999999998</v>
      </c>
      <c r="E3356">
        <v>98.24</v>
      </c>
      <c r="F3356">
        <v>98.846900000000005</v>
      </c>
      <c r="G3356">
        <v>100.54</v>
      </c>
      <c r="H3356">
        <v>1121.93</v>
      </c>
      <c r="I3356">
        <v>1.0673999999999999</v>
      </c>
      <c r="J3356">
        <v>6.8872</v>
      </c>
      <c r="K3356">
        <v>363.71359999999999</v>
      </c>
      <c r="L3356" t="str">
        <v>#N/A N/A</v>
      </c>
      <c r="M3356" t="str">
        <v>#N/A N/A</v>
      </c>
      <c r="N3356">
        <v>1256.28</v>
      </c>
      <c r="O3356">
        <v>3.2930000000000001</v>
      </c>
      <c r="P3356">
        <v>7.8550000000000004</v>
      </c>
      <c r="Q3356">
        <v>3.87</v>
      </c>
      <c r="R3356">
        <v>1.18</v>
      </c>
      <c r="S3356">
        <v>1.66</v>
      </c>
      <c r="T3356">
        <v>1.56</v>
      </c>
      <c r="U3356">
        <v>1255</v>
      </c>
      <c r="V3356">
        <v>2360.16</v>
      </c>
      <c r="W3356">
        <v>5898.61</v>
      </c>
      <c r="X3356">
        <v>10314.52</v>
      </c>
      <c r="Y3356">
        <v>2161.1</v>
      </c>
      <c r="Z3356">
        <v>18810.25</v>
      </c>
    </row>
    <row r="3357" spans="2:26" x14ac:dyDescent="0.25">
      <c r="B3357" s="3">
        <v>42828</v>
      </c>
      <c r="C3357">
        <v>334.78</v>
      </c>
      <c r="D3357">
        <v>3.9775</v>
      </c>
      <c r="E3357">
        <v>98.24</v>
      </c>
      <c r="F3357">
        <v>98.881699999999995</v>
      </c>
      <c r="G3357">
        <v>100.54</v>
      </c>
      <c r="H3357">
        <v>1115.43</v>
      </c>
      <c r="I3357">
        <v>1.0669999999999999</v>
      </c>
      <c r="J3357">
        <v>6.8872</v>
      </c>
      <c r="K3357">
        <v>358.80099999999999</v>
      </c>
      <c r="L3357" t="str">
        <v>#N/A N/A</v>
      </c>
      <c r="M3357" t="str">
        <v>#N/A N/A</v>
      </c>
      <c r="N3357">
        <v>1253.5</v>
      </c>
      <c r="O3357">
        <v>3.1280000000000001</v>
      </c>
      <c r="P3357">
        <v>7.8550000000000004</v>
      </c>
      <c r="Q3357">
        <v>3.86</v>
      </c>
      <c r="R3357">
        <v>1.18</v>
      </c>
      <c r="S3357">
        <v>1.66</v>
      </c>
      <c r="T3357">
        <v>1.54</v>
      </c>
      <c r="U3357">
        <v>1282</v>
      </c>
      <c r="V3357">
        <v>2358.84</v>
      </c>
      <c r="W3357">
        <v>5894.68</v>
      </c>
      <c r="X3357">
        <v>10314.52</v>
      </c>
      <c r="Y3357">
        <v>2167.5100000000002</v>
      </c>
      <c r="Z3357">
        <v>18983.23</v>
      </c>
    </row>
    <row r="3358" spans="2:26" x14ac:dyDescent="0.25">
      <c r="B3358" s="3">
        <v>42827</v>
      </c>
      <c r="C3358">
        <v>331.48</v>
      </c>
      <c r="D3358">
        <v>3.9338000000000002</v>
      </c>
      <c r="E3358">
        <v>98.23</v>
      </c>
      <c r="F3358">
        <v>98.856800000000007</v>
      </c>
      <c r="G3358">
        <v>100.35</v>
      </c>
      <c r="H3358">
        <v>1118.4000000000001</v>
      </c>
      <c r="I3358">
        <v>1.0651999999999999</v>
      </c>
      <c r="J3358">
        <v>6.8872</v>
      </c>
      <c r="K3358">
        <v>357.9873</v>
      </c>
      <c r="L3358" t="str">
        <v>#N/A N/A</v>
      </c>
      <c r="M3358" t="str">
        <v>#N/A N/A</v>
      </c>
      <c r="N3358">
        <v>1249.2</v>
      </c>
      <c r="O3358">
        <v>3.19</v>
      </c>
      <c r="P3358">
        <v>7.8550000000000004</v>
      </c>
      <c r="Q3358">
        <v>3.83</v>
      </c>
      <c r="R3358">
        <v>1.18</v>
      </c>
      <c r="S3358">
        <v>1.66</v>
      </c>
      <c r="T3358">
        <v>1.54</v>
      </c>
      <c r="U3358">
        <v>1297</v>
      </c>
      <c r="V3358">
        <v>2362.7199999999998</v>
      </c>
      <c r="W3358">
        <v>5911.74</v>
      </c>
      <c r="X3358">
        <v>10273.67</v>
      </c>
      <c r="Y3358">
        <v>2160.23</v>
      </c>
      <c r="Z3358">
        <v>18909.259999999998</v>
      </c>
    </row>
    <row r="3359" spans="2:26" x14ac:dyDescent="0.25">
      <c r="B3359" s="3">
        <v>42826</v>
      </c>
      <c r="C3359">
        <v>331.48</v>
      </c>
      <c r="D3359">
        <v>3.9338000000000002</v>
      </c>
      <c r="E3359">
        <v>98.23</v>
      </c>
      <c r="F3359">
        <v>98.856800000000007</v>
      </c>
      <c r="G3359">
        <v>100.35</v>
      </c>
      <c r="H3359">
        <v>1118.4000000000001</v>
      </c>
      <c r="I3359">
        <v>1.0651999999999999</v>
      </c>
      <c r="J3359">
        <v>6.8872</v>
      </c>
      <c r="K3359">
        <v>357.9873</v>
      </c>
      <c r="L3359" t="str">
        <v>#N/A N/A</v>
      </c>
      <c r="M3359" t="str">
        <v>#N/A N/A</v>
      </c>
      <c r="N3359">
        <v>1249.2</v>
      </c>
      <c r="O3359">
        <v>3.19</v>
      </c>
      <c r="P3359">
        <v>7.8550000000000004</v>
      </c>
      <c r="Q3359">
        <v>3.83</v>
      </c>
      <c r="R3359">
        <v>1.18</v>
      </c>
      <c r="S3359">
        <v>1.66</v>
      </c>
      <c r="T3359">
        <v>1.54</v>
      </c>
      <c r="U3359">
        <v>1297</v>
      </c>
      <c r="V3359">
        <v>2362.7199999999998</v>
      </c>
      <c r="W3359">
        <v>5911.74</v>
      </c>
      <c r="X3359">
        <v>10273.67</v>
      </c>
      <c r="Y3359">
        <v>2160.23</v>
      </c>
      <c r="Z3359">
        <v>18909.259999999998</v>
      </c>
    </row>
    <row r="3360" spans="2:26" x14ac:dyDescent="0.25">
      <c r="B3360" s="3">
        <v>42825</v>
      </c>
      <c r="C3360">
        <v>331.48</v>
      </c>
      <c r="D3360">
        <v>3.9338000000000002</v>
      </c>
      <c r="E3360">
        <v>98.22</v>
      </c>
      <c r="F3360">
        <v>98.856800000000007</v>
      </c>
      <c r="G3360">
        <v>100.35</v>
      </c>
      <c r="H3360">
        <v>1118.4000000000001</v>
      </c>
      <c r="I3360">
        <v>1.0651999999999999</v>
      </c>
      <c r="J3360">
        <v>6.8872</v>
      </c>
      <c r="K3360">
        <v>357.9873</v>
      </c>
      <c r="L3360" t="str">
        <v>#N/A N/A</v>
      </c>
      <c r="M3360" t="str">
        <v>#N/A N/A</v>
      </c>
      <c r="N3360">
        <v>1249.2</v>
      </c>
      <c r="O3360">
        <v>3.19</v>
      </c>
      <c r="P3360">
        <v>7.8550000000000004</v>
      </c>
      <c r="Q3360">
        <v>3.83</v>
      </c>
      <c r="R3360">
        <v>1.18</v>
      </c>
      <c r="S3360">
        <v>1.66</v>
      </c>
      <c r="T3360">
        <v>1.54</v>
      </c>
      <c r="U3360">
        <v>1297</v>
      </c>
      <c r="V3360">
        <v>2362.7199999999998</v>
      </c>
      <c r="W3360">
        <v>5911.74</v>
      </c>
      <c r="X3360">
        <v>10273.67</v>
      </c>
      <c r="Y3360">
        <v>2160.23</v>
      </c>
      <c r="Z3360">
        <v>18909.259999999998</v>
      </c>
    </row>
    <row r="3361" spans="2:26" x14ac:dyDescent="0.25">
      <c r="B3361" s="3">
        <v>42824</v>
      </c>
      <c r="C3361">
        <v>325.23</v>
      </c>
      <c r="D3361">
        <v>3.9033000000000002</v>
      </c>
      <c r="E3361">
        <v>98.16</v>
      </c>
      <c r="F3361">
        <v>98.906499999999994</v>
      </c>
      <c r="G3361">
        <v>100.41</v>
      </c>
      <c r="H3361">
        <v>1117.32</v>
      </c>
      <c r="I3361">
        <v>1.0673999999999999</v>
      </c>
      <c r="J3361">
        <v>6.8894000000000002</v>
      </c>
      <c r="K3361">
        <v>355.18099999999998</v>
      </c>
      <c r="L3361" t="str">
        <v>#N/A N/A</v>
      </c>
      <c r="M3361" t="str">
        <v>#N/A N/A</v>
      </c>
      <c r="N3361">
        <v>1242.6400000000001</v>
      </c>
      <c r="O3361">
        <v>3.1909999999999998</v>
      </c>
      <c r="P3361">
        <v>7.8550000000000004</v>
      </c>
      <c r="Q3361">
        <v>3.81</v>
      </c>
      <c r="R3361">
        <v>1.17</v>
      </c>
      <c r="S3361">
        <v>1.65</v>
      </c>
      <c r="T3361">
        <v>1.53</v>
      </c>
      <c r="U3361">
        <v>1324</v>
      </c>
      <c r="V3361">
        <v>2368.06</v>
      </c>
      <c r="W3361">
        <v>5914.34</v>
      </c>
      <c r="X3361">
        <v>10355.709999999999</v>
      </c>
      <c r="Y3361">
        <v>2164.64</v>
      </c>
      <c r="Z3361">
        <v>19063.22</v>
      </c>
    </row>
    <row r="3362" spans="2:26" x14ac:dyDescent="0.25">
      <c r="B3362" s="3">
        <v>42823</v>
      </c>
      <c r="C3362">
        <v>328.66</v>
      </c>
      <c r="D3362">
        <v>3.9731999999999998</v>
      </c>
      <c r="E3362">
        <v>98.13</v>
      </c>
      <c r="F3362">
        <v>98.959100000000007</v>
      </c>
      <c r="G3362">
        <v>99.998000000000005</v>
      </c>
      <c r="H3362">
        <v>1114.25</v>
      </c>
      <c r="I3362">
        <v>1.0766</v>
      </c>
      <c r="J3362">
        <v>6.8901000000000003</v>
      </c>
      <c r="K3362">
        <v>356.35219999999998</v>
      </c>
      <c r="L3362" t="str">
        <v>#N/A N/A</v>
      </c>
      <c r="M3362" t="str">
        <v>#N/A N/A</v>
      </c>
      <c r="N3362">
        <v>1253.45</v>
      </c>
      <c r="O3362">
        <v>3.1749999999999998</v>
      </c>
      <c r="P3362">
        <v>7.8550000000000004</v>
      </c>
      <c r="Q3362">
        <v>3.89</v>
      </c>
      <c r="R3362">
        <v>1.17</v>
      </c>
      <c r="S3362">
        <v>1.65</v>
      </c>
      <c r="T3362">
        <v>1.51</v>
      </c>
      <c r="U3362">
        <v>1338</v>
      </c>
      <c r="V3362">
        <v>2361.13</v>
      </c>
      <c r="W3362">
        <v>5897.55</v>
      </c>
      <c r="X3362">
        <v>10437.51</v>
      </c>
      <c r="Y3362">
        <v>2166.98</v>
      </c>
      <c r="Z3362">
        <v>19217.48</v>
      </c>
    </row>
    <row r="3363" spans="2:26" x14ac:dyDescent="0.25">
      <c r="B3363" s="3">
        <v>42822</v>
      </c>
      <c r="C3363">
        <v>324.04000000000002</v>
      </c>
      <c r="D3363">
        <v>3.9912000000000001</v>
      </c>
      <c r="E3363">
        <v>98.15</v>
      </c>
      <c r="F3363">
        <v>99.000299999999996</v>
      </c>
      <c r="G3363">
        <v>99.712000000000003</v>
      </c>
      <c r="H3363">
        <v>1113.18</v>
      </c>
      <c r="I3363">
        <v>1.0813999999999999</v>
      </c>
      <c r="J3363">
        <v>6.8795000000000002</v>
      </c>
      <c r="K3363">
        <v>355.4631</v>
      </c>
      <c r="L3363" t="str">
        <v>#N/A N/A</v>
      </c>
      <c r="M3363" t="str">
        <v>#N/A N/A</v>
      </c>
      <c r="N3363">
        <v>1251.82</v>
      </c>
      <c r="O3363">
        <v>3.0960000000000001</v>
      </c>
      <c r="P3363">
        <v>7.8550000000000004</v>
      </c>
      <c r="Q3363">
        <v>3.94</v>
      </c>
      <c r="R3363">
        <v>1.17</v>
      </c>
      <c r="S3363">
        <v>1.66</v>
      </c>
      <c r="T3363">
        <v>1.51</v>
      </c>
      <c r="U3363">
        <v>1333</v>
      </c>
      <c r="V3363">
        <v>2358.5700000000002</v>
      </c>
      <c r="W3363">
        <v>5875.14</v>
      </c>
      <c r="X3363">
        <v>10425.89</v>
      </c>
      <c r="Y3363">
        <v>2163.31</v>
      </c>
      <c r="Z3363">
        <v>19202.87</v>
      </c>
    </row>
    <row r="3364" spans="2:26" x14ac:dyDescent="0.25">
      <c r="B3364" s="3">
        <v>42821</v>
      </c>
      <c r="C3364">
        <v>330.03</v>
      </c>
      <c r="D3364">
        <v>4.0583999999999998</v>
      </c>
      <c r="E3364">
        <v>98.15</v>
      </c>
      <c r="F3364">
        <v>99.038899999999998</v>
      </c>
      <c r="G3364">
        <v>99.165999999999997</v>
      </c>
      <c r="H3364">
        <v>1112.8800000000001</v>
      </c>
      <c r="I3364">
        <v>1.0864</v>
      </c>
      <c r="J3364">
        <v>6.8728999999999996</v>
      </c>
      <c r="K3364">
        <v>355.56540000000001</v>
      </c>
      <c r="L3364" t="str">
        <v>#N/A N/A</v>
      </c>
      <c r="M3364" t="str">
        <v>#N/A N/A</v>
      </c>
      <c r="N3364">
        <v>1254.8599999999999</v>
      </c>
      <c r="O3364">
        <v>3.052</v>
      </c>
      <c r="P3364">
        <v>7.8550000000000004</v>
      </c>
      <c r="Q3364">
        <v>4.04</v>
      </c>
      <c r="R3364">
        <v>1.18</v>
      </c>
      <c r="S3364">
        <v>1.66</v>
      </c>
      <c r="T3364">
        <v>1.5</v>
      </c>
      <c r="U3364">
        <v>1282</v>
      </c>
      <c r="V3364">
        <v>2341.59</v>
      </c>
      <c r="W3364">
        <v>5840.37</v>
      </c>
      <c r="X3364">
        <v>10362.02</v>
      </c>
      <c r="Y3364">
        <v>2155.66</v>
      </c>
      <c r="Z3364">
        <v>18985.59</v>
      </c>
    </row>
    <row r="3365" spans="2:26" x14ac:dyDescent="0.25">
      <c r="B3365" s="3">
        <v>42820</v>
      </c>
      <c r="C3365">
        <v>329.07</v>
      </c>
      <c r="D3365">
        <v>4.0342000000000002</v>
      </c>
      <c r="E3365">
        <v>98.24</v>
      </c>
      <c r="F3365">
        <v>99.068299999999994</v>
      </c>
      <c r="G3365">
        <v>99.626999999999995</v>
      </c>
      <c r="H3365">
        <v>1122.52</v>
      </c>
      <c r="I3365">
        <v>1.0798000000000001</v>
      </c>
      <c r="J3365">
        <v>6.8837000000000002</v>
      </c>
      <c r="K3365">
        <v>359.37970000000001</v>
      </c>
      <c r="L3365" t="str">
        <v>#N/A N/A</v>
      </c>
      <c r="M3365" t="str">
        <v>#N/A N/A</v>
      </c>
      <c r="N3365">
        <v>1243.57</v>
      </c>
      <c r="O3365">
        <v>3.0760000000000001</v>
      </c>
      <c r="P3365">
        <v>7.8550000000000004</v>
      </c>
      <c r="Q3365">
        <v>4.01</v>
      </c>
      <c r="R3365">
        <v>1.18</v>
      </c>
      <c r="S3365">
        <v>1.66</v>
      </c>
      <c r="T3365">
        <v>1.49</v>
      </c>
      <c r="U3365">
        <v>1240</v>
      </c>
      <c r="V3365">
        <v>2343.98</v>
      </c>
      <c r="W3365">
        <v>5828.74</v>
      </c>
      <c r="X3365">
        <v>10477.81</v>
      </c>
      <c r="Y3365">
        <v>2168.9499999999998</v>
      </c>
      <c r="Z3365">
        <v>19262.53</v>
      </c>
    </row>
    <row r="3366" spans="2:26" x14ac:dyDescent="0.25">
      <c r="B3366" s="3">
        <v>42819</v>
      </c>
      <c r="C3366">
        <v>329.07</v>
      </c>
      <c r="D3366">
        <v>4.0342000000000002</v>
      </c>
      <c r="E3366">
        <v>98.24</v>
      </c>
      <c r="F3366">
        <v>99.068299999999994</v>
      </c>
      <c r="G3366">
        <v>99.626999999999995</v>
      </c>
      <c r="H3366">
        <v>1122.52</v>
      </c>
      <c r="I3366">
        <v>1.0798000000000001</v>
      </c>
      <c r="J3366">
        <v>6.8837000000000002</v>
      </c>
      <c r="K3366">
        <v>359.37970000000001</v>
      </c>
      <c r="L3366" t="str">
        <v>#N/A N/A</v>
      </c>
      <c r="M3366" t="str">
        <v>#N/A N/A</v>
      </c>
      <c r="N3366">
        <v>1243.57</v>
      </c>
      <c r="O3366">
        <v>3.0760000000000001</v>
      </c>
      <c r="P3366">
        <v>7.8550000000000004</v>
      </c>
      <c r="Q3366">
        <v>4.01</v>
      </c>
      <c r="R3366">
        <v>1.18</v>
      </c>
      <c r="S3366">
        <v>1.66</v>
      </c>
      <c r="T3366">
        <v>1.49</v>
      </c>
      <c r="U3366">
        <v>1240</v>
      </c>
      <c r="V3366">
        <v>2343.98</v>
      </c>
      <c r="W3366">
        <v>5828.74</v>
      </c>
      <c r="X3366">
        <v>10477.81</v>
      </c>
      <c r="Y3366">
        <v>2168.9499999999998</v>
      </c>
      <c r="Z3366">
        <v>19262.53</v>
      </c>
    </row>
    <row r="3367" spans="2:26" x14ac:dyDescent="0.25">
      <c r="B3367" s="3">
        <v>42818</v>
      </c>
      <c r="C3367">
        <v>329.07</v>
      </c>
      <c r="D3367">
        <v>4.0342000000000002</v>
      </c>
      <c r="E3367">
        <v>98.23</v>
      </c>
      <c r="F3367">
        <v>99.068299999999994</v>
      </c>
      <c r="G3367">
        <v>99.626999999999995</v>
      </c>
      <c r="H3367">
        <v>1122.52</v>
      </c>
      <c r="I3367">
        <v>1.0798000000000001</v>
      </c>
      <c r="J3367">
        <v>6.8837000000000002</v>
      </c>
      <c r="K3367">
        <v>359.37970000000001</v>
      </c>
      <c r="L3367" t="str">
        <v>#N/A N/A</v>
      </c>
      <c r="M3367" t="str">
        <v>#N/A N/A</v>
      </c>
      <c r="N3367">
        <v>1243.57</v>
      </c>
      <c r="O3367">
        <v>3.0760000000000001</v>
      </c>
      <c r="P3367">
        <v>7.8550000000000004</v>
      </c>
      <c r="Q3367">
        <v>4.01</v>
      </c>
      <c r="R3367">
        <v>1.18</v>
      </c>
      <c r="S3367">
        <v>1.66</v>
      </c>
      <c r="T3367">
        <v>1.49</v>
      </c>
      <c r="U3367">
        <v>1240</v>
      </c>
      <c r="V3367">
        <v>2343.98</v>
      </c>
      <c r="W3367">
        <v>5828.74</v>
      </c>
      <c r="X3367">
        <v>10477.81</v>
      </c>
      <c r="Y3367">
        <v>2168.9499999999998</v>
      </c>
      <c r="Z3367">
        <v>19262.53</v>
      </c>
    </row>
    <row r="3368" spans="2:26" x14ac:dyDescent="0.25">
      <c r="B3368" s="3">
        <v>42817</v>
      </c>
      <c r="C3368">
        <v>330.4</v>
      </c>
      <c r="D3368">
        <v>4.0487000000000002</v>
      </c>
      <c r="E3368">
        <v>98.26</v>
      </c>
      <c r="F3368">
        <v>99.105400000000003</v>
      </c>
      <c r="G3368">
        <v>99.76</v>
      </c>
      <c r="H3368">
        <v>1122.25</v>
      </c>
      <c r="I3368">
        <v>1.0783</v>
      </c>
      <c r="J3368">
        <v>6.8863000000000003</v>
      </c>
      <c r="K3368">
        <v>357.42189999999999</v>
      </c>
      <c r="L3368" t="str">
        <v>#N/A N/A</v>
      </c>
      <c r="M3368" t="str">
        <v>#N/A N/A</v>
      </c>
      <c r="N3368">
        <v>1245.2</v>
      </c>
      <c r="O3368">
        <v>3.0510000000000002</v>
      </c>
      <c r="P3368">
        <v>7.8550000000000004</v>
      </c>
      <c r="Q3368">
        <v>4.03</v>
      </c>
      <c r="R3368">
        <v>1.18</v>
      </c>
      <c r="S3368">
        <v>1.66</v>
      </c>
      <c r="T3368">
        <v>1.49</v>
      </c>
      <c r="U3368">
        <v>1196</v>
      </c>
      <c r="V3368">
        <v>2345.96</v>
      </c>
      <c r="W3368">
        <v>5817.69</v>
      </c>
      <c r="X3368">
        <v>10487.45</v>
      </c>
      <c r="Y3368">
        <v>2172.7199999999998</v>
      </c>
      <c r="Z3368">
        <v>19085.310000000001</v>
      </c>
    </row>
    <row r="3369" spans="2:26" x14ac:dyDescent="0.25">
      <c r="B3369" s="3">
        <v>42816</v>
      </c>
      <c r="C3369">
        <v>333.87</v>
      </c>
      <c r="D3369">
        <v>4.0819999999999999</v>
      </c>
      <c r="E3369">
        <v>98.29</v>
      </c>
      <c r="F3369">
        <v>99.195499999999996</v>
      </c>
      <c r="G3369">
        <v>99.677000000000007</v>
      </c>
      <c r="H3369">
        <v>1123.3499999999999</v>
      </c>
      <c r="I3369">
        <v>1.0797000000000001</v>
      </c>
      <c r="J3369">
        <v>6.8818999999999999</v>
      </c>
      <c r="K3369">
        <v>361.84370000000001</v>
      </c>
      <c r="L3369" t="str">
        <v>#N/A N/A</v>
      </c>
      <c r="M3369" t="str">
        <v>#N/A N/A</v>
      </c>
      <c r="N3369">
        <v>1248.8399999999999</v>
      </c>
      <c r="O3369">
        <v>3.0110000000000001</v>
      </c>
      <c r="P3369">
        <v>7.8550000000000004</v>
      </c>
      <c r="Q3369">
        <v>4.0599999999999996</v>
      </c>
      <c r="R3369">
        <v>1.18</v>
      </c>
      <c r="S3369">
        <v>1.66</v>
      </c>
      <c r="T3369">
        <v>1.49</v>
      </c>
      <c r="U3369">
        <v>1190</v>
      </c>
      <c r="V3369">
        <v>2348.4499999999998</v>
      </c>
      <c r="W3369">
        <v>5821.64</v>
      </c>
      <c r="X3369">
        <v>10456.959999999999</v>
      </c>
      <c r="Y3369">
        <v>2168.3000000000002</v>
      </c>
      <c r="Z3369">
        <v>19041.38</v>
      </c>
    </row>
    <row r="3370" spans="2:26" x14ac:dyDescent="0.25">
      <c r="B3370" s="3">
        <v>42815</v>
      </c>
      <c r="C3370">
        <v>330.54</v>
      </c>
      <c r="D3370">
        <v>3.9931999999999999</v>
      </c>
      <c r="E3370">
        <v>98.37</v>
      </c>
      <c r="F3370">
        <v>99.245699999999999</v>
      </c>
      <c r="G3370">
        <v>99.813000000000002</v>
      </c>
      <c r="H3370">
        <v>1120.8499999999999</v>
      </c>
      <c r="I3370">
        <v>1.0810999999999999</v>
      </c>
      <c r="J3370">
        <v>6.8874000000000004</v>
      </c>
      <c r="K3370">
        <v>363.67230000000001</v>
      </c>
      <c r="L3370" t="str">
        <v>#N/A N/A</v>
      </c>
      <c r="M3370" t="str">
        <v>#N/A N/A</v>
      </c>
      <c r="N3370">
        <v>1244.81</v>
      </c>
      <c r="O3370">
        <v>3.093</v>
      </c>
      <c r="P3370">
        <v>7.8550000000000004</v>
      </c>
      <c r="Q3370">
        <v>3.95</v>
      </c>
      <c r="R3370">
        <v>1.17</v>
      </c>
      <c r="S3370">
        <v>1.65</v>
      </c>
      <c r="T3370">
        <v>1.49</v>
      </c>
      <c r="U3370">
        <v>1200</v>
      </c>
      <c r="V3370">
        <v>2344.02</v>
      </c>
      <c r="W3370">
        <v>5793.83</v>
      </c>
      <c r="X3370">
        <v>10644.15</v>
      </c>
      <c r="Y3370">
        <v>2178.38</v>
      </c>
      <c r="Z3370">
        <v>19455.88</v>
      </c>
    </row>
    <row r="3371" spans="2:26" x14ac:dyDescent="0.25">
      <c r="B3371" s="3">
        <v>42814</v>
      </c>
      <c r="C3371">
        <v>329.21</v>
      </c>
      <c r="D3371">
        <v>3.9497</v>
      </c>
      <c r="E3371">
        <v>98.42</v>
      </c>
      <c r="F3371">
        <v>99.268699999999995</v>
      </c>
      <c r="G3371">
        <v>100.41</v>
      </c>
      <c r="H3371">
        <v>1120.1300000000001</v>
      </c>
      <c r="I3371">
        <v>1.0739000000000001</v>
      </c>
      <c r="J3371">
        <v>6.9085000000000001</v>
      </c>
      <c r="K3371">
        <v>362.76409999999998</v>
      </c>
      <c r="L3371" t="str">
        <v>#N/A N/A</v>
      </c>
      <c r="M3371" t="str">
        <v>#N/A N/A</v>
      </c>
      <c r="N3371">
        <v>1234.24</v>
      </c>
      <c r="O3371">
        <v>3.0409999999999999</v>
      </c>
      <c r="P3371">
        <v>7.8550000000000004</v>
      </c>
      <c r="Q3371">
        <v>3.87</v>
      </c>
      <c r="R3371">
        <v>1.17</v>
      </c>
      <c r="S3371">
        <v>1.64</v>
      </c>
      <c r="T3371">
        <v>1.49</v>
      </c>
      <c r="U3371">
        <v>1205</v>
      </c>
      <c r="V3371">
        <v>2373.4699999999998</v>
      </c>
      <c r="W3371">
        <v>5901.53</v>
      </c>
      <c r="X3371">
        <v>10583.98</v>
      </c>
      <c r="Y3371">
        <v>2157.0100000000002</v>
      </c>
      <c r="Z3371">
        <v>19521.59</v>
      </c>
    </row>
    <row r="3372" spans="2:26" x14ac:dyDescent="0.25">
      <c r="B3372" s="3">
        <v>42813</v>
      </c>
      <c r="C3372">
        <v>328.63</v>
      </c>
      <c r="D3372">
        <v>3.9258000000000002</v>
      </c>
      <c r="E3372">
        <v>98.46</v>
      </c>
      <c r="F3372">
        <v>99.265500000000003</v>
      </c>
      <c r="G3372">
        <v>100.3</v>
      </c>
      <c r="H3372">
        <v>1131.4000000000001</v>
      </c>
      <c r="I3372">
        <v>1.0738000000000001</v>
      </c>
      <c r="J3372">
        <v>6.9034000000000004</v>
      </c>
      <c r="K3372">
        <v>365.42989999999998</v>
      </c>
      <c r="L3372" t="str">
        <v>#N/A N/A</v>
      </c>
      <c r="M3372" t="str">
        <v>#N/A N/A</v>
      </c>
      <c r="N3372">
        <v>1229.26</v>
      </c>
      <c r="O3372">
        <v>2.948</v>
      </c>
      <c r="P3372">
        <v>7.8550000000000004</v>
      </c>
      <c r="Q3372">
        <v>3.82</v>
      </c>
      <c r="R3372">
        <v>1.17</v>
      </c>
      <c r="S3372">
        <v>1.65</v>
      </c>
      <c r="T3372">
        <v>1.5</v>
      </c>
      <c r="U3372">
        <v>1196</v>
      </c>
      <c r="V3372">
        <v>2378.25</v>
      </c>
      <c r="W3372">
        <v>5901</v>
      </c>
      <c r="X3372">
        <v>10513.52</v>
      </c>
      <c r="Y3372">
        <v>2164.58</v>
      </c>
      <c r="Z3372">
        <v>19521.59</v>
      </c>
    </row>
    <row r="3373" spans="2:26" x14ac:dyDescent="0.25">
      <c r="B3373" s="3">
        <v>42812</v>
      </c>
      <c r="C3373">
        <v>328.63</v>
      </c>
      <c r="D3373">
        <v>3.9258000000000002</v>
      </c>
      <c r="E3373">
        <v>98.46</v>
      </c>
      <c r="F3373">
        <v>99.265500000000003</v>
      </c>
      <c r="G3373">
        <v>100.3</v>
      </c>
      <c r="H3373">
        <v>1131.4000000000001</v>
      </c>
      <c r="I3373">
        <v>1.0738000000000001</v>
      </c>
      <c r="J3373">
        <v>6.9034000000000004</v>
      </c>
      <c r="K3373">
        <v>365.42989999999998</v>
      </c>
      <c r="L3373" t="str">
        <v>#N/A N/A</v>
      </c>
      <c r="M3373" t="str">
        <v>#N/A N/A</v>
      </c>
      <c r="N3373">
        <v>1229.26</v>
      </c>
      <c r="O3373">
        <v>2.948</v>
      </c>
      <c r="P3373">
        <v>7.8550000000000004</v>
      </c>
      <c r="Q3373">
        <v>3.82</v>
      </c>
      <c r="R3373">
        <v>1.17</v>
      </c>
      <c r="S3373">
        <v>1.65</v>
      </c>
      <c r="T3373">
        <v>1.5</v>
      </c>
      <c r="U3373">
        <v>1196</v>
      </c>
      <c r="V3373">
        <v>2378.25</v>
      </c>
      <c r="W3373">
        <v>5901</v>
      </c>
      <c r="X3373">
        <v>10513.52</v>
      </c>
      <c r="Y3373">
        <v>2164.58</v>
      </c>
      <c r="Z3373">
        <v>19521.59</v>
      </c>
    </row>
    <row r="3374" spans="2:26" x14ac:dyDescent="0.25">
      <c r="B3374" s="3">
        <v>42811</v>
      </c>
      <c r="C3374">
        <v>328.63</v>
      </c>
      <c r="D3374">
        <v>3.9258000000000002</v>
      </c>
      <c r="E3374">
        <v>98.45</v>
      </c>
      <c r="F3374">
        <v>99.265500000000003</v>
      </c>
      <c r="G3374">
        <v>100.3</v>
      </c>
      <c r="H3374">
        <v>1131.4000000000001</v>
      </c>
      <c r="I3374">
        <v>1.0738000000000001</v>
      </c>
      <c r="J3374">
        <v>6.9034000000000004</v>
      </c>
      <c r="K3374">
        <v>365.42989999999998</v>
      </c>
      <c r="L3374" t="str">
        <v>#N/A N/A</v>
      </c>
      <c r="M3374" t="str">
        <v>#N/A N/A</v>
      </c>
      <c r="N3374">
        <v>1229.26</v>
      </c>
      <c r="O3374">
        <v>2.948</v>
      </c>
      <c r="P3374">
        <v>7.8550000000000004</v>
      </c>
      <c r="Q3374">
        <v>3.82</v>
      </c>
      <c r="R3374">
        <v>1.17</v>
      </c>
      <c r="S3374">
        <v>1.65</v>
      </c>
      <c r="T3374">
        <v>1.5</v>
      </c>
      <c r="U3374">
        <v>1196</v>
      </c>
      <c r="V3374">
        <v>2378.25</v>
      </c>
      <c r="W3374">
        <v>5901</v>
      </c>
      <c r="X3374">
        <v>10513.52</v>
      </c>
      <c r="Y3374">
        <v>2164.58</v>
      </c>
      <c r="Z3374">
        <v>19521.59</v>
      </c>
    </row>
    <row r="3375" spans="2:26" x14ac:dyDescent="0.25">
      <c r="B3375" s="3">
        <v>42810</v>
      </c>
      <c r="C3375">
        <v>329.52</v>
      </c>
      <c r="D3375">
        <v>3.9192</v>
      </c>
      <c r="E3375">
        <v>98.49</v>
      </c>
      <c r="F3375">
        <v>99.284599999999998</v>
      </c>
      <c r="G3375">
        <v>100.36</v>
      </c>
      <c r="H3375">
        <v>1131.8800000000001</v>
      </c>
      <c r="I3375">
        <v>1.0766</v>
      </c>
      <c r="J3375">
        <v>6.8979999999999997</v>
      </c>
      <c r="K3375">
        <v>361.8535</v>
      </c>
      <c r="L3375" t="str">
        <v>#N/A N/A</v>
      </c>
      <c r="M3375" t="str">
        <v>#N/A N/A</v>
      </c>
      <c r="N3375">
        <v>1226.6099999999999</v>
      </c>
      <c r="O3375">
        <v>2.9020000000000001</v>
      </c>
      <c r="P3375">
        <v>7.8550000000000004</v>
      </c>
      <c r="Q3375">
        <v>3.8</v>
      </c>
      <c r="R3375">
        <v>1.1599999999999999</v>
      </c>
      <c r="S3375">
        <v>1.64</v>
      </c>
      <c r="T3375">
        <v>1.5</v>
      </c>
      <c r="U3375">
        <v>1172</v>
      </c>
      <c r="V3375">
        <v>2381.38</v>
      </c>
      <c r="W3375">
        <v>5900.76</v>
      </c>
      <c r="X3375">
        <v>10526.46</v>
      </c>
      <c r="Y3375">
        <v>2150.08</v>
      </c>
      <c r="Z3375">
        <v>19590.14</v>
      </c>
    </row>
    <row r="3376" spans="2:26" x14ac:dyDescent="0.25">
      <c r="B3376" s="3">
        <v>42809</v>
      </c>
      <c r="C3376">
        <v>338.53</v>
      </c>
      <c r="D3376">
        <v>4.0186999999999999</v>
      </c>
      <c r="E3376">
        <v>98.48</v>
      </c>
      <c r="F3376">
        <v>99.354100000000003</v>
      </c>
      <c r="G3376">
        <v>100.74</v>
      </c>
      <c r="H3376">
        <v>1143.52</v>
      </c>
      <c r="I3376">
        <v>1.0733999999999999</v>
      </c>
      <c r="J3376">
        <v>6.9149000000000003</v>
      </c>
      <c r="K3376">
        <v>363.59859999999998</v>
      </c>
      <c r="L3376" t="str">
        <v>#N/A N/A</v>
      </c>
      <c r="M3376" t="str">
        <v>#N/A N/A</v>
      </c>
      <c r="N3376">
        <v>1219.8800000000001</v>
      </c>
      <c r="O3376">
        <v>2.9809999999999999</v>
      </c>
      <c r="P3376">
        <v>7.8550000000000004</v>
      </c>
      <c r="Q3376">
        <v>3.92</v>
      </c>
      <c r="R3376">
        <v>1.18</v>
      </c>
      <c r="S3376">
        <v>1.64</v>
      </c>
      <c r="T3376">
        <v>1.49</v>
      </c>
      <c r="U3376">
        <v>1147</v>
      </c>
      <c r="V3376">
        <v>2385.2600000000002</v>
      </c>
      <c r="W3376">
        <v>5900.05</v>
      </c>
      <c r="X3376">
        <v>10272.83</v>
      </c>
      <c r="Y3376">
        <v>2133</v>
      </c>
      <c r="Z3376">
        <v>19577.38</v>
      </c>
    </row>
    <row r="3377" spans="2:26" x14ac:dyDescent="0.25">
      <c r="B3377" s="3">
        <v>42808</v>
      </c>
      <c r="C3377">
        <v>337.27</v>
      </c>
      <c r="D3377">
        <v>3.9984000000000002</v>
      </c>
      <c r="E3377">
        <v>98.51</v>
      </c>
      <c r="F3377">
        <v>99.357299999999995</v>
      </c>
      <c r="G3377">
        <v>101.7</v>
      </c>
      <c r="H3377">
        <v>1148.9000000000001</v>
      </c>
      <c r="I3377">
        <v>1.0604</v>
      </c>
      <c r="J3377">
        <v>6.915</v>
      </c>
      <c r="K3377">
        <v>362.80270000000002</v>
      </c>
      <c r="L3377" t="str">
        <v>#N/A N/A</v>
      </c>
      <c r="M3377" t="str">
        <v>#N/A N/A</v>
      </c>
      <c r="N3377">
        <v>1199.1199999999999</v>
      </c>
      <c r="O3377">
        <v>2.9380000000000002</v>
      </c>
      <c r="P3377">
        <v>7.8550000000000004</v>
      </c>
      <c r="Q3377">
        <v>3.9</v>
      </c>
      <c r="R3377">
        <v>1.17</v>
      </c>
      <c r="S3377">
        <v>1.65</v>
      </c>
      <c r="T3377">
        <v>1.48</v>
      </c>
      <c r="U3377">
        <v>1112</v>
      </c>
      <c r="V3377">
        <v>2365.4499999999998</v>
      </c>
      <c r="W3377">
        <v>5856.82</v>
      </c>
      <c r="X3377">
        <v>10315.23</v>
      </c>
      <c r="Y3377">
        <v>2133.7800000000002</v>
      </c>
      <c r="Z3377">
        <v>19609.5</v>
      </c>
    </row>
    <row r="3378" spans="2:26" x14ac:dyDescent="0.25">
      <c r="B3378" s="3">
        <v>42807</v>
      </c>
      <c r="C3378">
        <v>329.91</v>
      </c>
      <c r="D3378">
        <v>3.9199000000000002</v>
      </c>
      <c r="E3378">
        <v>98.55</v>
      </c>
      <c r="F3378">
        <v>99.372900000000001</v>
      </c>
      <c r="G3378">
        <v>101.31</v>
      </c>
      <c r="H3378">
        <v>1144.28</v>
      </c>
      <c r="I3378">
        <v>1.0652999999999999</v>
      </c>
      <c r="J3378">
        <v>6.9142999999999999</v>
      </c>
      <c r="K3378">
        <v>364.07459999999998</v>
      </c>
      <c r="L3378" t="str">
        <v>#N/A N/A</v>
      </c>
      <c r="M3378" t="str">
        <v>#N/A N/A</v>
      </c>
      <c r="N3378">
        <v>1204.3</v>
      </c>
      <c r="O3378">
        <v>3.0430000000000001</v>
      </c>
      <c r="P3378">
        <v>7.8550000000000004</v>
      </c>
      <c r="Q3378">
        <v>3.81</v>
      </c>
      <c r="R3378">
        <v>1.1599999999999999</v>
      </c>
      <c r="S3378">
        <v>1.63</v>
      </c>
      <c r="T3378">
        <v>1.49</v>
      </c>
      <c r="U3378">
        <v>1099</v>
      </c>
      <c r="V3378">
        <v>2373.4699999999998</v>
      </c>
      <c r="W3378">
        <v>5875.78</v>
      </c>
      <c r="X3378">
        <v>10258.709999999999</v>
      </c>
      <c r="Y3378">
        <v>2117.59</v>
      </c>
      <c r="Z3378">
        <v>19633.75</v>
      </c>
    </row>
    <row r="3379" spans="2:26" x14ac:dyDescent="0.25">
      <c r="B3379" s="3">
        <v>42806</v>
      </c>
      <c r="C3379">
        <v>332.05</v>
      </c>
      <c r="D3379">
        <v>3.9060999999999999</v>
      </c>
      <c r="E3379">
        <v>98.58</v>
      </c>
      <c r="F3379">
        <v>99.388800000000003</v>
      </c>
      <c r="G3379">
        <v>101.25</v>
      </c>
      <c r="H3379">
        <v>1157.3800000000001</v>
      </c>
      <c r="I3379">
        <v>1.0672999999999999</v>
      </c>
      <c r="J3379">
        <v>6.9093</v>
      </c>
      <c r="K3379">
        <v>365.65679999999998</v>
      </c>
      <c r="L3379" t="str">
        <v>#N/A N/A</v>
      </c>
      <c r="M3379" t="str">
        <v>#N/A N/A</v>
      </c>
      <c r="N3379">
        <v>1204.6400000000001</v>
      </c>
      <c r="O3379">
        <v>3.008</v>
      </c>
      <c r="P3379">
        <v>7.8550000000000004</v>
      </c>
      <c r="Q3379">
        <v>3.78</v>
      </c>
      <c r="R3379">
        <v>1.1599999999999999</v>
      </c>
      <c r="S3379">
        <v>1.63</v>
      </c>
      <c r="T3379">
        <v>1.5</v>
      </c>
      <c r="U3379">
        <v>1086</v>
      </c>
      <c r="V3379">
        <v>2372.6</v>
      </c>
      <c r="W3379">
        <v>5861.73</v>
      </c>
      <c r="X3379">
        <v>10069.1</v>
      </c>
      <c r="Y3379">
        <v>2097.35</v>
      </c>
      <c r="Z3379">
        <v>19604.61</v>
      </c>
    </row>
    <row r="3380" spans="2:26" x14ac:dyDescent="0.25">
      <c r="B3380" s="3">
        <v>42805</v>
      </c>
      <c r="C3380">
        <v>332.05</v>
      </c>
      <c r="D3380">
        <v>3.9060999999999999</v>
      </c>
      <c r="E3380">
        <v>98.58</v>
      </c>
      <c r="F3380">
        <v>99.388800000000003</v>
      </c>
      <c r="G3380">
        <v>101.25</v>
      </c>
      <c r="H3380">
        <v>1157.3800000000001</v>
      </c>
      <c r="I3380">
        <v>1.0672999999999999</v>
      </c>
      <c r="J3380">
        <v>6.9093</v>
      </c>
      <c r="K3380">
        <v>365.65679999999998</v>
      </c>
      <c r="L3380" t="str">
        <v>#N/A N/A</v>
      </c>
      <c r="M3380" t="str">
        <v>#N/A N/A</v>
      </c>
      <c r="N3380">
        <v>1204.6400000000001</v>
      </c>
      <c r="O3380">
        <v>3.008</v>
      </c>
      <c r="P3380">
        <v>7.8550000000000004</v>
      </c>
      <c r="Q3380">
        <v>3.78</v>
      </c>
      <c r="R3380">
        <v>1.1599999999999999</v>
      </c>
      <c r="S3380">
        <v>1.63</v>
      </c>
      <c r="T3380">
        <v>1.5</v>
      </c>
      <c r="U3380">
        <v>1086</v>
      </c>
      <c r="V3380">
        <v>2372.6</v>
      </c>
      <c r="W3380">
        <v>5861.73</v>
      </c>
      <c r="X3380">
        <v>10069.1</v>
      </c>
      <c r="Y3380">
        <v>2097.35</v>
      </c>
      <c r="Z3380">
        <v>19604.61</v>
      </c>
    </row>
    <row r="3381" spans="2:26" x14ac:dyDescent="0.25">
      <c r="B3381" s="3">
        <v>42804</v>
      </c>
      <c r="C3381">
        <v>332.05</v>
      </c>
      <c r="D3381">
        <v>3.9060999999999999</v>
      </c>
      <c r="E3381">
        <v>98.55</v>
      </c>
      <c r="F3381">
        <v>99.388800000000003</v>
      </c>
      <c r="G3381">
        <v>101.25</v>
      </c>
      <c r="H3381">
        <v>1157.3800000000001</v>
      </c>
      <c r="I3381">
        <v>1.0672999999999999</v>
      </c>
      <c r="J3381">
        <v>6.9093</v>
      </c>
      <c r="K3381">
        <v>365.65679999999998</v>
      </c>
      <c r="L3381" t="str">
        <v>#N/A N/A</v>
      </c>
      <c r="M3381" t="str">
        <v>#N/A N/A</v>
      </c>
      <c r="N3381">
        <v>1204.6400000000001</v>
      </c>
      <c r="O3381">
        <v>3.008</v>
      </c>
      <c r="P3381">
        <v>7.8550000000000004</v>
      </c>
      <c r="Q3381">
        <v>3.78</v>
      </c>
      <c r="R3381">
        <v>1.1599999999999999</v>
      </c>
      <c r="S3381">
        <v>1.63</v>
      </c>
      <c r="T3381">
        <v>1.5</v>
      </c>
      <c r="U3381">
        <v>1086</v>
      </c>
      <c r="V3381">
        <v>2372.6</v>
      </c>
      <c r="W3381">
        <v>5861.73</v>
      </c>
      <c r="X3381">
        <v>10069.1</v>
      </c>
      <c r="Y3381">
        <v>2097.35</v>
      </c>
      <c r="Z3381">
        <v>19604.61</v>
      </c>
    </row>
    <row r="3382" spans="2:26" x14ac:dyDescent="0.25">
      <c r="B3382" s="3">
        <v>42803</v>
      </c>
      <c r="C3382">
        <v>332.39</v>
      </c>
      <c r="D3382">
        <v>3.9018000000000002</v>
      </c>
      <c r="E3382">
        <v>98.59</v>
      </c>
      <c r="F3382">
        <v>99.396500000000003</v>
      </c>
      <c r="G3382">
        <v>101.85</v>
      </c>
      <c r="H3382">
        <v>1157.8800000000001</v>
      </c>
      <c r="I3382">
        <v>1.0577000000000001</v>
      </c>
      <c r="J3382">
        <v>6.9109999999999996</v>
      </c>
      <c r="K3382">
        <v>363.30200000000002</v>
      </c>
      <c r="L3382" t="str">
        <v>#N/A N/A</v>
      </c>
      <c r="M3382" t="str">
        <v>#N/A N/A</v>
      </c>
      <c r="N3382">
        <v>1201.24</v>
      </c>
      <c r="O3382">
        <v>2.9740000000000002</v>
      </c>
      <c r="P3382">
        <v>7.8550000000000004</v>
      </c>
      <c r="Q3382">
        <v>3.76</v>
      </c>
      <c r="R3382">
        <v>1.1499999999999999</v>
      </c>
      <c r="S3382">
        <v>1.63</v>
      </c>
      <c r="T3382">
        <v>1.49</v>
      </c>
      <c r="U3382">
        <v>1064</v>
      </c>
      <c r="V3382">
        <v>2364.87</v>
      </c>
      <c r="W3382">
        <v>5838.81</v>
      </c>
      <c r="X3382">
        <v>10095.790000000001</v>
      </c>
      <c r="Y3382">
        <v>2091.06</v>
      </c>
      <c r="Z3382">
        <v>19318.580000000002</v>
      </c>
    </row>
    <row r="3383" spans="2:26" x14ac:dyDescent="0.25">
      <c r="B3383" s="3">
        <v>42802</v>
      </c>
      <c r="C3383">
        <v>327</v>
      </c>
      <c r="D3383">
        <v>3.8224999999999998</v>
      </c>
      <c r="E3383">
        <v>98.62</v>
      </c>
      <c r="F3383">
        <v>99.418000000000006</v>
      </c>
      <c r="G3383">
        <v>102.07</v>
      </c>
      <c r="H3383">
        <v>1145.57</v>
      </c>
      <c r="I3383">
        <v>1.0541</v>
      </c>
      <c r="J3383">
        <v>6.9131</v>
      </c>
      <c r="K3383">
        <v>365.22629999999998</v>
      </c>
      <c r="L3383" t="str">
        <v>#N/A N/A</v>
      </c>
      <c r="M3383" t="str">
        <v>#N/A N/A</v>
      </c>
      <c r="N3383">
        <v>1208.31</v>
      </c>
      <c r="O3383">
        <v>2.9009999999999998</v>
      </c>
      <c r="P3383">
        <v>7.8550000000000004</v>
      </c>
      <c r="Q3383">
        <v>3.68</v>
      </c>
      <c r="R3383">
        <v>1.1399999999999999</v>
      </c>
      <c r="S3383">
        <v>1.62</v>
      </c>
      <c r="T3383">
        <v>1.5</v>
      </c>
      <c r="U3383">
        <v>1045</v>
      </c>
      <c r="V3383">
        <v>2362.98</v>
      </c>
      <c r="W3383">
        <v>5837.55</v>
      </c>
      <c r="X3383">
        <v>10280.31</v>
      </c>
      <c r="Y3383">
        <v>2095.41</v>
      </c>
      <c r="Z3383">
        <v>19254.03</v>
      </c>
    </row>
    <row r="3384" spans="2:26" x14ac:dyDescent="0.25">
      <c r="B3384" s="3">
        <v>42801</v>
      </c>
      <c r="C3384">
        <v>321.64999999999998</v>
      </c>
      <c r="D3384">
        <v>3.7662</v>
      </c>
      <c r="E3384">
        <v>98.62</v>
      </c>
      <c r="F3384">
        <v>99.422200000000004</v>
      </c>
      <c r="G3384">
        <v>101.81</v>
      </c>
      <c r="H3384">
        <v>1146.18</v>
      </c>
      <c r="I3384">
        <v>1.0566</v>
      </c>
      <c r="J3384">
        <v>6.9024999999999999</v>
      </c>
      <c r="K3384">
        <v>368.8766</v>
      </c>
      <c r="L3384" t="str">
        <v>#N/A N/A</v>
      </c>
      <c r="M3384" t="str">
        <v>#N/A N/A</v>
      </c>
      <c r="N3384">
        <v>1215.8599999999999</v>
      </c>
      <c r="O3384">
        <v>2.8239999999999998</v>
      </c>
      <c r="P3384">
        <v>7.8550000000000004</v>
      </c>
      <c r="Q3384">
        <v>3.62</v>
      </c>
      <c r="R3384">
        <v>1.1200000000000001</v>
      </c>
      <c r="S3384">
        <v>1.6</v>
      </c>
      <c r="T3384">
        <v>1.5</v>
      </c>
      <c r="U3384">
        <v>1033</v>
      </c>
      <c r="V3384">
        <v>2368.39</v>
      </c>
      <c r="W3384">
        <v>5833.93</v>
      </c>
      <c r="X3384">
        <v>10229.68</v>
      </c>
      <c r="Y3384">
        <v>2094.0500000000002</v>
      </c>
      <c r="Z3384">
        <v>19344.150000000001</v>
      </c>
    </row>
    <row r="3385" spans="2:26" x14ac:dyDescent="0.25">
      <c r="B3385" s="3">
        <v>42800</v>
      </c>
      <c r="C3385">
        <v>324.23</v>
      </c>
      <c r="D3385">
        <v>3.7269999999999999</v>
      </c>
      <c r="E3385">
        <v>98.61</v>
      </c>
      <c r="F3385">
        <v>99.416799999999995</v>
      </c>
      <c r="G3385">
        <v>101.64</v>
      </c>
      <c r="H3385">
        <v>1157.8499999999999</v>
      </c>
      <c r="I3385">
        <v>1.0582</v>
      </c>
      <c r="J3385">
        <v>6.8970000000000002</v>
      </c>
      <c r="K3385">
        <v>368.04489999999998</v>
      </c>
      <c r="L3385" t="str">
        <v>#N/A N/A</v>
      </c>
      <c r="M3385" t="str">
        <v>#N/A N/A</v>
      </c>
      <c r="N3385">
        <v>1225.29</v>
      </c>
      <c r="O3385">
        <v>2.9009999999999998</v>
      </c>
      <c r="P3385">
        <v>7.8550000000000004</v>
      </c>
      <c r="Q3385">
        <v>3.55</v>
      </c>
      <c r="R3385">
        <v>1.1100000000000001</v>
      </c>
      <c r="S3385">
        <v>1.58</v>
      </c>
      <c r="T3385">
        <v>1.5</v>
      </c>
      <c r="U3385">
        <v>979</v>
      </c>
      <c r="V3385">
        <v>2375.31</v>
      </c>
      <c r="W3385">
        <v>5849.18</v>
      </c>
      <c r="X3385">
        <v>10171.1</v>
      </c>
      <c r="Y3385">
        <v>2081.36</v>
      </c>
      <c r="Z3385">
        <v>19379.14</v>
      </c>
    </row>
    <row r="3386" spans="2:26" x14ac:dyDescent="0.25">
      <c r="B3386" s="3">
        <v>42799</v>
      </c>
      <c r="C3386">
        <v>325.60000000000002</v>
      </c>
      <c r="D3386">
        <v>3.6930999999999998</v>
      </c>
      <c r="E3386">
        <v>98.61</v>
      </c>
      <c r="F3386">
        <v>99.4084</v>
      </c>
      <c r="G3386">
        <v>101.54</v>
      </c>
      <c r="H3386">
        <v>1156.22</v>
      </c>
      <c r="I3386">
        <v>1.0622</v>
      </c>
      <c r="J3386">
        <v>6.8971999999999998</v>
      </c>
      <c r="K3386">
        <v>369.7251</v>
      </c>
      <c r="L3386" t="str">
        <v>#N/A N/A</v>
      </c>
      <c r="M3386" t="str">
        <v>#N/A N/A</v>
      </c>
      <c r="N3386">
        <v>1234.81</v>
      </c>
      <c r="O3386">
        <v>2.827</v>
      </c>
      <c r="P3386">
        <v>7.8550000000000004</v>
      </c>
      <c r="Q3386">
        <v>3.49</v>
      </c>
      <c r="R3386">
        <v>1.1200000000000001</v>
      </c>
      <c r="S3386">
        <v>1.59</v>
      </c>
      <c r="T3386">
        <v>1.5</v>
      </c>
      <c r="U3386">
        <v>939</v>
      </c>
      <c r="V3386">
        <v>2383.12</v>
      </c>
      <c r="W3386">
        <v>5870.75</v>
      </c>
      <c r="X3386">
        <v>10144.469999999999</v>
      </c>
      <c r="Y3386">
        <v>2078.75</v>
      </c>
      <c r="Z3386">
        <v>19469.169999999998</v>
      </c>
    </row>
    <row r="3387" spans="2:26" x14ac:dyDescent="0.25">
      <c r="B3387" s="3">
        <v>42798</v>
      </c>
      <c r="C3387">
        <v>325.60000000000002</v>
      </c>
      <c r="D3387">
        <v>3.6930999999999998</v>
      </c>
      <c r="E3387">
        <v>98.61</v>
      </c>
      <c r="F3387">
        <v>99.4084</v>
      </c>
      <c r="G3387">
        <v>101.54</v>
      </c>
      <c r="H3387">
        <v>1156.22</v>
      </c>
      <c r="I3387">
        <v>1.0622</v>
      </c>
      <c r="J3387">
        <v>6.8971999999999998</v>
      </c>
      <c r="K3387">
        <v>369.7251</v>
      </c>
      <c r="L3387" t="str">
        <v>#N/A N/A</v>
      </c>
      <c r="M3387" t="str">
        <v>#N/A N/A</v>
      </c>
      <c r="N3387">
        <v>1234.81</v>
      </c>
      <c r="O3387">
        <v>2.827</v>
      </c>
      <c r="P3387">
        <v>7.8550000000000004</v>
      </c>
      <c r="Q3387">
        <v>3.49</v>
      </c>
      <c r="R3387">
        <v>1.1200000000000001</v>
      </c>
      <c r="S3387">
        <v>1.59</v>
      </c>
      <c r="T3387">
        <v>1.5</v>
      </c>
      <c r="U3387">
        <v>939</v>
      </c>
      <c r="V3387">
        <v>2383.12</v>
      </c>
      <c r="W3387">
        <v>5870.75</v>
      </c>
      <c r="X3387">
        <v>10144.469999999999</v>
      </c>
      <c r="Y3387">
        <v>2078.75</v>
      </c>
      <c r="Z3387">
        <v>19469.169999999998</v>
      </c>
    </row>
    <row r="3388" spans="2:26" x14ac:dyDescent="0.25">
      <c r="B3388" s="3">
        <v>42797</v>
      </c>
      <c r="C3388">
        <v>325.60000000000002</v>
      </c>
      <c r="D3388">
        <v>3.6930999999999998</v>
      </c>
      <c r="E3388">
        <v>98.45</v>
      </c>
      <c r="F3388">
        <v>99.4084</v>
      </c>
      <c r="G3388">
        <v>101.54</v>
      </c>
      <c r="H3388">
        <v>1156.22</v>
      </c>
      <c r="I3388">
        <v>1.0622</v>
      </c>
      <c r="J3388">
        <v>6.8971999999999998</v>
      </c>
      <c r="K3388">
        <v>369.7251</v>
      </c>
      <c r="L3388" t="str">
        <v>#N/A N/A</v>
      </c>
      <c r="M3388" t="str">
        <v>#N/A N/A</v>
      </c>
      <c r="N3388">
        <v>1234.81</v>
      </c>
      <c r="O3388">
        <v>2.827</v>
      </c>
      <c r="P3388">
        <v>7.8550000000000004</v>
      </c>
      <c r="Q3388">
        <v>3.49</v>
      </c>
      <c r="R3388">
        <v>1.1200000000000001</v>
      </c>
      <c r="S3388">
        <v>1.59</v>
      </c>
      <c r="T3388">
        <v>1.5</v>
      </c>
      <c r="U3388">
        <v>939</v>
      </c>
      <c r="V3388">
        <v>2383.12</v>
      </c>
      <c r="W3388">
        <v>5870.75</v>
      </c>
      <c r="X3388">
        <v>10144.469999999999</v>
      </c>
      <c r="Y3388">
        <v>2078.75</v>
      </c>
      <c r="Z3388">
        <v>19469.169999999998</v>
      </c>
    </row>
    <row r="3389" spans="2:26" x14ac:dyDescent="0.25">
      <c r="B3389" s="3">
        <v>42796</v>
      </c>
      <c r="C3389">
        <v>326.44</v>
      </c>
      <c r="D3389">
        <v>3.6613000000000002</v>
      </c>
      <c r="E3389">
        <v>98.46</v>
      </c>
      <c r="F3389">
        <v>99.399500000000003</v>
      </c>
      <c r="G3389">
        <v>102.2</v>
      </c>
      <c r="H3389">
        <v>1141.5999999999999</v>
      </c>
      <c r="I3389">
        <v>1.0507</v>
      </c>
      <c r="J3389">
        <v>6.8898999999999999</v>
      </c>
      <c r="K3389">
        <v>364.35</v>
      </c>
      <c r="L3389" t="str">
        <v>#N/A N/A</v>
      </c>
      <c r="M3389" t="str">
        <v>#N/A N/A</v>
      </c>
      <c r="N3389">
        <v>1234.25</v>
      </c>
      <c r="O3389">
        <v>2.8039999999999998</v>
      </c>
      <c r="P3389">
        <v>7.8550000000000004</v>
      </c>
      <c r="Q3389">
        <v>3.44</v>
      </c>
      <c r="R3389">
        <v>1.1200000000000001</v>
      </c>
      <c r="S3389">
        <v>1.59</v>
      </c>
      <c r="T3389">
        <v>1.51</v>
      </c>
      <c r="U3389">
        <v>904</v>
      </c>
      <c r="V3389">
        <v>2381.92</v>
      </c>
      <c r="W3389">
        <v>5861.22</v>
      </c>
      <c r="X3389">
        <v>10246.89</v>
      </c>
      <c r="Y3389">
        <v>2102.65</v>
      </c>
      <c r="Z3389">
        <v>19564.8</v>
      </c>
    </row>
    <row r="3390" spans="2:26" x14ac:dyDescent="0.25">
      <c r="B3390" s="3">
        <v>42795</v>
      </c>
      <c r="C3390">
        <v>327.39999999999998</v>
      </c>
      <c r="D3390">
        <v>3.6907000000000001</v>
      </c>
      <c r="E3390">
        <v>98.42</v>
      </c>
      <c r="F3390">
        <v>99.3917</v>
      </c>
      <c r="G3390">
        <v>101.78</v>
      </c>
      <c r="H3390">
        <v>1130.3499999999999</v>
      </c>
      <c r="I3390">
        <v>1.0547</v>
      </c>
      <c r="J3390">
        <v>6.8818999999999999</v>
      </c>
      <c r="K3390">
        <v>369.00990000000002</v>
      </c>
      <c r="L3390" t="str">
        <v>#N/A N/A</v>
      </c>
      <c r="M3390" t="str">
        <v>#N/A N/A</v>
      </c>
      <c r="N3390">
        <v>1249.69</v>
      </c>
      <c r="O3390">
        <v>2.7989999999999999</v>
      </c>
      <c r="P3390">
        <v>7.8550000000000004</v>
      </c>
      <c r="Q3390">
        <v>3.47</v>
      </c>
      <c r="R3390">
        <v>1.1200000000000001</v>
      </c>
      <c r="S3390">
        <v>1.59</v>
      </c>
      <c r="T3390">
        <v>1.51</v>
      </c>
      <c r="U3390">
        <v>871</v>
      </c>
      <c r="V3390">
        <v>2395.96</v>
      </c>
      <c r="W3390">
        <v>5904.03</v>
      </c>
      <c r="X3390">
        <v>10287.98</v>
      </c>
      <c r="Y3390">
        <v>2091.64</v>
      </c>
      <c r="Z3390">
        <v>19393.54</v>
      </c>
    </row>
    <row r="3391" spans="2:26" x14ac:dyDescent="0.25">
      <c r="B3391" s="3">
        <v>42794</v>
      </c>
      <c r="C3391">
        <v>333.9</v>
      </c>
      <c r="D3391">
        <v>3.8069000000000002</v>
      </c>
      <c r="E3391">
        <v>98.38</v>
      </c>
      <c r="F3391">
        <v>99.406599999999997</v>
      </c>
      <c r="G3391">
        <v>101.12</v>
      </c>
      <c r="H3391">
        <v>1130.3499999999999</v>
      </c>
      <c r="I3391">
        <v>1.0576000000000001</v>
      </c>
      <c r="J3391">
        <v>6.867</v>
      </c>
      <c r="K3391">
        <v>365.3329</v>
      </c>
      <c r="L3391" t="str">
        <v>#N/A N/A</v>
      </c>
      <c r="M3391" t="str">
        <v>#N/A N/A</v>
      </c>
      <c r="N3391">
        <v>1248.44</v>
      </c>
      <c r="O3391">
        <v>2.774</v>
      </c>
      <c r="P3391">
        <v>7.8550000000000004</v>
      </c>
      <c r="Q3391">
        <v>3.63</v>
      </c>
      <c r="R3391">
        <v>1.1499999999999999</v>
      </c>
      <c r="S3391">
        <v>1.62</v>
      </c>
      <c r="T3391">
        <v>1.45</v>
      </c>
      <c r="U3391">
        <v>859</v>
      </c>
      <c r="V3391">
        <v>2363.64</v>
      </c>
      <c r="W3391">
        <v>5825.44</v>
      </c>
      <c r="X3391">
        <v>10297.959999999999</v>
      </c>
      <c r="Y3391">
        <v>2091.64</v>
      </c>
      <c r="Z3391">
        <v>19118.990000000002</v>
      </c>
    </row>
    <row r="3392" spans="2:26" x14ac:dyDescent="0.25">
      <c r="B3392" s="3">
        <v>42793</v>
      </c>
      <c r="C3392">
        <v>333.28</v>
      </c>
      <c r="D3392">
        <v>3.8386999999999998</v>
      </c>
      <c r="E3392">
        <v>98.36</v>
      </c>
      <c r="F3392">
        <v>99.401899999999998</v>
      </c>
      <c r="G3392">
        <v>101.13</v>
      </c>
      <c r="H3392">
        <v>1133.75</v>
      </c>
      <c r="I3392">
        <v>1.0587</v>
      </c>
      <c r="J3392">
        <v>6.8708</v>
      </c>
      <c r="K3392">
        <v>364.72219999999999</v>
      </c>
      <c r="L3392" t="str">
        <v>#N/A N/A</v>
      </c>
      <c r="M3392" t="str">
        <v>#N/A N/A</v>
      </c>
      <c r="N3392">
        <v>1252.73</v>
      </c>
      <c r="O3392">
        <v>2.6930000000000001</v>
      </c>
      <c r="P3392">
        <v>7.8550000000000004</v>
      </c>
      <c r="Q3392">
        <v>3.67</v>
      </c>
      <c r="R3392">
        <v>1.1599999999999999</v>
      </c>
      <c r="S3392">
        <v>1.63</v>
      </c>
      <c r="T3392">
        <v>1.45</v>
      </c>
      <c r="U3392">
        <v>878</v>
      </c>
      <c r="V3392">
        <v>2369.75</v>
      </c>
      <c r="W3392">
        <v>5861.9</v>
      </c>
      <c r="X3392">
        <v>10330.85</v>
      </c>
      <c r="Y3392">
        <v>2085.52</v>
      </c>
      <c r="Z3392">
        <v>19107.47</v>
      </c>
    </row>
    <row r="3393" spans="2:26" x14ac:dyDescent="0.25">
      <c r="B3393" s="3">
        <v>42792</v>
      </c>
      <c r="C3393">
        <v>337.37</v>
      </c>
      <c r="D3393">
        <v>3.9026000000000001</v>
      </c>
      <c r="E3393">
        <v>98.33</v>
      </c>
      <c r="F3393">
        <v>99.390299999999996</v>
      </c>
      <c r="G3393">
        <v>101.09</v>
      </c>
      <c r="H3393">
        <v>1131.6500000000001</v>
      </c>
      <c r="I3393">
        <v>1.0563</v>
      </c>
      <c r="J3393">
        <v>6.8691000000000004</v>
      </c>
      <c r="K3393">
        <v>363.49110000000002</v>
      </c>
      <c r="L3393" t="str">
        <v>#N/A N/A</v>
      </c>
      <c r="M3393" t="str">
        <v>#N/A N/A</v>
      </c>
      <c r="N3393">
        <v>1257.19</v>
      </c>
      <c r="O3393">
        <v>2.6269999999999998</v>
      </c>
      <c r="P3393">
        <v>7.8550000000000004</v>
      </c>
      <c r="Q3393">
        <v>3.75</v>
      </c>
      <c r="R3393">
        <v>1.18</v>
      </c>
      <c r="S3393">
        <v>1.63</v>
      </c>
      <c r="T3393">
        <v>1.46</v>
      </c>
      <c r="U3393">
        <v>875</v>
      </c>
      <c r="V3393">
        <v>2367.34</v>
      </c>
      <c r="W3393">
        <v>5845.31</v>
      </c>
      <c r="X3393">
        <v>10418.66</v>
      </c>
      <c r="Y3393">
        <v>2094.12</v>
      </c>
      <c r="Z3393">
        <v>19283.54</v>
      </c>
    </row>
    <row r="3394" spans="2:26" x14ac:dyDescent="0.25">
      <c r="B3394" s="3">
        <v>42791</v>
      </c>
      <c r="C3394">
        <v>337.37</v>
      </c>
      <c r="D3394">
        <v>3.9026000000000001</v>
      </c>
      <c r="E3394">
        <v>98.33</v>
      </c>
      <c r="F3394">
        <v>99.390299999999996</v>
      </c>
      <c r="G3394">
        <v>101.09</v>
      </c>
      <c r="H3394">
        <v>1131.6500000000001</v>
      </c>
      <c r="I3394">
        <v>1.0563</v>
      </c>
      <c r="J3394">
        <v>6.8691000000000004</v>
      </c>
      <c r="K3394">
        <v>363.49110000000002</v>
      </c>
      <c r="L3394" t="str">
        <v>#N/A N/A</v>
      </c>
      <c r="M3394" t="str">
        <v>#N/A N/A</v>
      </c>
      <c r="N3394">
        <v>1257.19</v>
      </c>
      <c r="O3394">
        <v>2.6269999999999998</v>
      </c>
      <c r="P3394">
        <v>7.8550000000000004</v>
      </c>
      <c r="Q3394">
        <v>3.75</v>
      </c>
      <c r="R3394">
        <v>1.18</v>
      </c>
      <c r="S3394">
        <v>1.63</v>
      </c>
      <c r="T3394">
        <v>1.46</v>
      </c>
      <c r="U3394">
        <v>875</v>
      </c>
      <c r="V3394">
        <v>2367.34</v>
      </c>
      <c r="W3394">
        <v>5845.31</v>
      </c>
      <c r="X3394">
        <v>10418.66</v>
      </c>
      <c r="Y3394">
        <v>2094.12</v>
      </c>
      <c r="Z3394">
        <v>19283.54</v>
      </c>
    </row>
    <row r="3395" spans="2:26" x14ac:dyDescent="0.25">
      <c r="B3395" s="3">
        <v>42790</v>
      </c>
      <c r="C3395">
        <v>337.37</v>
      </c>
      <c r="D3395">
        <v>3.9026000000000001</v>
      </c>
      <c r="E3395">
        <v>98.29</v>
      </c>
      <c r="F3395">
        <v>99.390299999999996</v>
      </c>
      <c r="G3395">
        <v>101.09</v>
      </c>
      <c r="H3395">
        <v>1131.6500000000001</v>
      </c>
      <c r="I3395">
        <v>1.0563</v>
      </c>
      <c r="J3395">
        <v>6.8691000000000004</v>
      </c>
      <c r="K3395">
        <v>363.49110000000002</v>
      </c>
      <c r="L3395" t="str">
        <v>#N/A N/A</v>
      </c>
      <c r="M3395" t="str">
        <v>#N/A N/A</v>
      </c>
      <c r="N3395">
        <v>1257.19</v>
      </c>
      <c r="O3395">
        <v>2.6269999999999998</v>
      </c>
      <c r="P3395">
        <v>7.8550000000000004</v>
      </c>
      <c r="Q3395">
        <v>3.75</v>
      </c>
      <c r="R3395">
        <v>1.18</v>
      </c>
      <c r="S3395">
        <v>1.63</v>
      </c>
      <c r="T3395">
        <v>1.46</v>
      </c>
      <c r="U3395">
        <v>875</v>
      </c>
      <c r="V3395">
        <v>2367.34</v>
      </c>
      <c r="W3395">
        <v>5845.31</v>
      </c>
      <c r="X3395">
        <v>10418.66</v>
      </c>
      <c r="Y3395">
        <v>2094.12</v>
      </c>
      <c r="Z3395">
        <v>19283.54</v>
      </c>
    </row>
    <row r="3396" spans="2:26" x14ac:dyDescent="0.25">
      <c r="B3396" s="3">
        <v>42789</v>
      </c>
      <c r="C3396">
        <v>333.18</v>
      </c>
      <c r="D3396">
        <v>3.8491</v>
      </c>
      <c r="E3396">
        <v>98.28</v>
      </c>
      <c r="F3396">
        <v>99.371700000000004</v>
      </c>
      <c r="G3396">
        <v>101.05</v>
      </c>
      <c r="H3396">
        <v>1137.47</v>
      </c>
      <c r="I3396">
        <v>1.0582</v>
      </c>
      <c r="J3396">
        <v>6.8661000000000003</v>
      </c>
      <c r="K3396">
        <v>370.36700000000002</v>
      </c>
      <c r="L3396" t="str">
        <v>#N/A N/A</v>
      </c>
      <c r="M3396" t="str">
        <v>#N/A N/A</v>
      </c>
      <c r="N3396">
        <v>1249.56</v>
      </c>
      <c r="O3396">
        <v>2.617</v>
      </c>
      <c r="P3396">
        <v>7.8550000000000004</v>
      </c>
      <c r="Q3396">
        <v>3.69</v>
      </c>
      <c r="R3396">
        <v>1.17</v>
      </c>
      <c r="S3396">
        <v>1.63</v>
      </c>
      <c r="T3396">
        <v>1.45</v>
      </c>
      <c r="U3396">
        <v>856</v>
      </c>
      <c r="V3396">
        <v>2363.81</v>
      </c>
      <c r="W3396">
        <v>5835.51</v>
      </c>
      <c r="X3396">
        <v>10521.53</v>
      </c>
      <c r="Y3396">
        <v>2107.63</v>
      </c>
      <c r="Z3396">
        <v>19371.46</v>
      </c>
    </row>
    <row r="3397" spans="2:26" x14ac:dyDescent="0.25">
      <c r="B3397" s="3">
        <v>42788</v>
      </c>
      <c r="C3397">
        <v>333.6</v>
      </c>
      <c r="D3397">
        <v>3.8555999999999999</v>
      </c>
      <c r="E3397">
        <v>98.25</v>
      </c>
      <c r="F3397">
        <v>99.351299999999995</v>
      </c>
      <c r="G3397">
        <v>101.22</v>
      </c>
      <c r="H3397">
        <v>1142.52</v>
      </c>
      <c r="I3397">
        <v>1.0558000000000001</v>
      </c>
      <c r="J3397">
        <v>6.8777999999999997</v>
      </c>
      <c r="K3397">
        <v>371.8768</v>
      </c>
      <c r="L3397" t="str">
        <v>#N/A N/A</v>
      </c>
      <c r="M3397" t="str">
        <v>#N/A N/A</v>
      </c>
      <c r="N3397">
        <v>1237.44</v>
      </c>
      <c r="O3397">
        <v>2.5920000000000001</v>
      </c>
      <c r="P3397">
        <v>7.8550000000000004</v>
      </c>
      <c r="Q3397">
        <v>3.7</v>
      </c>
      <c r="R3397">
        <v>1.18</v>
      </c>
      <c r="S3397">
        <v>1.64</v>
      </c>
      <c r="T3397">
        <v>1.46</v>
      </c>
      <c r="U3397">
        <v>806</v>
      </c>
      <c r="V3397">
        <v>2362.8200000000002</v>
      </c>
      <c r="W3397">
        <v>5860.63</v>
      </c>
      <c r="X3397">
        <v>10537.58</v>
      </c>
      <c r="Y3397">
        <v>2106.61</v>
      </c>
      <c r="Z3397">
        <v>19379.87</v>
      </c>
    </row>
    <row r="3398" spans="2:26" x14ac:dyDescent="0.25">
      <c r="B3398" s="3">
        <v>42787</v>
      </c>
      <c r="C3398">
        <v>336.84</v>
      </c>
      <c r="D3398">
        <v>3.8713000000000002</v>
      </c>
      <c r="E3398">
        <v>98.22</v>
      </c>
      <c r="F3398">
        <v>99.316500000000005</v>
      </c>
      <c r="G3398">
        <v>101.37</v>
      </c>
      <c r="H3398">
        <v>1146.1300000000001</v>
      </c>
      <c r="I3398">
        <v>1.0536000000000001</v>
      </c>
      <c r="J3398">
        <v>6.8840000000000003</v>
      </c>
      <c r="K3398">
        <v>369.5376</v>
      </c>
      <c r="L3398" t="str">
        <v>#N/A N/A</v>
      </c>
      <c r="M3398" t="str">
        <v>#N/A N/A</v>
      </c>
      <c r="N3398">
        <v>1235.74</v>
      </c>
      <c r="O3398">
        <v>2.5640000000000001</v>
      </c>
      <c r="P3398">
        <v>7.8550000000000004</v>
      </c>
      <c r="Q3398">
        <v>3.72</v>
      </c>
      <c r="R3398">
        <v>1.19</v>
      </c>
      <c r="S3398">
        <v>1.65</v>
      </c>
      <c r="T3398">
        <v>1.46</v>
      </c>
      <c r="U3398">
        <v>778</v>
      </c>
      <c r="V3398">
        <v>2365.38</v>
      </c>
      <c r="W3398">
        <v>5865.95</v>
      </c>
      <c r="X3398">
        <v>10408.56</v>
      </c>
      <c r="Y3398">
        <v>2102.9299999999998</v>
      </c>
      <c r="Z3398">
        <v>19381.439999999999</v>
      </c>
    </row>
    <row r="3399" spans="2:26" x14ac:dyDescent="0.25">
      <c r="B3399" s="3">
        <v>42786</v>
      </c>
      <c r="C3399">
        <v>340.18</v>
      </c>
      <c r="D3399">
        <v>3.9081000000000001</v>
      </c>
      <c r="E3399">
        <v>98.19</v>
      </c>
      <c r="F3399">
        <v>99.288499999999999</v>
      </c>
      <c r="G3399">
        <v>100.95</v>
      </c>
      <c r="H3399">
        <v>1147.45</v>
      </c>
      <c r="I3399">
        <v>1.0613999999999999</v>
      </c>
      <c r="J3399">
        <v>6.8784999999999998</v>
      </c>
      <c r="K3399">
        <v>371.03210000000001</v>
      </c>
      <c r="L3399" t="str">
        <v>#N/A N/A</v>
      </c>
      <c r="M3399" t="str">
        <v>#N/A N/A</v>
      </c>
      <c r="N3399">
        <v>1238.47</v>
      </c>
      <c r="O3399">
        <v>2.8340000000000001</v>
      </c>
      <c r="P3399">
        <v>7.8550000000000004</v>
      </c>
      <c r="Q3399">
        <v>3.77</v>
      </c>
      <c r="R3399">
        <v>1.19</v>
      </c>
      <c r="S3399">
        <v>1.65</v>
      </c>
      <c r="T3399">
        <v>1.46</v>
      </c>
      <c r="U3399">
        <v>757</v>
      </c>
      <c r="V3399">
        <v>2351.16</v>
      </c>
      <c r="W3399">
        <v>5838.58</v>
      </c>
      <c r="X3399">
        <v>10445.48</v>
      </c>
      <c r="Y3399">
        <v>2084.39</v>
      </c>
      <c r="Z3399">
        <v>19251.080000000002</v>
      </c>
    </row>
    <row r="3400" spans="2:26" x14ac:dyDescent="0.25">
      <c r="B3400" s="3">
        <v>42785</v>
      </c>
      <c r="C3400">
        <v>340.18</v>
      </c>
      <c r="D3400">
        <v>3.9062000000000001</v>
      </c>
      <c r="E3400">
        <v>98.19</v>
      </c>
      <c r="F3400">
        <v>99.180999999999997</v>
      </c>
      <c r="G3400">
        <v>100.95</v>
      </c>
      <c r="H3400">
        <v>1146.75</v>
      </c>
      <c r="I3400">
        <v>1.0616000000000001</v>
      </c>
      <c r="J3400">
        <v>6.8665000000000003</v>
      </c>
      <c r="K3400">
        <v>370.5419</v>
      </c>
      <c r="L3400" t="str">
        <v>#N/A N/A</v>
      </c>
      <c r="M3400" t="str">
        <v>#N/A N/A</v>
      </c>
      <c r="N3400">
        <v>1234.5999999999999</v>
      </c>
      <c r="O3400">
        <v>2.8340000000000001</v>
      </c>
      <c r="P3400">
        <v>7.8550000000000004</v>
      </c>
      <c r="Q3400">
        <v>3.77</v>
      </c>
      <c r="R3400">
        <v>1.19</v>
      </c>
      <c r="S3400">
        <v>1.65</v>
      </c>
      <c r="T3400">
        <v>1.46</v>
      </c>
      <c r="U3400">
        <v>741</v>
      </c>
      <c r="V3400">
        <v>2351.16</v>
      </c>
      <c r="W3400">
        <v>5838.58</v>
      </c>
      <c r="X3400">
        <v>10360.129999999999</v>
      </c>
      <c r="Y3400">
        <v>2080.58</v>
      </c>
      <c r="Z3400">
        <v>19234.62</v>
      </c>
    </row>
    <row r="3401" spans="2:26" x14ac:dyDescent="0.25">
      <c r="B3401" s="3">
        <v>42784</v>
      </c>
      <c r="C3401">
        <v>340.18</v>
      </c>
      <c r="D3401">
        <v>3.9062000000000001</v>
      </c>
      <c r="E3401">
        <v>98.19</v>
      </c>
      <c r="F3401">
        <v>99.180999999999997</v>
      </c>
      <c r="G3401">
        <v>100.95</v>
      </c>
      <c r="H3401">
        <v>1146.75</v>
      </c>
      <c r="I3401">
        <v>1.0616000000000001</v>
      </c>
      <c r="J3401">
        <v>6.8665000000000003</v>
      </c>
      <c r="K3401">
        <v>370.5419</v>
      </c>
      <c r="L3401" t="str">
        <v>#N/A N/A</v>
      </c>
      <c r="M3401" t="str">
        <v>#N/A N/A</v>
      </c>
      <c r="N3401">
        <v>1234.5999999999999</v>
      </c>
      <c r="O3401">
        <v>2.8340000000000001</v>
      </c>
      <c r="P3401">
        <v>7.8550000000000004</v>
      </c>
      <c r="Q3401">
        <v>3.77</v>
      </c>
      <c r="R3401">
        <v>1.19</v>
      </c>
      <c r="S3401">
        <v>1.65</v>
      </c>
      <c r="T3401">
        <v>1.46</v>
      </c>
      <c r="U3401">
        <v>741</v>
      </c>
      <c r="V3401">
        <v>2351.16</v>
      </c>
      <c r="W3401">
        <v>5838.58</v>
      </c>
      <c r="X3401">
        <v>10360.129999999999</v>
      </c>
      <c r="Y3401">
        <v>2080.58</v>
      </c>
      <c r="Z3401">
        <v>19234.62</v>
      </c>
    </row>
    <row r="3402" spans="2:26" x14ac:dyDescent="0.25">
      <c r="B3402" s="3">
        <v>42783</v>
      </c>
      <c r="C3402">
        <v>340.18</v>
      </c>
      <c r="D3402">
        <v>3.9062000000000001</v>
      </c>
      <c r="E3402">
        <v>98.16</v>
      </c>
      <c r="F3402">
        <v>99.180999999999997</v>
      </c>
      <c r="G3402">
        <v>100.95</v>
      </c>
      <c r="H3402">
        <v>1146.75</v>
      </c>
      <c r="I3402">
        <v>1.0616000000000001</v>
      </c>
      <c r="J3402">
        <v>6.8665000000000003</v>
      </c>
      <c r="K3402">
        <v>370.5419</v>
      </c>
      <c r="L3402" t="str">
        <v>#N/A N/A</v>
      </c>
      <c r="M3402" t="str">
        <v>#N/A N/A</v>
      </c>
      <c r="N3402">
        <v>1234.5999999999999</v>
      </c>
      <c r="O3402">
        <v>2.8340000000000001</v>
      </c>
      <c r="P3402">
        <v>7.8550000000000004</v>
      </c>
      <c r="Q3402">
        <v>3.77</v>
      </c>
      <c r="R3402">
        <v>1.19</v>
      </c>
      <c r="S3402">
        <v>1.65</v>
      </c>
      <c r="T3402">
        <v>1.46</v>
      </c>
      <c r="U3402">
        <v>741</v>
      </c>
      <c r="V3402">
        <v>2351.16</v>
      </c>
      <c r="W3402">
        <v>5838.58</v>
      </c>
      <c r="X3402">
        <v>10360.129999999999</v>
      </c>
      <c r="Y3402">
        <v>2080.58</v>
      </c>
      <c r="Z3402">
        <v>19234.62</v>
      </c>
    </row>
    <row r="3403" spans="2:26" x14ac:dyDescent="0.25">
      <c r="B3403" s="3">
        <v>42782</v>
      </c>
      <c r="C3403">
        <v>337.19</v>
      </c>
      <c r="D3403">
        <v>3.8428</v>
      </c>
      <c r="E3403">
        <v>98.18</v>
      </c>
      <c r="F3403">
        <v>99.203500000000005</v>
      </c>
      <c r="G3403">
        <v>100.44</v>
      </c>
      <c r="H3403">
        <v>1141.55</v>
      </c>
      <c r="I3403">
        <v>1.0673999999999999</v>
      </c>
      <c r="J3403">
        <v>6.8529999999999998</v>
      </c>
      <c r="K3403">
        <v>369.69920000000002</v>
      </c>
      <c r="L3403" t="str">
        <v>#N/A N/A</v>
      </c>
      <c r="M3403" t="str">
        <v>#N/A N/A</v>
      </c>
      <c r="N3403">
        <v>1239.04</v>
      </c>
      <c r="O3403">
        <v>2.8540000000000001</v>
      </c>
      <c r="P3403">
        <v>7.8550000000000004</v>
      </c>
      <c r="Q3403">
        <v>3.73</v>
      </c>
      <c r="R3403">
        <v>1.18</v>
      </c>
      <c r="S3403">
        <v>1.64</v>
      </c>
      <c r="T3403">
        <v>1.46</v>
      </c>
      <c r="U3403">
        <v>710</v>
      </c>
      <c r="V3403">
        <v>2347.2199999999998</v>
      </c>
      <c r="W3403">
        <v>5814.9</v>
      </c>
      <c r="X3403">
        <v>10455.02</v>
      </c>
      <c r="Y3403">
        <v>2081.84</v>
      </c>
      <c r="Z3403">
        <v>19347.53</v>
      </c>
    </row>
    <row r="3404" spans="2:26" x14ac:dyDescent="0.25">
      <c r="B3404" s="3">
        <v>42781</v>
      </c>
      <c r="C3404">
        <v>333.01</v>
      </c>
      <c r="D3404">
        <v>3.8167</v>
      </c>
      <c r="E3404">
        <v>98.17</v>
      </c>
      <c r="F3404">
        <v>99.169399999999996</v>
      </c>
      <c r="G3404">
        <v>101.18</v>
      </c>
      <c r="H3404">
        <v>1142.18</v>
      </c>
      <c r="I3404">
        <v>1.0601</v>
      </c>
      <c r="J3404">
        <v>6.8711000000000002</v>
      </c>
      <c r="K3404">
        <v>371.06580000000002</v>
      </c>
      <c r="L3404" t="str">
        <v>#N/A N/A</v>
      </c>
      <c r="M3404" t="str">
        <v>#N/A N/A</v>
      </c>
      <c r="N3404">
        <v>1233.7</v>
      </c>
      <c r="O3404">
        <v>2.9249999999999998</v>
      </c>
      <c r="P3404">
        <v>7.8550000000000004</v>
      </c>
      <c r="Q3404">
        <v>3.67</v>
      </c>
      <c r="R3404">
        <v>1.18</v>
      </c>
      <c r="S3404">
        <v>1.64</v>
      </c>
      <c r="T3404">
        <v>1.46</v>
      </c>
      <c r="U3404">
        <v>688</v>
      </c>
      <c r="V3404">
        <v>2349.25</v>
      </c>
      <c r="W3404">
        <v>5819.44</v>
      </c>
      <c r="X3404">
        <v>10436.040000000001</v>
      </c>
      <c r="Y3404">
        <v>2083.86</v>
      </c>
      <c r="Z3404">
        <v>19437.98</v>
      </c>
    </row>
    <row r="3405" spans="2:26" x14ac:dyDescent="0.25">
      <c r="B3405" s="3">
        <v>42780</v>
      </c>
      <c r="C3405">
        <v>330.48</v>
      </c>
      <c r="D3405">
        <v>3.8433999999999999</v>
      </c>
      <c r="E3405">
        <v>98.14</v>
      </c>
      <c r="F3405">
        <v>99.137799999999999</v>
      </c>
      <c r="G3405">
        <v>101.25</v>
      </c>
      <c r="H3405">
        <v>1137.4000000000001</v>
      </c>
      <c r="I3405">
        <v>1.0578000000000001</v>
      </c>
      <c r="J3405">
        <v>6.8674999999999997</v>
      </c>
      <c r="K3405">
        <v>369.17380000000003</v>
      </c>
      <c r="L3405" t="str">
        <v>#N/A N/A</v>
      </c>
      <c r="M3405" t="str">
        <v>#N/A N/A</v>
      </c>
      <c r="N3405">
        <v>1228.1300000000001</v>
      </c>
      <c r="O3405">
        <v>2.9049999999999998</v>
      </c>
      <c r="P3405">
        <v>7.8550000000000004</v>
      </c>
      <c r="Q3405">
        <v>3.71</v>
      </c>
      <c r="R3405">
        <v>1.19</v>
      </c>
      <c r="S3405">
        <v>1.65</v>
      </c>
      <c r="T3405">
        <v>1.46</v>
      </c>
      <c r="U3405">
        <v>685</v>
      </c>
      <c r="V3405">
        <v>2337.58</v>
      </c>
      <c r="W3405">
        <v>5782.57</v>
      </c>
      <c r="X3405">
        <v>10254.44</v>
      </c>
      <c r="Y3405">
        <v>2074.5700000000002</v>
      </c>
      <c r="Z3405">
        <v>19238.98</v>
      </c>
    </row>
    <row r="3406" spans="2:26" x14ac:dyDescent="0.25">
      <c r="B3406" s="3">
        <v>42779</v>
      </c>
      <c r="C3406">
        <v>332.92</v>
      </c>
      <c r="D3406">
        <v>3.8835000000000002</v>
      </c>
      <c r="E3406">
        <v>98.13</v>
      </c>
      <c r="F3406">
        <v>99.132000000000005</v>
      </c>
      <c r="G3406">
        <v>100.96</v>
      </c>
      <c r="H3406">
        <v>1151.93</v>
      </c>
      <c r="I3406">
        <v>1.0598000000000001</v>
      </c>
      <c r="J3406">
        <v>6.8802000000000003</v>
      </c>
      <c r="K3406">
        <v>369.67230000000001</v>
      </c>
      <c r="L3406" t="str">
        <v>#N/A N/A</v>
      </c>
      <c r="M3406" t="str">
        <v>#N/A N/A</v>
      </c>
      <c r="N3406">
        <v>1225.26</v>
      </c>
      <c r="O3406">
        <v>2.944</v>
      </c>
      <c r="P3406">
        <v>7.8550000000000004</v>
      </c>
      <c r="Q3406">
        <v>3.75</v>
      </c>
      <c r="R3406">
        <v>1.2</v>
      </c>
      <c r="S3406">
        <v>1.66</v>
      </c>
      <c r="T3406">
        <v>1.47</v>
      </c>
      <c r="U3406">
        <v>688</v>
      </c>
      <c r="V3406">
        <v>2328.25</v>
      </c>
      <c r="W3406">
        <v>5763.96</v>
      </c>
      <c r="X3406">
        <v>10257.84</v>
      </c>
      <c r="Y3406">
        <v>2078.65</v>
      </c>
      <c r="Z3406">
        <v>19459.150000000001</v>
      </c>
    </row>
    <row r="3407" spans="2:26" x14ac:dyDescent="0.25">
      <c r="B3407" s="3">
        <v>42778</v>
      </c>
      <c r="C3407">
        <v>336.58</v>
      </c>
      <c r="D3407">
        <v>3.9270999999999998</v>
      </c>
      <c r="E3407">
        <v>98.12</v>
      </c>
      <c r="F3407">
        <v>99.123500000000007</v>
      </c>
      <c r="G3407">
        <v>100.8</v>
      </c>
      <c r="H3407">
        <v>1150.6500000000001</v>
      </c>
      <c r="I3407">
        <v>1.0643</v>
      </c>
      <c r="J3407">
        <v>6.8784999999999998</v>
      </c>
      <c r="K3407">
        <v>367.90789999999998</v>
      </c>
      <c r="L3407" t="str">
        <v>#N/A N/A</v>
      </c>
      <c r="M3407" t="str">
        <v>#N/A N/A</v>
      </c>
      <c r="N3407">
        <v>1233.6199999999999</v>
      </c>
      <c r="O3407">
        <v>3.0339999999999998</v>
      </c>
      <c r="P3407">
        <v>7.8550000000000004</v>
      </c>
      <c r="Q3407">
        <v>3.8</v>
      </c>
      <c r="R3407">
        <v>1.21</v>
      </c>
      <c r="S3407">
        <v>1.68</v>
      </c>
      <c r="T3407">
        <v>1.47</v>
      </c>
      <c r="U3407">
        <v>702</v>
      </c>
      <c r="V3407">
        <v>2316.1</v>
      </c>
      <c r="W3407">
        <v>5734.13</v>
      </c>
      <c r="X3407">
        <v>10125.209999999999</v>
      </c>
      <c r="Y3407">
        <v>2075.08</v>
      </c>
      <c r="Z3407">
        <v>19378.93</v>
      </c>
    </row>
    <row r="3408" spans="2:26" x14ac:dyDescent="0.25">
      <c r="B3408" s="3">
        <v>42777</v>
      </c>
      <c r="C3408">
        <v>336.58</v>
      </c>
      <c r="D3408">
        <v>3.9270999999999998</v>
      </c>
      <c r="E3408">
        <v>98.12</v>
      </c>
      <c r="F3408">
        <v>99.123500000000007</v>
      </c>
      <c r="G3408">
        <v>100.8</v>
      </c>
      <c r="H3408">
        <v>1150.6500000000001</v>
      </c>
      <c r="I3408">
        <v>1.0643</v>
      </c>
      <c r="J3408">
        <v>6.8784999999999998</v>
      </c>
      <c r="K3408">
        <v>367.90789999999998</v>
      </c>
      <c r="L3408" t="str">
        <v>#N/A N/A</v>
      </c>
      <c r="M3408" t="str">
        <v>#N/A N/A</v>
      </c>
      <c r="N3408">
        <v>1233.6199999999999</v>
      </c>
      <c r="O3408">
        <v>3.0339999999999998</v>
      </c>
      <c r="P3408">
        <v>7.8550000000000004</v>
      </c>
      <c r="Q3408">
        <v>3.8</v>
      </c>
      <c r="R3408">
        <v>1.21</v>
      </c>
      <c r="S3408">
        <v>1.68</v>
      </c>
      <c r="T3408">
        <v>1.47</v>
      </c>
      <c r="U3408">
        <v>702</v>
      </c>
      <c r="V3408">
        <v>2316.1</v>
      </c>
      <c r="W3408">
        <v>5734.13</v>
      </c>
      <c r="X3408">
        <v>10125.209999999999</v>
      </c>
      <c r="Y3408">
        <v>2075.08</v>
      </c>
      <c r="Z3408">
        <v>19378.93</v>
      </c>
    </row>
    <row r="3409" spans="2:26" x14ac:dyDescent="0.25">
      <c r="B3409" s="3">
        <v>42776</v>
      </c>
      <c r="C3409">
        <v>336.58</v>
      </c>
      <c r="D3409">
        <v>3.9270999999999998</v>
      </c>
      <c r="E3409">
        <v>98.08</v>
      </c>
      <c r="F3409">
        <v>99.123500000000007</v>
      </c>
      <c r="G3409">
        <v>100.8</v>
      </c>
      <c r="H3409">
        <v>1150.6500000000001</v>
      </c>
      <c r="I3409">
        <v>1.0643</v>
      </c>
      <c r="J3409">
        <v>6.8784999999999998</v>
      </c>
      <c r="K3409">
        <v>367.90789999999998</v>
      </c>
      <c r="L3409" t="str">
        <v>#N/A N/A</v>
      </c>
      <c r="M3409" t="str">
        <v>#N/A N/A</v>
      </c>
      <c r="N3409">
        <v>1233.6199999999999</v>
      </c>
      <c r="O3409">
        <v>3.0339999999999998</v>
      </c>
      <c r="P3409">
        <v>7.8550000000000004</v>
      </c>
      <c r="Q3409">
        <v>3.8</v>
      </c>
      <c r="R3409">
        <v>1.21</v>
      </c>
      <c r="S3409">
        <v>1.68</v>
      </c>
      <c r="T3409">
        <v>1.47</v>
      </c>
      <c r="U3409">
        <v>702</v>
      </c>
      <c r="V3409">
        <v>2316.1</v>
      </c>
      <c r="W3409">
        <v>5734.13</v>
      </c>
      <c r="X3409">
        <v>10125.209999999999</v>
      </c>
      <c r="Y3409">
        <v>2075.08</v>
      </c>
      <c r="Z3409">
        <v>19378.93</v>
      </c>
    </row>
    <row r="3410" spans="2:26" x14ac:dyDescent="0.25">
      <c r="B3410" s="3">
        <v>42775</v>
      </c>
      <c r="C3410">
        <v>340.09</v>
      </c>
      <c r="D3410">
        <v>3.9514999999999998</v>
      </c>
      <c r="E3410">
        <v>98.12</v>
      </c>
      <c r="F3410">
        <v>99.117900000000006</v>
      </c>
      <c r="G3410">
        <v>100.65</v>
      </c>
      <c r="H3410">
        <v>1146.1500000000001</v>
      </c>
      <c r="I3410">
        <v>1.0654999999999999</v>
      </c>
      <c r="J3410">
        <v>6.8692000000000002</v>
      </c>
      <c r="K3410">
        <v>367.86810000000003</v>
      </c>
      <c r="L3410" t="str">
        <v>#N/A N/A</v>
      </c>
      <c r="M3410" t="str">
        <v>#N/A N/A</v>
      </c>
      <c r="N3410">
        <v>1228.3599999999999</v>
      </c>
      <c r="O3410">
        <v>3.141</v>
      </c>
      <c r="P3410">
        <v>7.8550000000000004</v>
      </c>
      <c r="Q3410">
        <v>3.81</v>
      </c>
      <c r="R3410">
        <v>1.21</v>
      </c>
      <c r="S3410">
        <v>1.68</v>
      </c>
      <c r="T3410">
        <v>1.47</v>
      </c>
      <c r="U3410">
        <v>707</v>
      </c>
      <c r="V3410">
        <v>2307.87</v>
      </c>
      <c r="W3410">
        <v>5715.18</v>
      </c>
      <c r="X3410">
        <v>10075.17</v>
      </c>
      <c r="Y3410">
        <v>2065.88</v>
      </c>
      <c r="Z3410">
        <v>18907.669999999998</v>
      </c>
    </row>
    <row r="3411" spans="2:26" x14ac:dyDescent="0.25">
      <c r="B3411" s="3">
        <v>42774</v>
      </c>
      <c r="C3411">
        <v>346.01</v>
      </c>
      <c r="D3411">
        <v>4.0034000000000001</v>
      </c>
      <c r="E3411">
        <v>98.13</v>
      </c>
      <c r="F3411">
        <v>99.123599999999996</v>
      </c>
      <c r="G3411">
        <v>100.28</v>
      </c>
      <c r="H3411">
        <v>1147.07</v>
      </c>
      <c r="I3411">
        <v>1.0698000000000001</v>
      </c>
      <c r="J3411">
        <v>6.8638000000000003</v>
      </c>
      <c r="K3411">
        <v>367.41579999999999</v>
      </c>
      <c r="L3411" t="str">
        <v>#N/A N/A</v>
      </c>
      <c r="M3411" t="str">
        <v>#N/A N/A</v>
      </c>
      <c r="N3411">
        <v>1241.53</v>
      </c>
      <c r="O3411">
        <v>3.1259999999999999</v>
      </c>
      <c r="P3411">
        <v>7.8550000000000004</v>
      </c>
      <c r="Q3411">
        <v>3.86</v>
      </c>
      <c r="R3411">
        <v>1.22</v>
      </c>
      <c r="S3411">
        <v>1.68</v>
      </c>
      <c r="T3411">
        <v>1.48</v>
      </c>
      <c r="U3411">
        <v>702</v>
      </c>
      <c r="V3411">
        <v>2294.67</v>
      </c>
      <c r="W3411">
        <v>5682.45</v>
      </c>
      <c r="X3411">
        <v>9955.34</v>
      </c>
      <c r="Y3411">
        <v>2065.08</v>
      </c>
      <c r="Z3411">
        <v>19007.599999999999</v>
      </c>
    </row>
    <row r="3412" spans="2:26" x14ac:dyDescent="0.25">
      <c r="B3412" s="3">
        <v>42773</v>
      </c>
      <c r="C3412">
        <v>344.87</v>
      </c>
      <c r="D3412">
        <v>3.9579</v>
      </c>
      <c r="E3412">
        <v>98.13</v>
      </c>
      <c r="F3412">
        <v>99.117900000000006</v>
      </c>
      <c r="G3412">
        <v>100.26</v>
      </c>
      <c r="H3412">
        <v>1144.18</v>
      </c>
      <c r="I3412">
        <v>1.0683</v>
      </c>
      <c r="J3412">
        <v>6.8853</v>
      </c>
      <c r="K3412">
        <v>366.42770000000002</v>
      </c>
      <c r="L3412" t="str">
        <v>#N/A N/A</v>
      </c>
      <c r="M3412" t="str">
        <v>#N/A N/A</v>
      </c>
      <c r="N3412">
        <v>1233.8499999999999</v>
      </c>
      <c r="O3412">
        <v>3.13</v>
      </c>
      <c r="P3412">
        <v>7.8550000000000004</v>
      </c>
      <c r="Q3412">
        <v>3.81</v>
      </c>
      <c r="R3412">
        <v>1.21</v>
      </c>
      <c r="S3412">
        <v>1.67</v>
      </c>
      <c r="T3412">
        <v>1.48</v>
      </c>
      <c r="U3412">
        <v>714</v>
      </c>
      <c r="V3412">
        <v>2293.08</v>
      </c>
      <c r="W3412">
        <v>5674.22</v>
      </c>
      <c r="X3412">
        <v>9846.06</v>
      </c>
      <c r="Y3412">
        <v>2075.21</v>
      </c>
      <c r="Z3412">
        <v>18910.78</v>
      </c>
    </row>
    <row r="3413" spans="2:26" x14ac:dyDescent="0.25">
      <c r="B3413" s="3">
        <v>42772</v>
      </c>
      <c r="C3413">
        <v>340.74</v>
      </c>
      <c r="D3413">
        <v>3.9485000000000001</v>
      </c>
      <c r="E3413">
        <v>98.14</v>
      </c>
      <c r="F3413">
        <v>99.144000000000005</v>
      </c>
      <c r="G3413">
        <v>99.906999999999996</v>
      </c>
      <c r="H3413">
        <v>1138.07</v>
      </c>
      <c r="I3413">
        <v>1.075</v>
      </c>
      <c r="J3413">
        <v>6.8630000000000004</v>
      </c>
      <c r="K3413">
        <v>364.24939999999998</v>
      </c>
      <c r="L3413" t="str">
        <v>#N/A N/A</v>
      </c>
      <c r="M3413" t="str">
        <v>#N/A N/A</v>
      </c>
      <c r="N3413">
        <v>1235.53</v>
      </c>
      <c r="O3413">
        <v>3.05</v>
      </c>
      <c r="P3413">
        <v>7.8550000000000004</v>
      </c>
      <c r="Q3413">
        <v>3.81</v>
      </c>
      <c r="R3413">
        <v>1.22</v>
      </c>
      <c r="S3413">
        <v>1.67</v>
      </c>
      <c r="T3413">
        <v>1.47</v>
      </c>
      <c r="U3413">
        <v>735</v>
      </c>
      <c r="V3413">
        <v>2292.56</v>
      </c>
      <c r="W3413">
        <v>5663.55</v>
      </c>
      <c r="X3413">
        <v>9840.26</v>
      </c>
      <c r="Y3413">
        <v>2077.66</v>
      </c>
      <c r="Z3413">
        <v>18976.71</v>
      </c>
    </row>
    <row r="3414" spans="2:26" x14ac:dyDescent="0.25">
      <c r="B3414" s="3">
        <v>42771</v>
      </c>
      <c r="C3414">
        <v>337.68</v>
      </c>
      <c r="D3414">
        <v>3.9093</v>
      </c>
      <c r="E3414">
        <v>98.13</v>
      </c>
      <c r="F3414">
        <v>99.103399999999993</v>
      </c>
      <c r="G3414">
        <v>99.867999999999995</v>
      </c>
      <c r="H3414">
        <v>1147.4000000000001</v>
      </c>
      <c r="I3414">
        <v>1.0783</v>
      </c>
      <c r="J3414">
        <v>6.8672000000000004</v>
      </c>
      <c r="K3414">
        <v>365.15710000000001</v>
      </c>
      <c r="L3414" t="str">
        <v>#N/A N/A</v>
      </c>
      <c r="M3414" t="str">
        <v>#N/A N/A</v>
      </c>
      <c r="N3414">
        <v>1220.3</v>
      </c>
      <c r="O3414">
        <v>3.0630000000000002</v>
      </c>
      <c r="P3414">
        <v>7.8550000000000004</v>
      </c>
      <c r="Q3414">
        <v>3.76</v>
      </c>
      <c r="R3414">
        <v>1.21</v>
      </c>
      <c r="S3414">
        <v>1.66</v>
      </c>
      <c r="T3414">
        <v>1.47</v>
      </c>
      <c r="U3414">
        <v>752</v>
      </c>
      <c r="V3414">
        <v>2297.42</v>
      </c>
      <c r="W3414">
        <v>5666.77</v>
      </c>
      <c r="X3414">
        <v>9683.23</v>
      </c>
      <c r="Y3414">
        <v>2073.16</v>
      </c>
      <c r="Z3414">
        <v>18918.2</v>
      </c>
    </row>
    <row r="3415" spans="2:26" x14ac:dyDescent="0.25">
      <c r="B3415" s="3">
        <v>42770</v>
      </c>
      <c r="C3415">
        <v>337.68</v>
      </c>
      <c r="D3415">
        <v>3.9093</v>
      </c>
      <c r="E3415">
        <v>98.13</v>
      </c>
      <c r="F3415">
        <v>99.103399999999993</v>
      </c>
      <c r="G3415">
        <v>99.867999999999995</v>
      </c>
      <c r="H3415">
        <v>1147.4000000000001</v>
      </c>
      <c r="I3415">
        <v>1.0783</v>
      </c>
      <c r="J3415">
        <v>6.8672000000000004</v>
      </c>
      <c r="K3415">
        <v>365.15710000000001</v>
      </c>
      <c r="L3415" t="str">
        <v>#N/A N/A</v>
      </c>
      <c r="M3415" t="str">
        <v>#N/A N/A</v>
      </c>
      <c r="N3415">
        <v>1220.3</v>
      </c>
      <c r="O3415">
        <v>3.0630000000000002</v>
      </c>
      <c r="P3415">
        <v>7.8550000000000004</v>
      </c>
      <c r="Q3415">
        <v>3.76</v>
      </c>
      <c r="R3415">
        <v>1.21</v>
      </c>
      <c r="S3415">
        <v>1.66</v>
      </c>
      <c r="T3415">
        <v>1.47</v>
      </c>
      <c r="U3415">
        <v>752</v>
      </c>
      <c r="V3415">
        <v>2297.42</v>
      </c>
      <c r="W3415">
        <v>5666.77</v>
      </c>
      <c r="X3415">
        <v>9683.23</v>
      </c>
      <c r="Y3415">
        <v>2073.16</v>
      </c>
      <c r="Z3415">
        <v>18918.2</v>
      </c>
    </row>
    <row r="3416" spans="2:26" x14ac:dyDescent="0.25">
      <c r="B3416" s="3">
        <v>42769</v>
      </c>
      <c r="C3416">
        <v>337.68</v>
      </c>
      <c r="D3416">
        <v>3.9093</v>
      </c>
      <c r="E3416">
        <v>98.11</v>
      </c>
      <c r="F3416">
        <v>99.103399999999993</v>
      </c>
      <c r="G3416">
        <v>99.867999999999995</v>
      </c>
      <c r="H3416">
        <v>1147.4000000000001</v>
      </c>
      <c r="I3416">
        <v>1.0783</v>
      </c>
      <c r="J3416">
        <v>6.8672000000000004</v>
      </c>
      <c r="K3416">
        <v>365.15710000000001</v>
      </c>
      <c r="L3416" t="str">
        <v>#N/A N/A</v>
      </c>
      <c r="M3416" t="str">
        <v>#N/A N/A</v>
      </c>
      <c r="N3416">
        <v>1220.3</v>
      </c>
      <c r="O3416">
        <v>3.0630000000000002</v>
      </c>
      <c r="P3416">
        <v>7.8550000000000004</v>
      </c>
      <c r="Q3416">
        <v>3.76</v>
      </c>
      <c r="R3416">
        <v>1.21</v>
      </c>
      <c r="S3416">
        <v>1.66</v>
      </c>
      <c r="T3416">
        <v>1.47</v>
      </c>
      <c r="U3416">
        <v>752</v>
      </c>
      <c r="V3416">
        <v>2297.42</v>
      </c>
      <c r="W3416">
        <v>5666.77</v>
      </c>
      <c r="X3416">
        <v>9683.23</v>
      </c>
      <c r="Y3416">
        <v>2073.16</v>
      </c>
      <c r="Z3416">
        <v>18918.2</v>
      </c>
    </row>
    <row r="3417" spans="2:26" x14ac:dyDescent="0.25">
      <c r="B3417" s="3">
        <v>42768</v>
      </c>
      <c r="C3417">
        <v>342.89</v>
      </c>
      <c r="D3417">
        <v>3.9704999999999999</v>
      </c>
      <c r="E3417">
        <v>98.14</v>
      </c>
      <c r="F3417">
        <v>99.127099999999999</v>
      </c>
      <c r="G3417">
        <v>99.79</v>
      </c>
      <c r="H3417">
        <v>1146.93</v>
      </c>
      <c r="I3417">
        <v>1.0759000000000001</v>
      </c>
      <c r="J3417">
        <v>6.8840000000000003</v>
      </c>
      <c r="K3417">
        <v>366.28649999999999</v>
      </c>
      <c r="L3417" t="str">
        <v>#N/A N/A</v>
      </c>
      <c r="M3417" t="str">
        <v>#N/A N/A</v>
      </c>
      <c r="N3417">
        <v>1215.96</v>
      </c>
      <c r="O3417">
        <v>3.1869999999999998</v>
      </c>
      <c r="P3417">
        <v>7.8550000000000004</v>
      </c>
      <c r="Q3417">
        <v>3.83</v>
      </c>
      <c r="R3417">
        <v>1.21</v>
      </c>
      <c r="S3417">
        <v>1.66</v>
      </c>
      <c r="T3417">
        <v>1.46</v>
      </c>
      <c r="U3417">
        <v>770</v>
      </c>
      <c r="V3417">
        <v>2280.85</v>
      </c>
      <c r="W3417">
        <v>5636.2</v>
      </c>
      <c r="X3417">
        <v>9696.32</v>
      </c>
      <c r="Y3417">
        <v>2071.0100000000002</v>
      </c>
      <c r="Z3417">
        <v>18914.580000000002</v>
      </c>
    </row>
    <row r="3418" spans="2:26" x14ac:dyDescent="0.25">
      <c r="B3418" s="3">
        <v>42767</v>
      </c>
      <c r="C3418">
        <v>348.18</v>
      </c>
      <c r="D3418">
        <v>3.9841000000000002</v>
      </c>
      <c r="E3418">
        <v>98.16</v>
      </c>
      <c r="F3418">
        <v>99.123900000000006</v>
      </c>
      <c r="G3418">
        <v>99.641000000000005</v>
      </c>
      <c r="H3418">
        <v>1158.22</v>
      </c>
      <c r="I3418">
        <v>1.0769</v>
      </c>
      <c r="J3418">
        <v>6.8840000000000003</v>
      </c>
      <c r="K3418">
        <v>368.65499999999997</v>
      </c>
      <c r="L3418" t="str">
        <v>#N/A N/A</v>
      </c>
      <c r="M3418" t="str">
        <v>#N/A N/A</v>
      </c>
      <c r="N3418">
        <v>1209.8399999999999</v>
      </c>
      <c r="O3418">
        <v>3.1680000000000001</v>
      </c>
      <c r="P3418">
        <v>7.8550000000000004</v>
      </c>
      <c r="Q3418">
        <v>3.84</v>
      </c>
      <c r="R3418">
        <v>1.21</v>
      </c>
      <c r="S3418">
        <v>1.66</v>
      </c>
      <c r="T3418">
        <v>1.46</v>
      </c>
      <c r="U3418">
        <v>786</v>
      </c>
      <c r="V3418">
        <v>2279.5500000000002</v>
      </c>
      <c r="W3418">
        <v>5642.65</v>
      </c>
      <c r="X3418">
        <v>9756.61</v>
      </c>
      <c r="Y3418">
        <v>2080.48</v>
      </c>
      <c r="Z3418">
        <v>19148.080000000002</v>
      </c>
    </row>
    <row r="3419" spans="2:26" x14ac:dyDescent="0.25">
      <c r="B3419" s="3">
        <v>42766</v>
      </c>
      <c r="C3419">
        <v>351.8</v>
      </c>
      <c r="D3419">
        <v>4.016</v>
      </c>
      <c r="E3419">
        <v>98.2</v>
      </c>
      <c r="F3419">
        <v>99.123599999999996</v>
      </c>
      <c r="G3419">
        <v>99.512</v>
      </c>
      <c r="H3419">
        <v>1161.5999999999999</v>
      </c>
      <c r="I3419">
        <v>1.0798000000000001</v>
      </c>
      <c r="J3419">
        <v>6.8840000000000003</v>
      </c>
      <c r="K3419">
        <v>365.59469999999999</v>
      </c>
      <c r="L3419" t="str">
        <v>#N/A N/A</v>
      </c>
      <c r="M3419" t="str">
        <v>#N/A N/A</v>
      </c>
      <c r="N3419">
        <v>1210.72</v>
      </c>
      <c r="O3419">
        <v>3.117</v>
      </c>
      <c r="P3419">
        <v>7.8550000000000004</v>
      </c>
      <c r="Q3419">
        <v>3.88</v>
      </c>
      <c r="R3419">
        <v>1.21</v>
      </c>
      <c r="S3419">
        <v>1.66</v>
      </c>
      <c r="T3419">
        <v>1.46</v>
      </c>
      <c r="U3419">
        <v>800</v>
      </c>
      <c r="V3419">
        <v>2278.87</v>
      </c>
      <c r="W3419">
        <v>5614.79</v>
      </c>
      <c r="X3419">
        <v>9804.0499999999993</v>
      </c>
      <c r="Y3419">
        <v>2067.5700000000002</v>
      </c>
      <c r="Z3419">
        <v>19041.34</v>
      </c>
    </row>
    <row r="3420" spans="2:26" x14ac:dyDescent="0.25">
      <c r="B3420" s="3">
        <v>42765</v>
      </c>
      <c r="C3420">
        <v>349.82</v>
      </c>
      <c r="D3420">
        <v>3.9769999999999999</v>
      </c>
      <c r="E3420">
        <v>98.24</v>
      </c>
      <c r="F3420">
        <v>99.114000000000004</v>
      </c>
      <c r="G3420">
        <v>100.43</v>
      </c>
      <c r="H3420">
        <v>1159.53</v>
      </c>
      <c r="I3420">
        <v>1.0694999999999999</v>
      </c>
      <c r="J3420">
        <v>6.8840000000000003</v>
      </c>
      <c r="K3420">
        <v>374.25209999999998</v>
      </c>
      <c r="L3420" t="str">
        <v>#N/A N/A</v>
      </c>
      <c r="M3420" t="str">
        <v>#N/A N/A</v>
      </c>
      <c r="N3420">
        <v>1195.7</v>
      </c>
      <c r="O3420">
        <v>3.2320000000000002</v>
      </c>
      <c r="P3420">
        <v>7.8550000000000004</v>
      </c>
      <c r="Q3420">
        <v>3.83</v>
      </c>
      <c r="R3420">
        <v>1.2</v>
      </c>
      <c r="S3420">
        <v>1.64</v>
      </c>
      <c r="T3420">
        <v>1.46</v>
      </c>
      <c r="U3420">
        <v>816</v>
      </c>
      <c r="V3420">
        <v>2280.9</v>
      </c>
      <c r="W3420">
        <v>5613.71</v>
      </c>
      <c r="X3420">
        <v>9804.0499999999993</v>
      </c>
      <c r="Y3420">
        <v>2083.59</v>
      </c>
      <c r="Z3420">
        <v>19368.849999999999</v>
      </c>
    </row>
    <row r="3421" spans="2:26" x14ac:dyDescent="0.25">
      <c r="B3421" s="3">
        <v>42764</v>
      </c>
      <c r="C3421">
        <v>348.41</v>
      </c>
      <c r="D3421">
        <v>3.9645999999999999</v>
      </c>
      <c r="E3421">
        <v>98.25</v>
      </c>
      <c r="F3421">
        <v>99.110299999999995</v>
      </c>
      <c r="G3421">
        <v>100.53</v>
      </c>
      <c r="H3421">
        <v>1159.53</v>
      </c>
      <c r="I3421">
        <v>1.0699000000000001</v>
      </c>
      <c r="J3421">
        <v>6.8840000000000003</v>
      </c>
      <c r="K3421">
        <v>375.45310000000001</v>
      </c>
      <c r="L3421" t="str">
        <v>#N/A N/A</v>
      </c>
      <c r="M3421" t="str">
        <v>#N/A N/A</v>
      </c>
      <c r="N3421">
        <v>1191.2</v>
      </c>
      <c r="O3421">
        <v>3.391</v>
      </c>
      <c r="P3421">
        <v>7.8550000000000004</v>
      </c>
      <c r="Q3421">
        <v>3.82</v>
      </c>
      <c r="R3421">
        <v>1.2</v>
      </c>
      <c r="S3421">
        <v>1.64</v>
      </c>
      <c r="T3421">
        <v>1.47</v>
      </c>
      <c r="U3421">
        <v>827</v>
      </c>
      <c r="V3421">
        <v>2294.69</v>
      </c>
      <c r="W3421">
        <v>5660.78</v>
      </c>
      <c r="X3421">
        <v>9804.0499999999993</v>
      </c>
      <c r="Y3421">
        <v>2083.59</v>
      </c>
      <c r="Z3421">
        <v>19467.400000000001</v>
      </c>
    </row>
    <row r="3422" spans="2:26" x14ac:dyDescent="0.25">
      <c r="B3422" s="3">
        <v>42763</v>
      </c>
      <c r="C3422">
        <v>348.41</v>
      </c>
      <c r="D3422">
        <v>3.9645999999999999</v>
      </c>
      <c r="E3422">
        <v>98.25</v>
      </c>
      <c r="F3422">
        <v>99.110299999999995</v>
      </c>
      <c r="G3422">
        <v>100.53</v>
      </c>
      <c r="H3422">
        <v>1159.53</v>
      </c>
      <c r="I3422">
        <v>1.0699000000000001</v>
      </c>
      <c r="J3422">
        <v>6.8840000000000003</v>
      </c>
      <c r="K3422">
        <v>375.45310000000001</v>
      </c>
      <c r="L3422" t="str">
        <v>#N/A N/A</v>
      </c>
      <c r="M3422" t="str">
        <v>#N/A N/A</v>
      </c>
      <c r="N3422">
        <v>1191.2</v>
      </c>
      <c r="O3422">
        <v>3.391</v>
      </c>
      <c r="P3422">
        <v>7.8550000000000004</v>
      </c>
      <c r="Q3422">
        <v>3.82</v>
      </c>
      <c r="R3422">
        <v>1.2</v>
      </c>
      <c r="S3422">
        <v>1.64</v>
      </c>
      <c r="T3422">
        <v>1.47</v>
      </c>
      <c r="U3422">
        <v>827</v>
      </c>
      <c r="V3422">
        <v>2294.69</v>
      </c>
      <c r="W3422">
        <v>5660.78</v>
      </c>
      <c r="X3422">
        <v>9804.0499999999993</v>
      </c>
      <c r="Y3422">
        <v>2083.59</v>
      </c>
      <c r="Z3422">
        <v>19467.400000000001</v>
      </c>
    </row>
    <row r="3423" spans="2:26" x14ac:dyDescent="0.25">
      <c r="B3423" s="3">
        <v>42762</v>
      </c>
      <c r="C3423">
        <v>348.41</v>
      </c>
      <c r="D3423">
        <v>3.9645999999999999</v>
      </c>
      <c r="E3423">
        <v>98.23</v>
      </c>
      <c r="F3423">
        <v>99.110299999999995</v>
      </c>
      <c r="G3423">
        <v>100.53</v>
      </c>
      <c r="H3423">
        <v>1159.53</v>
      </c>
      <c r="I3423">
        <v>1.0699000000000001</v>
      </c>
      <c r="J3423">
        <v>6.8840000000000003</v>
      </c>
      <c r="K3423">
        <v>375.45310000000001</v>
      </c>
      <c r="L3423" t="str">
        <v>#N/A N/A</v>
      </c>
      <c r="M3423" t="str">
        <v>#N/A N/A</v>
      </c>
      <c r="N3423">
        <v>1191.2</v>
      </c>
      <c r="O3423">
        <v>3.391</v>
      </c>
      <c r="P3423">
        <v>7.8550000000000004</v>
      </c>
      <c r="Q3423">
        <v>3.82</v>
      </c>
      <c r="R3423">
        <v>1.2</v>
      </c>
      <c r="S3423">
        <v>1.64</v>
      </c>
      <c r="T3423">
        <v>1.47</v>
      </c>
      <c r="U3423">
        <v>827</v>
      </c>
      <c r="V3423">
        <v>2294.69</v>
      </c>
      <c r="W3423">
        <v>5660.78</v>
      </c>
      <c r="X3423">
        <v>9804.0499999999993</v>
      </c>
      <c r="Y3423">
        <v>2083.59</v>
      </c>
      <c r="Z3423">
        <v>19467.400000000001</v>
      </c>
    </row>
    <row r="3424" spans="2:26" x14ac:dyDescent="0.25">
      <c r="B3424" s="3">
        <v>42761</v>
      </c>
      <c r="C3424">
        <v>350.39</v>
      </c>
      <c r="D3424">
        <v>3.9521999999999999</v>
      </c>
      <c r="E3424">
        <v>98.23</v>
      </c>
      <c r="F3424">
        <v>99.084000000000003</v>
      </c>
      <c r="G3424">
        <v>100.38</v>
      </c>
      <c r="H3424">
        <v>1159.53</v>
      </c>
      <c r="I3424">
        <v>1.0682</v>
      </c>
      <c r="J3424">
        <v>6.8840000000000003</v>
      </c>
      <c r="K3424">
        <v>368.92309999999998</v>
      </c>
      <c r="L3424" t="str">
        <v>#N/A N/A</v>
      </c>
      <c r="M3424" t="str">
        <v>#N/A N/A</v>
      </c>
      <c r="N3424">
        <v>1188.5</v>
      </c>
      <c r="O3424">
        <v>3.3820000000000001</v>
      </c>
      <c r="P3424">
        <v>7.8550000000000004</v>
      </c>
      <c r="Q3424">
        <v>3.81</v>
      </c>
      <c r="R3424">
        <v>1.2</v>
      </c>
      <c r="S3424">
        <v>1.64</v>
      </c>
      <c r="T3424">
        <v>1.48</v>
      </c>
      <c r="U3424">
        <v>840</v>
      </c>
      <c r="V3424">
        <v>2296.6799999999998</v>
      </c>
      <c r="W3424">
        <v>5655.18</v>
      </c>
      <c r="X3424">
        <v>9854.36</v>
      </c>
      <c r="Y3424">
        <v>2083.59</v>
      </c>
      <c r="Z3424">
        <v>19402.39</v>
      </c>
    </row>
    <row r="3425" spans="2:26" x14ac:dyDescent="0.25">
      <c r="B3425" s="3">
        <v>42760</v>
      </c>
      <c r="C3425">
        <v>347.41</v>
      </c>
      <c r="D3425">
        <v>3.9502000000000002</v>
      </c>
      <c r="E3425">
        <v>98.22</v>
      </c>
      <c r="F3425">
        <v>99.069900000000004</v>
      </c>
      <c r="G3425">
        <v>100.03</v>
      </c>
      <c r="H3425">
        <v>1166.02</v>
      </c>
      <c r="I3425">
        <v>1.0748</v>
      </c>
      <c r="J3425">
        <v>6.8836000000000004</v>
      </c>
      <c r="K3425">
        <v>366.76209999999998</v>
      </c>
      <c r="L3425" t="str">
        <v>#N/A N/A</v>
      </c>
      <c r="M3425" t="str">
        <v>#N/A N/A</v>
      </c>
      <c r="N3425">
        <v>1200.69</v>
      </c>
      <c r="O3425">
        <v>3.3319999999999999</v>
      </c>
      <c r="P3425">
        <v>7.8550000000000004</v>
      </c>
      <c r="Q3425">
        <v>3.8</v>
      </c>
      <c r="R3425">
        <v>1.2</v>
      </c>
      <c r="S3425">
        <v>1.65</v>
      </c>
      <c r="T3425">
        <v>1.48</v>
      </c>
      <c r="U3425">
        <v>862</v>
      </c>
      <c r="V3425">
        <v>2298.37</v>
      </c>
      <c r="W3425">
        <v>5656.34</v>
      </c>
      <c r="X3425">
        <v>9742.32</v>
      </c>
      <c r="Y3425">
        <v>2066.94</v>
      </c>
      <c r="Z3425">
        <v>19057.5</v>
      </c>
    </row>
    <row r="3426" spans="2:26" x14ac:dyDescent="0.25">
      <c r="B3426" s="3">
        <v>42759</v>
      </c>
      <c r="C3426">
        <v>349.25</v>
      </c>
      <c r="D3426">
        <v>4.0053000000000001</v>
      </c>
      <c r="E3426">
        <v>98.21</v>
      </c>
      <c r="F3426">
        <v>99.035200000000003</v>
      </c>
      <c r="G3426">
        <v>100.35</v>
      </c>
      <c r="H3426">
        <v>1165.9000000000001</v>
      </c>
      <c r="I3426">
        <v>1.0730999999999999</v>
      </c>
      <c r="J3426">
        <v>6.859</v>
      </c>
      <c r="K3426">
        <v>368.91109999999998</v>
      </c>
      <c r="L3426" t="str">
        <v>#N/A N/A</v>
      </c>
      <c r="M3426" t="str">
        <v>#N/A N/A</v>
      </c>
      <c r="N3426">
        <v>1208.94</v>
      </c>
      <c r="O3426">
        <v>3.2789999999999999</v>
      </c>
      <c r="P3426">
        <v>7.8550000000000004</v>
      </c>
      <c r="Q3426">
        <v>3.87</v>
      </c>
      <c r="R3426">
        <v>1.21</v>
      </c>
      <c r="S3426">
        <v>1.65</v>
      </c>
      <c r="T3426">
        <v>1.48</v>
      </c>
      <c r="U3426">
        <v>886</v>
      </c>
      <c r="V3426">
        <v>2280.0700000000002</v>
      </c>
      <c r="W3426">
        <v>5600.96</v>
      </c>
      <c r="X3426">
        <v>9759.26</v>
      </c>
      <c r="Y3426">
        <v>2065.7600000000002</v>
      </c>
      <c r="Z3426">
        <v>18787.990000000002</v>
      </c>
    </row>
    <row r="3427" spans="2:26" x14ac:dyDescent="0.25">
      <c r="B3427" s="3">
        <v>42758</v>
      </c>
      <c r="C3427">
        <v>355.47</v>
      </c>
      <c r="D3427">
        <v>4.0650000000000004</v>
      </c>
      <c r="E3427">
        <v>98.2</v>
      </c>
      <c r="F3427">
        <v>99.037599999999998</v>
      </c>
      <c r="G3427">
        <v>100.16</v>
      </c>
      <c r="H3427">
        <v>1166.27</v>
      </c>
      <c r="I3427">
        <v>1.0765</v>
      </c>
      <c r="J3427">
        <v>6.8536999999999999</v>
      </c>
      <c r="K3427">
        <v>367.71749999999997</v>
      </c>
      <c r="L3427" t="str">
        <v>#N/A N/A</v>
      </c>
      <c r="M3427" t="str">
        <v>#N/A N/A</v>
      </c>
      <c r="N3427">
        <v>1218.23</v>
      </c>
      <c r="O3427">
        <v>3.2429999999999999</v>
      </c>
      <c r="P3427">
        <v>7.8550000000000004</v>
      </c>
      <c r="Q3427">
        <v>3.95</v>
      </c>
      <c r="R3427">
        <v>1.22</v>
      </c>
      <c r="S3427">
        <v>1.66</v>
      </c>
      <c r="T3427">
        <v>1.48</v>
      </c>
      <c r="U3427">
        <v>914</v>
      </c>
      <c r="V3427">
        <v>2265.1999999999998</v>
      </c>
      <c r="W3427">
        <v>5552.94</v>
      </c>
      <c r="X3427">
        <v>9726.82</v>
      </c>
      <c r="Y3427">
        <v>2065.9899999999998</v>
      </c>
      <c r="Z3427">
        <v>18891.03</v>
      </c>
    </row>
    <row r="3428" spans="2:26" x14ac:dyDescent="0.25">
      <c r="B3428" s="3">
        <v>42757</v>
      </c>
      <c r="C3428">
        <v>352.74</v>
      </c>
      <c r="D3428">
        <v>4.0111999999999997</v>
      </c>
      <c r="E3428">
        <v>98.23</v>
      </c>
      <c r="F3428">
        <v>99.003900000000002</v>
      </c>
      <c r="G3428">
        <v>100.74</v>
      </c>
      <c r="H3428">
        <v>1169.1300000000001</v>
      </c>
      <c r="I3428">
        <v>1.0703</v>
      </c>
      <c r="J3428">
        <v>6.8765000000000001</v>
      </c>
      <c r="K3428">
        <v>370.54329999999999</v>
      </c>
      <c r="L3428" t="str">
        <v>#N/A N/A</v>
      </c>
      <c r="M3428" t="str">
        <v>#N/A N/A</v>
      </c>
      <c r="N3428">
        <v>1210.32</v>
      </c>
      <c r="O3428">
        <v>3.2040000000000002</v>
      </c>
      <c r="P3428">
        <v>7.8550000000000004</v>
      </c>
      <c r="Q3428">
        <v>3.87</v>
      </c>
      <c r="R3428">
        <v>1.22</v>
      </c>
      <c r="S3428">
        <v>1.66</v>
      </c>
      <c r="T3428">
        <v>1.48</v>
      </c>
      <c r="U3428">
        <v>925</v>
      </c>
      <c r="V3428">
        <v>2271.31</v>
      </c>
      <c r="W3428">
        <v>5555.33</v>
      </c>
      <c r="X3428">
        <v>9715.7199999999993</v>
      </c>
      <c r="Y3428">
        <v>2065.61</v>
      </c>
      <c r="Z3428">
        <v>19137.91</v>
      </c>
    </row>
    <row r="3429" spans="2:26" x14ac:dyDescent="0.25">
      <c r="B3429" s="3">
        <v>42756</v>
      </c>
      <c r="C3429">
        <v>352.74</v>
      </c>
      <c r="D3429">
        <v>4.0111999999999997</v>
      </c>
      <c r="E3429">
        <v>98.23</v>
      </c>
      <c r="F3429">
        <v>99.003900000000002</v>
      </c>
      <c r="G3429">
        <v>100.74</v>
      </c>
      <c r="H3429">
        <v>1169.1300000000001</v>
      </c>
      <c r="I3429">
        <v>1.0703</v>
      </c>
      <c r="J3429">
        <v>6.8765000000000001</v>
      </c>
      <c r="K3429">
        <v>370.54329999999999</v>
      </c>
      <c r="L3429" t="str">
        <v>#N/A N/A</v>
      </c>
      <c r="M3429" t="str">
        <v>#N/A N/A</v>
      </c>
      <c r="N3429">
        <v>1210.32</v>
      </c>
      <c r="O3429">
        <v>3.2040000000000002</v>
      </c>
      <c r="P3429">
        <v>7.8550000000000004</v>
      </c>
      <c r="Q3429">
        <v>3.87</v>
      </c>
      <c r="R3429">
        <v>1.22</v>
      </c>
      <c r="S3429">
        <v>1.66</v>
      </c>
      <c r="T3429">
        <v>1.48</v>
      </c>
      <c r="U3429">
        <v>925</v>
      </c>
      <c r="V3429">
        <v>2271.31</v>
      </c>
      <c r="W3429">
        <v>5555.33</v>
      </c>
      <c r="X3429">
        <v>9715.7199999999993</v>
      </c>
      <c r="Y3429">
        <v>2065.61</v>
      </c>
      <c r="Z3429">
        <v>19137.91</v>
      </c>
    </row>
    <row r="3430" spans="2:26" x14ac:dyDescent="0.25">
      <c r="B3430" s="3">
        <v>42755</v>
      </c>
      <c r="C3430">
        <v>352.74</v>
      </c>
      <c r="D3430">
        <v>4.0111999999999997</v>
      </c>
      <c r="E3430">
        <v>98.23</v>
      </c>
      <c r="F3430">
        <v>99.003900000000002</v>
      </c>
      <c r="G3430">
        <v>100.74</v>
      </c>
      <c r="H3430">
        <v>1169.1300000000001</v>
      </c>
      <c r="I3430">
        <v>1.0703</v>
      </c>
      <c r="J3430">
        <v>6.8765000000000001</v>
      </c>
      <c r="K3430">
        <v>370.54329999999999</v>
      </c>
      <c r="L3430" t="str">
        <v>#N/A N/A</v>
      </c>
      <c r="M3430" t="str">
        <v>#N/A N/A</v>
      </c>
      <c r="N3430">
        <v>1210.32</v>
      </c>
      <c r="O3430">
        <v>3.2040000000000002</v>
      </c>
      <c r="P3430">
        <v>7.8550000000000004</v>
      </c>
      <c r="Q3430">
        <v>3.87</v>
      </c>
      <c r="R3430">
        <v>1.22</v>
      </c>
      <c r="S3430">
        <v>1.66</v>
      </c>
      <c r="T3430">
        <v>1.48</v>
      </c>
      <c r="U3430">
        <v>925</v>
      </c>
      <c r="V3430">
        <v>2271.31</v>
      </c>
      <c r="W3430">
        <v>5555.33</v>
      </c>
      <c r="X3430">
        <v>9715.7199999999993</v>
      </c>
      <c r="Y3430">
        <v>2065.61</v>
      </c>
      <c r="Z3430">
        <v>19137.91</v>
      </c>
    </row>
    <row r="3431" spans="2:26" x14ac:dyDescent="0.25">
      <c r="B3431" s="3">
        <v>42754</v>
      </c>
      <c r="C3431">
        <v>352.06</v>
      </c>
      <c r="D3431">
        <v>4.0129000000000001</v>
      </c>
      <c r="E3431">
        <v>98.27</v>
      </c>
      <c r="F3431">
        <v>99.036000000000001</v>
      </c>
      <c r="G3431">
        <v>101.15</v>
      </c>
      <c r="H3431">
        <v>1176.55</v>
      </c>
      <c r="I3431">
        <v>1.0664</v>
      </c>
      <c r="J3431">
        <v>6.8719999999999999</v>
      </c>
      <c r="K3431">
        <v>367.7088</v>
      </c>
      <c r="L3431" t="str">
        <v>#N/A N/A</v>
      </c>
      <c r="M3431" t="str">
        <v>#N/A N/A</v>
      </c>
      <c r="N3431">
        <v>1204.8499999999999</v>
      </c>
      <c r="O3431">
        <v>3.3679999999999999</v>
      </c>
      <c r="P3431">
        <v>7.8550000000000004</v>
      </c>
      <c r="Q3431">
        <v>3.86</v>
      </c>
      <c r="R3431">
        <v>1.22</v>
      </c>
      <c r="S3431">
        <v>1.66</v>
      </c>
      <c r="T3431">
        <v>1.49</v>
      </c>
      <c r="U3431">
        <v>942</v>
      </c>
      <c r="V3431">
        <v>2263.69</v>
      </c>
      <c r="W3431">
        <v>5540.08</v>
      </c>
      <c r="X3431">
        <v>9792.3700000000008</v>
      </c>
      <c r="Y3431">
        <v>2072.79</v>
      </c>
      <c r="Z3431">
        <v>19072.25</v>
      </c>
    </row>
    <row r="3432" spans="2:26" x14ac:dyDescent="0.25">
      <c r="B3432" s="3">
        <v>42753</v>
      </c>
      <c r="C3432">
        <v>348.98</v>
      </c>
      <c r="D3432">
        <v>4.0342000000000002</v>
      </c>
      <c r="E3432">
        <v>98.25</v>
      </c>
      <c r="F3432">
        <v>99.005499999999998</v>
      </c>
      <c r="G3432">
        <v>100.93</v>
      </c>
      <c r="H3432">
        <v>1165.6300000000001</v>
      </c>
      <c r="I3432">
        <v>1.0629999999999999</v>
      </c>
      <c r="J3432">
        <v>6.8495999999999997</v>
      </c>
      <c r="K3432">
        <v>364.73660000000001</v>
      </c>
      <c r="L3432" t="str">
        <v>#N/A N/A</v>
      </c>
      <c r="M3432" t="str">
        <v>#N/A N/A</v>
      </c>
      <c r="N3432">
        <v>1204.3</v>
      </c>
      <c r="O3432">
        <v>3.302</v>
      </c>
      <c r="P3432">
        <v>7.8550000000000004</v>
      </c>
      <c r="Q3432">
        <v>3.89</v>
      </c>
      <c r="R3432">
        <v>1.22</v>
      </c>
      <c r="S3432">
        <v>1.65</v>
      </c>
      <c r="T3432">
        <v>1.5</v>
      </c>
      <c r="U3432">
        <v>952</v>
      </c>
      <c r="V3432">
        <v>2271.89</v>
      </c>
      <c r="W3432">
        <v>5555.65</v>
      </c>
      <c r="X3432">
        <v>9802.86</v>
      </c>
      <c r="Y3432">
        <v>2070.54</v>
      </c>
      <c r="Z3432">
        <v>18894.37</v>
      </c>
    </row>
    <row r="3433" spans="2:26" x14ac:dyDescent="0.25">
      <c r="B3433" s="3">
        <v>42752</v>
      </c>
      <c r="C3433">
        <v>352.81</v>
      </c>
      <c r="D3433">
        <v>4.0728</v>
      </c>
      <c r="E3433">
        <v>98.27</v>
      </c>
      <c r="F3433">
        <v>98.983099999999993</v>
      </c>
      <c r="G3433">
        <v>100.33</v>
      </c>
      <c r="H3433">
        <v>1174.5</v>
      </c>
      <c r="I3433">
        <v>1.0712999999999999</v>
      </c>
      <c r="J3433">
        <v>6.8449999999999998</v>
      </c>
      <c r="K3433">
        <v>361.31610000000001</v>
      </c>
      <c r="L3433" t="str">
        <v>#N/A N/A</v>
      </c>
      <c r="M3433" t="str">
        <v>#N/A N/A</v>
      </c>
      <c r="N3433">
        <v>1217.07</v>
      </c>
      <c r="O3433">
        <v>3.4119999999999999</v>
      </c>
      <c r="P3433">
        <v>7.8550000000000004</v>
      </c>
      <c r="Q3433">
        <v>3.93</v>
      </c>
      <c r="R3433">
        <v>1.22</v>
      </c>
      <c r="S3433">
        <v>1.66</v>
      </c>
      <c r="T3433">
        <v>1.48</v>
      </c>
      <c r="U3433">
        <v>922</v>
      </c>
      <c r="V3433">
        <v>2267.89</v>
      </c>
      <c r="W3433">
        <v>5538.73</v>
      </c>
      <c r="X3433">
        <v>9702.19</v>
      </c>
      <c r="Y3433">
        <v>2071.87</v>
      </c>
      <c r="Z3433">
        <v>18813.53</v>
      </c>
    </row>
    <row r="3434" spans="2:26" x14ac:dyDescent="0.25">
      <c r="B3434" s="3">
        <v>42751</v>
      </c>
      <c r="C3434">
        <v>352.87</v>
      </c>
      <c r="D3434">
        <v>4.0494000000000003</v>
      </c>
      <c r="E3434">
        <v>98.27</v>
      </c>
      <c r="F3434">
        <v>98.954300000000003</v>
      </c>
      <c r="G3434">
        <v>101.18</v>
      </c>
      <c r="H3434">
        <v>1182.02</v>
      </c>
      <c r="I3434">
        <v>1.0601</v>
      </c>
      <c r="J3434">
        <v>6.9008000000000003</v>
      </c>
      <c r="K3434">
        <v>365.05270000000002</v>
      </c>
      <c r="L3434" t="str">
        <v>#N/A N/A</v>
      </c>
      <c r="M3434" t="str">
        <v>#N/A N/A</v>
      </c>
      <c r="N3434">
        <v>1202.73</v>
      </c>
      <c r="O3434">
        <v>3.419</v>
      </c>
      <c r="P3434">
        <v>7.8550000000000004</v>
      </c>
      <c r="Q3434">
        <v>3.89</v>
      </c>
      <c r="R3434">
        <v>1.22</v>
      </c>
      <c r="S3434">
        <v>1.65</v>
      </c>
      <c r="T3434">
        <v>1.48</v>
      </c>
      <c r="U3434">
        <v>925</v>
      </c>
      <c r="V3434">
        <v>2274.64</v>
      </c>
      <c r="W3434">
        <v>5574.12</v>
      </c>
      <c r="X3434">
        <v>9666.09</v>
      </c>
      <c r="Y3434">
        <v>2064.17</v>
      </c>
      <c r="Z3434">
        <v>19095.240000000002</v>
      </c>
    </row>
    <row r="3435" spans="2:26" x14ac:dyDescent="0.25">
      <c r="B3435" s="3">
        <v>42750</v>
      </c>
      <c r="C3435">
        <v>352.87</v>
      </c>
      <c r="D3435">
        <v>4.0445000000000002</v>
      </c>
      <c r="E3435">
        <v>98.27</v>
      </c>
      <c r="F3435">
        <v>98.938000000000002</v>
      </c>
      <c r="G3435">
        <v>101.18</v>
      </c>
      <c r="H3435">
        <v>1174.8800000000001</v>
      </c>
      <c r="I3435">
        <v>1.0643</v>
      </c>
      <c r="J3435">
        <v>6.9005000000000001</v>
      </c>
      <c r="K3435">
        <v>364.70499999999998</v>
      </c>
      <c r="L3435" t="str">
        <v>#N/A N/A</v>
      </c>
      <c r="M3435" t="str">
        <v>#N/A N/A</v>
      </c>
      <c r="N3435">
        <v>1197.3399999999999</v>
      </c>
      <c r="O3435">
        <v>3.419</v>
      </c>
      <c r="P3435">
        <v>7.8550000000000004</v>
      </c>
      <c r="Q3435">
        <v>3.89</v>
      </c>
      <c r="R3435">
        <v>1.22</v>
      </c>
      <c r="S3435">
        <v>1.65</v>
      </c>
      <c r="T3435">
        <v>1.48</v>
      </c>
      <c r="U3435">
        <v>910</v>
      </c>
      <c r="V3435">
        <v>2274.64</v>
      </c>
      <c r="W3435">
        <v>5574.12</v>
      </c>
      <c r="X3435">
        <v>9787.34</v>
      </c>
      <c r="Y3435">
        <v>2076.79</v>
      </c>
      <c r="Z3435">
        <v>19287.28</v>
      </c>
    </row>
    <row r="3436" spans="2:26" x14ac:dyDescent="0.25">
      <c r="B3436" s="3">
        <v>42749</v>
      </c>
      <c r="C3436">
        <v>352.87</v>
      </c>
      <c r="D3436">
        <v>4.0445000000000002</v>
      </c>
      <c r="E3436">
        <v>98.27</v>
      </c>
      <c r="F3436">
        <v>98.938000000000002</v>
      </c>
      <c r="G3436">
        <v>101.18</v>
      </c>
      <c r="H3436">
        <v>1174.8800000000001</v>
      </c>
      <c r="I3436">
        <v>1.0643</v>
      </c>
      <c r="J3436">
        <v>6.9005000000000001</v>
      </c>
      <c r="K3436">
        <v>364.70499999999998</v>
      </c>
      <c r="L3436" t="str">
        <v>#N/A N/A</v>
      </c>
      <c r="M3436" t="str">
        <v>#N/A N/A</v>
      </c>
      <c r="N3436">
        <v>1197.3399999999999</v>
      </c>
      <c r="O3436">
        <v>3.419</v>
      </c>
      <c r="P3436">
        <v>7.8550000000000004</v>
      </c>
      <c r="Q3436">
        <v>3.89</v>
      </c>
      <c r="R3436">
        <v>1.22</v>
      </c>
      <c r="S3436">
        <v>1.65</v>
      </c>
      <c r="T3436">
        <v>1.48</v>
      </c>
      <c r="U3436">
        <v>910</v>
      </c>
      <c r="V3436">
        <v>2274.64</v>
      </c>
      <c r="W3436">
        <v>5574.12</v>
      </c>
      <c r="X3436">
        <v>9787.34</v>
      </c>
      <c r="Y3436">
        <v>2076.79</v>
      </c>
      <c r="Z3436">
        <v>19287.28</v>
      </c>
    </row>
    <row r="3437" spans="2:26" x14ac:dyDescent="0.25">
      <c r="B3437" s="3">
        <v>42748</v>
      </c>
      <c r="C3437">
        <v>352.87</v>
      </c>
      <c r="D3437">
        <v>4.0445000000000002</v>
      </c>
      <c r="E3437">
        <v>98.3</v>
      </c>
      <c r="F3437">
        <v>98.938000000000002</v>
      </c>
      <c r="G3437">
        <v>101.18</v>
      </c>
      <c r="H3437">
        <v>1174.8800000000001</v>
      </c>
      <c r="I3437">
        <v>1.0643</v>
      </c>
      <c r="J3437">
        <v>6.9005000000000001</v>
      </c>
      <c r="K3437">
        <v>364.70499999999998</v>
      </c>
      <c r="L3437" t="str">
        <v>#N/A N/A</v>
      </c>
      <c r="M3437" t="str">
        <v>#N/A N/A</v>
      </c>
      <c r="N3437">
        <v>1197.3399999999999</v>
      </c>
      <c r="O3437">
        <v>3.419</v>
      </c>
      <c r="P3437">
        <v>7.8550000000000004</v>
      </c>
      <c r="Q3437">
        <v>3.89</v>
      </c>
      <c r="R3437">
        <v>1.22</v>
      </c>
      <c r="S3437">
        <v>1.65</v>
      </c>
      <c r="T3437">
        <v>1.48</v>
      </c>
      <c r="U3437">
        <v>910</v>
      </c>
      <c r="V3437">
        <v>2274.64</v>
      </c>
      <c r="W3437">
        <v>5574.12</v>
      </c>
      <c r="X3437">
        <v>9787.34</v>
      </c>
      <c r="Y3437">
        <v>2076.79</v>
      </c>
      <c r="Z3437">
        <v>19287.28</v>
      </c>
    </row>
    <row r="3438" spans="2:26" x14ac:dyDescent="0.25">
      <c r="B3438" s="3">
        <v>42747</v>
      </c>
      <c r="C3438">
        <v>356.74</v>
      </c>
      <c r="D3438">
        <v>4.0705</v>
      </c>
      <c r="E3438">
        <v>98.28</v>
      </c>
      <c r="F3438">
        <v>98.958299999999994</v>
      </c>
      <c r="G3438">
        <v>101.35</v>
      </c>
      <c r="H3438">
        <v>1184.8800000000001</v>
      </c>
      <c r="I3438">
        <v>1.0612999999999999</v>
      </c>
      <c r="J3438">
        <v>6.8940999999999999</v>
      </c>
      <c r="K3438">
        <v>368.75920000000002</v>
      </c>
      <c r="L3438" t="str">
        <v>#N/A N/A</v>
      </c>
      <c r="M3438" t="str">
        <v>#N/A N/A</v>
      </c>
      <c r="N3438">
        <v>1195.43</v>
      </c>
      <c r="O3438">
        <v>3.3860000000000001</v>
      </c>
      <c r="P3438">
        <v>7.8550000000000004</v>
      </c>
      <c r="Q3438">
        <v>3.91</v>
      </c>
      <c r="R3438">
        <v>1.22</v>
      </c>
      <c r="S3438">
        <v>1.65</v>
      </c>
      <c r="T3438">
        <v>1.47</v>
      </c>
      <c r="U3438">
        <v>892</v>
      </c>
      <c r="V3438">
        <v>2270.44</v>
      </c>
      <c r="W3438">
        <v>5547.49</v>
      </c>
      <c r="X3438">
        <v>9723.0499999999993</v>
      </c>
      <c r="Y3438">
        <v>2087.14</v>
      </c>
      <c r="Z3438">
        <v>19134.7</v>
      </c>
    </row>
    <row r="3439" spans="2:26" x14ac:dyDescent="0.25">
      <c r="B3439" s="3">
        <v>42746</v>
      </c>
      <c r="C3439">
        <v>362.76</v>
      </c>
      <c r="D3439">
        <v>4.0716000000000001</v>
      </c>
      <c r="E3439">
        <v>98.26</v>
      </c>
      <c r="F3439">
        <v>98.905699999999996</v>
      </c>
      <c r="G3439">
        <v>101.78</v>
      </c>
      <c r="H3439">
        <v>1196.3499999999999</v>
      </c>
      <c r="I3439">
        <v>1.0582</v>
      </c>
      <c r="J3439">
        <v>6.9377000000000004</v>
      </c>
      <c r="K3439">
        <v>371.52780000000001</v>
      </c>
      <c r="L3439" t="str">
        <v>#N/A N/A</v>
      </c>
      <c r="M3439" t="str">
        <v>#N/A N/A</v>
      </c>
      <c r="N3439">
        <v>1191.6199999999999</v>
      </c>
      <c r="O3439">
        <v>3.2240000000000002</v>
      </c>
      <c r="P3439">
        <v>7.8550000000000004</v>
      </c>
      <c r="Q3439">
        <v>3.89</v>
      </c>
      <c r="R3439">
        <v>1.22</v>
      </c>
      <c r="S3439">
        <v>1.66</v>
      </c>
      <c r="T3439">
        <v>1.47</v>
      </c>
      <c r="U3439">
        <v>894</v>
      </c>
      <c r="V3439">
        <v>2275.3200000000002</v>
      </c>
      <c r="W3439">
        <v>5563.65</v>
      </c>
      <c r="X3439">
        <v>9733.9</v>
      </c>
      <c r="Y3439">
        <v>2075.17</v>
      </c>
      <c r="Z3439">
        <v>19364.669999999998</v>
      </c>
    </row>
    <row r="3440" spans="2:26" x14ac:dyDescent="0.25">
      <c r="B3440" s="3">
        <v>42745</v>
      </c>
      <c r="C3440">
        <v>357.93</v>
      </c>
      <c r="D3440">
        <v>4.0473999999999997</v>
      </c>
      <c r="E3440">
        <v>98.25</v>
      </c>
      <c r="F3440">
        <v>98.836600000000004</v>
      </c>
      <c r="G3440">
        <v>102.01</v>
      </c>
      <c r="H3440">
        <v>1195.0999999999999</v>
      </c>
      <c r="I3440">
        <v>1.0553999999999999</v>
      </c>
      <c r="J3440">
        <v>6.9215</v>
      </c>
      <c r="K3440">
        <v>376.05790000000002</v>
      </c>
      <c r="L3440" t="str">
        <v>#N/A N/A</v>
      </c>
      <c r="M3440" t="str">
        <v>#N/A N/A</v>
      </c>
      <c r="N3440">
        <v>1187.8800000000001</v>
      </c>
      <c r="O3440">
        <v>3.278</v>
      </c>
      <c r="P3440">
        <v>7.8550000000000004</v>
      </c>
      <c r="Q3440">
        <v>3.88</v>
      </c>
      <c r="R3440">
        <v>1.22</v>
      </c>
      <c r="S3440">
        <v>1.65</v>
      </c>
      <c r="T3440">
        <v>1.47</v>
      </c>
      <c r="U3440">
        <v>926</v>
      </c>
      <c r="V3440">
        <v>2268.9</v>
      </c>
      <c r="W3440">
        <v>5551.82</v>
      </c>
      <c r="X3440">
        <v>9664.19</v>
      </c>
      <c r="Y3440">
        <v>2045.12</v>
      </c>
      <c r="Z3440">
        <v>19301.439999999999</v>
      </c>
    </row>
    <row r="3441" spans="2:26" x14ac:dyDescent="0.25">
      <c r="B3441" s="3">
        <v>42744</v>
      </c>
      <c r="C3441">
        <v>356.3</v>
      </c>
      <c r="D3441">
        <v>4.0467000000000004</v>
      </c>
      <c r="E3441">
        <v>98.28</v>
      </c>
      <c r="F3441">
        <v>98.778899999999993</v>
      </c>
      <c r="G3441">
        <v>101.93</v>
      </c>
      <c r="H3441">
        <v>1208.32</v>
      </c>
      <c r="I3441">
        <v>1.0573999999999999</v>
      </c>
      <c r="J3441">
        <v>6.9375</v>
      </c>
      <c r="K3441">
        <v>376.43689999999998</v>
      </c>
      <c r="L3441" t="str">
        <v>#N/A N/A</v>
      </c>
      <c r="M3441" t="str">
        <v>#N/A N/A</v>
      </c>
      <c r="N3441">
        <v>1181.0999999999999</v>
      </c>
      <c r="O3441">
        <v>3.1030000000000002</v>
      </c>
      <c r="P3441">
        <v>7.8550000000000004</v>
      </c>
      <c r="Q3441">
        <v>3.88</v>
      </c>
      <c r="R3441">
        <v>1.22</v>
      </c>
      <c r="S3441">
        <v>1.64</v>
      </c>
      <c r="T3441">
        <v>1.47</v>
      </c>
      <c r="U3441">
        <v>949</v>
      </c>
      <c r="V3441">
        <v>2268.9</v>
      </c>
      <c r="W3441">
        <v>5531.82</v>
      </c>
      <c r="X3441">
        <v>9602.32</v>
      </c>
      <c r="Y3441">
        <v>2048.7800000000002</v>
      </c>
      <c r="Z3441">
        <v>19454.330000000002</v>
      </c>
    </row>
    <row r="3442" spans="2:26" x14ac:dyDescent="0.25">
      <c r="B3442" s="3">
        <v>42743</v>
      </c>
      <c r="C3442">
        <v>350.43</v>
      </c>
      <c r="D3442">
        <v>4.0094000000000003</v>
      </c>
      <c r="E3442">
        <v>98.26</v>
      </c>
      <c r="F3442">
        <v>98.739400000000003</v>
      </c>
      <c r="G3442">
        <v>102.22</v>
      </c>
      <c r="H3442">
        <v>1192.98</v>
      </c>
      <c r="I3442">
        <v>1.0531999999999999</v>
      </c>
      <c r="J3442">
        <v>6.9260000000000002</v>
      </c>
      <c r="K3442">
        <v>372.81209999999999</v>
      </c>
      <c r="L3442" t="str">
        <v>#N/A N/A</v>
      </c>
      <c r="M3442" t="str">
        <v>#N/A N/A</v>
      </c>
      <c r="N3442">
        <v>1172.6300000000001</v>
      </c>
      <c r="O3442">
        <v>3.2850000000000001</v>
      </c>
      <c r="P3442">
        <v>7.8550000000000004</v>
      </c>
      <c r="Q3442">
        <v>3.83</v>
      </c>
      <c r="R3442">
        <v>1.22</v>
      </c>
      <c r="S3442">
        <v>1.64</v>
      </c>
      <c r="T3442">
        <v>1.47</v>
      </c>
      <c r="U3442">
        <v>963</v>
      </c>
      <c r="V3442">
        <v>2276.98</v>
      </c>
      <c r="W3442">
        <v>5521.06</v>
      </c>
      <c r="X3442">
        <v>9611.0499999999993</v>
      </c>
      <c r="Y3442">
        <v>2049.12</v>
      </c>
      <c r="Z3442">
        <v>19454.330000000002</v>
      </c>
    </row>
    <row r="3443" spans="2:26" x14ac:dyDescent="0.25">
      <c r="B3443" s="3">
        <v>42742</v>
      </c>
      <c r="C3443">
        <v>350.43</v>
      </c>
      <c r="D3443">
        <v>4.0094000000000003</v>
      </c>
      <c r="E3443">
        <v>98.26</v>
      </c>
      <c r="F3443">
        <v>98.739400000000003</v>
      </c>
      <c r="G3443">
        <v>102.22</v>
      </c>
      <c r="H3443">
        <v>1192.98</v>
      </c>
      <c r="I3443">
        <v>1.0531999999999999</v>
      </c>
      <c r="J3443">
        <v>6.9260000000000002</v>
      </c>
      <c r="K3443">
        <v>372.81209999999999</v>
      </c>
      <c r="L3443" t="str">
        <v>#N/A N/A</v>
      </c>
      <c r="M3443" t="str">
        <v>#N/A N/A</v>
      </c>
      <c r="N3443">
        <v>1172.6300000000001</v>
      </c>
      <c r="O3443">
        <v>3.2850000000000001</v>
      </c>
      <c r="P3443">
        <v>7.8550000000000004</v>
      </c>
      <c r="Q3443">
        <v>3.83</v>
      </c>
      <c r="R3443">
        <v>1.22</v>
      </c>
      <c r="S3443">
        <v>1.64</v>
      </c>
      <c r="T3443">
        <v>1.47</v>
      </c>
      <c r="U3443">
        <v>963</v>
      </c>
      <c r="V3443">
        <v>2276.98</v>
      </c>
      <c r="W3443">
        <v>5521.06</v>
      </c>
      <c r="X3443">
        <v>9611.0499999999993</v>
      </c>
      <c r="Y3443">
        <v>2049.12</v>
      </c>
      <c r="Z3443">
        <v>19454.330000000002</v>
      </c>
    </row>
    <row r="3444" spans="2:26" x14ac:dyDescent="0.25">
      <c r="B3444" s="3">
        <v>42741</v>
      </c>
      <c r="C3444">
        <v>350.43</v>
      </c>
      <c r="D3444">
        <v>4.0094000000000003</v>
      </c>
      <c r="E3444">
        <v>98.23</v>
      </c>
      <c r="F3444">
        <v>98.739400000000003</v>
      </c>
      <c r="G3444">
        <v>102.22</v>
      </c>
      <c r="H3444">
        <v>1192.98</v>
      </c>
      <c r="I3444">
        <v>1.0531999999999999</v>
      </c>
      <c r="J3444">
        <v>6.9260000000000002</v>
      </c>
      <c r="K3444">
        <v>372.81209999999999</v>
      </c>
      <c r="L3444" t="str">
        <v>#N/A N/A</v>
      </c>
      <c r="M3444" t="str">
        <v>#N/A N/A</v>
      </c>
      <c r="N3444">
        <v>1172.6300000000001</v>
      </c>
      <c r="O3444">
        <v>3.2850000000000001</v>
      </c>
      <c r="P3444">
        <v>7.8550000000000004</v>
      </c>
      <c r="Q3444">
        <v>3.83</v>
      </c>
      <c r="R3444">
        <v>1.22</v>
      </c>
      <c r="S3444">
        <v>1.64</v>
      </c>
      <c r="T3444">
        <v>1.47</v>
      </c>
      <c r="U3444">
        <v>963</v>
      </c>
      <c r="V3444">
        <v>2276.98</v>
      </c>
      <c r="W3444">
        <v>5521.06</v>
      </c>
      <c r="X3444">
        <v>9611.0499999999993</v>
      </c>
      <c r="Y3444">
        <v>2049.12</v>
      </c>
      <c r="Z3444">
        <v>19454.330000000002</v>
      </c>
    </row>
    <row r="3445" spans="2:26" x14ac:dyDescent="0.25">
      <c r="B3445" s="3">
        <v>42740</v>
      </c>
      <c r="C3445">
        <v>356.55</v>
      </c>
      <c r="D3445">
        <v>4.0761000000000003</v>
      </c>
      <c r="E3445">
        <v>98.2</v>
      </c>
      <c r="F3445">
        <v>98.711299999999994</v>
      </c>
      <c r="G3445">
        <v>101.52</v>
      </c>
      <c r="H3445">
        <v>1186.23</v>
      </c>
      <c r="I3445">
        <v>1.0607</v>
      </c>
      <c r="J3445">
        <v>6.8765999999999998</v>
      </c>
      <c r="K3445">
        <v>370.26260000000002</v>
      </c>
      <c r="L3445" t="str">
        <v>#N/A N/A</v>
      </c>
      <c r="M3445" t="str">
        <v>#N/A N/A</v>
      </c>
      <c r="N3445">
        <v>1180.1199999999999</v>
      </c>
      <c r="O3445">
        <v>3.2730000000000001</v>
      </c>
      <c r="P3445">
        <v>7.8550000000000004</v>
      </c>
      <c r="Q3445">
        <v>3.91</v>
      </c>
      <c r="R3445">
        <v>1.22</v>
      </c>
      <c r="S3445">
        <v>1.63</v>
      </c>
      <c r="T3445">
        <v>1.47</v>
      </c>
      <c r="U3445">
        <v>983</v>
      </c>
      <c r="V3445">
        <v>2269</v>
      </c>
      <c r="W3445">
        <v>5487.94</v>
      </c>
      <c r="X3445">
        <v>9598.68</v>
      </c>
      <c r="Y3445">
        <v>2041.95</v>
      </c>
      <c r="Z3445">
        <v>19520.689999999999</v>
      </c>
    </row>
    <row r="3446" spans="2:26" x14ac:dyDescent="0.25">
      <c r="B3446" s="3">
        <v>42739</v>
      </c>
      <c r="C3446">
        <v>357.77</v>
      </c>
      <c r="D3446">
        <v>4.0758000000000001</v>
      </c>
      <c r="E3446">
        <v>98.15</v>
      </c>
      <c r="F3446">
        <v>98.675200000000004</v>
      </c>
      <c r="G3446">
        <v>102.7</v>
      </c>
      <c r="H3446">
        <v>1206.3499999999999</v>
      </c>
      <c r="I3446">
        <v>1.0488999999999999</v>
      </c>
      <c r="J3446">
        <v>6.9341999999999997</v>
      </c>
      <c r="K3446">
        <v>371.93360000000001</v>
      </c>
      <c r="L3446" t="str">
        <v>#N/A N/A</v>
      </c>
      <c r="M3446" t="str">
        <v>#N/A N/A</v>
      </c>
      <c r="N3446">
        <v>1163.6500000000001</v>
      </c>
      <c r="O3446">
        <v>3.2669999999999999</v>
      </c>
      <c r="P3446">
        <v>7.8550000000000004</v>
      </c>
      <c r="Q3446">
        <v>3.87</v>
      </c>
      <c r="R3446">
        <v>1.21</v>
      </c>
      <c r="S3446">
        <v>1.63</v>
      </c>
      <c r="T3446">
        <v>1.46</v>
      </c>
      <c r="U3446">
        <v>969</v>
      </c>
      <c r="V3446">
        <v>2270.75</v>
      </c>
      <c r="W3446">
        <v>5477.01</v>
      </c>
      <c r="X3446">
        <v>9440.99</v>
      </c>
      <c r="Y3446">
        <v>2045.64</v>
      </c>
      <c r="Z3446">
        <v>19594.16</v>
      </c>
    </row>
    <row r="3447" spans="2:26" x14ac:dyDescent="0.25">
      <c r="B3447" s="3">
        <v>42738</v>
      </c>
      <c r="C3447">
        <v>363.07</v>
      </c>
      <c r="D3447">
        <v>4.1669</v>
      </c>
      <c r="E3447">
        <v>98.12</v>
      </c>
      <c r="F3447">
        <v>98.631699999999995</v>
      </c>
      <c r="G3447">
        <v>103.21</v>
      </c>
      <c r="H3447">
        <v>1203.22</v>
      </c>
      <c r="I3447">
        <v>1.0405</v>
      </c>
      <c r="J3447">
        <v>6.9640000000000004</v>
      </c>
      <c r="K3447">
        <v>369.59320000000002</v>
      </c>
      <c r="L3447" t="str">
        <v>#N/A N/A</v>
      </c>
      <c r="M3447" t="str">
        <v>#N/A N/A</v>
      </c>
      <c r="N3447">
        <v>1158.8399999999999</v>
      </c>
      <c r="O3447">
        <v>3.327</v>
      </c>
      <c r="P3447">
        <v>7.8550000000000004</v>
      </c>
      <c r="Q3447">
        <v>3.98</v>
      </c>
      <c r="R3447">
        <v>1.22</v>
      </c>
      <c r="S3447">
        <v>1.63</v>
      </c>
      <c r="T3447">
        <v>1.47</v>
      </c>
      <c r="U3447">
        <v>953</v>
      </c>
      <c r="V3447">
        <v>2257.83</v>
      </c>
      <c r="W3447">
        <v>5429.08</v>
      </c>
      <c r="X3447">
        <v>9459.5499999999993</v>
      </c>
      <c r="Y3447">
        <v>2043.97</v>
      </c>
      <c r="Z3447">
        <v>19114.37</v>
      </c>
    </row>
    <row r="3448" spans="2:26" x14ac:dyDescent="0.25">
      <c r="B3448" s="3">
        <v>42737</v>
      </c>
      <c r="C3448">
        <v>365.38</v>
      </c>
      <c r="D3448">
        <v>4.2539999999999996</v>
      </c>
      <c r="E3448">
        <v>98.08</v>
      </c>
      <c r="F3448">
        <v>98.617999999999995</v>
      </c>
      <c r="G3448">
        <v>102.78</v>
      </c>
      <c r="H3448">
        <v>1207.93</v>
      </c>
      <c r="I3448">
        <v>1.0455000000000001</v>
      </c>
      <c r="J3448">
        <v>6.9450000000000003</v>
      </c>
      <c r="K3448">
        <v>368.75630000000001</v>
      </c>
      <c r="L3448" t="str">
        <v>#N/A N/A</v>
      </c>
      <c r="M3448" t="str">
        <v>#N/A N/A</v>
      </c>
      <c r="N3448">
        <v>1147.5</v>
      </c>
      <c r="O3448">
        <v>3.7240000000000002</v>
      </c>
      <c r="P3448">
        <v>7.8550000000000004</v>
      </c>
      <c r="Q3448">
        <v>4.09</v>
      </c>
      <c r="R3448">
        <v>1.23</v>
      </c>
      <c r="S3448">
        <v>1.64</v>
      </c>
      <c r="T3448">
        <v>1.49</v>
      </c>
      <c r="U3448">
        <v>961</v>
      </c>
      <c r="V3448">
        <v>2238.83</v>
      </c>
      <c r="W3448">
        <v>5383.12</v>
      </c>
      <c r="X3448">
        <v>9394.8700000000008</v>
      </c>
      <c r="Y3448">
        <v>2026.16</v>
      </c>
      <c r="Z3448">
        <v>19114.37</v>
      </c>
    </row>
    <row r="3449" spans="2:26" x14ac:dyDescent="0.25">
      <c r="B3449" s="3">
        <v>42736</v>
      </c>
      <c r="C3449">
        <v>365.38</v>
      </c>
      <c r="D3449">
        <v>4.2539999999999996</v>
      </c>
      <c r="E3449">
        <v>98.08</v>
      </c>
      <c r="F3449">
        <v>98.613500000000002</v>
      </c>
      <c r="G3449">
        <v>102.21</v>
      </c>
      <c r="H3449">
        <v>1207.82</v>
      </c>
      <c r="I3449">
        <v>1.0517000000000001</v>
      </c>
      <c r="J3449">
        <v>6.9450000000000003</v>
      </c>
      <c r="K3449">
        <v>371.16379999999998</v>
      </c>
      <c r="L3449" t="str">
        <v>#N/A N/A</v>
      </c>
      <c r="M3449" t="str">
        <v>#N/A N/A</v>
      </c>
      <c r="N3449">
        <v>1147.5</v>
      </c>
      <c r="O3449">
        <v>3.7240000000000002</v>
      </c>
      <c r="P3449">
        <v>7.8550000000000004</v>
      </c>
      <c r="Q3449">
        <v>4.09</v>
      </c>
      <c r="R3449">
        <v>1.23</v>
      </c>
      <c r="S3449">
        <v>1.64</v>
      </c>
      <c r="T3449">
        <v>1.49</v>
      </c>
      <c r="U3449">
        <v>961</v>
      </c>
      <c r="V3449">
        <v>2238.83</v>
      </c>
      <c r="W3449">
        <v>5383.12</v>
      </c>
      <c r="X3449">
        <v>9394.8700000000008</v>
      </c>
      <c r="Y3449">
        <v>2026.46</v>
      </c>
      <c r="Z3449">
        <v>19114.37</v>
      </c>
    </row>
    <row r="3450" spans="2:26" x14ac:dyDescent="0.25">
      <c r="B3450" s="3">
        <v>42735</v>
      </c>
      <c r="C3450">
        <v>365.38</v>
      </c>
      <c r="D3450">
        <v>4.2539999999999996</v>
      </c>
      <c r="E3450">
        <v>98.08</v>
      </c>
      <c r="F3450">
        <v>98.613500000000002</v>
      </c>
      <c r="G3450">
        <v>102.21</v>
      </c>
      <c r="H3450">
        <v>1207.82</v>
      </c>
      <c r="I3450">
        <v>1.0517000000000001</v>
      </c>
      <c r="J3450">
        <v>6.9450000000000003</v>
      </c>
      <c r="K3450">
        <v>371.16379999999998</v>
      </c>
      <c r="L3450" t="str">
        <v>#N/A N/A</v>
      </c>
      <c r="M3450" t="str">
        <v>#N/A N/A</v>
      </c>
      <c r="N3450">
        <v>1147.5</v>
      </c>
      <c r="O3450">
        <v>3.7240000000000002</v>
      </c>
      <c r="P3450">
        <v>7.8550000000000004</v>
      </c>
      <c r="Q3450">
        <v>4.09</v>
      </c>
      <c r="R3450">
        <v>1.23</v>
      </c>
      <c r="S3450">
        <v>1.64</v>
      </c>
      <c r="T3450">
        <v>1.49</v>
      </c>
      <c r="U3450">
        <v>961</v>
      </c>
      <c r="V3450">
        <v>2238.83</v>
      </c>
      <c r="W3450">
        <v>5383.12</v>
      </c>
      <c r="X3450">
        <v>9394.8700000000008</v>
      </c>
      <c r="Y3450">
        <v>2026.46</v>
      </c>
      <c r="Z3450">
        <v>19114.37</v>
      </c>
    </row>
    <row r="3451" spans="2:26" x14ac:dyDescent="0.25">
      <c r="B3451" s="3">
        <v>42734</v>
      </c>
      <c r="C3451">
        <v>365.38</v>
      </c>
      <c r="D3451">
        <v>4.2539999999999996</v>
      </c>
      <c r="E3451">
        <v>98.06</v>
      </c>
      <c r="F3451">
        <v>98.613500000000002</v>
      </c>
      <c r="G3451">
        <v>102.21</v>
      </c>
      <c r="H3451">
        <v>1207.82</v>
      </c>
      <c r="I3451">
        <v>1.0517000000000001</v>
      </c>
      <c r="J3451">
        <v>6.9450000000000003</v>
      </c>
      <c r="K3451">
        <v>371.16379999999998</v>
      </c>
      <c r="L3451" t="str">
        <v>#N/A N/A</v>
      </c>
      <c r="M3451" t="str">
        <v>#N/A N/A</v>
      </c>
      <c r="N3451">
        <v>1147.5</v>
      </c>
      <c r="O3451">
        <v>3.7240000000000002</v>
      </c>
      <c r="P3451">
        <v>7.8550000000000004</v>
      </c>
      <c r="Q3451">
        <v>4.09</v>
      </c>
      <c r="R3451">
        <v>1.23</v>
      </c>
      <c r="S3451">
        <v>1.64</v>
      </c>
      <c r="T3451">
        <v>1.49</v>
      </c>
      <c r="U3451">
        <v>961</v>
      </c>
      <c r="V3451">
        <v>2238.83</v>
      </c>
      <c r="W3451">
        <v>5383.12</v>
      </c>
      <c r="X3451">
        <v>9394.8700000000008</v>
      </c>
      <c r="Y3451">
        <v>2026.46</v>
      </c>
      <c r="Z3451">
        <v>19114.37</v>
      </c>
    </row>
    <row r="3452" spans="2:26" x14ac:dyDescent="0.25">
      <c r="B3452" s="3">
        <v>42733</v>
      </c>
      <c r="C3452">
        <v>364.62</v>
      </c>
      <c r="D3452">
        <v>4.2187999999999999</v>
      </c>
      <c r="E3452">
        <v>98.06</v>
      </c>
      <c r="F3452">
        <v>98.616600000000005</v>
      </c>
      <c r="G3452">
        <v>102.68</v>
      </c>
      <c r="H3452">
        <v>1207.82</v>
      </c>
      <c r="I3452">
        <v>1.0489999999999999</v>
      </c>
      <c r="J3452">
        <v>6.9565000000000001</v>
      </c>
      <c r="K3452">
        <v>370.74849999999998</v>
      </c>
      <c r="L3452" t="str">
        <v>#N/A N/A</v>
      </c>
      <c r="M3452" t="str">
        <v>#N/A N/A</v>
      </c>
      <c r="N3452">
        <v>1158.19</v>
      </c>
      <c r="O3452">
        <v>3.802</v>
      </c>
      <c r="P3452">
        <v>7.8550000000000004</v>
      </c>
      <c r="Q3452">
        <v>4.04</v>
      </c>
      <c r="R3452">
        <v>1.22</v>
      </c>
      <c r="S3452">
        <v>1.64</v>
      </c>
      <c r="T3452">
        <v>1.47</v>
      </c>
      <c r="U3452">
        <v>961</v>
      </c>
      <c r="V3452">
        <v>2249.2600000000002</v>
      </c>
      <c r="W3452">
        <v>5432.09</v>
      </c>
      <c r="X3452">
        <v>9312.76</v>
      </c>
      <c r="Y3452">
        <v>2026.46</v>
      </c>
      <c r="Z3452">
        <v>19145.14</v>
      </c>
    </row>
    <row r="3453" spans="2:26" x14ac:dyDescent="0.25">
      <c r="B3453" s="3">
        <v>42732</v>
      </c>
      <c r="C3453">
        <v>363.14</v>
      </c>
      <c r="D3453">
        <v>4.2005999999999997</v>
      </c>
      <c r="E3453">
        <v>98.05</v>
      </c>
      <c r="F3453">
        <v>98.618700000000004</v>
      </c>
      <c r="G3453">
        <v>103.3</v>
      </c>
      <c r="H3453">
        <v>1208.93</v>
      </c>
      <c r="I3453">
        <v>1.0412999999999999</v>
      </c>
      <c r="J3453">
        <v>6.9612999999999996</v>
      </c>
      <c r="K3453">
        <v>369.13909999999998</v>
      </c>
      <c r="L3453" t="str">
        <v>#N/A N/A</v>
      </c>
      <c r="M3453" t="str">
        <v>#N/A N/A</v>
      </c>
      <c r="N3453">
        <v>1141.67</v>
      </c>
      <c r="O3453">
        <v>3.93</v>
      </c>
      <c r="P3453">
        <v>7.8550000000000004</v>
      </c>
      <c r="Q3453">
        <v>4</v>
      </c>
      <c r="R3453">
        <v>1.22</v>
      </c>
      <c r="S3453">
        <v>1.65</v>
      </c>
      <c r="T3453">
        <v>1.47</v>
      </c>
      <c r="U3453">
        <v>961</v>
      </c>
      <c r="V3453">
        <v>2249.92</v>
      </c>
      <c r="W3453">
        <v>5438.56</v>
      </c>
      <c r="X3453">
        <v>9300.6299999999992</v>
      </c>
      <c r="Y3453">
        <v>2024.49</v>
      </c>
      <c r="Z3453">
        <v>19401.72</v>
      </c>
    </row>
    <row r="3454" spans="2:26" x14ac:dyDescent="0.25">
      <c r="B3454" s="3">
        <v>42731</v>
      </c>
      <c r="C3454">
        <v>359.27</v>
      </c>
      <c r="D3454">
        <v>4.1707999999999998</v>
      </c>
      <c r="E3454">
        <v>98.03</v>
      </c>
      <c r="F3454">
        <v>98.614000000000004</v>
      </c>
      <c r="G3454">
        <v>103.02</v>
      </c>
      <c r="H3454">
        <v>1207.5</v>
      </c>
      <c r="I3454">
        <v>1.0457000000000001</v>
      </c>
      <c r="J3454">
        <v>6.952</v>
      </c>
      <c r="K3454">
        <v>369.17610000000002</v>
      </c>
      <c r="L3454" t="str">
        <v>#N/A N/A</v>
      </c>
      <c r="M3454" t="str">
        <v>#N/A N/A</v>
      </c>
      <c r="N3454">
        <v>1138.78</v>
      </c>
      <c r="O3454">
        <v>3.7610000000000001</v>
      </c>
      <c r="P3454">
        <v>7.8550000000000004</v>
      </c>
      <c r="Q3454">
        <v>3.97</v>
      </c>
      <c r="R3454">
        <v>1.22</v>
      </c>
      <c r="S3454">
        <v>1.64</v>
      </c>
      <c r="T3454">
        <v>1.47</v>
      </c>
      <c r="U3454">
        <v>961</v>
      </c>
      <c r="V3454">
        <v>2268.88</v>
      </c>
      <c r="W3454">
        <v>5487.44</v>
      </c>
      <c r="X3454">
        <v>9181.75</v>
      </c>
      <c r="Y3454">
        <v>2042.17</v>
      </c>
      <c r="Z3454">
        <v>19403.060000000001</v>
      </c>
    </row>
    <row r="3455" spans="2:26" x14ac:dyDescent="0.25">
      <c r="B3455" s="3">
        <v>42730</v>
      </c>
      <c r="C3455">
        <v>363.29</v>
      </c>
      <c r="D3455">
        <v>4.2228000000000003</v>
      </c>
      <c r="E3455">
        <v>98.02</v>
      </c>
      <c r="F3455">
        <v>98.614599999999996</v>
      </c>
      <c r="G3455">
        <v>102.97</v>
      </c>
      <c r="H3455">
        <v>1201.3800000000001</v>
      </c>
      <c r="I3455">
        <v>1.0455000000000001</v>
      </c>
      <c r="J3455">
        <v>6.9489000000000001</v>
      </c>
      <c r="K3455">
        <v>365.63869999999997</v>
      </c>
      <c r="L3455" t="str">
        <v>#N/A N/A</v>
      </c>
      <c r="M3455" t="str">
        <v>#N/A N/A</v>
      </c>
      <c r="N3455">
        <v>1133.3</v>
      </c>
      <c r="O3455">
        <v>3.6619999999999999</v>
      </c>
      <c r="P3455">
        <v>7.8550000000000004</v>
      </c>
      <c r="Q3455">
        <v>4.04</v>
      </c>
      <c r="R3455">
        <v>1.23</v>
      </c>
      <c r="S3455">
        <v>1.65</v>
      </c>
      <c r="T3455">
        <v>1.47</v>
      </c>
      <c r="U3455">
        <v>961</v>
      </c>
      <c r="V3455">
        <v>2263.79</v>
      </c>
      <c r="W3455">
        <v>5462.69</v>
      </c>
      <c r="X3455">
        <v>9181.75</v>
      </c>
      <c r="Y3455">
        <v>2037.75</v>
      </c>
      <c r="Z3455">
        <v>19396.64</v>
      </c>
    </row>
    <row r="3456" spans="2:26" x14ac:dyDescent="0.25">
      <c r="B3456" s="3">
        <v>42729</v>
      </c>
      <c r="C3456">
        <v>363.29</v>
      </c>
      <c r="D3456">
        <v>4.2228000000000003</v>
      </c>
      <c r="E3456">
        <v>98.02</v>
      </c>
      <c r="F3456">
        <v>98.554400000000001</v>
      </c>
      <c r="G3456">
        <v>103.01</v>
      </c>
      <c r="H3456">
        <v>1202.8800000000001</v>
      </c>
      <c r="I3456">
        <v>1.0456000000000001</v>
      </c>
      <c r="J3456">
        <v>6.9462000000000002</v>
      </c>
      <c r="K3456">
        <v>367.09070000000003</v>
      </c>
      <c r="L3456" t="str">
        <v>#N/A N/A</v>
      </c>
      <c r="M3456" t="str">
        <v>#N/A N/A</v>
      </c>
      <c r="N3456">
        <v>1133.3</v>
      </c>
      <c r="O3456">
        <v>3.6619999999999999</v>
      </c>
      <c r="P3456">
        <v>7.8550000000000004</v>
      </c>
      <c r="Q3456">
        <v>4.04</v>
      </c>
      <c r="R3456">
        <v>1.23</v>
      </c>
      <c r="S3456">
        <v>1.65</v>
      </c>
      <c r="T3456">
        <v>1.47</v>
      </c>
      <c r="U3456">
        <v>961</v>
      </c>
      <c r="V3456">
        <v>2263.79</v>
      </c>
      <c r="W3456">
        <v>5462.69</v>
      </c>
      <c r="X3456">
        <v>9181.75</v>
      </c>
      <c r="Y3456">
        <v>2035.9</v>
      </c>
      <c r="Z3456">
        <v>19427.669999999998</v>
      </c>
    </row>
    <row r="3457" spans="2:26" x14ac:dyDescent="0.25">
      <c r="B3457" s="3">
        <v>42728</v>
      </c>
      <c r="C3457">
        <v>363.29</v>
      </c>
      <c r="D3457">
        <v>4.2228000000000003</v>
      </c>
      <c r="E3457">
        <v>98.02</v>
      </c>
      <c r="F3457">
        <v>98.554400000000001</v>
      </c>
      <c r="G3457">
        <v>103.01</v>
      </c>
      <c r="H3457">
        <v>1202.8800000000001</v>
      </c>
      <c r="I3457">
        <v>1.0456000000000001</v>
      </c>
      <c r="J3457">
        <v>6.9462000000000002</v>
      </c>
      <c r="K3457">
        <v>367.09070000000003</v>
      </c>
      <c r="L3457" t="str">
        <v>#N/A N/A</v>
      </c>
      <c r="M3457" t="str">
        <v>#N/A N/A</v>
      </c>
      <c r="N3457">
        <v>1133.3</v>
      </c>
      <c r="O3457">
        <v>3.6619999999999999</v>
      </c>
      <c r="P3457">
        <v>7.8550000000000004</v>
      </c>
      <c r="Q3457">
        <v>4.04</v>
      </c>
      <c r="R3457">
        <v>1.23</v>
      </c>
      <c r="S3457">
        <v>1.65</v>
      </c>
      <c r="T3457">
        <v>1.47</v>
      </c>
      <c r="U3457">
        <v>961</v>
      </c>
      <c r="V3457">
        <v>2263.79</v>
      </c>
      <c r="W3457">
        <v>5462.69</v>
      </c>
      <c r="X3457">
        <v>9181.75</v>
      </c>
      <c r="Y3457">
        <v>2035.9</v>
      </c>
      <c r="Z3457">
        <v>19427.669999999998</v>
      </c>
    </row>
    <row r="3458" spans="2:26" x14ac:dyDescent="0.25">
      <c r="B3458" s="3">
        <v>42727</v>
      </c>
      <c r="C3458">
        <v>363.29</v>
      </c>
      <c r="D3458">
        <v>4.2228000000000003</v>
      </c>
      <c r="E3458">
        <v>98</v>
      </c>
      <c r="F3458">
        <v>98.554400000000001</v>
      </c>
      <c r="G3458">
        <v>103.01</v>
      </c>
      <c r="H3458">
        <v>1202.8800000000001</v>
      </c>
      <c r="I3458">
        <v>1.0456000000000001</v>
      </c>
      <c r="J3458">
        <v>6.9462000000000002</v>
      </c>
      <c r="K3458">
        <v>367.09070000000003</v>
      </c>
      <c r="L3458" t="str">
        <v>#N/A N/A</v>
      </c>
      <c r="M3458" t="str">
        <v>#N/A N/A</v>
      </c>
      <c r="N3458">
        <v>1133.3</v>
      </c>
      <c r="O3458">
        <v>3.6619999999999999</v>
      </c>
      <c r="P3458">
        <v>7.8550000000000004</v>
      </c>
      <c r="Q3458">
        <v>4.04</v>
      </c>
      <c r="R3458">
        <v>1.23</v>
      </c>
      <c r="S3458">
        <v>1.65</v>
      </c>
      <c r="T3458">
        <v>1.47</v>
      </c>
      <c r="U3458">
        <v>961</v>
      </c>
      <c r="V3458">
        <v>2263.79</v>
      </c>
      <c r="W3458">
        <v>5462.69</v>
      </c>
      <c r="X3458">
        <v>9181.75</v>
      </c>
      <c r="Y3458">
        <v>2035.9</v>
      </c>
      <c r="Z3458">
        <v>19427.669999999998</v>
      </c>
    </row>
    <row r="3459" spans="2:26" x14ac:dyDescent="0.25">
      <c r="B3459" s="3">
        <v>42726</v>
      </c>
      <c r="C3459">
        <v>363.52</v>
      </c>
      <c r="D3459">
        <v>4.2164000000000001</v>
      </c>
      <c r="E3459">
        <v>98.01</v>
      </c>
      <c r="F3459">
        <v>98.565399999999997</v>
      </c>
      <c r="G3459">
        <v>103.09</v>
      </c>
      <c r="H3459">
        <v>1199.1500000000001</v>
      </c>
      <c r="I3459">
        <v>1.0437000000000001</v>
      </c>
      <c r="J3459">
        <v>6.9484000000000004</v>
      </c>
      <c r="K3459">
        <v>366.66079999999999</v>
      </c>
      <c r="L3459" t="str">
        <v>#N/A N/A</v>
      </c>
      <c r="M3459" t="str">
        <v>#N/A N/A</v>
      </c>
      <c r="N3459">
        <v>1128.3800000000001</v>
      </c>
      <c r="O3459">
        <v>3.5379999999999998</v>
      </c>
      <c r="P3459">
        <v>7.8550000000000004</v>
      </c>
      <c r="Q3459">
        <v>4.04</v>
      </c>
      <c r="R3459">
        <v>1.23</v>
      </c>
      <c r="S3459">
        <v>1.65</v>
      </c>
      <c r="T3459">
        <v>1.46</v>
      </c>
      <c r="U3459">
        <v>928</v>
      </c>
      <c r="V3459">
        <v>2260.96</v>
      </c>
      <c r="W3459">
        <v>5447.42</v>
      </c>
      <c r="X3459">
        <v>9200.24</v>
      </c>
      <c r="Y3459">
        <v>2035.73</v>
      </c>
      <c r="Z3459">
        <v>19427.669999999998</v>
      </c>
    </row>
    <row r="3460" spans="2:26" x14ac:dyDescent="0.25">
      <c r="B3460" s="3">
        <v>42725</v>
      </c>
      <c r="C3460">
        <v>362.78</v>
      </c>
      <c r="D3460">
        <v>4.2247000000000003</v>
      </c>
      <c r="E3460">
        <v>98.01</v>
      </c>
      <c r="F3460">
        <v>98.546000000000006</v>
      </c>
      <c r="G3460">
        <v>103.02</v>
      </c>
      <c r="H3460">
        <v>1194</v>
      </c>
      <c r="I3460">
        <v>1.0424</v>
      </c>
      <c r="J3460">
        <v>6.944</v>
      </c>
      <c r="K3460">
        <v>358.899</v>
      </c>
      <c r="L3460" t="str">
        <v>#N/A N/A</v>
      </c>
      <c r="M3460" t="str">
        <v>#N/A N/A</v>
      </c>
      <c r="N3460">
        <v>1131.6099999999999</v>
      </c>
      <c r="O3460">
        <v>3.5419999999999998</v>
      </c>
      <c r="P3460">
        <v>7.8550000000000004</v>
      </c>
      <c r="Q3460">
        <v>4.03</v>
      </c>
      <c r="R3460">
        <v>1.23</v>
      </c>
      <c r="S3460">
        <v>1.66</v>
      </c>
      <c r="T3460">
        <v>1.46</v>
      </c>
      <c r="U3460">
        <v>926</v>
      </c>
      <c r="V3460">
        <v>2265.1799999999998</v>
      </c>
      <c r="W3460">
        <v>5471.43</v>
      </c>
      <c r="X3460">
        <v>9331.6299999999992</v>
      </c>
      <c r="Y3460">
        <v>2037.96</v>
      </c>
      <c r="Z3460">
        <v>19444.490000000002</v>
      </c>
    </row>
    <row r="3461" spans="2:26" x14ac:dyDescent="0.25">
      <c r="B3461" s="3">
        <v>42724</v>
      </c>
      <c r="C3461">
        <v>364.64</v>
      </c>
      <c r="D3461">
        <v>4.2351000000000001</v>
      </c>
      <c r="E3461">
        <v>97.98</v>
      </c>
      <c r="F3461">
        <v>98.567400000000006</v>
      </c>
      <c r="G3461">
        <v>103.29</v>
      </c>
      <c r="H3461">
        <v>1193.43</v>
      </c>
      <c r="I3461">
        <v>1.0387999999999999</v>
      </c>
      <c r="J3461">
        <v>6.9527000000000001</v>
      </c>
      <c r="K3461">
        <v>355.39589999999998</v>
      </c>
      <c r="L3461" t="str">
        <v>#N/A N/A</v>
      </c>
      <c r="M3461" t="str">
        <v>#N/A N/A</v>
      </c>
      <c r="N3461">
        <v>1132.3499999999999</v>
      </c>
      <c r="O3461">
        <v>3.2629999999999999</v>
      </c>
      <c r="P3461">
        <v>7.8550000000000004</v>
      </c>
      <c r="Q3461">
        <v>4.04</v>
      </c>
      <c r="R3461">
        <v>1.23</v>
      </c>
      <c r="S3461">
        <v>1.67</v>
      </c>
      <c r="T3461">
        <v>1.46</v>
      </c>
      <c r="U3461">
        <v>914</v>
      </c>
      <c r="V3461">
        <v>2270.7600000000002</v>
      </c>
      <c r="W3461">
        <v>5483.94</v>
      </c>
      <c r="X3461">
        <v>9283.41</v>
      </c>
      <c r="Y3461">
        <v>2041.94</v>
      </c>
      <c r="Z3461">
        <v>19494.53</v>
      </c>
    </row>
    <row r="3462" spans="2:26" x14ac:dyDescent="0.25">
      <c r="B3462" s="3">
        <v>42723</v>
      </c>
      <c r="C3462">
        <v>368.36</v>
      </c>
      <c r="D3462">
        <v>4.2637</v>
      </c>
      <c r="E3462">
        <v>97.98</v>
      </c>
      <c r="F3462">
        <v>98.565700000000007</v>
      </c>
      <c r="G3462">
        <v>103.14</v>
      </c>
      <c r="H3462">
        <v>1187.18</v>
      </c>
      <c r="I3462">
        <v>1.0402</v>
      </c>
      <c r="J3462">
        <v>6.9604999999999997</v>
      </c>
      <c r="K3462">
        <v>353.06990000000002</v>
      </c>
      <c r="L3462" t="str">
        <v>#N/A N/A</v>
      </c>
      <c r="M3462" t="str">
        <v>#N/A N/A</v>
      </c>
      <c r="N3462">
        <v>1138.21</v>
      </c>
      <c r="O3462">
        <v>3.3919999999999999</v>
      </c>
      <c r="P3462">
        <v>7.8550000000000004</v>
      </c>
      <c r="Q3462">
        <v>4.07</v>
      </c>
      <c r="R3462">
        <v>1.24</v>
      </c>
      <c r="S3462">
        <v>1.68</v>
      </c>
      <c r="T3462">
        <v>1.47</v>
      </c>
      <c r="U3462">
        <v>927</v>
      </c>
      <c r="V3462">
        <v>2262.5300000000002</v>
      </c>
      <c r="W3462">
        <v>5457.44</v>
      </c>
      <c r="X3462">
        <v>9377.43</v>
      </c>
      <c r="Y3462">
        <v>2038.39</v>
      </c>
      <c r="Z3462">
        <v>19391.599999999999</v>
      </c>
    </row>
    <row r="3463" spans="2:26" x14ac:dyDescent="0.25">
      <c r="B3463" s="3">
        <v>42722</v>
      </c>
      <c r="C3463">
        <v>365.84</v>
      </c>
      <c r="D3463">
        <v>4.2474999999999996</v>
      </c>
      <c r="E3463">
        <v>97.96</v>
      </c>
      <c r="F3463">
        <v>98.495900000000006</v>
      </c>
      <c r="G3463">
        <v>102.95</v>
      </c>
      <c r="H3463">
        <v>1183.82</v>
      </c>
      <c r="I3463">
        <v>1.0450999999999999</v>
      </c>
      <c r="J3463">
        <v>6.9615</v>
      </c>
      <c r="K3463">
        <v>349.85579999999999</v>
      </c>
      <c r="L3463" t="str">
        <v>#N/A N/A</v>
      </c>
      <c r="M3463" t="str">
        <v>#N/A N/A</v>
      </c>
      <c r="N3463">
        <v>1134.8800000000001</v>
      </c>
      <c r="O3463">
        <v>3.415</v>
      </c>
      <c r="P3463">
        <v>7.8550000000000004</v>
      </c>
      <c r="Q3463">
        <v>4.05</v>
      </c>
      <c r="R3463">
        <v>1.24</v>
      </c>
      <c r="S3463">
        <v>1.68</v>
      </c>
      <c r="T3463">
        <v>1.47</v>
      </c>
      <c r="U3463">
        <v>946</v>
      </c>
      <c r="V3463">
        <v>2258.0700000000002</v>
      </c>
      <c r="W3463">
        <v>5437.16</v>
      </c>
      <c r="X3463">
        <v>9470.33</v>
      </c>
      <c r="Y3463">
        <v>2042.24</v>
      </c>
      <c r="Z3463">
        <v>19401.150000000001</v>
      </c>
    </row>
    <row r="3464" spans="2:26" x14ac:dyDescent="0.25">
      <c r="B3464" s="3">
        <v>42721</v>
      </c>
      <c r="C3464">
        <v>365.84</v>
      </c>
      <c r="D3464">
        <v>4.2474999999999996</v>
      </c>
      <c r="E3464">
        <v>97.96</v>
      </c>
      <c r="F3464">
        <v>98.495900000000006</v>
      </c>
      <c r="G3464">
        <v>102.95</v>
      </c>
      <c r="H3464">
        <v>1183.82</v>
      </c>
      <c r="I3464">
        <v>1.0450999999999999</v>
      </c>
      <c r="J3464">
        <v>6.9615</v>
      </c>
      <c r="K3464">
        <v>349.85579999999999</v>
      </c>
      <c r="L3464" t="str">
        <v>#N/A N/A</v>
      </c>
      <c r="M3464" t="str">
        <v>#N/A N/A</v>
      </c>
      <c r="N3464">
        <v>1134.8800000000001</v>
      </c>
      <c r="O3464">
        <v>3.415</v>
      </c>
      <c r="P3464">
        <v>7.8550000000000004</v>
      </c>
      <c r="Q3464">
        <v>4.05</v>
      </c>
      <c r="R3464">
        <v>1.24</v>
      </c>
      <c r="S3464">
        <v>1.68</v>
      </c>
      <c r="T3464">
        <v>1.47</v>
      </c>
      <c r="U3464">
        <v>946</v>
      </c>
      <c r="V3464">
        <v>2258.0700000000002</v>
      </c>
      <c r="W3464">
        <v>5437.16</v>
      </c>
      <c r="X3464">
        <v>9470.33</v>
      </c>
      <c r="Y3464">
        <v>2042.24</v>
      </c>
      <c r="Z3464">
        <v>19401.150000000001</v>
      </c>
    </row>
    <row r="3465" spans="2:26" x14ac:dyDescent="0.25">
      <c r="B3465" s="3">
        <v>42720</v>
      </c>
      <c r="C3465">
        <v>365.84</v>
      </c>
      <c r="D3465">
        <v>4.2474999999999996</v>
      </c>
      <c r="E3465">
        <v>97.94</v>
      </c>
      <c r="F3465">
        <v>98.495900000000006</v>
      </c>
      <c r="G3465">
        <v>102.95</v>
      </c>
      <c r="H3465">
        <v>1183.82</v>
      </c>
      <c r="I3465">
        <v>1.0450999999999999</v>
      </c>
      <c r="J3465">
        <v>6.9615</v>
      </c>
      <c r="K3465">
        <v>349.85579999999999</v>
      </c>
      <c r="L3465" t="str">
        <v>#N/A N/A</v>
      </c>
      <c r="M3465" t="str">
        <v>#N/A N/A</v>
      </c>
      <c r="N3465">
        <v>1134.8800000000001</v>
      </c>
      <c r="O3465">
        <v>3.415</v>
      </c>
      <c r="P3465">
        <v>7.8550000000000004</v>
      </c>
      <c r="Q3465">
        <v>4.05</v>
      </c>
      <c r="R3465">
        <v>1.24</v>
      </c>
      <c r="S3465">
        <v>1.68</v>
      </c>
      <c r="T3465">
        <v>1.47</v>
      </c>
      <c r="U3465">
        <v>946</v>
      </c>
      <c r="V3465">
        <v>2258.0700000000002</v>
      </c>
      <c r="W3465">
        <v>5437.16</v>
      </c>
      <c r="X3465">
        <v>9470.33</v>
      </c>
      <c r="Y3465">
        <v>2042.24</v>
      </c>
      <c r="Z3465">
        <v>19401.150000000001</v>
      </c>
    </row>
    <row r="3466" spans="2:26" x14ac:dyDescent="0.25">
      <c r="B3466" s="3">
        <v>42719</v>
      </c>
      <c r="C3466">
        <v>368.79</v>
      </c>
      <c r="D3466">
        <v>4.2404999999999999</v>
      </c>
      <c r="E3466">
        <v>97.92</v>
      </c>
      <c r="F3466">
        <v>98.5428</v>
      </c>
      <c r="G3466">
        <v>103.02</v>
      </c>
      <c r="H3466">
        <v>1178.23</v>
      </c>
      <c r="I3466">
        <v>1.0414000000000001</v>
      </c>
      <c r="J3466">
        <v>6.9466999999999999</v>
      </c>
      <c r="K3466">
        <v>351.11450000000002</v>
      </c>
      <c r="L3466" t="str">
        <v>#N/A N/A</v>
      </c>
      <c r="M3466" t="str">
        <v>#N/A N/A</v>
      </c>
      <c r="N3466">
        <v>1128.5</v>
      </c>
      <c r="O3466">
        <v>3.4340000000000002</v>
      </c>
      <c r="P3466">
        <v>7.8550000000000004</v>
      </c>
      <c r="Q3466">
        <v>4.03</v>
      </c>
      <c r="R3466">
        <v>1.25</v>
      </c>
      <c r="S3466">
        <v>1.7</v>
      </c>
      <c r="T3466">
        <v>1.49</v>
      </c>
      <c r="U3466">
        <v>966</v>
      </c>
      <c r="V3466">
        <v>2262.0300000000002</v>
      </c>
      <c r="W3466">
        <v>5456.85</v>
      </c>
      <c r="X3466">
        <v>9479.16</v>
      </c>
      <c r="Y3466">
        <v>2036.65</v>
      </c>
      <c r="Z3466">
        <v>19273.79</v>
      </c>
    </row>
    <row r="3467" spans="2:26" x14ac:dyDescent="0.25">
      <c r="B3467" s="3">
        <v>42718</v>
      </c>
      <c r="C3467">
        <v>363.5</v>
      </c>
      <c r="D3467">
        <v>4.2118000000000002</v>
      </c>
      <c r="E3467">
        <v>97.88</v>
      </c>
      <c r="F3467">
        <v>98.539500000000004</v>
      </c>
      <c r="G3467">
        <v>101.76</v>
      </c>
      <c r="H3467">
        <v>1169.68</v>
      </c>
      <c r="I3467">
        <v>1.0536000000000001</v>
      </c>
      <c r="J3467">
        <v>6.9048999999999996</v>
      </c>
      <c r="K3467">
        <v>349.97660000000002</v>
      </c>
      <c r="L3467" t="str">
        <v>#N/A N/A</v>
      </c>
      <c r="M3467" t="str">
        <v>#N/A N/A</v>
      </c>
      <c r="N3467">
        <v>1142.95</v>
      </c>
      <c r="O3467">
        <v>3.54</v>
      </c>
      <c r="P3467">
        <v>7.8550000000000004</v>
      </c>
      <c r="Q3467">
        <v>4.01</v>
      </c>
      <c r="R3467">
        <v>1.24</v>
      </c>
      <c r="S3467">
        <v>1.7</v>
      </c>
      <c r="T3467">
        <v>1.51</v>
      </c>
      <c r="U3467">
        <v>1003</v>
      </c>
      <c r="V3467">
        <v>2253.2800000000002</v>
      </c>
      <c r="W3467">
        <v>5436.67</v>
      </c>
      <c r="X3467">
        <v>9706.15</v>
      </c>
      <c r="Y3467">
        <v>2036.87</v>
      </c>
      <c r="Z3467">
        <v>19253.61</v>
      </c>
    </row>
    <row r="3468" spans="2:26" x14ac:dyDescent="0.25">
      <c r="B3468" s="3">
        <v>42717</v>
      </c>
      <c r="C3468">
        <v>369.11</v>
      </c>
      <c r="D3468">
        <v>4.2702</v>
      </c>
      <c r="E3468">
        <v>97.8</v>
      </c>
      <c r="F3468">
        <v>98.548400000000001</v>
      </c>
      <c r="G3468">
        <v>101.07</v>
      </c>
      <c r="H3468">
        <v>1166.57</v>
      </c>
      <c r="I3468">
        <v>1.0626</v>
      </c>
      <c r="J3468">
        <v>6.9028999999999998</v>
      </c>
      <c r="K3468">
        <v>349.04840000000002</v>
      </c>
      <c r="L3468" t="str">
        <v>#N/A N/A</v>
      </c>
      <c r="M3468" t="str">
        <v>#N/A N/A</v>
      </c>
      <c r="N3468">
        <v>1158.54</v>
      </c>
      <c r="O3468">
        <v>3.4740000000000002</v>
      </c>
      <c r="P3468">
        <v>7.8550000000000004</v>
      </c>
      <c r="Q3468">
        <v>4.08</v>
      </c>
      <c r="R3468">
        <v>1.25</v>
      </c>
      <c r="S3468">
        <v>1.7</v>
      </c>
      <c r="T3468">
        <v>1.49</v>
      </c>
      <c r="U3468">
        <v>1052</v>
      </c>
      <c r="V3468">
        <v>2271.7199999999998</v>
      </c>
      <c r="W3468">
        <v>5463.83</v>
      </c>
      <c r="X3468">
        <v>9719.94</v>
      </c>
      <c r="Y3468">
        <v>2035.98</v>
      </c>
      <c r="Z3468">
        <v>19250.52</v>
      </c>
    </row>
    <row r="3469" spans="2:26" x14ac:dyDescent="0.25">
      <c r="B3469" s="3">
        <v>42716</v>
      </c>
      <c r="C3469">
        <v>371.71</v>
      </c>
      <c r="D3469">
        <v>4.3196000000000003</v>
      </c>
      <c r="E3469">
        <v>97.78</v>
      </c>
      <c r="F3469">
        <v>98.546199999999999</v>
      </c>
      <c r="G3469">
        <v>101.03</v>
      </c>
      <c r="H3469">
        <v>1168.27</v>
      </c>
      <c r="I3469">
        <v>1.0634999999999999</v>
      </c>
      <c r="J3469">
        <v>6.9069000000000003</v>
      </c>
      <c r="K3469">
        <v>348.74419999999998</v>
      </c>
      <c r="L3469" t="str">
        <v>#N/A N/A</v>
      </c>
      <c r="M3469" t="str">
        <v>#N/A N/A</v>
      </c>
      <c r="N3469">
        <v>1162.22</v>
      </c>
      <c r="O3469">
        <v>3.5070000000000001</v>
      </c>
      <c r="P3469">
        <v>7.875</v>
      </c>
      <c r="Q3469">
        <v>4.13</v>
      </c>
      <c r="R3469">
        <v>1.26</v>
      </c>
      <c r="S3469">
        <v>1.72</v>
      </c>
      <c r="T3469">
        <v>1.49</v>
      </c>
      <c r="U3469">
        <v>1069</v>
      </c>
      <c r="V3469">
        <v>2256.96</v>
      </c>
      <c r="W3469">
        <v>5412.54</v>
      </c>
      <c r="X3469">
        <v>9699.31</v>
      </c>
      <c r="Y3469">
        <v>2027.24</v>
      </c>
      <c r="Z3469">
        <v>19155.03</v>
      </c>
    </row>
    <row r="3470" spans="2:26" x14ac:dyDescent="0.25">
      <c r="B3470" s="3">
        <v>42715</v>
      </c>
      <c r="C3470">
        <v>369.84</v>
      </c>
      <c r="D3470">
        <v>4.3520000000000003</v>
      </c>
      <c r="E3470">
        <v>97.71</v>
      </c>
      <c r="F3470">
        <v>98.548500000000004</v>
      </c>
      <c r="G3470">
        <v>101.59</v>
      </c>
      <c r="H3470">
        <v>1165.95</v>
      </c>
      <c r="I3470">
        <v>1.0561</v>
      </c>
      <c r="J3470">
        <v>6.9080000000000004</v>
      </c>
      <c r="K3470">
        <v>345.63040000000001</v>
      </c>
      <c r="L3470" t="str">
        <v>#N/A N/A</v>
      </c>
      <c r="M3470" t="str">
        <v>#N/A N/A</v>
      </c>
      <c r="N3470">
        <v>1159.8599999999999</v>
      </c>
      <c r="O3470">
        <v>3.746</v>
      </c>
      <c r="P3470">
        <v>7.83</v>
      </c>
      <c r="Q3470">
        <v>4.17</v>
      </c>
      <c r="R3470">
        <v>1.27</v>
      </c>
      <c r="S3470">
        <v>1.73</v>
      </c>
      <c r="T3470">
        <v>1.49</v>
      </c>
      <c r="U3470">
        <v>1090</v>
      </c>
      <c r="V3470">
        <v>2259.5300000000002</v>
      </c>
      <c r="W3470">
        <v>5444.5</v>
      </c>
      <c r="X3470">
        <v>9867.9500000000007</v>
      </c>
      <c r="Y3470">
        <v>2024.69</v>
      </c>
      <c r="Z3470">
        <v>18996.37</v>
      </c>
    </row>
    <row r="3471" spans="2:26" x14ac:dyDescent="0.25">
      <c r="B3471" s="3">
        <v>42714</v>
      </c>
      <c r="C3471">
        <v>369.84</v>
      </c>
      <c r="D3471">
        <v>4.3520000000000003</v>
      </c>
      <c r="E3471">
        <v>97.71</v>
      </c>
      <c r="F3471">
        <v>98.548500000000004</v>
      </c>
      <c r="G3471">
        <v>101.59</v>
      </c>
      <c r="H3471">
        <v>1165.95</v>
      </c>
      <c r="I3471">
        <v>1.0561</v>
      </c>
      <c r="J3471">
        <v>6.9080000000000004</v>
      </c>
      <c r="K3471">
        <v>345.63040000000001</v>
      </c>
      <c r="L3471" t="str">
        <v>#N/A N/A</v>
      </c>
      <c r="M3471" t="str">
        <v>#N/A N/A</v>
      </c>
      <c r="N3471">
        <v>1159.8599999999999</v>
      </c>
      <c r="O3471">
        <v>3.746</v>
      </c>
      <c r="P3471">
        <v>7.83</v>
      </c>
      <c r="Q3471">
        <v>4.17</v>
      </c>
      <c r="R3471">
        <v>1.27</v>
      </c>
      <c r="S3471">
        <v>1.73</v>
      </c>
      <c r="T3471">
        <v>1.49</v>
      </c>
      <c r="U3471">
        <v>1090</v>
      </c>
      <c r="V3471">
        <v>2259.5300000000002</v>
      </c>
      <c r="W3471">
        <v>5444.5</v>
      </c>
      <c r="X3471">
        <v>9867.9500000000007</v>
      </c>
      <c r="Y3471">
        <v>2024.69</v>
      </c>
      <c r="Z3471">
        <v>18996.37</v>
      </c>
    </row>
    <row r="3472" spans="2:26" x14ac:dyDescent="0.25">
      <c r="B3472" s="3">
        <v>42713</v>
      </c>
      <c r="C3472">
        <v>369.84</v>
      </c>
      <c r="D3472">
        <v>4.3520000000000003</v>
      </c>
      <c r="E3472">
        <v>97.46</v>
      </c>
      <c r="F3472">
        <v>98.548500000000004</v>
      </c>
      <c r="G3472">
        <v>101.59</v>
      </c>
      <c r="H3472">
        <v>1165.95</v>
      </c>
      <c r="I3472">
        <v>1.0561</v>
      </c>
      <c r="J3472">
        <v>6.9080000000000004</v>
      </c>
      <c r="K3472">
        <v>345.63040000000001</v>
      </c>
      <c r="L3472" t="str">
        <v>#N/A N/A</v>
      </c>
      <c r="M3472" t="str">
        <v>#N/A N/A</v>
      </c>
      <c r="N3472">
        <v>1159.8599999999999</v>
      </c>
      <c r="O3472">
        <v>3.746</v>
      </c>
      <c r="P3472">
        <v>7.83</v>
      </c>
      <c r="Q3472">
        <v>4.17</v>
      </c>
      <c r="R3472">
        <v>1.27</v>
      </c>
      <c r="S3472">
        <v>1.73</v>
      </c>
      <c r="T3472">
        <v>1.49</v>
      </c>
      <c r="U3472">
        <v>1090</v>
      </c>
      <c r="V3472">
        <v>2259.5300000000002</v>
      </c>
      <c r="W3472">
        <v>5444.5</v>
      </c>
      <c r="X3472">
        <v>9867.9500000000007</v>
      </c>
      <c r="Y3472">
        <v>2024.69</v>
      </c>
      <c r="Z3472">
        <v>18996.37</v>
      </c>
    </row>
    <row r="3473" spans="2:26" x14ac:dyDescent="0.25">
      <c r="B3473" s="3">
        <v>42712</v>
      </c>
      <c r="C3473">
        <v>374.11</v>
      </c>
      <c r="D3473">
        <v>4.4177</v>
      </c>
      <c r="E3473">
        <v>97.48</v>
      </c>
      <c r="F3473">
        <v>98.569900000000004</v>
      </c>
      <c r="G3473">
        <v>101.1</v>
      </c>
      <c r="H3473">
        <v>1158.8</v>
      </c>
      <c r="I3473">
        <v>1.0615000000000001</v>
      </c>
      <c r="J3473">
        <v>6.891</v>
      </c>
      <c r="K3473">
        <v>344.07799999999997</v>
      </c>
      <c r="L3473" t="str">
        <v>#N/A N/A</v>
      </c>
      <c r="M3473" t="str">
        <v>#N/A N/A</v>
      </c>
      <c r="N3473">
        <v>1170.78</v>
      </c>
      <c r="O3473">
        <v>3.6949999999999998</v>
      </c>
      <c r="P3473">
        <v>7.7750000000000004</v>
      </c>
      <c r="Q3473">
        <v>4.25</v>
      </c>
      <c r="R3473">
        <v>1.27</v>
      </c>
      <c r="S3473">
        <v>1.74</v>
      </c>
      <c r="T3473">
        <v>1.49</v>
      </c>
      <c r="U3473">
        <v>1122</v>
      </c>
      <c r="V3473">
        <v>2246.19</v>
      </c>
      <c r="W3473">
        <v>5417.36</v>
      </c>
      <c r="X3473">
        <v>9896.82</v>
      </c>
      <c r="Y3473">
        <v>2031.07</v>
      </c>
      <c r="Z3473">
        <v>18765.47</v>
      </c>
    </row>
    <row r="3474" spans="2:26" x14ac:dyDescent="0.25">
      <c r="B3474" s="3">
        <v>42711</v>
      </c>
      <c r="C3474">
        <v>376.57</v>
      </c>
      <c r="D3474">
        <v>4.4611999999999998</v>
      </c>
      <c r="E3474">
        <v>97.44</v>
      </c>
      <c r="F3474">
        <v>98.571200000000005</v>
      </c>
      <c r="G3474">
        <v>100.23</v>
      </c>
      <c r="H3474">
        <v>1167.43</v>
      </c>
      <c r="I3474">
        <v>1.0752999999999999</v>
      </c>
      <c r="J3474">
        <v>6.8766999999999996</v>
      </c>
      <c r="K3474">
        <v>342.33609999999999</v>
      </c>
      <c r="L3474" t="str">
        <v>#N/A N/A</v>
      </c>
      <c r="M3474" t="str">
        <v>#N/A N/A</v>
      </c>
      <c r="N3474">
        <v>1173.98</v>
      </c>
      <c r="O3474">
        <v>3.6030000000000002</v>
      </c>
      <c r="P3474">
        <v>7.65</v>
      </c>
      <c r="Q3474">
        <v>4.3</v>
      </c>
      <c r="R3474">
        <v>1.27</v>
      </c>
      <c r="S3474">
        <v>1.74</v>
      </c>
      <c r="T3474">
        <v>1.49</v>
      </c>
      <c r="U3474">
        <v>1162</v>
      </c>
      <c r="V3474">
        <v>2241.35</v>
      </c>
      <c r="W3474">
        <v>5393.76</v>
      </c>
      <c r="X3474">
        <v>9829.58</v>
      </c>
      <c r="Y3474">
        <v>1991.89</v>
      </c>
      <c r="Z3474">
        <v>18496.689999999999</v>
      </c>
    </row>
    <row r="3475" spans="2:26" x14ac:dyDescent="0.25">
      <c r="B3475" s="3">
        <v>42710</v>
      </c>
      <c r="C3475">
        <v>381.34</v>
      </c>
      <c r="D3475">
        <v>4.5216000000000003</v>
      </c>
      <c r="E3475">
        <v>97.34</v>
      </c>
      <c r="F3475">
        <v>98.570400000000006</v>
      </c>
      <c r="G3475">
        <v>100.49</v>
      </c>
      <c r="H3475">
        <v>1171.43</v>
      </c>
      <c r="I3475">
        <v>1.0718000000000001</v>
      </c>
      <c r="J3475">
        <v>6.8819999999999997</v>
      </c>
      <c r="K3475">
        <v>343.762</v>
      </c>
      <c r="L3475" t="str">
        <v>#N/A N/A</v>
      </c>
      <c r="M3475" t="str">
        <v>#N/A N/A</v>
      </c>
      <c r="N3475">
        <v>1169.8499999999999</v>
      </c>
      <c r="O3475">
        <v>3.6349999999999998</v>
      </c>
      <c r="P3475">
        <v>7.65</v>
      </c>
      <c r="Q3475">
        <v>4.37</v>
      </c>
      <c r="R3475">
        <v>1.28</v>
      </c>
      <c r="S3475">
        <v>1.75</v>
      </c>
      <c r="T3475">
        <v>1.49</v>
      </c>
      <c r="U3475">
        <v>1186</v>
      </c>
      <c r="V3475">
        <v>2212.23</v>
      </c>
      <c r="W3475">
        <v>5333</v>
      </c>
      <c r="X3475">
        <v>9768.85</v>
      </c>
      <c r="Y3475">
        <v>1989.86</v>
      </c>
      <c r="Z3475">
        <v>18360.54</v>
      </c>
    </row>
    <row r="3476" spans="2:26" x14ac:dyDescent="0.25">
      <c r="B3476" s="3">
        <v>42709</v>
      </c>
      <c r="C3476">
        <v>387.57</v>
      </c>
      <c r="D3476">
        <v>4.6045999999999996</v>
      </c>
      <c r="E3476">
        <v>97.27</v>
      </c>
      <c r="F3476">
        <v>98.605999999999995</v>
      </c>
      <c r="G3476">
        <v>100.09</v>
      </c>
      <c r="H3476">
        <v>1174.45</v>
      </c>
      <c r="I3476">
        <v>1.0764</v>
      </c>
      <c r="J3476">
        <v>6.8815</v>
      </c>
      <c r="K3476">
        <v>341.01170000000002</v>
      </c>
      <c r="L3476" t="str">
        <v>#N/A N/A</v>
      </c>
      <c r="M3476" t="str">
        <v>#N/A N/A</v>
      </c>
      <c r="N3476">
        <v>1170.3800000000001</v>
      </c>
      <c r="O3476">
        <v>3.6539999999999999</v>
      </c>
      <c r="P3476">
        <v>7.54</v>
      </c>
      <c r="Q3476">
        <v>4.45</v>
      </c>
      <c r="R3476">
        <v>1.28</v>
      </c>
      <c r="S3476">
        <v>1.75</v>
      </c>
      <c r="T3476">
        <v>1.49</v>
      </c>
      <c r="U3476">
        <v>1196</v>
      </c>
      <c r="V3476">
        <v>2204.71</v>
      </c>
      <c r="W3476">
        <v>5308.89</v>
      </c>
      <c r="X3476">
        <v>9711.7999999999993</v>
      </c>
      <c r="Y3476">
        <v>1963.36</v>
      </c>
      <c r="Z3476">
        <v>18274.990000000002</v>
      </c>
    </row>
    <row r="3477" spans="2:26" x14ac:dyDescent="0.25">
      <c r="B3477" s="3">
        <v>42708</v>
      </c>
      <c r="C3477">
        <v>392.95</v>
      </c>
      <c r="D3477">
        <v>4.6565000000000003</v>
      </c>
      <c r="E3477">
        <v>97.2</v>
      </c>
      <c r="F3477">
        <v>98.546300000000002</v>
      </c>
      <c r="G3477">
        <v>100.77</v>
      </c>
      <c r="H3477">
        <v>1172.5</v>
      </c>
      <c r="I3477">
        <v>1.0664</v>
      </c>
      <c r="J3477">
        <v>6.88</v>
      </c>
      <c r="K3477">
        <v>335.94900000000001</v>
      </c>
      <c r="L3477" t="str">
        <v>#N/A N/A</v>
      </c>
      <c r="M3477" t="str">
        <v>#N/A N/A</v>
      </c>
      <c r="N3477">
        <v>1177.43</v>
      </c>
      <c r="O3477">
        <v>3.4359999999999999</v>
      </c>
      <c r="P3477">
        <v>7.36</v>
      </c>
      <c r="Q3477">
        <v>4.5</v>
      </c>
      <c r="R3477">
        <v>1.29</v>
      </c>
      <c r="S3477">
        <v>1.76</v>
      </c>
      <c r="T3477">
        <v>1.5</v>
      </c>
      <c r="U3477">
        <v>1198</v>
      </c>
      <c r="V3477">
        <v>2191.9499999999998</v>
      </c>
      <c r="W3477">
        <v>5255.65</v>
      </c>
      <c r="X3477">
        <v>9781.23</v>
      </c>
      <c r="Y3477">
        <v>1970.61</v>
      </c>
      <c r="Z3477">
        <v>18426.080000000002</v>
      </c>
    </row>
    <row r="3478" spans="2:26" x14ac:dyDescent="0.25">
      <c r="B3478" s="3">
        <v>42707</v>
      </c>
      <c r="C3478">
        <v>392.95</v>
      </c>
      <c r="D3478">
        <v>4.6565000000000003</v>
      </c>
      <c r="E3478">
        <v>97.2</v>
      </c>
      <c r="F3478">
        <v>98.546300000000002</v>
      </c>
      <c r="G3478">
        <v>100.77</v>
      </c>
      <c r="H3478">
        <v>1172.5</v>
      </c>
      <c r="I3478">
        <v>1.0664</v>
      </c>
      <c r="J3478">
        <v>6.88</v>
      </c>
      <c r="K3478">
        <v>335.94900000000001</v>
      </c>
      <c r="L3478" t="str">
        <v>#N/A N/A</v>
      </c>
      <c r="M3478" t="str">
        <v>#N/A N/A</v>
      </c>
      <c r="N3478">
        <v>1177.43</v>
      </c>
      <c r="O3478">
        <v>3.4359999999999999</v>
      </c>
      <c r="P3478">
        <v>7.36</v>
      </c>
      <c r="Q3478">
        <v>4.5</v>
      </c>
      <c r="R3478">
        <v>1.29</v>
      </c>
      <c r="S3478">
        <v>1.76</v>
      </c>
      <c r="T3478">
        <v>1.5</v>
      </c>
      <c r="U3478">
        <v>1198</v>
      </c>
      <c r="V3478">
        <v>2191.9499999999998</v>
      </c>
      <c r="W3478">
        <v>5255.65</v>
      </c>
      <c r="X3478">
        <v>9781.23</v>
      </c>
      <c r="Y3478">
        <v>1970.61</v>
      </c>
      <c r="Z3478">
        <v>18426.080000000002</v>
      </c>
    </row>
    <row r="3479" spans="2:26" x14ac:dyDescent="0.25">
      <c r="B3479" s="3">
        <v>42706</v>
      </c>
      <c r="C3479">
        <v>392.95</v>
      </c>
      <c r="D3479">
        <v>4.6565000000000003</v>
      </c>
      <c r="E3479">
        <v>97.18</v>
      </c>
      <c r="F3479">
        <v>98.546300000000002</v>
      </c>
      <c r="G3479">
        <v>100.77</v>
      </c>
      <c r="H3479">
        <v>1172.5</v>
      </c>
      <c r="I3479">
        <v>1.0664</v>
      </c>
      <c r="J3479">
        <v>6.88</v>
      </c>
      <c r="K3479">
        <v>335.94900000000001</v>
      </c>
      <c r="L3479" t="str">
        <v>#N/A N/A</v>
      </c>
      <c r="M3479" t="str">
        <v>#N/A N/A</v>
      </c>
      <c r="N3479">
        <v>1177.43</v>
      </c>
      <c r="O3479">
        <v>3.4359999999999999</v>
      </c>
      <c r="P3479">
        <v>7.36</v>
      </c>
      <c r="Q3479">
        <v>4.5</v>
      </c>
      <c r="R3479">
        <v>1.29</v>
      </c>
      <c r="S3479">
        <v>1.76</v>
      </c>
      <c r="T3479">
        <v>1.5</v>
      </c>
      <c r="U3479">
        <v>1198</v>
      </c>
      <c r="V3479">
        <v>2191.9499999999998</v>
      </c>
      <c r="W3479">
        <v>5255.65</v>
      </c>
      <c r="X3479">
        <v>9781.23</v>
      </c>
      <c r="Y3479">
        <v>1970.61</v>
      </c>
      <c r="Z3479">
        <v>18426.080000000002</v>
      </c>
    </row>
    <row r="3480" spans="2:26" x14ac:dyDescent="0.25">
      <c r="B3480" s="3">
        <v>42705</v>
      </c>
      <c r="C3480">
        <v>389.42</v>
      </c>
      <c r="D3480">
        <v>4.6261000000000001</v>
      </c>
      <c r="E3480">
        <v>97.13</v>
      </c>
      <c r="F3480">
        <v>98.572800000000001</v>
      </c>
      <c r="G3480">
        <v>101.04</v>
      </c>
      <c r="H3480">
        <v>1168.3800000000001</v>
      </c>
      <c r="I3480">
        <v>1.0661</v>
      </c>
      <c r="J3480">
        <v>6.8856000000000002</v>
      </c>
      <c r="K3480">
        <v>336.34460000000001</v>
      </c>
      <c r="L3480" t="str">
        <v>#N/A N/A</v>
      </c>
      <c r="M3480" t="str">
        <v>#N/A N/A</v>
      </c>
      <c r="N3480">
        <v>1171.69</v>
      </c>
      <c r="O3480">
        <v>3.5049999999999999</v>
      </c>
      <c r="P3480">
        <v>7.33</v>
      </c>
      <c r="Q3480">
        <v>4.4800000000000004</v>
      </c>
      <c r="R3480">
        <v>1.28</v>
      </c>
      <c r="S3480">
        <v>1.76</v>
      </c>
      <c r="T3480">
        <v>1.5</v>
      </c>
      <c r="U3480">
        <v>1196</v>
      </c>
      <c r="V3480">
        <v>2191.08</v>
      </c>
      <c r="W3480">
        <v>5251.11</v>
      </c>
      <c r="X3480">
        <v>9892.31</v>
      </c>
      <c r="Y3480">
        <v>1983.75</v>
      </c>
      <c r="Z3480">
        <v>18513.12</v>
      </c>
    </row>
    <row r="3481" spans="2:26" x14ac:dyDescent="0.25">
      <c r="B3481" s="3">
        <v>42704</v>
      </c>
      <c r="C3481">
        <v>387.6</v>
      </c>
      <c r="D3481">
        <v>4.6620999999999997</v>
      </c>
      <c r="E3481">
        <v>97.09</v>
      </c>
      <c r="F3481">
        <v>98.5625</v>
      </c>
      <c r="G3481">
        <v>101.5</v>
      </c>
      <c r="H3481">
        <v>1168.73</v>
      </c>
      <c r="I3481">
        <v>1.0589</v>
      </c>
      <c r="J3481">
        <v>6.8894000000000002</v>
      </c>
      <c r="K3481">
        <v>348.02929999999998</v>
      </c>
      <c r="L3481" t="str">
        <v>#N/A N/A</v>
      </c>
      <c r="M3481" t="str">
        <v>#N/A N/A</v>
      </c>
      <c r="N3481">
        <v>1173.2</v>
      </c>
      <c r="O3481">
        <v>3.3519999999999999</v>
      </c>
      <c r="P3481">
        <v>7.18</v>
      </c>
      <c r="Q3481">
        <v>4.55</v>
      </c>
      <c r="R3481">
        <v>1.29</v>
      </c>
      <c r="S3481">
        <v>1.78</v>
      </c>
      <c r="T3481">
        <v>1.5</v>
      </c>
      <c r="U3481">
        <v>1204</v>
      </c>
      <c r="V3481">
        <v>2198.81</v>
      </c>
      <c r="W3481">
        <v>5323.68</v>
      </c>
      <c r="X3481">
        <v>9838.06</v>
      </c>
      <c r="Y3481">
        <v>1983.48</v>
      </c>
      <c r="Z3481">
        <v>18308.48</v>
      </c>
    </row>
    <row r="3482" spans="2:26" x14ac:dyDescent="0.25">
      <c r="B3482" s="3">
        <v>42703</v>
      </c>
      <c r="C3482">
        <v>389.64</v>
      </c>
      <c r="D3482">
        <v>4.7369000000000003</v>
      </c>
      <c r="E3482">
        <v>97.03</v>
      </c>
      <c r="F3482">
        <v>98.580600000000004</v>
      </c>
      <c r="G3482">
        <v>100.93</v>
      </c>
      <c r="H3482">
        <v>1168.6500000000001</v>
      </c>
      <c r="I3482">
        <v>1.0649999999999999</v>
      </c>
      <c r="J3482">
        <v>6.9047000000000001</v>
      </c>
      <c r="K3482">
        <v>343.56299999999999</v>
      </c>
      <c r="L3482" t="str">
        <v>#N/A N/A</v>
      </c>
      <c r="M3482" t="str">
        <v>#N/A N/A</v>
      </c>
      <c r="N3482">
        <v>1188.31</v>
      </c>
      <c r="O3482">
        <v>3.3149999999999999</v>
      </c>
      <c r="P3482">
        <v>7.14</v>
      </c>
      <c r="Q3482">
        <v>4.63</v>
      </c>
      <c r="R3482">
        <v>1.3</v>
      </c>
      <c r="S3482">
        <v>1.8</v>
      </c>
      <c r="T3482">
        <v>1.5</v>
      </c>
      <c r="U3482">
        <v>1202</v>
      </c>
      <c r="V3482">
        <v>2204.66</v>
      </c>
      <c r="W3482">
        <v>5379.92</v>
      </c>
      <c r="X3482">
        <v>9846.2099999999991</v>
      </c>
      <c r="Y3482">
        <v>1978.39</v>
      </c>
      <c r="Z3482">
        <v>18307.04</v>
      </c>
    </row>
    <row r="3483" spans="2:26" x14ac:dyDescent="0.25">
      <c r="B3483" s="3">
        <v>42702</v>
      </c>
      <c r="C3483">
        <v>386.42</v>
      </c>
      <c r="D3483">
        <v>4.7146999999999997</v>
      </c>
      <c r="E3483">
        <v>97.04</v>
      </c>
      <c r="F3483">
        <v>98.606499999999997</v>
      </c>
      <c r="G3483">
        <v>101.33</v>
      </c>
      <c r="H3483">
        <v>1170.43</v>
      </c>
      <c r="I3483">
        <v>1.0613999999999999</v>
      </c>
      <c r="J3483">
        <v>6.9153000000000002</v>
      </c>
      <c r="K3483">
        <v>345.93040000000002</v>
      </c>
      <c r="L3483" t="str">
        <v>#N/A N/A</v>
      </c>
      <c r="M3483" t="str">
        <v>#N/A N/A</v>
      </c>
      <c r="N3483">
        <v>1194</v>
      </c>
      <c r="O3483">
        <v>3.2320000000000002</v>
      </c>
      <c r="P3483">
        <v>7.08</v>
      </c>
      <c r="Q3483">
        <v>4.5999999999999996</v>
      </c>
      <c r="R3483">
        <v>1.3</v>
      </c>
      <c r="S3483">
        <v>1.81</v>
      </c>
      <c r="T3483">
        <v>1.51</v>
      </c>
      <c r="U3483">
        <v>1184</v>
      </c>
      <c r="V3483">
        <v>2201.7199999999998</v>
      </c>
      <c r="W3483">
        <v>5368.81</v>
      </c>
      <c r="X3483">
        <v>9875.5400000000009</v>
      </c>
      <c r="Y3483">
        <v>1978.13</v>
      </c>
      <c r="Z3483">
        <v>18356.89</v>
      </c>
    </row>
    <row r="3484" spans="2:26" x14ac:dyDescent="0.25">
      <c r="B3484" s="3">
        <v>42701</v>
      </c>
      <c r="C3484">
        <v>386.27</v>
      </c>
      <c r="D3484">
        <v>4.6976000000000004</v>
      </c>
      <c r="E3484">
        <v>97</v>
      </c>
      <c r="F3484">
        <v>98.599299999999999</v>
      </c>
      <c r="G3484">
        <v>101.49</v>
      </c>
      <c r="H3484">
        <v>1177.43</v>
      </c>
      <c r="I3484">
        <v>1.0589</v>
      </c>
      <c r="J3484">
        <v>6.9191000000000003</v>
      </c>
      <c r="K3484">
        <v>343.39589999999998</v>
      </c>
      <c r="L3484" t="str">
        <v>#N/A N/A</v>
      </c>
      <c r="M3484" t="str">
        <v>#N/A N/A</v>
      </c>
      <c r="N3484">
        <v>1183.56</v>
      </c>
      <c r="O3484">
        <v>3.085</v>
      </c>
      <c r="P3484">
        <v>7.08</v>
      </c>
      <c r="Q3484">
        <v>4.59</v>
      </c>
      <c r="R3484">
        <v>1.3</v>
      </c>
      <c r="S3484">
        <v>1.81</v>
      </c>
      <c r="T3484">
        <v>1.51</v>
      </c>
      <c r="U3484">
        <v>1181</v>
      </c>
      <c r="V3484">
        <v>2213.35</v>
      </c>
      <c r="W3484">
        <v>5398.92</v>
      </c>
      <c r="X3484">
        <v>9790.23</v>
      </c>
      <c r="Y3484">
        <v>1974.46</v>
      </c>
      <c r="Z3484">
        <v>18381.22</v>
      </c>
    </row>
    <row r="3485" spans="2:26" x14ac:dyDescent="0.25">
      <c r="B3485" s="3">
        <v>42700</v>
      </c>
      <c r="C3485">
        <v>386.27</v>
      </c>
      <c r="D3485">
        <v>4.6976000000000004</v>
      </c>
      <c r="E3485">
        <v>97</v>
      </c>
      <c r="F3485">
        <v>98.599299999999999</v>
      </c>
      <c r="G3485">
        <v>101.49</v>
      </c>
      <c r="H3485">
        <v>1177.43</v>
      </c>
      <c r="I3485">
        <v>1.0589</v>
      </c>
      <c r="J3485">
        <v>6.9191000000000003</v>
      </c>
      <c r="K3485">
        <v>343.39589999999998</v>
      </c>
      <c r="L3485" t="str">
        <v>#N/A N/A</v>
      </c>
      <c r="M3485" t="str">
        <v>#N/A N/A</v>
      </c>
      <c r="N3485">
        <v>1183.56</v>
      </c>
      <c r="O3485">
        <v>3.085</v>
      </c>
      <c r="P3485">
        <v>7.08</v>
      </c>
      <c r="Q3485">
        <v>4.59</v>
      </c>
      <c r="R3485">
        <v>1.3</v>
      </c>
      <c r="S3485">
        <v>1.81</v>
      </c>
      <c r="T3485">
        <v>1.51</v>
      </c>
      <c r="U3485">
        <v>1181</v>
      </c>
      <c r="V3485">
        <v>2213.35</v>
      </c>
      <c r="W3485">
        <v>5398.92</v>
      </c>
      <c r="X3485">
        <v>9790.23</v>
      </c>
      <c r="Y3485">
        <v>1974.46</v>
      </c>
      <c r="Z3485">
        <v>18381.22</v>
      </c>
    </row>
    <row r="3486" spans="2:26" x14ac:dyDescent="0.25">
      <c r="B3486" s="3">
        <v>42699</v>
      </c>
      <c r="C3486">
        <v>386.27</v>
      </c>
      <c r="D3486">
        <v>4.6976000000000004</v>
      </c>
      <c r="E3486">
        <v>96.98</v>
      </c>
      <c r="F3486">
        <v>98.599299999999999</v>
      </c>
      <c r="G3486">
        <v>101.49</v>
      </c>
      <c r="H3486">
        <v>1177.43</v>
      </c>
      <c r="I3486">
        <v>1.0589</v>
      </c>
      <c r="J3486">
        <v>6.9191000000000003</v>
      </c>
      <c r="K3486">
        <v>343.39589999999998</v>
      </c>
      <c r="L3486" t="str">
        <v>#N/A N/A</v>
      </c>
      <c r="M3486" t="str">
        <v>#N/A N/A</v>
      </c>
      <c r="N3486">
        <v>1183.56</v>
      </c>
      <c r="O3486">
        <v>3.085</v>
      </c>
      <c r="P3486">
        <v>7.08</v>
      </c>
      <c r="Q3486">
        <v>4.59</v>
      </c>
      <c r="R3486">
        <v>1.3</v>
      </c>
      <c r="S3486">
        <v>1.81</v>
      </c>
      <c r="T3486">
        <v>1.51</v>
      </c>
      <c r="U3486">
        <v>1181</v>
      </c>
      <c r="V3486">
        <v>2213.35</v>
      </c>
      <c r="W3486">
        <v>5398.92</v>
      </c>
      <c r="X3486">
        <v>9790.23</v>
      </c>
      <c r="Y3486">
        <v>1974.46</v>
      </c>
      <c r="Z3486">
        <v>18381.22</v>
      </c>
    </row>
    <row r="3487" spans="2:26" x14ac:dyDescent="0.25">
      <c r="B3487" s="3">
        <v>42698</v>
      </c>
      <c r="C3487">
        <v>384.76</v>
      </c>
      <c r="D3487">
        <v>4.6967999999999996</v>
      </c>
      <c r="E3487">
        <v>97</v>
      </c>
      <c r="F3487">
        <v>98.612700000000004</v>
      </c>
      <c r="G3487">
        <v>101.7</v>
      </c>
      <c r="H3487">
        <v>1180.3</v>
      </c>
      <c r="I3487">
        <v>1.0553999999999999</v>
      </c>
      <c r="J3487">
        <v>6.9218999999999999</v>
      </c>
      <c r="K3487">
        <v>348.49459999999999</v>
      </c>
      <c r="L3487" t="str">
        <v>#N/A N/A</v>
      </c>
      <c r="M3487" t="str">
        <v>#N/A N/A</v>
      </c>
      <c r="N3487">
        <v>1181.67</v>
      </c>
      <c r="O3487">
        <v>3.0259999999999998</v>
      </c>
      <c r="P3487">
        <v>7.12</v>
      </c>
      <c r="Q3487">
        <v>4.5999999999999996</v>
      </c>
      <c r="R3487">
        <v>1.3</v>
      </c>
      <c r="S3487">
        <v>1.8</v>
      </c>
      <c r="T3487">
        <v>1.51</v>
      </c>
      <c r="U3487">
        <v>1201</v>
      </c>
      <c r="V3487">
        <v>2204.7199999999998</v>
      </c>
      <c r="W3487">
        <v>5380.68</v>
      </c>
      <c r="X3487">
        <v>9678.77</v>
      </c>
      <c r="Y3487">
        <v>1971.26</v>
      </c>
      <c r="Z3487">
        <v>18333.41</v>
      </c>
    </row>
    <row r="3488" spans="2:26" x14ac:dyDescent="0.25">
      <c r="B3488" s="3">
        <v>42697</v>
      </c>
      <c r="C3488">
        <v>384.76</v>
      </c>
      <c r="D3488">
        <v>4.6955999999999998</v>
      </c>
      <c r="E3488">
        <v>97</v>
      </c>
      <c r="F3488">
        <v>98.636899999999997</v>
      </c>
      <c r="G3488">
        <v>101.7</v>
      </c>
      <c r="H3488">
        <v>1176.3499999999999</v>
      </c>
      <c r="I3488">
        <v>1.0552999999999999</v>
      </c>
      <c r="J3488">
        <v>6.9189999999999996</v>
      </c>
      <c r="K3488">
        <v>348.17970000000003</v>
      </c>
      <c r="L3488" t="str">
        <v>#N/A N/A</v>
      </c>
      <c r="M3488" t="str">
        <v>#N/A N/A</v>
      </c>
      <c r="N3488">
        <v>1188.32</v>
      </c>
      <c r="O3488">
        <v>3.0259999999999998</v>
      </c>
      <c r="P3488">
        <v>7.12</v>
      </c>
      <c r="Q3488">
        <v>4.5999999999999996</v>
      </c>
      <c r="R3488">
        <v>1.3</v>
      </c>
      <c r="S3488">
        <v>1.8</v>
      </c>
      <c r="T3488">
        <v>1.51</v>
      </c>
      <c r="U3488">
        <v>1224</v>
      </c>
      <c r="V3488">
        <v>2204.7199999999998</v>
      </c>
      <c r="W3488">
        <v>5380.68</v>
      </c>
      <c r="X3488">
        <v>9665.99</v>
      </c>
      <c r="Y3488">
        <v>1987.95</v>
      </c>
      <c r="Z3488">
        <v>18162.939999999999</v>
      </c>
    </row>
    <row r="3489" spans="2:26" x14ac:dyDescent="0.25">
      <c r="B3489" s="3">
        <v>42696</v>
      </c>
      <c r="C3489">
        <v>383.74</v>
      </c>
      <c r="D3489">
        <v>4.7259000000000002</v>
      </c>
      <c r="E3489">
        <v>97</v>
      </c>
      <c r="F3489">
        <v>98.619100000000003</v>
      </c>
      <c r="G3489">
        <v>101.04</v>
      </c>
      <c r="H3489">
        <v>1176.2</v>
      </c>
      <c r="I3489">
        <v>1.0627</v>
      </c>
      <c r="J3489">
        <v>6.89</v>
      </c>
      <c r="K3489">
        <v>348.76330000000002</v>
      </c>
      <c r="L3489" t="str">
        <v>#N/A N/A</v>
      </c>
      <c r="M3489" t="str">
        <v>#N/A N/A</v>
      </c>
      <c r="N3489">
        <v>1212.32</v>
      </c>
      <c r="O3489">
        <v>2.9820000000000002</v>
      </c>
      <c r="P3489">
        <v>7.1550000000000002</v>
      </c>
      <c r="Q3489">
        <v>4.63</v>
      </c>
      <c r="R3489">
        <v>1.3</v>
      </c>
      <c r="S3489">
        <v>1.81</v>
      </c>
      <c r="T3489">
        <v>1.52</v>
      </c>
      <c r="U3489">
        <v>1232</v>
      </c>
      <c r="V3489">
        <v>2202.94</v>
      </c>
      <c r="W3489">
        <v>5386.35</v>
      </c>
      <c r="X3489">
        <v>9651.4500000000007</v>
      </c>
      <c r="Y3489">
        <v>1983.47</v>
      </c>
      <c r="Z3489">
        <v>18162.939999999999</v>
      </c>
    </row>
    <row r="3490" spans="2:26" x14ac:dyDescent="0.25">
      <c r="B3490" s="3">
        <v>42695</v>
      </c>
      <c r="C3490">
        <v>384.6</v>
      </c>
      <c r="D3490">
        <v>4.7611999999999997</v>
      </c>
      <c r="E3490">
        <v>96.96</v>
      </c>
      <c r="F3490">
        <v>98.674700000000001</v>
      </c>
      <c r="G3490">
        <v>101.05</v>
      </c>
      <c r="H3490">
        <v>1186.6300000000001</v>
      </c>
      <c r="I3490">
        <v>1.0629999999999999</v>
      </c>
      <c r="J3490">
        <v>6.8928000000000003</v>
      </c>
      <c r="K3490">
        <v>352.0256</v>
      </c>
      <c r="L3490" t="str">
        <v>#N/A N/A</v>
      </c>
      <c r="M3490" t="str">
        <v>#N/A N/A</v>
      </c>
      <c r="N3490">
        <v>1214.23</v>
      </c>
      <c r="O3490">
        <v>2.95</v>
      </c>
      <c r="P3490">
        <v>7.1550000000000002</v>
      </c>
      <c r="Q3490">
        <v>4.6900000000000004</v>
      </c>
      <c r="R3490">
        <v>1.3</v>
      </c>
      <c r="S3490">
        <v>1.81</v>
      </c>
      <c r="T3490">
        <v>1.52</v>
      </c>
      <c r="U3490">
        <v>1240</v>
      </c>
      <c r="V3490">
        <v>2198.1799999999998</v>
      </c>
      <c r="W3490">
        <v>5368.86</v>
      </c>
      <c r="X3490">
        <v>9444.7099999999991</v>
      </c>
      <c r="Y3490">
        <v>1966.05</v>
      </c>
      <c r="Z3490">
        <v>18106.02</v>
      </c>
    </row>
    <row r="3491" spans="2:26" x14ac:dyDescent="0.25">
      <c r="B3491" s="3">
        <v>42694</v>
      </c>
      <c r="C3491">
        <v>385.68</v>
      </c>
      <c r="D3491">
        <v>4.7919</v>
      </c>
      <c r="E3491">
        <v>96.91</v>
      </c>
      <c r="F3491">
        <v>98.582700000000003</v>
      </c>
      <c r="G3491">
        <v>101.21</v>
      </c>
      <c r="H3491">
        <v>1183.18</v>
      </c>
      <c r="I3491">
        <v>1.0588</v>
      </c>
      <c r="J3491">
        <v>6.8864000000000001</v>
      </c>
      <c r="K3491">
        <v>349.08539999999999</v>
      </c>
      <c r="L3491" t="str">
        <v>#N/A N/A</v>
      </c>
      <c r="M3491" t="str">
        <v>#N/A N/A</v>
      </c>
      <c r="N3491">
        <v>1207.8900000000001</v>
      </c>
      <c r="O3491">
        <v>2.843</v>
      </c>
      <c r="P3491">
        <v>7.0549999999999997</v>
      </c>
      <c r="Q3491">
        <v>4.74</v>
      </c>
      <c r="R3491">
        <v>1.3</v>
      </c>
      <c r="S3491">
        <v>1.82</v>
      </c>
      <c r="T3491">
        <v>1.52</v>
      </c>
      <c r="U3491">
        <v>1257</v>
      </c>
      <c r="V3491">
        <v>2181.9</v>
      </c>
      <c r="W3491">
        <v>5321.51</v>
      </c>
      <c r="X3491">
        <v>9349.31</v>
      </c>
      <c r="Y3491">
        <v>1974.58</v>
      </c>
      <c r="Z3491">
        <v>17967.41</v>
      </c>
    </row>
    <row r="3492" spans="2:26" x14ac:dyDescent="0.25">
      <c r="B3492" s="3">
        <v>42693</v>
      </c>
      <c r="C3492">
        <v>385.68</v>
      </c>
      <c r="D3492">
        <v>4.7919</v>
      </c>
      <c r="E3492">
        <v>96.91</v>
      </c>
      <c r="F3492">
        <v>98.582700000000003</v>
      </c>
      <c r="G3492">
        <v>101.21</v>
      </c>
      <c r="H3492">
        <v>1183.18</v>
      </c>
      <c r="I3492">
        <v>1.0588</v>
      </c>
      <c r="J3492">
        <v>6.8864000000000001</v>
      </c>
      <c r="K3492">
        <v>349.08539999999999</v>
      </c>
      <c r="L3492" t="str">
        <v>#N/A N/A</v>
      </c>
      <c r="M3492" t="str">
        <v>#N/A N/A</v>
      </c>
      <c r="N3492">
        <v>1207.8900000000001</v>
      </c>
      <c r="O3492">
        <v>2.843</v>
      </c>
      <c r="P3492">
        <v>7.0549999999999997</v>
      </c>
      <c r="Q3492">
        <v>4.74</v>
      </c>
      <c r="R3492">
        <v>1.3</v>
      </c>
      <c r="S3492">
        <v>1.82</v>
      </c>
      <c r="T3492">
        <v>1.52</v>
      </c>
      <c r="U3492">
        <v>1257</v>
      </c>
      <c r="V3492">
        <v>2181.9</v>
      </c>
      <c r="W3492">
        <v>5321.51</v>
      </c>
      <c r="X3492">
        <v>9349.31</v>
      </c>
      <c r="Y3492">
        <v>1974.58</v>
      </c>
      <c r="Z3492">
        <v>17967.41</v>
      </c>
    </row>
    <row r="3493" spans="2:26" x14ac:dyDescent="0.25">
      <c r="B3493" s="3">
        <v>42692</v>
      </c>
      <c r="C3493">
        <v>385.68</v>
      </c>
      <c r="D3493">
        <v>4.7919</v>
      </c>
      <c r="E3493">
        <v>96.86</v>
      </c>
      <c r="F3493">
        <v>98.582700000000003</v>
      </c>
      <c r="G3493">
        <v>101.21</v>
      </c>
      <c r="H3493">
        <v>1183.18</v>
      </c>
      <c r="I3493">
        <v>1.0588</v>
      </c>
      <c r="J3493">
        <v>6.8864000000000001</v>
      </c>
      <c r="K3493">
        <v>349.08539999999999</v>
      </c>
      <c r="L3493" t="str">
        <v>#N/A N/A</v>
      </c>
      <c r="M3493" t="str">
        <v>#N/A N/A</v>
      </c>
      <c r="N3493">
        <v>1207.8900000000001</v>
      </c>
      <c r="O3493">
        <v>2.843</v>
      </c>
      <c r="P3493">
        <v>7.0549999999999997</v>
      </c>
      <c r="Q3493">
        <v>4.74</v>
      </c>
      <c r="R3493">
        <v>1.3</v>
      </c>
      <c r="S3493">
        <v>1.82</v>
      </c>
      <c r="T3493">
        <v>1.52</v>
      </c>
      <c r="U3493">
        <v>1257</v>
      </c>
      <c r="V3493">
        <v>2181.9</v>
      </c>
      <c r="W3493">
        <v>5321.51</v>
      </c>
      <c r="X3493">
        <v>9349.31</v>
      </c>
      <c r="Y3493">
        <v>1974.58</v>
      </c>
      <c r="Z3493">
        <v>17967.41</v>
      </c>
    </row>
    <row r="3494" spans="2:26" x14ac:dyDescent="0.25">
      <c r="B3494" s="3">
        <v>42691</v>
      </c>
      <c r="C3494">
        <v>381.05</v>
      </c>
      <c r="D3494">
        <v>4.7907999999999999</v>
      </c>
      <c r="E3494">
        <v>96.86</v>
      </c>
      <c r="F3494">
        <v>98.612799999999993</v>
      </c>
      <c r="G3494">
        <v>100.89</v>
      </c>
      <c r="H3494">
        <v>1176.05</v>
      </c>
      <c r="I3494">
        <v>1.0626</v>
      </c>
      <c r="J3494">
        <v>6.8780999999999999</v>
      </c>
      <c r="K3494">
        <v>345.1</v>
      </c>
      <c r="L3494" t="str">
        <v>#N/A N/A</v>
      </c>
      <c r="M3494" t="str">
        <v>#N/A N/A</v>
      </c>
      <c r="N3494">
        <v>1216.42</v>
      </c>
      <c r="O3494">
        <v>2.7029999999999998</v>
      </c>
      <c r="P3494">
        <v>7.1550000000000002</v>
      </c>
      <c r="Q3494">
        <v>4.76</v>
      </c>
      <c r="R3494">
        <v>1.29</v>
      </c>
      <c r="S3494">
        <v>1.8</v>
      </c>
      <c r="T3494">
        <v>1.53</v>
      </c>
      <c r="U3494">
        <v>1231</v>
      </c>
      <c r="V3494">
        <v>2187.12</v>
      </c>
      <c r="W3494">
        <v>5333.97</v>
      </c>
      <c r="X3494">
        <v>9326.5400000000009</v>
      </c>
      <c r="Y3494">
        <v>1980.55</v>
      </c>
      <c r="Z3494">
        <v>17862.63</v>
      </c>
    </row>
    <row r="3495" spans="2:26" x14ac:dyDescent="0.25">
      <c r="B3495" s="3">
        <v>42690</v>
      </c>
      <c r="C3495">
        <v>387.53</v>
      </c>
      <c r="D3495">
        <v>4.8430999999999997</v>
      </c>
      <c r="E3495">
        <v>96.85</v>
      </c>
      <c r="F3495">
        <v>98.621399999999994</v>
      </c>
      <c r="G3495">
        <v>100.41</v>
      </c>
      <c r="H3495">
        <v>1169.3</v>
      </c>
      <c r="I3495">
        <v>1.0690999999999999</v>
      </c>
      <c r="J3495">
        <v>6.8803999999999998</v>
      </c>
      <c r="K3495">
        <v>342.22410000000002</v>
      </c>
      <c r="L3495" t="str">
        <v>#N/A N/A</v>
      </c>
      <c r="M3495" t="str">
        <v>#N/A N/A</v>
      </c>
      <c r="N3495">
        <v>1224.99</v>
      </c>
      <c r="O3495">
        <v>2.7639999999999998</v>
      </c>
      <c r="P3495">
        <v>7.3</v>
      </c>
      <c r="Q3495">
        <v>4.83</v>
      </c>
      <c r="R3495">
        <v>1.29</v>
      </c>
      <c r="S3495">
        <v>1.81</v>
      </c>
      <c r="T3495">
        <v>1.53</v>
      </c>
      <c r="U3495">
        <v>1145</v>
      </c>
      <c r="V3495">
        <v>2176.94</v>
      </c>
      <c r="W3495">
        <v>5294.58</v>
      </c>
      <c r="X3495">
        <v>9362.5400000000009</v>
      </c>
      <c r="Y3495">
        <v>1979.65</v>
      </c>
      <c r="Z3495">
        <v>17862.21</v>
      </c>
    </row>
    <row r="3496" spans="2:26" x14ac:dyDescent="0.25">
      <c r="B3496" s="3">
        <v>42689</v>
      </c>
      <c r="C3496">
        <v>386.68</v>
      </c>
      <c r="D3496">
        <v>4.8486000000000002</v>
      </c>
      <c r="E3496">
        <v>96.86</v>
      </c>
      <c r="F3496">
        <v>98.626000000000005</v>
      </c>
      <c r="G3496">
        <v>100.23</v>
      </c>
      <c r="H3496">
        <v>1170.5</v>
      </c>
      <c r="I3496">
        <v>1.0722</v>
      </c>
      <c r="J3496">
        <v>6.859</v>
      </c>
      <c r="K3496">
        <v>339.81229999999999</v>
      </c>
      <c r="L3496" t="str">
        <v>#N/A N/A</v>
      </c>
      <c r="M3496" t="str">
        <v>#N/A N/A</v>
      </c>
      <c r="N3496">
        <v>1228.73</v>
      </c>
      <c r="O3496">
        <v>2.7090000000000001</v>
      </c>
      <c r="P3496">
        <v>7.03</v>
      </c>
      <c r="Q3496">
        <v>4.84</v>
      </c>
      <c r="R3496">
        <v>1.28</v>
      </c>
      <c r="S3496">
        <v>1.8</v>
      </c>
      <c r="T3496">
        <v>1.53</v>
      </c>
      <c r="U3496">
        <v>1084</v>
      </c>
      <c r="V3496">
        <v>2180.39</v>
      </c>
      <c r="W3496">
        <v>5275.62</v>
      </c>
      <c r="X3496">
        <v>9398.1</v>
      </c>
      <c r="Y3496">
        <v>1967.53</v>
      </c>
      <c r="Z3496">
        <v>17668.150000000001</v>
      </c>
    </row>
    <row r="3497" spans="2:26" x14ac:dyDescent="0.25">
      <c r="B3497" s="3">
        <v>42688</v>
      </c>
      <c r="C3497">
        <v>406.94</v>
      </c>
      <c r="D3497">
        <v>4.9823000000000004</v>
      </c>
      <c r="E3497">
        <v>96.84</v>
      </c>
      <c r="F3497">
        <v>98.625200000000007</v>
      </c>
      <c r="G3497">
        <v>100.11</v>
      </c>
      <c r="H3497">
        <v>1171.9000000000001</v>
      </c>
      <c r="I3497">
        <v>1.0737000000000001</v>
      </c>
      <c r="J3497">
        <v>6.86</v>
      </c>
      <c r="K3497">
        <v>340.36989999999997</v>
      </c>
      <c r="L3497" t="str">
        <v>#N/A N/A</v>
      </c>
      <c r="M3497" t="str">
        <v>#N/A N/A</v>
      </c>
      <c r="N3497">
        <v>1221.3499999999999</v>
      </c>
      <c r="O3497">
        <v>2.7490000000000001</v>
      </c>
      <c r="P3497">
        <v>7.03</v>
      </c>
      <c r="Q3497">
        <v>4.9800000000000004</v>
      </c>
      <c r="R3497">
        <v>1.3</v>
      </c>
      <c r="S3497">
        <v>1.82</v>
      </c>
      <c r="T3497">
        <v>1.56</v>
      </c>
      <c r="U3497">
        <v>1065</v>
      </c>
      <c r="V3497">
        <v>2164.1999999999998</v>
      </c>
      <c r="W3497">
        <v>5218.3999999999996</v>
      </c>
      <c r="X3497">
        <v>9342.8700000000008</v>
      </c>
      <c r="Y3497">
        <v>1974.4</v>
      </c>
      <c r="Z3497">
        <v>17672.62</v>
      </c>
    </row>
    <row r="3498" spans="2:26" x14ac:dyDescent="0.25">
      <c r="B3498" s="3">
        <v>42687</v>
      </c>
      <c r="C3498">
        <v>373.74</v>
      </c>
      <c r="D3498">
        <v>4.7828999999999997</v>
      </c>
      <c r="E3498">
        <v>96.87</v>
      </c>
      <c r="F3498">
        <v>98.635599999999997</v>
      </c>
      <c r="G3498">
        <v>99.06</v>
      </c>
      <c r="H3498">
        <v>1163.6300000000001</v>
      </c>
      <c r="I3498">
        <v>1.0854999999999999</v>
      </c>
      <c r="J3498">
        <v>6.8120000000000003</v>
      </c>
      <c r="K3498">
        <v>343.47750000000002</v>
      </c>
      <c r="L3498" t="str">
        <v>#N/A N/A</v>
      </c>
      <c r="M3498" t="str">
        <v>#N/A N/A</v>
      </c>
      <c r="N3498">
        <v>1227.6400000000001</v>
      </c>
      <c r="O3498">
        <v>2.6190000000000002</v>
      </c>
      <c r="P3498">
        <v>7.0449999999999999</v>
      </c>
      <c r="Q3498">
        <v>4.83</v>
      </c>
      <c r="R3498">
        <v>1.3</v>
      </c>
      <c r="S3498">
        <v>1.82</v>
      </c>
      <c r="T3498">
        <v>1.57</v>
      </c>
      <c r="U3498">
        <v>1045</v>
      </c>
      <c r="V3498">
        <v>2164.4499999999998</v>
      </c>
      <c r="W3498">
        <v>5237.1099999999997</v>
      </c>
      <c r="X3498">
        <v>9433.3700000000008</v>
      </c>
      <c r="Y3498">
        <v>1984.43</v>
      </c>
      <c r="Z3498">
        <v>17374.79</v>
      </c>
    </row>
    <row r="3499" spans="2:26" x14ac:dyDescent="0.25">
      <c r="B3499" s="3">
        <v>42686</v>
      </c>
      <c r="C3499">
        <v>373.74</v>
      </c>
      <c r="D3499">
        <v>4.7828999999999997</v>
      </c>
      <c r="E3499">
        <v>96.87</v>
      </c>
      <c r="F3499">
        <v>98.635599999999997</v>
      </c>
      <c r="G3499">
        <v>99.06</v>
      </c>
      <c r="H3499">
        <v>1163.6300000000001</v>
      </c>
      <c r="I3499">
        <v>1.0854999999999999</v>
      </c>
      <c r="J3499">
        <v>6.8120000000000003</v>
      </c>
      <c r="K3499">
        <v>343.47750000000002</v>
      </c>
      <c r="L3499" t="str">
        <v>#N/A N/A</v>
      </c>
      <c r="M3499" t="str">
        <v>#N/A N/A</v>
      </c>
      <c r="N3499">
        <v>1227.6400000000001</v>
      </c>
      <c r="O3499">
        <v>2.6190000000000002</v>
      </c>
      <c r="P3499">
        <v>7.0449999999999999</v>
      </c>
      <c r="Q3499">
        <v>4.83</v>
      </c>
      <c r="R3499">
        <v>1.3</v>
      </c>
      <c r="S3499">
        <v>1.82</v>
      </c>
      <c r="T3499">
        <v>1.57</v>
      </c>
      <c r="U3499">
        <v>1045</v>
      </c>
      <c r="V3499">
        <v>2164.4499999999998</v>
      </c>
      <c r="W3499">
        <v>5237.1099999999997</v>
      </c>
      <c r="X3499">
        <v>9433.3700000000008</v>
      </c>
      <c r="Y3499">
        <v>1984.43</v>
      </c>
      <c r="Z3499">
        <v>17374.79</v>
      </c>
    </row>
    <row r="3500" spans="2:26" x14ac:dyDescent="0.25">
      <c r="B3500" s="3">
        <v>42685</v>
      </c>
      <c r="C3500">
        <v>373.74</v>
      </c>
      <c r="D3500">
        <v>4.7828999999999997</v>
      </c>
      <c r="E3500">
        <v>96.87</v>
      </c>
      <c r="F3500">
        <v>98.635599999999997</v>
      </c>
      <c r="G3500">
        <v>99.06</v>
      </c>
      <c r="H3500">
        <v>1163.6300000000001</v>
      </c>
      <c r="I3500">
        <v>1.0854999999999999</v>
      </c>
      <c r="J3500">
        <v>6.8120000000000003</v>
      </c>
      <c r="K3500">
        <v>343.47750000000002</v>
      </c>
      <c r="L3500" t="str">
        <v>#N/A N/A</v>
      </c>
      <c r="M3500" t="str">
        <v>#N/A N/A</v>
      </c>
      <c r="N3500">
        <v>1227.6400000000001</v>
      </c>
      <c r="O3500">
        <v>2.6190000000000002</v>
      </c>
      <c r="P3500">
        <v>7.0449999999999999</v>
      </c>
      <c r="Q3500">
        <v>4.83</v>
      </c>
      <c r="R3500">
        <v>1.3</v>
      </c>
      <c r="S3500">
        <v>1.82</v>
      </c>
      <c r="T3500">
        <v>1.57</v>
      </c>
      <c r="U3500">
        <v>1045</v>
      </c>
      <c r="V3500">
        <v>2164.4499999999998</v>
      </c>
      <c r="W3500">
        <v>5237.1099999999997</v>
      </c>
      <c r="X3500">
        <v>9433.3700000000008</v>
      </c>
      <c r="Y3500">
        <v>1984.43</v>
      </c>
      <c r="Z3500">
        <v>17374.79</v>
      </c>
    </row>
    <row r="3501" spans="2:26" x14ac:dyDescent="0.25">
      <c r="B3501" s="3">
        <v>42684</v>
      </c>
      <c r="C3501">
        <v>373.74</v>
      </c>
      <c r="D3501">
        <v>4.7686000000000002</v>
      </c>
      <c r="E3501">
        <v>96.82</v>
      </c>
      <c r="F3501">
        <v>98.554400000000001</v>
      </c>
      <c r="G3501">
        <v>98.784999999999997</v>
      </c>
      <c r="H3501">
        <v>1149.78</v>
      </c>
      <c r="I3501">
        <v>1.0892999999999999</v>
      </c>
      <c r="J3501">
        <v>6.8059000000000003</v>
      </c>
      <c r="K3501">
        <v>344.35410000000002</v>
      </c>
      <c r="L3501" t="str">
        <v>#N/A N/A</v>
      </c>
      <c r="M3501" t="str">
        <v>#N/A N/A</v>
      </c>
      <c r="N3501">
        <v>1259.2</v>
      </c>
      <c r="O3501">
        <v>2.6320000000000001</v>
      </c>
      <c r="P3501">
        <v>7.04</v>
      </c>
      <c r="Q3501">
        <v>4.83</v>
      </c>
      <c r="R3501">
        <v>1.3</v>
      </c>
      <c r="S3501">
        <v>1.82</v>
      </c>
      <c r="T3501">
        <v>1.57</v>
      </c>
      <c r="U3501">
        <v>974</v>
      </c>
      <c r="V3501">
        <v>2167.48</v>
      </c>
      <c r="W3501">
        <v>5208.8</v>
      </c>
      <c r="X3501">
        <v>9545.85</v>
      </c>
      <c r="Y3501">
        <v>2002.6</v>
      </c>
      <c r="Z3501">
        <v>17344.419999999998</v>
      </c>
    </row>
    <row r="3502" spans="2:26" x14ac:dyDescent="0.25">
      <c r="B3502" s="3">
        <v>42683</v>
      </c>
      <c r="C3502">
        <v>353.72</v>
      </c>
      <c r="D3502">
        <v>4.7157999999999998</v>
      </c>
      <c r="E3502">
        <v>96.83</v>
      </c>
      <c r="F3502">
        <v>98.486900000000006</v>
      </c>
      <c r="G3502">
        <v>98.504000000000005</v>
      </c>
      <c r="H3502">
        <v>1149.43</v>
      </c>
      <c r="I3502">
        <v>1.091</v>
      </c>
      <c r="J3502">
        <v>6.7915000000000001</v>
      </c>
      <c r="K3502">
        <v>359.91079999999999</v>
      </c>
      <c r="L3502" t="str">
        <v>#N/A N/A</v>
      </c>
      <c r="M3502" t="str">
        <v>#N/A N/A</v>
      </c>
      <c r="N3502">
        <v>1277.98</v>
      </c>
      <c r="O3502">
        <v>2.69</v>
      </c>
      <c r="P3502">
        <v>7.06</v>
      </c>
      <c r="Q3502">
        <v>4.79</v>
      </c>
      <c r="R3502">
        <v>1.32</v>
      </c>
      <c r="S3502">
        <v>1.86</v>
      </c>
      <c r="T3502">
        <v>1.57</v>
      </c>
      <c r="U3502">
        <v>954</v>
      </c>
      <c r="V3502">
        <v>2163.2600000000002</v>
      </c>
      <c r="W3502">
        <v>5251.07</v>
      </c>
      <c r="X3502">
        <v>9378.66</v>
      </c>
      <c r="Y3502">
        <v>1958.38</v>
      </c>
      <c r="Z3502">
        <v>16251.54</v>
      </c>
    </row>
    <row r="3503" spans="2:26" x14ac:dyDescent="0.25">
      <c r="B3503" s="3">
        <v>42682</v>
      </c>
      <c r="C3503">
        <v>353.64</v>
      </c>
      <c r="D3503">
        <v>4.7382999999999997</v>
      </c>
      <c r="E3503">
        <v>96.89</v>
      </c>
      <c r="F3503">
        <v>98.57</v>
      </c>
      <c r="G3503">
        <v>97.861000000000004</v>
      </c>
      <c r="H3503">
        <v>1134.8</v>
      </c>
      <c r="I3503">
        <v>1.1026</v>
      </c>
      <c r="J3503">
        <v>6.7869000000000002</v>
      </c>
      <c r="K3503">
        <v>356.1377</v>
      </c>
      <c r="L3503" t="str">
        <v>#N/A N/A</v>
      </c>
      <c r="M3503" t="str">
        <v>#N/A N/A</v>
      </c>
      <c r="N3503">
        <v>1275.68</v>
      </c>
      <c r="O3503">
        <v>2.633</v>
      </c>
      <c r="P3503">
        <v>7.05</v>
      </c>
      <c r="Q3503">
        <v>4.8600000000000003</v>
      </c>
      <c r="R3503">
        <v>1.34</v>
      </c>
      <c r="S3503">
        <v>1.89</v>
      </c>
      <c r="T3503">
        <v>1.57</v>
      </c>
      <c r="U3503">
        <v>911</v>
      </c>
      <c r="V3503">
        <v>2139.56</v>
      </c>
      <c r="W3503">
        <v>5193.49</v>
      </c>
      <c r="X3503">
        <v>9659.85</v>
      </c>
      <c r="Y3503">
        <v>2003.38</v>
      </c>
      <c r="Z3503">
        <v>17171.38</v>
      </c>
    </row>
    <row r="3504" spans="2:26" x14ac:dyDescent="0.25">
      <c r="B3504" s="3">
        <v>42681</v>
      </c>
      <c r="C3504">
        <v>363.65</v>
      </c>
      <c r="D3504">
        <v>4.782</v>
      </c>
      <c r="E3504">
        <v>96.89</v>
      </c>
      <c r="F3504">
        <v>98.639600000000002</v>
      </c>
      <c r="G3504">
        <v>97.781000000000006</v>
      </c>
      <c r="H3504">
        <v>1143.1300000000001</v>
      </c>
      <c r="I3504">
        <v>1.1041000000000001</v>
      </c>
      <c r="J3504">
        <v>6.7766000000000002</v>
      </c>
      <c r="K3504">
        <v>356.55399999999997</v>
      </c>
      <c r="L3504" t="str">
        <v>#N/A N/A</v>
      </c>
      <c r="M3504" t="str">
        <v>#N/A N/A</v>
      </c>
      <c r="N3504">
        <v>1281.6400000000001</v>
      </c>
      <c r="O3504">
        <v>2.8159999999999998</v>
      </c>
      <c r="P3504">
        <v>7.0250000000000004</v>
      </c>
      <c r="Q3504">
        <v>4.8899999999999997</v>
      </c>
      <c r="R3504">
        <v>1.35</v>
      </c>
      <c r="S3504">
        <v>1.9</v>
      </c>
      <c r="T3504">
        <v>1.57</v>
      </c>
      <c r="U3504">
        <v>870</v>
      </c>
      <c r="V3504">
        <v>2131.52</v>
      </c>
      <c r="W3504">
        <v>5166.17</v>
      </c>
      <c r="X3504">
        <v>9608.24</v>
      </c>
      <c r="Y3504">
        <v>1997.58</v>
      </c>
      <c r="Z3504">
        <v>17177.21</v>
      </c>
    </row>
    <row r="3505" spans="2:26" x14ac:dyDescent="0.25">
      <c r="B3505" s="3">
        <v>42680</v>
      </c>
      <c r="C3505">
        <v>373.39</v>
      </c>
      <c r="D3505">
        <v>4.8806000000000003</v>
      </c>
      <c r="E3505">
        <v>96.92</v>
      </c>
      <c r="F3505">
        <v>98.632800000000003</v>
      </c>
      <c r="G3505">
        <v>97.064999999999998</v>
      </c>
      <c r="H3505">
        <v>1143.4000000000001</v>
      </c>
      <c r="I3505">
        <v>1.1141000000000001</v>
      </c>
      <c r="J3505">
        <v>6.7564000000000002</v>
      </c>
      <c r="K3505">
        <v>352.98599999999999</v>
      </c>
      <c r="L3505" t="str">
        <v>#N/A N/A</v>
      </c>
      <c r="M3505" t="str">
        <v>#N/A N/A</v>
      </c>
      <c r="N3505">
        <v>1305.06</v>
      </c>
      <c r="O3505">
        <v>2.7669999999999999</v>
      </c>
      <c r="P3505">
        <v>7.02</v>
      </c>
      <c r="Q3505">
        <v>5.05</v>
      </c>
      <c r="R3505">
        <v>1.36</v>
      </c>
      <c r="S3505">
        <v>1.92</v>
      </c>
      <c r="T3505">
        <v>1.57</v>
      </c>
      <c r="U3505">
        <v>855</v>
      </c>
      <c r="V3505">
        <v>2085.1799999999998</v>
      </c>
      <c r="W3505">
        <v>5046.37</v>
      </c>
      <c r="X3505">
        <v>9491.51</v>
      </c>
      <c r="Y3505">
        <v>1982.02</v>
      </c>
      <c r="Z3505">
        <v>16905.36</v>
      </c>
    </row>
    <row r="3506" spans="2:26" x14ac:dyDescent="0.25">
      <c r="B3506" s="3">
        <v>42679</v>
      </c>
      <c r="C3506">
        <v>373.39</v>
      </c>
      <c r="D3506">
        <v>4.8806000000000003</v>
      </c>
      <c r="E3506">
        <v>96.89</v>
      </c>
      <c r="F3506">
        <v>98.632800000000003</v>
      </c>
      <c r="G3506">
        <v>97.064999999999998</v>
      </c>
      <c r="H3506">
        <v>1143.4000000000001</v>
      </c>
      <c r="I3506">
        <v>1.1141000000000001</v>
      </c>
      <c r="J3506">
        <v>6.7564000000000002</v>
      </c>
      <c r="K3506">
        <v>352.98599999999999</v>
      </c>
      <c r="L3506" t="str">
        <v>#N/A N/A</v>
      </c>
      <c r="M3506" t="str">
        <v>#N/A N/A</v>
      </c>
      <c r="N3506">
        <v>1305.06</v>
      </c>
      <c r="O3506">
        <v>2.7669999999999999</v>
      </c>
      <c r="P3506">
        <v>7.02</v>
      </c>
      <c r="Q3506">
        <v>5.05</v>
      </c>
      <c r="R3506">
        <v>1.36</v>
      </c>
      <c r="S3506">
        <v>1.92</v>
      </c>
      <c r="T3506">
        <v>1.57</v>
      </c>
      <c r="U3506">
        <v>855</v>
      </c>
      <c r="V3506">
        <v>2085.1799999999998</v>
      </c>
      <c r="W3506">
        <v>5046.37</v>
      </c>
      <c r="X3506">
        <v>9491.51</v>
      </c>
      <c r="Y3506">
        <v>1982.02</v>
      </c>
      <c r="Z3506">
        <v>16905.36</v>
      </c>
    </row>
    <row r="3507" spans="2:26" x14ac:dyDescent="0.25">
      <c r="B3507" s="3">
        <v>42678</v>
      </c>
      <c r="C3507">
        <v>373.39</v>
      </c>
      <c r="D3507">
        <v>4.8806000000000003</v>
      </c>
      <c r="E3507">
        <v>96.89</v>
      </c>
      <c r="F3507">
        <v>98.632800000000003</v>
      </c>
      <c r="G3507">
        <v>97.064999999999998</v>
      </c>
      <c r="H3507">
        <v>1143.4000000000001</v>
      </c>
      <c r="I3507">
        <v>1.1141000000000001</v>
      </c>
      <c r="J3507">
        <v>6.7564000000000002</v>
      </c>
      <c r="K3507">
        <v>352.98599999999999</v>
      </c>
      <c r="L3507" t="str">
        <v>#N/A N/A</v>
      </c>
      <c r="M3507" t="str">
        <v>#N/A N/A</v>
      </c>
      <c r="N3507">
        <v>1305.06</v>
      </c>
      <c r="O3507">
        <v>2.7669999999999999</v>
      </c>
      <c r="P3507">
        <v>7.02</v>
      </c>
      <c r="Q3507">
        <v>5.05</v>
      </c>
      <c r="R3507">
        <v>1.36</v>
      </c>
      <c r="S3507">
        <v>1.92</v>
      </c>
      <c r="T3507">
        <v>1.57</v>
      </c>
      <c r="U3507">
        <v>855</v>
      </c>
      <c r="V3507">
        <v>2085.1799999999998</v>
      </c>
      <c r="W3507">
        <v>5046.37</v>
      </c>
      <c r="X3507">
        <v>9491.51</v>
      </c>
      <c r="Y3507">
        <v>1982.02</v>
      </c>
      <c r="Z3507">
        <v>16905.36</v>
      </c>
    </row>
    <row r="3508" spans="2:26" x14ac:dyDescent="0.25">
      <c r="B3508" s="3">
        <v>42677</v>
      </c>
      <c r="C3508">
        <v>369.82</v>
      </c>
      <c r="D3508">
        <v>4.8346999999999998</v>
      </c>
      <c r="E3508">
        <v>96.93</v>
      </c>
      <c r="F3508">
        <v>98.653800000000004</v>
      </c>
      <c r="G3508">
        <v>97.156999999999996</v>
      </c>
      <c r="H3508">
        <v>1141.6300000000001</v>
      </c>
      <c r="I3508">
        <v>1.1105</v>
      </c>
      <c r="J3508">
        <v>6.7649999999999997</v>
      </c>
      <c r="K3508">
        <v>352.75569999999999</v>
      </c>
      <c r="L3508" t="str">
        <v>#N/A N/A</v>
      </c>
      <c r="M3508" t="str">
        <v>#N/A N/A</v>
      </c>
      <c r="N3508">
        <v>1302.7</v>
      </c>
      <c r="O3508">
        <v>2.7690000000000001</v>
      </c>
      <c r="P3508">
        <v>6.98</v>
      </c>
      <c r="Q3508">
        <v>5</v>
      </c>
      <c r="R3508">
        <v>1.35</v>
      </c>
      <c r="S3508">
        <v>1.91</v>
      </c>
      <c r="T3508">
        <v>1.57</v>
      </c>
      <c r="U3508">
        <v>849</v>
      </c>
      <c r="V3508">
        <v>2088.66</v>
      </c>
      <c r="W3508">
        <v>5058.41</v>
      </c>
      <c r="X3508">
        <v>9482.01</v>
      </c>
      <c r="Y3508">
        <v>1983.8</v>
      </c>
      <c r="Z3508">
        <v>17134.68</v>
      </c>
    </row>
    <row r="3509" spans="2:26" x14ac:dyDescent="0.25">
      <c r="B3509" s="3">
        <v>42676</v>
      </c>
      <c r="C3509">
        <v>372.83</v>
      </c>
      <c r="D3509">
        <v>4.8323999999999998</v>
      </c>
      <c r="E3509">
        <v>97.02</v>
      </c>
      <c r="F3509">
        <v>98.654700000000005</v>
      </c>
      <c r="G3509">
        <v>97.397999999999996</v>
      </c>
      <c r="H3509">
        <v>1149.0999999999999</v>
      </c>
      <c r="I3509">
        <v>1.1097999999999999</v>
      </c>
      <c r="J3509">
        <v>6.7569999999999997</v>
      </c>
      <c r="K3509">
        <v>353.77330000000001</v>
      </c>
      <c r="L3509" t="str">
        <v>#N/A N/A</v>
      </c>
      <c r="M3509" t="str">
        <v>#N/A N/A</v>
      </c>
      <c r="N3509">
        <v>1296.81</v>
      </c>
      <c r="O3509">
        <v>2.7919999999999998</v>
      </c>
      <c r="P3509">
        <v>6.99</v>
      </c>
      <c r="Q3509">
        <v>4.99</v>
      </c>
      <c r="R3509">
        <v>1.35</v>
      </c>
      <c r="S3509">
        <v>1.92</v>
      </c>
      <c r="T3509">
        <v>1.57</v>
      </c>
      <c r="U3509">
        <v>834</v>
      </c>
      <c r="V3509">
        <v>2097.94</v>
      </c>
      <c r="W3509">
        <v>5105.5600000000004</v>
      </c>
      <c r="X3509">
        <v>9519.8700000000008</v>
      </c>
      <c r="Y3509">
        <v>1978.94</v>
      </c>
      <c r="Z3509">
        <v>17134.68</v>
      </c>
    </row>
    <row r="3510" spans="2:26" x14ac:dyDescent="0.25">
      <c r="B3510" s="3">
        <v>42675</v>
      </c>
      <c r="C3510">
        <v>368.25</v>
      </c>
      <c r="D3510">
        <v>4.7634999999999996</v>
      </c>
      <c r="E3510">
        <v>97.12</v>
      </c>
      <c r="F3510">
        <v>98.680800000000005</v>
      </c>
      <c r="G3510">
        <v>97.698999999999998</v>
      </c>
      <c r="H3510">
        <v>1139.7</v>
      </c>
      <c r="I3510">
        <v>1.1054999999999999</v>
      </c>
      <c r="J3510">
        <v>6.7656999999999998</v>
      </c>
      <c r="K3510">
        <v>354.01780000000002</v>
      </c>
      <c r="L3510" t="str">
        <v>#N/A N/A</v>
      </c>
      <c r="M3510" t="str">
        <v>#N/A N/A</v>
      </c>
      <c r="N3510">
        <v>1288.2</v>
      </c>
      <c r="O3510">
        <v>2.9020000000000001</v>
      </c>
      <c r="P3510">
        <v>6.97</v>
      </c>
      <c r="Q3510">
        <v>4.92</v>
      </c>
      <c r="R3510">
        <v>1.34</v>
      </c>
      <c r="S3510">
        <v>1.9</v>
      </c>
      <c r="T3510">
        <v>1.56</v>
      </c>
      <c r="U3510">
        <v>838</v>
      </c>
      <c r="V3510">
        <v>2111.7199999999998</v>
      </c>
      <c r="W3510">
        <v>5153.58</v>
      </c>
      <c r="X3510">
        <v>9706.2000000000007</v>
      </c>
      <c r="Y3510">
        <v>2007.39</v>
      </c>
      <c r="Z3510">
        <v>17442.400000000001</v>
      </c>
    </row>
    <row r="3511" spans="2:26" x14ac:dyDescent="0.25">
      <c r="B3511" s="3">
        <v>42674</v>
      </c>
      <c r="C3511">
        <v>363.79</v>
      </c>
      <c r="D3511">
        <v>4.6685999999999996</v>
      </c>
      <c r="E3511">
        <v>97.17</v>
      </c>
      <c r="F3511">
        <v>98.673699999999997</v>
      </c>
      <c r="G3511">
        <v>98.444999999999993</v>
      </c>
      <c r="H3511">
        <v>1144.03</v>
      </c>
      <c r="I3511">
        <v>1.0981000000000001</v>
      </c>
      <c r="J3511">
        <v>6.7758000000000003</v>
      </c>
      <c r="K3511">
        <v>358.60550000000001</v>
      </c>
      <c r="L3511" t="str">
        <v>#N/A N/A</v>
      </c>
      <c r="M3511" t="str">
        <v>#N/A N/A</v>
      </c>
      <c r="N3511">
        <v>1277.21</v>
      </c>
      <c r="O3511">
        <v>3.0259999999999998</v>
      </c>
      <c r="P3511">
        <v>6.97</v>
      </c>
      <c r="Q3511">
        <v>4.7699999999999996</v>
      </c>
      <c r="R3511">
        <v>1.32</v>
      </c>
      <c r="S3511">
        <v>1.88</v>
      </c>
      <c r="T3511">
        <v>1.57</v>
      </c>
      <c r="U3511">
        <v>857</v>
      </c>
      <c r="V3511">
        <v>2126.15</v>
      </c>
      <c r="W3511">
        <v>5189.1400000000003</v>
      </c>
      <c r="X3511">
        <v>9559.39</v>
      </c>
      <c r="Y3511">
        <v>2008.19</v>
      </c>
      <c r="Z3511">
        <v>17425.02</v>
      </c>
    </row>
    <row r="3512" spans="2:26" x14ac:dyDescent="0.25">
      <c r="B3512" s="3">
        <v>42673</v>
      </c>
      <c r="C3512">
        <v>363.83</v>
      </c>
      <c r="D3512">
        <v>4.6086</v>
      </c>
      <c r="E3512">
        <v>97.18</v>
      </c>
      <c r="F3512">
        <v>98.627499999999998</v>
      </c>
      <c r="G3512">
        <v>98.347999999999999</v>
      </c>
      <c r="H3512">
        <v>1144.73</v>
      </c>
      <c r="I3512">
        <v>1.0985</v>
      </c>
      <c r="J3512">
        <v>6.7789000000000001</v>
      </c>
      <c r="K3512">
        <v>357.80630000000002</v>
      </c>
      <c r="L3512" t="str">
        <v>#N/A N/A</v>
      </c>
      <c r="M3512" t="str">
        <v>#N/A N/A</v>
      </c>
      <c r="N3512">
        <v>1275.47</v>
      </c>
      <c r="O3512">
        <v>3.105</v>
      </c>
      <c r="P3512">
        <v>6.9550000000000001</v>
      </c>
      <c r="Q3512">
        <v>4.67</v>
      </c>
      <c r="R3512">
        <v>1.32</v>
      </c>
      <c r="S3512">
        <v>1.87</v>
      </c>
      <c r="T3512">
        <v>1.57</v>
      </c>
      <c r="U3512">
        <v>834</v>
      </c>
      <c r="V3512">
        <v>2126.41</v>
      </c>
      <c r="W3512">
        <v>5190.1000000000004</v>
      </c>
      <c r="X3512">
        <v>9515.32</v>
      </c>
      <c r="Y3512">
        <v>2019.42</v>
      </c>
      <c r="Z3512">
        <v>17446.41</v>
      </c>
    </row>
    <row r="3513" spans="2:26" x14ac:dyDescent="0.25">
      <c r="B3513" s="3">
        <v>42672</v>
      </c>
      <c r="C3513">
        <v>363.83</v>
      </c>
      <c r="D3513">
        <v>4.6086</v>
      </c>
      <c r="E3513">
        <v>97.18</v>
      </c>
      <c r="F3513">
        <v>98.627499999999998</v>
      </c>
      <c r="G3513">
        <v>98.347999999999999</v>
      </c>
      <c r="H3513">
        <v>1144.73</v>
      </c>
      <c r="I3513">
        <v>1.0985</v>
      </c>
      <c r="J3513">
        <v>6.7789000000000001</v>
      </c>
      <c r="K3513">
        <v>357.80630000000002</v>
      </c>
      <c r="L3513" t="str">
        <v>#N/A N/A</v>
      </c>
      <c r="M3513" t="str">
        <v>#N/A N/A</v>
      </c>
      <c r="N3513">
        <v>1275.47</v>
      </c>
      <c r="O3513">
        <v>3.105</v>
      </c>
      <c r="P3513">
        <v>6.9550000000000001</v>
      </c>
      <c r="Q3513">
        <v>4.67</v>
      </c>
      <c r="R3513">
        <v>1.32</v>
      </c>
      <c r="S3513">
        <v>1.87</v>
      </c>
      <c r="T3513">
        <v>1.57</v>
      </c>
      <c r="U3513">
        <v>834</v>
      </c>
      <c r="V3513">
        <v>2126.41</v>
      </c>
      <c r="W3513">
        <v>5190.1000000000004</v>
      </c>
      <c r="X3513">
        <v>9515.32</v>
      </c>
      <c r="Y3513">
        <v>2019.42</v>
      </c>
      <c r="Z3513">
        <v>17446.41</v>
      </c>
    </row>
    <row r="3514" spans="2:26" x14ac:dyDescent="0.25">
      <c r="B3514" s="3">
        <v>42671</v>
      </c>
      <c r="C3514">
        <v>363.83</v>
      </c>
      <c r="D3514">
        <v>4.6086</v>
      </c>
      <c r="E3514">
        <v>97.16</v>
      </c>
      <c r="F3514">
        <v>98.627499999999998</v>
      </c>
      <c r="G3514">
        <v>98.347999999999999</v>
      </c>
      <c r="H3514">
        <v>1144.73</v>
      </c>
      <c r="I3514">
        <v>1.0985</v>
      </c>
      <c r="J3514">
        <v>6.7789000000000001</v>
      </c>
      <c r="K3514">
        <v>357.80630000000002</v>
      </c>
      <c r="L3514" t="str">
        <v>#N/A N/A</v>
      </c>
      <c r="M3514" t="str">
        <v>#N/A N/A</v>
      </c>
      <c r="N3514">
        <v>1275.47</v>
      </c>
      <c r="O3514">
        <v>3.105</v>
      </c>
      <c r="P3514">
        <v>6.9550000000000001</v>
      </c>
      <c r="Q3514">
        <v>4.67</v>
      </c>
      <c r="R3514">
        <v>1.32</v>
      </c>
      <c r="S3514">
        <v>1.87</v>
      </c>
      <c r="T3514">
        <v>1.57</v>
      </c>
      <c r="U3514">
        <v>834</v>
      </c>
      <c r="V3514">
        <v>2126.41</v>
      </c>
      <c r="W3514">
        <v>5190.1000000000004</v>
      </c>
      <c r="X3514">
        <v>9515.32</v>
      </c>
      <c r="Y3514">
        <v>2019.42</v>
      </c>
      <c r="Z3514">
        <v>17446.41</v>
      </c>
    </row>
    <row r="3515" spans="2:26" x14ac:dyDescent="0.25">
      <c r="B3515" s="3">
        <v>42670</v>
      </c>
      <c r="C3515">
        <v>360.28</v>
      </c>
      <c r="D3515">
        <v>4.5505000000000004</v>
      </c>
      <c r="E3515">
        <v>97.17</v>
      </c>
      <c r="F3515">
        <v>98.621600000000001</v>
      </c>
      <c r="G3515">
        <v>98.888000000000005</v>
      </c>
      <c r="H3515">
        <v>1141.93</v>
      </c>
      <c r="I3515">
        <v>1.0896999999999999</v>
      </c>
      <c r="J3515">
        <v>6.7835000000000001</v>
      </c>
      <c r="K3515">
        <v>361.94470000000001</v>
      </c>
      <c r="L3515" t="str">
        <v>#N/A N/A</v>
      </c>
      <c r="M3515" t="str">
        <v>#N/A N/A</v>
      </c>
      <c r="N3515">
        <v>1268.4000000000001</v>
      </c>
      <c r="O3515">
        <v>2.7639999999999998</v>
      </c>
      <c r="P3515">
        <v>6.9</v>
      </c>
      <c r="Q3515">
        <v>4.5999999999999996</v>
      </c>
      <c r="R3515">
        <v>1.31</v>
      </c>
      <c r="S3515">
        <v>1.86</v>
      </c>
      <c r="T3515">
        <v>1.57</v>
      </c>
      <c r="U3515">
        <v>798</v>
      </c>
      <c r="V3515">
        <v>2133.04</v>
      </c>
      <c r="W3515">
        <v>5215.9799999999996</v>
      </c>
      <c r="X3515">
        <v>9608.91</v>
      </c>
      <c r="Y3515">
        <v>2024.12</v>
      </c>
      <c r="Z3515">
        <v>17336.419999999998</v>
      </c>
    </row>
    <row r="3516" spans="2:26" x14ac:dyDescent="0.25">
      <c r="B3516" s="3">
        <v>42669</v>
      </c>
      <c r="C3516">
        <v>356.84</v>
      </c>
      <c r="D3516">
        <v>4.5317999999999996</v>
      </c>
      <c r="E3516">
        <v>97.18</v>
      </c>
      <c r="F3516">
        <v>98.639099999999999</v>
      </c>
      <c r="G3516">
        <v>98.629000000000005</v>
      </c>
      <c r="H3516">
        <v>1134.02</v>
      </c>
      <c r="I3516">
        <v>1.0908</v>
      </c>
      <c r="J3516">
        <v>6.7710999999999997</v>
      </c>
      <c r="K3516">
        <v>362.53969999999998</v>
      </c>
      <c r="L3516" t="str">
        <v>#N/A N/A</v>
      </c>
      <c r="M3516" t="str">
        <v>#N/A N/A</v>
      </c>
      <c r="N3516">
        <v>1267.0999999999999</v>
      </c>
      <c r="O3516">
        <v>2.7309999999999999</v>
      </c>
      <c r="P3516">
        <v>6.835</v>
      </c>
      <c r="Q3516">
        <v>4.57</v>
      </c>
      <c r="R3516">
        <v>1.31</v>
      </c>
      <c r="S3516">
        <v>1.87</v>
      </c>
      <c r="T3516">
        <v>1.57</v>
      </c>
      <c r="U3516">
        <v>802</v>
      </c>
      <c r="V3516">
        <v>2139.4299999999998</v>
      </c>
      <c r="W3516">
        <v>5250.27</v>
      </c>
      <c r="X3516">
        <v>9698.85</v>
      </c>
      <c r="Y3516">
        <v>2013.89</v>
      </c>
      <c r="Z3516">
        <v>17391.84</v>
      </c>
    </row>
    <row r="3517" spans="2:26" x14ac:dyDescent="0.25">
      <c r="B3517" s="3">
        <v>42668</v>
      </c>
      <c r="C3517">
        <v>354.01</v>
      </c>
      <c r="D3517">
        <v>4.5606</v>
      </c>
      <c r="E3517">
        <v>97.18</v>
      </c>
      <c r="F3517">
        <v>98.616</v>
      </c>
      <c r="G3517">
        <v>98.718999999999994</v>
      </c>
      <c r="H3517">
        <v>1133.4000000000001</v>
      </c>
      <c r="I3517">
        <v>1.0889</v>
      </c>
      <c r="J3517">
        <v>6.7804000000000002</v>
      </c>
      <c r="K3517">
        <v>362.80399999999997</v>
      </c>
      <c r="L3517" t="str">
        <v>#N/A N/A</v>
      </c>
      <c r="M3517" t="str">
        <v>#N/A N/A</v>
      </c>
      <c r="N3517">
        <v>1273.8699999999999</v>
      </c>
      <c r="O3517">
        <v>2.774</v>
      </c>
      <c r="P3517">
        <v>6.835</v>
      </c>
      <c r="Q3517">
        <v>4.53</v>
      </c>
      <c r="R3517">
        <v>1.3</v>
      </c>
      <c r="S3517">
        <v>1.86</v>
      </c>
      <c r="T3517">
        <v>1.57</v>
      </c>
      <c r="U3517">
        <v>813</v>
      </c>
      <c r="V3517">
        <v>2143.16</v>
      </c>
      <c r="W3517">
        <v>5283.4</v>
      </c>
      <c r="X3517">
        <v>9837.7000000000007</v>
      </c>
      <c r="Y3517">
        <v>2037.17</v>
      </c>
      <c r="Z3517">
        <v>17365.25</v>
      </c>
    </row>
    <row r="3518" spans="2:26" x14ac:dyDescent="0.25">
      <c r="B3518" s="3">
        <v>42667</v>
      </c>
      <c r="C3518">
        <v>352.04</v>
      </c>
      <c r="D3518">
        <v>4.5777999999999999</v>
      </c>
      <c r="E3518">
        <v>97.16</v>
      </c>
      <c r="F3518">
        <v>98.612399999999994</v>
      </c>
      <c r="G3518">
        <v>98.756</v>
      </c>
      <c r="H3518">
        <v>1131.48</v>
      </c>
      <c r="I3518">
        <v>1.0882000000000001</v>
      </c>
      <c r="J3518">
        <v>6.7751999999999999</v>
      </c>
      <c r="K3518">
        <v>363.41149999999999</v>
      </c>
      <c r="L3518" t="str">
        <v>#N/A N/A</v>
      </c>
      <c r="M3518" t="str">
        <v>#N/A N/A</v>
      </c>
      <c r="N3518">
        <v>1264.44</v>
      </c>
      <c r="O3518">
        <v>2.831</v>
      </c>
      <c r="P3518">
        <v>6.8</v>
      </c>
      <c r="Q3518">
        <v>4.54</v>
      </c>
      <c r="R3518">
        <v>1.3</v>
      </c>
      <c r="S3518">
        <v>1.85</v>
      </c>
      <c r="T3518">
        <v>1.57</v>
      </c>
      <c r="U3518">
        <v>831</v>
      </c>
      <c r="V3518">
        <v>2151.33</v>
      </c>
      <c r="W3518">
        <v>5309.83</v>
      </c>
      <c r="X3518">
        <v>9852.9</v>
      </c>
      <c r="Y3518">
        <v>2047.74</v>
      </c>
      <c r="Z3518">
        <v>17234.419999999998</v>
      </c>
    </row>
    <row r="3519" spans="2:26" x14ac:dyDescent="0.25">
      <c r="B3519" s="3">
        <v>42666</v>
      </c>
      <c r="C3519">
        <v>356.88</v>
      </c>
      <c r="D3519">
        <v>4.6227</v>
      </c>
      <c r="E3519">
        <v>97.14</v>
      </c>
      <c r="F3519">
        <v>98.584800000000001</v>
      </c>
      <c r="G3519">
        <v>98.694999999999993</v>
      </c>
      <c r="H3519">
        <v>1134.95</v>
      </c>
      <c r="I3519">
        <v>1.0884</v>
      </c>
      <c r="J3519">
        <v>6.7670000000000003</v>
      </c>
      <c r="K3519">
        <v>360.57589999999999</v>
      </c>
      <c r="L3519" t="str">
        <v>#N/A N/A</v>
      </c>
      <c r="M3519" t="str">
        <v>#N/A N/A</v>
      </c>
      <c r="N3519">
        <v>1266.46</v>
      </c>
      <c r="O3519">
        <v>2.9929999999999999</v>
      </c>
      <c r="P3519">
        <v>6.8</v>
      </c>
      <c r="Q3519">
        <v>4.58</v>
      </c>
      <c r="R3519">
        <v>1.3</v>
      </c>
      <c r="S3519">
        <v>1.85</v>
      </c>
      <c r="T3519">
        <v>1.57</v>
      </c>
      <c r="U3519">
        <v>842</v>
      </c>
      <c r="V3519">
        <v>2141.16</v>
      </c>
      <c r="W3519">
        <v>5257.4</v>
      </c>
      <c r="X3519">
        <v>9686.3799999999992</v>
      </c>
      <c r="Y3519">
        <v>2033</v>
      </c>
      <c r="Z3519">
        <v>17184.59</v>
      </c>
    </row>
    <row r="3520" spans="2:26" x14ac:dyDescent="0.25">
      <c r="B3520" s="3">
        <v>42665</v>
      </c>
      <c r="C3520">
        <v>356.88</v>
      </c>
      <c r="D3520">
        <v>4.6227</v>
      </c>
      <c r="E3520">
        <v>97.14</v>
      </c>
      <c r="F3520">
        <v>98.584800000000001</v>
      </c>
      <c r="G3520">
        <v>98.694999999999993</v>
      </c>
      <c r="H3520">
        <v>1134.95</v>
      </c>
      <c r="I3520">
        <v>1.0884</v>
      </c>
      <c r="J3520">
        <v>6.7670000000000003</v>
      </c>
      <c r="K3520">
        <v>360.57589999999999</v>
      </c>
      <c r="L3520" t="str">
        <v>#N/A N/A</v>
      </c>
      <c r="M3520" t="str">
        <v>#N/A N/A</v>
      </c>
      <c r="N3520">
        <v>1266.46</v>
      </c>
      <c r="O3520">
        <v>2.9929999999999999</v>
      </c>
      <c r="P3520">
        <v>6.8</v>
      </c>
      <c r="Q3520">
        <v>4.58</v>
      </c>
      <c r="R3520">
        <v>1.3</v>
      </c>
      <c r="S3520">
        <v>1.85</v>
      </c>
      <c r="T3520">
        <v>1.57</v>
      </c>
      <c r="U3520">
        <v>842</v>
      </c>
      <c r="V3520">
        <v>2141.16</v>
      </c>
      <c r="W3520">
        <v>5257.4</v>
      </c>
      <c r="X3520">
        <v>9686.3799999999992</v>
      </c>
      <c r="Y3520">
        <v>2033</v>
      </c>
      <c r="Z3520">
        <v>17184.59</v>
      </c>
    </row>
    <row r="3521" spans="2:26" x14ac:dyDescent="0.25">
      <c r="B3521" s="3">
        <v>42664</v>
      </c>
      <c r="C3521">
        <v>356.88</v>
      </c>
      <c r="D3521">
        <v>4.6227</v>
      </c>
      <c r="E3521">
        <v>97.1</v>
      </c>
      <c r="F3521">
        <v>98.584800000000001</v>
      </c>
      <c r="G3521">
        <v>98.694999999999993</v>
      </c>
      <c r="H3521">
        <v>1134.95</v>
      </c>
      <c r="I3521">
        <v>1.0884</v>
      </c>
      <c r="J3521">
        <v>6.7670000000000003</v>
      </c>
      <c r="K3521">
        <v>360.57589999999999</v>
      </c>
      <c r="L3521" t="str">
        <v>#N/A N/A</v>
      </c>
      <c r="M3521" t="str">
        <v>#N/A N/A</v>
      </c>
      <c r="N3521">
        <v>1266.46</v>
      </c>
      <c r="O3521">
        <v>2.9929999999999999</v>
      </c>
      <c r="P3521">
        <v>6.8</v>
      </c>
      <c r="Q3521">
        <v>4.58</v>
      </c>
      <c r="R3521">
        <v>1.3</v>
      </c>
      <c r="S3521">
        <v>1.85</v>
      </c>
      <c r="T3521">
        <v>1.57</v>
      </c>
      <c r="U3521">
        <v>842</v>
      </c>
      <c r="V3521">
        <v>2141.16</v>
      </c>
      <c r="W3521">
        <v>5257.4</v>
      </c>
      <c r="X3521">
        <v>9686.3799999999992</v>
      </c>
      <c r="Y3521">
        <v>2033</v>
      </c>
      <c r="Z3521">
        <v>17184.59</v>
      </c>
    </row>
    <row r="3522" spans="2:26" x14ac:dyDescent="0.25">
      <c r="B3522" s="3">
        <v>42663</v>
      </c>
      <c r="C3522">
        <v>357.06</v>
      </c>
      <c r="D3522">
        <v>4.6222000000000003</v>
      </c>
      <c r="E3522">
        <v>97.09</v>
      </c>
      <c r="F3522">
        <v>98.628399999999999</v>
      </c>
      <c r="G3522">
        <v>98.314999999999998</v>
      </c>
      <c r="H3522">
        <v>1127.43</v>
      </c>
      <c r="I3522">
        <v>1.0929</v>
      </c>
      <c r="J3522">
        <v>6.7449000000000003</v>
      </c>
      <c r="K3522">
        <v>360.1232</v>
      </c>
      <c r="L3522" t="str">
        <v>#N/A N/A</v>
      </c>
      <c r="M3522" t="str">
        <v>#N/A N/A</v>
      </c>
      <c r="N3522">
        <v>1265.76</v>
      </c>
      <c r="O3522">
        <v>3.141</v>
      </c>
      <c r="P3522">
        <v>6.7149999999999999</v>
      </c>
      <c r="Q3522">
        <v>4.5599999999999996</v>
      </c>
      <c r="R3522">
        <v>1.29</v>
      </c>
      <c r="S3522">
        <v>1.84</v>
      </c>
      <c r="T3522">
        <v>1.57</v>
      </c>
      <c r="U3522">
        <v>849</v>
      </c>
      <c r="V3522">
        <v>2141.34</v>
      </c>
      <c r="W3522">
        <v>5241.83</v>
      </c>
      <c r="X3522">
        <v>9686.3799999999992</v>
      </c>
      <c r="Y3522">
        <v>2040.6</v>
      </c>
      <c r="Z3522">
        <v>17235.5</v>
      </c>
    </row>
    <row r="3523" spans="2:26" x14ac:dyDescent="0.25">
      <c r="B3523" s="3">
        <v>42662</v>
      </c>
      <c r="C3523">
        <v>362.19</v>
      </c>
      <c r="D3523">
        <v>4.6661999999999999</v>
      </c>
      <c r="E3523">
        <v>97.04</v>
      </c>
      <c r="F3523">
        <v>98.660200000000003</v>
      </c>
      <c r="G3523">
        <v>97.92</v>
      </c>
      <c r="H3523">
        <v>1123.07</v>
      </c>
      <c r="I3523">
        <v>1.0973999999999999</v>
      </c>
      <c r="J3523">
        <v>6.7378</v>
      </c>
      <c r="K3523">
        <v>353.49889999999999</v>
      </c>
      <c r="L3523" t="str">
        <v>#N/A N/A</v>
      </c>
      <c r="M3523" t="str">
        <v>#N/A N/A</v>
      </c>
      <c r="N3523">
        <v>1269.23</v>
      </c>
      <c r="O3523">
        <v>3.17</v>
      </c>
      <c r="P3523">
        <v>6.6749999999999998</v>
      </c>
      <c r="Q3523">
        <v>4.59</v>
      </c>
      <c r="R3523">
        <v>1.29</v>
      </c>
      <c r="S3523">
        <v>1.84</v>
      </c>
      <c r="T3523">
        <v>1.57</v>
      </c>
      <c r="U3523">
        <v>872</v>
      </c>
      <c r="V3523">
        <v>2144.29</v>
      </c>
      <c r="W3523">
        <v>5246.41</v>
      </c>
      <c r="X3523">
        <v>9641.2199999999993</v>
      </c>
      <c r="Y3523">
        <v>2040.94</v>
      </c>
      <c r="Z3523">
        <v>16998.91</v>
      </c>
    </row>
    <row r="3524" spans="2:26" x14ac:dyDescent="0.25">
      <c r="B3524" s="3">
        <v>42661</v>
      </c>
      <c r="C3524">
        <v>365.73</v>
      </c>
      <c r="D3524">
        <v>4.7049000000000003</v>
      </c>
      <c r="E3524">
        <v>96.99</v>
      </c>
      <c r="F3524">
        <v>98.654300000000006</v>
      </c>
      <c r="G3524">
        <v>97.894999999999996</v>
      </c>
      <c r="H3524">
        <v>1129.3800000000001</v>
      </c>
      <c r="I3524">
        <v>1.0981000000000001</v>
      </c>
      <c r="J3524">
        <v>6.7408999999999999</v>
      </c>
      <c r="K3524">
        <v>352.95209999999997</v>
      </c>
      <c r="L3524" t="str">
        <v>#N/A N/A</v>
      </c>
      <c r="M3524" t="str">
        <v>#N/A N/A</v>
      </c>
      <c r="N3524">
        <v>1262.5</v>
      </c>
      <c r="O3524">
        <v>3.2629999999999999</v>
      </c>
      <c r="P3524">
        <v>6.6749999999999998</v>
      </c>
      <c r="Q3524">
        <v>4.6500000000000004</v>
      </c>
      <c r="R3524">
        <v>1.3</v>
      </c>
      <c r="S3524">
        <v>1.85</v>
      </c>
      <c r="T3524">
        <v>1.57</v>
      </c>
      <c r="U3524">
        <v>890</v>
      </c>
      <c r="V3524">
        <v>2139.6</v>
      </c>
      <c r="W3524">
        <v>5243.84</v>
      </c>
      <c r="X3524">
        <v>9720.2000000000007</v>
      </c>
      <c r="Y3524">
        <v>2040.43</v>
      </c>
      <c r="Z3524">
        <v>16963.61</v>
      </c>
    </row>
    <row r="3525" spans="2:26" x14ac:dyDescent="0.25">
      <c r="B3525" s="3">
        <v>42660</v>
      </c>
      <c r="C3525">
        <v>363.76</v>
      </c>
      <c r="D3525">
        <v>4.7055999999999996</v>
      </c>
      <c r="E3525">
        <v>96.97</v>
      </c>
      <c r="F3525">
        <v>98.643199999999993</v>
      </c>
      <c r="G3525">
        <v>97.888000000000005</v>
      </c>
      <c r="H3525">
        <v>1138.08</v>
      </c>
      <c r="I3525">
        <v>1.1000000000000001</v>
      </c>
      <c r="J3525">
        <v>6.7374999999999998</v>
      </c>
      <c r="K3525">
        <v>355.0514</v>
      </c>
      <c r="L3525" t="str">
        <v>#N/A N/A</v>
      </c>
      <c r="M3525" t="str">
        <v>#N/A N/A</v>
      </c>
      <c r="N3525">
        <v>1255.8499999999999</v>
      </c>
      <c r="O3525">
        <v>3.2440000000000002</v>
      </c>
      <c r="P3525">
        <v>6.625</v>
      </c>
      <c r="Q3525">
        <v>4.67</v>
      </c>
      <c r="R3525">
        <v>1.3</v>
      </c>
      <c r="S3525">
        <v>1.86</v>
      </c>
      <c r="T3525">
        <v>1.57</v>
      </c>
      <c r="U3525">
        <v>894</v>
      </c>
      <c r="V3525">
        <v>2126.5</v>
      </c>
      <c r="W3525">
        <v>5199.82</v>
      </c>
      <c r="X3525">
        <v>9541.08</v>
      </c>
      <c r="Y3525">
        <v>2027.61</v>
      </c>
      <c r="Z3525">
        <v>16900.12</v>
      </c>
    </row>
    <row r="3526" spans="2:26" x14ac:dyDescent="0.25">
      <c r="B3526" s="3">
        <v>42659</v>
      </c>
      <c r="C3526">
        <v>357.44</v>
      </c>
      <c r="D3526">
        <v>4.6779999999999999</v>
      </c>
      <c r="E3526">
        <v>96.94</v>
      </c>
      <c r="F3526">
        <v>98.611099999999993</v>
      </c>
      <c r="G3526">
        <v>98.019000000000005</v>
      </c>
      <c r="H3526">
        <v>1133.4000000000001</v>
      </c>
      <c r="I3526">
        <v>1.0972</v>
      </c>
      <c r="J3526">
        <v>6.7282999999999999</v>
      </c>
      <c r="K3526">
        <v>354.52280000000002</v>
      </c>
      <c r="L3526" t="str">
        <v>#N/A N/A</v>
      </c>
      <c r="M3526" t="str">
        <v>#N/A N/A</v>
      </c>
      <c r="N3526">
        <v>1251.03</v>
      </c>
      <c r="O3526">
        <v>3.2850000000000001</v>
      </c>
      <c r="P3526">
        <v>5.98</v>
      </c>
      <c r="Q3526">
        <v>4.6500000000000004</v>
      </c>
      <c r="R3526">
        <v>1.31</v>
      </c>
      <c r="S3526">
        <v>1.86</v>
      </c>
      <c r="T3526">
        <v>1.57</v>
      </c>
      <c r="U3526">
        <v>892</v>
      </c>
      <c r="V3526">
        <v>2132.98</v>
      </c>
      <c r="W3526">
        <v>5214.16</v>
      </c>
      <c r="X3526">
        <v>9601.4</v>
      </c>
      <c r="Y3526">
        <v>2022.66</v>
      </c>
      <c r="Z3526">
        <v>16856.37</v>
      </c>
    </row>
    <row r="3527" spans="2:26" x14ac:dyDescent="0.25">
      <c r="B3527" s="3">
        <v>42658</v>
      </c>
      <c r="C3527">
        <v>357.44</v>
      </c>
      <c r="D3527">
        <v>4.6779999999999999</v>
      </c>
      <c r="E3527">
        <v>96.94</v>
      </c>
      <c r="F3527">
        <v>98.611099999999993</v>
      </c>
      <c r="G3527">
        <v>98.019000000000005</v>
      </c>
      <c r="H3527">
        <v>1133.4000000000001</v>
      </c>
      <c r="I3527">
        <v>1.0972</v>
      </c>
      <c r="J3527">
        <v>6.7282999999999999</v>
      </c>
      <c r="K3527">
        <v>354.52280000000002</v>
      </c>
      <c r="L3527" t="str">
        <v>#N/A N/A</v>
      </c>
      <c r="M3527" t="str">
        <v>#N/A N/A</v>
      </c>
      <c r="N3527">
        <v>1251.03</v>
      </c>
      <c r="O3527">
        <v>3.2850000000000001</v>
      </c>
      <c r="P3527">
        <v>5.98</v>
      </c>
      <c r="Q3527">
        <v>4.6500000000000004</v>
      </c>
      <c r="R3527">
        <v>1.31</v>
      </c>
      <c r="S3527">
        <v>1.86</v>
      </c>
      <c r="T3527">
        <v>1.57</v>
      </c>
      <c r="U3527">
        <v>892</v>
      </c>
      <c r="V3527">
        <v>2132.98</v>
      </c>
      <c r="W3527">
        <v>5214.16</v>
      </c>
      <c r="X3527">
        <v>9601.4</v>
      </c>
      <c r="Y3527">
        <v>2022.66</v>
      </c>
      <c r="Z3527">
        <v>16856.37</v>
      </c>
    </row>
    <row r="3528" spans="2:26" x14ac:dyDescent="0.25">
      <c r="B3528" s="3">
        <v>42657</v>
      </c>
      <c r="C3528">
        <v>357.44</v>
      </c>
      <c r="D3528">
        <v>4.6779999999999999</v>
      </c>
      <c r="E3528">
        <v>96.89</v>
      </c>
      <c r="F3528">
        <v>98.611099999999993</v>
      </c>
      <c r="G3528">
        <v>98.019000000000005</v>
      </c>
      <c r="H3528">
        <v>1133.4000000000001</v>
      </c>
      <c r="I3528">
        <v>1.0972</v>
      </c>
      <c r="J3528">
        <v>6.7282999999999999</v>
      </c>
      <c r="K3528">
        <v>354.52280000000002</v>
      </c>
      <c r="L3528" t="str">
        <v>#N/A N/A</v>
      </c>
      <c r="M3528" t="str">
        <v>#N/A N/A</v>
      </c>
      <c r="N3528">
        <v>1251.03</v>
      </c>
      <c r="O3528">
        <v>3.2850000000000001</v>
      </c>
      <c r="P3528">
        <v>5.98</v>
      </c>
      <c r="Q3528">
        <v>4.6500000000000004</v>
      </c>
      <c r="R3528">
        <v>1.31</v>
      </c>
      <c r="S3528">
        <v>1.86</v>
      </c>
      <c r="T3528">
        <v>1.57</v>
      </c>
      <c r="U3528">
        <v>892</v>
      </c>
      <c r="V3528">
        <v>2132.98</v>
      </c>
      <c r="W3528">
        <v>5214.16</v>
      </c>
      <c r="X3528">
        <v>9601.4</v>
      </c>
      <c r="Y3528">
        <v>2022.66</v>
      </c>
      <c r="Z3528">
        <v>16856.37</v>
      </c>
    </row>
    <row r="3529" spans="2:26" x14ac:dyDescent="0.25">
      <c r="B3529" s="3">
        <v>42656</v>
      </c>
      <c r="C3529">
        <v>358.62</v>
      </c>
      <c r="D3529">
        <v>4.7323000000000004</v>
      </c>
      <c r="E3529">
        <v>96.91</v>
      </c>
      <c r="F3529">
        <v>98.608500000000006</v>
      </c>
      <c r="G3529">
        <v>97.516000000000005</v>
      </c>
      <c r="H3529">
        <v>1135.1500000000001</v>
      </c>
      <c r="I3529">
        <v>1.1055999999999999</v>
      </c>
      <c r="J3529">
        <v>6.7274000000000003</v>
      </c>
      <c r="K3529">
        <v>355.42880000000002</v>
      </c>
      <c r="L3529" t="str">
        <v>#N/A N/A</v>
      </c>
      <c r="M3529" t="str">
        <v>#N/A N/A</v>
      </c>
      <c r="N3529">
        <v>1258.0899999999999</v>
      </c>
      <c r="O3529">
        <v>3.3410000000000002</v>
      </c>
      <c r="P3529">
        <v>5.98</v>
      </c>
      <c r="Q3529">
        <v>4.71</v>
      </c>
      <c r="R3529">
        <v>1.32</v>
      </c>
      <c r="S3529">
        <v>1.88</v>
      </c>
      <c r="T3529">
        <v>1.57</v>
      </c>
      <c r="U3529">
        <v>885</v>
      </c>
      <c r="V3529">
        <v>2132.5500000000002</v>
      </c>
      <c r="W3529">
        <v>5213.33</v>
      </c>
      <c r="X3529">
        <v>9496.85</v>
      </c>
      <c r="Y3529">
        <v>2015.44</v>
      </c>
      <c r="Z3529">
        <v>16774.240000000002</v>
      </c>
    </row>
    <row r="3530" spans="2:26" x14ac:dyDescent="0.25">
      <c r="B3530" s="3">
        <v>42655</v>
      </c>
      <c r="C3530">
        <v>355.62</v>
      </c>
      <c r="D3530">
        <v>4.6759000000000004</v>
      </c>
      <c r="E3530">
        <v>96.9</v>
      </c>
      <c r="F3530">
        <v>98.605900000000005</v>
      </c>
      <c r="G3530">
        <v>97.965999999999994</v>
      </c>
      <c r="H3530">
        <v>1123.68</v>
      </c>
      <c r="I3530">
        <v>1.1007</v>
      </c>
      <c r="J3530">
        <v>6.7195</v>
      </c>
      <c r="K3530">
        <v>352.26209999999998</v>
      </c>
      <c r="L3530" t="str">
        <v>#N/A N/A</v>
      </c>
      <c r="M3530" t="str">
        <v>#N/A N/A</v>
      </c>
      <c r="N3530">
        <v>1255.25</v>
      </c>
      <c r="O3530">
        <v>3.21</v>
      </c>
      <c r="P3530">
        <v>5.9749999999999996</v>
      </c>
      <c r="Q3530">
        <v>4.63</v>
      </c>
      <c r="R3530">
        <v>1.32</v>
      </c>
      <c r="S3530">
        <v>1.88</v>
      </c>
      <c r="T3530">
        <v>1.57</v>
      </c>
      <c r="U3530">
        <v>906</v>
      </c>
      <c r="V3530">
        <v>2139.1799999999998</v>
      </c>
      <c r="W3530">
        <v>5239.0200000000004</v>
      </c>
      <c r="X3530">
        <v>9673.2000000000007</v>
      </c>
      <c r="Y3530">
        <v>2033.73</v>
      </c>
      <c r="Z3530">
        <v>16840</v>
      </c>
    </row>
    <row r="3531" spans="2:26" x14ac:dyDescent="0.25">
      <c r="B3531" s="3">
        <v>42654</v>
      </c>
      <c r="C3531">
        <v>354.42</v>
      </c>
      <c r="D3531">
        <v>4.681</v>
      </c>
      <c r="E3531">
        <v>96.89</v>
      </c>
      <c r="F3531">
        <v>98.6083</v>
      </c>
      <c r="G3531">
        <v>97.69</v>
      </c>
      <c r="H3531">
        <v>1120.43</v>
      </c>
      <c r="I3531">
        <v>1.1053999999999999</v>
      </c>
      <c r="J3531">
        <v>6.7220000000000004</v>
      </c>
      <c r="K3531">
        <v>351.94439999999997</v>
      </c>
      <c r="L3531" t="str">
        <v>#N/A N/A</v>
      </c>
      <c r="M3531" t="str">
        <v>#N/A N/A</v>
      </c>
      <c r="N3531">
        <v>1252.8</v>
      </c>
      <c r="O3531">
        <v>3.2370000000000001</v>
      </c>
      <c r="P3531">
        <v>5.98</v>
      </c>
      <c r="Q3531">
        <v>4.6399999999999997</v>
      </c>
      <c r="R3531">
        <v>1.33</v>
      </c>
      <c r="S3531">
        <v>1.89</v>
      </c>
      <c r="T3531">
        <v>1.57</v>
      </c>
      <c r="U3531">
        <v>922</v>
      </c>
      <c r="V3531">
        <v>2136.73</v>
      </c>
      <c r="W3531">
        <v>5246.79</v>
      </c>
      <c r="X3531">
        <v>9804.4699999999993</v>
      </c>
      <c r="Y3531">
        <v>2031.93</v>
      </c>
      <c r="Z3531">
        <v>17024.759999999998</v>
      </c>
    </row>
    <row r="3532" spans="2:26" x14ac:dyDescent="0.25">
      <c r="B3532" s="3">
        <v>42653</v>
      </c>
      <c r="C3532">
        <v>353.44</v>
      </c>
      <c r="D3532">
        <v>4.6931000000000003</v>
      </c>
      <c r="E3532">
        <v>96.85</v>
      </c>
      <c r="F3532">
        <v>98.6233</v>
      </c>
      <c r="G3532">
        <v>96.929000000000002</v>
      </c>
      <c r="H3532">
        <v>1109.95</v>
      </c>
      <c r="I3532">
        <v>1.1138999999999999</v>
      </c>
      <c r="J3532">
        <v>6.7073999999999998</v>
      </c>
      <c r="K3532">
        <v>345.61369999999999</v>
      </c>
      <c r="L3532" t="str">
        <v>#N/A N/A</v>
      </c>
      <c r="M3532" t="str">
        <v>#N/A N/A</v>
      </c>
      <c r="N3532">
        <v>1259.6500000000001</v>
      </c>
      <c r="O3532">
        <v>3.2749999999999999</v>
      </c>
      <c r="P3532">
        <v>5.9850000000000003</v>
      </c>
      <c r="Q3532">
        <v>4.66</v>
      </c>
      <c r="R3532">
        <v>1.34</v>
      </c>
      <c r="S3532">
        <v>1.9</v>
      </c>
      <c r="T3532">
        <v>1.58</v>
      </c>
      <c r="U3532">
        <v>922</v>
      </c>
      <c r="V3532">
        <v>2163.66</v>
      </c>
      <c r="W3532">
        <v>5328.67</v>
      </c>
      <c r="X3532">
        <v>9923.82</v>
      </c>
      <c r="Y3532">
        <v>2056.8200000000002</v>
      </c>
      <c r="Z3532">
        <v>16860.09</v>
      </c>
    </row>
    <row r="3533" spans="2:26" x14ac:dyDescent="0.25">
      <c r="B3533" s="3">
        <v>42652</v>
      </c>
      <c r="C3533">
        <v>353.44</v>
      </c>
      <c r="D3533">
        <v>4.6989000000000001</v>
      </c>
      <c r="E3533">
        <v>96.85</v>
      </c>
      <c r="F3533">
        <v>98.555199999999999</v>
      </c>
      <c r="G3533">
        <v>96.632000000000005</v>
      </c>
      <c r="H3533">
        <v>1115.6300000000001</v>
      </c>
      <c r="I3533">
        <v>1.1201000000000001</v>
      </c>
      <c r="J3533">
        <v>6.6718000000000002</v>
      </c>
      <c r="K3533">
        <v>346.31099999999998</v>
      </c>
      <c r="L3533" t="str">
        <v>#N/A N/A</v>
      </c>
      <c r="M3533" t="str">
        <v>#N/A N/A</v>
      </c>
      <c r="N3533">
        <v>1257.08</v>
      </c>
      <c r="O3533">
        <v>3.1930000000000001</v>
      </c>
      <c r="P3533">
        <v>5.9850000000000003</v>
      </c>
      <c r="Q3533">
        <v>4.66</v>
      </c>
      <c r="R3533">
        <v>1.34</v>
      </c>
      <c r="S3533">
        <v>1.9</v>
      </c>
      <c r="T3533">
        <v>1.58</v>
      </c>
      <c r="U3533">
        <v>921</v>
      </c>
      <c r="V3533">
        <v>2153.7399999999998</v>
      </c>
      <c r="W3533">
        <v>5292.41</v>
      </c>
      <c r="X3533">
        <v>9923.82</v>
      </c>
      <c r="Y3533">
        <v>2053.8000000000002</v>
      </c>
      <c r="Z3533">
        <v>16860.09</v>
      </c>
    </row>
    <row r="3534" spans="2:26" x14ac:dyDescent="0.25">
      <c r="B3534" s="3">
        <v>42651</v>
      </c>
      <c r="C3534">
        <v>353.44</v>
      </c>
      <c r="D3534">
        <v>4.6989000000000001</v>
      </c>
      <c r="E3534">
        <v>96.85</v>
      </c>
      <c r="F3534">
        <v>98.555199999999999</v>
      </c>
      <c r="G3534">
        <v>96.632000000000005</v>
      </c>
      <c r="H3534">
        <v>1115.6300000000001</v>
      </c>
      <c r="I3534">
        <v>1.1201000000000001</v>
      </c>
      <c r="J3534">
        <v>6.6718000000000002</v>
      </c>
      <c r="K3534">
        <v>346.31099999999998</v>
      </c>
      <c r="L3534" t="str">
        <v>#N/A N/A</v>
      </c>
      <c r="M3534" t="str">
        <v>#N/A N/A</v>
      </c>
      <c r="N3534">
        <v>1257.08</v>
      </c>
      <c r="O3534">
        <v>3.1930000000000001</v>
      </c>
      <c r="P3534">
        <v>5.9850000000000003</v>
      </c>
      <c r="Q3534">
        <v>4.66</v>
      </c>
      <c r="R3534">
        <v>1.34</v>
      </c>
      <c r="S3534">
        <v>1.9</v>
      </c>
      <c r="T3534">
        <v>1.58</v>
      </c>
      <c r="U3534">
        <v>921</v>
      </c>
      <c r="V3534">
        <v>2153.7399999999998</v>
      </c>
      <c r="W3534">
        <v>5292.41</v>
      </c>
      <c r="X3534">
        <v>9923.82</v>
      </c>
      <c r="Y3534">
        <v>2053.8000000000002</v>
      </c>
      <c r="Z3534">
        <v>16860.09</v>
      </c>
    </row>
    <row r="3535" spans="2:26" x14ac:dyDescent="0.25">
      <c r="B3535" s="3">
        <v>42650</v>
      </c>
      <c r="C3535">
        <v>353.44</v>
      </c>
      <c r="D3535">
        <v>4.6989000000000001</v>
      </c>
      <c r="E3535">
        <v>95.31</v>
      </c>
      <c r="F3535">
        <v>98.555199999999999</v>
      </c>
      <c r="G3535">
        <v>96.632000000000005</v>
      </c>
      <c r="H3535">
        <v>1115.6300000000001</v>
      </c>
      <c r="I3535">
        <v>1.1201000000000001</v>
      </c>
      <c r="J3535">
        <v>6.6718000000000002</v>
      </c>
      <c r="K3535">
        <v>346.31099999999998</v>
      </c>
      <c r="L3535" t="str">
        <v>#N/A N/A</v>
      </c>
      <c r="M3535" t="str">
        <v>#N/A N/A</v>
      </c>
      <c r="N3535">
        <v>1257.08</v>
      </c>
      <c r="O3535">
        <v>3.1930000000000001</v>
      </c>
      <c r="P3535">
        <v>5.9850000000000003</v>
      </c>
      <c r="Q3535">
        <v>4.66</v>
      </c>
      <c r="R3535">
        <v>1.34</v>
      </c>
      <c r="S3535">
        <v>1.9</v>
      </c>
      <c r="T3535">
        <v>1.58</v>
      </c>
      <c r="U3535">
        <v>921</v>
      </c>
      <c r="V3535">
        <v>2153.7399999999998</v>
      </c>
      <c r="W3535">
        <v>5292.41</v>
      </c>
      <c r="X3535">
        <v>9923.82</v>
      </c>
      <c r="Y3535">
        <v>2053.8000000000002</v>
      </c>
      <c r="Z3535">
        <v>16860.09</v>
      </c>
    </row>
    <row r="3536" spans="2:26" x14ac:dyDescent="0.25">
      <c r="B3536" s="3">
        <v>42649</v>
      </c>
      <c r="C3536">
        <v>349.61</v>
      </c>
      <c r="D3536">
        <v>4.6734999999999998</v>
      </c>
      <c r="E3536">
        <v>95.3</v>
      </c>
      <c r="F3536">
        <v>98.581900000000005</v>
      </c>
      <c r="G3536">
        <v>96.765000000000001</v>
      </c>
      <c r="H3536">
        <v>1111.78</v>
      </c>
      <c r="I3536">
        <v>1.1151</v>
      </c>
      <c r="J3536">
        <v>6.6718000000000002</v>
      </c>
      <c r="K3536">
        <v>345.47680000000003</v>
      </c>
      <c r="L3536" t="str">
        <v>#N/A N/A</v>
      </c>
      <c r="M3536" t="str">
        <v>#N/A N/A</v>
      </c>
      <c r="N3536">
        <v>1254.3800000000001</v>
      </c>
      <c r="O3536">
        <v>3.0489999999999999</v>
      </c>
      <c r="P3536">
        <v>5.97</v>
      </c>
      <c r="Q3536">
        <v>4.6500000000000004</v>
      </c>
      <c r="R3536">
        <v>1.35</v>
      </c>
      <c r="S3536">
        <v>1.91</v>
      </c>
      <c r="T3536">
        <v>1.58</v>
      </c>
      <c r="U3536">
        <v>915</v>
      </c>
      <c r="V3536">
        <v>2160.77</v>
      </c>
      <c r="W3536">
        <v>5306.85</v>
      </c>
      <c r="X3536">
        <v>9947.1</v>
      </c>
      <c r="Y3536">
        <v>2065.3000000000002</v>
      </c>
      <c r="Z3536">
        <v>16899.099999999999</v>
      </c>
    </row>
    <row r="3537" spans="2:26" x14ac:dyDescent="0.25">
      <c r="B3537" s="3">
        <v>42648</v>
      </c>
      <c r="C3537">
        <v>350.76</v>
      </c>
      <c r="D3537">
        <v>4.6829999999999998</v>
      </c>
      <c r="E3537">
        <v>95.28</v>
      </c>
      <c r="F3537">
        <v>98.581199999999995</v>
      </c>
      <c r="G3537">
        <v>96.125</v>
      </c>
      <c r="H3537">
        <v>1113.57</v>
      </c>
      <c r="I3537">
        <v>1.1205000000000001</v>
      </c>
      <c r="J3537">
        <v>6.6718000000000002</v>
      </c>
      <c r="K3537">
        <v>346.12060000000002</v>
      </c>
      <c r="L3537" t="str">
        <v>#N/A N/A</v>
      </c>
      <c r="M3537" t="str">
        <v>#N/A N/A</v>
      </c>
      <c r="N3537">
        <v>1266.8499999999999</v>
      </c>
      <c r="O3537">
        <v>3.0409999999999999</v>
      </c>
      <c r="P3537">
        <v>5.97</v>
      </c>
      <c r="Q3537">
        <v>4.6500000000000004</v>
      </c>
      <c r="R3537">
        <v>1.36</v>
      </c>
      <c r="S3537">
        <v>1.93</v>
      </c>
      <c r="T3537">
        <v>1.58</v>
      </c>
      <c r="U3537">
        <v>869</v>
      </c>
      <c r="V3537">
        <v>2159.73</v>
      </c>
      <c r="W3537">
        <v>5316.02</v>
      </c>
      <c r="X3537">
        <v>9811.18</v>
      </c>
      <c r="Y3537">
        <v>2053</v>
      </c>
      <c r="Z3537">
        <v>16819.240000000002</v>
      </c>
    </row>
    <row r="3538" spans="2:26" x14ac:dyDescent="0.25">
      <c r="B3538" s="3">
        <v>42647</v>
      </c>
      <c r="C3538">
        <v>350.2</v>
      </c>
      <c r="D3538">
        <v>4.7134999999999998</v>
      </c>
      <c r="E3538">
        <v>95.22</v>
      </c>
      <c r="F3538">
        <v>98.608699999999999</v>
      </c>
      <c r="G3538">
        <v>96.168999999999997</v>
      </c>
      <c r="H3538">
        <v>1107.78</v>
      </c>
      <c r="I3538">
        <v>1.1204000000000001</v>
      </c>
      <c r="J3538">
        <v>6.6718000000000002</v>
      </c>
      <c r="K3538">
        <v>342.70979999999997</v>
      </c>
      <c r="L3538" t="str">
        <v>#N/A N/A</v>
      </c>
      <c r="M3538" t="str">
        <v>#N/A N/A</v>
      </c>
      <c r="N3538">
        <v>1268.44</v>
      </c>
      <c r="O3538">
        <v>2.964</v>
      </c>
      <c r="P3538">
        <v>5.9749999999999996</v>
      </c>
      <c r="Q3538">
        <v>4.68</v>
      </c>
      <c r="R3538">
        <v>1.38</v>
      </c>
      <c r="S3538">
        <v>1.95</v>
      </c>
      <c r="T3538">
        <v>1.58</v>
      </c>
      <c r="U3538">
        <v>860</v>
      </c>
      <c r="V3538">
        <v>2150.4899999999998</v>
      </c>
      <c r="W3538">
        <v>5289.66</v>
      </c>
      <c r="X3538">
        <v>9756.77</v>
      </c>
      <c r="Y3538">
        <v>2054.86</v>
      </c>
      <c r="Z3538">
        <v>16735.650000000001</v>
      </c>
    </row>
    <row r="3539" spans="2:26" x14ac:dyDescent="0.25">
      <c r="B3539" s="3">
        <v>42646</v>
      </c>
      <c r="C3539">
        <v>355.82</v>
      </c>
      <c r="D3539">
        <v>4.7603999999999997</v>
      </c>
      <c r="E3539">
        <v>95.23</v>
      </c>
      <c r="F3539">
        <v>98.620699999999999</v>
      </c>
      <c r="G3539">
        <v>95.694999999999993</v>
      </c>
      <c r="H3539">
        <v>1101.25</v>
      </c>
      <c r="I3539">
        <v>1.1211</v>
      </c>
      <c r="J3539">
        <v>6.6718000000000002</v>
      </c>
      <c r="K3539">
        <v>344.05900000000003</v>
      </c>
      <c r="L3539" t="str">
        <v>#N/A N/A</v>
      </c>
      <c r="M3539" t="str">
        <v>#N/A N/A</v>
      </c>
      <c r="N3539">
        <v>1311.6</v>
      </c>
      <c r="O3539">
        <v>2.923</v>
      </c>
      <c r="P3539">
        <v>5.95</v>
      </c>
      <c r="Q3539">
        <v>4.75</v>
      </c>
      <c r="R3539">
        <v>1.38</v>
      </c>
      <c r="S3539">
        <v>1.96</v>
      </c>
      <c r="T3539">
        <v>1.57</v>
      </c>
      <c r="U3539">
        <v>864</v>
      </c>
      <c r="V3539">
        <v>2161.1999999999998</v>
      </c>
      <c r="W3539">
        <v>5300.87</v>
      </c>
      <c r="X3539">
        <v>9683.3700000000008</v>
      </c>
      <c r="Y3539">
        <v>2043.63</v>
      </c>
      <c r="Z3539">
        <v>16598.669999999998</v>
      </c>
    </row>
    <row r="3540" spans="2:26" x14ac:dyDescent="0.25">
      <c r="B3540" s="3">
        <v>42645</v>
      </c>
      <c r="C3540">
        <v>359.99</v>
      </c>
      <c r="D3540">
        <v>4.8082000000000003</v>
      </c>
      <c r="E3540">
        <v>95.21</v>
      </c>
      <c r="F3540">
        <v>98.153599999999997</v>
      </c>
      <c r="G3540">
        <v>95.462999999999994</v>
      </c>
      <c r="H3540">
        <v>1101.25</v>
      </c>
      <c r="I3540">
        <v>1.1234999999999999</v>
      </c>
      <c r="J3540">
        <v>6.6718000000000002</v>
      </c>
      <c r="K3540">
        <v>337.97199999999998</v>
      </c>
      <c r="L3540" t="str">
        <v>#N/A N/A</v>
      </c>
      <c r="M3540" t="str">
        <v>#N/A N/A</v>
      </c>
      <c r="N3540">
        <v>1315.87</v>
      </c>
      <c r="O3540">
        <v>2.9060000000000001</v>
      </c>
      <c r="P3540">
        <v>5.9050000000000002</v>
      </c>
      <c r="Q3540">
        <v>4.8</v>
      </c>
      <c r="R3540">
        <v>1.38</v>
      </c>
      <c r="S3540">
        <v>1.96</v>
      </c>
      <c r="T3540">
        <v>1.58</v>
      </c>
      <c r="U3540">
        <v>875</v>
      </c>
      <c r="V3540">
        <v>2168.27</v>
      </c>
      <c r="W3540">
        <v>5312</v>
      </c>
      <c r="X3540">
        <v>9581.93</v>
      </c>
      <c r="Y3540">
        <v>2043.63</v>
      </c>
      <c r="Z3540">
        <v>16449.84</v>
      </c>
    </row>
    <row r="3541" spans="2:26" x14ac:dyDescent="0.25">
      <c r="B3541" s="3">
        <v>42644</v>
      </c>
      <c r="C3541">
        <v>359.99</v>
      </c>
      <c r="D3541">
        <v>4.8082000000000003</v>
      </c>
      <c r="E3541">
        <v>95.21</v>
      </c>
      <c r="F3541">
        <v>98.153599999999997</v>
      </c>
      <c r="G3541">
        <v>95.462999999999994</v>
      </c>
      <c r="H3541">
        <v>1101.25</v>
      </c>
      <c r="I3541">
        <v>1.1234999999999999</v>
      </c>
      <c r="J3541">
        <v>6.6718000000000002</v>
      </c>
      <c r="K3541">
        <v>337.97199999999998</v>
      </c>
      <c r="L3541" t="str">
        <v>#N/A N/A</v>
      </c>
      <c r="M3541" t="str">
        <v>#N/A N/A</v>
      </c>
      <c r="N3541">
        <v>1315.87</v>
      </c>
      <c r="O3541">
        <v>2.9060000000000001</v>
      </c>
      <c r="P3541">
        <v>5.9050000000000002</v>
      </c>
      <c r="Q3541">
        <v>4.8</v>
      </c>
      <c r="R3541">
        <v>1.38</v>
      </c>
      <c r="S3541">
        <v>1.96</v>
      </c>
      <c r="T3541">
        <v>1.58</v>
      </c>
      <c r="U3541">
        <v>875</v>
      </c>
      <c r="V3541">
        <v>2168.27</v>
      </c>
      <c r="W3541">
        <v>5312</v>
      </c>
      <c r="X3541">
        <v>9581.93</v>
      </c>
      <c r="Y3541">
        <v>2043.63</v>
      </c>
      <c r="Z3541">
        <v>16449.84</v>
      </c>
    </row>
    <row r="3542" spans="2:26" x14ac:dyDescent="0.25">
      <c r="B3542" s="3">
        <v>42643</v>
      </c>
      <c r="C3542">
        <v>359.99</v>
      </c>
      <c r="D3542">
        <v>4.8082000000000003</v>
      </c>
      <c r="E3542">
        <v>95.12</v>
      </c>
      <c r="F3542">
        <v>98.153599999999997</v>
      </c>
      <c r="G3542">
        <v>95.462999999999994</v>
      </c>
      <c r="H3542">
        <v>1101.25</v>
      </c>
      <c r="I3542">
        <v>1.1234999999999999</v>
      </c>
      <c r="J3542">
        <v>6.6718000000000002</v>
      </c>
      <c r="K3542">
        <v>337.97199999999998</v>
      </c>
      <c r="L3542" t="str">
        <v>#N/A N/A</v>
      </c>
      <c r="M3542" t="str">
        <v>#N/A N/A</v>
      </c>
      <c r="N3542">
        <v>1315.87</v>
      </c>
      <c r="O3542">
        <v>2.9060000000000001</v>
      </c>
      <c r="P3542">
        <v>5.9050000000000002</v>
      </c>
      <c r="Q3542">
        <v>4.8</v>
      </c>
      <c r="R3542">
        <v>1.38</v>
      </c>
      <c r="S3542">
        <v>1.96</v>
      </c>
      <c r="T3542">
        <v>1.58</v>
      </c>
      <c r="U3542">
        <v>875</v>
      </c>
      <c r="V3542">
        <v>2168.27</v>
      </c>
      <c r="W3542">
        <v>5312</v>
      </c>
      <c r="X3542">
        <v>9581.93</v>
      </c>
      <c r="Y3542">
        <v>2043.63</v>
      </c>
      <c r="Z3542">
        <v>16449.84</v>
      </c>
    </row>
    <row r="3543" spans="2:26" x14ac:dyDescent="0.25">
      <c r="B3543" s="3">
        <v>42642</v>
      </c>
      <c r="C3543">
        <v>363.18</v>
      </c>
      <c r="D3543">
        <v>4.8550000000000004</v>
      </c>
      <c r="E3543">
        <v>95.11</v>
      </c>
      <c r="F3543">
        <v>98.1905</v>
      </c>
      <c r="G3543">
        <v>95.534999999999997</v>
      </c>
      <c r="H3543">
        <v>1098.32</v>
      </c>
      <c r="I3543">
        <v>1.1222000000000001</v>
      </c>
      <c r="J3543">
        <v>6.6672000000000002</v>
      </c>
      <c r="K3543">
        <v>338.35660000000001</v>
      </c>
      <c r="L3543" t="str">
        <v>#N/A N/A</v>
      </c>
      <c r="M3543" t="str">
        <v>#N/A N/A</v>
      </c>
      <c r="N3543">
        <v>1320.37</v>
      </c>
      <c r="O3543">
        <v>2.9590000000000001</v>
      </c>
      <c r="P3543">
        <v>5.84</v>
      </c>
      <c r="Q3543">
        <v>4.87</v>
      </c>
      <c r="R3543">
        <v>1.38</v>
      </c>
      <c r="S3543">
        <v>1.97</v>
      </c>
      <c r="T3543">
        <v>1.57</v>
      </c>
      <c r="U3543">
        <v>888</v>
      </c>
      <c r="V3543">
        <v>2151.13</v>
      </c>
      <c r="W3543">
        <v>5269.15</v>
      </c>
      <c r="X3543">
        <v>9794.33</v>
      </c>
      <c r="Y3543">
        <v>2068.7199999999998</v>
      </c>
      <c r="Z3543">
        <v>16693.71</v>
      </c>
    </row>
    <row r="3544" spans="2:26" x14ac:dyDescent="0.25">
      <c r="B3544" s="3">
        <v>42641</v>
      </c>
      <c r="C3544">
        <v>363.79</v>
      </c>
      <c r="D3544">
        <v>4.8891999999999998</v>
      </c>
      <c r="E3544">
        <v>95.08</v>
      </c>
      <c r="F3544">
        <v>98.203500000000005</v>
      </c>
      <c r="G3544">
        <v>95.430999999999997</v>
      </c>
      <c r="H3544">
        <v>1096.8</v>
      </c>
      <c r="I3544">
        <v>1.1216999999999999</v>
      </c>
      <c r="J3544">
        <v>6.6750999999999996</v>
      </c>
      <c r="K3544">
        <v>339.47910000000002</v>
      </c>
      <c r="L3544" t="str">
        <v>#N/A N/A</v>
      </c>
      <c r="M3544" t="str">
        <v>#N/A N/A</v>
      </c>
      <c r="N3544">
        <v>1321.54</v>
      </c>
      <c r="O3544">
        <v>2.952</v>
      </c>
      <c r="P3544">
        <v>5.8250000000000002</v>
      </c>
      <c r="Q3544">
        <v>4.91</v>
      </c>
      <c r="R3544">
        <v>1.38</v>
      </c>
      <c r="S3544">
        <v>1.97</v>
      </c>
      <c r="T3544">
        <v>1.57</v>
      </c>
      <c r="U3544">
        <v>912</v>
      </c>
      <c r="V3544">
        <v>2171.37</v>
      </c>
      <c r="W3544">
        <v>5318.55</v>
      </c>
      <c r="X3544">
        <v>9719.84</v>
      </c>
      <c r="Y3544">
        <v>2053.06</v>
      </c>
      <c r="Z3544">
        <v>16465.400000000001</v>
      </c>
    </row>
    <row r="3545" spans="2:26" x14ac:dyDescent="0.25">
      <c r="B3545" s="3">
        <v>42640</v>
      </c>
      <c r="C3545">
        <v>364.95</v>
      </c>
      <c r="D3545">
        <v>4.9221000000000004</v>
      </c>
      <c r="E3545">
        <v>95.06</v>
      </c>
      <c r="F3545">
        <v>98.203100000000006</v>
      </c>
      <c r="G3545">
        <v>95.435000000000002</v>
      </c>
      <c r="H3545">
        <v>1097.57</v>
      </c>
      <c r="I3545">
        <v>1.1214999999999999</v>
      </c>
      <c r="J3545">
        <v>6.6700999999999997</v>
      </c>
      <c r="K3545">
        <v>339.16070000000002</v>
      </c>
      <c r="L3545" t="str">
        <v>#N/A N/A</v>
      </c>
      <c r="M3545" t="str">
        <v>#N/A N/A</v>
      </c>
      <c r="N3545">
        <v>1327.32</v>
      </c>
      <c r="O3545">
        <v>2.996</v>
      </c>
      <c r="P3545">
        <v>5.7649999999999997</v>
      </c>
      <c r="Q3545">
        <v>4.95</v>
      </c>
      <c r="R3545">
        <v>1.38</v>
      </c>
      <c r="S3545">
        <v>1.97</v>
      </c>
      <c r="T3545">
        <v>1.57</v>
      </c>
      <c r="U3545">
        <v>930</v>
      </c>
      <c r="V3545">
        <v>2159.9299999999998</v>
      </c>
      <c r="W3545">
        <v>5305.71</v>
      </c>
      <c r="X3545">
        <v>9746.56</v>
      </c>
      <c r="Y3545">
        <v>2062.8200000000002</v>
      </c>
      <c r="Z3545">
        <v>16683.93</v>
      </c>
    </row>
    <row r="3546" spans="2:26" x14ac:dyDescent="0.25">
      <c r="B3546" s="3">
        <v>42639</v>
      </c>
      <c r="C3546">
        <v>365.99</v>
      </c>
      <c r="D3546">
        <v>4.9442000000000004</v>
      </c>
      <c r="E3546">
        <v>95.03</v>
      </c>
      <c r="F3546">
        <v>98.198400000000007</v>
      </c>
      <c r="G3546">
        <v>95.296999999999997</v>
      </c>
      <c r="H3546">
        <v>1107.95</v>
      </c>
      <c r="I3546">
        <v>1.1254</v>
      </c>
      <c r="J3546">
        <v>6.6688999999999998</v>
      </c>
      <c r="K3546">
        <v>341.96609999999998</v>
      </c>
      <c r="L3546" t="str">
        <v>#N/A N/A</v>
      </c>
      <c r="M3546" t="str">
        <v>#N/A N/A</v>
      </c>
      <c r="N3546">
        <v>1337.95</v>
      </c>
      <c r="O3546">
        <v>2.9969999999999999</v>
      </c>
      <c r="P3546">
        <v>5.7649999999999997</v>
      </c>
      <c r="Q3546">
        <v>4.92</v>
      </c>
      <c r="R3546">
        <v>1.38</v>
      </c>
      <c r="S3546">
        <v>1.96</v>
      </c>
      <c r="T3546">
        <v>1.58</v>
      </c>
      <c r="U3546">
        <v>934</v>
      </c>
      <c r="V3546">
        <v>2146.1</v>
      </c>
      <c r="W3546">
        <v>5257.49</v>
      </c>
      <c r="X3546">
        <v>9629.35</v>
      </c>
      <c r="Y3546">
        <v>2047.11</v>
      </c>
      <c r="Z3546">
        <v>16544.560000000001</v>
      </c>
    </row>
    <row r="3547" spans="2:26" x14ac:dyDescent="0.25">
      <c r="B3547" s="3">
        <v>42638</v>
      </c>
      <c r="C3547">
        <v>356.68</v>
      </c>
      <c r="D3547">
        <v>4.8883000000000001</v>
      </c>
      <c r="E3547">
        <v>95.02</v>
      </c>
      <c r="F3547">
        <v>98.136799999999994</v>
      </c>
      <c r="G3547">
        <v>95.477000000000004</v>
      </c>
      <c r="H3547">
        <v>1102.45</v>
      </c>
      <c r="I3547">
        <v>1.1226</v>
      </c>
      <c r="J3547">
        <v>6.6694000000000004</v>
      </c>
      <c r="K3547">
        <v>340.26850000000002</v>
      </c>
      <c r="L3547" t="str">
        <v>#N/A N/A</v>
      </c>
      <c r="M3547" t="str">
        <v>#N/A N/A</v>
      </c>
      <c r="N3547">
        <v>1337.56</v>
      </c>
      <c r="O3547">
        <v>2.9550000000000001</v>
      </c>
      <c r="P3547">
        <v>5.7249999999999996</v>
      </c>
      <c r="Q3547">
        <v>4.87</v>
      </c>
      <c r="R3547">
        <v>1.37</v>
      </c>
      <c r="S3547">
        <v>1.96</v>
      </c>
      <c r="T3547">
        <v>1.58</v>
      </c>
      <c r="U3547">
        <v>941</v>
      </c>
      <c r="V3547">
        <v>2164.69</v>
      </c>
      <c r="W3547">
        <v>5305.75</v>
      </c>
      <c r="X3547">
        <v>9796.01</v>
      </c>
      <c r="Y3547">
        <v>2054.0700000000002</v>
      </c>
      <c r="Z3547">
        <v>16754.02</v>
      </c>
    </row>
    <row r="3548" spans="2:26" x14ac:dyDescent="0.25">
      <c r="B3548" s="3">
        <v>42637</v>
      </c>
      <c r="C3548">
        <v>356.68</v>
      </c>
      <c r="D3548">
        <v>4.8883000000000001</v>
      </c>
      <c r="E3548">
        <v>95.02</v>
      </c>
      <c r="F3548">
        <v>98.136799999999994</v>
      </c>
      <c r="G3548">
        <v>95.477000000000004</v>
      </c>
      <c r="H3548">
        <v>1102.45</v>
      </c>
      <c r="I3548">
        <v>1.1226</v>
      </c>
      <c r="J3548">
        <v>6.6694000000000004</v>
      </c>
      <c r="K3548">
        <v>340.26850000000002</v>
      </c>
      <c r="L3548" t="str">
        <v>#N/A N/A</v>
      </c>
      <c r="M3548" t="str">
        <v>#N/A N/A</v>
      </c>
      <c r="N3548">
        <v>1337.56</v>
      </c>
      <c r="O3548">
        <v>2.9550000000000001</v>
      </c>
      <c r="P3548">
        <v>5.7249999999999996</v>
      </c>
      <c r="Q3548">
        <v>4.87</v>
      </c>
      <c r="R3548">
        <v>1.37</v>
      </c>
      <c r="S3548">
        <v>1.96</v>
      </c>
      <c r="T3548">
        <v>1.58</v>
      </c>
      <c r="U3548">
        <v>941</v>
      </c>
      <c r="V3548">
        <v>2164.69</v>
      </c>
      <c r="W3548">
        <v>5305.75</v>
      </c>
      <c r="X3548">
        <v>9796.01</v>
      </c>
      <c r="Y3548">
        <v>2054.0700000000002</v>
      </c>
      <c r="Z3548">
        <v>16754.02</v>
      </c>
    </row>
    <row r="3549" spans="2:26" x14ac:dyDescent="0.25">
      <c r="B3549" s="3">
        <v>42636</v>
      </c>
      <c r="C3549">
        <v>356.68</v>
      </c>
      <c r="D3549">
        <v>4.8883000000000001</v>
      </c>
      <c r="E3549">
        <v>95.01</v>
      </c>
      <c r="F3549">
        <v>98.136799999999994</v>
      </c>
      <c r="G3549">
        <v>95.477000000000004</v>
      </c>
      <c r="H3549">
        <v>1102.45</v>
      </c>
      <c r="I3549">
        <v>1.1226</v>
      </c>
      <c r="J3549">
        <v>6.6694000000000004</v>
      </c>
      <c r="K3549">
        <v>340.26850000000002</v>
      </c>
      <c r="L3549" t="str">
        <v>#N/A N/A</v>
      </c>
      <c r="M3549" t="str">
        <v>#N/A N/A</v>
      </c>
      <c r="N3549">
        <v>1337.56</v>
      </c>
      <c r="O3549">
        <v>2.9550000000000001</v>
      </c>
      <c r="P3549">
        <v>5.7249999999999996</v>
      </c>
      <c r="Q3549">
        <v>4.87</v>
      </c>
      <c r="R3549">
        <v>1.37</v>
      </c>
      <c r="S3549">
        <v>1.96</v>
      </c>
      <c r="T3549">
        <v>1.58</v>
      </c>
      <c r="U3549">
        <v>941</v>
      </c>
      <c r="V3549">
        <v>2164.69</v>
      </c>
      <c r="W3549">
        <v>5305.75</v>
      </c>
      <c r="X3549">
        <v>9796.01</v>
      </c>
      <c r="Y3549">
        <v>2054.0700000000002</v>
      </c>
      <c r="Z3549">
        <v>16754.02</v>
      </c>
    </row>
    <row r="3550" spans="2:26" x14ac:dyDescent="0.25">
      <c r="B3550" s="3">
        <v>42635</v>
      </c>
      <c r="C3550">
        <v>351.9</v>
      </c>
      <c r="D3550">
        <v>4.8806000000000003</v>
      </c>
      <c r="E3550">
        <v>95</v>
      </c>
      <c r="F3550">
        <v>98.124499999999998</v>
      </c>
      <c r="G3550">
        <v>95.447999999999993</v>
      </c>
      <c r="H3550">
        <v>1102.95</v>
      </c>
      <c r="I3550">
        <v>1.1208</v>
      </c>
      <c r="J3550">
        <v>6.6647999999999996</v>
      </c>
      <c r="K3550">
        <v>342.82510000000002</v>
      </c>
      <c r="L3550" t="str">
        <v>#N/A N/A</v>
      </c>
      <c r="M3550" t="str">
        <v>#N/A N/A</v>
      </c>
      <c r="N3550">
        <v>1337.07</v>
      </c>
      <c r="O3550">
        <v>2.99</v>
      </c>
      <c r="P3550">
        <v>5.69</v>
      </c>
      <c r="Q3550">
        <v>4.8600000000000003</v>
      </c>
      <c r="R3550">
        <v>1.37</v>
      </c>
      <c r="S3550">
        <v>1.96</v>
      </c>
      <c r="T3550">
        <v>1.57</v>
      </c>
      <c r="U3550">
        <v>937</v>
      </c>
      <c r="V3550">
        <v>2177.1799999999998</v>
      </c>
      <c r="W3550">
        <v>5339.52</v>
      </c>
      <c r="X3550">
        <v>9893.7999999999993</v>
      </c>
      <c r="Y3550">
        <v>2049.6999999999998</v>
      </c>
      <c r="Z3550">
        <v>16807.62</v>
      </c>
    </row>
    <row r="3551" spans="2:26" x14ac:dyDescent="0.25">
      <c r="B3551" s="3">
        <v>42634</v>
      </c>
      <c r="C3551">
        <v>358.87</v>
      </c>
      <c r="D3551">
        <v>4.9987000000000004</v>
      </c>
      <c r="E3551">
        <v>94.94</v>
      </c>
      <c r="F3551">
        <v>98.118799999999993</v>
      </c>
      <c r="G3551">
        <v>95.66</v>
      </c>
      <c r="H3551">
        <v>1120.2</v>
      </c>
      <c r="I3551">
        <v>1.1189</v>
      </c>
      <c r="J3551">
        <v>6.6688000000000001</v>
      </c>
      <c r="K3551">
        <v>344.03750000000002</v>
      </c>
      <c r="L3551" t="str">
        <v>#N/A N/A</v>
      </c>
      <c r="M3551" t="str">
        <v>#N/A N/A</v>
      </c>
      <c r="N3551">
        <v>1335.17</v>
      </c>
      <c r="O3551">
        <v>3.0569999999999999</v>
      </c>
      <c r="P3551">
        <v>5.69</v>
      </c>
      <c r="Q3551">
        <v>4.97</v>
      </c>
      <c r="R3551">
        <v>1.38</v>
      </c>
      <c r="S3551">
        <v>1.98</v>
      </c>
      <c r="T3551">
        <v>1.58</v>
      </c>
      <c r="U3551">
        <v>903</v>
      </c>
      <c r="V3551">
        <v>2163.12</v>
      </c>
      <c r="W3551">
        <v>5295.18</v>
      </c>
      <c r="X3551">
        <v>9849.06</v>
      </c>
      <c r="Y3551">
        <v>2035.99</v>
      </c>
      <c r="Z3551">
        <v>16807.62</v>
      </c>
    </row>
    <row r="3552" spans="2:26" x14ac:dyDescent="0.25">
      <c r="B3552" s="3">
        <v>42633</v>
      </c>
      <c r="C3552">
        <v>365.83</v>
      </c>
      <c r="D3552">
        <v>5.0141</v>
      </c>
      <c r="E3552">
        <v>94.9</v>
      </c>
      <c r="F3552">
        <v>98.104799999999997</v>
      </c>
      <c r="G3552">
        <v>96.019000000000005</v>
      </c>
      <c r="H3552">
        <v>1120.23</v>
      </c>
      <c r="I3552">
        <v>1.1151</v>
      </c>
      <c r="J3552">
        <v>6.6719999999999997</v>
      </c>
      <c r="K3552">
        <v>342.90460000000002</v>
      </c>
      <c r="L3552" t="str">
        <v>#N/A N/A</v>
      </c>
      <c r="M3552" t="str">
        <v>#N/A N/A</v>
      </c>
      <c r="N3552">
        <v>1314.84</v>
      </c>
      <c r="O3552">
        <v>3.0470000000000002</v>
      </c>
      <c r="P3552">
        <v>5.625</v>
      </c>
      <c r="Q3552">
        <v>4.99</v>
      </c>
      <c r="R3552">
        <v>1.39</v>
      </c>
      <c r="S3552">
        <v>1.98</v>
      </c>
      <c r="T3552">
        <v>1.58</v>
      </c>
      <c r="U3552">
        <v>865</v>
      </c>
      <c r="V3552">
        <v>2139.7600000000002</v>
      </c>
      <c r="W3552">
        <v>5241.3500000000004</v>
      </c>
      <c r="X3552">
        <v>9751.44</v>
      </c>
      <c r="Y3552">
        <v>2025.71</v>
      </c>
      <c r="Z3552">
        <v>16492.150000000001</v>
      </c>
    </row>
    <row r="3553" spans="2:26" x14ac:dyDescent="0.25">
      <c r="B3553" s="3">
        <v>42632</v>
      </c>
      <c r="C3553">
        <v>368.57</v>
      </c>
      <c r="D3553">
        <v>5.0122</v>
      </c>
      <c r="E3553">
        <v>94.9</v>
      </c>
      <c r="F3553">
        <v>98.0822</v>
      </c>
      <c r="G3553">
        <v>95.840999999999994</v>
      </c>
      <c r="H3553">
        <v>1118.05</v>
      </c>
      <c r="I3553">
        <v>1.1174999999999999</v>
      </c>
      <c r="J3553">
        <v>6.6684999999999999</v>
      </c>
      <c r="K3553">
        <v>341.98840000000001</v>
      </c>
      <c r="L3553" t="str">
        <v>#N/A N/A</v>
      </c>
      <c r="M3553" t="str">
        <v>#N/A N/A</v>
      </c>
      <c r="N3553">
        <v>1313.19</v>
      </c>
      <c r="O3553">
        <v>2.9340000000000002</v>
      </c>
      <c r="P3553">
        <v>5.625</v>
      </c>
      <c r="Q3553">
        <v>4.99</v>
      </c>
      <c r="R3553">
        <v>1.39</v>
      </c>
      <c r="S3553">
        <v>1.99</v>
      </c>
      <c r="T3553">
        <v>1.57</v>
      </c>
      <c r="U3553">
        <v>836</v>
      </c>
      <c r="V3553">
        <v>2139.12</v>
      </c>
      <c r="W3553">
        <v>5235.03</v>
      </c>
      <c r="X3553">
        <v>9747.75</v>
      </c>
      <c r="Y3553">
        <v>2015.78</v>
      </c>
      <c r="Z3553">
        <v>16519.29</v>
      </c>
    </row>
    <row r="3554" spans="2:26" x14ac:dyDescent="0.25">
      <c r="B3554" s="3">
        <v>42631</v>
      </c>
      <c r="C3554">
        <v>370.95</v>
      </c>
      <c r="D3554">
        <v>5.0118</v>
      </c>
      <c r="E3554">
        <v>94.88</v>
      </c>
      <c r="F3554">
        <v>98.067700000000002</v>
      </c>
      <c r="G3554">
        <v>96.108000000000004</v>
      </c>
      <c r="H3554">
        <v>1119.18</v>
      </c>
      <c r="I3554">
        <v>1.1154999999999999</v>
      </c>
      <c r="J3554">
        <v>6.6746999999999996</v>
      </c>
      <c r="K3554">
        <v>345.17239999999998</v>
      </c>
      <c r="L3554" t="str">
        <v>#N/A N/A</v>
      </c>
      <c r="M3554" t="str">
        <v>#N/A N/A</v>
      </c>
      <c r="N3554">
        <v>1310.3499999999999</v>
      </c>
      <c r="O3554">
        <v>2.948</v>
      </c>
      <c r="P3554">
        <v>5.625</v>
      </c>
      <c r="Q3554">
        <v>5.0199999999999996</v>
      </c>
      <c r="R3554">
        <v>1.4</v>
      </c>
      <c r="S3554">
        <v>2</v>
      </c>
      <c r="T3554">
        <v>1.57</v>
      </c>
      <c r="U3554">
        <v>800</v>
      </c>
      <c r="V3554">
        <v>2139.16</v>
      </c>
      <c r="W3554">
        <v>5244.57</v>
      </c>
      <c r="X3554">
        <v>9595.73</v>
      </c>
      <c r="Y3554">
        <v>1999.36</v>
      </c>
      <c r="Z3554">
        <v>16519.29</v>
      </c>
    </row>
    <row r="3555" spans="2:26" x14ac:dyDescent="0.25">
      <c r="B3555" s="3">
        <v>42630</v>
      </c>
      <c r="C3555">
        <v>370.95</v>
      </c>
      <c r="D3555">
        <v>5.0118</v>
      </c>
      <c r="E3555">
        <v>94.88</v>
      </c>
      <c r="F3555">
        <v>98.067700000000002</v>
      </c>
      <c r="G3555">
        <v>96.108000000000004</v>
      </c>
      <c r="H3555">
        <v>1119.18</v>
      </c>
      <c r="I3555">
        <v>1.1154999999999999</v>
      </c>
      <c r="J3555">
        <v>6.6746999999999996</v>
      </c>
      <c r="K3555">
        <v>345.17239999999998</v>
      </c>
      <c r="L3555" t="str">
        <v>#N/A N/A</v>
      </c>
      <c r="M3555" t="str">
        <v>#N/A N/A</v>
      </c>
      <c r="N3555">
        <v>1310.3499999999999</v>
      </c>
      <c r="O3555">
        <v>2.948</v>
      </c>
      <c r="P3555">
        <v>5.625</v>
      </c>
      <c r="Q3555">
        <v>5.0199999999999996</v>
      </c>
      <c r="R3555">
        <v>1.4</v>
      </c>
      <c r="S3555">
        <v>2</v>
      </c>
      <c r="T3555">
        <v>1.57</v>
      </c>
      <c r="U3555">
        <v>800</v>
      </c>
      <c r="V3555">
        <v>2139.16</v>
      </c>
      <c r="W3555">
        <v>5244.57</v>
      </c>
      <c r="X3555">
        <v>9595.73</v>
      </c>
      <c r="Y3555">
        <v>1999.36</v>
      </c>
      <c r="Z3555">
        <v>16519.29</v>
      </c>
    </row>
    <row r="3556" spans="2:26" x14ac:dyDescent="0.25">
      <c r="B3556" s="3">
        <v>42629</v>
      </c>
      <c r="C3556">
        <v>370.95</v>
      </c>
      <c r="D3556">
        <v>5.0118</v>
      </c>
      <c r="E3556">
        <v>94.85</v>
      </c>
      <c r="F3556">
        <v>98.067700000000002</v>
      </c>
      <c r="G3556">
        <v>96.108000000000004</v>
      </c>
      <c r="H3556">
        <v>1119.18</v>
      </c>
      <c r="I3556">
        <v>1.1154999999999999</v>
      </c>
      <c r="J3556">
        <v>6.6746999999999996</v>
      </c>
      <c r="K3556">
        <v>345.17239999999998</v>
      </c>
      <c r="L3556" t="str">
        <v>#N/A N/A</v>
      </c>
      <c r="M3556" t="str">
        <v>#N/A N/A</v>
      </c>
      <c r="N3556">
        <v>1310.3499999999999</v>
      </c>
      <c r="O3556">
        <v>2.948</v>
      </c>
      <c r="P3556">
        <v>5.625</v>
      </c>
      <c r="Q3556">
        <v>5.0199999999999996</v>
      </c>
      <c r="R3556">
        <v>1.4</v>
      </c>
      <c r="S3556">
        <v>2</v>
      </c>
      <c r="T3556">
        <v>1.57</v>
      </c>
      <c r="U3556">
        <v>800</v>
      </c>
      <c r="V3556">
        <v>2139.16</v>
      </c>
      <c r="W3556">
        <v>5244.57</v>
      </c>
      <c r="X3556">
        <v>9595.73</v>
      </c>
      <c r="Y3556">
        <v>1999.36</v>
      </c>
      <c r="Z3556">
        <v>16519.29</v>
      </c>
    </row>
    <row r="3557" spans="2:26" x14ac:dyDescent="0.25">
      <c r="B3557" s="3">
        <v>42628</v>
      </c>
      <c r="C3557">
        <v>368.53</v>
      </c>
      <c r="D3557">
        <v>4.9951999999999996</v>
      </c>
      <c r="E3557">
        <v>94.85</v>
      </c>
      <c r="F3557">
        <v>98.081000000000003</v>
      </c>
      <c r="G3557">
        <v>95.287999999999997</v>
      </c>
      <c r="H3557">
        <v>1119.18</v>
      </c>
      <c r="I3557">
        <v>1.1244000000000001</v>
      </c>
      <c r="J3557">
        <v>6.6746999999999996</v>
      </c>
      <c r="K3557">
        <v>340.57350000000002</v>
      </c>
      <c r="L3557" t="str">
        <v>#N/A N/A</v>
      </c>
      <c r="M3557" t="str">
        <v>#N/A N/A</v>
      </c>
      <c r="N3557">
        <v>1314.75</v>
      </c>
      <c r="O3557">
        <v>2.927</v>
      </c>
      <c r="P3557">
        <v>5.47</v>
      </c>
      <c r="Q3557">
        <v>5</v>
      </c>
      <c r="R3557">
        <v>1.4</v>
      </c>
      <c r="S3557">
        <v>2.0099999999999998</v>
      </c>
      <c r="T3557">
        <v>1.58</v>
      </c>
      <c r="U3557">
        <v>764</v>
      </c>
      <c r="V3557">
        <v>2147.2600000000002</v>
      </c>
      <c r="W3557">
        <v>5249.69</v>
      </c>
      <c r="X3557">
        <v>9595.73</v>
      </c>
      <c r="Y3557">
        <v>1999.36</v>
      </c>
      <c r="Z3557">
        <v>16405.009999999998</v>
      </c>
    </row>
    <row r="3558" spans="2:26" x14ac:dyDescent="0.25">
      <c r="B3558" s="3">
        <v>42627</v>
      </c>
      <c r="C3558">
        <v>368.74</v>
      </c>
      <c r="D3558">
        <v>4.9733000000000001</v>
      </c>
      <c r="E3558">
        <v>94.82</v>
      </c>
      <c r="F3558">
        <v>98.052000000000007</v>
      </c>
      <c r="G3558">
        <v>95.326999999999998</v>
      </c>
      <c r="H3558">
        <v>1119.18</v>
      </c>
      <c r="I3558">
        <v>1.125</v>
      </c>
      <c r="J3558">
        <v>6.6746999999999996</v>
      </c>
      <c r="K3558">
        <v>336.86450000000002</v>
      </c>
      <c r="L3558" t="str">
        <v>#N/A N/A</v>
      </c>
      <c r="M3558" t="str">
        <v>#N/A N/A</v>
      </c>
      <c r="N3558">
        <v>1322.94</v>
      </c>
      <c r="O3558">
        <v>2.8889999999999998</v>
      </c>
      <c r="P3558">
        <v>5.47</v>
      </c>
      <c r="Q3558">
        <v>5.01</v>
      </c>
      <c r="R3558">
        <v>1.41</v>
      </c>
      <c r="S3558">
        <v>2.0099999999999998</v>
      </c>
      <c r="T3558">
        <v>1.58</v>
      </c>
      <c r="U3558">
        <v>756</v>
      </c>
      <c r="V3558">
        <v>2125.77</v>
      </c>
      <c r="W3558">
        <v>5173.7700000000004</v>
      </c>
      <c r="X3558">
        <v>9542.52</v>
      </c>
      <c r="Y3558">
        <v>1999.36</v>
      </c>
      <c r="Z3558">
        <v>16614.240000000002</v>
      </c>
    </row>
    <row r="3559" spans="2:26" x14ac:dyDescent="0.25">
      <c r="B3559" s="3">
        <v>42626</v>
      </c>
      <c r="C3559">
        <v>358.65</v>
      </c>
      <c r="D3559">
        <v>4.9188000000000001</v>
      </c>
      <c r="E3559">
        <v>94.82</v>
      </c>
      <c r="F3559">
        <v>98.043599999999998</v>
      </c>
      <c r="G3559">
        <v>95.632999999999996</v>
      </c>
      <c r="H3559">
        <v>1119.18</v>
      </c>
      <c r="I3559">
        <v>1.1220000000000001</v>
      </c>
      <c r="J3559">
        <v>6.6795</v>
      </c>
      <c r="K3559">
        <v>340.5068</v>
      </c>
      <c r="L3559" t="str">
        <v>#N/A N/A</v>
      </c>
      <c r="M3559" t="str">
        <v>#N/A N/A</v>
      </c>
      <c r="N3559">
        <v>1319.05</v>
      </c>
      <c r="O3559">
        <v>2.9089999999999998</v>
      </c>
      <c r="P3559">
        <v>5.48</v>
      </c>
      <c r="Q3559">
        <v>4.9800000000000004</v>
      </c>
      <c r="R3559">
        <v>1.4</v>
      </c>
      <c r="S3559">
        <v>2.0099999999999998</v>
      </c>
      <c r="T3559">
        <v>1.58</v>
      </c>
      <c r="U3559">
        <v>796</v>
      </c>
      <c r="V3559">
        <v>2127.02</v>
      </c>
      <c r="W3559">
        <v>5155.26</v>
      </c>
      <c r="X3559">
        <v>9571.06</v>
      </c>
      <c r="Y3559">
        <v>1999.36</v>
      </c>
      <c r="Z3559">
        <v>16729.04</v>
      </c>
    </row>
    <row r="3560" spans="2:26" x14ac:dyDescent="0.25">
      <c r="B3560" s="3">
        <v>42625</v>
      </c>
      <c r="C3560">
        <v>361.47</v>
      </c>
      <c r="D3560">
        <v>4.9013</v>
      </c>
      <c r="E3560">
        <v>94.84</v>
      </c>
      <c r="F3560">
        <v>98.009500000000003</v>
      </c>
      <c r="G3560">
        <v>95.094999999999999</v>
      </c>
      <c r="H3560">
        <v>1113.05</v>
      </c>
      <c r="I3560">
        <v>1.1234999999999999</v>
      </c>
      <c r="J3560">
        <v>6.6802000000000001</v>
      </c>
      <c r="K3560">
        <v>340.93490000000003</v>
      </c>
      <c r="L3560" t="str">
        <v>#N/A N/A</v>
      </c>
      <c r="M3560" t="str">
        <v>#N/A N/A</v>
      </c>
      <c r="N3560">
        <v>1327.82</v>
      </c>
      <c r="O3560">
        <v>2.915</v>
      </c>
      <c r="P3560">
        <v>5.45</v>
      </c>
      <c r="Q3560">
        <v>4.91</v>
      </c>
      <c r="R3560">
        <v>1.4</v>
      </c>
      <c r="S3560">
        <v>2.0099999999999998</v>
      </c>
      <c r="T3560">
        <v>1.58</v>
      </c>
      <c r="U3560">
        <v>804</v>
      </c>
      <c r="V3560">
        <v>2159.04</v>
      </c>
      <c r="W3560">
        <v>5211.8900000000003</v>
      </c>
      <c r="X3560">
        <v>9654.08</v>
      </c>
      <c r="Y3560">
        <v>1991.48</v>
      </c>
      <c r="Z3560">
        <v>16672.919999999998</v>
      </c>
    </row>
    <row r="3561" spans="2:26" x14ac:dyDescent="0.25">
      <c r="B3561" s="3">
        <v>42624</v>
      </c>
      <c r="C3561">
        <v>354.13</v>
      </c>
      <c r="D3561">
        <v>4.7717000000000001</v>
      </c>
      <c r="E3561">
        <v>94.88</v>
      </c>
      <c r="F3561">
        <v>98.053399999999996</v>
      </c>
      <c r="G3561">
        <v>95.335999999999999</v>
      </c>
      <c r="H3561">
        <v>1099.8</v>
      </c>
      <c r="I3561">
        <v>1.1233</v>
      </c>
      <c r="J3561">
        <v>6.6849999999999996</v>
      </c>
      <c r="K3561">
        <v>338.90309999999999</v>
      </c>
      <c r="L3561" t="str">
        <v>#N/A N/A</v>
      </c>
      <c r="M3561" t="str">
        <v>#N/A N/A</v>
      </c>
      <c r="N3561">
        <v>1327.83</v>
      </c>
      <c r="O3561">
        <v>2.7970000000000002</v>
      </c>
      <c r="P3561">
        <v>5.48</v>
      </c>
      <c r="Q3561">
        <v>4.79</v>
      </c>
      <c r="R3561">
        <v>1.38</v>
      </c>
      <c r="S3561">
        <v>1.99</v>
      </c>
      <c r="T3561">
        <v>1.58</v>
      </c>
      <c r="U3561">
        <v>804</v>
      </c>
      <c r="V3561">
        <v>2127.81</v>
      </c>
      <c r="W3561">
        <v>5125.91</v>
      </c>
      <c r="X3561">
        <v>10057.969999999999</v>
      </c>
      <c r="Y3561">
        <v>2037.87</v>
      </c>
      <c r="Z3561">
        <v>16965.759999999998</v>
      </c>
    </row>
    <row r="3562" spans="2:26" x14ac:dyDescent="0.25">
      <c r="B3562" s="3">
        <v>42623</v>
      </c>
      <c r="C3562">
        <v>354.13</v>
      </c>
      <c r="D3562">
        <v>4.7717000000000001</v>
      </c>
      <c r="E3562">
        <v>94.88</v>
      </c>
      <c r="F3562">
        <v>98.053399999999996</v>
      </c>
      <c r="G3562">
        <v>95.335999999999999</v>
      </c>
      <c r="H3562">
        <v>1099.8</v>
      </c>
      <c r="I3562">
        <v>1.1233</v>
      </c>
      <c r="J3562">
        <v>6.6849999999999996</v>
      </c>
      <c r="K3562">
        <v>338.90309999999999</v>
      </c>
      <c r="L3562" t="str">
        <v>#N/A N/A</v>
      </c>
      <c r="M3562" t="str">
        <v>#N/A N/A</v>
      </c>
      <c r="N3562">
        <v>1327.83</v>
      </c>
      <c r="O3562">
        <v>2.7970000000000002</v>
      </c>
      <c r="P3562">
        <v>5.48</v>
      </c>
      <c r="Q3562">
        <v>4.79</v>
      </c>
      <c r="R3562">
        <v>1.38</v>
      </c>
      <c r="S3562">
        <v>1.99</v>
      </c>
      <c r="T3562">
        <v>1.58</v>
      </c>
      <c r="U3562">
        <v>804</v>
      </c>
      <c r="V3562">
        <v>2127.81</v>
      </c>
      <c r="W3562">
        <v>5125.91</v>
      </c>
      <c r="X3562">
        <v>10057.969999999999</v>
      </c>
      <c r="Y3562">
        <v>2037.87</v>
      </c>
      <c r="Z3562">
        <v>16965.759999999998</v>
      </c>
    </row>
    <row r="3563" spans="2:26" x14ac:dyDescent="0.25">
      <c r="B3563" s="3">
        <v>42622</v>
      </c>
      <c r="C3563">
        <v>354.13</v>
      </c>
      <c r="D3563">
        <v>4.7717000000000001</v>
      </c>
      <c r="E3563">
        <v>94.71</v>
      </c>
      <c r="F3563">
        <v>98.053399999999996</v>
      </c>
      <c r="G3563">
        <v>95.335999999999999</v>
      </c>
      <c r="H3563">
        <v>1099.8</v>
      </c>
      <c r="I3563">
        <v>1.1233</v>
      </c>
      <c r="J3563">
        <v>6.6849999999999996</v>
      </c>
      <c r="K3563">
        <v>338.90309999999999</v>
      </c>
      <c r="L3563" t="str">
        <v>#N/A N/A</v>
      </c>
      <c r="M3563" t="str">
        <v>#N/A N/A</v>
      </c>
      <c r="N3563">
        <v>1327.83</v>
      </c>
      <c r="O3563">
        <v>2.7970000000000002</v>
      </c>
      <c r="P3563">
        <v>5.48</v>
      </c>
      <c r="Q3563">
        <v>4.79</v>
      </c>
      <c r="R3563">
        <v>1.38</v>
      </c>
      <c r="S3563">
        <v>1.99</v>
      </c>
      <c r="T3563">
        <v>1.58</v>
      </c>
      <c r="U3563">
        <v>804</v>
      </c>
      <c r="V3563">
        <v>2127.81</v>
      </c>
      <c r="W3563">
        <v>5125.91</v>
      </c>
      <c r="X3563">
        <v>10057.969999999999</v>
      </c>
      <c r="Y3563">
        <v>2037.87</v>
      </c>
      <c r="Z3563">
        <v>16965.759999999998</v>
      </c>
    </row>
    <row r="3564" spans="2:26" x14ac:dyDescent="0.25">
      <c r="B3564" s="3">
        <v>42621</v>
      </c>
      <c r="C3564">
        <v>348.2</v>
      </c>
      <c r="D3564">
        <v>4.6722999999999999</v>
      </c>
      <c r="E3564">
        <v>94.75</v>
      </c>
      <c r="F3564">
        <v>98.039599999999993</v>
      </c>
      <c r="G3564">
        <v>95.027000000000001</v>
      </c>
      <c r="H3564">
        <v>1092.55</v>
      </c>
      <c r="I3564">
        <v>1.1259999999999999</v>
      </c>
      <c r="J3564">
        <v>6.6680000000000001</v>
      </c>
      <c r="K3564">
        <v>341.74639999999999</v>
      </c>
      <c r="L3564" t="str">
        <v>#N/A N/A</v>
      </c>
      <c r="M3564" t="str">
        <v>#N/A N/A</v>
      </c>
      <c r="N3564">
        <v>1338.3</v>
      </c>
      <c r="O3564">
        <v>2.806</v>
      </c>
      <c r="P3564">
        <v>5.48</v>
      </c>
      <c r="Q3564">
        <v>4.67</v>
      </c>
      <c r="R3564">
        <v>1.38</v>
      </c>
      <c r="S3564">
        <v>1.99</v>
      </c>
      <c r="T3564">
        <v>1.58</v>
      </c>
      <c r="U3564">
        <v>792</v>
      </c>
      <c r="V3564">
        <v>2181.3000000000002</v>
      </c>
      <c r="W3564">
        <v>5259.48</v>
      </c>
      <c r="X3564">
        <v>10008.209999999999</v>
      </c>
      <c r="Y3564">
        <v>2063.73</v>
      </c>
      <c r="Z3564">
        <v>16958.77</v>
      </c>
    </row>
    <row r="3565" spans="2:26" x14ac:dyDescent="0.25">
      <c r="B3565" s="3">
        <v>42620</v>
      </c>
      <c r="C3565">
        <v>354.37</v>
      </c>
      <c r="D3565">
        <v>4.7735000000000003</v>
      </c>
      <c r="E3565">
        <v>94.69</v>
      </c>
      <c r="F3565">
        <v>98.016599999999997</v>
      </c>
      <c r="G3565">
        <v>94.956000000000003</v>
      </c>
      <c r="H3565">
        <v>1091.3800000000001</v>
      </c>
      <c r="I3565">
        <v>1.1238999999999999</v>
      </c>
      <c r="J3565">
        <v>6.6624999999999996</v>
      </c>
      <c r="K3565">
        <v>340.85180000000003</v>
      </c>
      <c r="L3565" t="str">
        <v>#N/A N/A</v>
      </c>
      <c r="M3565" t="str">
        <v>#N/A N/A</v>
      </c>
      <c r="N3565">
        <v>1345.18</v>
      </c>
      <c r="O3565">
        <v>2.6760000000000002</v>
      </c>
      <c r="P3565">
        <v>5.4349999999999996</v>
      </c>
      <c r="Q3565">
        <v>4.82</v>
      </c>
      <c r="R3565">
        <v>1.37</v>
      </c>
      <c r="S3565">
        <v>1.99</v>
      </c>
      <c r="T3565">
        <v>1.58</v>
      </c>
      <c r="U3565">
        <v>773</v>
      </c>
      <c r="V3565">
        <v>2186.16</v>
      </c>
      <c r="W3565">
        <v>5283.93</v>
      </c>
      <c r="X3565">
        <v>9970.19</v>
      </c>
      <c r="Y3565">
        <v>2061.88</v>
      </c>
      <c r="Z3565">
        <v>17012.439999999999</v>
      </c>
    </row>
    <row r="3566" spans="2:26" x14ac:dyDescent="0.25">
      <c r="B3566" s="3">
        <v>42619</v>
      </c>
      <c r="C3566">
        <v>360.11</v>
      </c>
      <c r="D3566">
        <v>4.8178999999999998</v>
      </c>
      <c r="E3566">
        <v>94.68</v>
      </c>
      <c r="F3566">
        <v>97.978200000000001</v>
      </c>
      <c r="G3566">
        <v>94.822999999999993</v>
      </c>
      <c r="H3566">
        <v>1105.25</v>
      </c>
      <c r="I3566">
        <v>1.1254999999999999</v>
      </c>
      <c r="J3566">
        <v>6.67</v>
      </c>
      <c r="K3566">
        <v>342.67439999999999</v>
      </c>
      <c r="L3566" t="str">
        <v>#N/A N/A</v>
      </c>
      <c r="M3566" t="str">
        <v>#N/A N/A</v>
      </c>
      <c r="N3566">
        <v>1350</v>
      </c>
      <c r="O3566">
        <v>2.7170000000000001</v>
      </c>
      <c r="P3566">
        <v>5.4349999999999996</v>
      </c>
      <c r="Q3566">
        <v>4.84</v>
      </c>
      <c r="R3566">
        <v>1.37</v>
      </c>
      <c r="S3566">
        <v>1.98</v>
      </c>
      <c r="T3566">
        <v>1.57</v>
      </c>
      <c r="U3566">
        <v>745</v>
      </c>
      <c r="V3566">
        <v>2186.48</v>
      </c>
      <c r="W3566">
        <v>5275.91</v>
      </c>
      <c r="X3566">
        <v>9938.39</v>
      </c>
      <c r="Y3566">
        <v>2066.5300000000002</v>
      </c>
      <c r="Z3566">
        <v>17081.98</v>
      </c>
    </row>
    <row r="3567" spans="2:26" x14ac:dyDescent="0.25">
      <c r="B3567" s="3">
        <v>42618</v>
      </c>
      <c r="C3567">
        <v>360.27</v>
      </c>
      <c r="D3567">
        <v>4.8353999999999999</v>
      </c>
      <c r="E3567">
        <v>94.63</v>
      </c>
      <c r="F3567">
        <v>97.944500000000005</v>
      </c>
      <c r="G3567">
        <v>95.843999999999994</v>
      </c>
      <c r="H3567">
        <v>1105.1500000000001</v>
      </c>
      <c r="I3567">
        <v>1.1147</v>
      </c>
      <c r="J3567">
        <v>6.6771000000000003</v>
      </c>
      <c r="K3567">
        <v>336.35109999999997</v>
      </c>
      <c r="L3567" t="str">
        <v>#N/A N/A</v>
      </c>
      <c r="M3567" t="str">
        <v>#N/A N/A</v>
      </c>
      <c r="N3567">
        <v>1327.08</v>
      </c>
      <c r="O3567">
        <v>2.7919999999999998</v>
      </c>
      <c r="P3567">
        <v>5.4349999999999996</v>
      </c>
      <c r="Q3567">
        <v>4.88</v>
      </c>
      <c r="R3567">
        <v>1.37</v>
      </c>
      <c r="S3567">
        <v>1.97</v>
      </c>
      <c r="T3567">
        <v>1.57</v>
      </c>
      <c r="U3567">
        <v>724</v>
      </c>
      <c r="V3567">
        <v>2179.98</v>
      </c>
      <c r="W3567">
        <v>5249.9</v>
      </c>
      <c r="X3567">
        <v>9830.57</v>
      </c>
      <c r="Y3567">
        <v>2060.08</v>
      </c>
      <c r="Z3567">
        <v>17037.63</v>
      </c>
    </row>
    <row r="3568" spans="2:26" x14ac:dyDescent="0.25">
      <c r="B3568" s="3">
        <v>42617</v>
      </c>
      <c r="C3568">
        <v>360.27</v>
      </c>
      <c r="D3568">
        <v>4.8415999999999997</v>
      </c>
      <c r="E3568">
        <v>94.63</v>
      </c>
      <c r="F3568">
        <v>97.910799999999995</v>
      </c>
      <c r="G3568">
        <v>95.843999999999994</v>
      </c>
      <c r="H3568">
        <v>1117.1500000000001</v>
      </c>
      <c r="I3568">
        <v>1.1155999999999999</v>
      </c>
      <c r="J3568">
        <v>6.6805000000000003</v>
      </c>
      <c r="K3568">
        <v>342.77210000000002</v>
      </c>
      <c r="L3568" t="str">
        <v>#N/A N/A</v>
      </c>
      <c r="M3568" t="str">
        <v>#N/A N/A</v>
      </c>
      <c r="N3568">
        <v>1325.21</v>
      </c>
      <c r="O3568">
        <v>2.7919999999999998</v>
      </c>
      <c r="P3568">
        <v>5.4349999999999996</v>
      </c>
      <c r="Q3568">
        <v>4.88</v>
      </c>
      <c r="R3568">
        <v>1.37</v>
      </c>
      <c r="S3568">
        <v>1.97</v>
      </c>
      <c r="T3568">
        <v>1.57</v>
      </c>
      <c r="U3568">
        <v>720</v>
      </c>
      <c r="V3568">
        <v>2179.98</v>
      </c>
      <c r="W3568">
        <v>5249.9</v>
      </c>
      <c r="X3568">
        <v>9686.8799999999992</v>
      </c>
      <c r="Y3568">
        <v>2038.31</v>
      </c>
      <c r="Z3568">
        <v>16925.68</v>
      </c>
    </row>
    <row r="3569" spans="2:26" x14ac:dyDescent="0.25">
      <c r="B3569" s="3">
        <v>42616</v>
      </c>
      <c r="C3569">
        <v>360.27</v>
      </c>
      <c r="D3569">
        <v>4.8415999999999997</v>
      </c>
      <c r="E3569">
        <v>94.63</v>
      </c>
      <c r="F3569">
        <v>97.910799999999995</v>
      </c>
      <c r="G3569">
        <v>95.843999999999994</v>
      </c>
      <c r="H3569">
        <v>1117.1500000000001</v>
      </c>
      <c r="I3569">
        <v>1.1155999999999999</v>
      </c>
      <c r="J3569">
        <v>6.6805000000000003</v>
      </c>
      <c r="K3569">
        <v>342.77210000000002</v>
      </c>
      <c r="L3569" t="str">
        <v>#N/A N/A</v>
      </c>
      <c r="M3569" t="str">
        <v>#N/A N/A</v>
      </c>
      <c r="N3569">
        <v>1325.21</v>
      </c>
      <c r="O3569">
        <v>2.7919999999999998</v>
      </c>
      <c r="P3569">
        <v>5.4349999999999996</v>
      </c>
      <c r="Q3569">
        <v>4.88</v>
      </c>
      <c r="R3569">
        <v>1.37</v>
      </c>
      <c r="S3569">
        <v>1.97</v>
      </c>
      <c r="T3569">
        <v>1.57</v>
      </c>
      <c r="U3569">
        <v>720</v>
      </c>
      <c r="V3569">
        <v>2179.98</v>
      </c>
      <c r="W3569">
        <v>5249.9</v>
      </c>
      <c r="X3569">
        <v>9686.8799999999992</v>
      </c>
      <c r="Y3569">
        <v>2038.31</v>
      </c>
      <c r="Z3569">
        <v>16925.68</v>
      </c>
    </row>
    <row r="3570" spans="2:26" x14ac:dyDescent="0.25">
      <c r="B3570" s="3">
        <v>42615</v>
      </c>
      <c r="C3570">
        <v>360.27</v>
      </c>
      <c r="D3570">
        <v>4.8415999999999997</v>
      </c>
      <c r="E3570">
        <v>94.52</v>
      </c>
      <c r="F3570">
        <v>97.910799999999995</v>
      </c>
      <c r="G3570">
        <v>95.843999999999994</v>
      </c>
      <c r="H3570">
        <v>1117.1500000000001</v>
      </c>
      <c r="I3570">
        <v>1.1155999999999999</v>
      </c>
      <c r="J3570">
        <v>6.6805000000000003</v>
      </c>
      <c r="K3570">
        <v>342.77210000000002</v>
      </c>
      <c r="L3570" t="str">
        <v>#N/A N/A</v>
      </c>
      <c r="M3570" t="str">
        <v>#N/A N/A</v>
      </c>
      <c r="N3570">
        <v>1325.21</v>
      </c>
      <c r="O3570">
        <v>2.7919999999999998</v>
      </c>
      <c r="P3570">
        <v>5.4349999999999996</v>
      </c>
      <c r="Q3570">
        <v>4.88</v>
      </c>
      <c r="R3570">
        <v>1.37</v>
      </c>
      <c r="S3570">
        <v>1.97</v>
      </c>
      <c r="T3570">
        <v>1.57</v>
      </c>
      <c r="U3570">
        <v>720</v>
      </c>
      <c r="V3570">
        <v>2179.98</v>
      </c>
      <c r="W3570">
        <v>5249.9</v>
      </c>
      <c r="X3570">
        <v>9686.8799999999992</v>
      </c>
      <c r="Y3570">
        <v>2038.31</v>
      </c>
      <c r="Z3570">
        <v>16925.68</v>
      </c>
    </row>
    <row r="3571" spans="2:26" x14ac:dyDescent="0.25">
      <c r="B3571" s="3">
        <v>42614</v>
      </c>
      <c r="C3571">
        <v>365.91</v>
      </c>
      <c r="D3571">
        <v>4.8734000000000002</v>
      </c>
      <c r="E3571">
        <v>94.5</v>
      </c>
      <c r="F3571">
        <v>97.837900000000005</v>
      </c>
      <c r="G3571">
        <v>95.653000000000006</v>
      </c>
      <c r="H3571">
        <v>1122</v>
      </c>
      <c r="I3571">
        <v>1.1196999999999999</v>
      </c>
      <c r="J3571">
        <v>6.6749999999999998</v>
      </c>
      <c r="K3571">
        <v>343.30220000000003</v>
      </c>
      <c r="L3571" t="str">
        <v>#N/A N/A</v>
      </c>
      <c r="M3571" t="str">
        <v>#N/A N/A</v>
      </c>
      <c r="N3571">
        <v>1313.89</v>
      </c>
      <c r="O3571">
        <v>2.7919999999999998</v>
      </c>
      <c r="P3571">
        <v>5.4349999999999996</v>
      </c>
      <c r="Q3571">
        <v>4.8899999999999997</v>
      </c>
      <c r="R3571">
        <v>1.36</v>
      </c>
      <c r="S3571">
        <v>1.97</v>
      </c>
      <c r="T3571">
        <v>1.57</v>
      </c>
      <c r="U3571">
        <v>712</v>
      </c>
      <c r="V3571">
        <v>2170.86</v>
      </c>
      <c r="W3571">
        <v>5227.21</v>
      </c>
      <c r="X3571">
        <v>9606.08</v>
      </c>
      <c r="Y3571">
        <v>2032.72</v>
      </c>
      <c r="Z3571">
        <v>16926.84</v>
      </c>
    </row>
    <row r="3572" spans="2:26" x14ac:dyDescent="0.25">
      <c r="B3572" s="3">
        <v>42613</v>
      </c>
      <c r="C3572">
        <v>361.21</v>
      </c>
      <c r="D3572">
        <v>4.8682999999999996</v>
      </c>
      <c r="E3572">
        <v>94.48</v>
      </c>
      <c r="F3572">
        <v>97.811899999999994</v>
      </c>
      <c r="G3572">
        <v>96.022000000000006</v>
      </c>
      <c r="H3572">
        <v>1114.8</v>
      </c>
      <c r="I3572">
        <v>1.1157999999999999</v>
      </c>
      <c r="J3572">
        <v>6.6792999999999996</v>
      </c>
      <c r="K3572">
        <v>346.0376</v>
      </c>
      <c r="L3572" t="str">
        <v>#N/A N/A</v>
      </c>
      <c r="M3572" t="str">
        <v>#N/A N/A</v>
      </c>
      <c r="N3572">
        <v>1308.97</v>
      </c>
      <c r="O3572">
        <v>2.887</v>
      </c>
      <c r="P3572">
        <v>5.4349999999999996</v>
      </c>
      <c r="Q3572">
        <v>4.9000000000000004</v>
      </c>
      <c r="R3572">
        <v>1.35</v>
      </c>
      <c r="S3572">
        <v>1.97</v>
      </c>
      <c r="T3572">
        <v>1.57</v>
      </c>
      <c r="U3572">
        <v>711</v>
      </c>
      <c r="V3572">
        <v>2170.9499999999998</v>
      </c>
      <c r="W3572">
        <v>5213.22</v>
      </c>
      <c r="X3572">
        <v>9541.7999999999993</v>
      </c>
      <c r="Y3572">
        <v>2034.65</v>
      </c>
      <c r="Z3572">
        <v>16887.400000000001</v>
      </c>
    </row>
    <row r="3573" spans="2:26" x14ac:dyDescent="0.25">
      <c r="B3573" s="3">
        <v>42612</v>
      </c>
      <c r="C3573">
        <v>358.93</v>
      </c>
      <c r="D3573">
        <v>4.8521999999999998</v>
      </c>
      <c r="E3573">
        <v>94.45</v>
      </c>
      <c r="F3573">
        <v>97.762900000000002</v>
      </c>
      <c r="G3573">
        <v>96.054000000000002</v>
      </c>
      <c r="H3573">
        <v>1119.8800000000001</v>
      </c>
      <c r="I3573">
        <v>1.1143000000000001</v>
      </c>
      <c r="J3573">
        <v>6.6806999999999999</v>
      </c>
      <c r="K3573">
        <v>345.80130000000003</v>
      </c>
      <c r="L3573" t="str">
        <v>#N/A N/A</v>
      </c>
      <c r="M3573" t="str">
        <v>#N/A N/A</v>
      </c>
      <c r="N3573">
        <v>1311.11</v>
      </c>
      <c r="O3573">
        <v>2.827</v>
      </c>
      <c r="P3573">
        <v>5.46</v>
      </c>
      <c r="Q3573">
        <v>4.8899999999999997</v>
      </c>
      <c r="R3573">
        <v>1.35</v>
      </c>
      <c r="S3573">
        <v>1.96</v>
      </c>
      <c r="T3573">
        <v>1.57</v>
      </c>
      <c r="U3573">
        <v>715</v>
      </c>
      <c r="V3573">
        <v>2176.12</v>
      </c>
      <c r="W3573">
        <v>5222.99</v>
      </c>
      <c r="X3573">
        <v>9597.25</v>
      </c>
      <c r="Y3573">
        <v>2039.74</v>
      </c>
      <c r="Z3573">
        <v>16725.36</v>
      </c>
    </row>
    <row r="3574" spans="2:26" x14ac:dyDescent="0.25">
      <c r="B3574" s="3">
        <v>42611</v>
      </c>
      <c r="C3574">
        <v>358.62</v>
      </c>
      <c r="D3574">
        <v>4.8578999999999999</v>
      </c>
      <c r="E3574">
        <v>94.4</v>
      </c>
      <c r="F3574">
        <v>97.738699999999994</v>
      </c>
      <c r="G3574">
        <v>95.58</v>
      </c>
      <c r="H3574">
        <v>1124.95</v>
      </c>
      <c r="I3574">
        <v>1.1189</v>
      </c>
      <c r="J3574">
        <v>6.6829999999999998</v>
      </c>
      <c r="K3574">
        <v>346.8252</v>
      </c>
      <c r="L3574" t="str">
        <v>#N/A N/A</v>
      </c>
      <c r="M3574" t="str">
        <v>#N/A N/A</v>
      </c>
      <c r="N3574">
        <v>1323.38</v>
      </c>
      <c r="O3574">
        <v>2.8530000000000002</v>
      </c>
      <c r="P3574">
        <v>5.46</v>
      </c>
      <c r="Q3574">
        <v>4.8899999999999997</v>
      </c>
      <c r="R3574">
        <v>1.35</v>
      </c>
      <c r="S3574">
        <v>1.96</v>
      </c>
      <c r="T3574">
        <v>1.6</v>
      </c>
      <c r="U3574">
        <v>720</v>
      </c>
      <c r="V3574">
        <v>2180.38</v>
      </c>
      <c r="W3574">
        <v>5232.33</v>
      </c>
      <c r="X3574">
        <v>9497.82</v>
      </c>
      <c r="Y3574">
        <v>2032.35</v>
      </c>
      <c r="Z3574">
        <v>16737.490000000002</v>
      </c>
    </row>
    <row r="3575" spans="2:26" x14ac:dyDescent="0.25">
      <c r="B3575" s="3">
        <v>42610</v>
      </c>
      <c r="C3575">
        <v>354.19</v>
      </c>
      <c r="D3575">
        <v>4.8243999999999998</v>
      </c>
      <c r="E3575">
        <v>94.39</v>
      </c>
      <c r="F3575">
        <v>97.711500000000001</v>
      </c>
      <c r="G3575">
        <v>95.566000000000003</v>
      </c>
      <c r="H3575">
        <v>1113.7</v>
      </c>
      <c r="I3575">
        <v>1.1197999999999999</v>
      </c>
      <c r="J3575">
        <v>6.6695000000000002</v>
      </c>
      <c r="K3575">
        <v>343.68529999999998</v>
      </c>
      <c r="L3575" t="str">
        <v>#N/A N/A</v>
      </c>
      <c r="M3575" t="str">
        <v>#N/A N/A</v>
      </c>
      <c r="N3575">
        <v>1321.18</v>
      </c>
      <c r="O3575">
        <v>2.871</v>
      </c>
      <c r="P3575">
        <v>5.52</v>
      </c>
      <c r="Q3575">
        <v>4.8600000000000003</v>
      </c>
      <c r="R3575">
        <v>1.35</v>
      </c>
      <c r="S3575">
        <v>1.96</v>
      </c>
      <c r="T3575">
        <v>1.48</v>
      </c>
      <c r="U3575">
        <v>720</v>
      </c>
      <c r="V3575">
        <v>2169.04</v>
      </c>
      <c r="W3575">
        <v>5218.92</v>
      </c>
      <c r="X3575">
        <v>9550.0400000000009</v>
      </c>
      <c r="Y3575">
        <v>2037.5</v>
      </c>
      <c r="Z3575">
        <v>16360.71</v>
      </c>
    </row>
    <row r="3576" spans="2:26" x14ac:dyDescent="0.25">
      <c r="B3576" s="3">
        <v>42609</v>
      </c>
      <c r="C3576">
        <v>354.19</v>
      </c>
      <c r="D3576">
        <v>4.8243999999999998</v>
      </c>
      <c r="E3576">
        <v>94.39</v>
      </c>
      <c r="F3576">
        <v>97.711500000000001</v>
      </c>
      <c r="G3576">
        <v>95.566000000000003</v>
      </c>
      <c r="H3576">
        <v>1113.7</v>
      </c>
      <c r="I3576">
        <v>1.1197999999999999</v>
      </c>
      <c r="J3576">
        <v>6.6695000000000002</v>
      </c>
      <c r="K3576">
        <v>343.68529999999998</v>
      </c>
      <c r="L3576" t="str">
        <v>#N/A N/A</v>
      </c>
      <c r="M3576" t="str">
        <v>#N/A N/A</v>
      </c>
      <c r="N3576">
        <v>1321.18</v>
      </c>
      <c r="O3576">
        <v>2.871</v>
      </c>
      <c r="P3576">
        <v>5.52</v>
      </c>
      <c r="Q3576">
        <v>4.8600000000000003</v>
      </c>
      <c r="R3576">
        <v>1.35</v>
      </c>
      <c r="S3576">
        <v>1.96</v>
      </c>
      <c r="T3576">
        <v>1.48</v>
      </c>
      <c r="U3576">
        <v>720</v>
      </c>
      <c r="V3576">
        <v>2169.04</v>
      </c>
      <c r="W3576">
        <v>5218.92</v>
      </c>
      <c r="X3576">
        <v>9550.0400000000009</v>
      </c>
      <c r="Y3576">
        <v>2037.5</v>
      </c>
      <c r="Z3576">
        <v>16360.71</v>
      </c>
    </row>
    <row r="3577" spans="2:26" x14ac:dyDescent="0.25">
      <c r="B3577" s="3">
        <v>42608</v>
      </c>
      <c r="C3577">
        <v>354.19</v>
      </c>
      <c r="D3577">
        <v>4.8243999999999998</v>
      </c>
      <c r="E3577">
        <v>94.35</v>
      </c>
      <c r="F3577">
        <v>97.711500000000001</v>
      </c>
      <c r="G3577">
        <v>95.566000000000003</v>
      </c>
      <c r="H3577">
        <v>1113.7</v>
      </c>
      <c r="I3577">
        <v>1.1197999999999999</v>
      </c>
      <c r="J3577">
        <v>6.6695000000000002</v>
      </c>
      <c r="K3577">
        <v>343.68529999999998</v>
      </c>
      <c r="L3577" t="str">
        <v>#N/A N/A</v>
      </c>
      <c r="M3577" t="str">
        <v>#N/A N/A</v>
      </c>
      <c r="N3577">
        <v>1321.18</v>
      </c>
      <c r="O3577">
        <v>2.871</v>
      </c>
      <c r="P3577">
        <v>5.52</v>
      </c>
      <c r="Q3577">
        <v>4.8600000000000003</v>
      </c>
      <c r="R3577">
        <v>1.35</v>
      </c>
      <c r="S3577">
        <v>1.96</v>
      </c>
      <c r="T3577">
        <v>1.48</v>
      </c>
      <c r="U3577">
        <v>720</v>
      </c>
      <c r="V3577">
        <v>2169.04</v>
      </c>
      <c r="W3577">
        <v>5218.92</v>
      </c>
      <c r="X3577">
        <v>9550.0400000000009</v>
      </c>
      <c r="Y3577">
        <v>2037.5</v>
      </c>
      <c r="Z3577">
        <v>16360.71</v>
      </c>
    </row>
    <row r="3578" spans="2:26" x14ac:dyDescent="0.25">
      <c r="B3578" s="3">
        <v>42607</v>
      </c>
      <c r="C3578">
        <v>362.01</v>
      </c>
      <c r="D3578">
        <v>4.8757999999999999</v>
      </c>
      <c r="E3578">
        <v>94.39</v>
      </c>
      <c r="F3578">
        <v>97.711600000000004</v>
      </c>
      <c r="G3578">
        <v>94.772000000000006</v>
      </c>
      <c r="H3578">
        <v>1115.8499999999999</v>
      </c>
      <c r="I3578">
        <v>1.1285000000000001</v>
      </c>
      <c r="J3578">
        <v>6.6595000000000004</v>
      </c>
      <c r="K3578">
        <v>344.9692</v>
      </c>
      <c r="L3578" t="str">
        <v>#N/A N/A</v>
      </c>
      <c r="M3578" t="str">
        <v>#N/A N/A</v>
      </c>
      <c r="N3578">
        <v>1321.97</v>
      </c>
      <c r="O3578">
        <v>2.8460000000000001</v>
      </c>
      <c r="P3578">
        <v>5.55</v>
      </c>
      <c r="Q3578">
        <v>4.91</v>
      </c>
      <c r="R3578">
        <v>1.36</v>
      </c>
      <c r="S3578">
        <v>1.97</v>
      </c>
      <c r="T3578">
        <v>1.56</v>
      </c>
      <c r="U3578">
        <v>718</v>
      </c>
      <c r="V3578">
        <v>2172.4699999999998</v>
      </c>
      <c r="W3578">
        <v>5212.2</v>
      </c>
      <c r="X3578">
        <v>9504.7800000000007</v>
      </c>
      <c r="Y3578">
        <v>2042.92</v>
      </c>
      <c r="Z3578">
        <v>16555.95</v>
      </c>
    </row>
    <row r="3579" spans="2:26" x14ac:dyDescent="0.25">
      <c r="B3579" s="3">
        <v>42606</v>
      </c>
      <c r="C3579">
        <v>361.88</v>
      </c>
      <c r="D3579">
        <v>4.9031000000000002</v>
      </c>
      <c r="E3579">
        <v>94.37</v>
      </c>
      <c r="F3579">
        <v>97.706999999999994</v>
      </c>
      <c r="G3579">
        <v>94.786000000000001</v>
      </c>
      <c r="H3579">
        <v>1122</v>
      </c>
      <c r="I3579">
        <v>1.1264000000000001</v>
      </c>
      <c r="J3579">
        <v>6.6589999999999998</v>
      </c>
      <c r="K3579">
        <v>347.32330000000002</v>
      </c>
      <c r="L3579" t="str">
        <v>#N/A N/A</v>
      </c>
      <c r="M3579" t="str">
        <v>#N/A N/A</v>
      </c>
      <c r="N3579">
        <v>1324.13</v>
      </c>
      <c r="O3579">
        <v>2.7959999999999998</v>
      </c>
      <c r="P3579">
        <v>5.55</v>
      </c>
      <c r="Q3579">
        <v>4.95</v>
      </c>
      <c r="R3579">
        <v>1.36</v>
      </c>
      <c r="S3579">
        <v>1.97</v>
      </c>
      <c r="T3579">
        <v>1.58</v>
      </c>
      <c r="U3579">
        <v>706</v>
      </c>
      <c r="V3579">
        <v>2175.44</v>
      </c>
      <c r="W3579">
        <v>5217.7</v>
      </c>
      <c r="X3579">
        <v>9507.09</v>
      </c>
      <c r="Y3579">
        <v>2043.76</v>
      </c>
      <c r="Z3579">
        <v>16597.3</v>
      </c>
    </row>
    <row r="3580" spans="2:26" x14ac:dyDescent="0.25">
      <c r="B3580" s="3">
        <v>42605</v>
      </c>
      <c r="C3580">
        <v>359.86</v>
      </c>
      <c r="D3580">
        <v>4.9055999999999997</v>
      </c>
      <c r="E3580">
        <v>94.34</v>
      </c>
      <c r="F3580">
        <v>97.688699999999997</v>
      </c>
      <c r="G3580">
        <v>94.539000000000001</v>
      </c>
      <c r="H3580">
        <v>1115.8800000000001</v>
      </c>
      <c r="I3580">
        <v>1.1305000000000001</v>
      </c>
      <c r="J3580">
        <v>6.6409000000000002</v>
      </c>
      <c r="K3580">
        <v>346.49619999999999</v>
      </c>
      <c r="L3580" t="str">
        <v>#N/A N/A</v>
      </c>
      <c r="M3580" t="str">
        <v>#N/A N/A</v>
      </c>
      <c r="N3580">
        <v>1337.56</v>
      </c>
      <c r="O3580">
        <v>2.7610000000000001</v>
      </c>
      <c r="P3580">
        <v>5.55</v>
      </c>
      <c r="Q3580">
        <v>4.95</v>
      </c>
      <c r="R3580">
        <v>1.36</v>
      </c>
      <c r="S3580">
        <v>1.97</v>
      </c>
      <c r="T3580">
        <v>1.56</v>
      </c>
      <c r="U3580">
        <v>692</v>
      </c>
      <c r="V3580">
        <v>2186.9</v>
      </c>
      <c r="W3580">
        <v>5260.08</v>
      </c>
      <c r="X3580">
        <v>9586.99</v>
      </c>
      <c r="Y3580">
        <v>2049.9299999999998</v>
      </c>
      <c r="Z3580">
        <v>16497.36</v>
      </c>
    </row>
    <row r="3581" spans="2:26" x14ac:dyDescent="0.25">
      <c r="B3581" s="3">
        <v>42604</v>
      </c>
      <c r="C3581">
        <v>362.81</v>
      </c>
      <c r="D3581">
        <v>4.9241000000000001</v>
      </c>
      <c r="E3581">
        <v>94.32</v>
      </c>
      <c r="F3581">
        <v>97.682400000000001</v>
      </c>
      <c r="G3581">
        <v>94.519000000000005</v>
      </c>
      <c r="H3581">
        <v>1126.25</v>
      </c>
      <c r="I3581">
        <v>1.1319999999999999</v>
      </c>
      <c r="J3581">
        <v>6.6506999999999996</v>
      </c>
      <c r="K3581">
        <v>351.06389999999999</v>
      </c>
      <c r="L3581" t="str">
        <v>#N/A N/A</v>
      </c>
      <c r="M3581" t="str">
        <v>#N/A N/A</v>
      </c>
      <c r="N3581">
        <v>1339.09</v>
      </c>
      <c r="O3581">
        <v>2.6789999999999998</v>
      </c>
      <c r="P3581">
        <v>5.625</v>
      </c>
      <c r="Q3581">
        <v>4.97</v>
      </c>
      <c r="R3581">
        <v>1.37</v>
      </c>
      <c r="S3581">
        <v>1.98</v>
      </c>
      <c r="T3581">
        <v>1.58</v>
      </c>
      <c r="U3581">
        <v>687</v>
      </c>
      <c r="V3581">
        <v>2182.64</v>
      </c>
      <c r="W3581">
        <v>5244.6</v>
      </c>
      <c r="X3581">
        <v>9602.65</v>
      </c>
      <c r="Y3581">
        <v>2042.16</v>
      </c>
      <c r="Z3581">
        <v>16598.189999999999</v>
      </c>
    </row>
    <row r="3582" spans="2:26" x14ac:dyDescent="0.25">
      <c r="B3582" s="3">
        <v>42603</v>
      </c>
      <c r="C3582">
        <v>356.81</v>
      </c>
      <c r="D3582">
        <v>4.8998999999999997</v>
      </c>
      <c r="E3582">
        <v>94.31</v>
      </c>
      <c r="F3582">
        <v>97.642099999999999</v>
      </c>
      <c r="G3582">
        <v>94.510999999999996</v>
      </c>
      <c r="H3582">
        <v>1117.55</v>
      </c>
      <c r="I3582">
        <v>1.1325000000000001</v>
      </c>
      <c r="J3582">
        <v>6.6532</v>
      </c>
      <c r="K3582">
        <v>348.04469999999998</v>
      </c>
      <c r="L3582" t="str">
        <v>#N/A N/A</v>
      </c>
      <c r="M3582" t="str">
        <v>#N/A N/A</v>
      </c>
      <c r="N3582">
        <v>1341.47</v>
      </c>
      <c r="O3582">
        <v>2.5840000000000001</v>
      </c>
      <c r="P3582">
        <v>5.625</v>
      </c>
      <c r="Q3582">
        <v>4.95</v>
      </c>
      <c r="R3582">
        <v>1.37</v>
      </c>
      <c r="S3582">
        <v>1.97</v>
      </c>
      <c r="T3582">
        <v>1.59</v>
      </c>
      <c r="U3582">
        <v>683</v>
      </c>
      <c r="V3582">
        <v>2183.87</v>
      </c>
      <c r="W3582">
        <v>5238.38</v>
      </c>
      <c r="X3582">
        <v>9606.17</v>
      </c>
      <c r="Y3582">
        <v>2056.2399999999998</v>
      </c>
      <c r="Z3582">
        <v>16545.82</v>
      </c>
    </row>
    <row r="3583" spans="2:26" x14ac:dyDescent="0.25">
      <c r="B3583" s="3">
        <v>42602</v>
      </c>
      <c r="C3583">
        <v>356.81</v>
      </c>
      <c r="D3583">
        <v>4.8998999999999997</v>
      </c>
      <c r="E3583">
        <v>94.31</v>
      </c>
      <c r="F3583">
        <v>97.642099999999999</v>
      </c>
      <c r="G3583">
        <v>94.510999999999996</v>
      </c>
      <c r="H3583">
        <v>1117.55</v>
      </c>
      <c r="I3583">
        <v>1.1325000000000001</v>
      </c>
      <c r="J3583">
        <v>6.6532</v>
      </c>
      <c r="K3583">
        <v>348.04469999999998</v>
      </c>
      <c r="L3583" t="str">
        <v>#N/A N/A</v>
      </c>
      <c r="M3583" t="str">
        <v>#N/A N/A</v>
      </c>
      <c r="N3583">
        <v>1341.47</v>
      </c>
      <c r="O3583">
        <v>2.5840000000000001</v>
      </c>
      <c r="P3583">
        <v>5.625</v>
      </c>
      <c r="Q3583">
        <v>4.95</v>
      </c>
      <c r="R3583">
        <v>1.37</v>
      </c>
      <c r="S3583">
        <v>1.97</v>
      </c>
      <c r="T3583">
        <v>1.59</v>
      </c>
      <c r="U3583">
        <v>683</v>
      </c>
      <c r="V3583">
        <v>2183.87</v>
      </c>
      <c r="W3583">
        <v>5238.38</v>
      </c>
      <c r="X3583">
        <v>9606.17</v>
      </c>
      <c r="Y3583">
        <v>2056.2399999999998</v>
      </c>
      <c r="Z3583">
        <v>16545.82</v>
      </c>
    </row>
    <row r="3584" spans="2:26" x14ac:dyDescent="0.25">
      <c r="B3584" s="3">
        <v>42601</v>
      </c>
      <c r="C3584">
        <v>356.81</v>
      </c>
      <c r="D3584">
        <v>4.8998999999999997</v>
      </c>
      <c r="E3584">
        <v>94.18</v>
      </c>
      <c r="F3584">
        <v>97.642099999999999</v>
      </c>
      <c r="G3584">
        <v>94.510999999999996</v>
      </c>
      <c r="H3584">
        <v>1117.55</v>
      </c>
      <c r="I3584">
        <v>1.1325000000000001</v>
      </c>
      <c r="J3584">
        <v>6.6532</v>
      </c>
      <c r="K3584">
        <v>348.04469999999998</v>
      </c>
      <c r="L3584" t="str">
        <v>#N/A N/A</v>
      </c>
      <c r="M3584" t="str">
        <v>#N/A N/A</v>
      </c>
      <c r="N3584">
        <v>1341.47</v>
      </c>
      <c r="O3584">
        <v>2.5840000000000001</v>
      </c>
      <c r="P3584">
        <v>5.625</v>
      </c>
      <c r="Q3584">
        <v>4.95</v>
      </c>
      <c r="R3584">
        <v>1.37</v>
      </c>
      <c r="S3584">
        <v>1.97</v>
      </c>
      <c r="T3584">
        <v>1.59</v>
      </c>
      <c r="U3584">
        <v>683</v>
      </c>
      <c r="V3584">
        <v>2183.87</v>
      </c>
      <c r="W3584">
        <v>5238.38</v>
      </c>
      <c r="X3584">
        <v>9606.17</v>
      </c>
      <c r="Y3584">
        <v>2056.2399999999998</v>
      </c>
      <c r="Z3584">
        <v>16545.82</v>
      </c>
    </row>
    <row r="3585" spans="2:26" x14ac:dyDescent="0.25">
      <c r="B3585" s="3">
        <v>42600</v>
      </c>
      <c r="C3585">
        <v>359.68</v>
      </c>
      <c r="D3585">
        <v>4.9371</v>
      </c>
      <c r="E3585">
        <v>94.23</v>
      </c>
      <c r="F3585">
        <v>97.6494</v>
      </c>
      <c r="G3585">
        <v>94.156999999999996</v>
      </c>
      <c r="H3585">
        <v>1107.2</v>
      </c>
      <c r="I3585">
        <v>1.1354</v>
      </c>
      <c r="J3585">
        <v>6.6311999999999998</v>
      </c>
      <c r="K3585">
        <v>342.15550000000002</v>
      </c>
      <c r="L3585" t="str">
        <v>#N/A N/A</v>
      </c>
      <c r="M3585" t="str">
        <v>#N/A N/A</v>
      </c>
      <c r="N3585">
        <v>1352.36</v>
      </c>
      <c r="O3585">
        <v>2.6739999999999999</v>
      </c>
      <c r="P3585">
        <v>5.5</v>
      </c>
      <c r="Q3585">
        <v>5</v>
      </c>
      <c r="R3585">
        <v>1.38</v>
      </c>
      <c r="S3585">
        <v>1.98</v>
      </c>
      <c r="T3585">
        <v>1.54</v>
      </c>
      <c r="U3585">
        <v>682</v>
      </c>
      <c r="V3585">
        <v>2187.02</v>
      </c>
      <c r="W3585">
        <v>5240.1499999999996</v>
      </c>
      <c r="X3585">
        <v>9654.69</v>
      </c>
      <c r="Y3585">
        <v>2055.4699999999998</v>
      </c>
      <c r="Z3585">
        <v>16486.009999999998</v>
      </c>
    </row>
    <row r="3586" spans="2:26" x14ac:dyDescent="0.25">
      <c r="B3586" s="3">
        <v>42599</v>
      </c>
      <c r="C3586">
        <v>360.61</v>
      </c>
      <c r="D3586">
        <v>4.9237000000000002</v>
      </c>
      <c r="E3586">
        <v>94.23</v>
      </c>
      <c r="F3586">
        <v>97.6464</v>
      </c>
      <c r="G3586">
        <v>94.718000000000004</v>
      </c>
      <c r="H3586">
        <v>1108.8499999999999</v>
      </c>
      <c r="I3586">
        <v>1.1289</v>
      </c>
      <c r="J3586">
        <v>6.6342999999999996</v>
      </c>
      <c r="K3586">
        <v>345.48489999999998</v>
      </c>
      <c r="L3586" t="str">
        <v>#N/A N/A</v>
      </c>
      <c r="M3586" t="str">
        <v>#N/A N/A</v>
      </c>
      <c r="N3586">
        <v>1348.73</v>
      </c>
      <c r="O3586">
        <v>2.6190000000000002</v>
      </c>
      <c r="P3586">
        <v>5.5</v>
      </c>
      <c r="Q3586">
        <v>4.97</v>
      </c>
      <c r="R3586">
        <v>1.38</v>
      </c>
      <c r="S3586">
        <v>1.99</v>
      </c>
      <c r="T3586">
        <v>1.53</v>
      </c>
      <c r="U3586">
        <v>685</v>
      </c>
      <c r="V3586">
        <v>2182.2199999999998</v>
      </c>
      <c r="W3586">
        <v>5228.66</v>
      </c>
      <c r="X3586">
        <v>9641.76</v>
      </c>
      <c r="Y3586">
        <v>2043.75</v>
      </c>
      <c r="Z3586">
        <v>16745.64</v>
      </c>
    </row>
    <row r="3587" spans="2:26" x14ac:dyDescent="0.25">
      <c r="B3587" s="3">
        <v>42598</v>
      </c>
      <c r="C3587">
        <v>357.19</v>
      </c>
      <c r="D3587">
        <v>4.9309000000000003</v>
      </c>
      <c r="E3587">
        <v>94.22</v>
      </c>
      <c r="F3587">
        <v>97.625699999999995</v>
      </c>
      <c r="G3587">
        <v>94.790999999999997</v>
      </c>
      <c r="H3587">
        <v>1092.3499999999999</v>
      </c>
      <c r="I3587">
        <v>1.1278999999999999</v>
      </c>
      <c r="J3587">
        <v>6.6253000000000002</v>
      </c>
      <c r="K3587">
        <v>342.33879999999999</v>
      </c>
      <c r="L3587" t="str">
        <v>#N/A N/A</v>
      </c>
      <c r="M3587" t="str">
        <v>#N/A N/A</v>
      </c>
      <c r="N3587">
        <v>1346.24</v>
      </c>
      <c r="O3587">
        <v>2.617</v>
      </c>
      <c r="P3587">
        <v>5.45</v>
      </c>
      <c r="Q3587">
        <v>4.99</v>
      </c>
      <c r="R3587">
        <v>1.39</v>
      </c>
      <c r="S3587">
        <v>1.99</v>
      </c>
      <c r="T3587">
        <v>1.54</v>
      </c>
      <c r="U3587">
        <v>687</v>
      </c>
      <c r="V3587">
        <v>2178.15</v>
      </c>
      <c r="W3587">
        <v>5227.1099999999997</v>
      </c>
      <c r="X3587">
        <v>9707.99</v>
      </c>
      <c r="Y3587">
        <v>2047.76</v>
      </c>
      <c r="Z3587">
        <v>16596.509999999998</v>
      </c>
    </row>
    <row r="3588" spans="2:26" x14ac:dyDescent="0.25">
      <c r="B3588" s="3">
        <v>42597</v>
      </c>
      <c r="C3588">
        <v>361.07</v>
      </c>
      <c r="D3588">
        <v>4.9874999999999998</v>
      </c>
      <c r="E3588">
        <v>94.21</v>
      </c>
      <c r="F3588">
        <v>97.593000000000004</v>
      </c>
      <c r="G3588">
        <v>95.629000000000005</v>
      </c>
      <c r="H3588">
        <v>1103.2</v>
      </c>
      <c r="I3588">
        <v>1.1184000000000001</v>
      </c>
      <c r="J3588">
        <v>6.6379999999999999</v>
      </c>
      <c r="K3588">
        <v>344.63709999999998</v>
      </c>
      <c r="L3588" t="str">
        <v>#N/A N/A</v>
      </c>
      <c r="M3588" t="str">
        <v>#N/A N/A</v>
      </c>
      <c r="N3588">
        <v>1339.4</v>
      </c>
      <c r="O3588">
        <v>2.59</v>
      </c>
      <c r="P3588">
        <v>5.8049999999999997</v>
      </c>
      <c r="Q3588">
        <v>5.0599999999999996</v>
      </c>
      <c r="R3588">
        <v>1.4</v>
      </c>
      <c r="S3588">
        <v>2.0099999999999998</v>
      </c>
      <c r="T3588">
        <v>1.54</v>
      </c>
      <c r="U3588">
        <v>681</v>
      </c>
      <c r="V3588">
        <v>2190.15</v>
      </c>
      <c r="W3588">
        <v>5262.02</v>
      </c>
      <c r="X3588">
        <v>9708.89</v>
      </c>
      <c r="Y3588">
        <v>2050.4699999999998</v>
      </c>
      <c r="Z3588">
        <v>16869.560000000001</v>
      </c>
    </row>
    <row r="3589" spans="2:26" x14ac:dyDescent="0.25">
      <c r="B3589" s="3">
        <v>42596</v>
      </c>
      <c r="C3589">
        <v>367.82</v>
      </c>
      <c r="D3589">
        <v>5.0518000000000001</v>
      </c>
      <c r="E3589">
        <v>94.21</v>
      </c>
      <c r="F3589">
        <v>97.565299999999993</v>
      </c>
      <c r="G3589">
        <v>95.721999999999994</v>
      </c>
      <c r="H3589">
        <v>1103.2</v>
      </c>
      <c r="I3589">
        <v>1.1162000000000001</v>
      </c>
      <c r="J3589">
        <v>6.6361999999999997</v>
      </c>
      <c r="K3589">
        <v>345.98689999999999</v>
      </c>
      <c r="L3589" t="str">
        <v>#N/A N/A</v>
      </c>
      <c r="M3589" t="str">
        <v>#N/A N/A</v>
      </c>
      <c r="N3589">
        <v>1335.97</v>
      </c>
      <c r="O3589">
        <v>2.5859999999999999</v>
      </c>
      <c r="P3589">
        <v>5.8049999999999997</v>
      </c>
      <c r="Q3589">
        <v>5.12</v>
      </c>
      <c r="R3589">
        <v>1.41</v>
      </c>
      <c r="S3589">
        <v>2.0099999999999998</v>
      </c>
      <c r="T3589">
        <v>1.57</v>
      </c>
      <c r="U3589">
        <v>671</v>
      </c>
      <c r="V3589">
        <v>2184.0500000000002</v>
      </c>
      <c r="W3589">
        <v>5232.8999999999996</v>
      </c>
      <c r="X3589">
        <v>9554.85</v>
      </c>
      <c r="Y3589">
        <v>2050.4699999999998</v>
      </c>
      <c r="Z3589">
        <v>16919.919999999998</v>
      </c>
    </row>
    <row r="3590" spans="2:26" x14ac:dyDescent="0.25">
      <c r="B3590" s="3">
        <v>42595</v>
      </c>
      <c r="C3590">
        <v>367.82</v>
      </c>
      <c r="D3590">
        <v>5.0518000000000001</v>
      </c>
      <c r="E3590">
        <v>94.21</v>
      </c>
      <c r="F3590">
        <v>97.565299999999993</v>
      </c>
      <c r="G3590">
        <v>95.721999999999994</v>
      </c>
      <c r="H3590">
        <v>1103.2</v>
      </c>
      <c r="I3590">
        <v>1.1162000000000001</v>
      </c>
      <c r="J3590">
        <v>6.6361999999999997</v>
      </c>
      <c r="K3590">
        <v>345.98689999999999</v>
      </c>
      <c r="L3590" t="str">
        <v>#N/A N/A</v>
      </c>
      <c r="M3590" t="str">
        <v>#N/A N/A</v>
      </c>
      <c r="N3590">
        <v>1335.97</v>
      </c>
      <c r="O3590">
        <v>2.5859999999999999</v>
      </c>
      <c r="P3590">
        <v>5.8049999999999997</v>
      </c>
      <c r="Q3590">
        <v>5.12</v>
      </c>
      <c r="R3590">
        <v>1.41</v>
      </c>
      <c r="S3590">
        <v>2.0099999999999998</v>
      </c>
      <c r="T3590">
        <v>1.57</v>
      </c>
      <c r="U3590">
        <v>671</v>
      </c>
      <c r="V3590">
        <v>2184.0500000000002</v>
      </c>
      <c r="W3590">
        <v>5232.8999999999996</v>
      </c>
      <c r="X3590">
        <v>9554.85</v>
      </c>
      <c r="Y3590">
        <v>2050.4699999999998</v>
      </c>
      <c r="Z3590">
        <v>16919.919999999998</v>
      </c>
    </row>
    <row r="3591" spans="2:26" x14ac:dyDescent="0.25">
      <c r="B3591" s="3">
        <v>42594</v>
      </c>
      <c r="C3591">
        <v>367.82</v>
      </c>
      <c r="D3591">
        <v>5.0518000000000001</v>
      </c>
      <c r="E3591">
        <v>94.15</v>
      </c>
      <c r="F3591">
        <v>97.565299999999993</v>
      </c>
      <c r="G3591">
        <v>95.721999999999994</v>
      </c>
      <c r="H3591">
        <v>1103.2</v>
      </c>
      <c r="I3591">
        <v>1.1162000000000001</v>
      </c>
      <c r="J3591">
        <v>6.6361999999999997</v>
      </c>
      <c r="K3591">
        <v>345.98689999999999</v>
      </c>
      <c r="L3591" t="str">
        <v>#N/A N/A</v>
      </c>
      <c r="M3591" t="str">
        <v>#N/A N/A</v>
      </c>
      <c r="N3591">
        <v>1335.97</v>
      </c>
      <c r="O3591">
        <v>2.5859999999999999</v>
      </c>
      <c r="P3591">
        <v>5.8049999999999997</v>
      </c>
      <c r="Q3591">
        <v>5.12</v>
      </c>
      <c r="R3591">
        <v>1.41</v>
      </c>
      <c r="S3591">
        <v>2.0099999999999998</v>
      </c>
      <c r="T3591">
        <v>1.57</v>
      </c>
      <c r="U3591">
        <v>671</v>
      </c>
      <c r="V3591">
        <v>2184.0500000000002</v>
      </c>
      <c r="W3591">
        <v>5232.8999999999996</v>
      </c>
      <c r="X3591">
        <v>9554.85</v>
      </c>
      <c r="Y3591">
        <v>2050.4699999999998</v>
      </c>
      <c r="Z3591">
        <v>16919.919999999998</v>
      </c>
    </row>
    <row r="3592" spans="2:26" x14ac:dyDescent="0.25">
      <c r="B3592" s="3">
        <v>42593</v>
      </c>
      <c r="C3592">
        <v>365.67</v>
      </c>
      <c r="D3592">
        <v>5.0338000000000003</v>
      </c>
      <c r="E3592">
        <v>94.19</v>
      </c>
      <c r="F3592">
        <v>97.558899999999994</v>
      </c>
      <c r="G3592">
        <v>95.856999999999999</v>
      </c>
      <c r="H3592">
        <v>1099.72</v>
      </c>
      <c r="I3592">
        <v>1.1136999999999999</v>
      </c>
      <c r="J3592">
        <v>6.6337000000000002</v>
      </c>
      <c r="K3592">
        <v>349.1694</v>
      </c>
      <c r="L3592" t="str">
        <v>#N/A N/A</v>
      </c>
      <c r="M3592" t="str">
        <v>#N/A N/A</v>
      </c>
      <c r="N3592">
        <v>1338.78</v>
      </c>
      <c r="O3592">
        <v>2.5510000000000002</v>
      </c>
      <c r="P3592">
        <v>5.8049999999999997</v>
      </c>
      <c r="Q3592">
        <v>5.09</v>
      </c>
      <c r="R3592">
        <v>1.41</v>
      </c>
      <c r="S3592">
        <v>2.02</v>
      </c>
      <c r="T3592">
        <v>1.56</v>
      </c>
      <c r="U3592">
        <v>653</v>
      </c>
      <c r="V3592">
        <v>2185.79</v>
      </c>
      <c r="W3592">
        <v>5228.3999999999996</v>
      </c>
      <c r="X3592">
        <v>9423.34</v>
      </c>
      <c r="Y3592">
        <v>2048.8000000000002</v>
      </c>
      <c r="Z3592">
        <v>16735.12</v>
      </c>
    </row>
    <row r="3593" spans="2:26" x14ac:dyDescent="0.25">
      <c r="B3593" s="3">
        <v>42592</v>
      </c>
      <c r="C3593">
        <v>371.62</v>
      </c>
      <c r="D3593">
        <v>5.1028000000000002</v>
      </c>
      <c r="E3593">
        <v>94.17</v>
      </c>
      <c r="F3593">
        <v>97.566299999999998</v>
      </c>
      <c r="G3593">
        <v>95.65</v>
      </c>
      <c r="H3593">
        <v>1094.3800000000001</v>
      </c>
      <c r="I3593">
        <v>1.1175999999999999</v>
      </c>
      <c r="J3593">
        <v>6.6360000000000001</v>
      </c>
      <c r="K3593">
        <v>350.54329999999999</v>
      </c>
      <c r="L3593" t="str">
        <v>#N/A N/A</v>
      </c>
      <c r="M3593" t="str">
        <v>#N/A N/A</v>
      </c>
      <c r="N3593">
        <v>1346.61</v>
      </c>
      <c r="O3593">
        <v>2.5609999999999999</v>
      </c>
      <c r="P3593">
        <v>5.8049999999999997</v>
      </c>
      <c r="Q3593">
        <v>5.17</v>
      </c>
      <c r="R3593">
        <v>1.42</v>
      </c>
      <c r="S3593">
        <v>2.02</v>
      </c>
      <c r="T3593">
        <v>1.57</v>
      </c>
      <c r="U3593">
        <v>638</v>
      </c>
      <c r="V3593">
        <v>2175.4899999999998</v>
      </c>
      <c r="W3593">
        <v>5204.58</v>
      </c>
      <c r="X3593">
        <v>9315.5</v>
      </c>
      <c r="Y3593">
        <v>2044.64</v>
      </c>
      <c r="Z3593">
        <v>16735.12</v>
      </c>
    </row>
    <row r="3594" spans="2:26" x14ac:dyDescent="0.25">
      <c r="B3594" s="3">
        <v>42591</v>
      </c>
      <c r="C3594">
        <v>372.01</v>
      </c>
      <c r="D3594">
        <v>5.1139000000000001</v>
      </c>
      <c r="E3594">
        <v>94.14</v>
      </c>
      <c r="F3594">
        <v>97.581699999999998</v>
      </c>
      <c r="G3594">
        <v>96.183000000000007</v>
      </c>
      <c r="H3594">
        <v>1106.25</v>
      </c>
      <c r="I3594">
        <v>1.1116999999999999</v>
      </c>
      <c r="J3594">
        <v>6.6557000000000004</v>
      </c>
      <c r="K3594">
        <v>350.57459999999998</v>
      </c>
      <c r="L3594" t="str">
        <v>#N/A N/A</v>
      </c>
      <c r="M3594" t="str">
        <v>#N/A N/A</v>
      </c>
      <c r="N3594">
        <v>1340.73</v>
      </c>
      <c r="O3594">
        <v>2.6150000000000002</v>
      </c>
      <c r="P3594">
        <v>5.82</v>
      </c>
      <c r="Q3594">
        <v>5.19</v>
      </c>
      <c r="R3594">
        <v>1.42</v>
      </c>
      <c r="S3594">
        <v>2.04</v>
      </c>
      <c r="T3594">
        <v>1.57</v>
      </c>
      <c r="U3594">
        <v>631</v>
      </c>
      <c r="V3594">
        <v>2181.7399999999998</v>
      </c>
      <c r="W3594">
        <v>5225.4799999999996</v>
      </c>
      <c r="X3594">
        <v>9301.17</v>
      </c>
      <c r="Y3594">
        <v>2043.78</v>
      </c>
      <c r="Z3594">
        <v>16764.97</v>
      </c>
    </row>
    <row r="3595" spans="2:26" x14ac:dyDescent="0.25">
      <c r="B3595" s="3">
        <v>42590</v>
      </c>
      <c r="C3595">
        <v>371.1</v>
      </c>
      <c r="D3595">
        <v>5.1417999999999999</v>
      </c>
      <c r="E3595">
        <v>94.09</v>
      </c>
      <c r="F3595">
        <v>97.579099999999997</v>
      </c>
      <c r="G3595">
        <v>96.400999999999996</v>
      </c>
      <c r="H3595">
        <v>1108.3</v>
      </c>
      <c r="I3595">
        <v>1.1088</v>
      </c>
      <c r="J3595">
        <v>6.6614000000000004</v>
      </c>
      <c r="K3595">
        <v>349.13479999999998</v>
      </c>
      <c r="L3595" t="str">
        <v>#N/A N/A</v>
      </c>
      <c r="M3595" t="str">
        <v>#N/A N/A</v>
      </c>
      <c r="N3595">
        <v>1335.31</v>
      </c>
      <c r="O3595">
        <v>2.7480000000000002</v>
      </c>
      <c r="P3595">
        <v>5.82</v>
      </c>
      <c r="Q3595">
        <v>5.23</v>
      </c>
      <c r="R3595">
        <v>1.43</v>
      </c>
      <c r="S3595">
        <v>2.04</v>
      </c>
      <c r="T3595">
        <v>1.57</v>
      </c>
      <c r="U3595">
        <v>636</v>
      </c>
      <c r="V3595">
        <v>2180.89</v>
      </c>
      <c r="W3595">
        <v>5213.1400000000003</v>
      </c>
      <c r="X3595">
        <v>9276.56</v>
      </c>
      <c r="Y3595">
        <v>2031.12</v>
      </c>
      <c r="Z3595">
        <v>16650.57</v>
      </c>
    </row>
    <row r="3596" spans="2:26" x14ac:dyDescent="0.25">
      <c r="B3596" s="3">
        <v>42589</v>
      </c>
      <c r="C3596">
        <v>375.23</v>
      </c>
      <c r="D3596">
        <v>5.1924999999999999</v>
      </c>
      <c r="E3596">
        <v>94.04</v>
      </c>
      <c r="F3596">
        <v>97.575400000000002</v>
      </c>
      <c r="G3596">
        <v>96.194000000000003</v>
      </c>
      <c r="H3596">
        <v>1110.72</v>
      </c>
      <c r="I3596">
        <v>1.1086</v>
      </c>
      <c r="J3596">
        <v>6.6603000000000003</v>
      </c>
      <c r="K3596">
        <v>352.44290000000001</v>
      </c>
      <c r="L3596" t="str">
        <v>#N/A N/A</v>
      </c>
      <c r="M3596" t="str">
        <v>#N/A N/A</v>
      </c>
      <c r="N3596">
        <v>1336</v>
      </c>
      <c r="O3596">
        <v>2.7719999999999998</v>
      </c>
      <c r="P3596">
        <v>5.8449999999999998</v>
      </c>
      <c r="Q3596">
        <v>5.28</v>
      </c>
      <c r="R3596">
        <v>1.45</v>
      </c>
      <c r="S3596">
        <v>2.06</v>
      </c>
      <c r="T3596">
        <v>1.58</v>
      </c>
      <c r="U3596">
        <v>636</v>
      </c>
      <c r="V3596">
        <v>2182.87</v>
      </c>
      <c r="W3596">
        <v>5221.12</v>
      </c>
      <c r="X3596">
        <v>9131.52</v>
      </c>
      <c r="Y3596">
        <v>2017.94</v>
      </c>
      <c r="Z3596">
        <v>16254.45</v>
      </c>
    </row>
    <row r="3597" spans="2:26" x14ac:dyDescent="0.25">
      <c r="B3597" s="3">
        <v>42588</v>
      </c>
      <c r="C3597">
        <v>375.23</v>
      </c>
      <c r="D3597">
        <v>5.1924999999999999</v>
      </c>
      <c r="E3597">
        <v>94.04</v>
      </c>
      <c r="F3597">
        <v>97.575400000000002</v>
      </c>
      <c r="G3597">
        <v>96.194000000000003</v>
      </c>
      <c r="H3597">
        <v>1110.72</v>
      </c>
      <c r="I3597">
        <v>1.1086</v>
      </c>
      <c r="J3597">
        <v>6.6603000000000003</v>
      </c>
      <c r="K3597">
        <v>352.44290000000001</v>
      </c>
      <c r="L3597" t="str">
        <v>#N/A N/A</v>
      </c>
      <c r="M3597" t="str">
        <v>#N/A N/A</v>
      </c>
      <c r="N3597">
        <v>1336</v>
      </c>
      <c r="O3597">
        <v>2.7719999999999998</v>
      </c>
      <c r="P3597">
        <v>5.8449999999999998</v>
      </c>
      <c r="Q3597">
        <v>5.28</v>
      </c>
      <c r="R3597">
        <v>1.45</v>
      </c>
      <c r="S3597">
        <v>2.06</v>
      </c>
      <c r="T3597">
        <v>1.58</v>
      </c>
      <c r="U3597">
        <v>636</v>
      </c>
      <c r="V3597">
        <v>2182.87</v>
      </c>
      <c r="W3597">
        <v>5221.12</v>
      </c>
      <c r="X3597">
        <v>9131.52</v>
      </c>
      <c r="Y3597">
        <v>2017.94</v>
      </c>
      <c r="Z3597">
        <v>16254.45</v>
      </c>
    </row>
    <row r="3598" spans="2:26" x14ac:dyDescent="0.25">
      <c r="B3598" s="3">
        <v>42587</v>
      </c>
      <c r="C3598">
        <v>375.23</v>
      </c>
      <c r="D3598">
        <v>5.1924999999999999</v>
      </c>
      <c r="E3598">
        <v>94.01</v>
      </c>
      <c r="F3598">
        <v>97.575400000000002</v>
      </c>
      <c r="G3598">
        <v>96.194000000000003</v>
      </c>
      <c r="H3598">
        <v>1110.72</v>
      </c>
      <c r="I3598">
        <v>1.1086</v>
      </c>
      <c r="J3598">
        <v>6.6603000000000003</v>
      </c>
      <c r="K3598">
        <v>352.44290000000001</v>
      </c>
      <c r="L3598" t="str">
        <v>#N/A N/A</v>
      </c>
      <c r="M3598" t="str">
        <v>#N/A N/A</v>
      </c>
      <c r="N3598">
        <v>1336</v>
      </c>
      <c r="O3598">
        <v>2.7719999999999998</v>
      </c>
      <c r="P3598">
        <v>5.8449999999999998</v>
      </c>
      <c r="Q3598">
        <v>5.28</v>
      </c>
      <c r="R3598">
        <v>1.45</v>
      </c>
      <c r="S3598">
        <v>2.06</v>
      </c>
      <c r="T3598">
        <v>1.58</v>
      </c>
      <c r="U3598">
        <v>636</v>
      </c>
      <c r="V3598">
        <v>2182.87</v>
      </c>
      <c r="W3598">
        <v>5221.12</v>
      </c>
      <c r="X3598">
        <v>9131.52</v>
      </c>
      <c r="Y3598">
        <v>2017.94</v>
      </c>
      <c r="Z3598">
        <v>16254.45</v>
      </c>
    </row>
    <row r="3599" spans="2:26" x14ac:dyDescent="0.25">
      <c r="B3599" s="3">
        <v>42586</v>
      </c>
      <c r="C3599">
        <v>385.93</v>
      </c>
      <c r="D3599">
        <v>5.3178999999999998</v>
      </c>
      <c r="E3599">
        <v>94.03</v>
      </c>
      <c r="F3599">
        <v>97.55</v>
      </c>
      <c r="G3599">
        <v>95.757999999999996</v>
      </c>
      <c r="H3599">
        <v>1114.05</v>
      </c>
      <c r="I3599">
        <v>1.113</v>
      </c>
      <c r="J3599">
        <v>6.6417999999999999</v>
      </c>
      <c r="K3599">
        <v>348.89049999999997</v>
      </c>
      <c r="L3599" t="str">
        <v>#N/A N/A</v>
      </c>
      <c r="M3599" t="str">
        <v>#N/A N/A</v>
      </c>
      <c r="N3599">
        <v>1361.15</v>
      </c>
      <c r="O3599">
        <v>2.8340000000000001</v>
      </c>
      <c r="P3599">
        <v>5.8449999999999998</v>
      </c>
      <c r="Q3599">
        <v>5.43</v>
      </c>
      <c r="R3599">
        <v>1.46</v>
      </c>
      <c r="S3599">
        <v>2.09</v>
      </c>
      <c r="T3599">
        <v>1.59</v>
      </c>
      <c r="U3599">
        <v>636</v>
      </c>
      <c r="V3599">
        <v>2164.25</v>
      </c>
      <c r="W3599">
        <v>5166.25</v>
      </c>
      <c r="X3599">
        <v>9004.6200000000008</v>
      </c>
      <c r="Y3599">
        <v>2000.03</v>
      </c>
      <c r="Z3599">
        <v>16254.89</v>
      </c>
    </row>
    <row r="3600" spans="2:26" x14ac:dyDescent="0.25">
      <c r="B3600" s="3">
        <v>42585</v>
      </c>
      <c r="C3600">
        <v>388.97</v>
      </c>
      <c r="D3600">
        <v>5.3406000000000002</v>
      </c>
      <c r="E3600">
        <v>94.04</v>
      </c>
      <c r="F3600">
        <v>97.549800000000005</v>
      </c>
      <c r="G3600">
        <v>95.563000000000002</v>
      </c>
      <c r="H3600">
        <v>1117.45</v>
      </c>
      <c r="I3600">
        <v>1.1149</v>
      </c>
      <c r="J3600">
        <v>6.6341999999999999</v>
      </c>
      <c r="K3600">
        <v>344.87549999999999</v>
      </c>
      <c r="L3600" t="str">
        <v>#N/A N/A</v>
      </c>
      <c r="M3600" t="str">
        <v>#N/A N/A</v>
      </c>
      <c r="N3600">
        <v>1358.18</v>
      </c>
      <c r="O3600">
        <v>2.839</v>
      </c>
      <c r="P3600">
        <v>5.8449999999999998</v>
      </c>
      <c r="Q3600">
        <v>5.45</v>
      </c>
      <c r="R3600">
        <v>1.47</v>
      </c>
      <c r="S3600">
        <v>2.09</v>
      </c>
      <c r="T3600">
        <v>1.6</v>
      </c>
      <c r="U3600">
        <v>641</v>
      </c>
      <c r="V3600">
        <v>2163.79</v>
      </c>
      <c r="W3600">
        <v>5159.74</v>
      </c>
      <c r="X3600">
        <v>8978.33</v>
      </c>
      <c r="Y3600">
        <v>1994.79</v>
      </c>
      <c r="Z3600">
        <v>16083.11</v>
      </c>
    </row>
    <row r="3601" spans="2:26" x14ac:dyDescent="0.25">
      <c r="B3601" s="3">
        <v>42584</v>
      </c>
      <c r="C3601">
        <v>387.03</v>
      </c>
      <c r="D3601">
        <v>5.3270999999999997</v>
      </c>
      <c r="E3601">
        <v>94.04</v>
      </c>
      <c r="F3601">
        <v>97.492699999999999</v>
      </c>
      <c r="G3601">
        <v>95.063999999999993</v>
      </c>
      <c r="H3601">
        <v>1110.3499999999999</v>
      </c>
      <c r="I3601">
        <v>1.1224000000000001</v>
      </c>
      <c r="J3601">
        <v>6.6272000000000002</v>
      </c>
      <c r="K3601">
        <v>340.95330000000001</v>
      </c>
      <c r="L3601" t="str">
        <v>#N/A N/A</v>
      </c>
      <c r="M3601" t="str">
        <v>#N/A N/A</v>
      </c>
      <c r="N3601">
        <v>1363.57</v>
      </c>
      <c r="O3601">
        <v>2.7330000000000001</v>
      </c>
      <c r="P3601">
        <v>5.9249999999999998</v>
      </c>
      <c r="Q3601">
        <v>5.45</v>
      </c>
      <c r="R3601">
        <v>1.47</v>
      </c>
      <c r="S3601">
        <v>2.09</v>
      </c>
      <c r="T3601">
        <v>1.59</v>
      </c>
      <c r="U3601">
        <v>645</v>
      </c>
      <c r="V3601">
        <v>2157.0300000000002</v>
      </c>
      <c r="W3601">
        <v>5137.7299999999996</v>
      </c>
      <c r="X3601">
        <v>9129.2000000000007</v>
      </c>
      <c r="Y3601">
        <v>2019.03</v>
      </c>
      <c r="Z3601">
        <v>16391.45</v>
      </c>
    </row>
    <row r="3602" spans="2:26" x14ac:dyDescent="0.25">
      <c r="B3602" s="3">
        <v>42583</v>
      </c>
      <c r="C3602">
        <v>387.02</v>
      </c>
      <c r="D3602">
        <v>5.3003</v>
      </c>
      <c r="E3602">
        <v>94.04</v>
      </c>
      <c r="F3602">
        <v>97.4726</v>
      </c>
      <c r="G3602">
        <v>95.712999999999994</v>
      </c>
      <c r="H3602">
        <v>1108.18</v>
      </c>
      <c r="I3602">
        <v>1.1163000000000001</v>
      </c>
      <c r="J3602">
        <v>6.6439000000000004</v>
      </c>
      <c r="K3602">
        <v>339.40600000000001</v>
      </c>
      <c r="L3602" t="str">
        <v>#N/A N/A</v>
      </c>
      <c r="M3602" t="str">
        <v>#N/A N/A</v>
      </c>
      <c r="N3602">
        <v>1353.15</v>
      </c>
      <c r="O3602">
        <v>2.7709999999999999</v>
      </c>
      <c r="P3602">
        <v>5.9950000000000001</v>
      </c>
      <c r="Q3602">
        <v>5.41</v>
      </c>
      <c r="R3602">
        <v>1.46</v>
      </c>
      <c r="S3602">
        <v>2.08</v>
      </c>
      <c r="T3602">
        <v>1.59</v>
      </c>
      <c r="U3602">
        <v>650</v>
      </c>
      <c r="V3602">
        <v>2170.84</v>
      </c>
      <c r="W3602">
        <v>5184.2</v>
      </c>
      <c r="X3602">
        <v>9129.2000000000007</v>
      </c>
      <c r="Y3602">
        <v>2029.61</v>
      </c>
      <c r="Z3602">
        <v>16635.77</v>
      </c>
    </row>
    <row r="3603" spans="2:26" x14ac:dyDescent="0.25">
      <c r="B3603" s="3">
        <v>42582</v>
      </c>
      <c r="C3603">
        <v>392.11</v>
      </c>
      <c r="D3603">
        <v>5.2968000000000002</v>
      </c>
      <c r="E3603">
        <v>94.05</v>
      </c>
      <c r="F3603">
        <v>97.453199999999995</v>
      </c>
      <c r="G3603">
        <v>95.53</v>
      </c>
      <c r="H3603">
        <v>1120.3800000000001</v>
      </c>
      <c r="I3603">
        <v>1.1173999999999999</v>
      </c>
      <c r="J3603">
        <v>6.6349999999999998</v>
      </c>
      <c r="K3603">
        <v>341.9049</v>
      </c>
      <c r="L3603" t="str">
        <v>#N/A N/A</v>
      </c>
      <c r="M3603" t="str">
        <v>#N/A N/A</v>
      </c>
      <c r="N3603">
        <v>1351.28</v>
      </c>
      <c r="O3603">
        <v>2.8759999999999999</v>
      </c>
      <c r="P3603">
        <v>5.9950000000000001</v>
      </c>
      <c r="Q3603">
        <v>5.4</v>
      </c>
      <c r="R3603">
        <v>1.45</v>
      </c>
      <c r="S3603">
        <v>2.0699999999999998</v>
      </c>
      <c r="T3603">
        <v>1.59</v>
      </c>
      <c r="U3603">
        <v>656</v>
      </c>
      <c r="V3603">
        <v>2173.6</v>
      </c>
      <c r="W3603">
        <v>5162.13</v>
      </c>
      <c r="X3603">
        <v>8958.9699999999993</v>
      </c>
      <c r="Y3603">
        <v>2016.19</v>
      </c>
      <c r="Z3603">
        <v>16569.27</v>
      </c>
    </row>
    <row r="3604" spans="2:26" x14ac:dyDescent="0.25">
      <c r="B3604" s="3">
        <v>42581</v>
      </c>
      <c r="C3604">
        <v>392.11</v>
      </c>
      <c r="D3604">
        <v>5.2968000000000002</v>
      </c>
      <c r="E3604">
        <v>94.05</v>
      </c>
      <c r="F3604">
        <v>97.453199999999995</v>
      </c>
      <c r="G3604">
        <v>95.53</v>
      </c>
      <c r="H3604">
        <v>1120.3800000000001</v>
      </c>
      <c r="I3604">
        <v>1.1173999999999999</v>
      </c>
      <c r="J3604">
        <v>6.6349999999999998</v>
      </c>
      <c r="K3604">
        <v>341.9049</v>
      </c>
      <c r="L3604" t="str">
        <v>#N/A N/A</v>
      </c>
      <c r="M3604" t="str">
        <v>#N/A N/A</v>
      </c>
      <c r="N3604">
        <v>1351.28</v>
      </c>
      <c r="O3604">
        <v>2.8759999999999999</v>
      </c>
      <c r="P3604">
        <v>5.9950000000000001</v>
      </c>
      <c r="Q3604">
        <v>5.4</v>
      </c>
      <c r="R3604">
        <v>1.45</v>
      </c>
      <c r="S3604">
        <v>2.0699999999999998</v>
      </c>
      <c r="T3604">
        <v>1.59</v>
      </c>
      <c r="U3604">
        <v>656</v>
      </c>
      <c r="V3604">
        <v>2173.6</v>
      </c>
      <c r="W3604">
        <v>5162.13</v>
      </c>
      <c r="X3604">
        <v>8958.9699999999993</v>
      </c>
      <c r="Y3604">
        <v>2016.19</v>
      </c>
      <c r="Z3604">
        <v>16569.27</v>
      </c>
    </row>
    <row r="3605" spans="2:26" x14ac:dyDescent="0.25">
      <c r="B3605" s="3">
        <v>42580</v>
      </c>
      <c r="C3605">
        <v>392.11</v>
      </c>
      <c r="D3605">
        <v>5.2968000000000002</v>
      </c>
      <c r="E3605">
        <v>94.04</v>
      </c>
      <c r="F3605">
        <v>97.453199999999995</v>
      </c>
      <c r="G3605">
        <v>95.53</v>
      </c>
      <c r="H3605">
        <v>1120.3800000000001</v>
      </c>
      <c r="I3605">
        <v>1.1173999999999999</v>
      </c>
      <c r="J3605">
        <v>6.6349999999999998</v>
      </c>
      <c r="K3605">
        <v>341.9049</v>
      </c>
      <c r="L3605" t="str">
        <v>#N/A N/A</v>
      </c>
      <c r="M3605" t="str">
        <v>#N/A N/A</v>
      </c>
      <c r="N3605">
        <v>1351.28</v>
      </c>
      <c r="O3605">
        <v>2.8759999999999999</v>
      </c>
      <c r="P3605">
        <v>5.9950000000000001</v>
      </c>
      <c r="Q3605">
        <v>5.4</v>
      </c>
      <c r="R3605">
        <v>1.45</v>
      </c>
      <c r="S3605">
        <v>2.0699999999999998</v>
      </c>
      <c r="T3605">
        <v>1.59</v>
      </c>
      <c r="U3605">
        <v>656</v>
      </c>
      <c r="V3605">
        <v>2173.6</v>
      </c>
      <c r="W3605">
        <v>5162.13</v>
      </c>
      <c r="X3605">
        <v>8958.9699999999993</v>
      </c>
      <c r="Y3605">
        <v>2016.19</v>
      </c>
      <c r="Z3605">
        <v>16569.27</v>
      </c>
    </row>
    <row r="3606" spans="2:26" x14ac:dyDescent="0.25">
      <c r="B3606" s="3">
        <v>42579</v>
      </c>
      <c r="C3606">
        <v>388.65</v>
      </c>
      <c r="D3606">
        <v>5.2460000000000004</v>
      </c>
      <c r="E3606">
        <v>94.06</v>
      </c>
      <c r="F3606">
        <v>97.414299999999997</v>
      </c>
      <c r="G3606">
        <v>96.739000000000004</v>
      </c>
      <c r="H3606">
        <v>1124.45</v>
      </c>
      <c r="I3606">
        <v>1.1076999999999999</v>
      </c>
      <c r="J3606">
        <v>6.6576000000000004</v>
      </c>
      <c r="K3606">
        <v>341.80180000000001</v>
      </c>
      <c r="L3606" t="str">
        <v>#N/A N/A</v>
      </c>
      <c r="M3606" t="str">
        <v>#N/A N/A</v>
      </c>
      <c r="N3606">
        <v>1335.75</v>
      </c>
      <c r="O3606">
        <v>2.8730000000000002</v>
      </c>
      <c r="P3606">
        <v>5.9950000000000001</v>
      </c>
      <c r="Q3606">
        <v>5.33</v>
      </c>
      <c r="R3606">
        <v>1.44</v>
      </c>
      <c r="S3606">
        <v>2.06</v>
      </c>
      <c r="T3606">
        <v>1.58</v>
      </c>
      <c r="U3606">
        <v>665</v>
      </c>
      <c r="V3606">
        <v>2170.06</v>
      </c>
      <c r="W3606">
        <v>5154.9799999999996</v>
      </c>
      <c r="X3606">
        <v>9082.85</v>
      </c>
      <c r="Y3606">
        <v>2021.1</v>
      </c>
      <c r="Z3606">
        <v>16476.84</v>
      </c>
    </row>
    <row r="3607" spans="2:26" x14ac:dyDescent="0.25">
      <c r="B3607" s="3">
        <v>42578</v>
      </c>
      <c r="C3607">
        <v>388.31</v>
      </c>
      <c r="D3607">
        <v>5.2347000000000001</v>
      </c>
      <c r="E3607">
        <v>94.11</v>
      </c>
      <c r="F3607">
        <v>97.376599999999996</v>
      </c>
      <c r="G3607">
        <v>97.052999999999997</v>
      </c>
      <c r="H3607">
        <v>1134.18</v>
      </c>
      <c r="I3607">
        <v>1.1057999999999999</v>
      </c>
      <c r="J3607">
        <v>6.67</v>
      </c>
      <c r="K3607">
        <v>346.87479999999999</v>
      </c>
      <c r="L3607" t="str">
        <v>#N/A N/A</v>
      </c>
      <c r="M3607" t="str">
        <v>#N/A N/A</v>
      </c>
      <c r="N3607">
        <v>1340.08</v>
      </c>
      <c r="O3607">
        <v>2.6720000000000002</v>
      </c>
      <c r="P3607">
        <v>5.9950000000000001</v>
      </c>
      <c r="Q3607">
        <v>5.3</v>
      </c>
      <c r="R3607">
        <v>1.43</v>
      </c>
      <c r="S3607">
        <v>2.0499999999999998</v>
      </c>
      <c r="T3607">
        <v>1.58</v>
      </c>
      <c r="U3607">
        <v>679</v>
      </c>
      <c r="V3607">
        <v>2166.58</v>
      </c>
      <c r="W3607">
        <v>5139.8100000000004</v>
      </c>
      <c r="X3607">
        <v>9115.2900000000009</v>
      </c>
      <c r="Y3607">
        <v>2025.05</v>
      </c>
      <c r="Z3607">
        <v>16664.82</v>
      </c>
    </row>
    <row r="3608" spans="2:26" x14ac:dyDescent="0.25">
      <c r="B3608" s="3">
        <v>42577</v>
      </c>
      <c r="C3608">
        <v>384.45</v>
      </c>
      <c r="D3608">
        <v>5.1788999999999996</v>
      </c>
      <c r="E3608">
        <v>94.09</v>
      </c>
      <c r="F3608">
        <v>97.344800000000006</v>
      </c>
      <c r="G3608">
        <v>97.156000000000006</v>
      </c>
      <c r="H3608">
        <v>1134.95</v>
      </c>
      <c r="I3608">
        <v>1.0986</v>
      </c>
      <c r="J3608">
        <v>6.6719999999999997</v>
      </c>
      <c r="K3608">
        <v>347.18790000000001</v>
      </c>
      <c r="L3608" t="str">
        <v>#N/A N/A</v>
      </c>
      <c r="M3608" t="str">
        <v>#N/A N/A</v>
      </c>
      <c r="N3608">
        <v>1320.26</v>
      </c>
      <c r="O3608">
        <v>2.7120000000000002</v>
      </c>
      <c r="P3608">
        <v>5.9950000000000001</v>
      </c>
      <c r="Q3608">
        <v>5.21</v>
      </c>
      <c r="R3608">
        <v>1.42</v>
      </c>
      <c r="S3608">
        <v>2.04</v>
      </c>
      <c r="T3608">
        <v>1.58</v>
      </c>
      <c r="U3608">
        <v>696</v>
      </c>
      <c r="V3608">
        <v>2169.1799999999998</v>
      </c>
      <c r="W3608">
        <v>5110.05</v>
      </c>
      <c r="X3608">
        <v>9062.25</v>
      </c>
      <c r="Y3608">
        <v>2027.34</v>
      </c>
      <c r="Z3608">
        <v>16383.04</v>
      </c>
    </row>
    <row r="3609" spans="2:26" x14ac:dyDescent="0.25">
      <c r="B3609" s="3">
        <v>42576</v>
      </c>
      <c r="C3609">
        <v>378.16</v>
      </c>
      <c r="D3609">
        <v>5.1307</v>
      </c>
      <c r="E3609">
        <v>94.09</v>
      </c>
      <c r="F3609">
        <v>97.319500000000005</v>
      </c>
      <c r="G3609">
        <v>97.286000000000001</v>
      </c>
      <c r="H3609">
        <v>1136.77</v>
      </c>
      <c r="I3609">
        <v>1.0994999999999999</v>
      </c>
      <c r="J3609">
        <v>6.6798999999999999</v>
      </c>
      <c r="K3609">
        <v>347.53210000000001</v>
      </c>
      <c r="L3609" t="str">
        <v>#N/A N/A</v>
      </c>
      <c r="M3609" t="str">
        <v>#N/A N/A</v>
      </c>
      <c r="N3609">
        <v>1315.6</v>
      </c>
      <c r="O3609">
        <v>2.7469999999999999</v>
      </c>
      <c r="P3609">
        <v>5.9950000000000001</v>
      </c>
      <c r="Q3609">
        <v>5.17</v>
      </c>
      <c r="R3609">
        <v>1.41</v>
      </c>
      <c r="S3609">
        <v>2.02</v>
      </c>
      <c r="T3609">
        <v>1.58</v>
      </c>
      <c r="U3609">
        <v>709</v>
      </c>
      <c r="V3609">
        <v>2168.48</v>
      </c>
      <c r="W3609">
        <v>5097.63</v>
      </c>
      <c r="X3609">
        <v>9034.76</v>
      </c>
      <c r="Y3609">
        <v>2012.32</v>
      </c>
      <c r="Z3609">
        <v>16620.29</v>
      </c>
    </row>
    <row r="3610" spans="2:26" x14ac:dyDescent="0.25">
      <c r="B3610" s="3">
        <v>42575</v>
      </c>
      <c r="C3610">
        <v>377.18</v>
      </c>
      <c r="D3610">
        <v>5.1489000000000003</v>
      </c>
      <c r="E3610">
        <v>94.07</v>
      </c>
      <c r="F3610">
        <v>97.275199999999998</v>
      </c>
      <c r="G3610">
        <v>97.466999999999999</v>
      </c>
      <c r="H3610">
        <v>1134.45</v>
      </c>
      <c r="I3610">
        <v>1.0976999999999999</v>
      </c>
      <c r="J3610">
        <v>6.6795</v>
      </c>
      <c r="K3610">
        <v>348.95589999999999</v>
      </c>
      <c r="L3610" t="str">
        <v>#N/A N/A</v>
      </c>
      <c r="M3610" t="str">
        <v>#N/A N/A</v>
      </c>
      <c r="N3610">
        <v>1322.73</v>
      </c>
      <c r="O3610">
        <v>2.7770000000000001</v>
      </c>
      <c r="P3610">
        <v>5.9550000000000001</v>
      </c>
      <c r="Q3610">
        <v>5.2</v>
      </c>
      <c r="R3610">
        <v>1.41</v>
      </c>
      <c r="S3610">
        <v>2.02</v>
      </c>
      <c r="T3610">
        <v>1.58</v>
      </c>
      <c r="U3610">
        <v>718</v>
      </c>
      <c r="V3610">
        <v>2175.0300000000002</v>
      </c>
      <c r="W3610">
        <v>5100.16</v>
      </c>
      <c r="X3610">
        <v>9031.93</v>
      </c>
      <c r="Y3610">
        <v>2010.34</v>
      </c>
      <c r="Z3610">
        <v>16627.25</v>
      </c>
    </row>
    <row r="3611" spans="2:26" x14ac:dyDescent="0.25">
      <c r="B3611" s="3">
        <v>42574</v>
      </c>
      <c r="C3611">
        <v>377.18</v>
      </c>
      <c r="D3611">
        <v>5.1489000000000003</v>
      </c>
      <c r="E3611">
        <v>94.07</v>
      </c>
      <c r="F3611">
        <v>97.275199999999998</v>
      </c>
      <c r="G3611">
        <v>97.466999999999999</v>
      </c>
      <c r="H3611">
        <v>1134.45</v>
      </c>
      <c r="I3611">
        <v>1.0976999999999999</v>
      </c>
      <c r="J3611">
        <v>6.6795</v>
      </c>
      <c r="K3611">
        <v>348.95589999999999</v>
      </c>
      <c r="L3611" t="str">
        <v>#N/A N/A</v>
      </c>
      <c r="M3611" t="str">
        <v>#N/A N/A</v>
      </c>
      <c r="N3611">
        <v>1322.73</v>
      </c>
      <c r="O3611">
        <v>2.7770000000000001</v>
      </c>
      <c r="P3611">
        <v>5.9550000000000001</v>
      </c>
      <c r="Q3611">
        <v>5.2</v>
      </c>
      <c r="R3611">
        <v>1.41</v>
      </c>
      <c r="S3611">
        <v>2.02</v>
      </c>
      <c r="T3611">
        <v>1.58</v>
      </c>
      <c r="U3611">
        <v>718</v>
      </c>
      <c r="V3611">
        <v>2175.0300000000002</v>
      </c>
      <c r="W3611">
        <v>5100.16</v>
      </c>
      <c r="X3611">
        <v>9031.93</v>
      </c>
      <c r="Y3611">
        <v>2010.34</v>
      </c>
      <c r="Z3611">
        <v>16627.25</v>
      </c>
    </row>
    <row r="3612" spans="2:26" x14ac:dyDescent="0.25">
      <c r="B3612" s="3">
        <v>42573</v>
      </c>
      <c r="C3612">
        <v>377.18</v>
      </c>
      <c r="D3612">
        <v>5.1489000000000003</v>
      </c>
      <c r="E3612">
        <v>94.03</v>
      </c>
      <c r="F3612">
        <v>97.275199999999998</v>
      </c>
      <c r="G3612">
        <v>97.466999999999999</v>
      </c>
      <c r="H3612">
        <v>1134.45</v>
      </c>
      <c r="I3612">
        <v>1.0976999999999999</v>
      </c>
      <c r="J3612">
        <v>6.6795</v>
      </c>
      <c r="K3612">
        <v>348.95589999999999</v>
      </c>
      <c r="L3612" t="str">
        <v>#N/A N/A</v>
      </c>
      <c r="M3612" t="str">
        <v>#N/A N/A</v>
      </c>
      <c r="N3612">
        <v>1322.73</v>
      </c>
      <c r="O3612">
        <v>2.7770000000000001</v>
      </c>
      <c r="P3612">
        <v>5.9550000000000001</v>
      </c>
      <c r="Q3612">
        <v>5.2</v>
      </c>
      <c r="R3612">
        <v>1.41</v>
      </c>
      <c r="S3612">
        <v>2.02</v>
      </c>
      <c r="T3612">
        <v>1.58</v>
      </c>
      <c r="U3612">
        <v>718</v>
      </c>
      <c r="V3612">
        <v>2175.0300000000002</v>
      </c>
      <c r="W3612">
        <v>5100.16</v>
      </c>
      <c r="X3612">
        <v>9031.93</v>
      </c>
      <c r="Y3612">
        <v>2010.34</v>
      </c>
      <c r="Z3612">
        <v>16627.25</v>
      </c>
    </row>
    <row r="3613" spans="2:26" x14ac:dyDescent="0.25">
      <c r="B3613" s="3">
        <v>42572</v>
      </c>
      <c r="C3613">
        <v>378.68</v>
      </c>
      <c r="D3613">
        <v>5.1649000000000003</v>
      </c>
      <c r="E3613">
        <v>94.03</v>
      </c>
      <c r="F3613">
        <v>97.255600000000001</v>
      </c>
      <c r="G3613">
        <v>97</v>
      </c>
      <c r="H3613">
        <v>1136.1300000000001</v>
      </c>
      <c r="I3613">
        <v>1.1026</v>
      </c>
      <c r="J3613">
        <v>6.6755000000000004</v>
      </c>
      <c r="K3613">
        <v>347.86430000000001</v>
      </c>
      <c r="L3613" t="str">
        <v>#N/A N/A</v>
      </c>
      <c r="M3613" t="str">
        <v>#N/A N/A</v>
      </c>
      <c r="N3613">
        <v>1331.43</v>
      </c>
      <c r="O3613">
        <v>2.6920000000000002</v>
      </c>
      <c r="P3613">
        <v>5.875</v>
      </c>
      <c r="Q3613">
        <v>5.21</v>
      </c>
      <c r="R3613">
        <v>1.41</v>
      </c>
      <c r="S3613">
        <v>2.02</v>
      </c>
      <c r="T3613">
        <v>1.59</v>
      </c>
      <c r="U3613">
        <v>726</v>
      </c>
      <c r="V3613">
        <v>2165.17</v>
      </c>
      <c r="W3613">
        <v>5073.8999999999996</v>
      </c>
      <c r="X3613">
        <v>9057.08</v>
      </c>
      <c r="Y3613">
        <v>2012.22</v>
      </c>
      <c r="Z3613">
        <v>16810.22</v>
      </c>
    </row>
    <row r="3614" spans="2:26" x14ac:dyDescent="0.25">
      <c r="B3614" s="3">
        <v>42571</v>
      </c>
      <c r="C3614">
        <v>375.48</v>
      </c>
      <c r="D3614">
        <v>5.1608000000000001</v>
      </c>
      <c r="E3614">
        <v>93.99</v>
      </c>
      <c r="F3614">
        <v>97.200599999999994</v>
      </c>
      <c r="G3614">
        <v>97.200999999999993</v>
      </c>
      <c r="H3614">
        <v>1140.45</v>
      </c>
      <c r="I3614">
        <v>1.1014999999999999</v>
      </c>
      <c r="J3614">
        <v>6.6778000000000004</v>
      </c>
      <c r="K3614">
        <v>350.5874</v>
      </c>
      <c r="L3614" t="str">
        <v>#N/A N/A</v>
      </c>
      <c r="M3614" t="str">
        <v>#N/A N/A</v>
      </c>
      <c r="N3614">
        <v>1316.06</v>
      </c>
      <c r="O3614">
        <v>2.6579999999999999</v>
      </c>
      <c r="P3614">
        <v>5.79</v>
      </c>
      <c r="Q3614">
        <v>5.21</v>
      </c>
      <c r="R3614">
        <v>1.42</v>
      </c>
      <c r="S3614">
        <v>2.0299999999999998</v>
      </c>
      <c r="T3614">
        <v>1.59</v>
      </c>
      <c r="U3614">
        <v>736</v>
      </c>
      <c r="V3614">
        <v>2173.02</v>
      </c>
      <c r="W3614">
        <v>5089.93</v>
      </c>
      <c r="X3614">
        <v>9023.11</v>
      </c>
      <c r="Y3614">
        <v>2015.46</v>
      </c>
      <c r="Z3614">
        <v>16681.89</v>
      </c>
    </row>
    <row r="3615" spans="2:26" x14ac:dyDescent="0.25">
      <c r="B3615" s="3">
        <v>42570</v>
      </c>
      <c r="C3615">
        <v>378.64</v>
      </c>
      <c r="D3615">
        <v>5.1978999999999997</v>
      </c>
      <c r="E3615">
        <v>93.93</v>
      </c>
      <c r="F3615">
        <v>97.171099999999996</v>
      </c>
      <c r="G3615">
        <v>97.063000000000002</v>
      </c>
      <c r="H3615">
        <v>1135.55</v>
      </c>
      <c r="I3615">
        <v>1.1021000000000001</v>
      </c>
      <c r="J3615">
        <v>6.6962999999999999</v>
      </c>
      <c r="K3615">
        <v>351.23099999999999</v>
      </c>
      <c r="L3615" t="str">
        <v>#N/A N/A</v>
      </c>
      <c r="M3615" t="str">
        <v>#N/A N/A</v>
      </c>
      <c r="N3615">
        <v>1332.01</v>
      </c>
      <c r="O3615">
        <v>2.7280000000000002</v>
      </c>
      <c r="P3615">
        <v>5.7450000000000001</v>
      </c>
      <c r="Q3615">
        <v>5.25</v>
      </c>
      <c r="R3615">
        <v>1.43</v>
      </c>
      <c r="S3615">
        <v>2.0299999999999998</v>
      </c>
      <c r="T3615">
        <v>1.61</v>
      </c>
      <c r="U3615">
        <v>746</v>
      </c>
      <c r="V3615">
        <v>2163.7800000000002</v>
      </c>
      <c r="W3615">
        <v>5036.37</v>
      </c>
      <c r="X3615">
        <v>8988.7900000000009</v>
      </c>
      <c r="Y3615">
        <v>2016.89</v>
      </c>
      <c r="Z3615">
        <v>16723.310000000001</v>
      </c>
    </row>
    <row r="3616" spans="2:26" x14ac:dyDescent="0.25">
      <c r="B3616" s="3">
        <v>42569</v>
      </c>
      <c r="C3616">
        <v>376.13</v>
      </c>
      <c r="D3616">
        <v>5.1909000000000001</v>
      </c>
      <c r="E3616">
        <v>93.85</v>
      </c>
      <c r="F3616">
        <v>97.147000000000006</v>
      </c>
      <c r="G3616">
        <v>96.561999999999998</v>
      </c>
      <c r="H3616">
        <v>1136.47</v>
      </c>
      <c r="I3616">
        <v>1.1074999999999999</v>
      </c>
      <c r="J3616">
        <v>6.7045000000000003</v>
      </c>
      <c r="K3616">
        <v>348.84390000000002</v>
      </c>
      <c r="L3616" t="str">
        <v>#N/A N/A</v>
      </c>
      <c r="M3616" t="str">
        <v>#N/A N/A</v>
      </c>
      <c r="N3616">
        <v>1328.85</v>
      </c>
      <c r="O3616">
        <v>2.722</v>
      </c>
      <c r="P3616">
        <v>5.65</v>
      </c>
      <c r="Q3616">
        <v>5.23</v>
      </c>
      <c r="R3616">
        <v>1.43</v>
      </c>
      <c r="S3616">
        <v>2.0299999999999998</v>
      </c>
      <c r="T3616">
        <v>1.61</v>
      </c>
      <c r="U3616">
        <v>748</v>
      </c>
      <c r="V3616">
        <v>2166.89</v>
      </c>
      <c r="W3616">
        <v>5055.78</v>
      </c>
      <c r="X3616">
        <v>9090.9500000000007</v>
      </c>
      <c r="Y3616">
        <v>2021.11</v>
      </c>
      <c r="Z3616">
        <v>16497.849999999999</v>
      </c>
    </row>
    <row r="3617" spans="2:26" x14ac:dyDescent="0.25">
      <c r="B3617" s="3">
        <v>42568</v>
      </c>
      <c r="C3617">
        <v>373.08</v>
      </c>
      <c r="D3617">
        <v>5.1736000000000004</v>
      </c>
      <c r="E3617">
        <v>93.8</v>
      </c>
      <c r="F3617">
        <v>97.124099999999999</v>
      </c>
      <c r="G3617">
        <v>96.58</v>
      </c>
      <c r="H3617">
        <v>1133.27</v>
      </c>
      <c r="I3617">
        <v>1.1034999999999999</v>
      </c>
      <c r="J3617">
        <v>6.6935000000000002</v>
      </c>
      <c r="K3617">
        <v>347.48410000000001</v>
      </c>
      <c r="L3617" t="str">
        <v>#N/A N/A</v>
      </c>
      <c r="M3617" t="str">
        <v>#N/A N/A</v>
      </c>
      <c r="N3617">
        <v>1337.45</v>
      </c>
      <c r="O3617">
        <v>2.7559999999999998</v>
      </c>
      <c r="P3617">
        <v>5.2750000000000004</v>
      </c>
      <c r="Q3617">
        <v>5.2</v>
      </c>
      <c r="R3617">
        <v>1.44</v>
      </c>
      <c r="S3617">
        <v>2.04</v>
      </c>
      <c r="T3617">
        <v>1.62</v>
      </c>
      <c r="U3617">
        <v>745</v>
      </c>
      <c r="V3617">
        <v>2161.7399999999998</v>
      </c>
      <c r="W3617">
        <v>5029.59</v>
      </c>
      <c r="X3617">
        <v>9049.66</v>
      </c>
      <c r="Y3617">
        <v>2017.26</v>
      </c>
      <c r="Z3617">
        <v>16497.849999999999</v>
      </c>
    </row>
    <row r="3618" spans="2:26" x14ac:dyDescent="0.25">
      <c r="B3618" s="3">
        <v>42567</v>
      </c>
      <c r="C3618">
        <v>373.08</v>
      </c>
      <c r="D3618">
        <v>5.1736000000000004</v>
      </c>
      <c r="E3618">
        <v>93.8</v>
      </c>
      <c r="F3618">
        <v>97.124099999999999</v>
      </c>
      <c r="G3618">
        <v>96.58</v>
      </c>
      <c r="H3618">
        <v>1133.27</v>
      </c>
      <c r="I3618">
        <v>1.1034999999999999</v>
      </c>
      <c r="J3618">
        <v>6.6935000000000002</v>
      </c>
      <c r="K3618">
        <v>347.48410000000001</v>
      </c>
      <c r="L3618" t="str">
        <v>#N/A N/A</v>
      </c>
      <c r="M3618" t="str">
        <v>#N/A N/A</v>
      </c>
      <c r="N3618">
        <v>1337.45</v>
      </c>
      <c r="O3618">
        <v>2.7559999999999998</v>
      </c>
      <c r="P3618">
        <v>5.2750000000000004</v>
      </c>
      <c r="Q3618">
        <v>5.2</v>
      </c>
      <c r="R3618">
        <v>1.44</v>
      </c>
      <c r="S3618">
        <v>2.04</v>
      </c>
      <c r="T3618">
        <v>1.62</v>
      </c>
      <c r="U3618">
        <v>745</v>
      </c>
      <c r="V3618">
        <v>2161.7399999999998</v>
      </c>
      <c r="W3618">
        <v>5029.59</v>
      </c>
      <c r="X3618">
        <v>9049.66</v>
      </c>
      <c r="Y3618">
        <v>2017.26</v>
      </c>
      <c r="Z3618">
        <v>16497.849999999999</v>
      </c>
    </row>
    <row r="3619" spans="2:26" x14ac:dyDescent="0.25">
      <c r="B3619" s="3">
        <v>42566</v>
      </c>
      <c r="C3619">
        <v>373.08</v>
      </c>
      <c r="D3619">
        <v>5.1736000000000004</v>
      </c>
      <c r="E3619">
        <v>93.77</v>
      </c>
      <c r="F3619">
        <v>97.124099999999999</v>
      </c>
      <c r="G3619">
        <v>96.58</v>
      </c>
      <c r="H3619">
        <v>1133.27</v>
      </c>
      <c r="I3619">
        <v>1.1034999999999999</v>
      </c>
      <c r="J3619">
        <v>6.6935000000000002</v>
      </c>
      <c r="K3619">
        <v>347.48410000000001</v>
      </c>
      <c r="L3619" t="str">
        <v>#N/A N/A</v>
      </c>
      <c r="M3619" t="str">
        <v>#N/A N/A</v>
      </c>
      <c r="N3619">
        <v>1337.45</v>
      </c>
      <c r="O3619">
        <v>2.7559999999999998</v>
      </c>
      <c r="P3619">
        <v>5.2750000000000004</v>
      </c>
      <c r="Q3619">
        <v>5.2</v>
      </c>
      <c r="R3619">
        <v>1.44</v>
      </c>
      <c r="S3619">
        <v>2.04</v>
      </c>
      <c r="T3619">
        <v>1.62</v>
      </c>
      <c r="U3619">
        <v>745</v>
      </c>
      <c r="V3619">
        <v>2161.7399999999998</v>
      </c>
      <c r="W3619">
        <v>5029.59</v>
      </c>
      <c r="X3619">
        <v>9049.66</v>
      </c>
      <c r="Y3619">
        <v>2017.26</v>
      </c>
      <c r="Z3619">
        <v>16497.849999999999</v>
      </c>
    </row>
    <row r="3620" spans="2:26" x14ac:dyDescent="0.25">
      <c r="B3620" s="3">
        <v>42565</v>
      </c>
      <c r="C3620">
        <v>377.25</v>
      </c>
      <c r="D3620">
        <v>5.2144000000000004</v>
      </c>
      <c r="E3620">
        <v>93.72</v>
      </c>
      <c r="F3620">
        <v>97.087699999999998</v>
      </c>
      <c r="G3620">
        <v>96.076999999999998</v>
      </c>
      <c r="H3620">
        <v>1138.28</v>
      </c>
      <c r="I3620">
        <v>1.1120000000000001</v>
      </c>
      <c r="J3620">
        <v>6.6835000000000004</v>
      </c>
      <c r="K3620">
        <v>348.24860000000001</v>
      </c>
      <c r="L3620" t="str">
        <v>#N/A N/A</v>
      </c>
      <c r="M3620" t="str">
        <v>#N/A N/A</v>
      </c>
      <c r="N3620">
        <v>1335.23</v>
      </c>
      <c r="O3620">
        <v>2.7269999999999999</v>
      </c>
      <c r="P3620">
        <v>5.2750000000000004</v>
      </c>
      <c r="Q3620">
        <v>5.25</v>
      </c>
      <c r="R3620">
        <v>1.44</v>
      </c>
      <c r="S3620">
        <v>2.0299999999999998</v>
      </c>
      <c r="T3620">
        <v>1.62</v>
      </c>
      <c r="U3620">
        <v>738</v>
      </c>
      <c r="V3620">
        <v>2163.75</v>
      </c>
      <c r="W3620">
        <v>5034.0600000000004</v>
      </c>
      <c r="X3620">
        <v>9010.1</v>
      </c>
      <c r="Y3620">
        <v>2008.77</v>
      </c>
      <c r="Z3620">
        <v>16385.89</v>
      </c>
    </row>
    <row r="3621" spans="2:26" x14ac:dyDescent="0.25">
      <c r="B3621" s="3">
        <v>42564</v>
      </c>
      <c r="C3621">
        <v>381.96</v>
      </c>
      <c r="D3621">
        <v>5.2812000000000001</v>
      </c>
      <c r="E3621">
        <v>93.65</v>
      </c>
      <c r="F3621">
        <v>97.056600000000003</v>
      </c>
      <c r="G3621">
        <v>96.215999999999994</v>
      </c>
      <c r="H3621">
        <v>1146.4000000000001</v>
      </c>
      <c r="I3621">
        <v>1.109</v>
      </c>
      <c r="J3621">
        <v>6.6886999999999999</v>
      </c>
      <c r="K3621">
        <v>350.96640000000002</v>
      </c>
      <c r="L3621" t="str">
        <v>#N/A N/A</v>
      </c>
      <c r="M3621" t="str">
        <v>#N/A N/A</v>
      </c>
      <c r="N3621">
        <v>1342.64</v>
      </c>
      <c r="O3621">
        <v>2.7370000000000001</v>
      </c>
      <c r="P3621">
        <v>5.2649999999999997</v>
      </c>
      <c r="Q3621">
        <v>5.32</v>
      </c>
      <c r="R3621">
        <v>1.45</v>
      </c>
      <c r="S3621">
        <v>2.04</v>
      </c>
      <c r="T3621">
        <v>1.63</v>
      </c>
      <c r="U3621">
        <v>726</v>
      </c>
      <c r="V3621">
        <v>2152.4299999999998</v>
      </c>
      <c r="W3621">
        <v>5005.7299999999996</v>
      </c>
      <c r="X3621">
        <v>8909.06</v>
      </c>
      <c r="Y3621">
        <v>2005.55</v>
      </c>
      <c r="Z3621">
        <v>16231.43</v>
      </c>
    </row>
    <row r="3622" spans="2:26" x14ac:dyDescent="0.25">
      <c r="B3622" s="3">
        <v>42563</v>
      </c>
      <c r="C3622">
        <v>378.31</v>
      </c>
      <c r="D3622">
        <v>5.25</v>
      </c>
      <c r="E3622">
        <v>93.51</v>
      </c>
      <c r="F3622">
        <v>96.9773</v>
      </c>
      <c r="G3622">
        <v>96.441000000000003</v>
      </c>
      <c r="H3622">
        <v>1148.05</v>
      </c>
      <c r="I3622">
        <v>1.1061000000000001</v>
      </c>
      <c r="J3622">
        <v>6.6885000000000003</v>
      </c>
      <c r="K3622">
        <v>347.08179999999999</v>
      </c>
      <c r="L3622" t="str">
        <v>#N/A N/A</v>
      </c>
      <c r="M3622" t="str">
        <v>#N/A N/A</v>
      </c>
      <c r="N3622">
        <v>1333.1</v>
      </c>
      <c r="O3622">
        <v>2.734</v>
      </c>
      <c r="P3622">
        <v>5.2549999999999999</v>
      </c>
      <c r="Q3622">
        <v>5.25</v>
      </c>
      <c r="R3622">
        <v>1.46</v>
      </c>
      <c r="S3622">
        <v>2.0499999999999998</v>
      </c>
      <c r="T3622">
        <v>1.64</v>
      </c>
      <c r="U3622">
        <v>711</v>
      </c>
      <c r="V3622">
        <v>2152.14</v>
      </c>
      <c r="W3622">
        <v>5022.82</v>
      </c>
      <c r="X3622">
        <v>8855.31</v>
      </c>
      <c r="Y3622">
        <v>1991.23</v>
      </c>
      <c r="Z3622">
        <v>16095.65</v>
      </c>
    </row>
    <row r="3623" spans="2:26" x14ac:dyDescent="0.25">
      <c r="B3623" s="3">
        <v>42562</v>
      </c>
      <c r="C3623">
        <v>383.97</v>
      </c>
      <c r="D3623">
        <v>5.4013</v>
      </c>
      <c r="E3623">
        <v>93.41</v>
      </c>
      <c r="F3623">
        <v>96.847499999999997</v>
      </c>
      <c r="G3623">
        <v>96.570999999999998</v>
      </c>
      <c r="H3623">
        <v>1147.23</v>
      </c>
      <c r="I3623">
        <v>1.1057999999999999</v>
      </c>
      <c r="J3623">
        <v>6.6959999999999997</v>
      </c>
      <c r="K3623">
        <v>347.78590000000003</v>
      </c>
      <c r="L3623" t="str">
        <v>#N/A N/A</v>
      </c>
      <c r="M3623" t="str">
        <v>#N/A N/A</v>
      </c>
      <c r="N3623">
        <v>1355.4</v>
      </c>
      <c r="O3623">
        <v>2.702</v>
      </c>
      <c r="P3623">
        <v>5.2450000000000001</v>
      </c>
      <c r="Q3623">
        <v>5.43</v>
      </c>
      <c r="R3623">
        <v>1.49</v>
      </c>
      <c r="S3623">
        <v>2.08</v>
      </c>
      <c r="T3623">
        <v>1.64</v>
      </c>
      <c r="U3623">
        <v>704</v>
      </c>
      <c r="V3623">
        <v>2137.16</v>
      </c>
      <c r="W3623">
        <v>4988.6400000000003</v>
      </c>
      <c r="X3623">
        <v>8703</v>
      </c>
      <c r="Y3623">
        <v>1988.54</v>
      </c>
      <c r="Z3623">
        <v>15708.82</v>
      </c>
    </row>
    <row r="3624" spans="2:26" x14ac:dyDescent="0.25">
      <c r="B3624" s="3">
        <v>42561</v>
      </c>
      <c r="C3624">
        <v>396.52</v>
      </c>
      <c r="D3624">
        <v>5.5762999999999998</v>
      </c>
      <c r="E3624">
        <v>93.32</v>
      </c>
      <c r="F3624">
        <v>96.890199999999993</v>
      </c>
      <c r="G3624">
        <v>96.302000000000007</v>
      </c>
      <c r="H3624">
        <v>1161.77</v>
      </c>
      <c r="I3624">
        <v>1.1051</v>
      </c>
      <c r="J3624">
        <v>6.6908000000000003</v>
      </c>
      <c r="K3624">
        <v>348.38200000000001</v>
      </c>
      <c r="L3624" t="str">
        <v>#N/A N/A</v>
      </c>
      <c r="M3624" t="str">
        <v>#N/A N/A</v>
      </c>
      <c r="N3624">
        <v>1366.33</v>
      </c>
      <c r="O3624">
        <v>2.8010000000000002</v>
      </c>
      <c r="P3624">
        <v>5.2249999999999996</v>
      </c>
      <c r="Q3624">
        <v>5.64</v>
      </c>
      <c r="R3624">
        <v>1.51</v>
      </c>
      <c r="S3624">
        <v>2.12</v>
      </c>
      <c r="T3624">
        <v>1.65</v>
      </c>
      <c r="U3624">
        <v>703</v>
      </c>
      <c r="V3624">
        <v>2129.9</v>
      </c>
      <c r="W3624">
        <v>4956.76</v>
      </c>
      <c r="X3624">
        <v>8534.7900000000009</v>
      </c>
      <c r="Y3624">
        <v>1963.1</v>
      </c>
      <c r="Z3624">
        <v>15106.98</v>
      </c>
    </row>
    <row r="3625" spans="2:26" x14ac:dyDescent="0.25">
      <c r="B3625" s="3">
        <v>42560</v>
      </c>
      <c r="C3625">
        <v>396.52</v>
      </c>
      <c r="D3625">
        <v>5.5762999999999998</v>
      </c>
      <c r="E3625">
        <v>93.32</v>
      </c>
      <c r="F3625">
        <v>96.890199999999993</v>
      </c>
      <c r="G3625">
        <v>96.302000000000007</v>
      </c>
      <c r="H3625">
        <v>1161.77</v>
      </c>
      <c r="I3625">
        <v>1.1051</v>
      </c>
      <c r="J3625">
        <v>6.6908000000000003</v>
      </c>
      <c r="K3625">
        <v>348.38200000000001</v>
      </c>
      <c r="L3625" t="str">
        <v>#N/A N/A</v>
      </c>
      <c r="M3625" t="str">
        <v>#N/A N/A</v>
      </c>
      <c r="N3625">
        <v>1366.33</v>
      </c>
      <c r="O3625">
        <v>2.8010000000000002</v>
      </c>
      <c r="P3625">
        <v>5.2249999999999996</v>
      </c>
      <c r="Q3625">
        <v>5.64</v>
      </c>
      <c r="R3625">
        <v>1.51</v>
      </c>
      <c r="S3625">
        <v>2.12</v>
      </c>
      <c r="T3625">
        <v>1.65</v>
      </c>
      <c r="U3625">
        <v>703</v>
      </c>
      <c r="V3625">
        <v>2129.9</v>
      </c>
      <c r="W3625">
        <v>4956.76</v>
      </c>
      <c r="X3625">
        <v>8534.7900000000009</v>
      </c>
      <c r="Y3625">
        <v>1963.1</v>
      </c>
      <c r="Z3625">
        <v>15106.98</v>
      </c>
    </row>
    <row r="3626" spans="2:26" x14ac:dyDescent="0.25">
      <c r="B3626" s="3">
        <v>42559</v>
      </c>
      <c r="C3626">
        <v>396.52</v>
      </c>
      <c r="D3626">
        <v>5.5762999999999998</v>
      </c>
      <c r="E3626">
        <v>93.32</v>
      </c>
      <c r="F3626">
        <v>96.890199999999993</v>
      </c>
      <c r="G3626">
        <v>96.302000000000007</v>
      </c>
      <c r="H3626">
        <v>1161.77</v>
      </c>
      <c r="I3626">
        <v>1.1051</v>
      </c>
      <c r="J3626">
        <v>6.6908000000000003</v>
      </c>
      <c r="K3626">
        <v>348.38200000000001</v>
      </c>
      <c r="L3626" t="str">
        <v>#N/A N/A</v>
      </c>
      <c r="M3626" t="str">
        <v>#N/A N/A</v>
      </c>
      <c r="N3626">
        <v>1366.33</v>
      </c>
      <c r="O3626">
        <v>2.8010000000000002</v>
      </c>
      <c r="P3626">
        <v>5.2249999999999996</v>
      </c>
      <c r="Q3626">
        <v>5.64</v>
      </c>
      <c r="R3626">
        <v>1.51</v>
      </c>
      <c r="S3626">
        <v>2.12</v>
      </c>
      <c r="T3626">
        <v>1.65</v>
      </c>
      <c r="U3626">
        <v>703</v>
      </c>
      <c r="V3626">
        <v>2129.9</v>
      </c>
      <c r="W3626">
        <v>4956.76</v>
      </c>
      <c r="X3626">
        <v>8534.7900000000009</v>
      </c>
      <c r="Y3626">
        <v>1963.1</v>
      </c>
      <c r="Z3626">
        <v>15106.98</v>
      </c>
    </row>
    <row r="3627" spans="2:26" x14ac:dyDescent="0.25">
      <c r="B3627" s="3">
        <v>42558</v>
      </c>
      <c r="C3627">
        <v>401.05</v>
      </c>
      <c r="D3627">
        <v>5.6597</v>
      </c>
      <c r="E3627">
        <v>93.29</v>
      </c>
      <c r="F3627">
        <v>96.793300000000002</v>
      </c>
      <c r="G3627">
        <v>96.328000000000003</v>
      </c>
      <c r="H3627">
        <v>1154.55</v>
      </c>
      <c r="I3627">
        <v>1.1063000000000001</v>
      </c>
      <c r="J3627">
        <v>6.6820000000000004</v>
      </c>
      <c r="K3627">
        <v>344.04570000000001</v>
      </c>
      <c r="L3627" t="str">
        <v>#N/A N/A</v>
      </c>
      <c r="M3627" t="str">
        <v>#N/A N/A</v>
      </c>
      <c r="N3627">
        <v>1360.45</v>
      </c>
      <c r="O3627">
        <v>2.7770000000000001</v>
      </c>
      <c r="P3627">
        <v>5.1950000000000003</v>
      </c>
      <c r="Q3627">
        <v>5.77</v>
      </c>
      <c r="R3627">
        <v>1.53</v>
      </c>
      <c r="S3627">
        <v>2.13</v>
      </c>
      <c r="T3627">
        <v>1.65</v>
      </c>
      <c r="U3627">
        <v>699</v>
      </c>
      <c r="V3627">
        <v>2097.9</v>
      </c>
      <c r="W3627">
        <v>4876.8100000000004</v>
      </c>
      <c r="X3627">
        <v>8600.99</v>
      </c>
      <c r="Y3627">
        <v>1974.08</v>
      </c>
      <c r="Z3627">
        <v>15276.24</v>
      </c>
    </row>
    <row r="3628" spans="2:26" x14ac:dyDescent="0.25">
      <c r="B3628" s="3">
        <v>42557</v>
      </c>
      <c r="C3628">
        <v>403.15</v>
      </c>
      <c r="D3628">
        <v>5.7221000000000002</v>
      </c>
      <c r="E3628">
        <v>93.22</v>
      </c>
      <c r="F3628">
        <v>96.744</v>
      </c>
      <c r="G3628">
        <v>96.052999999999997</v>
      </c>
      <c r="H3628">
        <v>1165.6500000000001</v>
      </c>
      <c r="I3628">
        <v>1.1100000000000001</v>
      </c>
      <c r="J3628">
        <v>6.6886000000000001</v>
      </c>
      <c r="K3628">
        <v>348.12189999999998</v>
      </c>
      <c r="L3628" t="str">
        <v>#N/A N/A</v>
      </c>
      <c r="M3628" t="str">
        <v>#N/A N/A</v>
      </c>
      <c r="N3628">
        <v>1363.78</v>
      </c>
      <c r="O3628">
        <v>2.786</v>
      </c>
      <c r="P3628">
        <v>5.1950000000000003</v>
      </c>
      <c r="Q3628">
        <v>5.85</v>
      </c>
      <c r="R3628">
        <v>1.55</v>
      </c>
      <c r="S3628">
        <v>2.16</v>
      </c>
      <c r="T3628">
        <v>1.65</v>
      </c>
      <c r="U3628">
        <v>694</v>
      </c>
      <c r="V3628">
        <v>2099.73</v>
      </c>
      <c r="W3628">
        <v>4859.16</v>
      </c>
      <c r="X3628">
        <v>8503.14</v>
      </c>
      <c r="Y3628">
        <v>1953.12</v>
      </c>
      <c r="Z3628">
        <v>15378.99</v>
      </c>
    </row>
    <row r="3629" spans="2:26" x14ac:dyDescent="0.25">
      <c r="B3629" s="3">
        <v>42556</v>
      </c>
      <c r="C3629">
        <v>404.15</v>
      </c>
      <c r="D3629">
        <v>5.7438000000000002</v>
      </c>
      <c r="E3629">
        <v>93.2</v>
      </c>
      <c r="F3629">
        <v>96.719700000000003</v>
      </c>
      <c r="G3629">
        <v>96.165999999999997</v>
      </c>
      <c r="H3629">
        <v>1155.4000000000001</v>
      </c>
      <c r="I3629">
        <v>1.1075999999999999</v>
      </c>
      <c r="J3629">
        <v>6.6859999999999999</v>
      </c>
      <c r="K3629">
        <v>350.66579999999999</v>
      </c>
      <c r="L3629" t="str">
        <v>#N/A N/A</v>
      </c>
      <c r="M3629" t="str">
        <v>#N/A N/A</v>
      </c>
      <c r="N3629">
        <v>1356.45</v>
      </c>
      <c r="O3629">
        <v>2.7639999999999998</v>
      </c>
      <c r="P3629">
        <v>5.1950000000000003</v>
      </c>
      <c r="Q3629">
        <v>5.9</v>
      </c>
      <c r="R3629">
        <v>1.55</v>
      </c>
      <c r="S3629">
        <v>2.16</v>
      </c>
      <c r="T3629">
        <v>1.65</v>
      </c>
      <c r="U3629">
        <v>692</v>
      </c>
      <c r="V3629">
        <v>2088.5500000000002</v>
      </c>
      <c r="W3629">
        <v>4822.8999999999996</v>
      </c>
      <c r="X3629">
        <v>8643.31</v>
      </c>
      <c r="Y3629">
        <v>1989.85</v>
      </c>
      <c r="Z3629">
        <v>15669.33</v>
      </c>
    </row>
    <row r="3630" spans="2:26" x14ac:dyDescent="0.25">
      <c r="B3630" s="3">
        <v>42555</v>
      </c>
      <c r="C3630">
        <v>401.44</v>
      </c>
      <c r="D3630">
        <v>5.6929999999999996</v>
      </c>
      <c r="E3630">
        <v>93.17</v>
      </c>
      <c r="F3630">
        <v>96.683300000000003</v>
      </c>
      <c r="G3630">
        <v>95.649000000000001</v>
      </c>
      <c r="H3630">
        <v>1146.73</v>
      </c>
      <c r="I3630">
        <v>1.1153999999999999</v>
      </c>
      <c r="J3630">
        <v>6.6653000000000002</v>
      </c>
      <c r="K3630">
        <v>351.26299999999998</v>
      </c>
      <c r="L3630" t="str">
        <v>#N/A N/A</v>
      </c>
      <c r="M3630" t="str">
        <v>#N/A N/A</v>
      </c>
      <c r="N3630">
        <v>1350.79</v>
      </c>
      <c r="O3630">
        <v>2.9870000000000001</v>
      </c>
      <c r="P3630">
        <v>5.2149999999999999</v>
      </c>
      <c r="Q3630">
        <v>5.85</v>
      </c>
      <c r="R3630">
        <v>1.55</v>
      </c>
      <c r="S3630">
        <v>2.16</v>
      </c>
      <c r="T3630">
        <v>1.65</v>
      </c>
      <c r="U3630">
        <v>688</v>
      </c>
      <c r="V3630">
        <v>2102.9499999999998</v>
      </c>
      <c r="W3630">
        <v>4862.57</v>
      </c>
      <c r="X3630">
        <v>8802.35</v>
      </c>
      <c r="Y3630">
        <v>1995.3</v>
      </c>
      <c r="Z3630">
        <v>15775.8</v>
      </c>
    </row>
    <row r="3631" spans="2:26" x14ac:dyDescent="0.25">
      <c r="B3631" s="3">
        <v>42554</v>
      </c>
      <c r="C3631">
        <v>401.44</v>
      </c>
      <c r="D3631">
        <v>5.6989999999999998</v>
      </c>
      <c r="E3631">
        <v>93.17</v>
      </c>
      <c r="F3631">
        <v>96.487200000000001</v>
      </c>
      <c r="G3631">
        <v>95.649000000000001</v>
      </c>
      <c r="H3631">
        <v>1145.05</v>
      </c>
      <c r="I3631">
        <v>1.1135999999999999</v>
      </c>
      <c r="J3631">
        <v>6.6599000000000004</v>
      </c>
      <c r="K3631">
        <v>355.65940000000001</v>
      </c>
      <c r="L3631" t="str">
        <v>#N/A N/A</v>
      </c>
      <c r="M3631" t="str">
        <v>#N/A N/A</v>
      </c>
      <c r="N3631">
        <v>1341.35</v>
      </c>
      <c r="O3631">
        <v>2.9870000000000001</v>
      </c>
      <c r="P3631">
        <v>5.2149999999999999</v>
      </c>
      <c r="Q3631">
        <v>5.85</v>
      </c>
      <c r="R3631">
        <v>1.55</v>
      </c>
      <c r="S3631">
        <v>2.16</v>
      </c>
      <c r="T3631">
        <v>1.65</v>
      </c>
      <c r="U3631">
        <v>677</v>
      </c>
      <c r="V3631">
        <v>2102.9499999999998</v>
      </c>
      <c r="W3631">
        <v>4862.57</v>
      </c>
      <c r="X3631">
        <v>8712.89</v>
      </c>
      <c r="Y3631">
        <v>1987.32</v>
      </c>
      <c r="Z3631">
        <v>15682.48</v>
      </c>
    </row>
    <row r="3632" spans="2:26" x14ac:dyDescent="0.25">
      <c r="B3632" s="3">
        <v>42553</v>
      </c>
      <c r="C3632">
        <v>401.44</v>
      </c>
      <c r="D3632">
        <v>5.6989999999999998</v>
      </c>
      <c r="E3632">
        <v>93.17</v>
      </c>
      <c r="F3632">
        <v>96.487200000000001</v>
      </c>
      <c r="G3632">
        <v>95.649000000000001</v>
      </c>
      <c r="H3632">
        <v>1145.05</v>
      </c>
      <c r="I3632">
        <v>1.1135999999999999</v>
      </c>
      <c r="J3632">
        <v>6.6599000000000004</v>
      </c>
      <c r="K3632">
        <v>355.65940000000001</v>
      </c>
      <c r="L3632" t="str">
        <v>#N/A N/A</v>
      </c>
      <c r="M3632" t="str">
        <v>#N/A N/A</v>
      </c>
      <c r="N3632">
        <v>1341.35</v>
      </c>
      <c r="O3632">
        <v>2.9870000000000001</v>
      </c>
      <c r="P3632">
        <v>5.2149999999999999</v>
      </c>
      <c r="Q3632">
        <v>5.85</v>
      </c>
      <c r="R3632">
        <v>1.55</v>
      </c>
      <c r="S3632">
        <v>2.16</v>
      </c>
      <c r="T3632">
        <v>1.65</v>
      </c>
      <c r="U3632">
        <v>677</v>
      </c>
      <c r="V3632">
        <v>2102.9499999999998</v>
      </c>
      <c r="W3632">
        <v>4862.57</v>
      </c>
      <c r="X3632">
        <v>8712.89</v>
      </c>
      <c r="Y3632">
        <v>1987.32</v>
      </c>
      <c r="Z3632">
        <v>15682.48</v>
      </c>
    </row>
    <row r="3633" spans="2:26" x14ac:dyDescent="0.25">
      <c r="B3633" s="3">
        <v>42552</v>
      </c>
      <c r="C3633">
        <v>401.44</v>
      </c>
      <c r="D3633">
        <v>5.6989999999999998</v>
      </c>
      <c r="E3633">
        <v>93.18</v>
      </c>
      <c r="F3633">
        <v>96.487200000000001</v>
      </c>
      <c r="G3633">
        <v>95.649000000000001</v>
      </c>
      <c r="H3633">
        <v>1145.05</v>
      </c>
      <c r="I3633">
        <v>1.1135999999999999</v>
      </c>
      <c r="J3633">
        <v>6.6599000000000004</v>
      </c>
      <c r="K3633">
        <v>355.65940000000001</v>
      </c>
      <c r="L3633" t="str">
        <v>#N/A N/A</v>
      </c>
      <c r="M3633" t="str">
        <v>#N/A N/A</v>
      </c>
      <c r="N3633">
        <v>1341.35</v>
      </c>
      <c r="O3633">
        <v>2.9870000000000001</v>
      </c>
      <c r="P3633">
        <v>5.2149999999999999</v>
      </c>
      <c r="Q3633">
        <v>5.85</v>
      </c>
      <c r="R3633">
        <v>1.55</v>
      </c>
      <c r="S3633">
        <v>2.16</v>
      </c>
      <c r="T3633">
        <v>1.65</v>
      </c>
      <c r="U3633">
        <v>677</v>
      </c>
      <c r="V3633">
        <v>2102.9499999999998</v>
      </c>
      <c r="W3633">
        <v>4862.57</v>
      </c>
      <c r="X3633">
        <v>8712.89</v>
      </c>
      <c r="Y3633">
        <v>1987.32</v>
      </c>
      <c r="Z3633">
        <v>15682.48</v>
      </c>
    </row>
    <row r="3634" spans="2:26" x14ac:dyDescent="0.25">
      <c r="B3634" s="3">
        <v>42551</v>
      </c>
      <c r="C3634">
        <v>406.56</v>
      </c>
      <c r="D3634">
        <v>5.7823000000000002</v>
      </c>
      <c r="E3634">
        <v>93.2</v>
      </c>
      <c r="F3634">
        <v>96.473399999999998</v>
      </c>
      <c r="G3634">
        <v>96.143000000000001</v>
      </c>
      <c r="H3634">
        <v>1151.77</v>
      </c>
      <c r="I3634">
        <v>1.1106</v>
      </c>
      <c r="J3634">
        <v>6.6479999999999997</v>
      </c>
      <c r="K3634">
        <v>358.74759999999998</v>
      </c>
      <c r="L3634" t="str">
        <v>#N/A N/A</v>
      </c>
      <c r="M3634" t="str">
        <v>#N/A N/A</v>
      </c>
      <c r="N3634">
        <v>1321.9</v>
      </c>
      <c r="O3634">
        <v>2.9239999999999999</v>
      </c>
      <c r="P3634">
        <v>5.2149999999999999</v>
      </c>
      <c r="Q3634">
        <v>5.94</v>
      </c>
      <c r="R3634">
        <v>1.56</v>
      </c>
      <c r="S3634">
        <v>2.17</v>
      </c>
      <c r="T3634">
        <v>1.65</v>
      </c>
      <c r="U3634">
        <v>660</v>
      </c>
      <c r="V3634">
        <v>2098.86</v>
      </c>
      <c r="W3634">
        <v>4842.67</v>
      </c>
      <c r="X3634">
        <v>8712.89</v>
      </c>
      <c r="Y3634">
        <v>1970.35</v>
      </c>
      <c r="Z3634">
        <v>15575.92</v>
      </c>
    </row>
    <row r="3635" spans="2:26" x14ac:dyDescent="0.25">
      <c r="B3635" s="3">
        <v>42550</v>
      </c>
      <c r="C3635">
        <v>408.52</v>
      </c>
      <c r="D3635">
        <v>5.8411999999999997</v>
      </c>
      <c r="E3635">
        <v>93.11</v>
      </c>
      <c r="F3635">
        <v>96.424899999999994</v>
      </c>
      <c r="G3635">
        <v>95.769000000000005</v>
      </c>
      <c r="H3635">
        <v>1160.0999999999999</v>
      </c>
      <c r="I3635">
        <v>1.1125</v>
      </c>
      <c r="J3635">
        <v>6.6368</v>
      </c>
      <c r="K3635">
        <v>358.44540000000001</v>
      </c>
      <c r="L3635" t="str">
        <v>#N/A N/A</v>
      </c>
      <c r="M3635" t="str">
        <v>#N/A N/A</v>
      </c>
      <c r="N3635">
        <v>1319.15</v>
      </c>
      <c r="O3635">
        <v>2.863</v>
      </c>
      <c r="P3635">
        <v>5.24</v>
      </c>
      <c r="Q3635">
        <v>6.02</v>
      </c>
      <c r="R3635">
        <v>1.56</v>
      </c>
      <c r="S3635">
        <v>2.1800000000000002</v>
      </c>
      <c r="T3635">
        <v>1.66</v>
      </c>
      <c r="U3635">
        <v>640</v>
      </c>
      <c r="V3635">
        <v>2070.77</v>
      </c>
      <c r="W3635">
        <v>4779.25</v>
      </c>
      <c r="X3635">
        <v>8571.44</v>
      </c>
      <c r="Y3635">
        <v>1956.36</v>
      </c>
      <c r="Z3635">
        <v>15566.83</v>
      </c>
    </row>
    <row r="3636" spans="2:26" x14ac:dyDescent="0.25">
      <c r="B3636" s="3">
        <v>42549</v>
      </c>
      <c r="C3636">
        <v>424.18</v>
      </c>
      <c r="D3636">
        <v>5.9873000000000003</v>
      </c>
      <c r="E3636">
        <v>92.98</v>
      </c>
      <c r="F3636">
        <v>96.346999999999994</v>
      </c>
      <c r="G3636">
        <v>96.245000000000005</v>
      </c>
      <c r="H3636">
        <v>1171.25</v>
      </c>
      <c r="I3636">
        <v>1.1065</v>
      </c>
      <c r="J3636">
        <v>6.6481000000000003</v>
      </c>
      <c r="K3636">
        <v>353.50029999999998</v>
      </c>
      <c r="L3636" t="str">
        <v>#N/A N/A</v>
      </c>
      <c r="M3636" t="str">
        <v>#N/A N/A</v>
      </c>
      <c r="N3636">
        <v>1311.79</v>
      </c>
      <c r="O3636">
        <v>2.9169999999999998</v>
      </c>
      <c r="P3636">
        <v>5.24</v>
      </c>
      <c r="Q3636">
        <v>6.16</v>
      </c>
      <c r="R3636">
        <v>1.59</v>
      </c>
      <c r="S3636">
        <v>2.21</v>
      </c>
      <c r="T3636">
        <v>1.66</v>
      </c>
      <c r="U3636">
        <v>627</v>
      </c>
      <c r="V3636">
        <v>2036.09</v>
      </c>
      <c r="W3636">
        <v>4691.87</v>
      </c>
      <c r="X3636">
        <v>8536.16</v>
      </c>
      <c r="Y3636">
        <v>1936.22</v>
      </c>
      <c r="Z3636">
        <v>15323.14</v>
      </c>
    </row>
    <row r="3637" spans="2:26" x14ac:dyDescent="0.25">
      <c r="B3637" s="3">
        <v>42548</v>
      </c>
      <c r="C3637">
        <v>431.76</v>
      </c>
      <c r="D3637">
        <v>6.0167000000000002</v>
      </c>
      <c r="E3637">
        <v>92.99</v>
      </c>
      <c r="F3637">
        <v>96.507199999999997</v>
      </c>
      <c r="G3637">
        <v>96.543999999999997</v>
      </c>
      <c r="H3637">
        <v>1182.32</v>
      </c>
      <c r="I3637">
        <v>1.1025</v>
      </c>
      <c r="J3637">
        <v>6.6474000000000002</v>
      </c>
      <c r="K3637">
        <v>347.98239999999998</v>
      </c>
      <c r="L3637" t="str">
        <v>#N/A N/A</v>
      </c>
      <c r="M3637" t="str">
        <v>#N/A N/A</v>
      </c>
      <c r="N3637">
        <v>1324.6</v>
      </c>
      <c r="O3637">
        <v>2.7160000000000002</v>
      </c>
      <c r="P3637">
        <v>5.24</v>
      </c>
      <c r="Q3637">
        <v>6.16</v>
      </c>
      <c r="R3637">
        <v>1.59</v>
      </c>
      <c r="S3637">
        <v>2.2200000000000002</v>
      </c>
      <c r="T3637">
        <v>1.65</v>
      </c>
      <c r="U3637">
        <v>616</v>
      </c>
      <c r="V3637">
        <v>2000.54</v>
      </c>
      <c r="W3637">
        <v>4594.4399999999996</v>
      </c>
      <c r="X3637">
        <v>8567.2099999999991</v>
      </c>
      <c r="Y3637">
        <v>1926.85</v>
      </c>
      <c r="Z3637">
        <v>15309.21</v>
      </c>
    </row>
    <row r="3638" spans="2:26" x14ac:dyDescent="0.25">
      <c r="B3638" s="3">
        <v>42547</v>
      </c>
      <c r="C3638">
        <v>420.8</v>
      </c>
      <c r="D3638">
        <v>5.7878999999999996</v>
      </c>
      <c r="E3638">
        <v>93.18</v>
      </c>
      <c r="F3638">
        <v>96.891099999999994</v>
      </c>
      <c r="G3638">
        <v>95.447999999999993</v>
      </c>
      <c r="H3638">
        <v>1179.32</v>
      </c>
      <c r="I3638">
        <v>1.1116999999999999</v>
      </c>
      <c r="J3638">
        <v>6.6218000000000004</v>
      </c>
      <c r="K3638">
        <v>347.32049999999998</v>
      </c>
      <c r="L3638" t="str">
        <v>#N/A N/A</v>
      </c>
      <c r="M3638" t="str">
        <v>#N/A N/A</v>
      </c>
      <c r="N3638">
        <v>1315.75</v>
      </c>
      <c r="O3638">
        <v>2.6619999999999999</v>
      </c>
      <c r="P3638">
        <v>5.3049999999999997</v>
      </c>
      <c r="Q3638">
        <v>5.87</v>
      </c>
      <c r="R3638">
        <v>1.58</v>
      </c>
      <c r="S3638">
        <v>2.19</v>
      </c>
      <c r="T3638">
        <v>1.65</v>
      </c>
      <c r="U3638">
        <v>609</v>
      </c>
      <c r="V3638">
        <v>2037.41</v>
      </c>
      <c r="W3638">
        <v>4707.9799999999996</v>
      </c>
      <c r="X3638">
        <v>8530.1</v>
      </c>
      <c r="Y3638">
        <v>1925.24</v>
      </c>
      <c r="Z3638">
        <v>14952.02</v>
      </c>
    </row>
    <row r="3639" spans="2:26" x14ac:dyDescent="0.25">
      <c r="B3639" s="3">
        <v>42546</v>
      </c>
      <c r="C3639">
        <v>420.8</v>
      </c>
      <c r="D3639">
        <v>5.7878999999999996</v>
      </c>
      <c r="E3639">
        <v>93.18</v>
      </c>
      <c r="F3639">
        <v>96.891099999999994</v>
      </c>
      <c r="G3639">
        <v>95.447999999999993</v>
      </c>
      <c r="H3639">
        <v>1179.32</v>
      </c>
      <c r="I3639">
        <v>1.1116999999999999</v>
      </c>
      <c r="J3639">
        <v>6.6218000000000004</v>
      </c>
      <c r="K3639">
        <v>347.32049999999998</v>
      </c>
      <c r="L3639" t="str">
        <v>#N/A N/A</v>
      </c>
      <c r="M3639" t="str">
        <v>#N/A N/A</v>
      </c>
      <c r="N3639">
        <v>1315.75</v>
      </c>
      <c r="O3639">
        <v>2.6619999999999999</v>
      </c>
      <c r="P3639">
        <v>5.3049999999999997</v>
      </c>
      <c r="Q3639">
        <v>5.87</v>
      </c>
      <c r="R3639">
        <v>1.58</v>
      </c>
      <c r="S3639">
        <v>2.19</v>
      </c>
      <c r="T3639">
        <v>1.65</v>
      </c>
      <c r="U3639">
        <v>609</v>
      </c>
      <c r="V3639">
        <v>2037.41</v>
      </c>
      <c r="W3639">
        <v>4707.9799999999996</v>
      </c>
      <c r="X3639">
        <v>8530.1</v>
      </c>
      <c r="Y3639">
        <v>1925.24</v>
      </c>
      <c r="Z3639">
        <v>14952.02</v>
      </c>
    </row>
    <row r="3640" spans="2:26" x14ac:dyDescent="0.25">
      <c r="B3640" s="3">
        <v>42545</v>
      </c>
      <c r="C3640">
        <v>420.8</v>
      </c>
      <c r="D3640">
        <v>5.7878999999999996</v>
      </c>
      <c r="E3640">
        <v>93.13</v>
      </c>
      <c r="F3640">
        <v>96.891099999999994</v>
      </c>
      <c r="G3640">
        <v>95.447999999999993</v>
      </c>
      <c r="H3640">
        <v>1179.32</v>
      </c>
      <c r="I3640">
        <v>1.1116999999999999</v>
      </c>
      <c r="J3640">
        <v>6.6218000000000004</v>
      </c>
      <c r="K3640">
        <v>347.32049999999998</v>
      </c>
      <c r="L3640" t="str">
        <v>#N/A N/A</v>
      </c>
      <c r="M3640" t="str">
        <v>#N/A N/A</v>
      </c>
      <c r="N3640">
        <v>1315.75</v>
      </c>
      <c r="O3640">
        <v>2.6619999999999999</v>
      </c>
      <c r="P3640">
        <v>5.3049999999999997</v>
      </c>
      <c r="Q3640">
        <v>5.87</v>
      </c>
      <c r="R3640">
        <v>1.58</v>
      </c>
      <c r="S3640">
        <v>2.19</v>
      </c>
      <c r="T3640">
        <v>1.65</v>
      </c>
      <c r="U3640">
        <v>609</v>
      </c>
      <c r="V3640">
        <v>2037.41</v>
      </c>
      <c r="W3640">
        <v>4707.9799999999996</v>
      </c>
      <c r="X3640">
        <v>8530.1</v>
      </c>
      <c r="Y3640">
        <v>1925.24</v>
      </c>
      <c r="Z3640">
        <v>14952.02</v>
      </c>
    </row>
    <row r="3641" spans="2:26" x14ac:dyDescent="0.25">
      <c r="B3641" s="3">
        <v>42544</v>
      </c>
      <c r="C3641">
        <v>400.84</v>
      </c>
      <c r="D3641">
        <v>5.4326999999999996</v>
      </c>
      <c r="E3641">
        <v>93.52</v>
      </c>
      <c r="F3641">
        <v>97.269400000000005</v>
      </c>
      <c r="G3641">
        <v>93.528999999999996</v>
      </c>
      <c r="H3641">
        <v>1150.3</v>
      </c>
      <c r="I3641">
        <v>1.1385000000000001</v>
      </c>
      <c r="J3641">
        <v>6.5807000000000002</v>
      </c>
      <c r="K3641">
        <v>341.90379999999999</v>
      </c>
      <c r="L3641" t="str">
        <v>#N/A N/A</v>
      </c>
      <c r="M3641" t="str">
        <v>#N/A N/A</v>
      </c>
      <c r="N3641">
        <v>1256.8399999999999</v>
      </c>
      <c r="O3641">
        <v>2.698</v>
      </c>
      <c r="P3641">
        <v>5.3049999999999997</v>
      </c>
      <c r="Q3641">
        <v>5.57</v>
      </c>
      <c r="R3641">
        <v>1.48</v>
      </c>
      <c r="S3641">
        <v>2.11</v>
      </c>
      <c r="T3641">
        <v>1.62</v>
      </c>
      <c r="U3641">
        <v>596</v>
      </c>
      <c r="V3641">
        <v>2113.3200000000002</v>
      </c>
      <c r="W3641">
        <v>4910.04</v>
      </c>
      <c r="X3641">
        <v>8785.07</v>
      </c>
      <c r="Y3641">
        <v>1986.71</v>
      </c>
      <c r="Z3641">
        <v>16238.35</v>
      </c>
    </row>
    <row r="3642" spans="2:26" x14ac:dyDescent="0.25">
      <c r="B3642" s="3">
        <v>42543</v>
      </c>
      <c r="C3642">
        <v>411.96</v>
      </c>
      <c r="D3642">
        <v>5.5401999999999996</v>
      </c>
      <c r="E3642">
        <v>93.5</v>
      </c>
      <c r="F3642">
        <v>97.266300000000001</v>
      </c>
      <c r="G3642">
        <v>93.715999999999994</v>
      </c>
      <c r="H3642">
        <v>1154.55</v>
      </c>
      <c r="I3642">
        <v>1.1295999999999999</v>
      </c>
      <c r="J3642">
        <v>6.5784000000000002</v>
      </c>
      <c r="K3642">
        <v>340.03579999999999</v>
      </c>
      <c r="L3642" t="str">
        <v>#N/A N/A</v>
      </c>
      <c r="M3642" t="str">
        <v>#N/A N/A</v>
      </c>
      <c r="N3642">
        <v>1266.22</v>
      </c>
      <c r="O3642">
        <v>2.677</v>
      </c>
      <c r="P3642">
        <v>5.2649999999999997</v>
      </c>
      <c r="Q3642">
        <v>5.68</v>
      </c>
      <c r="R3642">
        <v>1.51</v>
      </c>
      <c r="S3642">
        <v>2.13</v>
      </c>
      <c r="T3642">
        <v>1.63</v>
      </c>
      <c r="U3642">
        <v>585</v>
      </c>
      <c r="V3642">
        <v>2085.4499999999998</v>
      </c>
      <c r="W3642">
        <v>4833.32</v>
      </c>
      <c r="X3642">
        <v>8763.11</v>
      </c>
      <c r="Y3642">
        <v>1992.58</v>
      </c>
      <c r="Z3642">
        <v>16065.72</v>
      </c>
    </row>
    <row r="3643" spans="2:26" x14ac:dyDescent="0.25">
      <c r="B3643" s="3">
        <v>42542</v>
      </c>
      <c r="C3643">
        <v>414.19</v>
      </c>
      <c r="D3643">
        <v>5.5628000000000002</v>
      </c>
      <c r="E3643">
        <v>93.49</v>
      </c>
      <c r="F3643">
        <v>97.273300000000006</v>
      </c>
      <c r="G3643">
        <v>94.016999999999996</v>
      </c>
      <c r="H3643">
        <v>1157.2</v>
      </c>
      <c r="I3643">
        <v>1.1242000000000001</v>
      </c>
      <c r="J3643">
        <v>6.5910000000000002</v>
      </c>
      <c r="K3643">
        <v>337.8048</v>
      </c>
      <c r="L3643" t="str">
        <v>#N/A N/A</v>
      </c>
      <c r="M3643" t="str">
        <v>#N/A N/A</v>
      </c>
      <c r="N3643">
        <v>1268.1199999999999</v>
      </c>
      <c r="O3643">
        <v>2.7679999999999998</v>
      </c>
      <c r="P3643">
        <v>5.2649999999999997</v>
      </c>
      <c r="Q3643">
        <v>5.69</v>
      </c>
      <c r="R3643">
        <v>1.51</v>
      </c>
      <c r="S3643">
        <v>2.14</v>
      </c>
      <c r="T3643">
        <v>1.62</v>
      </c>
      <c r="U3643">
        <v>580</v>
      </c>
      <c r="V3643">
        <v>2088.9</v>
      </c>
      <c r="W3643">
        <v>4843.76</v>
      </c>
      <c r="X3643">
        <v>8704.4</v>
      </c>
      <c r="Y3643">
        <v>1982.7</v>
      </c>
      <c r="Z3643">
        <v>16169.11</v>
      </c>
    </row>
    <row r="3644" spans="2:26" x14ac:dyDescent="0.25">
      <c r="B3644" s="3">
        <v>42541</v>
      </c>
      <c r="C3644">
        <v>418.25</v>
      </c>
      <c r="D3644">
        <v>5.6272000000000002</v>
      </c>
      <c r="E3644">
        <v>93.49</v>
      </c>
      <c r="F3644">
        <v>97.262900000000002</v>
      </c>
      <c r="G3644">
        <v>93.611000000000004</v>
      </c>
      <c r="H3644">
        <v>1160.77</v>
      </c>
      <c r="I3644">
        <v>1.1314</v>
      </c>
      <c r="J3644">
        <v>6.5819999999999999</v>
      </c>
      <c r="K3644">
        <v>341.86500000000001</v>
      </c>
      <c r="L3644" t="str">
        <v>#N/A N/A</v>
      </c>
      <c r="M3644" t="str">
        <v>#N/A N/A</v>
      </c>
      <c r="N3644">
        <v>1289.9000000000001</v>
      </c>
      <c r="O3644">
        <v>2.7469999999999999</v>
      </c>
      <c r="P3644">
        <v>5.0949999999999998</v>
      </c>
      <c r="Q3644">
        <v>5.72</v>
      </c>
      <c r="R3644">
        <v>1.52</v>
      </c>
      <c r="S3644">
        <v>2.15</v>
      </c>
      <c r="T3644">
        <v>1.61</v>
      </c>
      <c r="U3644">
        <v>582</v>
      </c>
      <c r="V3644">
        <v>2083.25</v>
      </c>
      <c r="W3644">
        <v>4837.21</v>
      </c>
      <c r="X3644">
        <v>8639.51</v>
      </c>
      <c r="Y3644">
        <v>1981.12</v>
      </c>
      <c r="Z3644">
        <v>15965.3</v>
      </c>
    </row>
    <row r="3645" spans="2:26" x14ac:dyDescent="0.25">
      <c r="B3645" s="3">
        <v>42540</v>
      </c>
      <c r="C3645">
        <v>428.93</v>
      </c>
      <c r="D3645">
        <v>5.7926000000000002</v>
      </c>
      <c r="E3645">
        <v>93.46</v>
      </c>
      <c r="F3645">
        <v>97.266499999999994</v>
      </c>
      <c r="G3645">
        <v>94.206000000000003</v>
      </c>
      <c r="H3645">
        <v>1173.45</v>
      </c>
      <c r="I3645">
        <v>1.1276999999999999</v>
      </c>
      <c r="J3645">
        <v>6.5869999999999997</v>
      </c>
      <c r="K3645">
        <v>342.42630000000003</v>
      </c>
      <c r="L3645" t="str">
        <v>#N/A N/A</v>
      </c>
      <c r="M3645" t="str">
        <v>#N/A N/A</v>
      </c>
      <c r="N3645">
        <v>1298.6500000000001</v>
      </c>
      <c r="O3645">
        <v>2.6230000000000002</v>
      </c>
      <c r="P3645">
        <v>5.05</v>
      </c>
      <c r="Q3645">
        <v>5.9</v>
      </c>
      <c r="R3645">
        <v>1.56</v>
      </c>
      <c r="S3645">
        <v>2.19</v>
      </c>
      <c r="T3645">
        <v>1.61</v>
      </c>
      <c r="U3645">
        <v>587</v>
      </c>
      <c r="V3645">
        <v>2071.2199999999998</v>
      </c>
      <c r="W3645">
        <v>4800.34</v>
      </c>
      <c r="X3645">
        <v>8485.8700000000008</v>
      </c>
      <c r="Y3645">
        <v>1953.4</v>
      </c>
      <c r="Z3645">
        <v>15599.66</v>
      </c>
    </row>
    <row r="3646" spans="2:26" x14ac:dyDescent="0.25">
      <c r="B3646" s="3">
        <v>42539</v>
      </c>
      <c r="C3646">
        <v>428.93</v>
      </c>
      <c r="D3646">
        <v>5.7926000000000002</v>
      </c>
      <c r="E3646">
        <v>93.46</v>
      </c>
      <c r="F3646">
        <v>97.266499999999994</v>
      </c>
      <c r="G3646">
        <v>94.206000000000003</v>
      </c>
      <c r="H3646">
        <v>1173.45</v>
      </c>
      <c r="I3646">
        <v>1.1276999999999999</v>
      </c>
      <c r="J3646">
        <v>6.5869999999999997</v>
      </c>
      <c r="K3646">
        <v>342.42630000000003</v>
      </c>
      <c r="L3646" t="str">
        <v>#N/A N/A</v>
      </c>
      <c r="M3646" t="str">
        <v>#N/A N/A</v>
      </c>
      <c r="N3646">
        <v>1298.6500000000001</v>
      </c>
      <c r="O3646">
        <v>2.6230000000000002</v>
      </c>
      <c r="P3646">
        <v>5.05</v>
      </c>
      <c r="Q3646">
        <v>5.9</v>
      </c>
      <c r="R3646">
        <v>1.56</v>
      </c>
      <c r="S3646">
        <v>2.19</v>
      </c>
      <c r="T3646">
        <v>1.61</v>
      </c>
      <c r="U3646">
        <v>587</v>
      </c>
      <c r="V3646">
        <v>2071.2199999999998</v>
      </c>
      <c r="W3646">
        <v>4800.34</v>
      </c>
      <c r="X3646">
        <v>8485.8700000000008</v>
      </c>
      <c r="Y3646">
        <v>1953.4</v>
      </c>
      <c r="Z3646">
        <v>15599.66</v>
      </c>
    </row>
    <row r="3647" spans="2:26" x14ac:dyDescent="0.25">
      <c r="B3647" s="3">
        <v>42538</v>
      </c>
      <c r="C3647">
        <v>428.93</v>
      </c>
      <c r="D3647">
        <v>5.7926000000000002</v>
      </c>
      <c r="E3647">
        <v>93.32</v>
      </c>
      <c r="F3647">
        <v>97.266499999999994</v>
      </c>
      <c r="G3647">
        <v>94.206000000000003</v>
      </c>
      <c r="H3647">
        <v>1173.45</v>
      </c>
      <c r="I3647">
        <v>1.1276999999999999</v>
      </c>
      <c r="J3647">
        <v>6.5869999999999997</v>
      </c>
      <c r="K3647">
        <v>342.42630000000003</v>
      </c>
      <c r="L3647" t="str">
        <v>#N/A N/A</v>
      </c>
      <c r="M3647" t="str">
        <v>#N/A N/A</v>
      </c>
      <c r="N3647">
        <v>1298.6500000000001</v>
      </c>
      <c r="O3647">
        <v>2.6230000000000002</v>
      </c>
      <c r="P3647">
        <v>5.05</v>
      </c>
      <c r="Q3647">
        <v>5.9</v>
      </c>
      <c r="R3647">
        <v>1.56</v>
      </c>
      <c r="S3647">
        <v>2.19</v>
      </c>
      <c r="T3647">
        <v>1.61</v>
      </c>
      <c r="U3647">
        <v>587</v>
      </c>
      <c r="V3647">
        <v>2071.2199999999998</v>
      </c>
      <c r="W3647">
        <v>4800.34</v>
      </c>
      <c r="X3647">
        <v>8485.8700000000008</v>
      </c>
      <c r="Y3647">
        <v>1953.4</v>
      </c>
      <c r="Z3647">
        <v>15599.66</v>
      </c>
    </row>
    <row r="3648" spans="2:26" x14ac:dyDescent="0.25">
      <c r="B3648" s="3">
        <v>42537</v>
      </c>
      <c r="C3648">
        <v>434.65</v>
      </c>
      <c r="D3648">
        <v>5.8658000000000001</v>
      </c>
      <c r="E3648">
        <v>93.38</v>
      </c>
      <c r="F3648">
        <v>97.3125</v>
      </c>
      <c r="G3648">
        <v>94.569000000000003</v>
      </c>
      <c r="H3648">
        <v>1171.3499999999999</v>
      </c>
      <c r="I3648">
        <v>1.1225000000000001</v>
      </c>
      <c r="J3648">
        <v>6.5914999999999999</v>
      </c>
      <c r="K3648">
        <v>338.34969999999998</v>
      </c>
      <c r="L3648" t="str">
        <v>#N/A N/A</v>
      </c>
      <c r="M3648" t="str">
        <v>#N/A N/A</v>
      </c>
      <c r="N3648">
        <v>1278.43</v>
      </c>
      <c r="O3648">
        <v>2.58</v>
      </c>
      <c r="P3648">
        <v>5.05</v>
      </c>
      <c r="Q3648">
        <v>5.98</v>
      </c>
      <c r="R3648">
        <v>1.56</v>
      </c>
      <c r="S3648">
        <v>2.19</v>
      </c>
      <c r="T3648">
        <v>1.63</v>
      </c>
      <c r="U3648">
        <v>598</v>
      </c>
      <c r="V3648">
        <v>2077.9899999999998</v>
      </c>
      <c r="W3648">
        <v>4844.92</v>
      </c>
      <c r="X3648">
        <v>8409.81</v>
      </c>
      <c r="Y3648">
        <v>1951.99</v>
      </c>
      <c r="Z3648">
        <v>15434.14</v>
      </c>
    </row>
    <row r="3649" spans="2:26" x14ac:dyDescent="0.25">
      <c r="B3649" s="3">
        <v>42536</v>
      </c>
      <c r="C3649">
        <v>431.49</v>
      </c>
      <c r="D3649">
        <v>5.7723000000000004</v>
      </c>
      <c r="E3649">
        <v>93.48</v>
      </c>
      <c r="F3649">
        <v>97.372900000000001</v>
      </c>
      <c r="G3649">
        <v>94.61</v>
      </c>
      <c r="H3649">
        <v>1173.25</v>
      </c>
      <c r="I3649">
        <v>1.1259999999999999</v>
      </c>
      <c r="J3649">
        <v>6.5818000000000003</v>
      </c>
      <c r="K3649">
        <v>336.67450000000002</v>
      </c>
      <c r="L3649" t="str">
        <v>#N/A N/A</v>
      </c>
      <c r="M3649" t="str">
        <v>#N/A N/A</v>
      </c>
      <c r="N3649">
        <v>1291.75</v>
      </c>
      <c r="O3649">
        <v>2.5950000000000002</v>
      </c>
      <c r="P3649">
        <v>4.835</v>
      </c>
      <c r="Q3649">
        <v>5.87</v>
      </c>
      <c r="R3649">
        <v>1.55</v>
      </c>
      <c r="S3649">
        <v>2.1800000000000002</v>
      </c>
      <c r="T3649">
        <v>1.64</v>
      </c>
      <c r="U3649">
        <v>604</v>
      </c>
      <c r="V3649">
        <v>2071.5</v>
      </c>
      <c r="W3649">
        <v>4834.93</v>
      </c>
      <c r="X3649">
        <v>8609.59</v>
      </c>
      <c r="Y3649">
        <v>1968.83</v>
      </c>
      <c r="Z3649">
        <v>15919.58</v>
      </c>
    </row>
    <row r="3650" spans="2:26" x14ac:dyDescent="0.25">
      <c r="B3650" s="3">
        <v>42535</v>
      </c>
      <c r="C3650">
        <v>432.09</v>
      </c>
      <c r="D3650">
        <v>5.7586000000000004</v>
      </c>
      <c r="E3650">
        <v>93.55</v>
      </c>
      <c r="F3650">
        <v>97.412499999999994</v>
      </c>
      <c r="G3650">
        <v>94.927999999999997</v>
      </c>
      <c r="H3650">
        <v>1173.23</v>
      </c>
      <c r="I3650">
        <v>1.1207</v>
      </c>
      <c r="J3650">
        <v>6.5970000000000004</v>
      </c>
      <c r="K3650">
        <v>337.68310000000002</v>
      </c>
      <c r="L3650" t="str">
        <v>#N/A N/A</v>
      </c>
      <c r="M3650" t="str">
        <v>#N/A N/A</v>
      </c>
      <c r="N3650">
        <v>1285.72</v>
      </c>
      <c r="O3650">
        <v>2.6040000000000001</v>
      </c>
      <c r="P3650">
        <v>4.835</v>
      </c>
      <c r="Q3650">
        <v>5.83</v>
      </c>
      <c r="R3650">
        <v>1.56</v>
      </c>
      <c r="S3650">
        <v>2.1800000000000002</v>
      </c>
      <c r="T3650">
        <v>1.63</v>
      </c>
      <c r="U3650">
        <v>608</v>
      </c>
      <c r="V3650">
        <v>2075.3200000000002</v>
      </c>
      <c r="W3650">
        <v>4843.55</v>
      </c>
      <c r="X3650">
        <v>8583.09</v>
      </c>
      <c r="Y3650">
        <v>1972.03</v>
      </c>
      <c r="Z3650">
        <v>15859</v>
      </c>
    </row>
    <row r="3651" spans="2:26" x14ac:dyDescent="0.25">
      <c r="B3651" s="3">
        <v>42534</v>
      </c>
      <c r="C3651">
        <v>424.13</v>
      </c>
      <c r="D3651">
        <v>5.6285999999999996</v>
      </c>
      <c r="E3651">
        <v>93.64</v>
      </c>
      <c r="F3651">
        <v>97.502499999999998</v>
      </c>
      <c r="G3651">
        <v>94.361999999999995</v>
      </c>
      <c r="H3651">
        <v>1173.5999999999999</v>
      </c>
      <c r="I3651">
        <v>1.1292</v>
      </c>
      <c r="J3651">
        <v>6.5857000000000001</v>
      </c>
      <c r="K3651">
        <v>336.72899999999998</v>
      </c>
      <c r="L3651" t="str">
        <v>#N/A N/A</v>
      </c>
      <c r="M3651" t="str">
        <v>#N/A N/A</v>
      </c>
      <c r="N3651">
        <v>1283.8599999999999</v>
      </c>
      <c r="O3651">
        <v>2.585</v>
      </c>
      <c r="P3651">
        <v>4.835</v>
      </c>
      <c r="Q3651">
        <v>5.71</v>
      </c>
      <c r="R3651">
        <v>1.53</v>
      </c>
      <c r="S3651">
        <v>2.14</v>
      </c>
      <c r="T3651">
        <v>1.61</v>
      </c>
      <c r="U3651">
        <v>609</v>
      </c>
      <c r="V3651">
        <v>2079.06</v>
      </c>
      <c r="W3651">
        <v>4848.4399999999996</v>
      </c>
      <c r="X3651">
        <v>8619.92</v>
      </c>
      <c r="Y3651">
        <v>1979.06</v>
      </c>
      <c r="Z3651">
        <v>16019.18</v>
      </c>
    </row>
    <row r="3652" spans="2:26" x14ac:dyDescent="0.25">
      <c r="B3652" s="3">
        <v>42533</v>
      </c>
      <c r="C3652">
        <v>417.98</v>
      </c>
      <c r="D3652">
        <v>5.5361000000000002</v>
      </c>
      <c r="E3652">
        <v>93.64</v>
      </c>
      <c r="F3652">
        <v>97.483599999999996</v>
      </c>
      <c r="G3652">
        <v>94.570999999999998</v>
      </c>
      <c r="H3652">
        <v>1165.45</v>
      </c>
      <c r="I3652">
        <v>1.1251</v>
      </c>
      <c r="J3652">
        <v>6.5624000000000002</v>
      </c>
      <c r="K3652">
        <v>342.51080000000002</v>
      </c>
      <c r="L3652" t="str">
        <v>#N/A N/A</v>
      </c>
      <c r="M3652" t="str">
        <v>#N/A N/A</v>
      </c>
      <c r="N3652">
        <v>1274.24</v>
      </c>
      <c r="O3652">
        <v>2.556</v>
      </c>
      <c r="P3652">
        <v>4.82</v>
      </c>
      <c r="Q3652">
        <v>5.64</v>
      </c>
      <c r="R3652">
        <v>1.51</v>
      </c>
      <c r="S3652">
        <v>2.13</v>
      </c>
      <c r="T3652">
        <v>1.61</v>
      </c>
      <c r="U3652">
        <v>610</v>
      </c>
      <c r="V3652">
        <v>2096.0700000000002</v>
      </c>
      <c r="W3652">
        <v>4894.55</v>
      </c>
      <c r="X3652">
        <v>8831.9699999999993</v>
      </c>
      <c r="Y3652">
        <v>2017.63</v>
      </c>
      <c r="Z3652">
        <v>16601.36</v>
      </c>
    </row>
    <row r="3653" spans="2:26" x14ac:dyDescent="0.25">
      <c r="B3653" s="3">
        <v>42532</v>
      </c>
      <c r="C3653">
        <v>417.98</v>
      </c>
      <c r="D3653">
        <v>5.5361000000000002</v>
      </c>
      <c r="E3653">
        <v>93.64</v>
      </c>
      <c r="F3653">
        <v>97.483599999999996</v>
      </c>
      <c r="G3653">
        <v>94.570999999999998</v>
      </c>
      <c r="H3653">
        <v>1165.45</v>
      </c>
      <c r="I3653">
        <v>1.1251</v>
      </c>
      <c r="J3653">
        <v>6.5624000000000002</v>
      </c>
      <c r="K3653">
        <v>342.51080000000002</v>
      </c>
      <c r="L3653" t="str">
        <v>#N/A N/A</v>
      </c>
      <c r="M3653" t="str">
        <v>#N/A N/A</v>
      </c>
      <c r="N3653">
        <v>1274.24</v>
      </c>
      <c r="O3653">
        <v>2.556</v>
      </c>
      <c r="P3653">
        <v>4.82</v>
      </c>
      <c r="Q3653">
        <v>5.64</v>
      </c>
      <c r="R3653">
        <v>1.51</v>
      </c>
      <c r="S3653">
        <v>2.13</v>
      </c>
      <c r="T3653">
        <v>1.61</v>
      </c>
      <c r="U3653">
        <v>610</v>
      </c>
      <c r="V3653">
        <v>2096.0700000000002</v>
      </c>
      <c r="W3653">
        <v>4894.55</v>
      </c>
      <c r="X3653">
        <v>8831.9699999999993</v>
      </c>
      <c r="Y3653">
        <v>2017.63</v>
      </c>
      <c r="Z3653">
        <v>16601.36</v>
      </c>
    </row>
    <row r="3654" spans="2:26" x14ac:dyDescent="0.25">
      <c r="B3654" s="3">
        <v>42531</v>
      </c>
      <c r="C3654">
        <v>417.98</v>
      </c>
      <c r="D3654">
        <v>5.5361000000000002</v>
      </c>
      <c r="E3654">
        <v>93.62</v>
      </c>
      <c r="F3654">
        <v>97.483599999999996</v>
      </c>
      <c r="G3654">
        <v>94.570999999999998</v>
      </c>
      <c r="H3654">
        <v>1165.45</v>
      </c>
      <c r="I3654">
        <v>1.1251</v>
      </c>
      <c r="J3654">
        <v>6.5624000000000002</v>
      </c>
      <c r="K3654">
        <v>342.51080000000002</v>
      </c>
      <c r="L3654" t="str">
        <v>#N/A N/A</v>
      </c>
      <c r="M3654" t="str">
        <v>#N/A N/A</v>
      </c>
      <c r="N3654">
        <v>1274.24</v>
      </c>
      <c r="O3654">
        <v>2.556</v>
      </c>
      <c r="P3654">
        <v>4.82</v>
      </c>
      <c r="Q3654">
        <v>5.64</v>
      </c>
      <c r="R3654">
        <v>1.51</v>
      </c>
      <c r="S3654">
        <v>2.13</v>
      </c>
      <c r="T3654">
        <v>1.61</v>
      </c>
      <c r="U3654">
        <v>610</v>
      </c>
      <c r="V3654">
        <v>2096.0700000000002</v>
      </c>
      <c r="W3654">
        <v>4894.55</v>
      </c>
      <c r="X3654">
        <v>8831.9699999999993</v>
      </c>
      <c r="Y3654">
        <v>2017.63</v>
      </c>
      <c r="Z3654">
        <v>16601.36</v>
      </c>
    </row>
    <row r="3655" spans="2:26" x14ac:dyDescent="0.25">
      <c r="B3655" s="3">
        <v>42530</v>
      </c>
      <c r="C3655">
        <v>409.95</v>
      </c>
      <c r="D3655">
        <v>5.4542999999999999</v>
      </c>
      <c r="E3655">
        <v>93.64</v>
      </c>
      <c r="F3655">
        <v>97.486800000000002</v>
      </c>
      <c r="G3655">
        <v>93.953000000000003</v>
      </c>
      <c r="H3655">
        <v>1155.9000000000001</v>
      </c>
      <c r="I3655">
        <v>1.1315999999999999</v>
      </c>
      <c r="J3655">
        <v>6.5624000000000002</v>
      </c>
      <c r="K3655">
        <v>340.9436</v>
      </c>
      <c r="L3655" t="str">
        <v>#N/A N/A</v>
      </c>
      <c r="M3655" t="str">
        <v>#N/A N/A</v>
      </c>
      <c r="N3655">
        <v>1269.8</v>
      </c>
      <c r="O3655">
        <v>2.617</v>
      </c>
      <c r="P3655">
        <v>4.8</v>
      </c>
      <c r="Q3655">
        <v>5.55</v>
      </c>
      <c r="R3655">
        <v>1.49</v>
      </c>
      <c r="S3655">
        <v>2.1</v>
      </c>
      <c r="T3655">
        <v>1.6</v>
      </c>
      <c r="U3655">
        <v>611</v>
      </c>
      <c r="V3655">
        <v>2115.48</v>
      </c>
      <c r="W3655">
        <v>4958.62</v>
      </c>
      <c r="X3655">
        <v>9027.82</v>
      </c>
      <c r="Y3655">
        <v>2024.17</v>
      </c>
      <c r="Z3655">
        <v>16668.41</v>
      </c>
    </row>
    <row r="3656" spans="2:26" x14ac:dyDescent="0.25">
      <c r="B3656" s="3">
        <v>42529</v>
      </c>
      <c r="C3656">
        <v>405.77</v>
      </c>
      <c r="D3656">
        <v>5.4316000000000004</v>
      </c>
      <c r="E3656">
        <v>93.59</v>
      </c>
      <c r="F3656">
        <v>97.481899999999996</v>
      </c>
      <c r="G3656">
        <v>93.59</v>
      </c>
      <c r="H3656">
        <v>1156.75</v>
      </c>
      <c r="I3656">
        <v>1.1395</v>
      </c>
      <c r="J3656">
        <v>6.5624000000000002</v>
      </c>
      <c r="K3656">
        <v>343.3229</v>
      </c>
      <c r="L3656" t="str">
        <v>#N/A N/A</v>
      </c>
      <c r="M3656" t="str">
        <v>#N/A N/A</v>
      </c>
      <c r="N3656">
        <v>1262.8</v>
      </c>
      <c r="O3656">
        <v>2.468</v>
      </c>
      <c r="P3656">
        <v>4.8</v>
      </c>
      <c r="Q3656">
        <v>5.53</v>
      </c>
      <c r="R3656">
        <v>1.49</v>
      </c>
      <c r="S3656">
        <v>2.11</v>
      </c>
      <c r="T3656">
        <v>1.6</v>
      </c>
      <c r="U3656">
        <v>610</v>
      </c>
      <c r="V3656">
        <v>2119.12</v>
      </c>
      <c r="W3656">
        <v>4974.6400000000003</v>
      </c>
      <c r="X3656">
        <v>9027.82</v>
      </c>
      <c r="Y3656">
        <v>2027.08</v>
      </c>
      <c r="Z3656">
        <v>16830.919999999998</v>
      </c>
    </row>
    <row r="3657" spans="2:26" x14ac:dyDescent="0.25">
      <c r="B3657" s="3">
        <v>42528</v>
      </c>
      <c r="C3657">
        <v>408.6</v>
      </c>
      <c r="D3657">
        <v>5.5026000000000002</v>
      </c>
      <c r="E3657">
        <v>93.55</v>
      </c>
      <c r="F3657">
        <v>97.490300000000005</v>
      </c>
      <c r="G3657">
        <v>93.828000000000003</v>
      </c>
      <c r="H3657">
        <v>1162.6500000000001</v>
      </c>
      <c r="I3657">
        <v>1.1357999999999999</v>
      </c>
      <c r="J3657">
        <v>6.5715000000000003</v>
      </c>
      <c r="K3657">
        <v>336.12819999999999</v>
      </c>
      <c r="L3657" t="str">
        <v>#N/A N/A</v>
      </c>
      <c r="M3657" t="str">
        <v>#N/A N/A</v>
      </c>
      <c r="N3657">
        <v>1243.81</v>
      </c>
      <c r="O3657">
        <v>2.4740000000000002</v>
      </c>
      <c r="P3657">
        <v>4.8</v>
      </c>
      <c r="Q3657">
        <v>5.61</v>
      </c>
      <c r="R3657">
        <v>1.5</v>
      </c>
      <c r="S3657">
        <v>2.12</v>
      </c>
      <c r="T3657">
        <v>1.61</v>
      </c>
      <c r="U3657">
        <v>606</v>
      </c>
      <c r="V3657">
        <v>2112.13</v>
      </c>
      <c r="W3657">
        <v>4961.75</v>
      </c>
      <c r="X3657">
        <v>9004.2999999999993</v>
      </c>
      <c r="Y3657">
        <v>2011.63</v>
      </c>
      <c r="Z3657">
        <v>16675.45</v>
      </c>
    </row>
    <row r="3658" spans="2:26" x14ac:dyDescent="0.25">
      <c r="B3658" s="3">
        <v>42527</v>
      </c>
      <c r="C3658">
        <v>412.64</v>
      </c>
      <c r="D3658">
        <v>5.5637999999999996</v>
      </c>
      <c r="E3658">
        <v>93.52</v>
      </c>
      <c r="F3658">
        <v>97.497</v>
      </c>
      <c r="G3658">
        <v>93.902000000000001</v>
      </c>
      <c r="H3658">
        <v>1183.6500000000001</v>
      </c>
      <c r="I3658">
        <v>1.1355</v>
      </c>
      <c r="J3658">
        <v>6.5636999999999999</v>
      </c>
      <c r="K3658">
        <v>333.4298</v>
      </c>
      <c r="L3658" t="str">
        <v>#N/A N/A</v>
      </c>
      <c r="M3658" t="str">
        <v>#N/A N/A</v>
      </c>
      <c r="N3658">
        <v>1245.3399999999999</v>
      </c>
      <c r="O3658">
        <v>2.4660000000000002</v>
      </c>
      <c r="P3658">
        <v>4.7699999999999996</v>
      </c>
      <c r="Q3658">
        <v>5.69</v>
      </c>
      <c r="R3658">
        <v>1.51</v>
      </c>
      <c r="S3658">
        <v>2.13</v>
      </c>
      <c r="T3658">
        <v>1.6</v>
      </c>
      <c r="U3658">
        <v>607</v>
      </c>
      <c r="V3658">
        <v>2109.41</v>
      </c>
      <c r="W3658">
        <v>4968.71</v>
      </c>
      <c r="X3658">
        <v>8865.35</v>
      </c>
      <c r="Y3658">
        <v>1985.84</v>
      </c>
      <c r="Z3658">
        <v>16580.03</v>
      </c>
    </row>
    <row r="3659" spans="2:26" x14ac:dyDescent="0.25">
      <c r="B3659" s="3">
        <v>42526</v>
      </c>
      <c r="C3659">
        <v>419.45</v>
      </c>
      <c r="D3659">
        <v>5.6420000000000003</v>
      </c>
      <c r="E3659">
        <v>93.5</v>
      </c>
      <c r="F3659">
        <v>97.4756</v>
      </c>
      <c r="G3659">
        <v>94.028999999999996</v>
      </c>
      <c r="H3659">
        <v>1183.6500000000001</v>
      </c>
      <c r="I3659">
        <v>1.1367</v>
      </c>
      <c r="J3659">
        <v>6.5491999999999999</v>
      </c>
      <c r="K3659">
        <v>329.9769</v>
      </c>
      <c r="L3659" t="str">
        <v>#N/A N/A</v>
      </c>
      <c r="M3659" t="str">
        <v>#N/A N/A</v>
      </c>
      <c r="N3659">
        <v>1244.2</v>
      </c>
      <c r="O3659">
        <v>2.3980000000000001</v>
      </c>
      <c r="P3659">
        <v>4.7549999999999999</v>
      </c>
      <c r="Q3659">
        <v>5.78</v>
      </c>
      <c r="R3659">
        <v>1.51</v>
      </c>
      <c r="S3659">
        <v>2.13</v>
      </c>
      <c r="T3659">
        <v>1.6</v>
      </c>
      <c r="U3659">
        <v>610</v>
      </c>
      <c r="V3659">
        <v>2099.13</v>
      </c>
      <c r="W3659">
        <v>4942.5200000000004</v>
      </c>
      <c r="X3659">
        <v>8809.81</v>
      </c>
      <c r="Y3659">
        <v>1985.84</v>
      </c>
      <c r="Z3659">
        <v>16642.23</v>
      </c>
    </row>
    <row r="3660" spans="2:26" x14ac:dyDescent="0.25">
      <c r="B3660" s="3">
        <v>42525</v>
      </c>
      <c r="C3660">
        <v>419.45</v>
      </c>
      <c r="D3660">
        <v>5.6420000000000003</v>
      </c>
      <c r="E3660">
        <v>93.5</v>
      </c>
      <c r="F3660">
        <v>97.4756</v>
      </c>
      <c r="G3660">
        <v>94.028999999999996</v>
      </c>
      <c r="H3660">
        <v>1183.6500000000001</v>
      </c>
      <c r="I3660">
        <v>1.1367</v>
      </c>
      <c r="J3660">
        <v>6.5491999999999999</v>
      </c>
      <c r="K3660">
        <v>329.9769</v>
      </c>
      <c r="L3660" t="str">
        <v>#N/A N/A</v>
      </c>
      <c r="M3660" t="str">
        <v>#N/A N/A</v>
      </c>
      <c r="N3660">
        <v>1244.2</v>
      </c>
      <c r="O3660">
        <v>2.3980000000000001</v>
      </c>
      <c r="P3660">
        <v>4.7549999999999999</v>
      </c>
      <c r="Q3660">
        <v>5.78</v>
      </c>
      <c r="R3660">
        <v>1.51</v>
      </c>
      <c r="S3660">
        <v>2.13</v>
      </c>
      <c r="T3660">
        <v>1.6</v>
      </c>
      <c r="U3660">
        <v>610</v>
      </c>
      <c r="V3660">
        <v>2099.13</v>
      </c>
      <c r="W3660">
        <v>4942.5200000000004</v>
      </c>
      <c r="X3660">
        <v>8809.81</v>
      </c>
      <c r="Y3660">
        <v>1985.84</v>
      </c>
      <c r="Z3660">
        <v>16642.23</v>
      </c>
    </row>
    <row r="3661" spans="2:26" x14ac:dyDescent="0.25">
      <c r="B3661" s="3">
        <v>42524</v>
      </c>
      <c r="C3661">
        <v>419.45</v>
      </c>
      <c r="D3661">
        <v>5.6420000000000003</v>
      </c>
      <c r="E3661">
        <v>93.41</v>
      </c>
      <c r="F3661">
        <v>97.4756</v>
      </c>
      <c r="G3661">
        <v>94.028999999999996</v>
      </c>
      <c r="H3661">
        <v>1183.6500000000001</v>
      </c>
      <c r="I3661">
        <v>1.1367</v>
      </c>
      <c r="J3661">
        <v>6.5491999999999999</v>
      </c>
      <c r="K3661">
        <v>329.9769</v>
      </c>
      <c r="L3661" t="str">
        <v>#N/A N/A</v>
      </c>
      <c r="M3661" t="str">
        <v>#N/A N/A</v>
      </c>
      <c r="N3661">
        <v>1244.2</v>
      </c>
      <c r="O3661">
        <v>2.3980000000000001</v>
      </c>
      <c r="P3661">
        <v>4.7549999999999999</v>
      </c>
      <c r="Q3661">
        <v>5.78</v>
      </c>
      <c r="R3661">
        <v>1.51</v>
      </c>
      <c r="S3661">
        <v>2.13</v>
      </c>
      <c r="T3661">
        <v>1.6</v>
      </c>
      <c r="U3661">
        <v>610</v>
      </c>
      <c r="V3661">
        <v>2099.13</v>
      </c>
      <c r="W3661">
        <v>4942.5200000000004</v>
      </c>
      <c r="X3661">
        <v>8809.81</v>
      </c>
      <c r="Y3661">
        <v>1985.84</v>
      </c>
      <c r="Z3661">
        <v>16642.23</v>
      </c>
    </row>
    <row r="3662" spans="2:26" x14ac:dyDescent="0.25">
      <c r="B3662" s="3">
        <v>42523</v>
      </c>
      <c r="C3662">
        <v>418.49</v>
      </c>
      <c r="D3662">
        <v>5.5884999999999998</v>
      </c>
      <c r="E3662">
        <v>93.44</v>
      </c>
      <c r="F3662">
        <v>97.471800000000002</v>
      </c>
      <c r="G3662">
        <v>95.563999999999993</v>
      </c>
      <c r="H3662">
        <v>1186.57</v>
      </c>
      <c r="I3662">
        <v>1.1151</v>
      </c>
      <c r="J3662">
        <v>6.5845000000000002</v>
      </c>
      <c r="K3662">
        <v>330.18310000000002</v>
      </c>
      <c r="L3662" t="str">
        <v>#N/A N/A</v>
      </c>
      <c r="M3662" t="str">
        <v>#N/A N/A</v>
      </c>
      <c r="N3662">
        <v>1211</v>
      </c>
      <c r="O3662">
        <v>2.4049999999999998</v>
      </c>
      <c r="P3662">
        <v>4.7549999999999999</v>
      </c>
      <c r="Q3662">
        <v>5.69</v>
      </c>
      <c r="R3662">
        <v>1.5</v>
      </c>
      <c r="S3662">
        <v>2.12</v>
      </c>
      <c r="T3662">
        <v>1.58</v>
      </c>
      <c r="U3662">
        <v>606</v>
      </c>
      <c r="V3662">
        <v>2105.2600000000002</v>
      </c>
      <c r="W3662">
        <v>4971.3599999999997</v>
      </c>
      <c r="X3662">
        <v>8756.3799999999992</v>
      </c>
      <c r="Y3662">
        <v>1985.11</v>
      </c>
      <c r="Z3662">
        <v>16562.55</v>
      </c>
    </row>
    <row r="3663" spans="2:26" x14ac:dyDescent="0.25">
      <c r="B3663" s="3">
        <v>42522</v>
      </c>
      <c r="C3663">
        <v>418.6</v>
      </c>
      <c r="D3663">
        <v>5.5986000000000002</v>
      </c>
      <c r="E3663">
        <v>93.42</v>
      </c>
      <c r="F3663">
        <v>97.460499999999996</v>
      </c>
      <c r="G3663">
        <v>95.454999999999998</v>
      </c>
      <c r="H3663">
        <v>1193.02</v>
      </c>
      <c r="I3663">
        <v>1.1188</v>
      </c>
      <c r="J3663">
        <v>6.58</v>
      </c>
      <c r="K3663">
        <v>331.0736</v>
      </c>
      <c r="L3663" t="str">
        <v>#N/A N/A</v>
      </c>
      <c r="M3663" t="str">
        <v>#N/A N/A</v>
      </c>
      <c r="N3663">
        <v>1212.98</v>
      </c>
      <c r="O3663">
        <v>2.3809999999999998</v>
      </c>
      <c r="P3663">
        <v>4.6900000000000004</v>
      </c>
      <c r="Q3663">
        <v>5.69</v>
      </c>
      <c r="R3663">
        <v>1.5</v>
      </c>
      <c r="S3663">
        <v>2.12</v>
      </c>
      <c r="T3663">
        <v>1.57</v>
      </c>
      <c r="U3663">
        <v>612</v>
      </c>
      <c r="V3663">
        <v>2099.33</v>
      </c>
      <c r="W3663">
        <v>4952.25</v>
      </c>
      <c r="X3663">
        <v>8708.2900000000009</v>
      </c>
      <c r="Y3663">
        <v>1982.72</v>
      </c>
      <c r="Z3663">
        <v>16955.73</v>
      </c>
    </row>
    <row r="3664" spans="2:26" x14ac:dyDescent="0.25">
      <c r="B3664" s="3">
        <v>42521</v>
      </c>
      <c r="C3664">
        <v>421.15</v>
      </c>
      <c r="D3664">
        <v>5.5773999999999999</v>
      </c>
      <c r="E3664">
        <v>93.41</v>
      </c>
      <c r="F3664">
        <v>97.451599999999999</v>
      </c>
      <c r="G3664">
        <v>95.891000000000005</v>
      </c>
      <c r="H3664">
        <v>1191.73</v>
      </c>
      <c r="I3664">
        <v>1.1132</v>
      </c>
      <c r="J3664">
        <v>6.5853999999999999</v>
      </c>
      <c r="K3664">
        <v>329.63</v>
      </c>
      <c r="L3664" t="str">
        <v>#N/A N/A</v>
      </c>
      <c r="M3664" t="str">
        <v>#N/A N/A</v>
      </c>
      <c r="N3664">
        <v>1215.32</v>
      </c>
      <c r="O3664">
        <v>2.2879999999999998</v>
      </c>
      <c r="P3664">
        <v>4.71</v>
      </c>
      <c r="Q3664">
        <v>5.66</v>
      </c>
      <c r="R3664">
        <v>1.49</v>
      </c>
      <c r="S3664">
        <v>2.11</v>
      </c>
      <c r="T3664">
        <v>1.56</v>
      </c>
      <c r="U3664">
        <v>612</v>
      </c>
      <c r="V3664">
        <v>2096.96</v>
      </c>
      <c r="W3664">
        <v>4948.0600000000004</v>
      </c>
      <c r="X3664">
        <v>8704.9</v>
      </c>
      <c r="Y3664">
        <v>1983.4</v>
      </c>
      <c r="Z3664">
        <v>17234.98</v>
      </c>
    </row>
    <row r="3665" spans="2:26" x14ac:dyDescent="0.25">
      <c r="B3665" s="3">
        <v>42520</v>
      </c>
      <c r="C3665">
        <v>417.31</v>
      </c>
      <c r="D3665">
        <v>5.5888999999999998</v>
      </c>
      <c r="E3665">
        <v>93.38</v>
      </c>
      <c r="F3665">
        <v>97.444299999999998</v>
      </c>
      <c r="G3665">
        <v>95.521000000000001</v>
      </c>
      <c r="H3665">
        <v>1191.75</v>
      </c>
      <c r="I3665">
        <v>1.1137999999999999</v>
      </c>
      <c r="J3665">
        <v>6.5833000000000004</v>
      </c>
      <c r="K3665">
        <v>333.53410000000002</v>
      </c>
      <c r="L3665" t="str">
        <v>#N/A N/A</v>
      </c>
      <c r="M3665" t="str">
        <v>#N/A N/A</v>
      </c>
      <c r="N3665">
        <v>1204.95</v>
      </c>
      <c r="O3665">
        <v>2.169</v>
      </c>
      <c r="P3665">
        <v>4.66</v>
      </c>
      <c r="Q3665">
        <v>5.67</v>
      </c>
      <c r="R3665">
        <v>1.49</v>
      </c>
      <c r="S3665">
        <v>2.11</v>
      </c>
      <c r="T3665">
        <v>1.58</v>
      </c>
      <c r="U3665">
        <v>606</v>
      </c>
      <c r="V3665">
        <v>2099.06</v>
      </c>
      <c r="W3665">
        <v>4933.51</v>
      </c>
      <c r="X3665">
        <v>8624.76</v>
      </c>
      <c r="Y3665">
        <v>1967.13</v>
      </c>
      <c r="Z3665">
        <v>17068.02</v>
      </c>
    </row>
    <row r="3666" spans="2:26" x14ac:dyDescent="0.25">
      <c r="B3666" s="3">
        <v>42519</v>
      </c>
      <c r="C3666">
        <v>417.31</v>
      </c>
      <c r="D3666">
        <v>5.5888999999999998</v>
      </c>
      <c r="E3666">
        <v>93.38</v>
      </c>
      <c r="F3666">
        <v>97.4375</v>
      </c>
      <c r="G3666">
        <v>95.521000000000001</v>
      </c>
      <c r="H3666">
        <v>1179.3</v>
      </c>
      <c r="I3666">
        <v>1.1114999999999999</v>
      </c>
      <c r="J3666">
        <v>6.5655000000000001</v>
      </c>
      <c r="K3666">
        <v>328.51909999999998</v>
      </c>
      <c r="L3666" t="str">
        <v>#N/A N/A</v>
      </c>
      <c r="M3666" t="str">
        <v>#N/A N/A</v>
      </c>
      <c r="N3666">
        <v>1212.3800000000001</v>
      </c>
      <c r="O3666">
        <v>2.169</v>
      </c>
      <c r="P3666">
        <v>4.66</v>
      </c>
      <c r="Q3666">
        <v>5.67</v>
      </c>
      <c r="R3666">
        <v>1.49</v>
      </c>
      <c r="S3666">
        <v>2.11</v>
      </c>
      <c r="T3666">
        <v>1.58</v>
      </c>
      <c r="U3666">
        <v>606</v>
      </c>
      <c r="V3666">
        <v>2099.06</v>
      </c>
      <c r="W3666">
        <v>4933.51</v>
      </c>
      <c r="X3666">
        <v>8595.2800000000007</v>
      </c>
      <c r="Y3666">
        <v>1969.17</v>
      </c>
      <c r="Z3666">
        <v>16834.84</v>
      </c>
    </row>
    <row r="3667" spans="2:26" x14ac:dyDescent="0.25">
      <c r="B3667" s="3">
        <v>42518</v>
      </c>
      <c r="C3667">
        <v>417.31</v>
      </c>
      <c r="D3667">
        <v>5.5888999999999998</v>
      </c>
      <c r="E3667">
        <v>93.38</v>
      </c>
      <c r="F3667">
        <v>97.4375</v>
      </c>
      <c r="G3667">
        <v>95.521000000000001</v>
      </c>
      <c r="H3667">
        <v>1179.3</v>
      </c>
      <c r="I3667">
        <v>1.1114999999999999</v>
      </c>
      <c r="J3667">
        <v>6.5655000000000001</v>
      </c>
      <c r="K3667">
        <v>328.51909999999998</v>
      </c>
      <c r="L3667" t="str">
        <v>#N/A N/A</v>
      </c>
      <c r="M3667" t="str">
        <v>#N/A N/A</v>
      </c>
      <c r="N3667">
        <v>1212.3800000000001</v>
      </c>
      <c r="O3667">
        <v>2.169</v>
      </c>
      <c r="P3667">
        <v>4.66</v>
      </c>
      <c r="Q3667">
        <v>5.67</v>
      </c>
      <c r="R3667">
        <v>1.49</v>
      </c>
      <c r="S3667">
        <v>2.11</v>
      </c>
      <c r="T3667">
        <v>1.58</v>
      </c>
      <c r="U3667">
        <v>606</v>
      </c>
      <c r="V3667">
        <v>2099.06</v>
      </c>
      <c r="W3667">
        <v>4933.51</v>
      </c>
      <c r="X3667">
        <v>8595.2800000000007</v>
      </c>
      <c r="Y3667">
        <v>1969.17</v>
      </c>
      <c r="Z3667">
        <v>16834.84</v>
      </c>
    </row>
    <row r="3668" spans="2:26" x14ac:dyDescent="0.25">
      <c r="B3668" s="3">
        <v>42517</v>
      </c>
      <c r="C3668">
        <v>417.31</v>
      </c>
      <c r="D3668">
        <v>5.5888999999999998</v>
      </c>
      <c r="E3668">
        <v>93.36</v>
      </c>
      <c r="F3668">
        <v>97.4375</v>
      </c>
      <c r="G3668">
        <v>95.521000000000001</v>
      </c>
      <c r="H3668">
        <v>1179.3</v>
      </c>
      <c r="I3668">
        <v>1.1114999999999999</v>
      </c>
      <c r="J3668">
        <v>6.5655000000000001</v>
      </c>
      <c r="K3668">
        <v>328.51909999999998</v>
      </c>
      <c r="L3668" t="str">
        <v>#N/A N/A</v>
      </c>
      <c r="M3668" t="str">
        <v>#N/A N/A</v>
      </c>
      <c r="N3668">
        <v>1212.3800000000001</v>
      </c>
      <c r="O3668">
        <v>2.169</v>
      </c>
      <c r="P3668">
        <v>4.66</v>
      </c>
      <c r="Q3668">
        <v>5.67</v>
      </c>
      <c r="R3668">
        <v>1.49</v>
      </c>
      <c r="S3668">
        <v>2.11</v>
      </c>
      <c r="T3668">
        <v>1.58</v>
      </c>
      <c r="U3668">
        <v>606</v>
      </c>
      <c r="V3668">
        <v>2099.06</v>
      </c>
      <c r="W3668">
        <v>4933.51</v>
      </c>
      <c r="X3668">
        <v>8595.2800000000007</v>
      </c>
      <c r="Y3668">
        <v>1969.17</v>
      </c>
      <c r="Z3668">
        <v>16834.84</v>
      </c>
    </row>
    <row r="3669" spans="2:26" x14ac:dyDescent="0.25">
      <c r="B3669" s="3">
        <v>42516</v>
      </c>
      <c r="C3669">
        <v>420.3</v>
      </c>
      <c r="D3669">
        <v>5.5980999999999996</v>
      </c>
      <c r="E3669">
        <v>93.34</v>
      </c>
      <c r="F3669">
        <v>97.375200000000007</v>
      </c>
      <c r="G3669">
        <v>95.168000000000006</v>
      </c>
      <c r="H3669">
        <v>1180.45</v>
      </c>
      <c r="I3669">
        <v>1.1194</v>
      </c>
      <c r="J3669">
        <v>6.5585000000000004</v>
      </c>
      <c r="K3669">
        <v>329.26780000000002</v>
      </c>
      <c r="L3669" t="str">
        <v>#N/A N/A</v>
      </c>
      <c r="M3669" t="str">
        <v>#N/A N/A</v>
      </c>
      <c r="N3669">
        <v>1219.8</v>
      </c>
      <c r="O3669">
        <v>1.9630000000000001</v>
      </c>
      <c r="P3669">
        <v>4.66</v>
      </c>
      <c r="Q3669">
        <v>5.67</v>
      </c>
      <c r="R3669">
        <v>1.49</v>
      </c>
      <c r="S3669">
        <v>2.11</v>
      </c>
      <c r="T3669">
        <v>1.56</v>
      </c>
      <c r="U3669">
        <v>601</v>
      </c>
      <c r="V3669">
        <v>2090.1</v>
      </c>
      <c r="W3669">
        <v>4901.7700000000004</v>
      </c>
      <c r="X3669">
        <v>8526.19</v>
      </c>
      <c r="Y3669">
        <v>1957.06</v>
      </c>
      <c r="Z3669">
        <v>16772.46</v>
      </c>
    </row>
    <row r="3670" spans="2:26" x14ac:dyDescent="0.25">
      <c r="B3670" s="3">
        <v>42515</v>
      </c>
      <c r="C3670">
        <v>415.83</v>
      </c>
      <c r="D3670">
        <v>5.5621999999999998</v>
      </c>
      <c r="E3670">
        <v>93.31</v>
      </c>
      <c r="F3670">
        <v>97.354900000000001</v>
      </c>
      <c r="G3670">
        <v>95.353999999999999</v>
      </c>
      <c r="H3670">
        <v>1182.68</v>
      </c>
      <c r="I3670">
        <v>1.1154999999999999</v>
      </c>
      <c r="J3670">
        <v>6.5579999999999998</v>
      </c>
      <c r="K3670">
        <v>330.00450000000001</v>
      </c>
      <c r="L3670" t="str">
        <v>#N/A N/A</v>
      </c>
      <c r="M3670" t="str">
        <v>#N/A N/A</v>
      </c>
      <c r="N3670">
        <v>1224.4100000000001</v>
      </c>
      <c r="O3670">
        <v>1.992</v>
      </c>
      <c r="P3670">
        <v>4.6100000000000003</v>
      </c>
      <c r="Q3670">
        <v>5.63</v>
      </c>
      <c r="R3670">
        <v>1.5</v>
      </c>
      <c r="S3670">
        <v>2.12</v>
      </c>
      <c r="T3670">
        <v>1.55</v>
      </c>
      <c r="U3670">
        <v>605</v>
      </c>
      <c r="V3670">
        <v>2090.54</v>
      </c>
      <c r="W3670">
        <v>4894.8900000000003</v>
      </c>
      <c r="X3670">
        <v>8536.3799999999992</v>
      </c>
      <c r="Y3670">
        <v>1960.51</v>
      </c>
      <c r="Z3670">
        <v>16757.349999999999</v>
      </c>
    </row>
    <row r="3671" spans="2:26" x14ac:dyDescent="0.25">
      <c r="B3671" s="3">
        <v>42514</v>
      </c>
      <c r="C3671">
        <v>419.48</v>
      </c>
      <c r="D3671">
        <v>5.6281999999999996</v>
      </c>
      <c r="E3671">
        <v>93.25</v>
      </c>
      <c r="F3671">
        <v>97.329499999999996</v>
      </c>
      <c r="G3671">
        <v>95.570999999999998</v>
      </c>
      <c r="H3671">
        <v>1192.7</v>
      </c>
      <c r="I3671">
        <v>1.1141000000000001</v>
      </c>
      <c r="J3671">
        <v>6.5571000000000002</v>
      </c>
      <c r="K3671">
        <v>332.68959999999998</v>
      </c>
      <c r="L3671" t="str">
        <v>#N/A N/A</v>
      </c>
      <c r="M3671" t="str">
        <v>#N/A N/A</v>
      </c>
      <c r="N3671">
        <v>1227.21</v>
      </c>
      <c r="O3671">
        <v>1.98</v>
      </c>
      <c r="P3671">
        <v>4.6100000000000003</v>
      </c>
      <c r="Q3671">
        <v>5.71</v>
      </c>
      <c r="R3671">
        <v>1.52</v>
      </c>
      <c r="S3671">
        <v>2.14</v>
      </c>
      <c r="T3671">
        <v>1.59</v>
      </c>
      <c r="U3671">
        <v>618</v>
      </c>
      <c r="V3671">
        <v>2076.06</v>
      </c>
      <c r="W3671">
        <v>4861.0600000000004</v>
      </c>
      <c r="X3671">
        <v>8306.56</v>
      </c>
      <c r="Y3671">
        <v>1937.68</v>
      </c>
      <c r="Z3671">
        <v>16498.759999999998</v>
      </c>
    </row>
    <row r="3672" spans="2:26" x14ac:dyDescent="0.25">
      <c r="B3672" s="3">
        <v>42513</v>
      </c>
      <c r="C3672">
        <v>422.01</v>
      </c>
      <c r="D3672">
        <v>5.6886999999999999</v>
      </c>
      <c r="E3672">
        <v>93.21</v>
      </c>
      <c r="F3672">
        <v>97.306700000000006</v>
      </c>
      <c r="G3672">
        <v>95.230999999999995</v>
      </c>
      <c r="H3672">
        <v>1182.9000000000001</v>
      </c>
      <c r="I3672">
        <v>1.1220000000000001</v>
      </c>
      <c r="J3672">
        <v>6.5556999999999999</v>
      </c>
      <c r="K3672">
        <v>331.07850000000002</v>
      </c>
      <c r="L3672" t="str">
        <v>#N/A N/A</v>
      </c>
      <c r="M3672" t="str">
        <v>#N/A N/A</v>
      </c>
      <c r="N3672">
        <v>1249.1300000000001</v>
      </c>
      <c r="O3672">
        <v>2.0550000000000002</v>
      </c>
      <c r="P3672">
        <v>4.6100000000000003</v>
      </c>
      <c r="Q3672">
        <v>5.79</v>
      </c>
      <c r="R3672">
        <v>1.52</v>
      </c>
      <c r="S3672">
        <v>2.15</v>
      </c>
      <c r="T3672">
        <v>1.59</v>
      </c>
      <c r="U3672">
        <v>624</v>
      </c>
      <c r="V3672">
        <v>2048.04</v>
      </c>
      <c r="W3672">
        <v>4765.78</v>
      </c>
      <c r="X3672">
        <v>8308.2099999999991</v>
      </c>
      <c r="Y3672">
        <v>1955.25</v>
      </c>
      <c r="Z3672">
        <v>16654.599999999999</v>
      </c>
    </row>
    <row r="3673" spans="2:26" x14ac:dyDescent="0.25">
      <c r="B3673" s="3">
        <v>42512</v>
      </c>
      <c r="C3673">
        <v>419.97</v>
      </c>
      <c r="D3673">
        <v>5.7</v>
      </c>
      <c r="E3673">
        <v>93.16</v>
      </c>
      <c r="F3673">
        <v>97.291499999999999</v>
      </c>
      <c r="G3673">
        <v>95.334000000000003</v>
      </c>
      <c r="H3673">
        <v>1190.1500000000001</v>
      </c>
      <c r="I3673">
        <v>1.1224000000000001</v>
      </c>
      <c r="J3673">
        <v>6.5490000000000004</v>
      </c>
      <c r="K3673">
        <v>336.93759999999997</v>
      </c>
      <c r="L3673" t="str">
        <v>#N/A N/A</v>
      </c>
      <c r="M3673" t="str">
        <v>#N/A N/A</v>
      </c>
      <c r="N3673">
        <v>1251.98</v>
      </c>
      <c r="O3673">
        <v>2.0619999999999998</v>
      </c>
      <c r="P3673">
        <v>4.6100000000000003</v>
      </c>
      <c r="Q3673">
        <v>5.81</v>
      </c>
      <c r="R3673">
        <v>1.52</v>
      </c>
      <c r="S3673">
        <v>2.15</v>
      </c>
      <c r="T3673">
        <v>1.61</v>
      </c>
      <c r="U3673">
        <v>625</v>
      </c>
      <c r="V3673">
        <v>2052.3200000000002</v>
      </c>
      <c r="W3673">
        <v>4769.5600000000004</v>
      </c>
      <c r="X3673">
        <v>8303.58</v>
      </c>
      <c r="Y3673">
        <v>1947.67</v>
      </c>
      <c r="Z3673">
        <v>16736.349999999999</v>
      </c>
    </row>
    <row r="3674" spans="2:26" x14ac:dyDescent="0.25">
      <c r="B3674" s="3">
        <v>42511</v>
      </c>
      <c r="C3674">
        <v>419.97</v>
      </c>
      <c r="D3674">
        <v>5.7</v>
      </c>
      <c r="E3674">
        <v>93.16</v>
      </c>
      <c r="F3674">
        <v>97.291499999999999</v>
      </c>
      <c r="G3674">
        <v>95.334000000000003</v>
      </c>
      <c r="H3674">
        <v>1190.1500000000001</v>
      </c>
      <c r="I3674">
        <v>1.1224000000000001</v>
      </c>
      <c r="J3674">
        <v>6.5490000000000004</v>
      </c>
      <c r="K3674">
        <v>336.93759999999997</v>
      </c>
      <c r="L3674" t="str">
        <v>#N/A N/A</v>
      </c>
      <c r="M3674" t="str">
        <v>#N/A N/A</v>
      </c>
      <c r="N3674">
        <v>1251.98</v>
      </c>
      <c r="O3674">
        <v>2.0619999999999998</v>
      </c>
      <c r="P3674">
        <v>4.6100000000000003</v>
      </c>
      <c r="Q3674">
        <v>5.81</v>
      </c>
      <c r="R3674">
        <v>1.52</v>
      </c>
      <c r="S3674">
        <v>2.15</v>
      </c>
      <c r="T3674">
        <v>1.61</v>
      </c>
      <c r="U3674">
        <v>625</v>
      </c>
      <c r="V3674">
        <v>2052.3200000000002</v>
      </c>
      <c r="W3674">
        <v>4769.5600000000004</v>
      </c>
      <c r="X3674">
        <v>8303.58</v>
      </c>
      <c r="Y3674">
        <v>1947.67</v>
      </c>
      <c r="Z3674">
        <v>16736.349999999999</v>
      </c>
    </row>
    <row r="3675" spans="2:26" x14ac:dyDescent="0.25">
      <c r="B3675" s="3">
        <v>42510</v>
      </c>
      <c r="C3675">
        <v>419.97</v>
      </c>
      <c r="D3675">
        <v>5.7</v>
      </c>
      <c r="E3675">
        <v>93.15</v>
      </c>
      <c r="F3675">
        <v>97.291499999999999</v>
      </c>
      <c r="G3675">
        <v>95.334000000000003</v>
      </c>
      <c r="H3675">
        <v>1190.1500000000001</v>
      </c>
      <c r="I3675">
        <v>1.1224000000000001</v>
      </c>
      <c r="J3675">
        <v>6.5490000000000004</v>
      </c>
      <c r="K3675">
        <v>336.93759999999997</v>
      </c>
      <c r="L3675" t="str">
        <v>#N/A N/A</v>
      </c>
      <c r="M3675" t="str">
        <v>#N/A N/A</v>
      </c>
      <c r="N3675">
        <v>1251.98</v>
      </c>
      <c r="O3675">
        <v>2.0619999999999998</v>
      </c>
      <c r="P3675">
        <v>4.6100000000000003</v>
      </c>
      <c r="Q3675">
        <v>5.81</v>
      </c>
      <c r="R3675">
        <v>1.52</v>
      </c>
      <c r="S3675">
        <v>2.15</v>
      </c>
      <c r="T3675">
        <v>1.61</v>
      </c>
      <c r="U3675">
        <v>625</v>
      </c>
      <c r="V3675">
        <v>2052.3200000000002</v>
      </c>
      <c r="W3675">
        <v>4769.5600000000004</v>
      </c>
      <c r="X3675">
        <v>8303.58</v>
      </c>
      <c r="Y3675">
        <v>1947.67</v>
      </c>
      <c r="Z3675">
        <v>16736.349999999999</v>
      </c>
    </row>
    <row r="3676" spans="2:26" x14ac:dyDescent="0.25">
      <c r="B3676" s="3">
        <v>42509</v>
      </c>
      <c r="C3676">
        <v>421.94</v>
      </c>
      <c r="D3676">
        <v>5.7487000000000004</v>
      </c>
      <c r="E3676">
        <v>93.12</v>
      </c>
      <c r="F3676">
        <v>97.276300000000006</v>
      </c>
      <c r="G3676">
        <v>95.287000000000006</v>
      </c>
      <c r="H3676">
        <v>1191.8</v>
      </c>
      <c r="I3676">
        <v>1.1203000000000001</v>
      </c>
      <c r="J3676">
        <v>6.5495000000000001</v>
      </c>
      <c r="K3676">
        <v>332.96600000000001</v>
      </c>
      <c r="L3676" t="str">
        <v>#N/A N/A</v>
      </c>
      <c r="M3676" t="str">
        <v>#N/A N/A</v>
      </c>
      <c r="N3676">
        <v>1254.75</v>
      </c>
      <c r="O3676">
        <v>2.0390000000000001</v>
      </c>
      <c r="P3676">
        <v>4.6100000000000003</v>
      </c>
      <c r="Q3676">
        <v>5.88</v>
      </c>
      <c r="R3676">
        <v>1.52</v>
      </c>
      <c r="S3676">
        <v>2.14</v>
      </c>
      <c r="T3676">
        <v>1.61</v>
      </c>
      <c r="U3676">
        <v>634</v>
      </c>
      <c r="V3676">
        <v>2040.04</v>
      </c>
      <c r="W3676">
        <v>4712.53</v>
      </c>
      <c r="X3676">
        <v>8243.2000000000007</v>
      </c>
      <c r="Y3676">
        <v>1946.78</v>
      </c>
      <c r="Z3676">
        <v>16646.66</v>
      </c>
    </row>
    <row r="3677" spans="2:26" x14ac:dyDescent="0.25">
      <c r="B3677" s="3">
        <v>42508</v>
      </c>
      <c r="C3677">
        <v>406.99</v>
      </c>
      <c r="D3677">
        <v>5.6516999999999999</v>
      </c>
      <c r="E3677">
        <v>93.11</v>
      </c>
      <c r="F3677">
        <v>97.259699999999995</v>
      </c>
      <c r="G3677">
        <v>95.08</v>
      </c>
      <c r="H3677">
        <v>1182.8499999999999</v>
      </c>
      <c r="I3677">
        <v>1.1215999999999999</v>
      </c>
      <c r="J3677">
        <v>6.5385999999999997</v>
      </c>
      <c r="K3677">
        <v>333.7681</v>
      </c>
      <c r="L3677" t="str">
        <v>#N/A N/A</v>
      </c>
      <c r="M3677" t="str">
        <v>#N/A N/A</v>
      </c>
      <c r="N3677">
        <v>1258.5</v>
      </c>
      <c r="O3677">
        <v>2.0009999999999999</v>
      </c>
      <c r="P3677">
        <v>4.6100000000000003</v>
      </c>
      <c r="Q3677">
        <v>5.77</v>
      </c>
      <c r="R3677">
        <v>1.51</v>
      </c>
      <c r="S3677">
        <v>2.13</v>
      </c>
      <c r="T3677">
        <v>1.61</v>
      </c>
      <c r="U3677">
        <v>642</v>
      </c>
      <c r="V3677">
        <v>2047.63</v>
      </c>
      <c r="W3677">
        <v>4739.12</v>
      </c>
      <c r="X3677">
        <v>8301.01</v>
      </c>
      <c r="Y3677">
        <v>1956.73</v>
      </c>
      <c r="Z3677">
        <v>16644.689999999999</v>
      </c>
    </row>
    <row r="3678" spans="2:26" x14ac:dyDescent="0.25">
      <c r="B3678" s="3">
        <v>42507</v>
      </c>
      <c r="C3678">
        <v>412.27</v>
      </c>
      <c r="D3678">
        <v>5.7198000000000002</v>
      </c>
      <c r="E3678">
        <v>93.08</v>
      </c>
      <c r="F3678">
        <v>97.256699999999995</v>
      </c>
      <c r="G3678">
        <v>94.548000000000002</v>
      </c>
      <c r="H3678">
        <v>1173.75</v>
      </c>
      <c r="I3678">
        <v>1.1313</v>
      </c>
      <c r="J3678">
        <v>6.5204000000000004</v>
      </c>
      <c r="K3678">
        <v>337.45339999999999</v>
      </c>
      <c r="L3678" t="str">
        <v>#N/A N/A</v>
      </c>
      <c r="M3678" t="str">
        <v>#N/A N/A</v>
      </c>
      <c r="N3678">
        <v>1278.95</v>
      </c>
      <c r="O3678">
        <v>2.048</v>
      </c>
      <c r="P3678">
        <v>4.4749999999999996</v>
      </c>
      <c r="Q3678">
        <v>5.87</v>
      </c>
      <c r="R3678">
        <v>1.51</v>
      </c>
      <c r="S3678">
        <v>2.12</v>
      </c>
      <c r="T3678">
        <v>1.63</v>
      </c>
      <c r="U3678">
        <v>643</v>
      </c>
      <c r="V3678">
        <v>2047.21</v>
      </c>
      <c r="W3678">
        <v>4715.7299999999996</v>
      </c>
      <c r="X3678">
        <v>8425.7800000000007</v>
      </c>
      <c r="Y3678">
        <v>1968.06</v>
      </c>
      <c r="Z3678">
        <v>16652.8</v>
      </c>
    </row>
    <row r="3679" spans="2:26" x14ac:dyDescent="0.25">
      <c r="B3679" s="3">
        <v>42506</v>
      </c>
      <c r="C3679">
        <v>413.06</v>
      </c>
      <c r="D3679">
        <v>5.7619999999999996</v>
      </c>
      <c r="E3679">
        <v>93.04</v>
      </c>
      <c r="F3679">
        <v>97.245000000000005</v>
      </c>
      <c r="G3679">
        <v>94.572000000000003</v>
      </c>
      <c r="H3679">
        <v>1179.5999999999999</v>
      </c>
      <c r="I3679">
        <v>1.1321000000000001</v>
      </c>
      <c r="J3679">
        <v>6.5205000000000002</v>
      </c>
      <c r="K3679">
        <v>336.34859999999998</v>
      </c>
      <c r="L3679" t="str">
        <v>#N/A N/A</v>
      </c>
      <c r="M3679" t="str">
        <v>#N/A N/A</v>
      </c>
      <c r="N3679">
        <v>1274.1600000000001</v>
      </c>
      <c r="O3679">
        <v>2.0289999999999999</v>
      </c>
      <c r="P3679">
        <v>4.4749999999999996</v>
      </c>
      <c r="Q3679">
        <v>5.91</v>
      </c>
      <c r="R3679">
        <v>1.51</v>
      </c>
      <c r="S3679">
        <v>2.12</v>
      </c>
      <c r="T3679">
        <v>1.62</v>
      </c>
      <c r="U3679">
        <v>613</v>
      </c>
      <c r="V3679">
        <v>2066.66</v>
      </c>
      <c r="W3679">
        <v>4775.46</v>
      </c>
      <c r="X3679">
        <v>8312.61</v>
      </c>
      <c r="Y3679">
        <v>1967.91</v>
      </c>
      <c r="Z3679">
        <v>16466.400000000001</v>
      </c>
    </row>
    <row r="3680" spans="2:26" x14ac:dyDescent="0.25">
      <c r="B3680" s="3">
        <v>42505</v>
      </c>
      <c r="C3680">
        <v>416.52</v>
      </c>
      <c r="D3680">
        <v>5.8304</v>
      </c>
      <c r="E3680">
        <v>93.03</v>
      </c>
      <c r="F3680">
        <v>97.230699999999999</v>
      </c>
      <c r="G3680">
        <v>94.608000000000004</v>
      </c>
      <c r="H3680">
        <v>1171.45</v>
      </c>
      <c r="I3680">
        <v>1.1309</v>
      </c>
      <c r="J3680">
        <v>6.532</v>
      </c>
      <c r="K3680">
        <v>333.04180000000002</v>
      </c>
      <c r="L3680" t="str">
        <v>#N/A N/A</v>
      </c>
      <c r="M3680" t="str">
        <v>#N/A N/A</v>
      </c>
      <c r="N3680">
        <v>1273.45</v>
      </c>
      <c r="O3680">
        <v>2.0960000000000001</v>
      </c>
      <c r="P3680">
        <v>4.46</v>
      </c>
      <c r="Q3680">
        <v>5.99</v>
      </c>
      <c r="R3680">
        <v>1.51</v>
      </c>
      <c r="S3680">
        <v>2.11</v>
      </c>
      <c r="T3680">
        <v>1.64</v>
      </c>
      <c r="U3680">
        <v>600</v>
      </c>
      <c r="V3680">
        <v>2046.61</v>
      </c>
      <c r="W3680">
        <v>4717.68</v>
      </c>
      <c r="X3680">
        <v>8301.39</v>
      </c>
      <c r="Y3680">
        <v>1966.99</v>
      </c>
      <c r="Z3680">
        <v>16412.21</v>
      </c>
    </row>
    <row r="3681" spans="2:26" x14ac:dyDescent="0.25">
      <c r="B3681" s="3">
        <v>42504</v>
      </c>
      <c r="C3681">
        <v>416.52</v>
      </c>
      <c r="D3681">
        <v>5.8304</v>
      </c>
      <c r="E3681">
        <v>93.03</v>
      </c>
      <c r="F3681">
        <v>97.230699999999999</v>
      </c>
      <c r="G3681">
        <v>94.608000000000004</v>
      </c>
      <c r="H3681">
        <v>1171.45</v>
      </c>
      <c r="I3681">
        <v>1.1309</v>
      </c>
      <c r="J3681">
        <v>6.532</v>
      </c>
      <c r="K3681">
        <v>333.04180000000002</v>
      </c>
      <c r="L3681" t="str">
        <v>#N/A N/A</v>
      </c>
      <c r="M3681" t="str">
        <v>#N/A N/A</v>
      </c>
      <c r="N3681">
        <v>1273.45</v>
      </c>
      <c r="O3681">
        <v>2.0960000000000001</v>
      </c>
      <c r="P3681">
        <v>4.46</v>
      </c>
      <c r="Q3681">
        <v>5.99</v>
      </c>
      <c r="R3681">
        <v>1.51</v>
      </c>
      <c r="S3681">
        <v>2.11</v>
      </c>
      <c r="T3681">
        <v>1.64</v>
      </c>
      <c r="U3681">
        <v>600</v>
      </c>
      <c r="V3681">
        <v>2046.61</v>
      </c>
      <c r="W3681">
        <v>4717.68</v>
      </c>
      <c r="X3681">
        <v>8301.39</v>
      </c>
      <c r="Y3681">
        <v>1966.99</v>
      </c>
      <c r="Z3681">
        <v>16412.21</v>
      </c>
    </row>
    <row r="3682" spans="2:26" x14ac:dyDescent="0.25">
      <c r="B3682" s="3">
        <v>42503</v>
      </c>
      <c r="C3682">
        <v>416.52</v>
      </c>
      <c r="D3682">
        <v>5.8304</v>
      </c>
      <c r="E3682">
        <v>93.01</v>
      </c>
      <c r="F3682">
        <v>97.230699999999999</v>
      </c>
      <c r="G3682">
        <v>94.608000000000004</v>
      </c>
      <c r="H3682">
        <v>1171.45</v>
      </c>
      <c r="I3682">
        <v>1.1309</v>
      </c>
      <c r="J3682">
        <v>6.532</v>
      </c>
      <c r="K3682">
        <v>333.04180000000002</v>
      </c>
      <c r="L3682" t="str">
        <v>#N/A N/A</v>
      </c>
      <c r="M3682" t="str">
        <v>#N/A N/A</v>
      </c>
      <c r="N3682">
        <v>1273.45</v>
      </c>
      <c r="O3682">
        <v>2.0960000000000001</v>
      </c>
      <c r="P3682">
        <v>4.46</v>
      </c>
      <c r="Q3682">
        <v>5.99</v>
      </c>
      <c r="R3682">
        <v>1.51</v>
      </c>
      <c r="S3682">
        <v>2.11</v>
      </c>
      <c r="T3682">
        <v>1.64</v>
      </c>
      <c r="U3682">
        <v>600</v>
      </c>
      <c r="V3682">
        <v>2046.61</v>
      </c>
      <c r="W3682">
        <v>4717.68</v>
      </c>
      <c r="X3682">
        <v>8301.39</v>
      </c>
      <c r="Y3682">
        <v>1966.99</v>
      </c>
      <c r="Z3682">
        <v>16412.21</v>
      </c>
    </row>
    <row r="3683" spans="2:26" x14ac:dyDescent="0.25">
      <c r="B3683" s="3">
        <v>42502</v>
      </c>
      <c r="C3683">
        <v>413.98</v>
      </c>
      <c r="D3683">
        <v>5.8070000000000004</v>
      </c>
      <c r="E3683">
        <v>93.07</v>
      </c>
      <c r="F3683">
        <v>97.253500000000003</v>
      </c>
      <c r="G3683">
        <v>94.15</v>
      </c>
      <c r="H3683">
        <v>1162.45</v>
      </c>
      <c r="I3683">
        <v>1.1376999999999999</v>
      </c>
      <c r="J3683">
        <v>6.5167000000000002</v>
      </c>
      <c r="K3683">
        <v>336.07600000000002</v>
      </c>
      <c r="L3683" t="str">
        <v>#N/A N/A</v>
      </c>
      <c r="M3683" t="str">
        <v>#N/A N/A</v>
      </c>
      <c r="N3683">
        <v>1263.68</v>
      </c>
      <c r="O3683">
        <v>2.1549999999999998</v>
      </c>
      <c r="P3683">
        <v>4.46</v>
      </c>
      <c r="Q3683">
        <v>5.95</v>
      </c>
      <c r="R3683">
        <v>1.52</v>
      </c>
      <c r="S3683">
        <v>2.11</v>
      </c>
      <c r="T3683">
        <v>1.66</v>
      </c>
      <c r="U3683">
        <v>579</v>
      </c>
      <c r="V3683">
        <v>2064.11</v>
      </c>
      <c r="W3683">
        <v>4737.33</v>
      </c>
      <c r="X3683">
        <v>8413.7199999999993</v>
      </c>
      <c r="Y3683">
        <v>1977.49</v>
      </c>
      <c r="Z3683">
        <v>16646.34</v>
      </c>
    </row>
    <row r="3684" spans="2:26" x14ac:dyDescent="0.25">
      <c r="B3684" s="3">
        <v>42501</v>
      </c>
      <c r="C3684">
        <v>418.41</v>
      </c>
      <c r="D3684">
        <v>5.8657000000000004</v>
      </c>
      <c r="E3684">
        <v>93.02</v>
      </c>
      <c r="F3684">
        <v>97.209199999999996</v>
      </c>
      <c r="G3684">
        <v>93.822999999999993</v>
      </c>
      <c r="H3684">
        <v>1167.68</v>
      </c>
      <c r="I3684">
        <v>1.1426000000000001</v>
      </c>
      <c r="J3684">
        <v>6.4984999999999999</v>
      </c>
      <c r="K3684">
        <v>337.76729999999998</v>
      </c>
      <c r="L3684" t="str">
        <v>#N/A N/A</v>
      </c>
      <c r="M3684" t="str">
        <v>#N/A N/A</v>
      </c>
      <c r="N3684">
        <v>1277.21</v>
      </c>
      <c r="O3684">
        <v>2.173</v>
      </c>
      <c r="P3684">
        <v>4.4550000000000001</v>
      </c>
      <c r="Q3684">
        <v>6</v>
      </c>
      <c r="R3684">
        <v>1.51</v>
      </c>
      <c r="S3684">
        <v>2.11</v>
      </c>
      <c r="T3684">
        <v>1.66</v>
      </c>
      <c r="U3684">
        <v>579</v>
      </c>
      <c r="V3684">
        <v>2064.46</v>
      </c>
      <c r="W3684">
        <v>4760.6899999999996</v>
      </c>
      <c r="X3684">
        <v>8443.67</v>
      </c>
      <c r="Y3684">
        <v>1980.1</v>
      </c>
      <c r="Z3684">
        <v>16579.009999999998</v>
      </c>
    </row>
    <row r="3685" spans="2:26" x14ac:dyDescent="0.25">
      <c r="B3685" s="3">
        <v>42500</v>
      </c>
      <c r="C3685">
        <v>421.7</v>
      </c>
      <c r="D3685">
        <v>5.8981000000000003</v>
      </c>
      <c r="E3685">
        <v>93.01</v>
      </c>
      <c r="F3685">
        <v>97.191100000000006</v>
      </c>
      <c r="G3685">
        <v>94.29</v>
      </c>
      <c r="H3685">
        <v>1172.8</v>
      </c>
      <c r="I3685">
        <v>1.1372</v>
      </c>
      <c r="J3685">
        <v>6.5208000000000004</v>
      </c>
      <c r="K3685">
        <v>336.76580000000001</v>
      </c>
      <c r="L3685" t="str">
        <v>#N/A N/A</v>
      </c>
      <c r="M3685" t="str">
        <v>#N/A N/A</v>
      </c>
      <c r="N3685">
        <v>1265.8399999999999</v>
      </c>
      <c r="O3685">
        <v>2.1579999999999999</v>
      </c>
      <c r="P3685">
        <v>4.4550000000000001</v>
      </c>
      <c r="Q3685">
        <v>6.04</v>
      </c>
      <c r="R3685">
        <v>1.52</v>
      </c>
      <c r="S3685">
        <v>2.11</v>
      </c>
      <c r="T3685">
        <v>1.67</v>
      </c>
      <c r="U3685">
        <v>594</v>
      </c>
      <c r="V3685">
        <v>2084.39</v>
      </c>
      <c r="W3685">
        <v>4809.88</v>
      </c>
      <c r="X3685">
        <v>8486.16</v>
      </c>
      <c r="Y3685">
        <v>1982.5</v>
      </c>
      <c r="Z3685">
        <v>16565.189999999999</v>
      </c>
    </row>
    <row r="3686" spans="2:26" x14ac:dyDescent="0.25">
      <c r="B3686" s="3">
        <v>42499</v>
      </c>
      <c r="C3686">
        <v>423.61</v>
      </c>
      <c r="D3686">
        <v>5.9406999999999996</v>
      </c>
      <c r="E3686">
        <v>93.05</v>
      </c>
      <c r="F3686">
        <v>97.172499999999999</v>
      </c>
      <c r="G3686">
        <v>94.128</v>
      </c>
      <c r="H3686">
        <v>1165.8</v>
      </c>
      <c r="I3686">
        <v>1.1383000000000001</v>
      </c>
      <c r="J3686">
        <v>6.5168999999999997</v>
      </c>
      <c r="K3686">
        <v>334.27749999999997</v>
      </c>
      <c r="L3686" t="str">
        <v>#N/A N/A</v>
      </c>
      <c r="M3686" t="str">
        <v>#N/A N/A</v>
      </c>
      <c r="N3686">
        <v>1263.8800000000001</v>
      </c>
      <c r="O3686">
        <v>2.0979999999999999</v>
      </c>
      <c r="P3686">
        <v>4.4550000000000001</v>
      </c>
      <c r="Q3686">
        <v>6.11</v>
      </c>
      <c r="R3686">
        <v>1.52</v>
      </c>
      <c r="S3686">
        <v>2.13</v>
      </c>
      <c r="T3686">
        <v>1.69</v>
      </c>
      <c r="U3686">
        <v>616</v>
      </c>
      <c r="V3686">
        <v>2058.69</v>
      </c>
      <c r="W3686">
        <v>4750.21</v>
      </c>
      <c r="X3686">
        <v>8450.7199999999993</v>
      </c>
      <c r="Y3686">
        <v>1967.81</v>
      </c>
      <c r="Z3686">
        <v>16216.03</v>
      </c>
    </row>
    <row r="3687" spans="2:26" x14ac:dyDescent="0.25">
      <c r="B3687" s="3">
        <v>42498</v>
      </c>
      <c r="C3687">
        <v>422.64</v>
      </c>
      <c r="D3687">
        <v>5.9131999999999998</v>
      </c>
      <c r="E3687">
        <v>93.05</v>
      </c>
      <c r="F3687">
        <v>97.139300000000006</v>
      </c>
      <c r="G3687">
        <v>93.888000000000005</v>
      </c>
      <c r="H3687">
        <v>1154.4000000000001</v>
      </c>
      <c r="I3687">
        <v>1.1404000000000001</v>
      </c>
      <c r="J3687">
        <v>6.4960000000000004</v>
      </c>
      <c r="K3687">
        <v>333.53989999999999</v>
      </c>
      <c r="L3687" t="str">
        <v>#N/A N/A</v>
      </c>
      <c r="M3687" t="str">
        <v>#N/A N/A</v>
      </c>
      <c r="N3687">
        <v>1288.99</v>
      </c>
      <c r="O3687">
        <v>2.101</v>
      </c>
      <c r="P3687">
        <v>4.47</v>
      </c>
      <c r="Q3687">
        <v>6.08</v>
      </c>
      <c r="R3687">
        <v>1.51</v>
      </c>
      <c r="S3687">
        <v>2.11</v>
      </c>
      <c r="T3687">
        <v>1.7</v>
      </c>
      <c r="U3687">
        <v>631</v>
      </c>
      <c r="V3687">
        <v>2057.14</v>
      </c>
      <c r="W3687">
        <v>4736.16</v>
      </c>
      <c r="X3687">
        <v>8471.7000000000007</v>
      </c>
      <c r="Y3687">
        <v>1976.71</v>
      </c>
      <c r="Z3687">
        <v>16106.72</v>
      </c>
    </row>
    <row r="3688" spans="2:26" x14ac:dyDescent="0.25">
      <c r="B3688" s="3">
        <v>42497</v>
      </c>
      <c r="C3688">
        <v>422.64</v>
      </c>
      <c r="D3688">
        <v>5.9131999999999998</v>
      </c>
      <c r="E3688">
        <v>93.05</v>
      </c>
      <c r="F3688">
        <v>97.139300000000006</v>
      </c>
      <c r="G3688">
        <v>93.888000000000005</v>
      </c>
      <c r="H3688">
        <v>1154.4000000000001</v>
      </c>
      <c r="I3688">
        <v>1.1404000000000001</v>
      </c>
      <c r="J3688">
        <v>6.4960000000000004</v>
      </c>
      <c r="K3688">
        <v>333.53989999999999</v>
      </c>
      <c r="L3688" t="str">
        <v>#N/A N/A</v>
      </c>
      <c r="M3688" t="str">
        <v>#N/A N/A</v>
      </c>
      <c r="N3688">
        <v>1288.99</v>
      </c>
      <c r="O3688">
        <v>2.101</v>
      </c>
      <c r="P3688">
        <v>4.47</v>
      </c>
      <c r="Q3688">
        <v>6.08</v>
      </c>
      <c r="R3688">
        <v>1.51</v>
      </c>
      <c r="S3688">
        <v>2.11</v>
      </c>
      <c r="T3688">
        <v>1.7</v>
      </c>
      <c r="U3688">
        <v>631</v>
      </c>
      <c r="V3688">
        <v>2057.14</v>
      </c>
      <c r="W3688">
        <v>4736.16</v>
      </c>
      <c r="X3688">
        <v>8471.7000000000007</v>
      </c>
      <c r="Y3688">
        <v>1976.71</v>
      </c>
      <c r="Z3688">
        <v>16106.72</v>
      </c>
    </row>
    <row r="3689" spans="2:26" x14ac:dyDescent="0.25">
      <c r="B3689" s="3">
        <v>42496</v>
      </c>
      <c r="C3689">
        <v>422.64</v>
      </c>
      <c r="D3689">
        <v>5.9131999999999998</v>
      </c>
      <c r="E3689">
        <v>92.95</v>
      </c>
      <c r="F3689">
        <v>97.139300000000006</v>
      </c>
      <c r="G3689">
        <v>93.888000000000005</v>
      </c>
      <c r="H3689">
        <v>1154.4000000000001</v>
      </c>
      <c r="I3689">
        <v>1.1404000000000001</v>
      </c>
      <c r="J3689">
        <v>6.4960000000000004</v>
      </c>
      <c r="K3689">
        <v>333.53989999999999</v>
      </c>
      <c r="L3689" t="str">
        <v>#N/A N/A</v>
      </c>
      <c r="M3689" t="str">
        <v>#N/A N/A</v>
      </c>
      <c r="N3689">
        <v>1288.99</v>
      </c>
      <c r="O3689">
        <v>2.101</v>
      </c>
      <c r="P3689">
        <v>4.47</v>
      </c>
      <c r="Q3689">
        <v>6.08</v>
      </c>
      <c r="R3689">
        <v>1.51</v>
      </c>
      <c r="S3689">
        <v>2.11</v>
      </c>
      <c r="T3689">
        <v>1.7</v>
      </c>
      <c r="U3689">
        <v>631</v>
      </c>
      <c r="V3689">
        <v>2057.14</v>
      </c>
      <c r="W3689">
        <v>4736.16</v>
      </c>
      <c r="X3689">
        <v>8471.7000000000007</v>
      </c>
      <c r="Y3689">
        <v>1976.71</v>
      </c>
      <c r="Z3689">
        <v>16106.72</v>
      </c>
    </row>
    <row r="3690" spans="2:26" x14ac:dyDescent="0.25">
      <c r="B3690" s="3">
        <v>42495</v>
      </c>
      <c r="C3690">
        <v>426.05</v>
      </c>
      <c r="D3690">
        <v>5.8722000000000003</v>
      </c>
      <c r="E3690">
        <v>93.01</v>
      </c>
      <c r="F3690">
        <v>97.191500000000005</v>
      </c>
      <c r="G3690">
        <v>93.78</v>
      </c>
      <c r="H3690">
        <v>1154.45</v>
      </c>
      <c r="I3690">
        <v>1.1405000000000001</v>
      </c>
      <c r="J3690">
        <v>6.5102000000000002</v>
      </c>
      <c r="K3690">
        <v>330.26639999999998</v>
      </c>
      <c r="L3690" t="str">
        <v>#N/A N/A</v>
      </c>
      <c r="M3690" t="str">
        <v>#N/A N/A</v>
      </c>
      <c r="N3690">
        <v>1277.74</v>
      </c>
      <c r="O3690">
        <v>2.0760000000000001</v>
      </c>
      <c r="P3690">
        <v>4.5</v>
      </c>
      <c r="Q3690">
        <v>6</v>
      </c>
      <c r="R3690">
        <v>1.5</v>
      </c>
      <c r="S3690">
        <v>2.09</v>
      </c>
      <c r="T3690">
        <v>1.69</v>
      </c>
      <c r="U3690">
        <v>642</v>
      </c>
      <c r="V3690">
        <v>2050.63</v>
      </c>
      <c r="W3690">
        <v>4717.09</v>
      </c>
      <c r="X3690">
        <v>8626.73</v>
      </c>
      <c r="Y3690">
        <v>1976.71</v>
      </c>
      <c r="Z3690">
        <v>16147.38</v>
      </c>
    </row>
    <row r="3691" spans="2:26" x14ac:dyDescent="0.25">
      <c r="B3691" s="3">
        <v>42494</v>
      </c>
      <c r="C3691">
        <v>424.06</v>
      </c>
      <c r="D3691">
        <v>5.8417000000000003</v>
      </c>
      <c r="E3691">
        <v>92.97</v>
      </c>
      <c r="F3691">
        <v>97.175799999999995</v>
      </c>
      <c r="G3691">
        <v>93.179000000000002</v>
      </c>
      <c r="H3691">
        <v>1154.45</v>
      </c>
      <c r="I3691">
        <v>1.1487000000000001</v>
      </c>
      <c r="J3691">
        <v>6.5101000000000004</v>
      </c>
      <c r="K3691">
        <v>328.71159999999998</v>
      </c>
      <c r="L3691" t="str">
        <v>#N/A N/A</v>
      </c>
      <c r="M3691" t="str">
        <v>#N/A N/A</v>
      </c>
      <c r="N3691">
        <v>1279.68</v>
      </c>
      <c r="O3691">
        <v>2.141</v>
      </c>
      <c r="P3691">
        <v>4.5</v>
      </c>
      <c r="Q3691">
        <v>5.98</v>
      </c>
      <c r="R3691">
        <v>1.49</v>
      </c>
      <c r="S3691">
        <v>2.08</v>
      </c>
      <c r="T3691">
        <v>1.7</v>
      </c>
      <c r="U3691">
        <v>652</v>
      </c>
      <c r="V3691">
        <v>2051.12</v>
      </c>
      <c r="W3691">
        <v>4725.6400000000003</v>
      </c>
      <c r="X3691">
        <v>8697.3700000000008</v>
      </c>
      <c r="Y3691">
        <v>1976.71</v>
      </c>
      <c r="Z3691">
        <v>16147.38</v>
      </c>
    </row>
    <row r="3692" spans="2:26" x14ac:dyDescent="0.25">
      <c r="B3692" s="3">
        <v>42493</v>
      </c>
      <c r="C3692">
        <v>417.63</v>
      </c>
      <c r="D3692">
        <v>5.7792000000000003</v>
      </c>
      <c r="E3692">
        <v>92.96</v>
      </c>
      <c r="F3692">
        <v>97.182599999999994</v>
      </c>
      <c r="G3692">
        <v>92.944000000000003</v>
      </c>
      <c r="H3692">
        <v>1140.25</v>
      </c>
      <c r="I3692">
        <v>1.1496</v>
      </c>
      <c r="J3692">
        <v>6.4945000000000004</v>
      </c>
      <c r="K3692">
        <v>323.77510000000001</v>
      </c>
      <c r="L3692" t="str">
        <v>#N/A N/A</v>
      </c>
      <c r="M3692" t="str">
        <v>#N/A N/A</v>
      </c>
      <c r="N3692">
        <v>1286.5</v>
      </c>
      <c r="O3692">
        <v>2.0859999999999999</v>
      </c>
      <c r="P3692">
        <v>4.5199999999999996</v>
      </c>
      <c r="Q3692">
        <v>5.91</v>
      </c>
      <c r="R3692">
        <v>1.47</v>
      </c>
      <c r="S3692">
        <v>2.06</v>
      </c>
      <c r="T3692">
        <v>1.69</v>
      </c>
      <c r="U3692">
        <v>682</v>
      </c>
      <c r="V3692">
        <v>2063.37</v>
      </c>
      <c r="W3692">
        <v>4763.22</v>
      </c>
      <c r="X3692">
        <v>8748.7000000000007</v>
      </c>
      <c r="Y3692">
        <v>1986.41</v>
      </c>
      <c r="Z3692">
        <v>16147.38</v>
      </c>
    </row>
    <row r="3693" spans="2:26" x14ac:dyDescent="0.25">
      <c r="B3693" s="3">
        <v>42492</v>
      </c>
      <c r="C3693">
        <v>406.85</v>
      </c>
      <c r="D3693">
        <v>5.6474000000000002</v>
      </c>
      <c r="E3693">
        <v>92.98</v>
      </c>
      <c r="F3693">
        <v>97.1691</v>
      </c>
      <c r="G3693">
        <v>92.626000000000005</v>
      </c>
      <c r="H3693">
        <v>1137.6500000000001</v>
      </c>
      <c r="I3693">
        <v>1.1534</v>
      </c>
      <c r="J3693">
        <v>6.4779999999999998</v>
      </c>
      <c r="K3693">
        <v>324.75049999999999</v>
      </c>
      <c r="L3693" t="str">
        <v>#N/A N/A</v>
      </c>
      <c r="M3693" t="str">
        <v>#N/A N/A</v>
      </c>
      <c r="N3693">
        <v>1291.55</v>
      </c>
      <c r="O3693">
        <v>2.0419999999999998</v>
      </c>
      <c r="P3693">
        <v>4.57</v>
      </c>
      <c r="Q3693">
        <v>5.75</v>
      </c>
      <c r="R3693">
        <v>1.46</v>
      </c>
      <c r="S3693">
        <v>2.04</v>
      </c>
      <c r="T3693">
        <v>1.7</v>
      </c>
      <c r="U3693">
        <v>703</v>
      </c>
      <c r="V3693">
        <v>2081.4299999999998</v>
      </c>
      <c r="W3693">
        <v>4817.59</v>
      </c>
      <c r="X3693">
        <v>8939.4699999999993</v>
      </c>
      <c r="Y3693">
        <v>1978.15</v>
      </c>
      <c r="Z3693">
        <v>16147.38</v>
      </c>
    </row>
    <row r="3694" spans="2:26" x14ac:dyDescent="0.25">
      <c r="B3694" s="3">
        <v>42491</v>
      </c>
      <c r="C3694">
        <v>410.07</v>
      </c>
      <c r="D3694">
        <v>5.6694000000000004</v>
      </c>
      <c r="E3694">
        <v>92.96</v>
      </c>
      <c r="F3694">
        <v>97.157700000000006</v>
      </c>
      <c r="G3694">
        <v>93.081999999999994</v>
      </c>
      <c r="H3694">
        <v>1139.45</v>
      </c>
      <c r="I3694">
        <v>1.1451</v>
      </c>
      <c r="J3694">
        <v>6.4779999999999998</v>
      </c>
      <c r="K3694">
        <v>333.2355</v>
      </c>
      <c r="L3694" t="str">
        <v>#N/A N/A</v>
      </c>
      <c r="M3694" t="str">
        <v>#N/A N/A</v>
      </c>
      <c r="N3694">
        <v>1293.53</v>
      </c>
      <c r="O3694">
        <v>2.1779999999999999</v>
      </c>
      <c r="P3694">
        <v>4.57</v>
      </c>
      <c r="Q3694">
        <v>5.77</v>
      </c>
      <c r="R3694">
        <v>1.46</v>
      </c>
      <c r="S3694">
        <v>2.04</v>
      </c>
      <c r="T3694">
        <v>1.7</v>
      </c>
      <c r="U3694">
        <v>703</v>
      </c>
      <c r="V3694">
        <v>2065.3000000000002</v>
      </c>
      <c r="W3694">
        <v>4775.3599999999997</v>
      </c>
      <c r="X3694">
        <v>8939.4699999999993</v>
      </c>
      <c r="Y3694">
        <v>1994.15</v>
      </c>
      <c r="Z3694">
        <v>16666.05</v>
      </c>
    </row>
    <row r="3695" spans="2:26" x14ac:dyDescent="0.25">
      <c r="B3695" s="3">
        <v>42490</v>
      </c>
      <c r="C3695">
        <v>410.07</v>
      </c>
      <c r="D3695">
        <v>5.6694000000000004</v>
      </c>
      <c r="E3695">
        <v>92.96</v>
      </c>
      <c r="F3695">
        <v>97.157700000000006</v>
      </c>
      <c r="G3695">
        <v>93.081999999999994</v>
      </c>
      <c r="H3695">
        <v>1139.45</v>
      </c>
      <c r="I3695">
        <v>1.1451</v>
      </c>
      <c r="J3695">
        <v>6.4779999999999998</v>
      </c>
      <c r="K3695">
        <v>333.2355</v>
      </c>
      <c r="L3695" t="str">
        <v>#N/A N/A</v>
      </c>
      <c r="M3695" t="str">
        <v>#N/A N/A</v>
      </c>
      <c r="N3695">
        <v>1293.53</v>
      </c>
      <c r="O3695">
        <v>2.1779999999999999</v>
      </c>
      <c r="P3695">
        <v>4.57</v>
      </c>
      <c r="Q3695">
        <v>5.77</v>
      </c>
      <c r="R3695">
        <v>1.46</v>
      </c>
      <c r="S3695">
        <v>2.04</v>
      </c>
      <c r="T3695">
        <v>1.7</v>
      </c>
      <c r="U3695">
        <v>703</v>
      </c>
      <c r="V3695">
        <v>2065.3000000000002</v>
      </c>
      <c r="W3695">
        <v>4775.3599999999997</v>
      </c>
      <c r="X3695">
        <v>8939.4699999999993</v>
      </c>
      <c r="Y3695">
        <v>1994.15</v>
      </c>
      <c r="Z3695">
        <v>16666.05</v>
      </c>
    </row>
    <row r="3696" spans="2:26" x14ac:dyDescent="0.25">
      <c r="B3696" s="3">
        <v>42489</v>
      </c>
      <c r="C3696">
        <v>410.07</v>
      </c>
      <c r="D3696">
        <v>5.6694000000000004</v>
      </c>
      <c r="E3696">
        <v>92.9</v>
      </c>
      <c r="F3696">
        <v>97.157700000000006</v>
      </c>
      <c r="G3696">
        <v>93.081999999999994</v>
      </c>
      <c r="H3696">
        <v>1139.45</v>
      </c>
      <c r="I3696">
        <v>1.1451</v>
      </c>
      <c r="J3696">
        <v>6.4779999999999998</v>
      </c>
      <c r="K3696">
        <v>333.2355</v>
      </c>
      <c r="L3696" t="str">
        <v>#N/A N/A</v>
      </c>
      <c r="M3696" t="str">
        <v>#N/A N/A</v>
      </c>
      <c r="N3696">
        <v>1293.53</v>
      </c>
      <c r="O3696">
        <v>2.1779999999999999</v>
      </c>
      <c r="P3696">
        <v>4.57</v>
      </c>
      <c r="Q3696">
        <v>5.77</v>
      </c>
      <c r="R3696">
        <v>1.46</v>
      </c>
      <c r="S3696">
        <v>2.04</v>
      </c>
      <c r="T3696">
        <v>1.7</v>
      </c>
      <c r="U3696">
        <v>703</v>
      </c>
      <c r="V3696">
        <v>2065.3000000000002</v>
      </c>
      <c r="W3696">
        <v>4775.3599999999997</v>
      </c>
      <c r="X3696">
        <v>8939.4699999999993</v>
      </c>
      <c r="Y3696">
        <v>1994.15</v>
      </c>
      <c r="Z3696">
        <v>16666.05</v>
      </c>
    </row>
    <row r="3697" spans="2:26" x14ac:dyDescent="0.25">
      <c r="B3697" s="3">
        <v>42488</v>
      </c>
      <c r="C3697">
        <v>408.99</v>
      </c>
      <c r="D3697">
        <v>5.6875</v>
      </c>
      <c r="E3697">
        <v>92.87</v>
      </c>
      <c r="F3697">
        <v>97.203000000000003</v>
      </c>
      <c r="G3697">
        <v>93.760999999999996</v>
      </c>
      <c r="H3697">
        <v>1138.0999999999999</v>
      </c>
      <c r="I3697">
        <v>1.1352</v>
      </c>
      <c r="J3697">
        <v>6.4759000000000002</v>
      </c>
      <c r="K3697">
        <v>326.09930000000003</v>
      </c>
      <c r="L3697" t="str">
        <v>#N/A N/A</v>
      </c>
      <c r="M3697" t="str">
        <v>#N/A N/A</v>
      </c>
      <c r="N3697">
        <v>1266.26</v>
      </c>
      <c r="O3697">
        <v>2.0779999999999998</v>
      </c>
      <c r="P3697">
        <v>4.57</v>
      </c>
      <c r="Q3697">
        <v>5.82</v>
      </c>
      <c r="R3697">
        <v>1.46</v>
      </c>
      <c r="S3697">
        <v>2.04</v>
      </c>
      <c r="T3697">
        <v>1.7</v>
      </c>
      <c r="U3697">
        <v>710</v>
      </c>
      <c r="V3697">
        <v>2075.81</v>
      </c>
      <c r="W3697">
        <v>4805.29</v>
      </c>
      <c r="X3697">
        <v>9060.93</v>
      </c>
      <c r="Y3697">
        <v>2000.93</v>
      </c>
      <c r="Z3697">
        <v>16666.05</v>
      </c>
    </row>
    <row r="3698" spans="2:26" x14ac:dyDescent="0.25">
      <c r="B3698" s="3">
        <v>42487</v>
      </c>
      <c r="C3698">
        <v>412.43</v>
      </c>
      <c r="D3698">
        <v>5.6939000000000002</v>
      </c>
      <c r="E3698">
        <v>92.83</v>
      </c>
      <c r="F3698">
        <v>97.208299999999994</v>
      </c>
      <c r="G3698">
        <v>94.387</v>
      </c>
      <c r="H3698">
        <v>1148.3</v>
      </c>
      <c r="I3698">
        <v>1.1322000000000001</v>
      </c>
      <c r="J3698">
        <v>6.4980000000000002</v>
      </c>
      <c r="K3698">
        <v>325.70060000000001</v>
      </c>
      <c r="L3698" t="str">
        <v>#N/A N/A</v>
      </c>
      <c r="M3698" t="str">
        <v>#N/A N/A</v>
      </c>
      <c r="N3698">
        <v>1245.83</v>
      </c>
      <c r="O3698">
        <v>1.9950000000000001</v>
      </c>
      <c r="P3698">
        <v>4.54</v>
      </c>
      <c r="Q3698">
        <v>5.87</v>
      </c>
      <c r="R3698">
        <v>1.45</v>
      </c>
      <c r="S3698">
        <v>2.0299999999999998</v>
      </c>
      <c r="T3698">
        <v>1.71</v>
      </c>
      <c r="U3698">
        <v>715</v>
      </c>
      <c r="V3698">
        <v>2095.15</v>
      </c>
      <c r="W3698">
        <v>4863.1400000000003</v>
      </c>
      <c r="X3698">
        <v>9037.48</v>
      </c>
      <c r="Y3698">
        <v>2015.4</v>
      </c>
      <c r="Z3698">
        <v>17290.490000000002</v>
      </c>
    </row>
    <row r="3699" spans="2:26" x14ac:dyDescent="0.25">
      <c r="B3699" s="3">
        <v>42486</v>
      </c>
      <c r="C3699">
        <v>408.11</v>
      </c>
      <c r="D3699">
        <v>5.6840000000000002</v>
      </c>
      <c r="E3699">
        <v>92.77</v>
      </c>
      <c r="F3699">
        <v>97.1935</v>
      </c>
      <c r="G3699">
        <v>94.572999999999993</v>
      </c>
      <c r="H3699">
        <v>1150.95</v>
      </c>
      <c r="I3699">
        <v>1.1296999999999999</v>
      </c>
      <c r="J3699">
        <v>6.4935</v>
      </c>
      <c r="K3699">
        <v>325.23910000000001</v>
      </c>
      <c r="L3699" t="str">
        <v>#N/A N/A</v>
      </c>
      <c r="M3699" t="str">
        <v>#N/A N/A</v>
      </c>
      <c r="N3699">
        <v>1243.4000000000001</v>
      </c>
      <c r="O3699">
        <v>2.032</v>
      </c>
      <c r="P3699">
        <v>4.4749999999999996</v>
      </c>
      <c r="Q3699">
        <v>5.86</v>
      </c>
      <c r="R3699">
        <v>1.46</v>
      </c>
      <c r="S3699">
        <v>2.04</v>
      </c>
      <c r="T3699">
        <v>1.71</v>
      </c>
      <c r="U3699">
        <v>704</v>
      </c>
      <c r="V3699">
        <v>2091.6999999999998</v>
      </c>
      <c r="W3699">
        <v>4888.28</v>
      </c>
      <c r="X3699">
        <v>9016.1200000000008</v>
      </c>
      <c r="Y3699">
        <v>2019.63</v>
      </c>
      <c r="Z3699">
        <v>17353.28</v>
      </c>
    </row>
    <row r="3700" spans="2:26" x14ac:dyDescent="0.25">
      <c r="B3700" s="3">
        <v>42485</v>
      </c>
      <c r="C3700">
        <v>407.86</v>
      </c>
      <c r="D3700">
        <v>5.7247000000000003</v>
      </c>
      <c r="E3700">
        <v>92.72</v>
      </c>
      <c r="F3700">
        <v>97.180800000000005</v>
      </c>
      <c r="G3700">
        <v>94.841999999999999</v>
      </c>
      <c r="H3700">
        <v>1147.95</v>
      </c>
      <c r="I3700">
        <v>1.1268</v>
      </c>
      <c r="J3700">
        <v>6.4927999999999999</v>
      </c>
      <c r="K3700">
        <v>323.70819999999998</v>
      </c>
      <c r="L3700" t="str">
        <v>#N/A N/A</v>
      </c>
      <c r="M3700" t="str">
        <v>#N/A N/A</v>
      </c>
      <c r="N3700">
        <v>1237.97</v>
      </c>
      <c r="O3700">
        <v>2.0630000000000002</v>
      </c>
      <c r="P3700">
        <v>4.41</v>
      </c>
      <c r="Q3700">
        <v>5.91</v>
      </c>
      <c r="R3700">
        <v>1.47</v>
      </c>
      <c r="S3700">
        <v>2.0499999999999998</v>
      </c>
      <c r="T3700">
        <v>1.72</v>
      </c>
      <c r="U3700">
        <v>690</v>
      </c>
      <c r="V3700">
        <v>2087.79</v>
      </c>
      <c r="W3700">
        <v>4895.79</v>
      </c>
      <c r="X3700">
        <v>8986.33</v>
      </c>
      <c r="Y3700">
        <v>2014.55</v>
      </c>
      <c r="Z3700">
        <v>17439.3</v>
      </c>
    </row>
    <row r="3701" spans="2:26" x14ac:dyDescent="0.25">
      <c r="B3701" s="3">
        <v>42484</v>
      </c>
      <c r="C3701">
        <v>405.35</v>
      </c>
      <c r="D3701">
        <v>5.6891999999999996</v>
      </c>
      <c r="E3701">
        <v>92.68</v>
      </c>
      <c r="F3701">
        <v>97.146900000000002</v>
      </c>
      <c r="G3701">
        <v>95.116</v>
      </c>
      <c r="H3701">
        <v>1143.1500000000001</v>
      </c>
      <c r="I3701">
        <v>1.1222000000000001</v>
      </c>
      <c r="J3701">
        <v>6.4995000000000003</v>
      </c>
      <c r="K3701">
        <v>322.50240000000002</v>
      </c>
      <c r="L3701" t="str">
        <v>#N/A N/A</v>
      </c>
      <c r="M3701" t="str">
        <v>#N/A N/A</v>
      </c>
      <c r="N3701">
        <v>1233.03</v>
      </c>
      <c r="O3701">
        <v>2.14</v>
      </c>
      <c r="P3701">
        <v>4.2949999999999999</v>
      </c>
      <c r="Q3701">
        <v>5.87</v>
      </c>
      <c r="R3701">
        <v>1.47</v>
      </c>
      <c r="S3701">
        <v>2.06</v>
      </c>
      <c r="T3701">
        <v>1.73</v>
      </c>
      <c r="U3701">
        <v>688</v>
      </c>
      <c r="V3701">
        <v>2091.58</v>
      </c>
      <c r="W3701">
        <v>4906.2299999999996</v>
      </c>
      <c r="X3701">
        <v>9120.91</v>
      </c>
      <c r="Y3701">
        <v>2015.49</v>
      </c>
      <c r="Z3701">
        <v>17572.490000000002</v>
      </c>
    </row>
    <row r="3702" spans="2:26" x14ac:dyDescent="0.25">
      <c r="B3702" s="3">
        <v>42483</v>
      </c>
      <c r="C3702">
        <v>405.35</v>
      </c>
      <c r="D3702">
        <v>5.6891999999999996</v>
      </c>
      <c r="E3702">
        <v>92.68</v>
      </c>
      <c r="F3702">
        <v>97.146900000000002</v>
      </c>
      <c r="G3702">
        <v>95.116</v>
      </c>
      <c r="H3702">
        <v>1143.1500000000001</v>
      </c>
      <c r="I3702">
        <v>1.1222000000000001</v>
      </c>
      <c r="J3702">
        <v>6.4995000000000003</v>
      </c>
      <c r="K3702">
        <v>322.50240000000002</v>
      </c>
      <c r="L3702" t="str">
        <v>#N/A N/A</v>
      </c>
      <c r="M3702" t="str">
        <v>#N/A N/A</v>
      </c>
      <c r="N3702">
        <v>1233.03</v>
      </c>
      <c r="O3702">
        <v>2.14</v>
      </c>
      <c r="P3702">
        <v>4.2949999999999999</v>
      </c>
      <c r="Q3702">
        <v>5.87</v>
      </c>
      <c r="R3702">
        <v>1.47</v>
      </c>
      <c r="S3702">
        <v>2.06</v>
      </c>
      <c r="T3702">
        <v>1.73</v>
      </c>
      <c r="U3702">
        <v>688</v>
      </c>
      <c r="V3702">
        <v>2091.58</v>
      </c>
      <c r="W3702">
        <v>4906.2299999999996</v>
      </c>
      <c r="X3702">
        <v>9120.91</v>
      </c>
      <c r="Y3702">
        <v>2015.49</v>
      </c>
      <c r="Z3702">
        <v>17572.490000000002</v>
      </c>
    </row>
    <row r="3703" spans="2:26" x14ac:dyDescent="0.25">
      <c r="B3703" s="3">
        <v>42482</v>
      </c>
      <c r="C3703">
        <v>405.35</v>
      </c>
      <c r="D3703">
        <v>5.6891999999999996</v>
      </c>
      <c r="E3703">
        <v>92.65</v>
      </c>
      <c r="F3703">
        <v>97.146900000000002</v>
      </c>
      <c r="G3703">
        <v>95.116</v>
      </c>
      <c r="H3703">
        <v>1143.1500000000001</v>
      </c>
      <c r="I3703">
        <v>1.1222000000000001</v>
      </c>
      <c r="J3703">
        <v>6.4995000000000003</v>
      </c>
      <c r="K3703">
        <v>322.50240000000002</v>
      </c>
      <c r="L3703" t="str">
        <v>#N/A N/A</v>
      </c>
      <c r="M3703" t="str">
        <v>#N/A N/A</v>
      </c>
      <c r="N3703">
        <v>1233.03</v>
      </c>
      <c r="O3703">
        <v>2.14</v>
      </c>
      <c r="P3703">
        <v>4.2949999999999999</v>
      </c>
      <c r="Q3703">
        <v>5.87</v>
      </c>
      <c r="R3703">
        <v>1.47</v>
      </c>
      <c r="S3703">
        <v>2.06</v>
      </c>
      <c r="T3703">
        <v>1.73</v>
      </c>
      <c r="U3703">
        <v>688</v>
      </c>
      <c r="V3703">
        <v>2091.58</v>
      </c>
      <c r="W3703">
        <v>4906.2299999999996</v>
      </c>
      <c r="X3703">
        <v>9120.91</v>
      </c>
      <c r="Y3703">
        <v>2015.49</v>
      </c>
      <c r="Z3703">
        <v>17572.490000000002</v>
      </c>
    </row>
    <row r="3704" spans="2:26" x14ac:dyDescent="0.25">
      <c r="B3704" s="3">
        <v>42481</v>
      </c>
      <c r="C3704">
        <v>402.64</v>
      </c>
      <c r="D3704">
        <v>5.6965000000000003</v>
      </c>
      <c r="E3704">
        <v>92.6</v>
      </c>
      <c r="F3704">
        <v>97.130300000000005</v>
      </c>
      <c r="G3704">
        <v>94.599000000000004</v>
      </c>
      <c r="H3704">
        <v>1132.95</v>
      </c>
      <c r="I3704">
        <v>1.1288</v>
      </c>
      <c r="J3704">
        <v>6.4823000000000004</v>
      </c>
      <c r="K3704">
        <v>323.35109999999997</v>
      </c>
      <c r="L3704" t="str">
        <v>#N/A N/A</v>
      </c>
      <c r="M3704" t="str">
        <v>#N/A N/A</v>
      </c>
      <c r="N3704">
        <v>1248.05</v>
      </c>
      <c r="O3704">
        <v>2.0680000000000001</v>
      </c>
      <c r="P3704">
        <v>4.2949999999999999</v>
      </c>
      <c r="Q3704">
        <v>5.86</v>
      </c>
      <c r="R3704">
        <v>1.48</v>
      </c>
      <c r="S3704">
        <v>2.0699999999999998</v>
      </c>
      <c r="T3704">
        <v>1.73</v>
      </c>
      <c r="U3704">
        <v>670</v>
      </c>
      <c r="V3704">
        <v>2091.48</v>
      </c>
      <c r="W3704">
        <v>4945.93</v>
      </c>
      <c r="X3704">
        <v>9248.4</v>
      </c>
      <c r="Y3704">
        <v>2022.1</v>
      </c>
      <c r="Z3704">
        <v>17363.62</v>
      </c>
    </row>
    <row r="3705" spans="2:26" x14ac:dyDescent="0.25">
      <c r="B3705" s="3">
        <v>42480</v>
      </c>
      <c r="C3705">
        <v>402.02</v>
      </c>
      <c r="D3705">
        <v>5.7431999999999999</v>
      </c>
      <c r="E3705">
        <v>92.4</v>
      </c>
      <c r="F3705">
        <v>97.075999999999993</v>
      </c>
      <c r="G3705">
        <v>94.492000000000004</v>
      </c>
      <c r="H3705">
        <v>1135.25</v>
      </c>
      <c r="I3705">
        <v>1.1296999999999999</v>
      </c>
      <c r="J3705">
        <v>6.4683999999999999</v>
      </c>
      <c r="K3705">
        <v>321.2099</v>
      </c>
      <c r="L3705" t="str">
        <v>#N/A N/A</v>
      </c>
      <c r="M3705" t="str">
        <v>#N/A N/A</v>
      </c>
      <c r="N3705">
        <v>1244.25</v>
      </c>
      <c r="O3705">
        <v>2.069</v>
      </c>
      <c r="P3705">
        <v>4.0449999999999999</v>
      </c>
      <c r="Q3705">
        <v>5.89</v>
      </c>
      <c r="R3705">
        <v>1.51</v>
      </c>
      <c r="S3705">
        <v>2.11</v>
      </c>
      <c r="T3705">
        <v>1.74</v>
      </c>
      <c r="U3705">
        <v>669</v>
      </c>
      <c r="V3705">
        <v>2102.4</v>
      </c>
      <c r="W3705">
        <v>4948.1499999999996</v>
      </c>
      <c r="X3705">
        <v>9134.42</v>
      </c>
      <c r="Y3705">
        <v>2005.83</v>
      </c>
      <c r="Z3705">
        <v>16906.54</v>
      </c>
    </row>
    <row r="3706" spans="2:26" x14ac:dyDescent="0.25">
      <c r="B3706" s="3">
        <v>42479</v>
      </c>
      <c r="C3706">
        <v>411.13</v>
      </c>
      <c r="D3706">
        <v>5.8472</v>
      </c>
      <c r="E3706">
        <v>92.28</v>
      </c>
      <c r="F3706">
        <v>97.006200000000007</v>
      </c>
      <c r="G3706">
        <v>93.975999999999999</v>
      </c>
      <c r="H3706">
        <v>1136.25</v>
      </c>
      <c r="I3706">
        <v>1.1357999999999999</v>
      </c>
      <c r="J3706">
        <v>6.46</v>
      </c>
      <c r="K3706">
        <v>319.61849999999998</v>
      </c>
      <c r="L3706" t="str">
        <v>#N/A N/A</v>
      </c>
      <c r="M3706" t="str">
        <v>#N/A N/A</v>
      </c>
      <c r="N3706">
        <v>1250.19</v>
      </c>
      <c r="O3706">
        <v>2.0880000000000001</v>
      </c>
      <c r="P3706">
        <v>4</v>
      </c>
      <c r="Q3706">
        <v>6.03</v>
      </c>
      <c r="R3706">
        <v>1.54</v>
      </c>
      <c r="S3706">
        <v>2.14</v>
      </c>
      <c r="T3706">
        <v>1.75</v>
      </c>
      <c r="U3706">
        <v>671</v>
      </c>
      <c r="V3706">
        <v>2100.8000000000002</v>
      </c>
      <c r="W3706">
        <v>4940.33</v>
      </c>
      <c r="X3706">
        <v>9244.4500000000007</v>
      </c>
      <c r="Y3706">
        <v>2011.36</v>
      </c>
      <c r="Z3706">
        <v>16874.439999999999</v>
      </c>
    </row>
    <row r="3707" spans="2:26" x14ac:dyDescent="0.25">
      <c r="B3707" s="3">
        <v>42478</v>
      </c>
      <c r="C3707">
        <v>419.4</v>
      </c>
      <c r="D3707">
        <v>5.9710999999999999</v>
      </c>
      <c r="E3707">
        <v>92.17</v>
      </c>
      <c r="F3707">
        <v>96.965299999999999</v>
      </c>
      <c r="G3707">
        <v>94.49</v>
      </c>
      <c r="H3707">
        <v>1150.45</v>
      </c>
      <c r="I3707">
        <v>1.1313</v>
      </c>
      <c r="J3707">
        <v>6.4752000000000001</v>
      </c>
      <c r="K3707">
        <v>316.62819999999999</v>
      </c>
      <c r="L3707" t="str">
        <v>#N/A N/A</v>
      </c>
      <c r="M3707" t="str">
        <v>#N/A N/A</v>
      </c>
      <c r="N3707">
        <v>1232.49</v>
      </c>
      <c r="O3707">
        <v>1.94</v>
      </c>
      <c r="P3707">
        <v>4</v>
      </c>
      <c r="Q3707">
        <v>6.17</v>
      </c>
      <c r="R3707">
        <v>1.57</v>
      </c>
      <c r="S3707">
        <v>2.1800000000000002</v>
      </c>
      <c r="T3707">
        <v>1.74</v>
      </c>
      <c r="U3707">
        <v>659</v>
      </c>
      <c r="V3707">
        <v>2094.34</v>
      </c>
      <c r="W3707">
        <v>4960.0200000000004</v>
      </c>
      <c r="X3707">
        <v>9090.85</v>
      </c>
      <c r="Y3707">
        <v>2009.1</v>
      </c>
      <c r="Z3707">
        <v>16275.95</v>
      </c>
    </row>
    <row r="3708" spans="2:26" x14ac:dyDescent="0.25">
      <c r="B3708" s="3">
        <v>42477</v>
      </c>
      <c r="C3708">
        <v>419.75</v>
      </c>
      <c r="D3708">
        <v>5.9622999999999999</v>
      </c>
      <c r="E3708">
        <v>92.12</v>
      </c>
      <c r="F3708">
        <v>96.8489</v>
      </c>
      <c r="G3708">
        <v>94.695999999999998</v>
      </c>
      <c r="H3708">
        <v>1146.1500000000001</v>
      </c>
      <c r="I3708">
        <v>1.1284000000000001</v>
      </c>
      <c r="J3708">
        <v>6.4755000000000003</v>
      </c>
      <c r="K3708">
        <v>324.66829999999999</v>
      </c>
      <c r="L3708" t="str">
        <v>#N/A N/A</v>
      </c>
      <c r="M3708" t="str">
        <v>#N/A N/A</v>
      </c>
      <c r="N3708">
        <v>1233.99</v>
      </c>
      <c r="O3708">
        <v>1.9019999999999999</v>
      </c>
      <c r="P3708">
        <v>4.24</v>
      </c>
      <c r="Q3708">
        <v>6.16</v>
      </c>
      <c r="R3708">
        <v>1.57</v>
      </c>
      <c r="S3708">
        <v>2.1800000000000002</v>
      </c>
      <c r="T3708">
        <v>1.76</v>
      </c>
      <c r="U3708">
        <v>635</v>
      </c>
      <c r="V3708">
        <v>2080.73</v>
      </c>
      <c r="W3708">
        <v>4938.22</v>
      </c>
      <c r="X3708">
        <v>9214.98</v>
      </c>
      <c r="Y3708">
        <v>2014.71</v>
      </c>
      <c r="Z3708">
        <v>16848.03</v>
      </c>
    </row>
    <row r="3709" spans="2:26" x14ac:dyDescent="0.25">
      <c r="B3709" s="3">
        <v>42476</v>
      </c>
      <c r="C3709">
        <v>419.75</v>
      </c>
      <c r="D3709">
        <v>5.9622999999999999</v>
      </c>
      <c r="E3709">
        <v>92.12</v>
      </c>
      <c r="F3709">
        <v>96.8489</v>
      </c>
      <c r="G3709">
        <v>94.695999999999998</v>
      </c>
      <c r="H3709">
        <v>1146.1500000000001</v>
      </c>
      <c r="I3709">
        <v>1.1284000000000001</v>
      </c>
      <c r="J3709">
        <v>6.4755000000000003</v>
      </c>
      <c r="K3709">
        <v>324.66829999999999</v>
      </c>
      <c r="L3709" t="str">
        <v>#N/A N/A</v>
      </c>
      <c r="M3709" t="str">
        <v>#N/A N/A</v>
      </c>
      <c r="N3709">
        <v>1233.99</v>
      </c>
      <c r="O3709">
        <v>1.9019999999999999</v>
      </c>
      <c r="P3709">
        <v>4.24</v>
      </c>
      <c r="Q3709">
        <v>6.16</v>
      </c>
      <c r="R3709">
        <v>1.57</v>
      </c>
      <c r="S3709">
        <v>2.1800000000000002</v>
      </c>
      <c r="T3709">
        <v>1.76</v>
      </c>
      <c r="U3709">
        <v>635</v>
      </c>
      <c r="V3709">
        <v>2080.73</v>
      </c>
      <c r="W3709">
        <v>4938.22</v>
      </c>
      <c r="X3709">
        <v>9214.98</v>
      </c>
      <c r="Y3709">
        <v>2014.71</v>
      </c>
      <c r="Z3709">
        <v>16848.03</v>
      </c>
    </row>
    <row r="3710" spans="2:26" x14ac:dyDescent="0.25">
      <c r="B3710" s="3">
        <v>42475</v>
      </c>
      <c r="C3710">
        <v>419.75</v>
      </c>
      <c r="D3710">
        <v>5.9622999999999999</v>
      </c>
      <c r="E3710">
        <v>92.13</v>
      </c>
      <c r="F3710">
        <v>96.8489</v>
      </c>
      <c r="G3710">
        <v>94.695999999999998</v>
      </c>
      <c r="H3710">
        <v>1146.1500000000001</v>
      </c>
      <c r="I3710">
        <v>1.1284000000000001</v>
      </c>
      <c r="J3710">
        <v>6.4755000000000003</v>
      </c>
      <c r="K3710">
        <v>324.66829999999999</v>
      </c>
      <c r="L3710" t="str">
        <v>#N/A N/A</v>
      </c>
      <c r="M3710" t="str">
        <v>#N/A N/A</v>
      </c>
      <c r="N3710">
        <v>1233.99</v>
      </c>
      <c r="O3710">
        <v>1.9019999999999999</v>
      </c>
      <c r="P3710">
        <v>4.24</v>
      </c>
      <c r="Q3710">
        <v>6.16</v>
      </c>
      <c r="R3710">
        <v>1.57</v>
      </c>
      <c r="S3710">
        <v>2.1800000000000002</v>
      </c>
      <c r="T3710">
        <v>1.76</v>
      </c>
      <c r="U3710">
        <v>635</v>
      </c>
      <c r="V3710">
        <v>2080.73</v>
      </c>
      <c r="W3710">
        <v>4938.22</v>
      </c>
      <c r="X3710">
        <v>9214.98</v>
      </c>
      <c r="Y3710">
        <v>2014.71</v>
      </c>
      <c r="Z3710">
        <v>16848.03</v>
      </c>
    </row>
    <row r="3711" spans="2:26" x14ac:dyDescent="0.25">
      <c r="B3711" s="3">
        <v>42474</v>
      </c>
      <c r="C3711">
        <v>415.74</v>
      </c>
      <c r="D3711">
        <v>5.9321999999999999</v>
      </c>
      <c r="E3711">
        <v>92.1</v>
      </c>
      <c r="F3711">
        <v>96.841300000000004</v>
      </c>
      <c r="G3711">
        <v>94.902000000000001</v>
      </c>
      <c r="H3711">
        <v>1156.5</v>
      </c>
      <c r="I3711">
        <v>1.1268</v>
      </c>
      <c r="J3711">
        <v>6.4825999999999997</v>
      </c>
      <c r="K3711">
        <v>331.17970000000003</v>
      </c>
      <c r="L3711" t="str">
        <v>#N/A N/A</v>
      </c>
      <c r="M3711" t="str">
        <v>#N/A N/A</v>
      </c>
      <c r="N3711">
        <v>1227.8900000000001</v>
      </c>
      <c r="O3711">
        <v>1.97</v>
      </c>
      <c r="P3711">
        <v>4.24</v>
      </c>
      <c r="Q3711">
        <v>6.12</v>
      </c>
      <c r="R3711">
        <v>1.58</v>
      </c>
      <c r="S3711">
        <v>2.19</v>
      </c>
      <c r="T3711">
        <v>1.75</v>
      </c>
      <c r="U3711">
        <v>597</v>
      </c>
      <c r="V3711">
        <v>2082.7800000000002</v>
      </c>
      <c r="W3711">
        <v>4945.8900000000003</v>
      </c>
      <c r="X3711">
        <v>9237.9</v>
      </c>
      <c r="Y3711">
        <v>2015.93</v>
      </c>
      <c r="Z3711">
        <v>16911.05</v>
      </c>
    </row>
    <row r="3712" spans="2:26" x14ac:dyDescent="0.25">
      <c r="B3712" s="3">
        <v>42473</v>
      </c>
      <c r="C3712">
        <v>420.85</v>
      </c>
      <c r="D3712">
        <v>6.0224000000000002</v>
      </c>
      <c r="E3712">
        <v>92.01</v>
      </c>
      <c r="F3712">
        <v>96.773899999999998</v>
      </c>
      <c r="G3712">
        <v>94.744</v>
      </c>
      <c r="H3712">
        <v>1145.8499999999999</v>
      </c>
      <c r="I3712">
        <v>1.1274</v>
      </c>
      <c r="J3712">
        <v>6.4783999999999997</v>
      </c>
      <c r="K3712">
        <v>327.57040000000001</v>
      </c>
      <c r="L3712" t="str">
        <v>#N/A N/A</v>
      </c>
      <c r="M3712" t="str">
        <v>#N/A N/A</v>
      </c>
      <c r="N3712">
        <v>1242.47</v>
      </c>
      <c r="O3712">
        <v>2.036</v>
      </c>
      <c r="P3712">
        <v>4.24</v>
      </c>
      <c r="Q3712">
        <v>6.22</v>
      </c>
      <c r="R3712">
        <v>1.59</v>
      </c>
      <c r="S3712">
        <v>2.21</v>
      </c>
      <c r="T3712">
        <v>1.75</v>
      </c>
      <c r="U3712">
        <v>567</v>
      </c>
      <c r="V3712">
        <v>2082.42</v>
      </c>
      <c r="W3712">
        <v>4947.42</v>
      </c>
      <c r="X3712">
        <v>9191.49</v>
      </c>
      <c r="Y3712">
        <v>1981.32</v>
      </c>
      <c r="Z3712">
        <v>16381.22</v>
      </c>
    </row>
    <row r="3713" spans="2:26" x14ac:dyDescent="0.25">
      <c r="B3713" s="3">
        <v>42472</v>
      </c>
      <c r="C3713">
        <v>427.1</v>
      </c>
      <c r="D3713">
        <v>6.1490999999999998</v>
      </c>
      <c r="E3713">
        <v>91.9</v>
      </c>
      <c r="F3713">
        <v>96.732299999999995</v>
      </c>
      <c r="G3713">
        <v>93.959000000000003</v>
      </c>
      <c r="H3713">
        <v>1145.9000000000001</v>
      </c>
      <c r="I3713">
        <v>1.1386000000000001</v>
      </c>
      <c r="J3713">
        <v>6.4645000000000001</v>
      </c>
      <c r="K3713">
        <v>327.74160000000001</v>
      </c>
      <c r="L3713" t="str">
        <v>#N/A N/A</v>
      </c>
      <c r="M3713" t="str">
        <v>#N/A N/A</v>
      </c>
      <c r="N3713">
        <v>1255.6300000000001</v>
      </c>
      <c r="O3713">
        <v>2.004</v>
      </c>
      <c r="P3713">
        <v>4.24</v>
      </c>
      <c r="Q3713">
        <v>6.38</v>
      </c>
      <c r="R3713">
        <v>1.61</v>
      </c>
      <c r="S3713">
        <v>2.23</v>
      </c>
      <c r="T3713">
        <v>1.75</v>
      </c>
      <c r="U3713">
        <v>560</v>
      </c>
      <c r="V3713">
        <v>2061.7199999999998</v>
      </c>
      <c r="W3713">
        <v>4872.09</v>
      </c>
      <c r="X3713">
        <v>8841.86</v>
      </c>
      <c r="Y3713">
        <v>1981.32</v>
      </c>
      <c r="Z3713">
        <v>15928.79</v>
      </c>
    </row>
    <row r="3714" spans="2:26" x14ac:dyDescent="0.25">
      <c r="B3714" s="3">
        <v>42471</v>
      </c>
      <c r="C3714">
        <v>437.06</v>
      </c>
      <c r="D3714">
        <v>6.2449000000000003</v>
      </c>
      <c r="E3714">
        <v>91.83</v>
      </c>
      <c r="F3714">
        <v>96.683199999999999</v>
      </c>
      <c r="G3714">
        <v>93.95</v>
      </c>
      <c r="H3714">
        <v>1146.5</v>
      </c>
      <c r="I3714">
        <v>1.1408</v>
      </c>
      <c r="J3714">
        <v>6.4592000000000001</v>
      </c>
      <c r="K3714">
        <v>327.14409999999998</v>
      </c>
      <c r="L3714" t="str">
        <v>#N/A N/A</v>
      </c>
      <c r="M3714" t="str">
        <v>#N/A N/A</v>
      </c>
      <c r="N3714">
        <v>1257.8800000000001</v>
      </c>
      <c r="O3714">
        <v>1.9119999999999999</v>
      </c>
      <c r="P3714">
        <v>4.24</v>
      </c>
      <c r="Q3714">
        <v>6.48</v>
      </c>
      <c r="R3714">
        <v>1.62</v>
      </c>
      <c r="S3714">
        <v>2.2400000000000002</v>
      </c>
      <c r="T3714">
        <v>1.76</v>
      </c>
      <c r="U3714">
        <v>555</v>
      </c>
      <c r="V3714">
        <v>2041.99</v>
      </c>
      <c r="W3714">
        <v>4833.3999999999996</v>
      </c>
      <c r="X3714">
        <v>8807.06</v>
      </c>
      <c r="Y3714">
        <v>1970.37</v>
      </c>
      <c r="Z3714">
        <v>15751.13</v>
      </c>
    </row>
    <row r="3715" spans="2:26" x14ac:dyDescent="0.25">
      <c r="B3715" s="3">
        <v>42470</v>
      </c>
      <c r="C3715">
        <v>442.46</v>
      </c>
      <c r="D3715">
        <v>6.2835000000000001</v>
      </c>
      <c r="E3715">
        <v>91.77</v>
      </c>
      <c r="F3715">
        <v>96.603899999999996</v>
      </c>
      <c r="G3715">
        <v>94.234999999999999</v>
      </c>
      <c r="H3715">
        <v>1153.8</v>
      </c>
      <c r="I3715">
        <v>1.1398999999999999</v>
      </c>
      <c r="J3715">
        <v>6.4635999999999996</v>
      </c>
      <c r="K3715">
        <v>320.7586</v>
      </c>
      <c r="L3715" t="str">
        <v>#N/A N/A</v>
      </c>
      <c r="M3715" t="str">
        <v>#N/A N/A</v>
      </c>
      <c r="N3715">
        <v>1240.69</v>
      </c>
      <c r="O3715">
        <v>1.99</v>
      </c>
      <c r="P3715">
        <v>4.24</v>
      </c>
      <c r="Q3715">
        <v>6.51</v>
      </c>
      <c r="R3715">
        <v>1.63</v>
      </c>
      <c r="S3715">
        <v>2.25</v>
      </c>
      <c r="T3715">
        <v>1.74</v>
      </c>
      <c r="U3715">
        <v>539</v>
      </c>
      <c r="V3715">
        <v>2047.6</v>
      </c>
      <c r="W3715">
        <v>4850.6899999999996</v>
      </c>
      <c r="X3715">
        <v>8704.81</v>
      </c>
      <c r="Y3715">
        <v>1972.05</v>
      </c>
      <c r="Z3715">
        <v>15821.52</v>
      </c>
    </row>
    <row r="3716" spans="2:26" x14ac:dyDescent="0.25">
      <c r="B3716" s="3">
        <v>42469</v>
      </c>
      <c r="C3716">
        <v>442.46</v>
      </c>
      <c r="D3716">
        <v>6.2835000000000001</v>
      </c>
      <c r="E3716">
        <v>91.77</v>
      </c>
      <c r="F3716">
        <v>96.603899999999996</v>
      </c>
      <c r="G3716">
        <v>94.234999999999999</v>
      </c>
      <c r="H3716">
        <v>1153.8</v>
      </c>
      <c r="I3716">
        <v>1.1398999999999999</v>
      </c>
      <c r="J3716">
        <v>6.4635999999999996</v>
      </c>
      <c r="K3716">
        <v>320.7586</v>
      </c>
      <c r="L3716" t="str">
        <v>#N/A N/A</v>
      </c>
      <c r="M3716" t="str">
        <v>#N/A N/A</v>
      </c>
      <c r="N3716">
        <v>1240.69</v>
      </c>
      <c r="O3716">
        <v>1.99</v>
      </c>
      <c r="P3716">
        <v>4.24</v>
      </c>
      <c r="Q3716">
        <v>6.51</v>
      </c>
      <c r="R3716">
        <v>1.63</v>
      </c>
      <c r="S3716">
        <v>2.25</v>
      </c>
      <c r="T3716">
        <v>1.74</v>
      </c>
      <c r="U3716">
        <v>539</v>
      </c>
      <c r="V3716">
        <v>2047.6</v>
      </c>
      <c r="W3716">
        <v>4850.6899999999996</v>
      </c>
      <c r="X3716">
        <v>8704.81</v>
      </c>
      <c r="Y3716">
        <v>1972.05</v>
      </c>
      <c r="Z3716">
        <v>15821.52</v>
      </c>
    </row>
    <row r="3717" spans="2:26" x14ac:dyDescent="0.25">
      <c r="B3717" s="3">
        <v>42468</v>
      </c>
      <c r="C3717">
        <v>442.46</v>
      </c>
      <c r="D3717">
        <v>6.2835000000000001</v>
      </c>
      <c r="E3717">
        <v>91.74</v>
      </c>
      <c r="F3717">
        <v>96.603899999999996</v>
      </c>
      <c r="G3717">
        <v>94.234999999999999</v>
      </c>
      <c r="H3717">
        <v>1153.8</v>
      </c>
      <c r="I3717">
        <v>1.1398999999999999</v>
      </c>
      <c r="J3717">
        <v>6.4635999999999996</v>
      </c>
      <c r="K3717">
        <v>320.7586</v>
      </c>
      <c r="L3717" t="str">
        <v>#N/A N/A</v>
      </c>
      <c r="M3717" t="str">
        <v>#N/A N/A</v>
      </c>
      <c r="N3717">
        <v>1240.69</v>
      </c>
      <c r="O3717">
        <v>1.99</v>
      </c>
      <c r="P3717">
        <v>4.24</v>
      </c>
      <c r="Q3717">
        <v>6.51</v>
      </c>
      <c r="R3717">
        <v>1.63</v>
      </c>
      <c r="S3717">
        <v>2.25</v>
      </c>
      <c r="T3717">
        <v>1.74</v>
      </c>
      <c r="U3717">
        <v>539</v>
      </c>
      <c r="V3717">
        <v>2047.6</v>
      </c>
      <c r="W3717">
        <v>4850.6899999999996</v>
      </c>
      <c r="X3717">
        <v>8704.81</v>
      </c>
      <c r="Y3717">
        <v>1972.05</v>
      </c>
      <c r="Z3717">
        <v>15821.52</v>
      </c>
    </row>
    <row r="3718" spans="2:26" x14ac:dyDescent="0.25">
      <c r="B3718" s="3">
        <v>42467</v>
      </c>
      <c r="C3718">
        <v>446.03</v>
      </c>
      <c r="D3718">
        <v>6.3470000000000004</v>
      </c>
      <c r="E3718">
        <v>91.67</v>
      </c>
      <c r="F3718">
        <v>96.558400000000006</v>
      </c>
      <c r="G3718">
        <v>94.481999999999999</v>
      </c>
      <c r="H3718">
        <v>1151.3</v>
      </c>
      <c r="I3718">
        <v>1.1377999999999999</v>
      </c>
      <c r="J3718">
        <v>6.4625000000000004</v>
      </c>
      <c r="K3718">
        <v>314.65039999999999</v>
      </c>
      <c r="L3718" t="str">
        <v>#N/A N/A</v>
      </c>
      <c r="M3718" t="str">
        <v>#N/A N/A</v>
      </c>
      <c r="N3718">
        <v>1240.45</v>
      </c>
      <c r="O3718">
        <v>2.0179999999999998</v>
      </c>
      <c r="P3718">
        <v>4.2549999999999999</v>
      </c>
      <c r="Q3718">
        <v>6.6</v>
      </c>
      <c r="R3718">
        <v>1.63</v>
      </c>
      <c r="S3718">
        <v>2.2400000000000002</v>
      </c>
      <c r="T3718">
        <v>1.74</v>
      </c>
      <c r="U3718">
        <v>517</v>
      </c>
      <c r="V3718">
        <v>2041.91</v>
      </c>
      <c r="W3718">
        <v>4848.37</v>
      </c>
      <c r="X3718">
        <v>8647.33</v>
      </c>
      <c r="Y3718">
        <v>1973.89</v>
      </c>
      <c r="Z3718">
        <v>15749.84</v>
      </c>
    </row>
    <row r="3719" spans="2:26" x14ac:dyDescent="0.25">
      <c r="B3719" s="3">
        <v>42466</v>
      </c>
      <c r="C3719">
        <v>437.36</v>
      </c>
      <c r="D3719">
        <v>6.2866999999999997</v>
      </c>
      <c r="E3719">
        <v>91.61</v>
      </c>
      <c r="F3719">
        <v>96.514200000000002</v>
      </c>
      <c r="G3719">
        <v>94.43</v>
      </c>
      <c r="H3719">
        <v>1156.1500000000001</v>
      </c>
      <c r="I3719">
        <v>1.1398999999999999</v>
      </c>
      <c r="J3719">
        <v>6.4809000000000001</v>
      </c>
      <c r="K3719">
        <v>317.25439999999998</v>
      </c>
      <c r="L3719" t="str">
        <v>#N/A N/A</v>
      </c>
      <c r="M3719" t="str">
        <v>#N/A N/A</v>
      </c>
      <c r="N3719">
        <v>1222.47</v>
      </c>
      <c r="O3719">
        <v>1.911</v>
      </c>
      <c r="P3719">
        <v>4.2549999999999999</v>
      </c>
      <c r="Q3719">
        <v>6.53</v>
      </c>
      <c r="R3719">
        <v>1.62</v>
      </c>
      <c r="S3719">
        <v>2.2400000000000002</v>
      </c>
      <c r="T3719">
        <v>1.76</v>
      </c>
      <c r="U3719">
        <v>500</v>
      </c>
      <c r="V3719">
        <v>2066.66</v>
      </c>
      <c r="W3719">
        <v>4920.72</v>
      </c>
      <c r="X3719">
        <v>8668.6299999999992</v>
      </c>
      <c r="Y3719">
        <v>1971.32</v>
      </c>
      <c r="Z3719">
        <v>15715.36</v>
      </c>
    </row>
    <row r="3720" spans="2:26" x14ac:dyDescent="0.25">
      <c r="B3720" s="3">
        <v>42465</v>
      </c>
      <c r="C3720">
        <v>442.35</v>
      </c>
      <c r="D3720">
        <v>6.3509000000000002</v>
      </c>
      <c r="E3720">
        <v>91.58</v>
      </c>
      <c r="F3720">
        <v>96.503500000000003</v>
      </c>
      <c r="G3720">
        <v>94.631</v>
      </c>
      <c r="H3720">
        <v>1155.1500000000001</v>
      </c>
      <c r="I3720">
        <v>1.1384000000000001</v>
      </c>
      <c r="J3720">
        <v>6.4771000000000001</v>
      </c>
      <c r="K3720">
        <v>315.57940000000002</v>
      </c>
      <c r="L3720" t="str">
        <v>#N/A N/A</v>
      </c>
      <c r="M3720" t="str">
        <v>#N/A N/A</v>
      </c>
      <c r="N3720">
        <v>1231.3499999999999</v>
      </c>
      <c r="O3720">
        <v>1.954</v>
      </c>
      <c r="P3720">
        <v>4.2649999999999997</v>
      </c>
      <c r="Q3720">
        <v>6.63</v>
      </c>
      <c r="R3720">
        <v>1.63</v>
      </c>
      <c r="S3720">
        <v>2.2400000000000002</v>
      </c>
      <c r="T3720">
        <v>1.77</v>
      </c>
      <c r="U3720">
        <v>487</v>
      </c>
      <c r="V3720">
        <v>2045.17</v>
      </c>
      <c r="W3720">
        <v>4843.93</v>
      </c>
      <c r="X3720">
        <v>8679.0400000000009</v>
      </c>
      <c r="Y3720">
        <v>1962.74</v>
      </c>
      <c r="Z3720">
        <v>15732.82</v>
      </c>
    </row>
    <row r="3721" spans="2:26" x14ac:dyDescent="0.25">
      <c r="B3721" s="3">
        <v>42464</v>
      </c>
      <c r="C3721">
        <v>433.23</v>
      </c>
      <c r="D3721">
        <v>6.2751000000000001</v>
      </c>
      <c r="E3721">
        <v>91.57</v>
      </c>
      <c r="F3721">
        <v>96.4786</v>
      </c>
      <c r="G3721">
        <v>94.51</v>
      </c>
      <c r="H3721">
        <v>1146.1500000000001</v>
      </c>
      <c r="I3721">
        <v>1.1391</v>
      </c>
      <c r="J3721">
        <v>6.4817999999999998</v>
      </c>
      <c r="K3721">
        <v>318.12299999999999</v>
      </c>
      <c r="L3721" t="str">
        <v>#N/A N/A</v>
      </c>
      <c r="M3721" t="str">
        <v>#N/A N/A</v>
      </c>
      <c r="N3721">
        <v>1215.43</v>
      </c>
      <c r="O3721">
        <v>1.998</v>
      </c>
      <c r="P3721">
        <v>4.2649999999999997</v>
      </c>
      <c r="Q3721">
        <v>6.55</v>
      </c>
      <c r="R3721">
        <v>1.62</v>
      </c>
      <c r="S3721">
        <v>2.25</v>
      </c>
      <c r="T3721">
        <v>1.77</v>
      </c>
      <c r="U3721">
        <v>471</v>
      </c>
      <c r="V3721">
        <v>2066.13</v>
      </c>
      <c r="W3721">
        <v>4891.8</v>
      </c>
      <c r="X3721">
        <v>8842.86</v>
      </c>
      <c r="Y3721">
        <v>1978.97</v>
      </c>
      <c r="Z3721">
        <v>16123.27</v>
      </c>
    </row>
    <row r="3722" spans="2:26" x14ac:dyDescent="0.25">
      <c r="B3722" s="3">
        <v>42463</v>
      </c>
      <c r="C3722">
        <v>431.52</v>
      </c>
      <c r="D3722">
        <v>6.2760999999999996</v>
      </c>
      <c r="E3722">
        <v>91.55</v>
      </c>
      <c r="F3722">
        <v>96.444999999999993</v>
      </c>
      <c r="G3722">
        <v>94.619</v>
      </c>
      <c r="H3722">
        <v>1154.05</v>
      </c>
      <c r="I3722">
        <v>1.1391</v>
      </c>
      <c r="J3722">
        <v>6.4817999999999998</v>
      </c>
      <c r="K3722">
        <v>322.99849999999998</v>
      </c>
      <c r="L3722" t="str">
        <v>#N/A N/A</v>
      </c>
      <c r="M3722" t="str">
        <v>#N/A N/A</v>
      </c>
      <c r="N3722">
        <v>1222.5999999999999</v>
      </c>
      <c r="O3722">
        <v>1.956</v>
      </c>
      <c r="P3722">
        <v>4.2850000000000001</v>
      </c>
      <c r="Q3722">
        <v>6.56</v>
      </c>
      <c r="R3722">
        <v>1.63</v>
      </c>
      <c r="S3722">
        <v>2.25</v>
      </c>
      <c r="T3722">
        <v>1.77</v>
      </c>
      <c r="U3722">
        <v>450</v>
      </c>
      <c r="V3722">
        <v>2072.7800000000002</v>
      </c>
      <c r="W3722">
        <v>4914.54</v>
      </c>
      <c r="X3722">
        <v>8842.86</v>
      </c>
      <c r="Y3722">
        <v>1973.57</v>
      </c>
      <c r="Z3722">
        <v>16164.16</v>
      </c>
    </row>
    <row r="3723" spans="2:26" x14ac:dyDescent="0.25">
      <c r="B3723" s="3">
        <v>42462</v>
      </c>
      <c r="C3723">
        <v>431.52</v>
      </c>
      <c r="D3723">
        <v>6.2760999999999996</v>
      </c>
      <c r="E3723">
        <v>91.55</v>
      </c>
      <c r="F3723">
        <v>96.444999999999993</v>
      </c>
      <c r="G3723">
        <v>94.619</v>
      </c>
      <c r="H3723">
        <v>1154.05</v>
      </c>
      <c r="I3723">
        <v>1.1391</v>
      </c>
      <c r="J3723">
        <v>6.4817999999999998</v>
      </c>
      <c r="K3723">
        <v>322.99849999999998</v>
      </c>
      <c r="L3723" t="str">
        <v>#N/A N/A</v>
      </c>
      <c r="M3723" t="str">
        <v>#N/A N/A</v>
      </c>
      <c r="N3723">
        <v>1222.5999999999999</v>
      </c>
      <c r="O3723">
        <v>1.956</v>
      </c>
      <c r="P3723">
        <v>4.2850000000000001</v>
      </c>
      <c r="Q3723">
        <v>6.56</v>
      </c>
      <c r="R3723">
        <v>1.63</v>
      </c>
      <c r="S3723">
        <v>2.25</v>
      </c>
      <c r="T3723">
        <v>1.77</v>
      </c>
      <c r="U3723">
        <v>450</v>
      </c>
      <c r="V3723">
        <v>2072.7800000000002</v>
      </c>
      <c r="W3723">
        <v>4914.54</v>
      </c>
      <c r="X3723">
        <v>8842.86</v>
      </c>
      <c r="Y3723">
        <v>1973.57</v>
      </c>
      <c r="Z3723">
        <v>16164.16</v>
      </c>
    </row>
    <row r="3724" spans="2:26" x14ac:dyDescent="0.25">
      <c r="B3724" s="3">
        <v>42461</v>
      </c>
      <c r="C3724">
        <v>431.52</v>
      </c>
      <c r="D3724">
        <v>6.2760999999999996</v>
      </c>
      <c r="E3724">
        <v>91.53</v>
      </c>
      <c r="F3724">
        <v>96.444999999999993</v>
      </c>
      <c r="G3724">
        <v>94.619</v>
      </c>
      <c r="H3724">
        <v>1154.05</v>
      </c>
      <c r="I3724">
        <v>1.1391</v>
      </c>
      <c r="J3724">
        <v>6.4817999999999998</v>
      </c>
      <c r="K3724">
        <v>322.99849999999998</v>
      </c>
      <c r="L3724" t="str">
        <v>#N/A N/A</v>
      </c>
      <c r="M3724" t="str">
        <v>#N/A N/A</v>
      </c>
      <c r="N3724">
        <v>1222.5999999999999</v>
      </c>
      <c r="O3724">
        <v>1.956</v>
      </c>
      <c r="P3724">
        <v>4.2850000000000001</v>
      </c>
      <c r="Q3724">
        <v>6.56</v>
      </c>
      <c r="R3724">
        <v>1.63</v>
      </c>
      <c r="S3724">
        <v>2.25</v>
      </c>
      <c r="T3724">
        <v>1.77</v>
      </c>
      <c r="U3724">
        <v>450</v>
      </c>
      <c r="V3724">
        <v>2072.7800000000002</v>
      </c>
      <c r="W3724">
        <v>4914.54</v>
      </c>
      <c r="X3724">
        <v>8842.86</v>
      </c>
      <c r="Y3724">
        <v>1973.57</v>
      </c>
      <c r="Z3724">
        <v>16164.16</v>
      </c>
    </row>
    <row r="3725" spans="2:26" x14ac:dyDescent="0.25">
      <c r="B3725" s="3">
        <v>42460</v>
      </c>
      <c r="C3725">
        <v>433.79</v>
      </c>
      <c r="D3725">
        <v>6.3231999999999999</v>
      </c>
      <c r="E3725">
        <v>91.51</v>
      </c>
      <c r="F3725">
        <v>96.423900000000003</v>
      </c>
      <c r="G3725">
        <v>94.585999999999999</v>
      </c>
      <c r="H3725">
        <v>1143.5</v>
      </c>
      <c r="I3725">
        <v>1.1379999999999999</v>
      </c>
      <c r="J3725">
        <v>6.4535999999999998</v>
      </c>
      <c r="K3725">
        <v>318.64479999999998</v>
      </c>
      <c r="L3725" t="str">
        <v>#N/A N/A</v>
      </c>
      <c r="M3725" t="str">
        <v>#N/A N/A</v>
      </c>
      <c r="N3725">
        <v>1232.75</v>
      </c>
      <c r="O3725">
        <v>1.9590000000000001</v>
      </c>
      <c r="P3725">
        <v>4.2850000000000001</v>
      </c>
      <c r="Q3725">
        <v>6.56</v>
      </c>
      <c r="R3725">
        <v>1.63</v>
      </c>
      <c r="S3725">
        <v>2.25</v>
      </c>
      <c r="T3725">
        <v>1.78</v>
      </c>
      <c r="U3725">
        <v>429</v>
      </c>
      <c r="V3725">
        <v>2059.7399999999998</v>
      </c>
      <c r="W3725">
        <v>4869.8500000000004</v>
      </c>
      <c r="X3725">
        <v>9003.25</v>
      </c>
      <c r="Y3725">
        <v>1995.85</v>
      </c>
      <c r="Z3725">
        <v>16758.669999999998</v>
      </c>
    </row>
    <row r="3726" spans="2:26" x14ac:dyDescent="0.25">
      <c r="B3726" s="3">
        <v>42459</v>
      </c>
      <c r="C3726">
        <v>437.58</v>
      </c>
      <c r="D3726">
        <v>6.3322000000000003</v>
      </c>
      <c r="E3726">
        <v>91.48</v>
      </c>
      <c r="F3726">
        <v>96.378600000000006</v>
      </c>
      <c r="G3726">
        <v>94.840999999999994</v>
      </c>
      <c r="H3726">
        <v>1151.0999999999999</v>
      </c>
      <c r="I3726">
        <v>1.1337999999999999</v>
      </c>
      <c r="J3726">
        <v>6.4683000000000002</v>
      </c>
      <c r="K3726">
        <v>317.75389999999999</v>
      </c>
      <c r="L3726" t="str">
        <v>#N/A N/A</v>
      </c>
      <c r="M3726" t="str">
        <v>#N/A N/A</v>
      </c>
      <c r="N3726">
        <v>1225.02</v>
      </c>
      <c r="O3726">
        <v>1.996</v>
      </c>
      <c r="P3726">
        <v>4.3150000000000004</v>
      </c>
      <c r="Q3726">
        <v>6.56</v>
      </c>
      <c r="R3726">
        <v>1.64</v>
      </c>
      <c r="S3726">
        <v>2.25</v>
      </c>
      <c r="T3726">
        <v>1.78</v>
      </c>
      <c r="U3726">
        <v>414</v>
      </c>
      <c r="V3726">
        <v>2063.9499999999998</v>
      </c>
      <c r="W3726">
        <v>4869.29</v>
      </c>
      <c r="X3726">
        <v>8979.41</v>
      </c>
      <c r="Y3726">
        <v>2002.14</v>
      </c>
      <c r="Z3726">
        <v>16878.96</v>
      </c>
    </row>
    <row r="3727" spans="2:26" x14ac:dyDescent="0.25">
      <c r="B3727" s="3">
        <v>42458</v>
      </c>
      <c r="C3727">
        <v>446</v>
      </c>
      <c r="D3727">
        <v>6.4244000000000003</v>
      </c>
      <c r="E3727">
        <v>91.45</v>
      </c>
      <c r="F3727">
        <v>96.382000000000005</v>
      </c>
      <c r="G3727">
        <v>95.16</v>
      </c>
      <c r="H3727">
        <v>1163.8</v>
      </c>
      <c r="I3727">
        <v>1.1291</v>
      </c>
      <c r="J3727">
        <v>6.5077999999999996</v>
      </c>
      <c r="K3727">
        <v>317.61680000000001</v>
      </c>
      <c r="L3727" t="str">
        <v>#N/A N/A</v>
      </c>
      <c r="M3727" t="str">
        <v>#N/A N/A</v>
      </c>
      <c r="N3727">
        <v>1242.2</v>
      </c>
      <c r="O3727">
        <v>1.903</v>
      </c>
      <c r="P3727">
        <v>4.3150000000000004</v>
      </c>
      <c r="Q3727">
        <v>6.68</v>
      </c>
      <c r="R3727">
        <v>1.65</v>
      </c>
      <c r="S3727">
        <v>2.25</v>
      </c>
      <c r="T3727">
        <v>1.78</v>
      </c>
      <c r="U3727">
        <v>409</v>
      </c>
      <c r="V3727">
        <v>2055.0100000000002</v>
      </c>
      <c r="W3727">
        <v>4846.62</v>
      </c>
      <c r="X3727">
        <v>8726.93</v>
      </c>
      <c r="Y3727">
        <v>1994.91</v>
      </c>
      <c r="Z3727">
        <v>17103.53</v>
      </c>
    </row>
    <row r="3728" spans="2:26" x14ac:dyDescent="0.25">
      <c r="B3728" s="3">
        <v>42457</v>
      </c>
      <c r="C3728">
        <v>436.16</v>
      </c>
      <c r="D3728">
        <v>6.3442999999999996</v>
      </c>
      <c r="E3728">
        <v>91.47</v>
      </c>
      <c r="F3728">
        <v>96.331299999999999</v>
      </c>
      <c r="G3728">
        <v>95.942999999999998</v>
      </c>
      <c r="H3728">
        <v>1166.05</v>
      </c>
      <c r="I3728">
        <v>1.1195999999999999</v>
      </c>
      <c r="J3728">
        <v>6.5075000000000003</v>
      </c>
      <c r="K3728">
        <v>321.45280000000002</v>
      </c>
      <c r="L3728" t="str">
        <v>#N/A N/A</v>
      </c>
      <c r="M3728" t="str">
        <v>#N/A N/A</v>
      </c>
      <c r="N3728">
        <v>1221.71</v>
      </c>
      <c r="O3728">
        <v>1.8480000000000001</v>
      </c>
      <c r="P3728">
        <v>4.3150000000000004</v>
      </c>
      <c r="Q3728">
        <v>6.56</v>
      </c>
      <c r="R3728">
        <v>1.64</v>
      </c>
      <c r="S3728">
        <v>2.25</v>
      </c>
      <c r="T3728">
        <v>1.77</v>
      </c>
      <c r="U3728">
        <v>406</v>
      </c>
      <c r="V3728">
        <v>2037.05</v>
      </c>
      <c r="W3728">
        <v>4766.79</v>
      </c>
      <c r="X3728">
        <v>8701.1299999999992</v>
      </c>
      <c r="Y3728">
        <v>1982.54</v>
      </c>
      <c r="Z3728">
        <v>17134.37</v>
      </c>
    </row>
    <row r="3729" spans="2:26" x14ac:dyDescent="0.25">
      <c r="B3729" s="3">
        <v>42456</v>
      </c>
      <c r="C3729">
        <v>437.19</v>
      </c>
      <c r="D3729">
        <v>6.3125</v>
      </c>
      <c r="E3729">
        <v>91.46</v>
      </c>
      <c r="F3729">
        <v>96.331100000000006</v>
      </c>
      <c r="G3729">
        <v>96.272999999999996</v>
      </c>
      <c r="H3729">
        <v>1169.0999999999999</v>
      </c>
      <c r="I3729">
        <v>1.1167</v>
      </c>
      <c r="J3729">
        <v>6.516</v>
      </c>
      <c r="K3729">
        <v>317.73950000000002</v>
      </c>
      <c r="L3729" t="str">
        <v>#N/A N/A</v>
      </c>
      <c r="M3729" t="str">
        <v>#N/A N/A</v>
      </c>
      <c r="N3729">
        <v>1217.05</v>
      </c>
      <c r="O3729">
        <v>1.806</v>
      </c>
      <c r="P3729">
        <v>4.3150000000000004</v>
      </c>
      <c r="Q3729">
        <v>6.51</v>
      </c>
      <c r="R3729">
        <v>1.64</v>
      </c>
      <c r="S3729">
        <v>2.25</v>
      </c>
      <c r="T3729">
        <v>1.79</v>
      </c>
      <c r="U3729">
        <v>406</v>
      </c>
      <c r="V3729">
        <v>2035.94</v>
      </c>
      <c r="W3729">
        <v>4773.51</v>
      </c>
      <c r="X3729">
        <v>8701.1299999999992</v>
      </c>
      <c r="Y3729">
        <v>1983.81</v>
      </c>
      <c r="Z3729">
        <v>17002.75</v>
      </c>
    </row>
    <row r="3730" spans="2:26" x14ac:dyDescent="0.25">
      <c r="B3730" s="3">
        <v>42455</v>
      </c>
      <c r="C3730">
        <v>437.19</v>
      </c>
      <c r="D3730">
        <v>6.3125</v>
      </c>
      <c r="E3730">
        <v>91.46</v>
      </c>
      <c r="F3730">
        <v>96.331100000000006</v>
      </c>
      <c r="G3730">
        <v>96.272999999999996</v>
      </c>
      <c r="H3730">
        <v>1169.0999999999999</v>
      </c>
      <c r="I3730">
        <v>1.1167</v>
      </c>
      <c r="J3730">
        <v>6.516</v>
      </c>
      <c r="K3730">
        <v>317.73950000000002</v>
      </c>
      <c r="L3730" t="str">
        <v>#N/A N/A</v>
      </c>
      <c r="M3730" t="str">
        <v>#N/A N/A</v>
      </c>
      <c r="N3730">
        <v>1217.05</v>
      </c>
      <c r="O3730">
        <v>1.806</v>
      </c>
      <c r="P3730">
        <v>4.3150000000000004</v>
      </c>
      <c r="Q3730">
        <v>6.51</v>
      </c>
      <c r="R3730">
        <v>1.64</v>
      </c>
      <c r="S3730">
        <v>2.25</v>
      </c>
      <c r="T3730">
        <v>1.79</v>
      </c>
      <c r="U3730">
        <v>406</v>
      </c>
      <c r="V3730">
        <v>2035.94</v>
      </c>
      <c r="W3730">
        <v>4773.51</v>
      </c>
      <c r="X3730">
        <v>8701.1299999999992</v>
      </c>
      <c r="Y3730">
        <v>1983.81</v>
      </c>
      <c r="Z3730">
        <v>17002.75</v>
      </c>
    </row>
    <row r="3731" spans="2:26" x14ac:dyDescent="0.25">
      <c r="B3731" s="3">
        <v>42454</v>
      </c>
      <c r="C3731">
        <v>437.19</v>
      </c>
      <c r="D3731">
        <v>6.3125</v>
      </c>
      <c r="E3731">
        <v>91.46</v>
      </c>
      <c r="F3731">
        <v>96.331100000000006</v>
      </c>
      <c r="G3731">
        <v>96.272999999999996</v>
      </c>
      <c r="H3731">
        <v>1169.0999999999999</v>
      </c>
      <c r="I3731">
        <v>1.1167</v>
      </c>
      <c r="J3731">
        <v>6.516</v>
      </c>
      <c r="K3731">
        <v>317.73950000000002</v>
      </c>
      <c r="L3731" t="str">
        <v>#N/A N/A</v>
      </c>
      <c r="M3731" t="str">
        <v>#N/A N/A</v>
      </c>
      <c r="N3731">
        <v>1217.05</v>
      </c>
      <c r="O3731">
        <v>1.806</v>
      </c>
      <c r="P3731">
        <v>4.3150000000000004</v>
      </c>
      <c r="Q3731">
        <v>6.51</v>
      </c>
      <c r="R3731">
        <v>1.64</v>
      </c>
      <c r="S3731">
        <v>2.25</v>
      </c>
      <c r="T3731">
        <v>1.79</v>
      </c>
      <c r="U3731">
        <v>406</v>
      </c>
      <c r="V3731">
        <v>2035.94</v>
      </c>
      <c r="W3731">
        <v>4773.51</v>
      </c>
      <c r="X3731">
        <v>8701.1299999999992</v>
      </c>
      <c r="Y3731">
        <v>1983.81</v>
      </c>
      <c r="Z3731">
        <v>17002.75</v>
      </c>
    </row>
    <row r="3732" spans="2:26" x14ac:dyDescent="0.25">
      <c r="B3732" s="3">
        <v>42453</v>
      </c>
      <c r="C3732">
        <v>437.19</v>
      </c>
      <c r="D3732">
        <v>6.3125</v>
      </c>
      <c r="E3732">
        <v>91.43</v>
      </c>
      <c r="F3732">
        <v>96.321299999999994</v>
      </c>
      <c r="G3732">
        <v>96.141999999999996</v>
      </c>
      <c r="H3732">
        <v>1166.25</v>
      </c>
      <c r="I3732">
        <v>1.1173999999999999</v>
      </c>
      <c r="J3732">
        <v>6.5147000000000004</v>
      </c>
      <c r="K3732">
        <v>317.76229999999998</v>
      </c>
      <c r="L3732" t="str">
        <v>#N/A N/A</v>
      </c>
      <c r="M3732" t="str">
        <v>#N/A N/A</v>
      </c>
      <c r="N3732">
        <v>1216.82</v>
      </c>
      <c r="O3732">
        <v>1.806</v>
      </c>
      <c r="P3732">
        <v>4.3150000000000004</v>
      </c>
      <c r="Q3732">
        <v>6.51</v>
      </c>
      <c r="R3732">
        <v>1.64</v>
      </c>
      <c r="S3732">
        <v>2.25</v>
      </c>
      <c r="T3732">
        <v>1.79</v>
      </c>
      <c r="U3732">
        <v>406</v>
      </c>
      <c r="V3732">
        <v>2035.94</v>
      </c>
      <c r="W3732">
        <v>4773.51</v>
      </c>
      <c r="X3732">
        <v>8701.1299999999992</v>
      </c>
      <c r="Y3732">
        <v>1985.97</v>
      </c>
      <c r="Z3732">
        <v>16892.330000000002</v>
      </c>
    </row>
    <row r="3733" spans="2:26" x14ac:dyDescent="0.25">
      <c r="B3733" s="3">
        <v>42452</v>
      </c>
      <c r="C3733">
        <v>433.93</v>
      </c>
      <c r="D3733">
        <v>6.2126000000000001</v>
      </c>
      <c r="E3733">
        <v>91.45</v>
      </c>
      <c r="F3733">
        <v>96.288799999999995</v>
      </c>
      <c r="G3733">
        <v>96.046000000000006</v>
      </c>
      <c r="H3733">
        <v>1161.0999999999999</v>
      </c>
      <c r="I3733">
        <v>1.1181000000000001</v>
      </c>
      <c r="J3733">
        <v>6.5065999999999997</v>
      </c>
      <c r="K3733">
        <v>317.04899999999998</v>
      </c>
      <c r="L3733" t="str">
        <v>#N/A N/A</v>
      </c>
      <c r="M3733" t="str">
        <v>#N/A N/A</v>
      </c>
      <c r="N3733">
        <v>1220.1099999999999</v>
      </c>
      <c r="O3733">
        <v>1.794</v>
      </c>
      <c r="P3733">
        <v>4.3150000000000004</v>
      </c>
      <c r="Q3733">
        <v>6.38</v>
      </c>
      <c r="R3733">
        <v>1.63</v>
      </c>
      <c r="S3733">
        <v>2.23</v>
      </c>
      <c r="T3733">
        <v>1.78</v>
      </c>
      <c r="U3733">
        <v>401</v>
      </c>
      <c r="V3733">
        <v>2036.71</v>
      </c>
      <c r="W3733">
        <v>4768.8599999999997</v>
      </c>
      <c r="X3733">
        <v>8873.33</v>
      </c>
      <c r="Y3733">
        <v>1995.12</v>
      </c>
      <c r="Z3733">
        <v>17000.98</v>
      </c>
    </row>
    <row r="3734" spans="2:26" x14ac:dyDescent="0.25">
      <c r="B3734" s="3">
        <v>42451</v>
      </c>
      <c r="C3734">
        <v>423.04</v>
      </c>
      <c r="D3734">
        <v>6.1307999999999998</v>
      </c>
      <c r="E3734">
        <v>91.41</v>
      </c>
      <c r="F3734">
        <v>96.257300000000001</v>
      </c>
      <c r="G3734">
        <v>95.647999999999996</v>
      </c>
      <c r="H3734">
        <v>1153.9000000000001</v>
      </c>
      <c r="I3734">
        <v>1.1216999999999999</v>
      </c>
      <c r="J3734">
        <v>6.4901999999999997</v>
      </c>
      <c r="K3734">
        <v>323.17219999999998</v>
      </c>
      <c r="L3734" t="str">
        <v>#N/A N/A</v>
      </c>
      <c r="M3734" t="str">
        <v>#N/A N/A</v>
      </c>
      <c r="N3734">
        <v>1248.32</v>
      </c>
      <c r="O3734">
        <v>1.863</v>
      </c>
      <c r="P3734">
        <v>4.3150000000000004</v>
      </c>
      <c r="Q3734">
        <v>6.28</v>
      </c>
      <c r="R3734">
        <v>1.63</v>
      </c>
      <c r="S3734">
        <v>2.2400000000000002</v>
      </c>
      <c r="T3734">
        <v>1.77</v>
      </c>
      <c r="U3734">
        <v>398</v>
      </c>
      <c r="V3734">
        <v>2049.8000000000002</v>
      </c>
      <c r="W3734">
        <v>4821.66</v>
      </c>
      <c r="X3734">
        <v>8900.19</v>
      </c>
      <c r="Y3734">
        <v>1996.81</v>
      </c>
      <c r="Z3734">
        <v>17048.55</v>
      </c>
    </row>
    <row r="3735" spans="2:26" x14ac:dyDescent="0.25">
      <c r="B3735" s="3">
        <v>42450</v>
      </c>
      <c r="C3735">
        <v>423.13</v>
      </c>
      <c r="D3735">
        <v>6.1265000000000001</v>
      </c>
      <c r="E3735">
        <v>91.34</v>
      </c>
      <c r="F3735">
        <v>96.187899999999999</v>
      </c>
      <c r="G3735">
        <v>95.287999999999997</v>
      </c>
      <c r="H3735">
        <v>1163.5</v>
      </c>
      <c r="I3735">
        <v>1.1241000000000001</v>
      </c>
      <c r="J3735">
        <v>6.4844999999999997</v>
      </c>
      <c r="K3735">
        <v>320.8229</v>
      </c>
      <c r="L3735" t="str">
        <v>#N/A N/A</v>
      </c>
      <c r="M3735" t="str">
        <v>#N/A N/A</v>
      </c>
      <c r="N3735">
        <v>1243.75</v>
      </c>
      <c r="O3735">
        <v>1.8280000000000001</v>
      </c>
      <c r="P3735">
        <v>4.3150000000000004</v>
      </c>
      <c r="Q3735">
        <v>6.24</v>
      </c>
      <c r="R3735">
        <v>1.66</v>
      </c>
      <c r="S3735">
        <v>2.27</v>
      </c>
      <c r="T3735">
        <v>1.78</v>
      </c>
      <c r="U3735">
        <v>398</v>
      </c>
      <c r="V3735">
        <v>2051.6</v>
      </c>
      <c r="W3735">
        <v>4808.87</v>
      </c>
      <c r="X3735">
        <v>8928.65</v>
      </c>
      <c r="Y3735">
        <v>1989.76</v>
      </c>
      <c r="Z3735">
        <v>16724.810000000001</v>
      </c>
    </row>
    <row r="3736" spans="2:26" x14ac:dyDescent="0.25">
      <c r="B3736" s="3">
        <v>42449</v>
      </c>
      <c r="C3736">
        <v>428.02</v>
      </c>
      <c r="D3736">
        <v>6.1738</v>
      </c>
      <c r="E3736">
        <v>91.27</v>
      </c>
      <c r="F3736">
        <v>96.136099999999999</v>
      </c>
      <c r="G3736">
        <v>95.085999999999999</v>
      </c>
      <c r="H3736">
        <v>1162.4000000000001</v>
      </c>
      <c r="I3736">
        <v>1.127</v>
      </c>
      <c r="J3736">
        <v>6.4715999999999996</v>
      </c>
      <c r="K3736">
        <v>321.20389999999998</v>
      </c>
      <c r="L3736" t="str">
        <v>#N/A N/A</v>
      </c>
      <c r="M3736" t="str">
        <v>#N/A N/A</v>
      </c>
      <c r="N3736">
        <v>1255.4000000000001</v>
      </c>
      <c r="O3736">
        <v>1.907</v>
      </c>
      <c r="P3736">
        <v>4.4000000000000004</v>
      </c>
      <c r="Q3736">
        <v>6.29</v>
      </c>
      <c r="R3736">
        <v>1.68</v>
      </c>
      <c r="S3736">
        <v>2.29</v>
      </c>
      <c r="T3736">
        <v>1.79</v>
      </c>
      <c r="U3736">
        <v>395</v>
      </c>
      <c r="V3736">
        <v>2049.58</v>
      </c>
      <c r="W3736">
        <v>4795.6499999999996</v>
      </c>
      <c r="X3736">
        <v>8883.01</v>
      </c>
      <c r="Y3736">
        <v>1992.12</v>
      </c>
      <c r="Z3736">
        <v>16724.810000000001</v>
      </c>
    </row>
    <row r="3737" spans="2:26" x14ac:dyDescent="0.25">
      <c r="B3737" s="3">
        <v>42448</v>
      </c>
      <c r="C3737">
        <v>428.02</v>
      </c>
      <c r="D3737">
        <v>6.1738</v>
      </c>
      <c r="E3737">
        <v>91.27</v>
      </c>
      <c r="F3737">
        <v>96.136099999999999</v>
      </c>
      <c r="G3737">
        <v>95.085999999999999</v>
      </c>
      <c r="H3737">
        <v>1162.4000000000001</v>
      </c>
      <c r="I3737">
        <v>1.127</v>
      </c>
      <c r="J3737">
        <v>6.4715999999999996</v>
      </c>
      <c r="K3737">
        <v>321.20389999999998</v>
      </c>
      <c r="L3737" t="str">
        <v>#N/A N/A</v>
      </c>
      <c r="M3737" t="str">
        <v>#N/A N/A</v>
      </c>
      <c r="N3737">
        <v>1255.4000000000001</v>
      </c>
      <c r="O3737">
        <v>1.907</v>
      </c>
      <c r="P3737">
        <v>4.4000000000000004</v>
      </c>
      <c r="Q3737">
        <v>6.29</v>
      </c>
      <c r="R3737">
        <v>1.68</v>
      </c>
      <c r="S3737">
        <v>2.29</v>
      </c>
      <c r="T3737">
        <v>1.79</v>
      </c>
      <c r="U3737">
        <v>395</v>
      </c>
      <c r="V3737">
        <v>2049.58</v>
      </c>
      <c r="W3737">
        <v>4795.6499999999996</v>
      </c>
      <c r="X3737">
        <v>8883.01</v>
      </c>
      <c r="Y3737">
        <v>1992.12</v>
      </c>
      <c r="Z3737">
        <v>16724.810000000001</v>
      </c>
    </row>
    <row r="3738" spans="2:26" x14ac:dyDescent="0.25">
      <c r="B3738" s="3">
        <v>42447</v>
      </c>
      <c r="C3738">
        <v>428.02</v>
      </c>
      <c r="D3738">
        <v>6.1738</v>
      </c>
      <c r="E3738">
        <v>91.25</v>
      </c>
      <c r="F3738">
        <v>96.136099999999999</v>
      </c>
      <c r="G3738">
        <v>95.085999999999999</v>
      </c>
      <c r="H3738">
        <v>1162.4000000000001</v>
      </c>
      <c r="I3738">
        <v>1.127</v>
      </c>
      <c r="J3738">
        <v>6.4715999999999996</v>
      </c>
      <c r="K3738">
        <v>321.20389999999998</v>
      </c>
      <c r="L3738" t="str">
        <v>#N/A N/A</v>
      </c>
      <c r="M3738" t="str">
        <v>#N/A N/A</v>
      </c>
      <c r="N3738">
        <v>1255.4000000000001</v>
      </c>
      <c r="O3738">
        <v>1.907</v>
      </c>
      <c r="P3738">
        <v>4.4000000000000004</v>
      </c>
      <c r="Q3738">
        <v>6.29</v>
      </c>
      <c r="R3738">
        <v>1.68</v>
      </c>
      <c r="S3738">
        <v>2.29</v>
      </c>
      <c r="T3738">
        <v>1.79</v>
      </c>
      <c r="U3738">
        <v>395</v>
      </c>
      <c r="V3738">
        <v>2049.58</v>
      </c>
      <c r="W3738">
        <v>4795.6499999999996</v>
      </c>
      <c r="X3738">
        <v>8883.01</v>
      </c>
      <c r="Y3738">
        <v>1992.12</v>
      </c>
      <c r="Z3738">
        <v>16724.810000000001</v>
      </c>
    </row>
    <row r="3739" spans="2:26" x14ac:dyDescent="0.25">
      <c r="B3739" s="3">
        <v>42446</v>
      </c>
      <c r="C3739">
        <v>434</v>
      </c>
      <c r="D3739">
        <v>6.2614999999999998</v>
      </c>
      <c r="E3739">
        <v>91.07</v>
      </c>
      <c r="F3739">
        <v>96.119299999999996</v>
      </c>
      <c r="G3739">
        <v>94.76</v>
      </c>
      <c r="H3739">
        <v>1173.25</v>
      </c>
      <c r="I3739">
        <v>1.1317999999999999</v>
      </c>
      <c r="J3739">
        <v>6.4772999999999996</v>
      </c>
      <c r="K3739">
        <v>318.47680000000003</v>
      </c>
      <c r="L3739" t="str">
        <v>#N/A N/A</v>
      </c>
      <c r="M3739" t="str">
        <v>#N/A N/A</v>
      </c>
      <c r="N3739">
        <v>1257.97</v>
      </c>
      <c r="O3739">
        <v>1.9359999999999999</v>
      </c>
      <c r="P3739">
        <v>4.4000000000000004</v>
      </c>
      <c r="Q3739">
        <v>6.41</v>
      </c>
      <c r="R3739">
        <v>1.69</v>
      </c>
      <c r="S3739">
        <v>2.31</v>
      </c>
      <c r="T3739">
        <v>1.8</v>
      </c>
      <c r="U3739">
        <v>392</v>
      </c>
      <c r="V3739">
        <v>2040.59</v>
      </c>
      <c r="W3739">
        <v>4774.9799999999996</v>
      </c>
      <c r="X3739">
        <v>8773.83</v>
      </c>
      <c r="Y3739">
        <v>1987.99</v>
      </c>
      <c r="Z3739">
        <v>16936.38</v>
      </c>
    </row>
    <row r="3740" spans="2:26" x14ac:dyDescent="0.25">
      <c r="B3740" s="3">
        <v>42445</v>
      </c>
      <c r="C3740">
        <v>446.58</v>
      </c>
      <c r="D3740">
        <v>6.3632999999999997</v>
      </c>
      <c r="E3740">
        <v>90.93</v>
      </c>
      <c r="F3740">
        <v>96.091300000000004</v>
      </c>
      <c r="G3740">
        <v>95.89</v>
      </c>
      <c r="H3740">
        <v>1193.25</v>
      </c>
      <c r="I3740">
        <v>1.1224000000000001</v>
      </c>
      <c r="J3740">
        <v>6.5220000000000002</v>
      </c>
      <c r="K3740">
        <v>315.03179999999998</v>
      </c>
      <c r="L3740" t="str">
        <v>#N/A N/A</v>
      </c>
      <c r="M3740" t="str">
        <v>#N/A N/A</v>
      </c>
      <c r="N3740">
        <v>1262.57</v>
      </c>
      <c r="O3740">
        <v>1.8680000000000001</v>
      </c>
      <c r="P3740">
        <v>4.4000000000000004</v>
      </c>
      <c r="Q3740">
        <v>6.53</v>
      </c>
      <c r="R3740">
        <v>1.7</v>
      </c>
      <c r="S3740">
        <v>2.3199999999999998</v>
      </c>
      <c r="T3740">
        <v>1.8</v>
      </c>
      <c r="U3740">
        <v>393</v>
      </c>
      <c r="V3740">
        <v>2027.22</v>
      </c>
      <c r="W3740">
        <v>4763.97</v>
      </c>
      <c r="X3740">
        <v>8571.36</v>
      </c>
      <c r="Y3740">
        <v>1974.9</v>
      </c>
      <c r="Z3740">
        <v>16974.45</v>
      </c>
    </row>
    <row r="3741" spans="2:26" x14ac:dyDescent="0.25">
      <c r="B3741" s="3">
        <v>42444</v>
      </c>
      <c r="C3741">
        <v>445.06</v>
      </c>
      <c r="D3741">
        <v>6.3080999999999996</v>
      </c>
      <c r="E3741">
        <v>90.94</v>
      </c>
      <c r="F3741">
        <v>96.055899999999994</v>
      </c>
      <c r="G3741">
        <v>96.632999999999996</v>
      </c>
      <c r="H3741">
        <v>1187.6500000000001</v>
      </c>
      <c r="I3741">
        <v>1.1109</v>
      </c>
      <c r="J3741">
        <v>6.5145</v>
      </c>
      <c r="K3741">
        <v>317.19069999999999</v>
      </c>
      <c r="L3741" t="str">
        <v>#N/A N/A</v>
      </c>
      <c r="M3741" t="str">
        <v>#N/A N/A</v>
      </c>
      <c r="N3741">
        <v>1232.3800000000001</v>
      </c>
      <c r="O3741">
        <v>1.851</v>
      </c>
      <c r="P3741">
        <v>4.46</v>
      </c>
      <c r="Q3741">
        <v>6.46</v>
      </c>
      <c r="R3741">
        <v>1.7</v>
      </c>
      <c r="S3741">
        <v>2.3199999999999998</v>
      </c>
      <c r="T3741">
        <v>1.79</v>
      </c>
      <c r="U3741">
        <v>396</v>
      </c>
      <c r="V3741">
        <v>2015.93</v>
      </c>
      <c r="W3741">
        <v>4728.67</v>
      </c>
      <c r="X3741">
        <v>8605.6299999999992</v>
      </c>
      <c r="Y3741">
        <v>1969.97</v>
      </c>
      <c r="Z3741">
        <v>17117.07</v>
      </c>
    </row>
    <row r="3742" spans="2:26" x14ac:dyDescent="0.25">
      <c r="B3742" s="3">
        <v>42443</v>
      </c>
      <c r="C3742">
        <v>439.68</v>
      </c>
      <c r="D3742">
        <v>6.2199</v>
      </c>
      <c r="E3742">
        <v>90.85</v>
      </c>
      <c r="F3742">
        <v>95.944599999999994</v>
      </c>
      <c r="G3742">
        <v>96.623999999999995</v>
      </c>
      <c r="H3742">
        <v>1186.25</v>
      </c>
      <c r="I3742">
        <v>1.1103000000000001</v>
      </c>
      <c r="J3742">
        <v>6.5</v>
      </c>
      <c r="K3742">
        <v>324.80399999999997</v>
      </c>
      <c r="L3742" t="str">
        <v>#N/A N/A</v>
      </c>
      <c r="M3742" t="str">
        <v>#N/A N/A</v>
      </c>
      <c r="N3742">
        <v>1235.27</v>
      </c>
      <c r="O3742">
        <v>1.819</v>
      </c>
      <c r="P3742">
        <v>4.46</v>
      </c>
      <c r="Q3742">
        <v>6.38</v>
      </c>
      <c r="R3742">
        <v>1.7</v>
      </c>
      <c r="S3742">
        <v>2.31</v>
      </c>
      <c r="T3742">
        <v>1.79</v>
      </c>
      <c r="U3742">
        <v>393</v>
      </c>
      <c r="V3742">
        <v>2019.64</v>
      </c>
      <c r="W3742">
        <v>4750.28</v>
      </c>
      <c r="X3742">
        <v>8686.27</v>
      </c>
      <c r="Y3742">
        <v>1972.27</v>
      </c>
      <c r="Z3742">
        <v>17233.75</v>
      </c>
    </row>
    <row r="3743" spans="2:26" x14ac:dyDescent="0.25">
      <c r="B3743" s="3">
        <v>42442</v>
      </c>
      <c r="C3743">
        <v>437.41</v>
      </c>
      <c r="D3743">
        <v>6.2554999999999996</v>
      </c>
      <c r="E3743">
        <v>90.74</v>
      </c>
      <c r="F3743">
        <v>95.662300000000002</v>
      </c>
      <c r="G3743">
        <v>96.171999999999997</v>
      </c>
      <c r="H3743">
        <v>1193.1500000000001</v>
      </c>
      <c r="I3743">
        <v>1.1155999999999999</v>
      </c>
      <c r="J3743">
        <v>6.4945000000000004</v>
      </c>
      <c r="K3743">
        <v>331.62169999999998</v>
      </c>
      <c r="L3743" t="str">
        <v>#N/A N/A</v>
      </c>
      <c r="M3743" t="str">
        <v>#N/A N/A</v>
      </c>
      <c r="N3743">
        <v>1249.45</v>
      </c>
      <c r="O3743">
        <v>1.8220000000000001</v>
      </c>
      <c r="P3743">
        <v>4.46</v>
      </c>
      <c r="Q3743">
        <v>6.42</v>
      </c>
      <c r="R3743">
        <v>1.75</v>
      </c>
      <c r="S3743">
        <v>2.36</v>
      </c>
      <c r="T3743">
        <v>1.8</v>
      </c>
      <c r="U3743">
        <v>388</v>
      </c>
      <c r="V3743">
        <v>2022.19</v>
      </c>
      <c r="W3743">
        <v>4748.47</v>
      </c>
      <c r="X3743">
        <v>8561.3700000000008</v>
      </c>
      <c r="Y3743">
        <v>1971.41</v>
      </c>
      <c r="Z3743">
        <v>16938.87</v>
      </c>
    </row>
    <row r="3744" spans="2:26" x14ac:dyDescent="0.25">
      <c r="B3744" s="3">
        <v>42441</v>
      </c>
      <c r="C3744">
        <v>437.41</v>
      </c>
      <c r="D3744">
        <v>6.2554999999999996</v>
      </c>
      <c r="E3744">
        <v>90.74</v>
      </c>
      <c r="F3744">
        <v>95.662300000000002</v>
      </c>
      <c r="G3744">
        <v>96.171999999999997</v>
      </c>
      <c r="H3744">
        <v>1193.1500000000001</v>
      </c>
      <c r="I3744">
        <v>1.1155999999999999</v>
      </c>
      <c r="J3744">
        <v>6.4945000000000004</v>
      </c>
      <c r="K3744">
        <v>331.62169999999998</v>
      </c>
      <c r="L3744" t="str">
        <v>#N/A N/A</v>
      </c>
      <c r="M3744" t="str">
        <v>#N/A N/A</v>
      </c>
      <c r="N3744">
        <v>1249.45</v>
      </c>
      <c r="O3744">
        <v>1.8220000000000001</v>
      </c>
      <c r="P3744">
        <v>4.46</v>
      </c>
      <c r="Q3744">
        <v>6.42</v>
      </c>
      <c r="R3744">
        <v>1.75</v>
      </c>
      <c r="S3744">
        <v>2.36</v>
      </c>
      <c r="T3744">
        <v>1.8</v>
      </c>
      <c r="U3744">
        <v>388</v>
      </c>
      <c r="V3744">
        <v>2022.19</v>
      </c>
      <c r="W3744">
        <v>4748.47</v>
      </c>
      <c r="X3744">
        <v>8561.3700000000008</v>
      </c>
      <c r="Y3744">
        <v>1971.41</v>
      </c>
      <c r="Z3744">
        <v>16938.87</v>
      </c>
    </row>
    <row r="3745" spans="2:26" x14ac:dyDescent="0.25">
      <c r="B3745" s="3">
        <v>42440</v>
      </c>
      <c r="C3745">
        <v>437.41</v>
      </c>
      <c r="D3745">
        <v>6.2554999999999996</v>
      </c>
      <c r="E3745">
        <v>90.73</v>
      </c>
      <c r="F3745">
        <v>95.662300000000002</v>
      </c>
      <c r="G3745">
        <v>96.171999999999997</v>
      </c>
      <c r="H3745">
        <v>1193.1500000000001</v>
      </c>
      <c r="I3745">
        <v>1.1155999999999999</v>
      </c>
      <c r="J3745">
        <v>6.4945000000000004</v>
      </c>
      <c r="K3745">
        <v>331.62169999999998</v>
      </c>
      <c r="L3745" t="str">
        <v>#N/A N/A</v>
      </c>
      <c r="M3745" t="str">
        <v>#N/A N/A</v>
      </c>
      <c r="N3745">
        <v>1249.45</v>
      </c>
      <c r="O3745">
        <v>1.8220000000000001</v>
      </c>
      <c r="P3745">
        <v>4.46</v>
      </c>
      <c r="Q3745">
        <v>6.42</v>
      </c>
      <c r="R3745">
        <v>1.75</v>
      </c>
      <c r="S3745">
        <v>2.36</v>
      </c>
      <c r="T3745">
        <v>1.8</v>
      </c>
      <c r="U3745">
        <v>388</v>
      </c>
      <c r="V3745">
        <v>2022.19</v>
      </c>
      <c r="W3745">
        <v>4748.47</v>
      </c>
      <c r="X3745">
        <v>8561.3700000000008</v>
      </c>
      <c r="Y3745">
        <v>1971.41</v>
      </c>
      <c r="Z3745">
        <v>16938.87</v>
      </c>
    </row>
    <row r="3746" spans="2:26" x14ac:dyDescent="0.25">
      <c r="B3746" s="3">
        <v>42439</v>
      </c>
      <c r="C3746">
        <v>446.72</v>
      </c>
      <c r="D3746">
        <v>6.4766000000000004</v>
      </c>
      <c r="E3746">
        <v>90.51</v>
      </c>
      <c r="F3746">
        <v>95.653099999999995</v>
      </c>
      <c r="G3746">
        <v>96.066000000000003</v>
      </c>
      <c r="H3746">
        <v>1203.5</v>
      </c>
      <c r="I3746">
        <v>1.1176999999999999</v>
      </c>
      <c r="J3746">
        <v>6.5084999999999997</v>
      </c>
      <c r="K3746">
        <v>332.56529999999998</v>
      </c>
      <c r="L3746" t="str">
        <v>#N/A N/A</v>
      </c>
      <c r="M3746" t="str">
        <v>#N/A N/A</v>
      </c>
      <c r="N3746">
        <v>1272.25</v>
      </c>
      <c r="O3746">
        <v>1.788</v>
      </c>
      <c r="P3746">
        <v>4.4450000000000003</v>
      </c>
      <c r="Q3746">
        <v>6.66</v>
      </c>
      <c r="R3746">
        <v>1.8</v>
      </c>
      <c r="S3746">
        <v>2.42</v>
      </c>
      <c r="T3746">
        <v>1.81</v>
      </c>
      <c r="U3746">
        <v>384</v>
      </c>
      <c r="V3746">
        <v>1989.57</v>
      </c>
      <c r="W3746">
        <v>4662.16</v>
      </c>
      <c r="X3746">
        <v>8420.14</v>
      </c>
      <c r="Y3746">
        <v>1969.33</v>
      </c>
      <c r="Z3746">
        <v>16852.349999999999</v>
      </c>
    </row>
    <row r="3747" spans="2:26" x14ac:dyDescent="0.25">
      <c r="B3747" s="3">
        <v>42438</v>
      </c>
      <c r="C3747">
        <v>450.8</v>
      </c>
      <c r="D3747">
        <v>6.5902000000000003</v>
      </c>
      <c r="E3747">
        <v>90.4</v>
      </c>
      <c r="F3747">
        <v>95.535799999999995</v>
      </c>
      <c r="G3747">
        <v>97.173000000000002</v>
      </c>
      <c r="H3747">
        <v>1216.25</v>
      </c>
      <c r="I3747">
        <v>1.0999000000000001</v>
      </c>
      <c r="J3747">
        <v>6.5129999999999999</v>
      </c>
      <c r="K3747">
        <v>328.16910000000001</v>
      </c>
      <c r="L3747" t="str">
        <v>#N/A N/A</v>
      </c>
      <c r="M3747" t="str">
        <v>#N/A N/A</v>
      </c>
      <c r="N3747">
        <v>1253.23</v>
      </c>
      <c r="O3747">
        <v>1.752</v>
      </c>
      <c r="P3747">
        <v>4.4249999999999998</v>
      </c>
      <c r="Q3747">
        <v>6.76</v>
      </c>
      <c r="R3747">
        <v>1.82</v>
      </c>
      <c r="S3747">
        <v>2.4500000000000002</v>
      </c>
      <c r="T3747">
        <v>1.83</v>
      </c>
      <c r="U3747">
        <v>376</v>
      </c>
      <c r="V3747">
        <v>1989.26</v>
      </c>
      <c r="W3747">
        <v>4674.38</v>
      </c>
      <c r="X3747">
        <v>8441.48</v>
      </c>
      <c r="Y3747">
        <v>1952.95</v>
      </c>
      <c r="Z3747">
        <v>16642.2</v>
      </c>
    </row>
    <row r="3748" spans="2:26" x14ac:dyDescent="0.25">
      <c r="B3748" s="3">
        <v>42437</v>
      </c>
      <c r="C3748">
        <v>459.25</v>
      </c>
      <c r="D3748">
        <v>6.5983999999999998</v>
      </c>
      <c r="E3748">
        <v>90.31</v>
      </c>
      <c r="F3748">
        <v>95.492099999999994</v>
      </c>
      <c r="G3748">
        <v>97.209000000000003</v>
      </c>
      <c r="H3748">
        <v>1206.6500000000001</v>
      </c>
      <c r="I3748">
        <v>1.1011</v>
      </c>
      <c r="J3748">
        <v>6.5046999999999997</v>
      </c>
      <c r="K3748">
        <v>322.24590000000001</v>
      </c>
      <c r="L3748" t="str">
        <v>#N/A N/A</v>
      </c>
      <c r="M3748" t="str">
        <v>#N/A N/A</v>
      </c>
      <c r="N3748">
        <v>1261.44</v>
      </c>
      <c r="O3748">
        <v>1.712</v>
      </c>
      <c r="P3748">
        <v>4.4000000000000004</v>
      </c>
      <c r="Q3748">
        <v>6.73</v>
      </c>
      <c r="R3748">
        <v>1.83</v>
      </c>
      <c r="S3748">
        <v>2.46</v>
      </c>
      <c r="T3748">
        <v>1.83</v>
      </c>
      <c r="U3748">
        <v>366</v>
      </c>
      <c r="V3748">
        <v>1979.26</v>
      </c>
      <c r="W3748">
        <v>4648.83</v>
      </c>
      <c r="X3748">
        <v>8505.2199999999993</v>
      </c>
      <c r="Y3748">
        <v>1946.12</v>
      </c>
      <c r="Z3748">
        <v>16783.150000000001</v>
      </c>
    </row>
    <row r="3749" spans="2:26" x14ac:dyDescent="0.25">
      <c r="B3749" s="3">
        <v>42436</v>
      </c>
      <c r="C3749">
        <v>450.93</v>
      </c>
      <c r="D3749">
        <v>6.5138999999999996</v>
      </c>
      <c r="E3749">
        <v>90.19</v>
      </c>
      <c r="F3749">
        <v>95.460099999999997</v>
      </c>
      <c r="G3749">
        <v>97.070999999999998</v>
      </c>
      <c r="H3749">
        <v>1201.5</v>
      </c>
      <c r="I3749">
        <v>1.1013999999999999</v>
      </c>
      <c r="J3749">
        <v>6.5167999999999999</v>
      </c>
      <c r="K3749">
        <v>317.35140000000001</v>
      </c>
      <c r="L3749" t="str">
        <v>#N/A N/A</v>
      </c>
      <c r="M3749" t="str">
        <v>#N/A N/A</v>
      </c>
      <c r="N3749">
        <v>1267.33</v>
      </c>
      <c r="O3749">
        <v>1.69</v>
      </c>
      <c r="P3749">
        <v>4.3899999999999997</v>
      </c>
      <c r="Q3749">
        <v>6.64</v>
      </c>
      <c r="R3749">
        <v>1.84</v>
      </c>
      <c r="S3749">
        <v>2.4700000000000002</v>
      </c>
      <c r="T3749">
        <v>1.83</v>
      </c>
      <c r="U3749">
        <v>354</v>
      </c>
      <c r="V3749">
        <v>2001.76</v>
      </c>
      <c r="W3749">
        <v>4708.25</v>
      </c>
      <c r="X3749">
        <v>8626.31</v>
      </c>
      <c r="Y3749">
        <v>1957.87</v>
      </c>
      <c r="Z3749">
        <v>16911.32</v>
      </c>
    </row>
    <row r="3750" spans="2:26" x14ac:dyDescent="0.25">
      <c r="B3750" s="3">
        <v>42435</v>
      </c>
      <c r="C3750">
        <v>452.53</v>
      </c>
      <c r="D3750">
        <v>6.5574000000000003</v>
      </c>
      <c r="E3750">
        <v>90.02</v>
      </c>
      <c r="F3750">
        <v>95.474699999999999</v>
      </c>
      <c r="G3750">
        <v>97.34</v>
      </c>
      <c r="H3750">
        <v>1203.3</v>
      </c>
      <c r="I3750">
        <v>1.1005</v>
      </c>
      <c r="J3750">
        <v>6.508</v>
      </c>
      <c r="K3750">
        <v>318.9794</v>
      </c>
      <c r="L3750" t="str">
        <v>#N/A N/A</v>
      </c>
      <c r="M3750" t="str">
        <v>#N/A N/A</v>
      </c>
      <c r="N3750">
        <v>1258.95</v>
      </c>
      <c r="O3750">
        <v>1.6659999999999999</v>
      </c>
      <c r="P3750">
        <v>4.3899999999999997</v>
      </c>
      <c r="Q3750">
        <v>6.69</v>
      </c>
      <c r="R3750">
        <v>1.86</v>
      </c>
      <c r="S3750">
        <v>2.5</v>
      </c>
      <c r="T3750">
        <v>1.82</v>
      </c>
      <c r="U3750">
        <v>349</v>
      </c>
      <c r="V3750">
        <v>1999.99</v>
      </c>
      <c r="W3750">
        <v>4717.0200000000004</v>
      </c>
      <c r="X3750">
        <v>8557.69</v>
      </c>
      <c r="Y3750">
        <v>1955.63</v>
      </c>
      <c r="Z3750">
        <v>17014.78</v>
      </c>
    </row>
    <row r="3751" spans="2:26" x14ac:dyDescent="0.25">
      <c r="B3751" s="3">
        <v>42434</v>
      </c>
      <c r="C3751">
        <v>452.53</v>
      </c>
      <c r="D3751">
        <v>6.5574000000000003</v>
      </c>
      <c r="E3751">
        <v>90.02</v>
      </c>
      <c r="F3751">
        <v>95.474699999999999</v>
      </c>
      <c r="G3751">
        <v>97.34</v>
      </c>
      <c r="H3751">
        <v>1203.3</v>
      </c>
      <c r="I3751">
        <v>1.1005</v>
      </c>
      <c r="J3751">
        <v>6.508</v>
      </c>
      <c r="K3751">
        <v>318.9794</v>
      </c>
      <c r="L3751" t="str">
        <v>#N/A N/A</v>
      </c>
      <c r="M3751" t="str">
        <v>#N/A N/A</v>
      </c>
      <c r="N3751">
        <v>1258.95</v>
      </c>
      <c r="O3751">
        <v>1.6659999999999999</v>
      </c>
      <c r="P3751">
        <v>4.3899999999999997</v>
      </c>
      <c r="Q3751">
        <v>6.69</v>
      </c>
      <c r="R3751">
        <v>1.86</v>
      </c>
      <c r="S3751">
        <v>2.5</v>
      </c>
      <c r="T3751">
        <v>1.82</v>
      </c>
      <c r="U3751">
        <v>349</v>
      </c>
      <c r="V3751">
        <v>1999.99</v>
      </c>
      <c r="W3751">
        <v>4717.0200000000004</v>
      </c>
      <c r="X3751">
        <v>8557.69</v>
      </c>
      <c r="Y3751">
        <v>1955.63</v>
      </c>
      <c r="Z3751">
        <v>17014.78</v>
      </c>
    </row>
    <row r="3752" spans="2:26" x14ac:dyDescent="0.25">
      <c r="B3752" s="3">
        <v>42433</v>
      </c>
      <c r="C3752">
        <v>452.53</v>
      </c>
      <c r="D3752">
        <v>6.5574000000000003</v>
      </c>
      <c r="E3752">
        <v>90</v>
      </c>
      <c r="F3752">
        <v>95.474699999999999</v>
      </c>
      <c r="G3752">
        <v>97.34</v>
      </c>
      <c r="H3752">
        <v>1203.3</v>
      </c>
      <c r="I3752">
        <v>1.1005</v>
      </c>
      <c r="J3752">
        <v>6.508</v>
      </c>
      <c r="K3752">
        <v>318.9794</v>
      </c>
      <c r="L3752" t="str">
        <v>#N/A N/A</v>
      </c>
      <c r="M3752" t="str">
        <v>#N/A N/A</v>
      </c>
      <c r="N3752">
        <v>1258.95</v>
      </c>
      <c r="O3752">
        <v>1.6659999999999999</v>
      </c>
      <c r="P3752">
        <v>4.3899999999999997</v>
      </c>
      <c r="Q3752">
        <v>6.69</v>
      </c>
      <c r="R3752">
        <v>1.86</v>
      </c>
      <c r="S3752">
        <v>2.5</v>
      </c>
      <c r="T3752">
        <v>1.82</v>
      </c>
      <c r="U3752">
        <v>349</v>
      </c>
      <c r="V3752">
        <v>1999.99</v>
      </c>
      <c r="W3752">
        <v>4717.0200000000004</v>
      </c>
      <c r="X3752">
        <v>8557.69</v>
      </c>
      <c r="Y3752">
        <v>1955.63</v>
      </c>
      <c r="Z3752">
        <v>17014.78</v>
      </c>
    </row>
    <row r="3753" spans="2:26" x14ac:dyDescent="0.25">
      <c r="B3753" s="3">
        <v>42432</v>
      </c>
      <c r="C3753">
        <v>461.92</v>
      </c>
      <c r="D3753">
        <v>6.718</v>
      </c>
      <c r="E3753">
        <v>89.84</v>
      </c>
      <c r="F3753">
        <v>95.448800000000006</v>
      </c>
      <c r="G3753">
        <v>97.591999999999999</v>
      </c>
      <c r="H3753">
        <v>1214.6500000000001</v>
      </c>
      <c r="I3753">
        <v>1.0956999999999999</v>
      </c>
      <c r="J3753">
        <v>6.5347</v>
      </c>
      <c r="K3753">
        <v>319.04259999999999</v>
      </c>
      <c r="L3753" t="str">
        <v>#N/A N/A</v>
      </c>
      <c r="M3753" t="str">
        <v>#N/A N/A</v>
      </c>
      <c r="N3753">
        <v>1264.25</v>
      </c>
      <c r="O3753">
        <v>1.639</v>
      </c>
      <c r="P3753">
        <v>4.4050000000000002</v>
      </c>
      <c r="Q3753">
        <v>6.88</v>
      </c>
      <c r="R3753">
        <v>1.89</v>
      </c>
      <c r="S3753">
        <v>2.5299999999999998</v>
      </c>
      <c r="T3753">
        <v>1.83</v>
      </c>
      <c r="U3753">
        <v>342</v>
      </c>
      <c r="V3753">
        <v>1993.4</v>
      </c>
      <c r="W3753">
        <v>4707.42</v>
      </c>
      <c r="X3753">
        <v>8390.7900000000009</v>
      </c>
      <c r="Y3753">
        <v>1958.17</v>
      </c>
      <c r="Z3753">
        <v>16960.16</v>
      </c>
    </row>
    <row r="3754" spans="2:26" x14ac:dyDescent="0.25">
      <c r="B3754" s="3">
        <v>42431</v>
      </c>
      <c r="C3754">
        <v>464.18</v>
      </c>
      <c r="D3754">
        <v>6.7495000000000003</v>
      </c>
      <c r="E3754">
        <v>89.71</v>
      </c>
      <c r="F3754">
        <v>95.343900000000005</v>
      </c>
      <c r="G3754">
        <v>98.213999999999999</v>
      </c>
      <c r="H3754">
        <v>1227.5</v>
      </c>
      <c r="I3754">
        <v>1.0868</v>
      </c>
      <c r="J3754">
        <v>6.5510000000000002</v>
      </c>
      <c r="K3754">
        <v>314.71559999999999</v>
      </c>
      <c r="L3754" t="str">
        <v>#N/A N/A</v>
      </c>
      <c r="M3754" t="str">
        <v>#N/A N/A</v>
      </c>
      <c r="N3754">
        <v>1239.98</v>
      </c>
      <c r="O3754">
        <v>1.6779999999999999</v>
      </c>
      <c r="P3754">
        <v>4.4050000000000002</v>
      </c>
      <c r="Q3754">
        <v>6.9</v>
      </c>
      <c r="R3754">
        <v>1.9</v>
      </c>
      <c r="S3754">
        <v>2.5499999999999998</v>
      </c>
      <c r="T3754">
        <v>1.83</v>
      </c>
      <c r="U3754">
        <v>335</v>
      </c>
      <c r="V3754">
        <v>1986.45</v>
      </c>
      <c r="W3754">
        <v>4703.42</v>
      </c>
      <c r="X3754">
        <v>8374.09</v>
      </c>
      <c r="Y3754">
        <v>1947.42</v>
      </c>
      <c r="Z3754">
        <v>16746.55</v>
      </c>
    </row>
    <row r="3755" spans="2:26" x14ac:dyDescent="0.25">
      <c r="B3755" s="3">
        <v>42430</v>
      </c>
      <c r="C3755">
        <v>469.11</v>
      </c>
      <c r="D3755">
        <v>6.8708999999999998</v>
      </c>
      <c r="E3755">
        <v>89.5</v>
      </c>
      <c r="F3755">
        <v>95.2453</v>
      </c>
      <c r="G3755">
        <v>98.352000000000004</v>
      </c>
      <c r="H3755">
        <v>1236.7</v>
      </c>
      <c r="I3755">
        <v>1.0868</v>
      </c>
      <c r="J3755">
        <v>6.5521000000000003</v>
      </c>
      <c r="K3755">
        <v>312.95240000000001</v>
      </c>
      <c r="L3755" t="str">
        <v>#N/A N/A</v>
      </c>
      <c r="M3755" t="str">
        <v>#N/A N/A</v>
      </c>
      <c r="N3755">
        <v>1232.1500000000001</v>
      </c>
      <c r="O3755">
        <v>1.742</v>
      </c>
      <c r="P3755">
        <v>4.4050000000000002</v>
      </c>
      <c r="Q3755">
        <v>7.03</v>
      </c>
      <c r="R3755">
        <v>1.93</v>
      </c>
      <c r="S3755">
        <v>2.58</v>
      </c>
      <c r="T3755">
        <v>1.84</v>
      </c>
      <c r="U3755">
        <v>332</v>
      </c>
      <c r="V3755">
        <v>1978.35</v>
      </c>
      <c r="W3755">
        <v>4689.6000000000004</v>
      </c>
      <c r="X3755">
        <v>8068.29</v>
      </c>
      <c r="Y3755">
        <v>1916.66</v>
      </c>
      <c r="Z3755">
        <v>16085.51</v>
      </c>
    </row>
    <row r="3756" spans="2:26" x14ac:dyDescent="0.25">
      <c r="B3756" s="3">
        <v>42429</v>
      </c>
      <c r="C3756">
        <v>483.24</v>
      </c>
      <c r="D3756">
        <v>7.0682</v>
      </c>
      <c r="E3756">
        <v>89.44</v>
      </c>
      <c r="F3756">
        <v>95.241299999999995</v>
      </c>
      <c r="G3756">
        <v>98.210999999999999</v>
      </c>
      <c r="H3756">
        <v>1236.7</v>
      </c>
      <c r="I3756">
        <v>1.0872999999999999</v>
      </c>
      <c r="J3756">
        <v>6.5519999999999996</v>
      </c>
      <c r="K3756">
        <v>308.26229999999998</v>
      </c>
      <c r="L3756" t="str">
        <v>#N/A N/A</v>
      </c>
      <c r="M3756" t="str">
        <v>#N/A N/A</v>
      </c>
      <c r="N3756">
        <v>1238.67</v>
      </c>
      <c r="O3756">
        <v>1.7110000000000001</v>
      </c>
      <c r="P3756">
        <v>4.4349999999999996</v>
      </c>
      <c r="Q3756">
        <v>7.26</v>
      </c>
      <c r="R3756">
        <v>1.97</v>
      </c>
      <c r="S3756">
        <v>2.61</v>
      </c>
      <c r="T3756">
        <v>1.83</v>
      </c>
      <c r="U3756">
        <v>329</v>
      </c>
      <c r="V3756">
        <v>1932.23</v>
      </c>
      <c r="W3756">
        <v>4557.95</v>
      </c>
      <c r="X3756">
        <v>7916.34</v>
      </c>
      <c r="Y3756">
        <v>1916.66</v>
      </c>
      <c r="Z3756">
        <v>16026.76</v>
      </c>
    </row>
    <row r="3757" spans="2:26" x14ac:dyDescent="0.25">
      <c r="B3757" s="3">
        <v>42428</v>
      </c>
      <c r="C3757">
        <v>485.72</v>
      </c>
      <c r="D3757">
        <v>7.1627000000000001</v>
      </c>
      <c r="E3757">
        <v>89.34</v>
      </c>
      <c r="F3757">
        <v>95.146600000000007</v>
      </c>
      <c r="G3757">
        <v>98.147999999999996</v>
      </c>
      <c r="H3757">
        <v>1238.0999999999999</v>
      </c>
      <c r="I3757">
        <v>1.0933999999999999</v>
      </c>
      <c r="J3757">
        <v>6.5404</v>
      </c>
      <c r="K3757">
        <v>311.00400000000002</v>
      </c>
      <c r="L3757" t="str">
        <v>#N/A N/A</v>
      </c>
      <c r="M3757" t="str">
        <v>#N/A N/A</v>
      </c>
      <c r="N3757">
        <v>1223.46</v>
      </c>
      <c r="O3757">
        <v>1.7909999999999999</v>
      </c>
      <c r="P3757">
        <v>4.4349999999999996</v>
      </c>
      <c r="Q3757">
        <v>7.42</v>
      </c>
      <c r="R3757">
        <v>1.98</v>
      </c>
      <c r="S3757">
        <v>2.62</v>
      </c>
      <c r="T3757">
        <v>1.84</v>
      </c>
      <c r="U3757">
        <v>327</v>
      </c>
      <c r="V3757">
        <v>1948.05</v>
      </c>
      <c r="W3757">
        <v>4590.47</v>
      </c>
      <c r="X3757">
        <v>8034.3</v>
      </c>
      <c r="Y3757">
        <v>1920.16</v>
      </c>
      <c r="Z3757">
        <v>16188.41</v>
      </c>
    </row>
    <row r="3758" spans="2:26" x14ac:dyDescent="0.25">
      <c r="B3758" s="3">
        <v>42427</v>
      </c>
      <c r="C3758">
        <v>485.72</v>
      </c>
      <c r="D3758">
        <v>7.1627000000000001</v>
      </c>
      <c r="E3758">
        <v>89.34</v>
      </c>
      <c r="F3758">
        <v>95.146600000000007</v>
      </c>
      <c r="G3758">
        <v>98.147999999999996</v>
      </c>
      <c r="H3758">
        <v>1238.0999999999999</v>
      </c>
      <c r="I3758">
        <v>1.0933999999999999</v>
      </c>
      <c r="J3758">
        <v>6.5404</v>
      </c>
      <c r="K3758">
        <v>311.00400000000002</v>
      </c>
      <c r="L3758" t="str">
        <v>#N/A N/A</v>
      </c>
      <c r="M3758" t="str">
        <v>#N/A N/A</v>
      </c>
      <c r="N3758">
        <v>1223.46</v>
      </c>
      <c r="O3758">
        <v>1.7909999999999999</v>
      </c>
      <c r="P3758">
        <v>4.4349999999999996</v>
      </c>
      <c r="Q3758">
        <v>7.42</v>
      </c>
      <c r="R3758">
        <v>1.98</v>
      </c>
      <c r="S3758">
        <v>2.62</v>
      </c>
      <c r="T3758">
        <v>1.84</v>
      </c>
      <c r="U3758">
        <v>327</v>
      </c>
      <c r="V3758">
        <v>1948.05</v>
      </c>
      <c r="W3758">
        <v>4590.47</v>
      </c>
      <c r="X3758">
        <v>8034.3</v>
      </c>
      <c r="Y3758">
        <v>1920.16</v>
      </c>
      <c r="Z3758">
        <v>16188.41</v>
      </c>
    </row>
    <row r="3759" spans="2:26" x14ac:dyDescent="0.25">
      <c r="B3759" s="3">
        <v>42426</v>
      </c>
      <c r="C3759">
        <v>485.72</v>
      </c>
      <c r="D3759">
        <v>7.1627000000000001</v>
      </c>
      <c r="E3759">
        <v>89.34</v>
      </c>
      <c r="F3759">
        <v>95.146600000000007</v>
      </c>
      <c r="G3759">
        <v>98.147999999999996</v>
      </c>
      <c r="H3759">
        <v>1238.0999999999999</v>
      </c>
      <c r="I3759">
        <v>1.0933999999999999</v>
      </c>
      <c r="J3759">
        <v>6.5404</v>
      </c>
      <c r="K3759">
        <v>311.00400000000002</v>
      </c>
      <c r="L3759" t="str">
        <v>#N/A N/A</v>
      </c>
      <c r="M3759" t="str">
        <v>#N/A N/A</v>
      </c>
      <c r="N3759">
        <v>1223.46</v>
      </c>
      <c r="O3759">
        <v>1.7909999999999999</v>
      </c>
      <c r="P3759">
        <v>4.4349999999999996</v>
      </c>
      <c r="Q3759">
        <v>7.42</v>
      </c>
      <c r="R3759">
        <v>1.98</v>
      </c>
      <c r="S3759">
        <v>2.62</v>
      </c>
      <c r="T3759">
        <v>1.84</v>
      </c>
      <c r="U3759">
        <v>327</v>
      </c>
      <c r="V3759">
        <v>1948.05</v>
      </c>
      <c r="W3759">
        <v>4590.47</v>
      </c>
      <c r="X3759">
        <v>8034.3</v>
      </c>
      <c r="Y3759">
        <v>1920.16</v>
      </c>
      <c r="Z3759">
        <v>16188.41</v>
      </c>
    </row>
    <row r="3760" spans="2:26" x14ac:dyDescent="0.25">
      <c r="B3760" s="3">
        <v>42425</v>
      </c>
      <c r="C3760">
        <v>496.3</v>
      </c>
      <c r="D3760">
        <v>7.3536000000000001</v>
      </c>
      <c r="E3760">
        <v>89.26</v>
      </c>
      <c r="F3760">
        <v>95.1447</v>
      </c>
      <c r="G3760">
        <v>97.287000000000006</v>
      </c>
      <c r="H3760">
        <v>1238.6500000000001</v>
      </c>
      <c r="I3760">
        <v>1.1017999999999999</v>
      </c>
      <c r="J3760">
        <v>6.5335000000000001</v>
      </c>
      <c r="K3760">
        <v>312.28149999999999</v>
      </c>
      <c r="L3760" t="str">
        <v>#N/A N/A</v>
      </c>
      <c r="M3760" t="str">
        <v>#N/A N/A</v>
      </c>
      <c r="N3760">
        <v>1232.9100000000001</v>
      </c>
      <c r="O3760">
        <v>1.7110000000000001</v>
      </c>
      <c r="P3760">
        <v>4.4649999999999999</v>
      </c>
      <c r="Q3760">
        <v>7.68</v>
      </c>
      <c r="R3760">
        <v>2.0099999999999998</v>
      </c>
      <c r="S3760">
        <v>2.66</v>
      </c>
      <c r="T3760">
        <v>1.84</v>
      </c>
      <c r="U3760">
        <v>325</v>
      </c>
      <c r="V3760">
        <v>1951.7</v>
      </c>
      <c r="W3760">
        <v>4582.21</v>
      </c>
      <c r="X3760">
        <v>7871.94</v>
      </c>
      <c r="Y3760">
        <v>1918.57</v>
      </c>
      <c r="Z3760">
        <v>16140.34</v>
      </c>
    </row>
    <row r="3761" spans="2:26" x14ac:dyDescent="0.25">
      <c r="B3761" s="3">
        <v>42424</v>
      </c>
      <c r="C3761">
        <v>497.92</v>
      </c>
      <c r="D3761">
        <v>7.3979999999999997</v>
      </c>
      <c r="E3761">
        <v>89.25</v>
      </c>
      <c r="F3761">
        <v>95.180400000000006</v>
      </c>
      <c r="G3761">
        <v>97.457999999999998</v>
      </c>
      <c r="H3761">
        <v>1234.3</v>
      </c>
      <c r="I3761">
        <v>1.1012999999999999</v>
      </c>
      <c r="J3761">
        <v>6.5316999999999998</v>
      </c>
      <c r="K3761">
        <v>311.37689999999998</v>
      </c>
      <c r="L3761" t="str">
        <v>#N/A N/A</v>
      </c>
      <c r="M3761" t="str">
        <v>#N/A N/A</v>
      </c>
      <c r="N3761">
        <v>1228.75</v>
      </c>
      <c r="O3761">
        <v>1.778</v>
      </c>
      <c r="P3761">
        <v>4.4649999999999999</v>
      </c>
      <c r="Q3761">
        <v>7.78</v>
      </c>
      <c r="R3761">
        <v>2.0299999999999998</v>
      </c>
      <c r="S3761">
        <v>2.67</v>
      </c>
      <c r="T3761">
        <v>1.83</v>
      </c>
      <c r="U3761">
        <v>322</v>
      </c>
      <c r="V3761">
        <v>1929.8</v>
      </c>
      <c r="W3761">
        <v>4542.6099999999997</v>
      </c>
      <c r="X3761">
        <v>8061.71</v>
      </c>
      <c r="Y3761">
        <v>1912.53</v>
      </c>
      <c r="Z3761">
        <v>15915.79</v>
      </c>
    </row>
    <row r="3762" spans="2:26" x14ac:dyDescent="0.25">
      <c r="B3762" s="3">
        <v>42423</v>
      </c>
      <c r="C3762">
        <v>497.11</v>
      </c>
      <c r="D3762">
        <v>7.3357000000000001</v>
      </c>
      <c r="E3762">
        <v>89.29</v>
      </c>
      <c r="F3762">
        <v>95.217600000000004</v>
      </c>
      <c r="G3762">
        <v>97.480999999999995</v>
      </c>
      <c r="H3762">
        <v>1231.2</v>
      </c>
      <c r="I3762">
        <v>1.1020000000000001</v>
      </c>
      <c r="J3762">
        <v>6.5271999999999997</v>
      </c>
      <c r="K3762">
        <v>311.38389999999998</v>
      </c>
      <c r="L3762" t="str">
        <v>#N/A N/A</v>
      </c>
      <c r="M3762" t="str">
        <v>#N/A N/A</v>
      </c>
      <c r="N3762">
        <v>1226.8499999999999</v>
      </c>
      <c r="O3762">
        <v>1.782</v>
      </c>
      <c r="P3762">
        <v>4.5350000000000001</v>
      </c>
      <c r="Q3762">
        <v>7.7</v>
      </c>
      <c r="R3762">
        <v>2.02</v>
      </c>
      <c r="S3762">
        <v>2.67</v>
      </c>
      <c r="T3762">
        <v>1.83</v>
      </c>
      <c r="U3762">
        <v>318</v>
      </c>
      <c r="V3762">
        <v>1921.27</v>
      </c>
      <c r="W3762">
        <v>4503.58</v>
      </c>
      <c r="X3762">
        <v>8170.62</v>
      </c>
      <c r="Y3762">
        <v>1914.22</v>
      </c>
      <c r="Z3762">
        <v>16052.05</v>
      </c>
    </row>
    <row r="3763" spans="2:26" x14ac:dyDescent="0.25">
      <c r="B3763" s="3">
        <v>42422</v>
      </c>
      <c r="C3763">
        <v>494.4</v>
      </c>
      <c r="D3763">
        <v>7.3324999999999996</v>
      </c>
      <c r="E3763">
        <v>89.32</v>
      </c>
      <c r="F3763">
        <v>95.241399999999999</v>
      </c>
      <c r="G3763">
        <v>97.379000000000005</v>
      </c>
      <c r="H3763">
        <v>1234.45</v>
      </c>
      <c r="I3763">
        <v>1.103</v>
      </c>
      <c r="J3763">
        <v>6.5217999999999998</v>
      </c>
      <c r="K3763">
        <v>310.14729999999997</v>
      </c>
      <c r="L3763" t="str">
        <v>#N/A N/A</v>
      </c>
      <c r="M3763" t="str">
        <v>#N/A N/A</v>
      </c>
      <c r="N3763">
        <v>1208.6300000000001</v>
      </c>
      <c r="O3763">
        <v>1.821</v>
      </c>
      <c r="P3763">
        <v>4.5750000000000002</v>
      </c>
      <c r="Q3763">
        <v>7.69</v>
      </c>
      <c r="R3763">
        <v>2.0299999999999998</v>
      </c>
      <c r="S3763">
        <v>2.68</v>
      </c>
      <c r="T3763">
        <v>1.83</v>
      </c>
      <c r="U3763">
        <v>316</v>
      </c>
      <c r="V3763">
        <v>1945.5</v>
      </c>
      <c r="W3763">
        <v>4570.6099999999997</v>
      </c>
      <c r="X3763">
        <v>8221.3700000000008</v>
      </c>
      <c r="Y3763">
        <v>1916.36</v>
      </c>
      <c r="Z3763">
        <v>16111.05</v>
      </c>
    </row>
    <row r="3764" spans="2:26" x14ac:dyDescent="0.25">
      <c r="B3764" s="3">
        <v>42421</v>
      </c>
      <c r="C3764">
        <v>501.3</v>
      </c>
      <c r="D3764">
        <v>7.4269999999999996</v>
      </c>
      <c r="E3764">
        <v>89.31</v>
      </c>
      <c r="F3764">
        <v>95.2089</v>
      </c>
      <c r="G3764">
        <v>96.6</v>
      </c>
      <c r="H3764">
        <v>1233.7</v>
      </c>
      <c r="I3764">
        <v>1.113</v>
      </c>
      <c r="J3764">
        <v>6.5223000000000004</v>
      </c>
      <c r="K3764">
        <v>306.78429999999997</v>
      </c>
      <c r="L3764" t="str">
        <v>#N/A N/A</v>
      </c>
      <c r="M3764" t="str">
        <v>#N/A N/A</v>
      </c>
      <c r="N3764">
        <v>1226.8</v>
      </c>
      <c r="O3764">
        <v>1.804</v>
      </c>
      <c r="P3764">
        <v>4.6550000000000002</v>
      </c>
      <c r="Q3764">
        <v>7.81</v>
      </c>
      <c r="R3764">
        <v>2.0699999999999998</v>
      </c>
      <c r="S3764">
        <v>2.71</v>
      </c>
      <c r="T3764">
        <v>1.83</v>
      </c>
      <c r="U3764">
        <v>315</v>
      </c>
      <c r="V3764">
        <v>1917.78</v>
      </c>
      <c r="W3764">
        <v>4504.43</v>
      </c>
      <c r="X3764">
        <v>8112.57</v>
      </c>
      <c r="Y3764">
        <v>1916.24</v>
      </c>
      <c r="Z3764">
        <v>15967.17</v>
      </c>
    </row>
    <row r="3765" spans="2:26" x14ac:dyDescent="0.25">
      <c r="B3765" s="3">
        <v>42420</v>
      </c>
      <c r="C3765">
        <v>501.3</v>
      </c>
      <c r="D3765">
        <v>7.4269999999999996</v>
      </c>
      <c r="E3765">
        <v>89.31</v>
      </c>
      <c r="F3765">
        <v>95.2089</v>
      </c>
      <c r="G3765">
        <v>96.6</v>
      </c>
      <c r="H3765">
        <v>1233.7</v>
      </c>
      <c r="I3765">
        <v>1.113</v>
      </c>
      <c r="J3765">
        <v>6.5223000000000004</v>
      </c>
      <c r="K3765">
        <v>306.78429999999997</v>
      </c>
      <c r="L3765" t="str">
        <v>#N/A N/A</v>
      </c>
      <c r="M3765" t="str">
        <v>#N/A N/A</v>
      </c>
      <c r="N3765">
        <v>1226.8</v>
      </c>
      <c r="O3765">
        <v>1.804</v>
      </c>
      <c r="P3765">
        <v>4.6550000000000002</v>
      </c>
      <c r="Q3765">
        <v>7.81</v>
      </c>
      <c r="R3765">
        <v>2.0699999999999998</v>
      </c>
      <c r="S3765">
        <v>2.71</v>
      </c>
      <c r="T3765">
        <v>1.83</v>
      </c>
      <c r="U3765">
        <v>315</v>
      </c>
      <c r="V3765">
        <v>1917.78</v>
      </c>
      <c r="W3765">
        <v>4504.43</v>
      </c>
      <c r="X3765">
        <v>8112.57</v>
      </c>
      <c r="Y3765">
        <v>1916.24</v>
      </c>
      <c r="Z3765">
        <v>15967.17</v>
      </c>
    </row>
    <row r="3766" spans="2:26" x14ac:dyDescent="0.25">
      <c r="B3766" s="3">
        <v>42419</v>
      </c>
      <c r="C3766">
        <v>501.3</v>
      </c>
      <c r="D3766">
        <v>7.4269999999999996</v>
      </c>
      <c r="E3766">
        <v>89.26</v>
      </c>
      <c r="F3766">
        <v>95.2089</v>
      </c>
      <c r="G3766">
        <v>96.6</v>
      </c>
      <c r="H3766">
        <v>1233.7</v>
      </c>
      <c r="I3766">
        <v>1.113</v>
      </c>
      <c r="J3766">
        <v>6.5223000000000004</v>
      </c>
      <c r="K3766">
        <v>306.78429999999997</v>
      </c>
      <c r="L3766" t="str">
        <v>#N/A N/A</v>
      </c>
      <c r="M3766" t="str">
        <v>#N/A N/A</v>
      </c>
      <c r="N3766">
        <v>1226.8</v>
      </c>
      <c r="O3766">
        <v>1.804</v>
      </c>
      <c r="P3766">
        <v>4.6550000000000002</v>
      </c>
      <c r="Q3766">
        <v>7.81</v>
      </c>
      <c r="R3766">
        <v>2.0699999999999998</v>
      </c>
      <c r="S3766">
        <v>2.71</v>
      </c>
      <c r="T3766">
        <v>1.83</v>
      </c>
      <c r="U3766">
        <v>315</v>
      </c>
      <c r="V3766">
        <v>1917.78</v>
      </c>
      <c r="W3766">
        <v>4504.43</v>
      </c>
      <c r="X3766">
        <v>8112.57</v>
      </c>
      <c r="Y3766">
        <v>1916.24</v>
      </c>
      <c r="Z3766">
        <v>15967.17</v>
      </c>
    </row>
    <row r="3767" spans="2:26" x14ac:dyDescent="0.25">
      <c r="B3767" s="3">
        <v>42418</v>
      </c>
      <c r="C3767">
        <v>502.09</v>
      </c>
      <c r="D3767">
        <v>7.4054000000000002</v>
      </c>
      <c r="E3767">
        <v>89.29</v>
      </c>
      <c r="F3767">
        <v>95.212299999999999</v>
      </c>
      <c r="G3767">
        <v>96.950999999999993</v>
      </c>
      <c r="H3767">
        <v>1227.3499999999999</v>
      </c>
      <c r="I3767">
        <v>1.1107</v>
      </c>
      <c r="J3767">
        <v>6.5182000000000002</v>
      </c>
      <c r="K3767">
        <v>305.17770000000002</v>
      </c>
      <c r="L3767" t="str">
        <v>#N/A N/A</v>
      </c>
      <c r="M3767" t="str">
        <v>#N/A N/A</v>
      </c>
      <c r="N3767">
        <v>1230.8699999999999</v>
      </c>
      <c r="O3767">
        <v>1.8520000000000001</v>
      </c>
      <c r="P3767">
        <v>4.6550000000000002</v>
      </c>
      <c r="Q3767">
        <v>7.77</v>
      </c>
      <c r="R3767">
        <v>2.06</v>
      </c>
      <c r="S3767">
        <v>2.72</v>
      </c>
      <c r="T3767">
        <v>1.84</v>
      </c>
      <c r="U3767">
        <v>313</v>
      </c>
      <c r="V3767">
        <v>1917.83</v>
      </c>
      <c r="W3767">
        <v>4487.54</v>
      </c>
      <c r="X3767">
        <v>8166.47</v>
      </c>
      <c r="Y3767">
        <v>1908.84</v>
      </c>
      <c r="Z3767">
        <v>16196.8</v>
      </c>
    </row>
    <row r="3768" spans="2:26" x14ac:dyDescent="0.25">
      <c r="B3768" s="3">
        <v>42417</v>
      </c>
      <c r="C3768">
        <v>501.42</v>
      </c>
      <c r="D3768">
        <v>7.4762000000000004</v>
      </c>
      <c r="E3768">
        <v>89.26</v>
      </c>
      <c r="F3768">
        <v>95.230400000000003</v>
      </c>
      <c r="G3768">
        <v>96.786000000000001</v>
      </c>
      <c r="H3768">
        <v>1227.3</v>
      </c>
      <c r="I3768">
        <v>1.1128</v>
      </c>
      <c r="J3768">
        <v>6.5285000000000002</v>
      </c>
      <c r="K3768">
        <v>307.22829999999999</v>
      </c>
      <c r="L3768" t="str">
        <v>#N/A N/A</v>
      </c>
      <c r="M3768" t="str">
        <v>#N/A N/A</v>
      </c>
      <c r="N3768">
        <v>1208.5</v>
      </c>
      <c r="O3768">
        <v>1.9419999999999999</v>
      </c>
      <c r="P3768">
        <v>4.7</v>
      </c>
      <c r="Q3768">
        <v>7.82</v>
      </c>
      <c r="R3768">
        <v>2.09</v>
      </c>
      <c r="S3768">
        <v>2.74</v>
      </c>
      <c r="T3768">
        <v>1.83</v>
      </c>
      <c r="U3768">
        <v>307</v>
      </c>
      <c r="V3768">
        <v>1926.82</v>
      </c>
      <c r="W3768">
        <v>4534.0600000000004</v>
      </c>
      <c r="X3768">
        <v>7928.76</v>
      </c>
      <c r="Y3768">
        <v>1883.94</v>
      </c>
      <c r="Z3768">
        <v>15836.36</v>
      </c>
    </row>
    <row r="3769" spans="2:26" x14ac:dyDescent="0.25">
      <c r="B3769" s="3">
        <v>42416</v>
      </c>
      <c r="C3769">
        <v>516.38</v>
      </c>
      <c r="D3769">
        <v>7.6619000000000002</v>
      </c>
      <c r="E3769">
        <v>89.29</v>
      </c>
      <c r="F3769">
        <v>95.334299999999999</v>
      </c>
      <c r="G3769">
        <v>96.867999999999995</v>
      </c>
      <c r="H3769">
        <v>1216.5999999999999</v>
      </c>
      <c r="I3769">
        <v>1.1144000000000001</v>
      </c>
      <c r="J3769">
        <v>6.5168999999999997</v>
      </c>
      <c r="K3769">
        <v>299.42770000000002</v>
      </c>
      <c r="L3769" t="str">
        <v>#N/A N/A</v>
      </c>
      <c r="M3769" t="str">
        <v>#N/A N/A</v>
      </c>
      <c r="N3769">
        <v>1200.44</v>
      </c>
      <c r="O3769">
        <v>1.903</v>
      </c>
      <c r="P3769">
        <v>4.7</v>
      </c>
      <c r="Q3769">
        <v>8.06</v>
      </c>
      <c r="R3769">
        <v>2.1</v>
      </c>
      <c r="S3769">
        <v>2.77</v>
      </c>
      <c r="T3769">
        <v>1.84</v>
      </c>
      <c r="U3769">
        <v>301</v>
      </c>
      <c r="V3769">
        <v>1895.58</v>
      </c>
      <c r="W3769">
        <v>4435.96</v>
      </c>
      <c r="X3769">
        <v>8028.34</v>
      </c>
      <c r="Y3769">
        <v>1888.3</v>
      </c>
      <c r="Z3769">
        <v>16054.43</v>
      </c>
    </row>
    <row r="3770" spans="2:26" x14ac:dyDescent="0.25">
      <c r="B3770" s="3">
        <v>42415</v>
      </c>
      <c r="C3770">
        <v>525.38</v>
      </c>
      <c r="D3770">
        <v>7.7763</v>
      </c>
      <c r="E3770">
        <v>89.36</v>
      </c>
      <c r="F3770">
        <v>95.346299999999999</v>
      </c>
      <c r="G3770">
        <v>95.94</v>
      </c>
      <c r="H3770">
        <v>1208.05</v>
      </c>
      <c r="I3770">
        <v>1.1155999999999999</v>
      </c>
      <c r="J3770">
        <v>6.4962</v>
      </c>
      <c r="K3770">
        <v>303.16879999999998</v>
      </c>
      <c r="L3770" t="str">
        <v>#N/A N/A</v>
      </c>
      <c r="M3770" t="str">
        <v>#N/A N/A</v>
      </c>
      <c r="N3770">
        <v>1209.3</v>
      </c>
      <c r="O3770">
        <v>1.966</v>
      </c>
      <c r="P3770">
        <v>5.38</v>
      </c>
      <c r="Q3770">
        <v>8.1999999999999993</v>
      </c>
      <c r="R3770">
        <v>2.15</v>
      </c>
      <c r="S3770">
        <v>2.79</v>
      </c>
      <c r="T3770">
        <v>1.84</v>
      </c>
      <c r="U3770">
        <v>295</v>
      </c>
      <c r="V3770">
        <v>1864.78</v>
      </c>
      <c r="W3770">
        <v>4337.51</v>
      </c>
      <c r="X3770">
        <v>7863.84</v>
      </c>
      <c r="Y3770">
        <v>1862.2</v>
      </c>
      <c r="Z3770">
        <v>16022.58</v>
      </c>
    </row>
    <row r="3771" spans="2:26" x14ac:dyDescent="0.25">
      <c r="B3771" s="3">
        <v>42414</v>
      </c>
      <c r="C3771">
        <v>525.38</v>
      </c>
      <c r="D3771">
        <v>7.7904999999999998</v>
      </c>
      <c r="E3771">
        <v>89.36</v>
      </c>
      <c r="F3771">
        <v>95.380499999999998</v>
      </c>
      <c r="G3771">
        <v>95.94</v>
      </c>
      <c r="H3771">
        <v>1211.55</v>
      </c>
      <c r="I3771">
        <v>1.1255999999999999</v>
      </c>
      <c r="J3771">
        <v>6.5743</v>
      </c>
      <c r="K3771">
        <v>301.53609999999998</v>
      </c>
      <c r="L3771" t="str">
        <v>#N/A N/A</v>
      </c>
      <c r="M3771" t="str">
        <v>#N/A N/A</v>
      </c>
      <c r="N3771">
        <v>1237.97</v>
      </c>
      <c r="O3771">
        <v>1.966</v>
      </c>
      <c r="P3771">
        <v>5.38</v>
      </c>
      <c r="Q3771">
        <v>8.1999999999999993</v>
      </c>
      <c r="R3771">
        <v>2.15</v>
      </c>
      <c r="S3771">
        <v>2.79</v>
      </c>
      <c r="T3771">
        <v>1.84</v>
      </c>
      <c r="U3771">
        <v>291</v>
      </c>
      <c r="V3771">
        <v>1864.78</v>
      </c>
      <c r="W3771">
        <v>4337.51</v>
      </c>
      <c r="X3771">
        <v>7505.37</v>
      </c>
      <c r="Y3771">
        <v>1835.28</v>
      </c>
      <c r="Z3771">
        <v>14952.61</v>
      </c>
    </row>
    <row r="3772" spans="2:26" x14ac:dyDescent="0.25">
      <c r="B3772" s="3">
        <v>42413</v>
      </c>
      <c r="C3772">
        <v>525.38</v>
      </c>
      <c r="D3772">
        <v>7.7904999999999998</v>
      </c>
      <c r="E3772">
        <v>89.36</v>
      </c>
      <c r="F3772">
        <v>95.380499999999998</v>
      </c>
      <c r="G3772">
        <v>95.94</v>
      </c>
      <c r="H3772">
        <v>1211.55</v>
      </c>
      <c r="I3772">
        <v>1.1255999999999999</v>
      </c>
      <c r="J3772">
        <v>6.5743</v>
      </c>
      <c r="K3772">
        <v>301.53609999999998</v>
      </c>
      <c r="L3772" t="str">
        <v>#N/A N/A</v>
      </c>
      <c r="M3772" t="str">
        <v>#N/A N/A</v>
      </c>
      <c r="N3772">
        <v>1237.97</v>
      </c>
      <c r="O3772">
        <v>1.966</v>
      </c>
      <c r="P3772">
        <v>5.38</v>
      </c>
      <c r="Q3772">
        <v>8.1999999999999993</v>
      </c>
      <c r="R3772">
        <v>2.15</v>
      </c>
      <c r="S3772">
        <v>2.79</v>
      </c>
      <c r="T3772">
        <v>1.84</v>
      </c>
      <c r="U3772">
        <v>291</v>
      </c>
      <c r="V3772">
        <v>1864.78</v>
      </c>
      <c r="W3772">
        <v>4337.51</v>
      </c>
      <c r="X3772">
        <v>7505.37</v>
      </c>
      <c r="Y3772">
        <v>1835.28</v>
      </c>
      <c r="Z3772">
        <v>14952.61</v>
      </c>
    </row>
    <row r="3773" spans="2:26" x14ac:dyDescent="0.25">
      <c r="B3773" s="3">
        <v>42412</v>
      </c>
      <c r="C3773">
        <v>525.38</v>
      </c>
      <c r="D3773">
        <v>7.7904999999999998</v>
      </c>
      <c r="E3773">
        <v>89.36</v>
      </c>
      <c r="F3773">
        <v>95.380499999999998</v>
      </c>
      <c r="G3773">
        <v>95.94</v>
      </c>
      <c r="H3773">
        <v>1211.55</v>
      </c>
      <c r="I3773">
        <v>1.1255999999999999</v>
      </c>
      <c r="J3773">
        <v>6.5743</v>
      </c>
      <c r="K3773">
        <v>301.53609999999998</v>
      </c>
      <c r="L3773" t="str">
        <v>#N/A N/A</v>
      </c>
      <c r="M3773" t="str">
        <v>#N/A N/A</v>
      </c>
      <c r="N3773">
        <v>1237.97</v>
      </c>
      <c r="O3773">
        <v>1.966</v>
      </c>
      <c r="P3773">
        <v>5.38</v>
      </c>
      <c r="Q3773">
        <v>8.1999999999999993</v>
      </c>
      <c r="R3773">
        <v>2.15</v>
      </c>
      <c r="S3773">
        <v>2.79</v>
      </c>
      <c r="T3773">
        <v>1.84</v>
      </c>
      <c r="U3773">
        <v>291</v>
      </c>
      <c r="V3773">
        <v>1864.78</v>
      </c>
      <c r="W3773">
        <v>4337.51</v>
      </c>
      <c r="X3773">
        <v>7505.37</v>
      </c>
      <c r="Y3773">
        <v>1835.28</v>
      </c>
      <c r="Z3773">
        <v>14952.61</v>
      </c>
    </row>
    <row r="3774" spans="2:26" x14ac:dyDescent="0.25">
      <c r="B3774" s="3">
        <v>42411</v>
      </c>
      <c r="C3774">
        <v>538.38</v>
      </c>
      <c r="D3774">
        <v>7.9111000000000002</v>
      </c>
      <c r="E3774">
        <v>89.47</v>
      </c>
      <c r="F3774">
        <v>95.451899999999995</v>
      </c>
      <c r="G3774">
        <v>95.561999999999998</v>
      </c>
      <c r="H3774">
        <v>1202.5999999999999</v>
      </c>
      <c r="I3774">
        <v>1.1323000000000001</v>
      </c>
      <c r="J3774">
        <v>6.5743</v>
      </c>
      <c r="K3774">
        <v>300.42809999999997</v>
      </c>
      <c r="L3774" t="str">
        <v>#N/A N/A</v>
      </c>
      <c r="M3774" t="str">
        <v>#N/A N/A</v>
      </c>
      <c r="N3774">
        <v>1246.7</v>
      </c>
      <c r="O3774">
        <v>1.994</v>
      </c>
      <c r="P3774">
        <v>5.38</v>
      </c>
      <c r="Q3774">
        <v>8.39</v>
      </c>
      <c r="R3774">
        <v>2.14</v>
      </c>
      <c r="S3774">
        <v>2.79</v>
      </c>
      <c r="T3774">
        <v>1.81</v>
      </c>
      <c r="U3774">
        <v>290</v>
      </c>
      <c r="V3774">
        <v>1829.08</v>
      </c>
      <c r="W3774">
        <v>4266.84</v>
      </c>
      <c r="X3774">
        <v>7657.92</v>
      </c>
      <c r="Y3774">
        <v>1861.54</v>
      </c>
      <c r="Z3774">
        <v>15713.39</v>
      </c>
    </row>
    <row r="3775" spans="2:26" x14ac:dyDescent="0.25">
      <c r="B3775" s="3">
        <v>42410</v>
      </c>
      <c r="C3775">
        <v>524.71</v>
      </c>
      <c r="D3775">
        <v>7.6687000000000003</v>
      </c>
      <c r="E3775">
        <v>89.79</v>
      </c>
      <c r="F3775">
        <v>95.641499999999994</v>
      </c>
      <c r="G3775">
        <v>95.888000000000005</v>
      </c>
      <c r="H3775">
        <v>1197.45</v>
      </c>
      <c r="I3775">
        <v>1.1292</v>
      </c>
      <c r="J3775">
        <v>6.5743</v>
      </c>
      <c r="K3775">
        <v>302.68060000000003</v>
      </c>
      <c r="L3775" t="str">
        <v>#N/A N/A</v>
      </c>
      <c r="M3775" t="str">
        <v>#N/A N/A</v>
      </c>
      <c r="N3775">
        <v>1197.1199999999999</v>
      </c>
      <c r="O3775">
        <v>2.0459999999999998</v>
      </c>
      <c r="P3775">
        <v>5.38</v>
      </c>
      <c r="Q3775">
        <v>8.09</v>
      </c>
      <c r="R3775">
        <v>2.09</v>
      </c>
      <c r="S3775">
        <v>2.72</v>
      </c>
      <c r="T3775">
        <v>1.8</v>
      </c>
      <c r="U3775">
        <v>290</v>
      </c>
      <c r="V3775">
        <v>1851.86</v>
      </c>
      <c r="W3775">
        <v>4283.59</v>
      </c>
      <c r="X3775">
        <v>8054.87</v>
      </c>
      <c r="Y3775">
        <v>1917.79</v>
      </c>
      <c r="Z3775">
        <v>15713.39</v>
      </c>
    </row>
    <row r="3776" spans="2:26" x14ac:dyDescent="0.25">
      <c r="B3776" s="3">
        <v>42409</v>
      </c>
      <c r="C3776">
        <v>523.96</v>
      </c>
      <c r="D3776">
        <v>7.6921999999999997</v>
      </c>
      <c r="E3776">
        <v>89.85</v>
      </c>
      <c r="F3776">
        <v>95.876800000000003</v>
      </c>
      <c r="G3776">
        <v>96.070999999999998</v>
      </c>
      <c r="H3776">
        <v>1197.45</v>
      </c>
      <c r="I3776">
        <v>1.1293</v>
      </c>
      <c r="J3776">
        <v>6.5743</v>
      </c>
      <c r="K3776">
        <v>307.15620000000001</v>
      </c>
      <c r="L3776" t="str">
        <v>#N/A N/A</v>
      </c>
      <c r="M3776" t="str">
        <v>#N/A N/A</v>
      </c>
      <c r="N3776">
        <v>1189.1300000000001</v>
      </c>
      <c r="O3776">
        <v>2.0979999999999999</v>
      </c>
      <c r="P3776">
        <v>5.38</v>
      </c>
      <c r="Q3776">
        <v>8.15</v>
      </c>
      <c r="R3776">
        <v>2.09</v>
      </c>
      <c r="S3776">
        <v>2.72</v>
      </c>
      <c r="T3776">
        <v>1.79</v>
      </c>
      <c r="U3776">
        <v>291</v>
      </c>
      <c r="V3776">
        <v>1852.21</v>
      </c>
      <c r="W3776">
        <v>4268.76</v>
      </c>
      <c r="X3776">
        <v>8054.87</v>
      </c>
      <c r="Y3776">
        <v>1917.79</v>
      </c>
      <c r="Z3776">
        <v>16085.44</v>
      </c>
    </row>
    <row r="3777" spans="2:26" x14ac:dyDescent="0.25">
      <c r="B3777" s="3">
        <v>42408</v>
      </c>
      <c r="C3777">
        <v>520.14</v>
      </c>
      <c r="D3777">
        <v>7.6048</v>
      </c>
      <c r="E3777">
        <v>90.01</v>
      </c>
      <c r="F3777">
        <v>96.183499999999995</v>
      </c>
      <c r="G3777">
        <v>96.57</v>
      </c>
      <c r="H3777">
        <v>1197.45</v>
      </c>
      <c r="I3777">
        <v>1.1193</v>
      </c>
      <c r="J3777">
        <v>6.5743</v>
      </c>
      <c r="K3777">
        <v>308.41800000000001</v>
      </c>
      <c r="L3777" t="str">
        <v>#N/A N/A</v>
      </c>
      <c r="M3777" t="str">
        <v>#N/A N/A</v>
      </c>
      <c r="N3777">
        <v>1189.23</v>
      </c>
      <c r="O3777">
        <v>2.14</v>
      </c>
      <c r="P3777">
        <v>5.38</v>
      </c>
      <c r="Q3777">
        <v>8.07</v>
      </c>
      <c r="R3777">
        <v>2.0499999999999998</v>
      </c>
      <c r="S3777">
        <v>2.69</v>
      </c>
      <c r="T3777">
        <v>1.79</v>
      </c>
      <c r="U3777">
        <v>293</v>
      </c>
      <c r="V3777">
        <v>1853.44</v>
      </c>
      <c r="W3777">
        <v>4283.75</v>
      </c>
      <c r="X3777">
        <v>8054.87</v>
      </c>
      <c r="Y3777">
        <v>1917.79</v>
      </c>
      <c r="Z3777">
        <v>17004.3</v>
      </c>
    </row>
    <row r="3778" spans="2:26" x14ac:dyDescent="0.25">
      <c r="B3778" s="3">
        <v>42407</v>
      </c>
      <c r="C3778">
        <v>501.55</v>
      </c>
      <c r="D3778">
        <v>7.31</v>
      </c>
      <c r="E3778">
        <v>90.14</v>
      </c>
      <c r="F3778">
        <v>96.338099999999997</v>
      </c>
      <c r="G3778">
        <v>97.031000000000006</v>
      </c>
      <c r="H3778">
        <v>1197.5</v>
      </c>
      <c r="I3778">
        <v>1.1157999999999999</v>
      </c>
      <c r="J3778">
        <v>6.5743</v>
      </c>
      <c r="K3778">
        <v>309.36989999999997</v>
      </c>
      <c r="L3778" t="str">
        <v>#N/A N/A</v>
      </c>
      <c r="M3778" t="str">
        <v>#N/A N/A</v>
      </c>
      <c r="N3778">
        <v>1173.4000000000001</v>
      </c>
      <c r="O3778">
        <v>2.0630000000000002</v>
      </c>
      <c r="P3778">
        <v>5.38</v>
      </c>
      <c r="Q3778">
        <v>7.68</v>
      </c>
      <c r="R3778">
        <v>2.0099999999999998</v>
      </c>
      <c r="S3778">
        <v>2.65</v>
      </c>
      <c r="T3778">
        <v>1.79</v>
      </c>
      <c r="U3778">
        <v>297</v>
      </c>
      <c r="V3778">
        <v>1880.05</v>
      </c>
      <c r="W3778">
        <v>4363.1400000000003</v>
      </c>
      <c r="X3778">
        <v>8054.87</v>
      </c>
      <c r="Y3778">
        <v>1917.79</v>
      </c>
      <c r="Z3778">
        <v>16819.59</v>
      </c>
    </row>
    <row r="3779" spans="2:26" x14ac:dyDescent="0.25">
      <c r="B3779" s="3">
        <v>42406</v>
      </c>
      <c r="C3779">
        <v>501.55</v>
      </c>
      <c r="D3779">
        <v>7.31</v>
      </c>
      <c r="E3779">
        <v>90.14</v>
      </c>
      <c r="F3779">
        <v>96.338099999999997</v>
      </c>
      <c r="G3779">
        <v>97.031000000000006</v>
      </c>
      <c r="H3779">
        <v>1197.5</v>
      </c>
      <c r="I3779">
        <v>1.1157999999999999</v>
      </c>
      <c r="J3779">
        <v>6.5743</v>
      </c>
      <c r="K3779">
        <v>309.36989999999997</v>
      </c>
      <c r="L3779" t="str">
        <v>#N/A N/A</v>
      </c>
      <c r="M3779" t="str">
        <v>#N/A N/A</v>
      </c>
      <c r="N3779">
        <v>1173.4000000000001</v>
      </c>
      <c r="O3779">
        <v>2.0630000000000002</v>
      </c>
      <c r="P3779">
        <v>5.38</v>
      </c>
      <c r="Q3779">
        <v>7.68</v>
      </c>
      <c r="R3779">
        <v>2.0099999999999998</v>
      </c>
      <c r="S3779">
        <v>2.65</v>
      </c>
      <c r="T3779">
        <v>1.79</v>
      </c>
      <c r="U3779">
        <v>297</v>
      </c>
      <c r="V3779">
        <v>1880.05</v>
      </c>
      <c r="W3779">
        <v>4363.1400000000003</v>
      </c>
      <c r="X3779">
        <v>8054.87</v>
      </c>
      <c r="Y3779">
        <v>1917.79</v>
      </c>
      <c r="Z3779">
        <v>16819.59</v>
      </c>
    </row>
    <row r="3780" spans="2:26" x14ac:dyDescent="0.25">
      <c r="B3780" s="3">
        <v>42405</v>
      </c>
      <c r="C3780">
        <v>501.55</v>
      </c>
      <c r="D3780">
        <v>7.31</v>
      </c>
      <c r="E3780">
        <v>90.03</v>
      </c>
      <c r="F3780">
        <v>96.338099999999997</v>
      </c>
      <c r="G3780">
        <v>97.031000000000006</v>
      </c>
      <c r="H3780">
        <v>1197.5</v>
      </c>
      <c r="I3780">
        <v>1.1157999999999999</v>
      </c>
      <c r="J3780">
        <v>6.5743</v>
      </c>
      <c r="K3780">
        <v>309.36989999999997</v>
      </c>
      <c r="L3780" t="str">
        <v>#N/A N/A</v>
      </c>
      <c r="M3780" t="str">
        <v>#N/A N/A</v>
      </c>
      <c r="N3780">
        <v>1173.4000000000001</v>
      </c>
      <c r="O3780">
        <v>2.0630000000000002</v>
      </c>
      <c r="P3780">
        <v>5.38</v>
      </c>
      <c r="Q3780">
        <v>7.68</v>
      </c>
      <c r="R3780">
        <v>2.0099999999999998</v>
      </c>
      <c r="S3780">
        <v>2.65</v>
      </c>
      <c r="T3780">
        <v>1.79</v>
      </c>
      <c r="U3780">
        <v>297</v>
      </c>
      <c r="V3780">
        <v>1880.05</v>
      </c>
      <c r="W3780">
        <v>4363.1400000000003</v>
      </c>
      <c r="X3780">
        <v>8054.87</v>
      </c>
      <c r="Y3780">
        <v>1917.79</v>
      </c>
      <c r="Z3780">
        <v>16819.59</v>
      </c>
    </row>
    <row r="3781" spans="2:26" x14ac:dyDescent="0.25">
      <c r="B3781" s="3">
        <v>42404</v>
      </c>
      <c r="C3781">
        <v>502.78</v>
      </c>
      <c r="D3781">
        <v>7.2685000000000004</v>
      </c>
      <c r="E3781">
        <v>90.13</v>
      </c>
      <c r="F3781">
        <v>96.482699999999994</v>
      </c>
      <c r="G3781">
        <v>96.474000000000004</v>
      </c>
      <c r="H3781">
        <v>1202.0999999999999</v>
      </c>
      <c r="I3781">
        <v>1.1209</v>
      </c>
      <c r="J3781">
        <v>6.5696000000000003</v>
      </c>
      <c r="K3781">
        <v>306.85149999999999</v>
      </c>
      <c r="L3781" t="str">
        <v>#N/A N/A</v>
      </c>
      <c r="M3781" t="str">
        <v>#N/A N/A</v>
      </c>
      <c r="N3781">
        <v>1155.5899999999999</v>
      </c>
      <c r="O3781">
        <v>1.972</v>
      </c>
      <c r="P3781">
        <v>5.38</v>
      </c>
      <c r="Q3781">
        <v>7.62</v>
      </c>
      <c r="R3781">
        <v>2.0099999999999998</v>
      </c>
      <c r="S3781">
        <v>2.65</v>
      </c>
      <c r="T3781">
        <v>1.79</v>
      </c>
      <c r="U3781">
        <v>298</v>
      </c>
      <c r="V3781">
        <v>1915.45</v>
      </c>
      <c r="W3781">
        <v>4509.5600000000004</v>
      </c>
      <c r="X3781">
        <v>7974.4</v>
      </c>
      <c r="Y3781">
        <v>1916.26</v>
      </c>
      <c r="Z3781">
        <v>17044.990000000002</v>
      </c>
    </row>
    <row r="3782" spans="2:26" x14ac:dyDescent="0.25">
      <c r="B3782" s="3">
        <v>42403</v>
      </c>
      <c r="C3782">
        <v>503.98</v>
      </c>
      <c r="D3782">
        <v>7.3118999999999996</v>
      </c>
      <c r="E3782">
        <v>90.16</v>
      </c>
      <c r="F3782">
        <v>96.542500000000004</v>
      </c>
      <c r="G3782">
        <v>97.287999999999997</v>
      </c>
      <c r="H3782">
        <v>1219.3</v>
      </c>
      <c r="I3782">
        <v>1.1105</v>
      </c>
      <c r="J3782">
        <v>6.577</v>
      </c>
      <c r="K3782">
        <v>308.11709999999999</v>
      </c>
      <c r="L3782" t="str">
        <v>#N/A N/A</v>
      </c>
      <c r="M3782" t="str">
        <v>#N/A N/A</v>
      </c>
      <c r="N3782">
        <v>1142.6300000000001</v>
      </c>
      <c r="O3782">
        <v>2.0379999999999998</v>
      </c>
      <c r="P3782">
        <v>5.3049999999999997</v>
      </c>
      <c r="Q3782">
        <v>7.66</v>
      </c>
      <c r="R3782">
        <v>2</v>
      </c>
      <c r="S3782">
        <v>2.65</v>
      </c>
      <c r="T3782">
        <v>1.78</v>
      </c>
      <c r="U3782">
        <v>303</v>
      </c>
      <c r="V3782">
        <v>1912.53</v>
      </c>
      <c r="W3782">
        <v>4504.24</v>
      </c>
      <c r="X3782">
        <v>7858.31</v>
      </c>
      <c r="Y3782">
        <v>1890.67</v>
      </c>
      <c r="Z3782">
        <v>17191.25</v>
      </c>
    </row>
    <row r="3783" spans="2:26" x14ac:dyDescent="0.25">
      <c r="B3783" s="3">
        <v>42402</v>
      </c>
      <c r="C3783">
        <v>508.37</v>
      </c>
      <c r="D3783">
        <v>7.2359999999999998</v>
      </c>
      <c r="E3783">
        <v>90.17</v>
      </c>
      <c r="F3783">
        <v>96.593100000000007</v>
      </c>
      <c r="G3783">
        <v>98.872</v>
      </c>
      <c r="H3783">
        <v>1207.5</v>
      </c>
      <c r="I3783">
        <v>1.0919000000000001</v>
      </c>
      <c r="J3783">
        <v>6.5797999999999996</v>
      </c>
      <c r="K3783">
        <v>303.90050000000002</v>
      </c>
      <c r="L3783" t="str">
        <v>#N/A N/A</v>
      </c>
      <c r="M3783" t="str">
        <v>#N/A N/A</v>
      </c>
      <c r="N3783">
        <v>1129.01</v>
      </c>
      <c r="O3783">
        <v>2.0249999999999999</v>
      </c>
      <c r="P3783">
        <v>5.23</v>
      </c>
      <c r="Q3783">
        <v>7.58</v>
      </c>
      <c r="R3783">
        <v>1.98</v>
      </c>
      <c r="S3783">
        <v>2.62</v>
      </c>
      <c r="T3783">
        <v>1.78</v>
      </c>
      <c r="U3783">
        <v>310</v>
      </c>
      <c r="V3783">
        <v>1903.03</v>
      </c>
      <c r="W3783">
        <v>4516.95</v>
      </c>
      <c r="X3783">
        <v>8058.83</v>
      </c>
      <c r="Y3783">
        <v>1906.6</v>
      </c>
      <c r="Z3783">
        <v>17750.68</v>
      </c>
    </row>
    <row r="3784" spans="2:26" x14ac:dyDescent="0.25">
      <c r="B3784" s="3">
        <v>42401</v>
      </c>
      <c r="C3784">
        <v>492.9</v>
      </c>
      <c r="D3784">
        <v>7.0743</v>
      </c>
      <c r="E3784">
        <v>90.2</v>
      </c>
      <c r="F3784">
        <v>96.622200000000007</v>
      </c>
      <c r="G3784">
        <v>99.009</v>
      </c>
      <c r="H3784">
        <v>1200.45</v>
      </c>
      <c r="I3784">
        <v>1.0888</v>
      </c>
      <c r="J3784">
        <v>6.5784000000000002</v>
      </c>
      <c r="K3784">
        <v>303.4975</v>
      </c>
      <c r="L3784" t="str">
        <v>#N/A N/A</v>
      </c>
      <c r="M3784" t="str">
        <v>#N/A N/A</v>
      </c>
      <c r="N3784">
        <v>1128.4100000000001</v>
      </c>
      <c r="O3784">
        <v>2.1520000000000001</v>
      </c>
      <c r="P3784">
        <v>5.1050000000000004</v>
      </c>
      <c r="Q3784">
        <v>7.36</v>
      </c>
      <c r="R3784">
        <v>1.96</v>
      </c>
      <c r="S3784">
        <v>2.6</v>
      </c>
      <c r="T3784">
        <v>1.78</v>
      </c>
      <c r="U3784">
        <v>314</v>
      </c>
      <c r="V3784">
        <v>1939.38</v>
      </c>
      <c r="W3784">
        <v>4620.37</v>
      </c>
      <c r="X3784">
        <v>8144.85</v>
      </c>
      <c r="Y3784">
        <v>1924.82</v>
      </c>
      <c r="Z3784">
        <v>17865.23</v>
      </c>
    </row>
    <row r="3785" spans="2:26" x14ac:dyDescent="0.25">
      <c r="B3785" s="3">
        <v>42400</v>
      </c>
      <c r="C3785">
        <v>493.6</v>
      </c>
      <c r="D3785">
        <v>7.0641999999999996</v>
      </c>
      <c r="E3785">
        <v>90.22</v>
      </c>
      <c r="F3785">
        <v>96.637699999999995</v>
      </c>
      <c r="G3785">
        <v>99.605999999999995</v>
      </c>
      <c r="H3785">
        <v>1199.2</v>
      </c>
      <c r="I3785">
        <v>1.0831</v>
      </c>
      <c r="J3785">
        <v>6.5759999999999996</v>
      </c>
      <c r="K3785">
        <v>301.89260000000002</v>
      </c>
      <c r="L3785" t="str">
        <v>#N/A N/A</v>
      </c>
      <c r="M3785" t="str">
        <v>#N/A N/A</v>
      </c>
      <c r="N3785">
        <v>1118.21</v>
      </c>
      <c r="O3785">
        <v>2.298</v>
      </c>
      <c r="P3785">
        <v>5.0549999999999997</v>
      </c>
      <c r="Q3785">
        <v>7.34</v>
      </c>
      <c r="R3785">
        <v>1.93</v>
      </c>
      <c r="S3785">
        <v>2.57</v>
      </c>
      <c r="T3785">
        <v>1.76</v>
      </c>
      <c r="U3785">
        <v>317</v>
      </c>
      <c r="V3785">
        <v>1940.24</v>
      </c>
      <c r="W3785">
        <v>4613.95</v>
      </c>
      <c r="X3785">
        <v>8241.36</v>
      </c>
      <c r="Y3785">
        <v>1912.06</v>
      </c>
      <c r="Z3785">
        <v>17518.3</v>
      </c>
    </row>
    <row r="3786" spans="2:26" x14ac:dyDescent="0.25">
      <c r="B3786" s="3">
        <v>42399</v>
      </c>
      <c r="C3786">
        <v>493.6</v>
      </c>
      <c r="D3786">
        <v>7.0641999999999996</v>
      </c>
      <c r="E3786">
        <v>90.22</v>
      </c>
      <c r="F3786">
        <v>96.637699999999995</v>
      </c>
      <c r="G3786">
        <v>99.605999999999995</v>
      </c>
      <c r="H3786">
        <v>1199.2</v>
      </c>
      <c r="I3786">
        <v>1.0831</v>
      </c>
      <c r="J3786">
        <v>6.5759999999999996</v>
      </c>
      <c r="K3786">
        <v>301.89260000000002</v>
      </c>
      <c r="L3786" t="str">
        <v>#N/A N/A</v>
      </c>
      <c r="M3786" t="str">
        <v>#N/A N/A</v>
      </c>
      <c r="N3786">
        <v>1118.21</v>
      </c>
      <c r="O3786">
        <v>2.298</v>
      </c>
      <c r="P3786">
        <v>5.0549999999999997</v>
      </c>
      <c r="Q3786">
        <v>7.34</v>
      </c>
      <c r="R3786">
        <v>1.93</v>
      </c>
      <c r="S3786">
        <v>2.57</v>
      </c>
      <c r="T3786">
        <v>1.76</v>
      </c>
      <c r="U3786">
        <v>317</v>
      </c>
      <c r="V3786">
        <v>1940.24</v>
      </c>
      <c r="W3786">
        <v>4613.95</v>
      </c>
      <c r="X3786">
        <v>8241.36</v>
      </c>
      <c r="Y3786">
        <v>1912.06</v>
      </c>
      <c r="Z3786">
        <v>17518.3</v>
      </c>
    </row>
    <row r="3787" spans="2:26" x14ac:dyDescent="0.25">
      <c r="B3787" s="3">
        <v>42398</v>
      </c>
      <c r="C3787">
        <v>493.6</v>
      </c>
      <c r="D3787">
        <v>7.0641999999999996</v>
      </c>
      <c r="E3787">
        <v>90.19</v>
      </c>
      <c r="F3787">
        <v>96.637699999999995</v>
      </c>
      <c r="G3787">
        <v>99.605999999999995</v>
      </c>
      <c r="H3787">
        <v>1199.2</v>
      </c>
      <c r="I3787">
        <v>1.0831</v>
      </c>
      <c r="J3787">
        <v>6.5759999999999996</v>
      </c>
      <c r="K3787">
        <v>301.89260000000002</v>
      </c>
      <c r="L3787" t="str">
        <v>#N/A N/A</v>
      </c>
      <c r="M3787" t="str">
        <v>#N/A N/A</v>
      </c>
      <c r="N3787">
        <v>1118.21</v>
      </c>
      <c r="O3787">
        <v>2.298</v>
      </c>
      <c r="P3787">
        <v>5.0549999999999997</v>
      </c>
      <c r="Q3787">
        <v>7.34</v>
      </c>
      <c r="R3787">
        <v>1.93</v>
      </c>
      <c r="S3787">
        <v>2.57</v>
      </c>
      <c r="T3787">
        <v>1.76</v>
      </c>
      <c r="U3787">
        <v>317</v>
      </c>
      <c r="V3787">
        <v>1940.24</v>
      </c>
      <c r="W3787">
        <v>4613.95</v>
      </c>
      <c r="X3787">
        <v>8241.36</v>
      </c>
      <c r="Y3787">
        <v>1912.06</v>
      </c>
      <c r="Z3787">
        <v>17518.3</v>
      </c>
    </row>
    <row r="3788" spans="2:26" x14ac:dyDescent="0.25">
      <c r="B3788" s="3">
        <v>42397</v>
      </c>
      <c r="C3788">
        <v>490.32</v>
      </c>
      <c r="D3788">
        <v>7.0894000000000004</v>
      </c>
      <c r="E3788">
        <v>90.21</v>
      </c>
      <c r="F3788">
        <v>96.632599999999996</v>
      </c>
      <c r="G3788">
        <v>98.51</v>
      </c>
      <c r="H3788">
        <v>1208.55</v>
      </c>
      <c r="I3788">
        <v>1.0940000000000001</v>
      </c>
      <c r="J3788">
        <v>6.5753000000000004</v>
      </c>
      <c r="K3788">
        <v>296.74939999999998</v>
      </c>
      <c r="L3788" t="str">
        <v>#N/A N/A</v>
      </c>
      <c r="M3788" t="str">
        <v>#N/A N/A</v>
      </c>
      <c r="N3788">
        <v>1115.33</v>
      </c>
      <c r="O3788">
        <v>2.1819999999999999</v>
      </c>
      <c r="P3788">
        <v>5.0549999999999997</v>
      </c>
      <c r="Q3788">
        <v>7.37</v>
      </c>
      <c r="R3788">
        <v>1.94</v>
      </c>
      <c r="S3788">
        <v>2.5499999999999998</v>
      </c>
      <c r="T3788">
        <v>1.77</v>
      </c>
      <c r="U3788">
        <v>325</v>
      </c>
      <c r="V3788">
        <v>1893.36</v>
      </c>
      <c r="W3788">
        <v>4506.68</v>
      </c>
      <c r="X3788">
        <v>8028.58</v>
      </c>
      <c r="Y3788">
        <v>1906.94</v>
      </c>
      <c r="Z3788">
        <v>17041.45</v>
      </c>
    </row>
    <row r="3789" spans="2:26" x14ac:dyDescent="0.25">
      <c r="B3789" s="3">
        <v>42396</v>
      </c>
      <c r="C3789">
        <v>494.51</v>
      </c>
      <c r="D3789">
        <v>7.1390000000000002</v>
      </c>
      <c r="E3789">
        <v>90.23</v>
      </c>
      <c r="F3789">
        <v>96.644499999999994</v>
      </c>
      <c r="G3789">
        <v>98.902000000000001</v>
      </c>
      <c r="H3789">
        <v>1202.0999999999999</v>
      </c>
      <c r="I3789">
        <v>1.0892999999999999</v>
      </c>
      <c r="J3789">
        <v>6.5780000000000003</v>
      </c>
      <c r="K3789">
        <v>294.1696</v>
      </c>
      <c r="L3789" t="str">
        <v>#N/A N/A</v>
      </c>
      <c r="M3789" t="str">
        <v>#N/A N/A</v>
      </c>
      <c r="N3789">
        <v>1124.97</v>
      </c>
      <c r="O3789">
        <v>2.1890000000000001</v>
      </c>
      <c r="P3789">
        <v>5.0549999999999997</v>
      </c>
      <c r="Q3789">
        <v>7.4</v>
      </c>
      <c r="R3789">
        <v>1.93</v>
      </c>
      <c r="S3789">
        <v>2.54</v>
      </c>
      <c r="T3789">
        <v>1.76</v>
      </c>
      <c r="U3789">
        <v>337</v>
      </c>
      <c r="V3789">
        <v>1882.95</v>
      </c>
      <c r="W3789">
        <v>4468.17</v>
      </c>
      <c r="X3789">
        <v>7959.51</v>
      </c>
      <c r="Y3789">
        <v>1897.87</v>
      </c>
      <c r="Z3789">
        <v>17163.919999999998</v>
      </c>
    </row>
    <row r="3790" spans="2:26" x14ac:dyDescent="0.25">
      <c r="B3790" s="3">
        <v>42395</v>
      </c>
      <c r="C3790">
        <v>501.58</v>
      </c>
      <c r="D3790">
        <v>7.2104999999999997</v>
      </c>
      <c r="E3790">
        <v>90.25</v>
      </c>
      <c r="F3790">
        <v>96.642600000000002</v>
      </c>
      <c r="G3790">
        <v>99.087000000000003</v>
      </c>
      <c r="H3790">
        <v>1204.2</v>
      </c>
      <c r="I3790">
        <v>1.087</v>
      </c>
      <c r="J3790">
        <v>6.5826000000000002</v>
      </c>
      <c r="K3790">
        <v>295.71210000000002</v>
      </c>
      <c r="L3790" t="str">
        <v>#N/A N/A</v>
      </c>
      <c r="M3790" t="str">
        <v>#N/A N/A</v>
      </c>
      <c r="N3790">
        <v>1119.9100000000001</v>
      </c>
      <c r="O3790">
        <v>2.1800000000000002</v>
      </c>
      <c r="P3790">
        <v>5.12</v>
      </c>
      <c r="Q3790">
        <v>7.44</v>
      </c>
      <c r="R3790">
        <v>1.92</v>
      </c>
      <c r="S3790">
        <v>2.5299999999999998</v>
      </c>
      <c r="T3790">
        <v>1.75</v>
      </c>
      <c r="U3790">
        <v>345</v>
      </c>
      <c r="V3790">
        <v>1903.63</v>
      </c>
      <c r="W3790">
        <v>4567.67</v>
      </c>
      <c r="X3790">
        <v>7895.16</v>
      </c>
      <c r="Y3790">
        <v>1871.69</v>
      </c>
      <c r="Z3790">
        <v>16708.900000000001</v>
      </c>
    </row>
    <row r="3791" spans="2:26" x14ac:dyDescent="0.25">
      <c r="B3791" s="3">
        <v>42394</v>
      </c>
      <c r="C3791">
        <v>502.02</v>
      </c>
      <c r="D3791">
        <v>7.2145999999999999</v>
      </c>
      <c r="E3791">
        <v>90.28</v>
      </c>
      <c r="F3791">
        <v>96.657300000000006</v>
      </c>
      <c r="G3791">
        <v>99.36</v>
      </c>
      <c r="H3791">
        <v>1194.2</v>
      </c>
      <c r="I3791">
        <v>1.0849</v>
      </c>
      <c r="J3791">
        <v>6.5792999999999999</v>
      </c>
      <c r="K3791">
        <v>293.35509999999999</v>
      </c>
      <c r="L3791" t="str">
        <v>#N/A N/A</v>
      </c>
      <c r="M3791" t="str">
        <v>#N/A N/A</v>
      </c>
      <c r="N3791">
        <v>1107.9000000000001</v>
      </c>
      <c r="O3791">
        <v>2.1579999999999999</v>
      </c>
      <c r="P3791">
        <v>5.12</v>
      </c>
      <c r="Q3791">
        <v>7.46</v>
      </c>
      <c r="R3791">
        <v>1.9</v>
      </c>
      <c r="S3791">
        <v>2.5099999999999998</v>
      </c>
      <c r="T3791">
        <v>1.74</v>
      </c>
      <c r="U3791">
        <v>354</v>
      </c>
      <c r="V3791">
        <v>1877.08</v>
      </c>
      <c r="W3791">
        <v>4518.49</v>
      </c>
      <c r="X3791">
        <v>8173.11</v>
      </c>
      <c r="Y3791">
        <v>1893.43</v>
      </c>
      <c r="Z3791">
        <v>17110.91</v>
      </c>
    </row>
    <row r="3792" spans="2:26" x14ac:dyDescent="0.25">
      <c r="B3792" s="3">
        <v>42393</v>
      </c>
      <c r="C3792">
        <v>497.01</v>
      </c>
      <c r="D3792">
        <v>7.2271999999999998</v>
      </c>
      <c r="E3792">
        <v>90.31</v>
      </c>
      <c r="F3792">
        <v>96.647599999999997</v>
      </c>
      <c r="G3792">
        <v>99.573999999999998</v>
      </c>
      <c r="H3792">
        <v>1200.2</v>
      </c>
      <c r="I3792">
        <v>1.0795999999999999</v>
      </c>
      <c r="J3792">
        <v>6.5788000000000002</v>
      </c>
      <c r="K3792">
        <v>292.68130000000002</v>
      </c>
      <c r="L3792" t="str">
        <v>#N/A N/A</v>
      </c>
      <c r="M3792" t="str">
        <v>#N/A N/A</v>
      </c>
      <c r="N3792">
        <v>1097.95</v>
      </c>
      <c r="O3792">
        <v>2.1389999999999998</v>
      </c>
      <c r="P3792">
        <v>5.12</v>
      </c>
      <c r="Q3792">
        <v>7.5</v>
      </c>
      <c r="R3792">
        <v>1.89</v>
      </c>
      <c r="S3792">
        <v>2.5</v>
      </c>
      <c r="T3792">
        <v>1.74</v>
      </c>
      <c r="U3792">
        <v>354</v>
      </c>
      <c r="V3792">
        <v>1906.9</v>
      </c>
      <c r="W3792">
        <v>4591.18</v>
      </c>
      <c r="X3792">
        <v>8104.98</v>
      </c>
      <c r="Y3792">
        <v>1879.43</v>
      </c>
      <c r="Z3792">
        <v>16958.53</v>
      </c>
    </row>
    <row r="3793" spans="2:26" x14ac:dyDescent="0.25">
      <c r="B3793" s="3">
        <v>42392</v>
      </c>
      <c r="C3793">
        <v>497.01</v>
      </c>
      <c r="D3793">
        <v>7.2271999999999998</v>
      </c>
      <c r="E3793">
        <v>90.31</v>
      </c>
      <c r="F3793">
        <v>96.647599999999997</v>
      </c>
      <c r="G3793">
        <v>99.573999999999998</v>
      </c>
      <c r="H3793">
        <v>1200.2</v>
      </c>
      <c r="I3793">
        <v>1.0795999999999999</v>
      </c>
      <c r="J3793">
        <v>6.5788000000000002</v>
      </c>
      <c r="K3793">
        <v>292.68130000000002</v>
      </c>
      <c r="L3793" t="str">
        <v>#N/A N/A</v>
      </c>
      <c r="M3793" t="str">
        <v>#N/A N/A</v>
      </c>
      <c r="N3793">
        <v>1097.95</v>
      </c>
      <c r="O3793">
        <v>2.1389999999999998</v>
      </c>
      <c r="P3793">
        <v>5.12</v>
      </c>
      <c r="Q3793">
        <v>7.5</v>
      </c>
      <c r="R3793">
        <v>1.89</v>
      </c>
      <c r="S3793">
        <v>2.5</v>
      </c>
      <c r="T3793">
        <v>1.74</v>
      </c>
      <c r="U3793">
        <v>354</v>
      </c>
      <c r="V3793">
        <v>1906.9</v>
      </c>
      <c r="W3793">
        <v>4591.18</v>
      </c>
      <c r="X3793">
        <v>8104.98</v>
      </c>
      <c r="Y3793">
        <v>1879.43</v>
      </c>
      <c r="Z3793">
        <v>16958.53</v>
      </c>
    </row>
    <row r="3794" spans="2:26" x14ac:dyDescent="0.25">
      <c r="B3794" s="3">
        <v>42391</v>
      </c>
      <c r="C3794">
        <v>497.01</v>
      </c>
      <c r="D3794">
        <v>7.2271999999999998</v>
      </c>
      <c r="E3794">
        <v>90.29</v>
      </c>
      <c r="F3794">
        <v>96.647599999999997</v>
      </c>
      <c r="G3794">
        <v>99.573999999999998</v>
      </c>
      <c r="H3794">
        <v>1200.2</v>
      </c>
      <c r="I3794">
        <v>1.0795999999999999</v>
      </c>
      <c r="J3794">
        <v>6.5788000000000002</v>
      </c>
      <c r="K3794">
        <v>292.68130000000002</v>
      </c>
      <c r="L3794" t="str">
        <v>#N/A N/A</v>
      </c>
      <c r="M3794" t="str">
        <v>#N/A N/A</v>
      </c>
      <c r="N3794">
        <v>1097.95</v>
      </c>
      <c r="O3794">
        <v>2.1389999999999998</v>
      </c>
      <c r="P3794">
        <v>5.12</v>
      </c>
      <c r="Q3794">
        <v>7.5</v>
      </c>
      <c r="R3794">
        <v>1.89</v>
      </c>
      <c r="S3794">
        <v>2.5</v>
      </c>
      <c r="T3794">
        <v>1.74</v>
      </c>
      <c r="U3794">
        <v>354</v>
      </c>
      <c r="V3794">
        <v>1906.9</v>
      </c>
      <c r="W3794">
        <v>4591.18</v>
      </c>
      <c r="X3794">
        <v>8104.98</v>
      </c>
      <c r="Y3794">
        <v>1879.43</v>
      </c>
      <c r="Z3794">
        <v>16958.53</v>
      </c>
    </row>
    <row r="3795" spans="2:26" x14ac:dyDescent="0.25">
      <c r="B3795" s="3">
        <v>42390</v>
      </c>
      <c r="C3795">
        <v>512.04</v>
      </c>
      <c r="D3795">
        <v>7.4531000000000001</v>
      </c>
      <c r="E3795">
        <v>90.3</v>
      </c>
      <c r="F3795">
        <v>96.655100000000004</v>
      </c>
      <c r="G3795">
        <v>99.055999999999997</v>
      </c>
      <c r="H3795">
        <v>1213.75</v>
      </c>
      <c r="I3795">
        <v>1.0873999999999999</v>
      </c>
      <c r="J3795">
        <v>6.58</v>
      </c>
      <c r="K3795">
        <v>289.57319999999999</v>
      </c>
      <c r="L3795" t="str">
        <v>#N/A N/A</v>
      </c>
      <c r="M3795" t="str">
        <v>#N/A N/A</v>
      </c>
      <c r="N3795">
        <v>1101.2</v>
      </c>
      <c r="O3795">
        <v>2.1379999999999999</v>
      </c>
      <c r="P3795">
        <v>5.14</v>
      </c>
      <c r="Q3795">
        <v>7.76</v>
      </c>
      <c r="R3795">
        <v>1.92</v>
      </c>
      <c r="S3795">
        <v>2.54</v>
      </c>
      <c r="T3795">
        <v>1.73</v>
      </c>
      <c r="U3795">
        <v>355</v>
      </c>
      <c r="V3795">
        <v>1868.99</v>
      </c>
      <c r="W3795">
        <v>4472.0600000000004</v>
      </c>
      <c r="X3795">
        <v>7835.64</v>
      </c>
      <c r="Y3795">
        <v>1840.53</v>
      </c>
      <c r="Z3795">
        <v>16017.26</v>
      </c>
    </row>
    <row r="3796" spans="2:26" x14ac:dyDescent="0.25">
      <c r="B3796" s="3">
        <v>42389</v>
      </c>
      <c r="C3796">
        <v>519.05999999999995</v>
      </c>
      <c r="D3796">
        <v>7.5404999999999998</v>
      </c>
      <c r="E3796">
        <v>90.48</v>
      </c>
      <c r="F3796">
        <v>96.6995</v>
      </c>
      <c r="G3796">
        <v>99.090999999999994</v>
      </c>
      <c r="H3796">
        <v>1213.8499999999999</v>
      </c>
      <c r="I3796">
        <v>1.089</v>
      </c>
      <c r="J3796">
        <v>6.5784000000000002</v>
      </c>
      <c r="K3796">
        <v>295.15640000000002</v>
      </c>
      <c r="L3796" t="str">
        <v>#N/A N/A</v>
      </c>
      <c r="M3796" t="str">
        <v>#N/A N/A</v>
      </c>
      <c r="N3796">
        <v>1100.92</v>
      </c>
      <c r="O3796">
        <v>2.1179999999999999</v>
      </c>
      <c r="P3796">
        <v>5.3049999999999997</v>
      </c>
      <c r="Q3796">
        <v>7.9</v>
      </c>
      <c r="R3796">
        <v>1.9</v>
      </c>
      <c r="S3796">
        <v>2.52</v>
      </c>
      <c r="T3796">
        <v>1.72</v>
      </c>
      <c r="U3796">
        <v>358</v>
      </c>
      <c r="V3796">
        <v>1859.33</v>
      </c>
      <c r="W3796">
        <v>4471.6899999999996</v>
      </c>
      <c r="X3796">
        <v>8015.44</v>
      </c>
      <c r="Y3796">
        <v>1845.45</v>
      </c>
      <c r="Z3796">
        <v>16416.189999999999</v>
      </c>
    </row>
    <row r="3797" spans="2:26" x14ac:dyDescent="0.25">
      <c r="B3797" s="3">
        <v>42388</v>
      </c>
      <c r="C3797">
        <v>505.23</v>
      </c>
      <c r="D3797">
        <v>7.2398999999999996</v>
      </c>
      <c r="E3797">
        <v>90.75</v>
      </c>
      <c r="F3797">
        <v>96.728899999999996</v>
      </c>
      <c r="G3797">
        <v>98.991</v>
      </c>
      <c r="H3797">
        <v>1205.95</v>
      </c>
      <c r="I3797">
        <v>1.0908</v>
      </c>
      <c r="J3797">
        <v>6.5785999999999998</v>
      </c>
      <c r="K3797">
        <v>297.22109999999998</v>
      </c>
      <c r="L3797" t="str">
        <v>#N/A N/A</v>
      </c>
      <c r="M3797" t="str">
        <v>#N/A N/A</v>
      </c>
      <c r="N3797">
        <v>1087.4100000000001</v>
      </c>
      <c r="O3797">
        <v>2.0910000000000002</v>
      </c>
      <c r="P3797">
        <v>5.4850000000000003</v>
      </c>
      <c r="Q3797">
        <v>7.53</v>
      </c>
      <c r="R3797">
        <v>1.83</v>
      </c>
      <c r="S3797">
        <v>2.46</v>
      </c>
      <c r="T3797">
        <v>1.72</v>
      </c>
      <c r="U3797">
        <v>363</v>
      </c>
      <c r="V3797">
        <v>1881.33</v>
      </c>
      <c r="W3797">
        <v>4476.95</v>
      </c>
      <c r="X3797">
        <v>8377.7999999999993</v>
      </c>
      <c r="Y3797">
        <v>1889.64</v>
      </c>
      <c r="Z3797">
        <v>17048.37</v>
      </c>
    </row>
    <row r="3798" spans="2:26" x14ac:dyDescent="0.25">
      <c r="B3798" s="3">
        <v>42387</v>
      </c>
      <c r="C3798">
        <v>508.08</v>
      </c>
      <c r="D3798">
        <v>7.2539999999999996</v>
      </c>
      <c r="E3798">
        <v>90.83</v>
      </c>
      <c r="F3798">
        <v>96.7804</v>
      </c>
      <c r="G3798">
        <v>98.956000000000003</v>
      </c>
      <c r="H3798">
        <v>1210.9000000000001</v>
      </c>
      <c r="I3798">
        <v>1.0891999999999999</v>
      </c>
      <c r="J3798">
        <v>6.5788000000000002</v>
      </c>
      <c r="K3798">
        <v>298.7328</v>
      </c>
      <c r="L3798" t="str">
        <v>#N/A N/A</v>
      </c>
      <c r="M3798" t="str">
        <v>#N/A N/A</v>
      </c>
      <c r="N3798">
        <v>1089.68</v>
      </c>
      <c r="O3798">
        <v>2.1</v>
      </c>
      <c r="P3798">
        <v>6.7249999999999996</v>
      </c>
      <c r="Q3798">
        <v>7.55</v>
      </c>
      <c r="R3798">
        <v>1.81</v>
      </c>
      <c r="S3798">
        <v>2.44</v>
      </c>
      <c r="T3798">
        <v>1.72</v>
      </c>
      <c r="U3798">
        <v>369</v>
      </c>
      <c r="V3798">
        <v>1880.33</v>
      </c>
      <c r="W3798">
        <v>4488.42</v>
      </c>
      <c r="X3798">
        <v>8134.81</v>
      </c>
      <c r="Y3798">
        <v>1878.45</v>
      </c>
      <c r="Z3798">
        <v>16955.57</v>
      </c>
    </row>
    <row r="3799" spans="2:26" x14ac:dyDescent="0.25">
      <c r="B3799" s="3">
        <v>42386</v>
      </c>
      <c r="C3799">
        <v>508.08</v>
      </c>
      <c r="D3799">
        <v>7.2266000000000004</v>
      </c>
      <c r="E3799">
        <v>90.83</v>
      </c>
      <c r="F3799">
        <v>96.835099999999997</v>
      </c>
      <c r="G3799">
        <v>98.956000000000003</v>
      </c>
      <c r="H3799">
        <v>1213.25</v>
      </c>
      <c r="I3799">
        <v>1.0915999999999999</v>
      </c>
      <c r="J3799">
        <v>6.5849000000000002</v>
      </c>
      <c r="K3799">
        <v>299.83449999999999</v>
      </c>
      <c r="L3799" t="str">
        <v>#N/A N/A</v>
      </c>
      <c r="M3799" t="str">
        <v>#N/A N/A</v>
      </c>
      <c r="N3799">
        <v>1088.8800000000001</v>
      </c>
      <c r="O3799">
        <v>2.1</v>
      </c>
      <c r="P3799">
        <v>6.7249999999999996</v>
      </c>
      <c r="Q3799">
        <v>7.55</v>
      </c>
      <c r="R3799">
        <v>1.81</v>
      </c>
      <c r="S3799">
        <v>2.44</v>
      </c>
      <c r="T3799">
        <v>1.72</v>
      </c>
      <c r="U3799">
        <v>373</v>
      </c>
      <c r="V3799">
        <v>1880.33</v>
      </c>
      <c r="W3799">
        <v>4488.42</v>
      </c>
      <c r="X3799">
        <v>8236.2800000000007</v>
      </c>
      <c r="Y3799">
        <v>1878.87</v>
      </c>
      <c r="Z3799">
        <v>17147.11</v>
      </c>
    </row>
    <row r="3800" spans="2:26" x14ac:dyDescent="0.25">
      <c r="B3800" s="3">
        <v>42385</v>
      </c>
      <c r="C3800">
        <v>508.08</v>
      </c>
      <c r="D3800">
        <v>7.2266000000000004</v>
      </c>
      <c r="E3800">
        <v>90.83</v>
      </c>
      <c r="F3800">
        <v>96.835099999999997</v>
      </c>
      <c r="G3800">
        <v>98.956000000000003</v>
      </c>
      <c r="H3800">
        <v>1213.25</v>
      </c>
      <c r="I3800">
        <v>1.0915999999999999</v>
      </c>
      <c r="J3800">
        <v>6.5849000000000002</v>
      </c>
      <c r="K3800">
        <v>299.83449999999999</v>
      </c>
      <c r="L3800" t="str">
        <v>#N/A N/A</v>
      </c>
      <c r="M3800" t="str">
        <v>#N/A N/A</v>
      </c>
      <c r="N3800">
        <v>1088.8800000000001</v>
      </c>
      <c r="O3800">
        <v>2.1</v>
      </c>
      <c r="P3800">
        <v>6.7249999999999996</v>
      </c>
      <c r="Q3800">
        <v>7.55</v>
      </c>
      <c r="R3800">
        <v>1.81</v>
      </c>
      <c r="S3800">
        <v>2.44</v>
      </c>
      <c r="T3800">
        <v>1.72</v>
      </c>
      <c r="U3800">
        <v>373</v>
      </c>
      <c r="V3800">
        <v>1880.33</v>
      </c>
      <c r="W3800">
        <v>4488.42</v>
      </c>
      <c r="X3800">
        <v>8236.2800000000007</v>
      </c>
      <c r="Y3800">
        <v>1878.87</v>
      </c>
      <c r="Z3800">
        <v>17147.11</v>
      </c>
    </row>
    <row r="3801" spans="2:26" x14ac:dyDescent="0.25">
      <c r="B3801" s="3">
        <v>42384</v>
      </c>
      <c r="C3801">
        <v>508.08</v>
      </c>
      <c r="D3801">
        <v>7.2266000000000004</v>
      </c>
      <c r="E3801">
        <v>90.82</v>
      </c>
      <c r="F3801">
        <v>96.835099999999997</v>
      </c>
      <c r="G3801">
        <v>98.956000000000003</v>
      </c>
      <c r="H3801">
        <v>1213.25</v>
      </c>
      <c r="I3801">
        <v>1.0915999999999999</v>
      </c>
      <c r="J3801">
        <v>6.5849000000000002</v>
      </c>
      <c r="K3801">
        <v>299.83449999999999</v>
      </c>
      <c r="L3801" t="str">
        <v>#N/A N/A</v>
      </c>
      <c r="M3801" t="str">
        <v>#N/A N/A</v>
      </c>
      <c r="N3801">
        <v>1088.8800000000001</v>
      </c>
      <c r="O3801">
        <v>2.1</v>
      </c>
      <c r="P3801">
        <v>6.7249999999999996</v>
      </c>
      <c r="Q3801">
        <v>7.55</v>
      </c>
      <c r="R3801">
        <v>1.81</v>
      </c>
      <c r="S3801">
        <v>2.44</v>
      </c>
      <c r="T3801">
        <v>1.72</v>
      </c>
      <c r="U3801">
        <v>373</v>
      </c>
      <c r="V3801">
        <v>1880.33</v>
      </c>
      <c r="W3801">
        <v>4488.42</v>
      </c>
      <c r="X3801">
        <v>8236.2800000000007</v>
      </c>
      <c r="Y3801">
        <v>1878.87</v>
      </c>
      <c r="Z3801">
        <v>17147.11</v>
      </c>
    </row>
    <row r="3802" spans="2:26" x14ac:dyDescent="0.25">
      <c r="B3802" s="3">
        <v>42383</v>
      </c>
      <c r="C3802">
        <v>490.08</v>
      </c>
      <c r="D3802">
        <v>6.9810999999999996</v>
      </c>
      <c r="E3802">
        <v>90.96</v>
      </c>
      <c r="F3802">
        <v>96.883099999999999</v>
      </c>
      <c r="G3802">
        <v>99.088999999999999</v>
      </c>
      <c r="H3802">
        <v>1213.3499999999999</v>
      </c>
      <c r="I3802">
        <v>1.0865</v>
      </c>
      <c r="J3802">
        <v>6.59</v>
      </c>
      <c r="K3802">
        <v>301.96530000000001</v>
      </c>
      <c r="L3802" t="str">
        <v>#N/A N/A</v>
      </c>
      <c r="M3802" t="str">
        <v>#N/A N/A</v>
      </c>
      <c r="N3802">
        <v>1078.3800000000001</v>
      </c>
      <c r="O3802">
        <v>2.1389999999999998</v>
      </c>
      <c r="P3802">
        <v>6.7249999999999996</v>
      </c>
      <c r="Q3802">
        <v>7.23</v>
      </c>
      <c r="R3802">
        <v>1.77</v>
      </c>
      <c r="S3802">
        <v>2.4</v>
      </c>
      <c r="T3802">
        <v>1.72</v>
      </c>
      <c r="U3802">
        <v>383</v>
      </c>
      <c r="V3802">
        <v>1921.84</v>
      </c>
      <c r="W3802">
        <v>4615</v>
      </c>
      <c r="X3802">
        <v>8459.6299999999992</v>
      </c>
      <c r="Y3802">
        <v>1900.01</v>
      </c>
      <c r="Z3802">
        <v>17240.95</v>
      </c>
    </row>
    <row r="3803" spans="2:26" x14ac:dyDescent="0.25">
      <c r="B3803" s="3">
        <v>42382</v>
      </c>
      <c r="C3803">
        <v>488</v>
      </c>
      <c r="D3803">
        <v>6.8749000000000002</v>
      </c>
      <c r="E3803">
        <v>91.12</v>
      </c>
      <c r="F3803">
        <v>96.909300000000002</v>
      </c>
      <c r="G3803">
        <v>98.933000000000007</v>
      </c>
      <c r="H3803">
        <v>1203.9000000000001</v>
      </c>
      <c r="I3803">
        <v>1.0876999999999999</v>
      </c>
      <c r="J3803">
        <v>6.5754000000000001</v>
      </c>
      <c r="K3803">
        <v>301.20400000000001</v>
      </c>
      <c r="L3803" t="str">
        <v>#N/A N/A</v>
      </c>
      <c r="M3803" t="str">
        <v>#N/A N/A</v>
      </c>
      <c r="N3803">
        <v>1093.5899999999999</v>
      </c>
      <c r="O3803">
        <v>2.2690000000000001</v>
      </c>
      <c r="P3803">
        <v>6.74</v>
      </c>
      <c r="Q3803">
        <v>7.13</v>
      </c>
      <c r="R3803">
        <v>1.74</v>
      </c>
      <c r="S3803">
        <v>2.36</v>
      </c>
      <c r="T3803">
        <v>1.72</v>
      </c>
      <c r="U3803">
        <v>394</v>
      </c>
      <c r="V3803">
        <v>1890.28</v>
      </c>
      <c r="W3803">
        <v>4526.0600000000004</v>
      </c>
      <c r="X3803">
        <v>8494.49</v>
      </c>
      <c r="Y3803">
        <v>1916.28</v>
      </c>
      <c r="Z3803">
        <v>17715.63</v>
      </c>
    </row>
    <row r="3804" spans="2:26" x14ac:dyDescent="0.25">
      <c r="B3804" s="3">
        <v>42381</v>
      </c>
      <c r="C3804">
        <v>481.14</v>
      </c>
      <c r="D3804">
        <v>6.7817999999999996</v>
      </c>
      <c r="E3804">
        <v>91.17</v>
      </c>
      <c r="F3804">
        <v>96.918800000000005</v>
      </c>
      <c r="G3804">
        <v>98.974000000000004</v>
      </c>
      <c r="H3804">
        <v>1210.25</v>
      </c>
      <c r="I3804">
        <v>1.0858000000000001</v>
      </c>
      <c r="J3804">
        <v>6.5728999999999997</v>
      </c>
      <c r="K3804">
        <v>300.42579999999998</v>
      </c>
      <c r="L3804" t="str">
        <v>#N/A N/A</v>
      </c>
      <c r="M3804" t="str">
        <v>#N/A N/A</v>
      </c>
      <c r="N3804">
        <v>1086.56</v>
      </c>
      <c r="O3804">
        <v>2.2570000000000001</v>
      </c>
      <c r="P3804">
        <v>6.7549999999999999</v>
      </c>
      <c r="Q3804">
        <v>7.03</v>
      </c>
      <c r="R3804">
        <v>1.72</v>
      </c>
      <c r="S3804">
        <v>2.34</v>
      </c>
      <c r="T3804">
        <v>1.72</v>
      </c>
      <c r="U3804">
        <v>402</v>
      </c>
      <c r="V3804">
        <v>1938.68</v>
      </c>
      <c r="W3804">
        <v>4685.92</v>
      </c>
      <c r="X3804">
        <v>8439.31</v>
      </c>
      <c r="Y3804">
        <v>1890.86</v>
      </c>
      <c r="Z3804">
        <v>17218.96</v>
      </c>
    </row>
    <row r="3805" spans="2:26" x14ac:dyDescent="0.25">
      <c r="B3805" s="3">
        <v>42380</v>
      </c>
      <c r="C3805">
        <v>469.56</v>
      </c>
      <c r="D3805">
        <v>6.6955</v>
      </c>
      <c r="E3805">
        <v>91.19</v>
      </c>
      <c r="F3805">
        <v>96.910499999999999</v>
      </c>
      <c r="G3805">
        <v>98.724999999999994</v>
      </c>
      <c r="H3805">
        <v>1209.7</v>
      </c>
      <c r="I3805">
        <v>1.0859000000000001</v>
      </c>
      <c r="J3805">
        <v>6.5711000000000004</v>
      </c>
      <c r="K3805">
        <v>297.19889999999998</v>
      </c>
      <c r="L3805" t="str">
        <v>#N/A N/A</v>
      </c>
      <c r="M3805" t="str">
        <v>#N/A N/A</v>
      </c>
      <c r="N3805">
        <v>1094.2</v>
      </c>
      <c r="O3805">
        <v>2.3959999999999999</v>
      </c>
      <c r="P3805">
        <v>6.7750000000000004</v>
      </c>
      <c r="Q3805">
        <v>6.95</v>
      </c>
      <c r="R3805">
        <v>1.71</v>
      </c>
      <c r="S3805">
        <v>2.33</v>
      </c>
      <c r="T3805">
        <v>1.71</v>
      </c>
      <c r="U3805">
        <v>415</v>
      </c>
      <c r="V3805">
        <v>1923.67</v>
      </c>
      <c r="W3805">
        <v>4637.99</v>
      </c>
      <c r="X3805">
        <v>8505.16</v>
      </c>
      <c r="Y3805">
        <v>1894.84</v>
      </c>
      <c r="Z3805">
        <v>17697.96</v>
      </c>
    </row>
    <row r="3806" spans="2:26" x14ac:dyDescent="0.25">
      <c r="B3806" s="3">
        <v>42379</v>
      </c>
      <c r="C3806">
        <v>467.79</v>
      </c>
      <c r="D3806">
        <v>6.6482999999999999</v>
      </c>
      <c r="E3806">
        <v>91.17</v>
      </c>
      <c r="F3806">
        <v>96.901200000000003</v>
      </c>
      <c r="G3806">
        <v>98.54</v>
      </c>
      <c r="H3806">
        <v>1198.05</v>
      </c>
      <c r="I3806">
        <v>1.0922000000000001</v>
      </c>
      <c r="J3806">
        <v>6.5948000000000002</v>
      </c>
      <c r="K3806">
        <v>300.02010000000001</v>
      </c>
      <c r="L3806" t="str">
        <v>#N/A N/A</v>
      </c>
      <c r="M3806" t="str">
        <v>#N/A N/A</v>
      </c>
      <c r="N3806">
        <v>1104.1500000000001</v>
      </c>
      <c r="O3806">
        <v>2.472</v>
      </c>
      <c r="P3806">
        <v>6.7750000000000004</v>
      </c>
      <c r="Q3806">
        <v>6.91</v>
      </c>
      <c r="R3806">
        <v>1.7</v>
      </c>
      <c r="S3806">
        <v>2.3199999999999998</v>
      </c>
      <c r="T3806">
        <v>1.71</v>
      </c>
      <c r="U3806">
        <v>429</v>
      </c>
      <c r="V3806">
        <v>1922.03</v>
      </c>
      <c r="W3806">
        <v>4643.63</v>
      </c>
      <c r="X3806">
        <v>8845.89</v>
      </c>
      <c r="Y3806">
        <v>1917.62</v>
      </c>
      <c r="Z3806">
        <v>17697.96</v>
      </c>
    </row>
    <row r="3807" spans="2:26" x14ac:dyDescent="0.25">
      <c r="B3807" s="3">
        <v>42378</v>
      </c>
      <c r="C3807">
        <v>467.79</v>
      </c>
      <c r="D3807">
        <v>6.6482999999999999</v>
      </c>
      <c r="E3807">
        <v>91.17</v>
      </c>
      <c r="F3807">
        <v>96.901200000000003</v>
      </c>
      <c r="G3807">
        <v>98.54</v>
      </c>
      <c r="H3807">
        <v>1198.05</v>
      </c>
      <c r="I3807">
        <v>1.0922000000000001</v>
      </c>
      <c r="J3807">
        <v>6.5948000000000002</v>
      </c>
      <c r="K3807">
        <v>300.02010000000001</v>
      </c>
      <c r="L3807" t="str">
        <v>#N/A N/A</v>
      </c>
      <c r="M3807" t="str">
        <v>#N/A N/A</v>
      </c>
      <c r="N3807">
        <v>1104.1500000000001</v>
      </c>
      <c r="O3807">
        <v>2.472</v>
      </c>
      <c r="P3807">
        <v>6.7750000000000004</v>
      </c>
      <c r="Q3807">
        <v>6.91</v>
      </c>
      <c r="R3807">
        <v>1.7</v>
      </c>
      <c r="S3807">
        <v>2.3199999999999998</v>
      </c>
      <c r="T3807">
        <v>1.71</v>
      </c>
      <c r="U3807">
        <v>429</v>
      </c>
      <c r="V3807">
        <v>1922.03</v>
      </c>
      <c r="W3807">
        <v>4643.63</v>
      </c>
      <c r="X3807">
        <v>8845.89</v>
      </c>
      <c r="Y3807">
        <v>1917.62</v>
      </c>
      <c r="Z3807">
        <v>17697.96</v>
      </c>
    </row>
    <row r="3808" spans="2:26" x14ac:dyDescent="0.25">
      <c r="B3808" s="3">
        <v>42377</v>
      </c>
      <c r="C3808">
        <v>467.79</v>
      </c>
      <c r="D3808">
        <v>6.6482999999999999</v>
      </c>
      <c r="E3808">
        <v>91.17</v>
      </c>
      <c r="F3808">
        <v>96.901200000000003</v>
      </c>
      <c r="G3808">
        <v>98.54</v>
      </c>
      <c r="H3808">
        <v>1198.05</v>
      </c>
      <c r="I3808">
        <v>1.0922000000000001</v>
      </c>
      <c r="J3808">
        <v>6.5948000000000002</v>
      </c>
      <c r="K3808">
        <v>300.02010000000001</v>
      </c>
      <c r="L3808" t="str">
        <v>#N/A N/A</v>
      </c>
      <c r="M3808" t="str">
        <v>#N/A N/A</v>
      </c>
      <c r="N3808">
        <v>1104.1500000000001</v>
      </c>
      <c r="O3808">
        <v>2.472</v>
      </c>
      <c r="P3808">
        <v>6.7750000000000004</v>
      </c>
      <c r="Q3808">
        <v>6.91</v>
      </c>
      <c r="R3808">
        <v>1.7</v>
      </c>
      <c r="S3808">
        <v>2.3199999999999998</v>
      </c>
      <c r="T3808">
        <v>1.71</v>
      </c>
      <c r="U3808">
        <v>429</v>
      </c>
      <c r="V3808">
        <v>1922.03</v>
      </c>
      <c r="W3808">
        <v>4643.63</v>
      </c>
      <c r="X3808">
        <v>8845.89</v>
      </c>
      <c r="Y3808">
        <v>1917.62</v>
      </c>
      <c r="Z3808">
        <v>17697.96</v>
      </c>
    </row>
    <row r="3809" spans="2:26" x14ac:dyDescent="0.25">
      <c r="B3809" s="3">
        <v>42376</v>
      </c>
      <c r="C3809">
        <v>462.83</v>
      </c>
      <c r="D3809">
        <v>6.6394000000000002</v>
      </c>
      <c r="E3809">
        <v>91.16</v>
      </c>
      <c r="F3809">
        <v>96.901399999999995</v>
      </c>
      <c r="G3809">
        <v>98.218999999999994</v>
      </c>
      <c r="H3809">
        <v>1200.6500000000001</v>
      </c>
      <c r="I3809">
        <v>1.0931999999999999</v>
      </c>
      <c r="J3809">
        <v>6.5929000000000002</v>
      </c>
      <c r="K3809">
        <v>295.94920000000002</v>
      </c>
      <c r="L3809" t="str">
        <v>#N/A N/A</v>
      </c>
      <c r="M3809" t="str">
        <v>#N/A N/A</v>
      </c>
      <c r="N3809">
        <v>1108.97</v>
      </c>
      <c r="O3809">
        <v>2.3820000000000001</v>
      </c>
      <c r="P3809">
        <v>6.7750000000000004</v>
      </c>
      <c r="Q3809">
        <v>6.89</v>
      </c>
      <c r="R3809">
        <v>1.7</v>
      </c>
      <c r="S3809">
        <v>2.3199999999999998</v>
      </c>
      <c r="T3809">
        <v>1.7</v>
      </c>
      <c r="U3809">
        <v>445</v>
      </c>
      <c r="V3809">
        <v>1943.09</v>
      </c>
      <c r="W3809">
        <v>4689.43</v>
      </c>
      <c r="X3809">
        <v>8753.9699999999993</v>
      </c>
      <c r="Y3809">
        <v>1904.33</v>
      </c>
      <c r="Z3809">
        <v>17767.34</v>
      </c>
    </row>
    <row r="3810" spans="2:26" x14ac:dyDescent="0.25">
      <c r="B3810" s="3">
        <v>42375</v>
      </c>
      <c r="C3810">
        <v>455.56</v>
      </c>
      <c r="D3810">
        <v>6.5259</v>
      </c>
      <c r="E3810">
        <v>91.27</v>
      </c>
      <c r="F3810">
        <v>96.929199999999994</v>
      </c>
      <c r="G3810">
        <v>99.180999999999997</v>
      </c>
      <c r="H3810">
        <v>1197.7</v>
      </c>
      <c r="I3810">
        <v>1.0781000000000001</v>
      </c>
      <c r="J3810">
        <v>6.5559000000000003</v>
      </c>
      <c r="K3810">
        <v>298.15879999999999</v>
      </c>
      <c r="L3810" t="str">
        <v>#N/A N/A</v>
      </c>
      <c r="M3810" t="str">
        <v>#N/A N/A</v>
      </c>
      <c r="N3810">
        <v>1093.67</v>
      </c>
      <c r="O3810">
        <v>2.2669999999999999</v>
      </c>
      <c r="P3810">
        <v>6.8049999999999997</v>
      </c>
      <c r="Q3810">
        <v>6.76</v>
      </c>
      <c r="R3810">
        <v>1.67</v>
      </c>
      <c r="S3810">
        <v>2.29</v>
      </c>
      <c r="T3810">
        <v>1.7</v>
      </c>
      <c r="U3810">
        <v>467</v>
      </c>
      <c r="V3810">
        <v>1990.26</v>
      </c>
      <c r="W3810">
        <v>4835.7700000000004</v>
      </c>
      <c r="X3810">
        <v>9137.7900000000009</v>
      </c>
      <c r="Y3810">
        <v>1925.43</v>
      </c>
      <c r="Z3810">
        <v>18191.32</v>
      </c>
    </row>
    <row r="3811" spans="2:26" x14ac:dyDescent="0.25">
      <c r="B3811" s="3">
        <v>42374</v>
      </c>
      <c r="C3811">
        <v>447.06</v>
      </c>
      <c r="D3811">
        <v>6.4516999999999998</v>
      </c>
      <c r="E3811">
        <v>91.26</v>
      </c>
      <c r="F3811">
        <v>96.919399999999996</v>
      </c>
      <c r="G3811">
        <v>99.403999999999996</v>
      </c>
      <c r="H3811">
        <v>1188.0999999999999</v>
      </c>
      <c r="I3811">
        <v>1.0748</v>
      </c>
      <c r="J3811">
        <v>6.5159000000000002</v>
      </c>
      <c r="K3811">
        <v>296.93220000000002</v>
      </c>
      <c r="L3811" t="str">
        <v>#N/A N/A</v>
      </c>
      <c r="M3811" t="str">
        <v>#N/A N/A</v>
      </c>
      <c r="N3811">
        <v>1077.68</v>
      </c>
      <c r="O3811">
        <v>2.3250000000000002</v>
      </c>
      <c r="P3811">
        <v>6.8250000000000002</v>
      </c>
      <c r="Q3811">
        <v>6.68</v>
      </c>
      <c r="R3811">
        <v>1.66</v>
      </c>
      <c r="S3811">
        <v>2.29</v>
      </c>
      <c r="T3811">
        <v>1.69</v>
      </c>
      <c r="U3811">
        <v>468</v>
      </c>
      <c r="V3811">
        <v>2016.71</v>
      </c>
      <c r="W3811">
        <v>4891.43</v>
      </c>
      <c r="X3811">
        <v>9223.01</v>
      </c>
      <c r="Y3811">
        <v>1930.53</v>
      </c>
      <c r="Z3811">
        <v>18374</v>
      </c>
    </row>
    <row r="3812" spans="2:26" x14ac:dyDescent="0.25">
      <c r="B3812" s="3">
        <v>42373</v>
      </c>
      <c r="C3812">
        <v>451.1</v>
      </c>
      <c r="D3812">
        <v>6.4949000000000003</v>
      </c>
      <c r="E3812">
        <v>91.25</v>
      </c>
      <c r="F3812">
        <v>96.896500000000003</v>
      </c>
      <c r="G3812">
        <v>98.869</v>
      </c>
      <c r="H3812">
        <v>1187.6500000000001</v>
      </c>
      <c r="I3812">
        <v>1.0831</v>
      </c>
      <c r="J3812">
        <v>6.5335000000000001</v>
      </c>
      <c r="K3812">
        <v>294.61430000000001</v>
      </c>
      <c r="L3812" t="str">
        <v>#N/A N/A</v>
      </c>
      <c r="M3812" t="str">
        <v>#N/A N/A</v>
      </c>
      <c r="N3812">
        <v>1074.6099999999999</v>
      </c>
      <c r="O3812">
        <v>2.3340000000000001</v>
      </c>
      <c r="P3812">
        <v>6.86</v>
      </c>
      <c r="Q3812">
        <v>6.74</v>
      </c>
      <c r="R3812">
        <v>1.67</v>
      </c>
      <c r="S3812">
        <v>2.29</v>
      </c>
      <c r="T3812">
        <v>1.69</v>
      </c>
      <c r="U3812">
        <v>473</v>
      </c>
      <c r="V3812">
        <v>2012.66</v>
      </c>
      <c r="W3812">
        <v>4903.09</v>
      </c>
      <c r="X3812">
        <v>9311.18</v>
      </c>
      <c r="Y3812">
        <v>1918.76</v>
      </c>
      <c r="Z3812">
        <v>18450.98</v>
      </c>
    </row>
    <row r="3813" spans="2:26" x14ac:dyDescent="0.25">
      <c r="B3813" s="3">
        <v>42372</v>
      </c>
      <c r="C3813">
        <v>445.6</v>
      </c>
      <c r="D3813">
        <v>6.3799000000000001</v>
      </c>
      <c r="E3813">
        <v>91.29</v>
      </c>
      <c r="F3813">
        <v>96.9114</v>
      </c>
      <c r="G3813">
        <v>98.683000000000007</v>
      </c>
      <c r="H3813">
        <v>1172.45</v>
      </c>
      <c r="I3813">
        <v>1.0855999999999999</v>
      </c>
      <c r="J3813">
        <v>6.4936999999999996</v>
      </c>
      <c r="K3813">
        <v>296.82150000000001</v>
      </c>
      <c r="L3813" t="str">
        <v>#N/A N/A</v>
      </c>
      <c r="M3813" t="str">
        <v>#N/A N/A</v>
      </c>
      <c r="N3813">
        <v>1061.0999999999999</v>
      </c>
      <c r="O3813">
        <v>2.3370000000000002</v>
      </c>
      <c r="P3813">
        <v>6.86</v>
      </c>
      <c r="Q3813">
        <v>6.6</v>
      </c>
      <c r="R3813">
        <v>1.65</v>
      </c>
      <c r="S3813">
        <v>2.27</v>
      </c>
      <c r="T3813">
        <v>1.7</v>
      </c>
      <c r="U3813">
        <v>478</v>
      </c>
      <c r="V3813">
        <v>2043.94</v>
      </c>
      <c r="W3813">
        <v>5007.41</v>
      </c>
      <c r="X3813">
        <v>9661.0300000000007</v>
      </c>
      <c r="Y3813">
        <v>1961.31</v>
      </c>
      <c r="Z3813">
        <v>19033.71</v>
      </c>
    </row>
    <row r="3814" spans="2:26" x14ac:dyDescent="0.25">
      <c r="B3814" s="3">
        <v>42371</v>
      </c>
      <c r="C3814">
        <v>445.6</v>
      </c>
      <c r="D3814">
        <v>6.3799000000000001</v>
      </c>
      <c r="E3814">
        <v>91.29</v>
      </c>
      <c r="F3814">
        <v>96.9114</v>
      </c>
      <c r="G3814">
        <v>98.683000000000007</v>
      </c>
      <c r="H3814">
        <v>1172.45</v>
      </c>
      <c r="I3814">
        <v>1.0855999999999999</v>
      </c>
      <c r="J3814">
        <v>6.4936999999999996</v>
      </c>
      <c r="K3814">
        <v>296.82150000000001</v>
      </c>
      <c r="L3814" t="str">
        <v>#N/A N/A</v>
      </c>
      <c r="M3814" t="str">
        <v>#N/A N/A</v>
      </c>
      <c r="N3814">
        <v>1061.0999999999999</v>
      </c>
      <c r="O3814">
        <v>2.3370000000000002</v>
      </c>
      <c r="P3814">
        <v>6.86</v>
      </c>
      <c r="Q3814">
        <v>6.6</v>
      </c>
      <c r="R3814">
        <v>1.65</v>
      </c>
      <c r="S3814">
        <v>2.27</v>
      </c>
      <c r="T3814">
        <v>1.7</v>
      </c>
      <c r="U3814">
        <v>478</v>
      </c>
      <c r="V3814">
        <v>2043.94</v>
      </c>
      <c r="W3814">
        <v>5007.41</v>
      </c>
      <c r="X3814">
        <v>9661.0300000000007</v>
      </c>
      <c r="Y3814">
        <v>1961.31</v>
      </c>
      <c r="Z3814">
        <v>19033.71</v>
      </c>
    </row>
    <row r="3815" spans="2:26" x14ac:dyDescent="0.25">
      <c r="B3815" s="3">
        <v>42370</v>
      </c>
      <c r="C3815">
        <v>445.6</v>
      </c>
      <c r="D3815">
        <v>6.3799000000000001</v>
      </c>
      <c r="E3815">
        <v>91.29</v>
      </c>
      <c r="F3815">
        <v>96.9114</v>
      </c>
      <c r="G3815">
        <v>98.683000000000007</v>
      </c>
      <c r="H3815">
        <v>1172.45</v>
      </c>
      <c r="I3815">
        <v>1.0855999999999999</v>
      </c>
      <c r="J3815">
        <v>6.4936999999999996</v>
      </c>
      <c r="K3815">
        <v>296.82150000000001</v>
      </c>
      <c r="L3815" t="str">
        <v>#N/A N/A</v>
      </c>
      <c r="M3815" t="str">
        <v>#N/A N/A</v>
      </c>
      <c r="N3815">
        <v>1061.0999999999999</v>
      </c>
      <c r="O3815">
        <v>2.3370000000000002</v>
      </c>
      <c r="P3815">
        <v>6.86</v>
      </c>
      <c r="Q3815">
        <v>6.6</v>
      </c>
      <c r="R3815">
        <v>1.65</v>
      </c>
      <c r="S3815">
        <v>2.27</v>
      </c>
      <c r="T3815">
        <v>1.7</v>
      </c>
      <c r="U3815">
        <v>478</v>
      </c>
      <c r="V3815">
        <v>2043.94</v>
      </c>
      <c r="W3815">
        <v>5007.41</v>
      </c>
      <c r="X3815">
        <v>9661.0300000000007</v>
      </c>
      <c r="Y3815">
        <v>1961.31</v>
      </c>
      <c r="Z3815">
        <v>19033.71</v>
      </c>
    </row>
    <row r="3816" spans="2:26" x14ac:dyDescent="0.25">
      <c r="B3816" s="3">
        <v>42369</v>
      </c>
      <c r="C3816">
        <v>445.6</v>
      </c>
      <c r="D3816">
        <v>6.3799000000000001</v>
      </c>
      <c r="E3816">
        <v>91.26</v>
      </c>
      <c r="F3816">
        <v>96.909899999999993</v>
      </c>
      <c r="G3816">
        <v>98.631</v>
      </c>
      <c r="H3816">
        <v>1172.45</v>
      </c>
      <c r="I3816">
        <v>1.0862000000000001</v>
      </c>
      <c r="J3816">
        <v>6.4936999999999996</v>
      </c>
      <c r="K3816">
        <v>297.00700000000001</v>
      </c>
      <c r="L3816" t="str">
        <v>#N/A N/A</v>
      </c>
      <c r="M3816" t="str">
        <v>#N/A N/A</v>
      </c>
      <c r="N3816">
        <v>1061.0999999999999</v>
      </c>
      <c r="O3816">
        <v>2.3370000000000002</v>
      </c>
      <c r="P3816">
        <v>6.86</v>
      </c>
      <c r="Q3816">
        <v>6.6</v>
      </c>
      <c r="R3816">
        <v>1.65</v>
      </c>
      <c r="S3816">
        <v>2.27</v>
      </c>
      <c r="T3816">
        <v>1.7</v>
      </c>
      <c r="U3816">
        <v>478</v>
      </c>
      <c r="V3816">
        <v>2043.94</v>
      </c>
      <c r="W3816">
        <v>5007.41</v>
      </c>
      <c r="X3816">
        <v>9661.0300000000007</v>
      </c>
      <c r="Y3816">
        <v>1961.31</v>
      </c>
      <c r="Z3816">
        <v>19033.71</v>
      </c>
    </row>
    <row r="3817" spans="2:26" x14ac:dyDescent="0.25">
      <c r="B3817" s="3">
        <v>42368</v>
      </c>
      <c r="C3817">
        <v>441.84</v>
      </c>
      <c r="D3817">
        <v>6.3593999999999999</v>
      </c>
      <c r="E3817">
        <v>91.25</v>
      </c>
      <c r="F3817">
        <v>96.916399999999996</v>
      </c>
      <c r="G3817">
        <v>98.266000000000005</v>
      </c>
      <c r="H3817">
        <v>1172.6500000000001</v>
      </c>
      <c r="I3817">
        <v>1.0932999999999999</v>
      </c>
      <c r="J3817">
        <v>6.4898999999999996</v>
      </c>
      <c r="K3817">
        <v>297.26859999999999</v>
      </c>
      <c r="L3817" t="str">
        <v>#N/A N/A</v>
      </c>
      <c r="M3817" t="str">
        <v>#N/A N/A</v>
      </c>
      <c r="N3817">
        <v>1061.44</v>
      </c>
      <c r="O3817">
        <v>2.214</v>
      </c>
      <c r="P3817">
        <v>6.86</v>
      </c>
      <c r="Q3817">
        <v>6.58</v>
      </c>
      <c r="R3817">
        <v>1.65</v>
      </c>
      <c r="S3817">
        <v>2.27</v>
      </c>
      <c r="T3817">
        <v>1.69</v>
      </c>
      <c r="U3817">
        <v>478</v>
      </c>
      <c r="V3817">
        <v>2063.36</v>
      </c>
      <c r="W3817">
        <v>5065.8500000000004</v>
      </c>
      <c r="X3817">
        <v>9659.8799999999992</v>
      </c>
      <c r="Y3817">
        <v>1961.31</v>
      </c>
      <c r="Z3817">
        <v>19033.71</v>
      </c>
    </row>
    <row r="3818" spans="2:26" x14ac:dyDescent="0.25">
      <c r="B3818" s="3">
        <v>42367</v>
      </c>
      <c r="C3818">
        <v>440.23</v>
      </c>
      <c r="D3818">
        <v>6.3475999999999999</v>
      </c>
      <c r="E3818">
        <v>91.24</v>
      </c>
      <c r="F3818">
        <v>96.913799999999995</v>
      </c>
      <c r="G3818">
        <v>98.100999999999999</v>
      </c>
      <c r="H3818">
        <v>1169.6500000000001</v>
      </c>
      <c r="I3818">
        <v>1.0920000000000001</v>
      </c>
      <c r="J3818">
        <v>6.4856999999999996</v>
      </c>
      <c r="K3818">
        <v>303.08510000000001</v>
      </c>
      <c r="L3818" t="str">
        <v>#N/A N/A</v>
      </c>
      <c r="M3818" t="str">
        <v>#N/A N/A</v>
      </c>
      <c r="N3818">
        <v>1069.1099999999999</v>
      </c>
      <c r="O3818">
        <v>2.3719999999999999</v>
      </c>
      <c r="P3818">
        <v>6.86</v>
      </c>
      <c r="Q3818">
        <v>6.58</v>
      </c>
      <c r="R3818">
        <v>1.66</v>
      </c>
      <c r="S3818">
        <v>2.29</v>
      </c>
      <c r="T3818">
        <v>1.69</v>
      </c>
      <c r="U3818">
        <v>478</v>
      </c>
      <c r="V3818">
        <v>2078.36</v>
      </c>
      <c r="W3818">
        <v>5107.9399999999996</v>
      </c>
      <c r="X3818">
        <v>9788.91</v>
      </c>
      <c r="Y3818">
        <v>1966.31</v>
      </c>
      <c r="Z3818">
        <v>18982.23</v>
      </c>
    </row>
    <row r="3819" spans="2:26" x14ac:dyDescent="0.25">
      <c r="B3819" s="3">
        <v>42366</v>
      </c>
      <c r="C3819">
        <v>449.9</v>
      </c>
      <c r="D3819">
        <v>6.4379999999999997</v>
      </c>
      <c r="E3819">
        <v>91.21</v>
      </c>
      <c r="F3819">
        <v>96.921899999999994</v>
      </c>
      <c r="G3819">
        <v>97.918999999999997</v>
      </c>
      <c r="H3819">
        <v>1165.4000000000001</v>
      </c>
      <c r="I3819">
        <v>1.0968</v>
      </c>
      <c r="J3819">
        <v>6.4871999999999996</v>
      </c>
      <c r="K3819">
        <v>302.92090000000002</v>
      </c>
      <c r="L3819" t="str">
        <v>#N/A N/A</v>
      </c>
      <c r="M3819" t="str">
        <v>#N/A N/A</v>
      </c>
      <c r="N3819">
        <v>1069.08</v>
      </c>
      <c r="O3819">
        <v>2.2280000000000002</v>
      </c>
      <c r="P3819">
        <v>6.9249999999999998</v>
      </c>
      <c r="Q3819">
        <v>6.69</v>
      </c>
      <c r="R3819">
        <v>1.66</v>
      </c>
      <c r="S3819">
        <v>2.29</v>
      </c>
      <c r="T3819">
        <v>1.69</v>
      </c>
      <c r="U3819">
        <v>478</v>
      </c>
      <c r="V3819">
        <v>2056.5</v>
      </c>
      <c r="W3819">
        <v>5040.9799999999996</v>
      </c>
      <c r="X3819">
        <v>9789.4599999999991</v>
      </c>
      <c r="Y3819">
        <v>1964.06</v>
      </c>
      <c r="Z3819">
        <v>18873.349999999999</v>
      </c>
    </row>
    <row r="3820" spans="2:26" x14ac:dyDescent="0.25">
      <c r="B3820" s="3">
        <v>42365</v>
      </c>
      <c r="C3820">
        <v>449.96</v>
      </c>
      <c r="D3820">
        <v>6.4238999999999997</v>
      </c>
      <c r="E3820">
        <v>91.2</v>
      </c>
      <c r="F3820">
        <v>96.922300000000007</v>
      </c>
      <c r="G3820">
        <v>97.846999999999994</v>
      </c>
      <c r="H3820">
        <v>1167.8499999999999</v>
      </c>
      <c r="I3820">
        <v>1.0960000000000001</v>
      </c>
      <c r="J3820">
        <v>6.4759000000000002</v>
      </c>
      <c r="K3820">
        <v>296.21170000000001</v>
      </c>
      <c r="L3820" t="str">
        <v>#N/A N/A</v>
      </c>
      <c r="M3820" t="str">
        <v>#N/A N/A</v>
      </c>
      <c r="N3820">
        <v>1076.0999999999999</v>
      </c>
      <c r="O3820">
        <v>2.0289999999999999</v>
      </c>
      <c r="P3820">
        <v>6.96</v>
      </c>
      <c r="Q3820">
        <v>6.67</v>
      </c>
      <c r="R3820">
        <v>1.67</v>
      </c>
      <c r="S3820">
        <v>2.2999999999999998</v>
      </c>
      <c r="T3820">
        <v>1.69</v>
      </c>
      <c r="U3820">
        <v>478</v>
      </c>
      <c r="V3820">
        <v>2060.9899999999998</v>
      </c>
      <c r="W3820">
        <v>5048.49</v>
      </c>
      <c r="X3820">
        <v>9953.2099999999991</v>
      </c>
      <c r="Y3820">
        <v>1990.65</v>
      </c>
      <c r="Z3820">
        <v>18769.060000000001</v>
      </c>
    </row>
    <row r="3821" spans="2:26" x14ac:dyDescent="0.25">
      <c r="B3821" s="3">
        <v>42364</v>
      </c>
      <c r="C3821">
        <v>449.96</v>
      </c>
      <c r="D3821">
        <v>6.4238999999999997</v>
      </c>
      <c r="E3821">
        <v>91.2</v>
      </c>
      <c r="F3821">
        <v>96.922300000000007</v>
      </c>
      <c r="G3821">
        <v>97.846999999999994</v>
      </c>
      <c r="H3821">
        <v>1167.8499999999999</v>
      </c>
      <c r="I3821">
        <v>1.0960000000000001</v>
      </c>
      <c r="J3821">
        <v>6.4759000000000002</v>
      </c>
      <c r="K3821">
        <v>296.21170000000001</v>
      </c>
      <c r="L3821" t="str">
        <v>#N/A N/A</v>
      </c>
      <c r="M3821" t="str">
        <v>#N/A N/A</v>
      </c>
      <c r="N3821">
        <v>1076.0999999999999</v>
      </c>
      <c r="O3821">
        <v>2.0289999999999999</v>
      </c>
      <c r="P3821">
        <v>6.96</v>
      </c>
      <c r="Q3821">
        <v>6.67</v>
      </c>
      <c r="R3821">
        <v>1.67</v>
      </c>
      <c r="S3821">
        <v>2.2999999999999998</v>
      </c>
      <c r="T3821">
        <v>1.69</v>
      </c>
      <c r="U3821">
        <v>478</v>
      </c>
      <c r="V3821">
        <v>2060.9899999999998</v>
      </c>
      <c r="W3821">
        <v>5048.49</v>
      </c>
      <c r="X3821">
        <v>9953.2099999999991</v>
      </c>
      <c r="Y3821">
        <v>1990.65</v>
      </c>
      <c r="Z3821">
        <v>18769.060000000001</v>
      </c>
    </row>
    <row r="3822" spans="2:26" x14ac:dyDescent="0.25">
      <c r="B3822" s="3">
        <v>42363</v>
      </c>
      <c r="C3822">
        <v>449.96</v>
      </c>
      <c r="D3822">
        <v>6.4238999999999997</v>
      </c>
      <c r="E3822">
        <v>91.2</v>
      </c>
      <c r="F3822">
        <v>96.922300000000007</v>
      </c>
      <c r="G3822">
        <v>97.846999999999994</v>
      </c>
      <c r="H3822">
        <v>1167.8499999999999</v>
      </c>
      <c r="I3822">
        <v>1.0960000000000001</v>
      </c>
      <c r="J3822">
        <v>6.4759000000000002</v>
      </c>
      <c r="K3822">
        <v>296.21170000000001</v>
      </c>
      <c r="L3822" t="str">
        <v>#N/A N/A</v>
      </c>
      <c r="M3822" t="str">
        <v>#N/A N/A</v>
      </c>
      <c r="N3822">
        <v>1076.0999999999999</v>
      </c>
      <c r="O3822">
        <v>2.0289999999999999</v>
      </c>
      <c r="P3822">
        <v>6.96</v>
      </c>
      <c r="Q3822">
        <v>6.67</v>
      </c>
      <c r="R3822">
        <v>1.67</v>
      </c>
      <c r="S3822">
        <v>2.2999999999999998</v>
      </c>
      <c r="T3822">
        <v>1.69</v>
      </c>
      <c r="U3822">
        <v>478</v>
      </c>
      <c r="V3822">
        <v>2060.9899999999998</v>
      </c>
      <c r="W3822">
        <v>5048.49</v>
      </c>
      <c r="X3822">
        <v>9953.2099999999991</v>
      </c>
      <c r="Y3822">
        <v>1990.65</v>
      </c>
      <c r="Z3822">
        <v>18769.060000000001</v>
      </c>
    </row>
    <row r="3823" spans="2:26" x14ac:dyDescent="0.25">
      <c r="B3823" s="3">
        <v>42362</v>
      </c>
      <c r="C3823">
        <v>449.96</v>
      </c>
      <c r="D3823">
        <v>6.4238999999999997</v>
      </c>
      <c r="E3823">
        <v>91.11</v>
      </c>
      <c r="F3823">
        <v>96.909300000000002</v>
      </c>
      <c r="G3823">
        <v>97.983999999999995</v>
      </c>
      <c r="H3823">
        <v>1167.75</v>
      </c>
      <c r="I3823">
        <v>1.0963000000000001</v>
      </c>
      <c r="J3823">
        <v>6.4763000000000002</v>
      </c>
      <c r="K3823">
        <v>296.56400000000002</v>
      </c>
      <c r="L3823" t="str">
        <v>#N/A N/A</v>
      </c>
      <c r="M3823" t="str">
        <v>#N/A N/A</v>
      </c>
      <c r="N3823">
        <v>1076.0999999999999</v>
      </c>
      <c r="O3823">
        <v>2.0289999999999999</v>
      </c>
      <c r="P3823">
        <v>6.96</v>
      </c>
      <c r="Q3823">
        <v>6.67</v>
      </c>
      <c r="R3823">
        <v>1.67</v>
      </c>
      <c r="S3823">
        <v>2.2999999999999998</v>
      </c>
      <c r="T3823">
        <v>1.69</v>
      </c>
      <c r="U3823">
        <v>478</v>
      </c>
      <c r="V3823">
        <v>2060.9899999999998</v>
      </c>
      <c r="W3823">
        <v>5048.49</v>
      </c>
      <c r="X3823">
        <v>9953.2099999999991</v>
      </c>
      <c r="Y3823">
        <v>1990.65</v>
      </c>
      <c r="Z3823">
        <v>18789.689999999999</v>
      </c>
    </row>
    <row r="3824" spans="2:26" x14ac:dyDescent="0.25">
      <c r="B3824" s="3">
        <v>42361</v>
      </c>
      <c r="C3824">
        <v>448.98</v>
      </c>
      <c r="D3824">
        <v>6.4222000000000001</v>
      </c>
      <c r="E3824">
        <v>91.11</v>
      </c>
      <c r="F3824">
        <v>96.906700000000001</v>
      </c>
      <c r="G3824">
        <v>98.340999999999994</v>
      </c>
      <c r="H3824">
        <v>1173.2</v>
      </c>
      <c r="I3824">
        <v>1.0911999999999999</v>
      </c>
      <c r="J3824">
        <v>6.4775999999999998</v>
      </c>
      <c r="K3824">
        <v>297.83109999999999</v>
      </c>
      <c r="L3824" t="str">
        <v>#N/A N/A</v>
      </c>
      <c r="M3824" t="str">
        <v>#N/A N/A</v>
      </c>
      <c r="N3824">
        <v>1070.5</v>
      </c>
      <c r="O3824">
        <v>1.9830000000000001</v>
      </c>
      <c r="P3824">
        <v>7.03</v>
      </c>
      <c r="Q3824">
        <v>6.66</v>
      </c>
      <c r="R3824">
        <v>1.66</v>
      </c>
      <c r="S3824">
        <v>2.29</v>
      </c>
      <c r="T3824">
        <v>1.69</v>
      </c>
      <c r="U3824">
        <v>475</v>
      </c>
      <c r="V3824">
        <v>2064.29</v>
      </c>
      <c r="W3824">
        <v>5045.93</v>
      </c>
      <c r="X3824">
        <v>9882.9500000000007</v>
      </c>
      <c r="Y3824">
        <v>1999.22</v>
      </c>
      <c r="Z3824">
        <v>18886.7</v>
      </c>
    </row>
    <row r="3825" spans="2:26" x14ac:dyDescent="0.25">
      <c r="B3825" s="3">
        <v>42360</v>
      </c>
      <c r="C3825">
        <v>453.4</v>
      </c>
      <c r="D3825">
        <v>6.4919000000000002</v>
      </c>
      <c r="E3825">
        <v>91.09</v>
      </c>
      <c r="F3825">
        <v>96.908299999999997</v>
      </c>
      <c r="G3825">
        <v>98.234999999999999</v>
      </c>
      <c r="H3825">
        <v>1173.2</v>
      </c>
      <c r="I3825">
        <v>1.0956999999999999</v>
      </c>
      <c r="J3825">
        <v>6.4785000000000004</v>
      </c>
      <c r="K3825">
        <v>293.67899999999997</v>
      </c>
      <c r="L3825" t="str">
        <v>#N/A N/A</v>
      </c>
      <c r="M3825" t="str">
        <v>#N/A N/A</v>
      </c>
      <c r="N3825">
        <v>1072.43</v>
      </c>
      <c r="O3825">
        <v>1.8879999999999999</v>
      </c>
      <c r="P3825">
        <v>7.03</v>
      </c>
      <c r="Q3825">
        <v>6.76</v>
      </c>
      <c r="R3825">
        <v>1.67</v>
      </c>
      <c r="S3825">
        <v>2.2999999999999998</v>
      </c>
      <c r="T3825">
        <v>1.69</v>
      </c>
      <c r="U3825">
        <v>474</v>
      </c>
      <c r="V3825">
        <v>2038.97</v>
      </c>
      <c r="W3825">
        <v>5001.1099999999997</v>
      </c>
      <c r="X3825">
        <v>9731.5300000000007</v>
      </c>
      <c r="Y3825">
        <v>1992.56</v>
      </c>
      <c r="Z3825">
        <v>18886.7</v>
      </c>
    </row>
    <row r="3826" spans="2:26" x14ac:dyDescent="0.25">
      <c r="B3826" s="3">
        <v>42359</v>
      </c>
      <c r="C3826">
        <v>457.15</v>
      </c>
      <c r="D3826">
        <v>6.5506000000000002</v>
      </c>
      <c r="E3826">
        <v>91.09</v>
      </c>
      <c r="F3826">
        <v>96.923299999999998</v>
      </c>
      <c r="G3826">
        <v>98.363</v>
      </c>
      <c r="H3826">
        <v>1177.75</v>
      </c>
      <c r="I3826">
        <v>1.0914999999999999</v>
      </c>
      <c r="J3826">
        <v>6.4806999999999997</v>
      </c>
      <c r="K3826">
        <v>292.73320000000001</v>
      </c>
      <c r="L3826" t="str">
        <v>#N/A N/A</v>
      </c>
      <c r="M3826" t="str">
        <v>#N/A N/A</v>
      </c>
      <c r="N3826">
        <v>1078.4000000000001</v>
      </c>
      <c r="O3826">
        <v>1.911</v>
      </c>
      <c r="P3826">
        <v>7.1150000000000002</v>
      </c>
      <c r="Q3826">
        <v>6.85</v>
      </c>
      <c r="R3826">
        <v>1.67</v>
      </c>
      <c r="S3826">
        <v>2.31</v>
      </c>
      <c r="T3826">
        <v>1.69</v>
      </c>
      <c r="U3826">
        <v>478</v>
      </c>
      <c r="V3826">
        <v>2021.15</v>
      </c>
      <c r="W3826">
        <v>4968.92</v>
      </c>
      <c r="X3826">
        <v>9746.99</v>
      </c>
      <c r="Y3826">
        <v>1981.19</v>
      </c>
      <c r="Z3826">
        <v>18916.02</v>
      </c>
    </row>
    <row r="3827" spans="2:26" x14ac:dyDescent="0.25">
      <c r="B3827" s="3">
        <v>42358</v>
      </c>
      <c r="C3827">
        <v>455.59</v>
      </c>
      <c r="D3827">
        <v>6.5164</v>
      </c>
      <c r="E3827">
        <v>91.11</v>
      </c>
      <c r="F3827">
        <v>96.922200000000004</v>
      </c>
      <c r="G3827">
        <v>98.703000000000003</v>
      </c>
      <c r="H3827">
        <v>1183.0999999999999</v>
      </c>
      <c r="I3827">
        <v>1.0868</v>
      </c>
      <c r="J3827">
        <v>6.4810999999999996</v>
      </c>
      <c r="K3827">
        <v>296.96690000000001</v>
      </c>
      <c r="L3827" t="str">
        <v>#N/A N/A</v>
      </c>
      <c r="M3827" t="str">
        <v>#N/A N/A</v>
      </c>
      <c r="N3827">
        <v>1066.25</v>
      </c>
      <c r="O3827">
        <v>1.7669999999999999</v>
      </c>
      <c r="P3827">
        <v>7.2</v>
      </c>
      <c r="Q3827">
        <v>6.79</v>
      </c>
      <c r="R3827">
        <v>1.66</v>
      </c>
      <c r="S3827">
        <v>2.2999999999999998</v>
      </c>
      <c r="T3827">
        <v>1.7</v>
      </c>
      <c r="U3827">
        <v>477</v>
      </c>
      <c r="V3827">
        <v>2005.55</v>
      </c>
      <c r="W3827">
        <v>4923.08</v>
      </c>
      <c r="X3827">
        <v>9634.41</v>
      </c>
      <c r="Y3827">
        <v>1975.32</v>
      </c>
      <c r="Z3827">
        <v>18986.8</v>
      </c>
    </row>
    <row r="3828" spans="2:26" x14ac:dyDescent="0.25">
      <c r="B3828" s="3">
        <v>42357</v>
      </c>
      <c r="C3828">
        <v>455.59</v>
      </c>
      <c r="D3828">
        <v>6.5164</v>
      </c>
      <c r="E3828">
        <v>91.11</v>
      </c>
      <c r="F3828">
        <v>96.922200000000004</v>
      </c>
      <c r="G3828">
        <v>98.703000000000003</v>
      </c>
      <c r="H3828">
        <v>1183.0999999999999</v>
      </c>
      <c r="I3828">
        <v>1.0868</v>
      </c>
      <c r="J3828">
        <v>6.4810999999999996</v>
      </c>
      <c r="K3828">
        <v>296.96690000000001</v>
      </c>
      <c r="L3828" t="str">
        <v>#N/A N/A</v>
      </c>
      <c r="M3828" t="str">
        <v>#N/A N/A</v>
      </c>
      <c r="N3828">
        <v>1066.25</v>
      </c>
      <c r="O3828">
        <v>1.7669999999999999</v>
      </c>
      <c r="P3828">
        <v>7.2</v>
      </c>
      <c r="Q3828">
        <v>6.79</v>
      </c>
      <c r="R3828">
        <v>1.66</v>
      </c>
      <c r="S3828">
        <v>2.2999999999999998</v>
      </c>
      <c r="T3828">
        <v>1.7</v>
      </c>
      <c r="U3828">
        <v>477</v>
      </c>
      <c r="V3828">
        <v>2005.55</v>
      </c>
      <c r="W3828">
        <v>4923.08</v>
      </c>
      <c r="X3828">
        <v>9634.41</v>
      </c>
      <c r="Y3828">
        <v>1975.32</v>
      </c>
      <c r="Z3828">
        <v>18986.8</v>
      </c>
    </row>
    <row r="3829" spans="2:26" x14ac:dyDescent="0.25">
      <c r="B3829" s="3">
        <v>42356</v>
      </c>
      <c r="C3829">
        <v>455.59</v>
      </c>
      <c r="D3829">
        <v>6.5164</v>
      </c>
      <c r="E3829">
        <v>91.07</v>
      </c>
      <c r="F3829">
        <v>96.922200000000004</v>
      </c>
      <c r="G3829">
        <v>98.703000000000003</v>
      </c>
      <c r="H3829">
        <v>1183.0999999999999</v>
      </c>
      <c r="I3829">
        <v>1.0868</v>
      </c>
      <c r="J3829">
        <v>6.4810999999999996</v>
      </c>
      <c r="K3829">
        <v>296.96690000000001</v>
      </c>
      <c r="L3829" t="str">
        <v>#N/A N/A</v>
      </c>
      <c r="M3829" t="str">
        <v>#N/A N/A</v>
      </c>
      <c r="N3829">
        <v>1066.25</v>
      </c>
      <c r="O3829">
        <v>1.7669999999999999</v>
      </c>
      <c r="P3829">
        <v>7.2</v>
      </c>
      <c r="Q3829">
        <v>6.79</v>
      </c>
      <c r="R3829">
        <v>1.66</v>
      </c>
      <c r="S3829">
        <v>2.2999999999999998</v>
      </c>
      <c r="T3829">
        <v>1.7</v>
      </c>
      <c r="U3829">
        <v>477</v>
      </c>
      <c r="V3829">
        <v>2005.55</v>
      </c>
      <c r="W3829">
        <v>4923.08</v>
      </c>
      <c r="X3829">
        <v>9634.41</v>
      </c>
      <c r="Y3829">
        <v>1975.32</v>
      </c>
      <c r="Z3829">
        <v>18986.8</v>
      </c>
    </row>
    <row r="3830" spans="2:26" x14ac:dyDescent="0.25">
      <c r="B3830" s="3">
        <v>42355</v>
      </c>
      <c r="C3830">
        <v>447.25</v>
      </c>
      <c r="D3830">
        <v>6.3670999999999998</v>
      </c>
      <c r="E3830">
        <v>91.19</v>
      </c>
      <c r="F3830">
        <v>96.918700000000001</v>
      </c>
      <c r="G3830">
        <v>99.27</v>
      </c>
      <c r="H3830">
        <v>1180.05</v>
      </c>
      <c r="I3830">
        <v>1.0826</v>
      </c>
      <c r="J3830">
        <v>6.4836999999999998</v>
      </c>
      <c r="K3830">
        <v>305.45440000000002</v>
      </c>
      <c r="L3830" t="str">
        <v>#N/A N/A</v>
      </c>
      <c r="M3830" t="str">
        <v>#N/A N/A</v>
      </c>
      <c r="N3830">
        <v>1051.0999999999999</v>
      </c>
      <c r="O3830">
        <v>1.7549999999999999</v>
      </c>
      <c r="P3830">
        <v>7.2</v>
      </c>
      <c r="Q3830">
        <v>6.59</v>
      </c>
      <c r="R3830">
        <v>1.65</v>
      </c>
      <c r="S3830">
        <v>2.2799999999999998</v>
      </c>
      <c r="T3830">
        <v>1.7</v>
      </c>
      <c r="U3830">
        <v>471</v>
      </c>
      <c r="V3830">
        <v>2041.89</v>
      </c>
      <c r="W3830">
        <v>5002.55</v>
      </c>
      <c r="X3830">
        <v>9666.52</v>
      </c>
      <c r="Y3830">
        <v>1977.96</v>
      </c>
      <c r="Z3830">
        <v>19353.560000000001</v>
      </c>
    </row>
    <row r="3831" spans="2:26" x14ac:dyDescent="0.25">
      <c r="B3831" s="3">
        <v>42354</v>
      </c>
      <c r="C3831">
        <v>447.94</v>
      </c>
      <c r="D3831">
        <v>6.3658000000000001</v>
      </c>
      <c r="E3831">
        <v>91.18</v>
      </c>
      <c r="F3831">
        <v>96.921899999999994</v>
      </c>
      <c r="G3831">
        <v>97.870999999999995</v>
      </c>
      <c r="H3831">
        <v>1176.25</v>
      </c>
      <c r="I3831">
        <v>1.0911999999999999</v>
      </c>
      <c r="J3831">
        <v>6.4725000000000001</v>
      </c>
      <c r="K3831">
        <v>301.9024</v>
      </c>
      <c r="L3831" t="str">
        <v>#N/A N/A</v>
      </c>
      <c r="M3831" t="str">
        <v>#N/A N/A</v>
      </c>
      <c r="N3831">
        <v>1072.32</v>
      </c>
      <c r="O3831">
        <v>1.79</v>
      </c>
      <c r="P3831">
        <v>7.2</v>
      </c>
      <c r="Q3831">
        <v>6.57</v>
      </c>
      <c r="R3831">
        <v>1.65</v>
      </c>
      <c r="S3831">
        <v>2.29</v>
      </c>
      <c r="T3831">
        <v>1.7</v>
      </c>
      <c r="U3831">
        <v>471</v>
      </c>
      <c r="V3831">
        <v>2073.0700000000002</v>
      </c>
      <c r="W3831">
        <v>5071.13</v>
      </c>
      <c r="X3831">
        <v>9538.66</v>
      </c>
      <c r="Y3831">
        <v>1969.4</v>
      </c>
      <c r="Z3831">
        <v>19049.91</v>
      </c>
    </row>
    <row r="3832" spans="2:26" x14ac:dyDescent="0.25">
      <c r="B3832" s="3">
        <v>42353</v>
      </c>
      <c r="C3832">
        <v>446.07</v>
      </c>
      <c r="D3832">
        <v>6.4626999999999999</v>
      </c>
      <c r="E3832">
        <v>91.23</v>
      </c>
      <c r="F3832">
        <v>96.953599999999994</v>
      </c>
      <c r="G3832">
        <v>98.216999999999999</v>
      </c>
      <c r="H3832">
        <v>1183.45</v>
      </c>
      <c r="I3832">
        <v>1.0931</v>
      </c>
      <c r="J3832">
        <v>6.4622999999999999</v>
      </c>
      <c r="K3832">
        <v>303.30250000000001</v>
      </c>
      <c r="L3832" t="str">
        <v>#N/A N/A</v>
      </c>
      <c r="M3832" t="str">
        <v>#N/A N/A</v>
      </c>
      <c r="N3832">
        <v>1061.22</v>
      </c>
      <c r="O3832">
        <v>1.8220000000000001</v>
      </c>
      <c r="P3832">
        <v>7.39</v>
      </c>
      <c r="Q3832">
        <v>6.67</v>
      </c>
      <c r="R3832">
        <v>1.66</v>
      </c>
      <c r="S3832">
        <v>2.2999999999999998</v>
      </c>
      <c r="T3832">
        <v>1.7</v>
      </c>
      <c r="U3832">
        <v>484</v>
      </c>
      <c r="V3832">
        <v>2043.41</v>
      </c>
      <c r="W3832">
        <v>4995.3599999999997</v>
      </c>
      <c r="X3832">
        <v>9344.07</v>
      </c>
      <c r="Y3832">
        <v>1932.97</v>
      </c>
      <c r="Z3832">
        <v>18565.900000000001</v>
      </c>
    </row>
    <row r="3833" spans="2:26" x14ac:dyDescent="0.25">
      <c r="B3833" s="3">
        <v>42352</v>
      </c>
      <c r="C3833">
        <v>455.82</v>
      </c>
      <c r="D3833">
        <v>6.6204999999999998</v>
      </c>
      <c r="E3833">
        <v>91.49</v>
      </c>
      <c r="F3833">
        <v>96.986699999999999</v>
      </c>
      <c r="G3833">
        <v>97.603999999999999</v>
      </c>
      <c r="H3833">
        <v>1184.75</v>
      </c>
      <c r="I3833">
        <v>1.0992</v>
      </c>
      <c r="J3833">
        <v>6.4591000000000003</v>
      </c>
      <c r="K3833">
        <v>305.43090000000001</v>
      </c>
      <c r="L3833" t="str">
        <v>#N/A N/A</v>
      </c>
      <c r="M3833" t="str">
        <v>#N/A N/A</v>
      </c>
      <c r="N3833">
        <v>1059.8599999999999</v>
      </c>
      <c r="O3833">
        <v>1.8939999999999999</v>
      </c>
      <c r="P3833">
        <v>7.39</v>
      </c>
      <c r="Q3833">
        <v>6.91</v>
      </c>
      <c r="R3833">
        <v>1.65</v>
      </c>
      <c r="S3833">
        <v>2.2999999999999998</v>
      </c>
      <c r="T3833">
        <v>1.7</v>
      </c>
      <c r="U3833">
        <v>508</v>
      </c>
      <c r="V3833">
        <v>2021.94</v>
      </c>
      <c r="W3833">
        <v>4952.2299999999996</v>
      </c>
      <c r="X3833">
        <v>9315.91</v>
      </c>
      <c r="Y3833">
        <v>1927.82</v>
      </c>
      <c r="Z3833">
        <v>18883.419999999998</v>
      </c>
    </row>
    <row r="3834" spans="2:26" x14ac:dyDescent="0.25">
      <c r="B3834" s="3">
        <v>42351</v>
      </c>
      <c r="C3834">
        <v>456.7</v>
      </c>
      <c r="D3834">
        <v>6.4665999999999997</v>
      </c>
      <c r="E3834">
        <v>91.83</v>
      </c>
      <c r="F3834">
        <v>97.071899999999999</v>
      </c>
      <c r="G3834">
        <v>97.564999999999998</v>
      </c>
      <c r="H3834">
        <v>1179.55</v>
      </c>
      <c r="I3834">
        <v>1.0986</v>
      </c>
      <c r="J3834">
        <v>6.4551999999999996</v>
      </c>
      <c r="K3834">
        <v>306.59480000000002</v>
      </c>
      <c r="L3834" t="str">
        <v>#N/A N/A</v>
      </c>
      <c r="M3834" t="str">
        <v>#N/A N/A</v>
      </c>
      <c r="N3834">
        <v>1074.77</v>
      </c>
      <c r="O3834">
        <v>1.99</v>
      </c>
      <c r="P3834">
        <v>7.39</v>
      </c>
      <c r="Q3834">
        <v>6.72</v>
      </c>
      <c r="R3834">
        <v>1.61</v>
      </c>
      <c r="S3834">
        <v>2.25</v>
      </c>
      <c r="T3834">
        <v>1.7</v>
      </c>
      <c r="U3834">
        <v>522</v>
      </c>
      <c r="V3834">
        <v>2012.37</v>
      </c>
      <c r="W3834">
        <v>4933.47</v>
      </c>
      <c r="X3834">
        <v>9308</v>
      </c>
      <c r="Y3834">
        <v>1948.62</v>
      </c>
      <c r="Z3834">
        <v>19230.48</v>
      </c>
    </row>
    <row r="3835" spans="2:26" x14ac:dyDescent="0.25">
      <c r="B3835" s="3">
        <v>42350</v>
      </c>
      <c r="C3835">
        <v>456.7</v>
      </c>
      <c r="D3835">
        <v>6.4665999999999997</v>
      </c>
      <c r="E3835">
        <v>91.83</v>
      </c>
      <c r="F3835">
        <v>97.071899999999999</v>
      </c>
      <c r="G3835">
        <v>97.564999999999998</v>
      </c>
      <c r="H3835">
        <v>1179.55</v>
      </c>
      <c r="I3835">
        <v>1.0986</v>
      </c>
      <c r="J3835">
        <v>6.4551999999999996</v>
      </c>
      <c r="K3835">
        <v>306.59480000000002</v>
      </c>
      <c r="L3835" t="str">
        <v>#N/A N/A</v>
      </c>
      <c r="M3835" t="str">
        <v>#N/A N/A</v>
      </c>
      <c r="N3835">
        <v>1074.77</v>
      </c>
      <c r="O3835">
        <v>1.99</v>
      </c>
      <c r="P3835">
        <v>7.39</v>
      </c>
      <c r="Q3835">
        <v>6.72</v>
      </c>
      <c r="R3835">
        <v>1.61</v>
      </c>
      <c r="S3835">
        <v>2.25</v>
      </c>
      <c r="T3835">
        <v>1.7</v>
      </c>
      <c r="U3835">
        <v>522</v>
      </c>
      <c r="V3835">
        <v>2012.37</v>
      </c>
      <c r="W3835">
        <v>4933.47</v>
      </c>
      <c r="X3835">
        <v>9308</v>
      </c>
      <c r="Y3835">
        <v>1948.62</v>
      </c>
      <c r="Z3835">
        <v>19230.48</v>
      </c>
    </row>
    <row r="3836" spans="2:26" x14ac:dyDescent="0.25">
      <c r="B3836" s="3">
        <v>42349</v>
      </c>
      <c r="C3836">
        <v>456.7</v>
      </c>
      <c r="D3836">
        <v>6.4665999999999997</v>
      </c>
      <c r="E3836">
        <v>91.82</v>
      </c>
      <c r="F3836">
        <v>97.071899999999999</v>
      </c>
      <c r="G3836">
        <v>97.564999999999998</v>
      </c>
      <c r="H3836">
        <v>1179.55</v>
      </c>
      <c r="I3836">
        <v>1.0986</v>
      </c>
      <c r="J3836">
        <v>6.4551999999999996</v>
      </c>
      <c r="K3836">
        <v>306.59480000000002</v>
      </c>
      <c r="L3836" t="str">
        <v>#N/A N/A</v>
      </c>
      <c r="M3836" t="str">
        <v>#N/A N/A</v>
      </c>
      <c r="N3836">
        <v>1074.77</v>
      </c>
      <c r="O3836">
        <v>1.99</v>
      </c>
      <c r="P3836">
        <v>7.39</v>
      </c>
      <c r="Q3836">
        <v>6.72</v>
      </c>
      <c r="R3836">
        <v>1.61</v>
      </c>
      <c r="S3836">
        <v>2.25</v>
      </c>
      <c r="T3836">
        <v>1.7</v>
      </c>
      <c r="U3836">
        <v>522</v>
      </c>
      <c r="V3836">
        <v>2012.37</v>
      </c>
      <c r="W3836">
        <v>4933.47</v>
      </c>
      <c r="X3836">
        <v>9308</v>
      </c>
      <c r="Y3836">
        <v>1948.62</v>
      </c>
      <c r="Z3836">
        <v>19230.48</v>
      </c>
    </row>
    <row r="3837" spans="2:26" x14ac:dyDescent="0.25">
      <c r="B3837" s="3">
        <v>42348</v>
      </c>
      <c r="C3837">
        <v>433.34</v>
      </c>
      <c r="D3837">
        <v>6.1711999999999998</v>
      </c>
      <c r="E3837">
        <v>92.02</v>
      </c>
      <c r="F3837">
        <v>97.133600000000001</v>
      </c>
      <c r="G3837">
        <v>97.938999999999993</v>
      </c>
      <c r="H3837">
        <v>1181.45</v>
      </c>
      <c r="I3837">
        <v>1.0941000000000001</v>
      </c>
      <c r="J3837">
        <v>6.4386000000000001</v>
      </c>
      <c r="K3837">
        <v>309.25110000000001</v>
      </c>
      <c r="L3837" t="str">
        <v>#N/A N/A</v>
      </c>
      <c r="M3837" t="str">
        <v>#N/A N/A</v>
      </c>
      <c r="N3837">
        <v>1071.58</v>
      </c>
      <c r="O3837">
        <v>2.0150000000000001</v>
      </c>
      <c r="P3837">
        <v>7.39</v>
      </c>
      <c r="Q3837">
        <v>6.35</v>
      </c>
      <c r="R3837">
        <v>1.58</v>
      </c>
      <c r="S3837">
        <v>2.21</v>
      </c>
      <c r="T3837">
        <v>1.7</v>
      </c>
      <c r="U3837">
        <v>534</v>
      </c>
      <c r="V3837">
        <v>2052.23</v>
      </c>
      <c r="W3837">
        <v>5045.17</v>
      </c>
      <c r="X3837">
        <v>9450.49</v>
      </c>
      <c r="Y3837">
        <v>1952.07</v>
      </c>
      <c r="Z3837">
        <v>19046.55</v>
      </c>
    </row>
    <row r="3838" spans="2:26" x14ac:dyDescent="0.25">
      <c r="B3838" s="3">
        <v>42347</v>
      </c>
      <c r="C3838">
        <v>430.59</v>
      </c>
      <c r="D3838">
        <v>6.1372</v>
      </c>
      <c r="E3838">
        <v>92.16</v>
      </c>
      <c r="F3838">
        <v>97.156000000000006</v>
      </c>
      <c r="G3838">
        <v>97.344999999999999</v>
      </c>
      <c r="H3838">
        <v>1179.2</v>
      </c>
      <c r="I3838">
        <v>1.1025</v>
      </c>
      <c r="J3838">
        <v>6.4280999999999997</v>
      </c>
      <c r="K3838">
        <v>315.10469999999998</v>
      </c>
      <c r="L3838" t="str">
        <v>#N/A N/A</v>
      </c>
      <c r="M3838" t="str">
        <v>#N/A N/A</v>
      </c>
      <c r="N3838">
        <v>1072.78</v>
      </c>
      <c r="O3838">
        <v>2.0619999999999998</v>
      </c>
      <c r="P3838">
        <v>7.39</v>
      </c>
      <c r="Q3838">
        <v>6.34</v>
      </c>
      <c r="R3838">
        <v>1.57</v>
      </c>
      <c r="S3838">
        <v>2.21</v>
      </c>
      <c r="T3838">
        <v>1.7</v>
      </c>
      <c r="U3838">
        <v>546</v>
      </c>
      <c r="V3838">
        <v>2047.62</v>
      </c>
      <c r="W3838">
        <v>5022.87</v>
      </c>
      <c r="X3838">
        <v>9558.76</v>
      </c>
      <c r="Y3838">
        <v>1948.24</v>
      </c>
      <c r="Z3838">
        <v>19301.07</v>
      </c>
    </row>
    <row r="3839" spans="2:26" x14ac:dyDescent="0.25">
      <c r="B3839" s="3">
        <v>42346</v>
      </c>
      <c r="C3839">
        <v>431.87</v>
      </c>
      <c r="D3839">
        <v>6.0865</v>
      </c>
      <c r="E3839">
        <v>92.26</v>
      </c>
      <c r="F3839">
        <v>97.163600000000002</v>
      </c>
      <c r="G3839">
        <v>98.474000000000004</v>
      </c>
      <c r="H3839">
        <v>1178.5999999999999</v>
      </c>
      <c r="I3839">
        <v>1.0891999999999999</v>
      </c>
      <c r="J3839">
        <v>6.4177</v>
      </c>
      <c r="K3839">
        <v>310.85500000000002</v>
      </c>
      <c r="L3839" t="str">
        <v>#N/A N/A</v>
      </c>
      <c r="M3839" t="str">
        <v>#N/A N/A</v>
      </c>
      <c r="N3839">
        <v>1074.96</v>
      </c>
      <c r="O3839">
        <v>2.0699999999999998</v>
      </c>
      <c r="P3839">
        <v>7.39</v>
      </c>
      <c r="Q3839">
        <v>6.28</v>
      </c>
      <c r="R3839">
        <v>1.57</v>
      </c>
      <c r="S3839">
        <v>2.2000000000000002</v>
      </c>
      <c r="T3839">
        <v>1.7</v>
      </c>
      <c r="U3839">
        <v>551</v>
      </c>
      <c r="V3839">
        <v>2063.59</v>
      </c>
      <c r="W3839">
        <v>5098.24</v>
      </c>
      <c r="X3839">
        <v>9660.8700000000008</v>
      </c>
      <c r="Y3839">
        <v>1949.04</v>
      </c>
      <c r="Z3839">
        <v>19492.599999999999</v>
      </c>
    </row>
    <row r="3840" spans="2:26" x14ac:dyDescent="0.25">
      <c r="B3840" s="3">
        <v>42345</v>
      </c>
      <c r="C3840">
        <v>429.1</v>
      </c>
      <c r="D3840">
        <v>5.9682000000000004</v>
      </c>
      <c r="E3840">
        <v>92.44</v>
      </c>
      <c r="F3840">
        <v>97.160899999999998</v>
      </c>
      <c r="G3840">
        <v>98.655000000000001</v>
      </c>
      <c r="H3840">
        <v>1168.0999999999999</v>
      </c>
      <c r="I3840">
        <v>1.0837000000000001</v>
      </c>
      <c r="J3840">
        <v>6.4081999999999999</v>
      </c>
      <c r="K3840">
        <v>312.18669999999997</v>
      </c>
      <c r="L3840" t="str">
        <v>#N/A N/A</v>
      </c>
      <c r="M3840" t="str">
        <v>#N/A N/A</v>
      </c>
      <c r="N3840">
        <v>1071.3399999999999</v>
      </c>
      <c r="O3840">
        <v>2.0670000000000002</v>
      </c>
      <c r="P3840">
        <v>7.39</v>
      </c>
      <c r="Q3840">
        <v>6.14</v>
      </c>
      <c r="R3840">
        <v>1.55</v>
      </c>
      <c r="S3840">
        <v>2.1800000000000002</v>
      </c>
      <c r="T3840">
        <v>1.7</v>
      </c>
      <c r="U3840">
        <v>551</v>
      </c>
      <c r="V3840">
        <v>2077.0700000000002</v>
      </c>
      <c r="W3840">
        <v>5101.8100000000004</v>
      </c>
      <c r="X3840">
        <v>9798.19</v>
      </c>
      <c r="Y3840">
        <v>1963.67</v>
      </c>
      <c r="Z3840">
        <v>19698.150000000001</v>
      </c>
    </row>
    <row r="3841" spans="2:26" x14ac:dyDescent="0.25">
      <c r="B3841" s="3">
        <v>42344</v>
      </c>
      <c r="C3841">
        <v>427</v>
      </c>
      <c r="D3841">
        <v>5.8743999999999996</v>
      </c>
      <c r="E3841">
        <v>92.52</v>
      </c>
      <c r="F3841">
        <v>97.078400000000002</v>
      </c>
      <c r="G3841">
        <v>98.353999999999999</v>
      </c>
      <c r="H3841">
        <v>1156.5999999999999</v>
      </c>
      <c r="I3841">
        <v>1.0881000000000001</v>
      </c>
      <c r="J3841">
        <v>6.4025999999999996</v>
      </c>
      <c r="K3841">
        <v>310.05259999999998</v>
      </c>
      <c r="L3841" t="str">
        <v>#N/A N/A</v>
      </c>
      <c r="M3841" t="str">
        <v>#N/A N/A</v>
      </c>
      <c r="N3841">
        <v>1086.44</v>
      </c>
      <c r="O3841">
        <v>2.1859999999999999</v>
      </c>
      <c r="P3841">
        <v>7.39</v>
      </c>
      <c r="Q3841">
        <v>6</v>
      </c>
      <c r="R3841">
        <v>1.55</v>
      </c>
      <c r="S3841">
        <v>2.17</v>
      </c>
      <c r="T3841">
        <v>1.7</v>
      </c>
      <c r="U3841">
        <v>563</v>
      </c>
      <c r="V3841">
        <v>2091.69</v>
      </c>
      <c r="W3841">
        <v>5142.2700000000004</v>
      </c>
      <c r="X3841">
        <v>9834.2800000000007</v>
      </c>
      <c r="Y3841">
        <v>1974.4</v>
      </c>
      <c r="Z3841">
        <v>19504.48</v>
      </c>
    </row>
    <row r="3842" spans="2:26" x14ac:dyDescent="0.25">
      <c r="B3842" s="3">
        <v>42343</v>
      </c>
      <c r="C3842">
        <v>427</v>
      </c>
      <c r="D3842">
        <v>5.8743999999999996</v>
      </c>
      <c r="E3842">
        <v>92.52</v>
      </c>
      <c r="F3842">
        <v>97.078400000000002</v>
      </c>
      <c r="G3842">
        <v>98.353999999999999</v>
      </c>
      <c r="H3842">
        <v>1156.5999999999999</v>
      </c>
      <c r="I3842">
        <v>1.0881000000000001</v>
      </c>
      <c r="J3842">
        <v>6.4025999999999996</v>
      </c>
      <c r="K3842">
        <v>310.05259999999998</v>
      </c>
      <c r="L3842" t="str">
        <v>#N/A N/A</v>
      </c>
      <c r="M3842" t="str">
        <v>#N/A N/A</v>
      </c>
      <c r="N3842">
        <v>1086.44</v>
      </c>
      <c r="O3842">
        <v>2.1859999999999999</v>
      </c>
      <c r="P3842">
        <v>7.39</v>
      </c>
      <c r="Q3842">
        <v>6</v>
      </c>
      <c r="R3842">
        <v>1.55</v>
      </c>
      <c r="S3842">
        <v>2.17</v>
      </c>
      <c r="T3842">
        <v>1.7</v>
      </c>
      <c r="U3842">
        <v>563</v>
      </c>
      <c r="V3842">
        <v>2091.69</v>
      </c>
      <c r="W3842">
        <v>5142.2700000000004</v>
      </c>
      <c r="X3842">
        <v>9834.2800000000007</v>
      </c>
      <c r="Y3842">
        <v>1974.4</v>
      </c>
      <c r="Z3842">
        <v>19504.48</v>
      </c>
    </row>
    <row r="3843" spans="2:26" x14ac:dyDescent="0.25">
      <c r="B3843" s="3">
        <v>42342</v>
      </c>
      <c r="C3843">
        <v>427</v>
      </c>
      <c r="D3843">
        <v>5.8743999999999996</v>
      </c>
      <c r="E3843">
        <v>92.5</v>
      </c>
      <c r="F3843">
        <v>97.078400000000002</v>
      </c>
      <c r="G3843">
        <v>98.353999999999999</v>
      </c>
      <c r="H3843">
        <v>1156.5999999999999</v>
      </c>
      <c r="I3843">
        <v>1.0881000000000001</v>
      </c>
      <c r="J3843">
        <v>6.4025999999999996</v>
      </c>
      <c r="K3843">
        <v>310.05259999999998</v>
      </c>
      <c r="L3843" t="str">
        <v>#N/A N/A</v>
      </c>
      <c r="M3843" t="str">
        <v>#N/A N/A</v>
      </c>
      <c r="N3843">
        <v>1086.44</v>
      </c>
      <c r="O3843">
        <v>2.1859999999999999</v>
      </c>
      <c r="P3843">
        <v>7.39</v>
      </c>
      <c r="Q3843">
        <v>6</v>
      </c>
      <c r="R3843">
        <v>1.55</v>
      </c>
      <c r="S3843">
        <v>2.17</v>
      </c>
      <c r="T3843">
        <v>1.7</v>
      </c>
      <c r="U3843">
        <v>563</v>
      </c>
      <c r="V3843">
        <v>2091.69</v>
      </c>
      <c r="W3843">
        <v>5142.2700000000004</v>
      </c>
      <c r="X3843">
        <v>9834.2800000000007</v>
      </c>
      <c r="Y3843">
        <v>1974.4</v>
      </c>
      <c r="Z3843">
        <v>19504.48</v>
      </c>
    </row>
    <row r="3844" spans="2:26" x14ac:dyDescent="0.25">
      <c r="B3844" s="3">
        <v>42341</v>
      </c>
      <c r="C3844">
        <v>422.21</v>
      </c>
      <c r="D3844">
        <v>5.8068</v>
      </c>
      <c r="E3844">
        <v>92.59</v>
      </c>
      <c r="F3844">
        <v>97.093800000000002</v>
      </c>
      <c r="G3844">
        <v>97.620999999999995</v>
      </c>
      <c r="H3844">
        <v>1164.5</v>
      </c>
      <c r="I3844">
        <v>1.0940000000000001</v>
      </c>
      <c r="J3844">
        <v>6.3979999999999997</v>
      </c>
      <c r="K3844">
        <v>306.96519999999998</v>
      </c>
      <c r="L3844" t="str">
        <v>#N/A N/A</v>
      </c>
      <c r="M3844" t="str">
        <v>#N/A N/A</v>
      </c>
      <c r="N3844">
        <v>1062.1099999999999</v>
      </c>
      <c r="O3844">
        <v>2.181</v>
      </c>
      <c r="P3844">
        <v>7.39</v>
      </c>
      <c r="Q3844">
        <v>5.92</v>
      </c>
      <c r="R3844">
        <v>1.55</v>
      </c>
      <c r="S3844">
        <v>2.1800000000000002</v>
      </c>
      <c r="T3844">
        <v>1.7</v>
      </c>
      <c r="U3844">
        <v>574</v>
      </c>
      <c r="V3844">
        <v>2049.62</v>
      </c>
      <c r="W3844">
        <v>5037.53</v>
      </c>
      <c r="X3844">
        <v>9987.84</v>
      </c>
      <c r="Y3844">
        <v>1994.07</v>
      </c>
      <c r="Z3844">
        <v>19939.900000000001</v>
      </c>
    </row>
    <row r="3845" spans="2:26" x14ac:dyDescent="0.25">
      <c r="B3845" s="3">
        <v>42340</v>
      </c>
      <c r="C3845">
        <v>425.29</v>
      </c>
      <c r="D3845">
        <v>5.8654000000000002</v>
      </c>
      <c r="E3845">
        <v>92.6</v>
      </c>
      <c r="F3845">
        <v>97.0976</v>
      </c>
      <c r="G3845">
        <v>99.992999999999995</v>
      </c>
      <c r="H3845">
        <v>1164.3499999999999</v>
      </c>
      <c r="I3845">
        <v>1.0615000000000001</v>
      </c>
      <c r="J3845">
        <v>6.3986999999999998</v>
      </c>
      <c r="K3845">
        <v>303.2627</v>
      </c>
      <c r="L3845" t="str">
        <v>#N/A N/A</v>
      </c>
      <c r="M3845" t="str">
        <v>#N/A N/A</v>
      </c>
      <c r="N3845">
        <v>1053.7</v>
      </c>
      <c r="O3845">
        <v>2.165</v>
      </c>
      <c r="P3845">
        <v>7.35</v>
      </c>
      <c r="Q3845">
        <v>5.97</v>
      </c>
      <c r="R3845">
        <v>1.55</v>
      </c>
      <c r="S3845">
        <v>2.1800000000000002</v>
      </c>
      <c r="T3845">
        <v>1.71</v>
      </c>
      <c r="U3845">
        <v>590</v>
      </c>
      <c r="V3845">
        <v>2079.5100000000002</v>
      </c>
      <c r="W3845">
        <v>5123.22</v>
      </c>
      <c r="X3845">
        <v>10050.36</v>
      </c>
      <c r="Y3845">
        <v>2009.29</v>
      </c>
      <c r="Z3845">
        <v>19938.13</v>
      </c>
    </row>
    <row r="3846" spans="2:26" x14ac:dyDescent="0.25">
      <c r="B3846" s="3">
        <v>42339</v>
      </c>
      <c r="C3846">
        <v>425.81</v>
      </c>
      <c r="D3846">
        <v>5.8823999999999996</v>
      </c>
      <c r="E3846">
        <v>92.6</v>
      </c>
      <c r="F3846">
        <v>97.079899999999995</v>
      </c>
      <c r="G3846">
        <v>99.795000000000002</v>
      </c>
      <c r="H3846">
        <v>1158.05</v>
      </c>
      <c r="I3846">
        <v>1.0632999999999999</v>
      </c>
      <c r="J3846">
        <v>6.3987999999999996</v>
      </c>
      <c r="K3846">
        <v>299.74329999999998</v>
      </c>
      <c r="L3846" t="str">
        <v>#N/A N/A</v>
      </c>
      <c r="M3846" t="str">
        <v>#N/A N/A</v>
      </c>
      <c r="N3846">
        <v>1069.29</v>
      </c>
      <c r="O3846">
        <v>2.2309999999999999</v>
      </c>
      <c r="P3846">
        <v>7.35</v>
      </c>
      <c r="Q3846">
        <v>6.02</v>
      </c>
      <c r="R3846">
        <v>1.55</v>
      </c>
      <c r="S3846">
        <v>2.1800000000000002</v>
      </c>
      <c r="T3846">
        <v>1.71</v>
      </c>
      <c r="U3846">
        <v>598</v>
      </c>
      <c r="V3846">
        <v>2102.63</v>
      </c>
      <c r="W3846">
        <v>5156.3100000000004</v>
      </c>
      <c r="X3846">
        <v>9947.94</v>
      </c>
      <c r="Y3846">
        <v>2023.93</v>
      </c>
      <c r="Z3846">
        <v>20012.400000000001</v>
      </c>
    </row>
    <row r="3847" spans="2:26" x14ac:dyDescent="0.25">
      <c r="B3847" s="3">
        <v>42338</v>
      </c>
      <c r="C3847">
        <v>419.51</v>
      </c>
      <c r="D3847">
        <v>5.8582999999999998</v>
      </c>
      <c r="E3847">
        <v>92.63</v>
      </c>
      <c r="F3847">
        <v>97.098500000000001</v>
      </c>
      <c r="G3847">
        <v>100.17</v>
      </c>
      <c r="H3847">
        <v>1157.8499999999999</v>
      </c>
      <c r="I3847">
        <v>1.0565</v>
      </c>
      <c r="J3847">
        <v>6.3983999999999996</v>
      </c>
      <c r="K3847">
        <v>299.78559999999999</v>
      </c>
      <c r="L3847" t="str">
        <v>#N/A N/A</v>
      </c>
      <c r="M3847" t="str">
        <v>#N/A N/A</v>
      </c>
      <c r="N3847">
        <v>1064.77</v>
      </c>
      <c r="O3847">
        <v>2.2349999999999999</v>
      </c>
      <c r="P3847">
        <v>7.2750000000000004</v>
      </c>
      <c r="Q3847">
        <v>6.02</v>
      </c>
      <c r="R3847">
        <v>1.55</v>
      </c>
      <c r="S3847">
        <v>2.17</v>
      </c>
      <c r="T3847">
        <v>1.71</v>
      </c>
      <c r="U3847">
        <v>584</v>
      </c>
      <c r="V3847">
        <v>2080.41</v>
      </c>
      <c r="W3847">
        <v>5108.67</v>
      </c>
      <c r="X3847">
        <v>9790.64</v>
      </c>
      <c r="Y3847">
        <v>1991.97</v>
      </c>
      <c r="Z3847">
        <v>19747.47</v>
      </c>
    </row>
    <row r="3848" spans="2:26" x14ac:dyDescent="0.25">
      <c r="B3848" s="3">
        <v>42337</v>
      </c>
      <c r="C3848">
        <v>414.15</v>
      </c>
      <c r="D3848">
        <v>5.8654000000000002</v>
      </c>
      <c r="E3848">
        <v>92.68</v>
      </c>
      <c r="F3848">
        <v>97.078199999999995</v>
      </c>
      <c r="G3848">
        <v>100.02</v>
      </c>
      <c r="H3848">
        <v>1152.82</v>
      </c>
      <c r="I3848">
        <v>1.0592999999999999</v>
      </c>
      <c r="J3848">
        <v>6.3944999999999999</v>
      </c>
      <c r="K3848">
        <v>300.7586</v>
      </c>
      <c r="L3848" t="str">
        <v>#N/A N/A</v>
      </c>
      <c r="M3848" t="str">
        <v>#N/A N/A</v>
      </c>
      <c r="N3848">
        <v>1057.45</v>
      </c>
      <c r="O3848">
        <v>2.2120000000000002</v>
      </c>
      <c r="P3848">
        <v>7.29</v>
      </c>
      <c r="Q3848">
        <v>6.06</v>
      </c>
      <c r="R3848">
        <v>1.55</v>
      </c>
      <c r="S3848">
        <v>2.17</v>
      </c>
      <c r="T3848">
        <v>1.72</v>
      </c>
      <c r="U3848">
        <v>581</v>
      </c>
      <c r="V3848">
        <v>2090.11</v>
      </c>
      <c r="W3848">
        <v>5127.5200000000004</v>
      </c>
      <c r="X3848">
        <v>9855.66</v>
      </c>
      <c r="Y3848">
        <v>2028.99</v>
      </c>
      <c r="Z3848">
        <v>19883.939999999999</v>
      </c>
    </row>
    <row r="3849" spans="2:26" x14ac:dyDescent="0.25">
      <c r="B3849" s="3">
        <v>42336</v>
      </c>
      <c r="C3849">
        <v>414.15</v>
      </c>
      <c r="D3849">
        <v>5.8654000000000002</v>
      </c>
      <c r="E3849">
        <v>92.68</v>
      </c>
      <c r="F3849">
        <v>97.078199999999995</v>
      </c>
      <c r="G3849">
        <v>100.02</v>
      </c>
      <c r="H3849">
        <v>1152.82</v>
      </c>
      <c r="I3849">
        <v>1.0592999999999999</v>
      </c>
      <c r="J3849">
        <v>6.3944999999999999</v>
      </c>
      <c r="K3849">
        <v>300.7586</v>
      </c>
      <c r="L3849" t="str">
        <v>#N/A N/A</v>
      </c>
      <c r="M3849" t="str">
        <v>#N/A N/A</v>
      </c>
      <c r="N3849">
        <v>1057.45</v>
      </c>
      <c r="O3849">
        <v>2.2120000000000002</v>
      </c>
      <c r="P3849">
        <v>7.29</v>
      </c>
      <c r="Q3849">
        <v>6.06</v>
      </c>
      <c r="R3849">
        <v>1.55</v>
      </c>
      <c r="S3849">
        <v>2.17</v>
      </c>
      <c r="T3849">
        <v>1.72</v>
      </c>
      <c r="U3849">
        <v>581</v>
      </c>
      <c r="V3849">
        <v>2090.11</v>
      </c>
      <c r="W3849">
        <v>5127.5200000000004</v>
      </c>
      <c r="X3849">
        <v>9855.66</v>
      </c>
      <c r="Y3849">
        <v>2028.99</v>
      </c>
      <c r="Z3849">
        <v>19883.939999999999</v>
      </c>
    </row>
    <row r="3850" spans="2:26" x14ac:dyDescent="0.25">
      <c r="B3850" s="3">
        <v>42335</v>
      </c>
      <c r="C3850">
        <v>414.15</v>
      </c>
      <c r="D3850">
        <v>5.8654000000000002</v>
      </c>
      <c r="E3850">
        <v>92.64</v>
      </c>
      <c r="F3850">
        <v>97.078199999999995</v>
      </c>
      <c r="G3850">
        <v>100.02</v>
      </c>
      <c r="H3850">
        <v>1152.82</v>
      </c>
      <c r="I3850">
        <v>1.0592999999999999</v>
      </c>
      <c r="J3850">
        <v>6.3944999999999999</v>
      </c>
      <c r="K3850">
        <v>300.7586</v>
      </c>
      <c r="L3850" t="str">
        <v>#N/A N/A</v>
      </c>
      <c r="M3850" t="str">
        <v>#N/A N/A</v>
      </c>
      <c r="N3850">
        <v>1057.45</v>
      </c>
      <c r="O3850">
        <v>2.2120000000000002</v>
      </c>
      <c r="P3850">
        <v>7.29</v>
      </c>
      <c r="Q3850">
        <v>6.06</v>
      </c>
      <c r="R3850">
        <v>1.55</v>
      </c>
      <c r="S3850">
        <v>2.17</v>
      </c>
      <c r="T3850">
        <v>1.72</v>
      </c>
      <c r="U3850">
        <v>581</v>
      </c>
      <c r="V3850">
        <v>2090.11</v>
      </c>
      <c r="W3850">
        <v>5127.5200000000004</v>
      </c>
      <c r="X3850">
        <v>9855.66</v>
      </c>
      <c r="Y3850">
        <v>2028.99</v>
      </c>
      <c r="Z3850">
        <v>19883.939999999999</v>
      </c>
    </row>
    <row r="3851" spans="2:26" x14ac:dyDescent="0.25">
      <c r="B3851" s="3">
        <v>42334</v>
      </c>
      <c r="C3851">
        <v>412.13</v>
      </c>
      <c r="D3851">
        <v>5.851</v>
      </c>
      <c r="E3851">
        <v>92.65</v>
      </c>
      <c r="F3851">
        <v>97.114400000000003</v>
      </c>
      <c r="G3851">
        <v>99.795000000000002</v>
      </c>
      <c r="H3851">
        <v>1147.25</v>
      </c>
      <c r="I3851">
        <v>1.0609999999999999</v>
      </c>
      <c r="J3851">
        <v>6.3895</v>
      </c>
      <c r="K3851">
        <v>306.94119999999998</v>
      </c>
      <c r="L3851" t="str">
        <v>#N/A N/A</v>
      </c>
      <c r="M3851" t="str">
        <v>#N/A N/A</v>
      </c>
      <c r="N3851">
        <v>1072.33</v>
      </c>
      <c r="O3851">
        <v>2.206</v>
      </c>
      <c r="P3851">
        <v>7.35</v>
      </c>
      <c r="Q3851">
        <v>6.04</v>
      </c>
      <c r="R3851">
        <v>1.55</v>
      </c>
      <c r="S3851">
        <v>2.17</v>
      </c>
      <c r="T3851">
        <v>1.72</v>
      </c>
      <c r="U3851">
        <v>562</v>
      </c>
      <c r="V3851">
        <v>2088.87</v>
      </c>
      <c r="W3851">
        <v>5116.1400000000003</v>
      </c>
      <c r="X3851">
        <v>10108.39</v>
      </c>
      <c r="Y3851">
        <v>2030.68</v>
      </c>
      <c r="Z3851">
        <v>19944.41</v>
      </c>
    </row>
    <row r="3852" spans="2:26" x14ac:dyDescent="0.25">
      <c r="B3852" s="3">
        <v>42333</v>
      </c>
      <c r="C3852">
        <v>412.13</v>
      </c>
      <c r="D3852">
        <v>5.8452999999999999</v>
      </c>
      <c r="E3852">
        <v>92.65</v>
      </c>
      <c r="F3852">
        <v>97.130099999999999</v>
      </c>
      <c r="G3852">
        <v>99.795000000000002</v>
      </c>
      <c r="H3852">
        <v>1143.3499999999999</v>
      </c>
      <c r="I3852">
        <v>1.0624</v>
      </c>
      <c r="J3852">
        <v>6.3891999999999998</v>
      </c>
      <c r="K3852">
        <v>305.59820000000002</v>
      </c>
      <c r="L3852" t="str">
        <v>#N/A N/A</v>
      </c>
      <c r="M3852" t="str">
        <v>#N/A N/A</v>
      </c>
      <c r="N3852">
        <v>1071.1199999999999</v>
      </c>
      <c r="O3852">
        <v>2.206</v>
      </c>
      <c r="P3852">
        <v>7.35</v>
      </c>
      <c r="Q3852">
        <v>6.04</v>
      </c>
      <c r="R3852">
        <v>1.55</v>
      </c>
      <c r="S3852">
        <v>2.17</v>
      </c>
      <c r="T3852">
        <v>1.72</v>
      </c>
      <c r="U3852">
        <v>546</v>
      </c>
      <c r="V3852">
        <v>2088.87</v>
      </c>
      <c r="W3852">
        <v>5116.1400000000003</v>
      </c>
      <c r="X3852">
        <v>10127.870000000001</v>
      </c>
      <c r="Y3852">
        <v>2009.42</v>
      </c>
      <c r="Z3852">
        <v>19847.580000000002</v>
      </c>
    </row>
    <row r="3853" spans="2:26" x14ac:dyDescent="0.25">
      <c r="B3853" s="3">
        <v>42332</v>
      </c>
      <c r="C3853">
        <v>409.54</v>
      </c>
      <c r="D3853">
        <v>5.8489000000000004</v>
      </c>
      <c r="E3853">
        <v>92.7</v>
      </c>
      <c r="F3853">
        <v>97.180899999999994</v>
      </c>
      <c r="G3853">
        <v>99.527000000000001</v>
      </c>
      <c r="H3853">
        <v>1153.75</v>
      </c>
      <c r="I3853">
        <v>1.0643</v>
      </c>
      <c r="J3853">
        <v>6.3888999999999996</v>
      </c>
      <c r="K3853">
        <v>310.05489999999998</v>
      </c>
      <c r="L3853" t="str">
        <v>#N/A N/A</v>
      </c>
      <c r="M3853" t="str">
        <v>#N/A N/A</v>
      </c>
      <c r="N3853">
        <v>1075.6500000000001</v>
      </c>
      <c r="O3853">
        <v>2.2000000000000002</v>
      </c>
      <c r="P3853">
        <v>7.42</v>
      </c>
      <c r="Q3853">
        <v>6.07</v>
      </c>
      <c r="R3853">
        <v>1.55</v>
      </c>
      <c r="S3853">
        <v>2.17</v>
      </c>
      <c r="T3853">
        <v>1.72</v>
      </c>
      <c r="U3853">
        <v>528</v>
      </c>
      <c r="V3853">
        <v>2089.14</v>
      </c>
      <c r="W3853">
        <v>5102.8100000000004</v>
      </c>
      <c r="X3853">
        <v>10156.629999999999</v>
      </c>
      <c r="Y3853">
        <v>2016.29</v>
      </c>
      <c r="Z3853">
        <v>19924.89</v>
      </c>
    </row>
    <row r="3854" spans="2:26" x14ac:dyDescent="0.25">
      <c r="B3854" s="3">
        <v>42331</v>
      </c>
      <c r="C3854">
        <v>408.46</v>
      </c>
      <c r="D3854">
        <v>5.8076999999999996</v>
      </c>
      <c r="E3854">
        <v>92.75</v>
      </c>
      <c r="F3854">
        <v>97.233800000000002</v>
      </c>
      <c r="G3854">
        <v>99.802999999999997</v>
      </c>
      <c r="H3854">
        <v>1158.5999999999999</v>
      </c>
      <c r="I3854">
        <v>1.0636000000000001</v>
      </c>
      <c r="J3854">
        <v>6.3891999999999998</v>
      </c>
      <c r="K3854">
        <v>310.38589999999999</v>
      </c>
      <c r="L3854" t="str">
        <v>#N/A N/A</v>
      </c>
      <c r="M3854" t="str">
        <v>#N/A N/A</v>
      </c>
      <c r="N3854">
        <v>1069.18</v>
      </c>
      <c r="O3854">
        <v>2.21</v>
      </c>
      <c r="P3854">
        <v>7.49</v>
      </c>
      <c r="Q3854">
        <v>6.03</v>
      </c>
      <c r="R3854">
        <v>1.55</v>
      </c>
      <c r="S3854">
        <v>2.16</v>
      </c>
      <c r="T3854">
        <v>1.72</v>
      </c>
      <c r="U3854">
        <v>516</v>
      </c>
      <c r="V3854">
        <v>2086.59</v>
      </c>
      <c r="W3854">
        <v>5102.4799999999996</v>
      </c>
      <c r="X3854">
        <v>10229.43</v>
      </c>
      <c r="Y3854">
        <v>2003.7</v>
      </c>
      <c r="Z3854">
        <v>19879.810000000001</v>
      </c>
    </row>
    <row r="3855" spans="2:26" x14ac:dyDescent="0.25">
      <c r="B3855" s="3">
        <v>42330</v>
      </c>
      <c r="C3855">
        <v>407.31</v>
      </c>
      <c r="D3855">
        <v>5.7882999999999996</v>
      </c>
      <c r="E3855">
        <v>92.8</v>
      </c>
      <c r="F3855">
        <v>97.196600000000004</v>
      </c>
      <c r="G3855">
        <v>99.564999999999998</v>
      </c>
      <c r="H3855">
        <v>1154.4000000000001</v>
      </c>
      <c r="I3855">
        <v>1.0646</v>
      </c>
      <c r="J3855">
        <v>6.3846999999999996</v>
      </c>
      <c r="K3855">
        <v>311.57310000000001</v>
      </c>
      <c r="L3855" t="str">
        <v>#N/A N/A</v>
      </c>
      <c r="M3855" t="str">
        <v>#N/A N/A</v>
      </c>
      <c r="N3855">
        <v>1078.01</v>
      </c>
      <c r="O3855">
        <v>2.145</v>
      </c>
      <c r="P3855">
        <v>7.49</v>
      </c>
      <c r="Q3855">
        <v>6.01</v>
      </c>
      <c r="R3855">
        <v>1.55</v>
      </c>
      <c r="S3855">
        <v>2.16</v>
      </c>
      <c r="T3855">
        <v>1.72</v>
      </c>
      <c r="U3855">
        <v>498</v>
      </c>
      <c r="V3855">
        <v>2089.17</v>
      </c>
      <c r="W3855">
        <v>5104.92</v>
      </c>
      <c r="X3855">
        <v>10302</v>
      </c>
      <c r="Y3855">
        <v>1989.86</v>
      </c>
      <c r="Z3855">
        <v>19879.810000000001</v>
      </c>
    </row>
    <row r="3856" spans="2:26" x14ac:dyDescent="0.25">
      <c r="B3856" s="3">
        <v>42329</v>
      </c>
      <c r="C3856">
        <v>407.31</v>
      </c>
      <c r="D3856">
        <v>5.7882999999999996</v>
      </c>
      <c r="E3856">
        <v>92.8</v>
      </c>
      <c r="F3856">
        <v>97.196600000000004</v>
      </c>
      <c r="G3856">
        <v>99.564999999999998</v>
      </c>
      <c r="H3856">
        <v>1154.4000000000001</v>
      </c>
      <c r="I3856">
        <v>1.0646</v>
      </c>
      <c r="J3856">
        <v>6.3846999999999996</v>
      </c>
      <c r="K3856">
        <v>311.57310000000001</v>
      </c>
      <c r="L3856" t="str">
        <v>#N/A N/A</v>
      </c>
      <c r="M3856" t="str">
        <v>#N/A N/A</v>
      </c>
      <c r="N3856">
        <v>1078.01</v>
      </c>
      <c r="O3856">
        <v>2.145</v>
      </c>
      <c r="P3856">
        <v>7.49</v>
      </c>
      <c r="Q3856">
        <v>6.01</v>
      </c>
      <c r="R3856">
        <v>1.55</v>
      </c>
      <c r="S3856">
        <v>2.16</v>
      </c>
      <c r="T3856">
        <v>1.72</v>
      </c>
      <c r="U3856">
        <v>498</v>
      </c>
      <c r="V3856">
        <v>2089.17</v>
      </c>
      <c r="W3856">
        <v>5104.92</v>
      </c>
      <c r="X3856">
        <v>10302</v>
      </c>
      <c r="Y3856">
        <v>1989.86</v>
      </c>
      <c r="Z3856">
        <v>19879.810000000001</v>
      </c>
    </row>
    <row r="3857" spans="2:26" x14ac:dyDescent="0.25">
      <c r="B3857" s="3">
        <v>42328</v>
      </c>
      <c r="C3857">
        <v>407.31</v>
      </c>
      <c r="D3857">
        <v>5.7882999999999996</v>
      </c>
      <c r="E3857">
        <v>92.77</v>
      </c>
      <c r="F3857">
        <v>97.196600000000004</v>
      </c>
      <c r="G3857">
        <v>99.564999999999998</v>
      </c>
      <c r="H3857">
        <v>1154.4000000000001</v>
      </c>
      <c r="I3857">
        <v>1.0646</v>
      </c>
      <c r="J3857">
        <v>6.3846999999999996</v>
      </c>
      <c r="K3857">
        <v>311.57310000000001</v>
      </c>
      <c r="L3857" t="str">
        <v>#N/A N/A</v>
      </c>
      <c r="M3857" t="str">
        <v>#N/A N/A</v>
      </c>
      <c r="N3857">
        <v>1078.01</v>
      </c>
      <c r="O3857">
        <v>2.145</v>
      </c>
      <c r="P3857">
        <v>7.49</v>
      </c>
      <c r="Q3857">
        <v>6.01</v>
      </c>
      <c r="R3857">
        <v>1.55</v>
      </c>
      <c r="S3857">
        <v>2.16</v>
      </c>
      <c r="T3857">
        <v>1.72</v>
      </c>
      <c r="U3857">
        <v>498</v>
      </c>
      <c r="V3857">
        <v>2089.17</v>
      </c>
      <c r="W3857">
        <v>5104.92</v>
      </c>
      <c r="X3857">
        <v>10302</v>
      </c>
      <c r="Y3857">
        <v>1989.86</v>
      </c>
      <c r="Z3857">
        <v>19879.810000000001</v>
      </c>
    </row>
    <row r="3858" spans="2:26" x14ac:dyDescent="0.25">
      <c r="B3858" s="3">
        <v>42327</v>
      </c>
      <c r="C3858">
        <v>411.58</v>
      </c>
      <c r="D3858">
        <v>5.7775999999999996</v>
      </c>
      <c r="E3858">
        <v>92.83</v>
      </c>
      <c r="F3858">
        <v>97.216099999999997</v>
      </c>
      <c r="G3858">
        <v>98.989000000000004</v>
      </c>
      <c r="H3858">
        <v>1161.7</v>
      </c>
      <c r="I3858">
        <v>1.0733999999999999</v>
      </c>
      <c r="J3858">
        <v>6.3827999999999996</v>
      </c>
      <c r="K3858">
        <v>310.79520000000002</v>
      </c>
      <c r="L3858" t="str">
        <v>#N/A N/A</v>
      </c>
      <c r="M3858" t="str">
        <v>#N/A N/A</v>
      </c>
      <c r="N3858">
        <v>1082.21</v>
      </c>
      <c r="O3858">
        <v>2.2759999999999998</v>
      </c>
      <c r="P3858">
        <v>7.53</v>
      </c>
      <c r="Q3858">
        <v>5.97</v>
      </c>
      <c r="R3858">
        <v>1.55</v>
      </c>
      <c r="S3858">
        <v>2.16</v>
      </c>
      <c r="T3858">
        <v>1.72</v>
      </c>
      <c r="U3858">
        <v>504</v>
      </c>
      <c r="V3858">
        <v>2081.2399999999998</v>
      </c>
      <c r="W3858">
        <v>5073.6400000000003</v>
      </c>
      <c r="X3858">
        <v>10193.11</v>
      </c>
      <c r="Y3858">
        <v>1988.91</v>
      </c>
      <c r="Z3858">
        <v>19859.810000000001</v>
      </c>
    </row>
    <row r="3859" spans="2:26" x14ac:dyDescent="0.25">
      <c r="B3859" s="3">
        <v>42326</v>
      </c>
      <c r="C3859">
        <v>413.88</v>
      </c>
      <c r="D3859">
        <v>5.7618999999999998</v>
      </c>
      <c r="E3859">
        <v>92.91</v>
      </c>
      <c r="F3859">
        <v>97.225399999999993</v>
      </c>
      <c r="G3859">
        <v>99.652000000000001</v>
      </c>
      <c r="H3859">
        <v>1172.25</v>
      </c>
      <c r="I3859">
        <v>1.0660000000000001</v>
      </c>
      <c r="J3859">
        <v>6.3846999999999996</v>
      </c>
      <c r="K3859">
        <v>309.74579999999997</v>
      </c>
      <c r="L3859" t="str">
        <v>#N/A N/A</v>
      </c>
      <c r="M3859" t="str">
        <v>#N/A N/A</v>
      </c>
      <c r="N3859">
        <v>1070.73</v>
      </c>
      <c r="O3859">
        <v>2.347</v>
      </c>
      <c r="P3859">
        <v>7.5750000000000002</v>
      </c>
      <c r="Q3859">
        <v>5.9</v>
      </c>
      <c r="R3859">
        <v>1.55</v>
      </c>
      <c r="S3859">
        <v>2.16</v>
      </c>
      <c r="T3859">
        <v>1.75</v>
      </c>
      <c r="U3859">
        <v>519</v>
      </c>
      <c r="V3859">
        <v>2083.58</v>
      </c>
      <c r="W3859">
        <v>5075.2</v>
      </c>
      <c r="X3859">
        <v>10055.280000000001</v>
      </c>
      <c r="Y3859">
        <v>1962.88</v>
      </c>
      <c r="Z3859">
        <v>19649.18</v>
      </c>
    </row>
    <row r="3860" spans="2:26" x14ac:dyDescent="0.25">
      <c r="B3860" s="3">
        <v>42325</v>
      </c>
      <c r="C3860">
        <v>418.06</v>
      </c>
      <c r="D3860">
        <v>5.7619999999999996</v>
      </c>
      <c r="E3860">
        <v>93.02</v>
      </c>
      <c r="F3860">
        <v>97.24</v>
      </c>
      <c r="G3860">
        <v>99.631</v>
      </c>
      <c r="H3860">
        <v>1170.3499999999999</v>
      </c>
      <c r="I3860">
        <v>1.0642</v>
      </c>
      <c r="J3860">
        <v>6.3784000000000001</v>
      </c>
      <c r="K3860">
        <v>307.21319999999997</v>
      </c>
      <c r="L3860" t="str">
        <v>#N/A N/A</v>
      </c>
      <c r="M3860" t="str">
        <v>#N/A N/A</v>
      </c>
      <c r="N3860">
        <v>1070.3</v>
      </c>
      <c r="O3860">
        <v>2.371</v>
      </c>
      <c r="P3860">
        <v>7.5750000000000002</v>
      </c>
      <c r="Q3860">
        <v>5.87</v>
      </c>
      <c r="R3860">
        <v>1.55</v>
      </c>
      <c r="S3860">
        <v>2.17</v>
      </c>
      <c r="T3860">
        <v>1.74</v>
      </c>
      <c r="U3860">
        <v>537</v>
      </c>
      <c r="V3860">
        <v>2050.44</v>
      </c>
      <c r="W3860">
        <v>4986.0200000000004</v>
      </c>
      <c r="X3860">
        <v>10073.43</v>
      </c>
      <c r="Y3860">
        <v>1963.58</v>
      </c>
      <c r="Z3860">
        <v>19630.63</v>
      </c>
    </row>
    <row r="3861" spans="2:26" x14ac:dyDescent="0.25">
      <c r="B3861" s="3">
        <v>42324</v>
      </c>
      <c r="C3861">
        <v>419.88</v>
      </c>
      <c r="D3861">
        <v>5.8695000000000004</v>
      </c>
      <c r="E3861">
        <v>93.13</v>
      </c>
      <c r="F3861">
        <v>97.246099999999998</v>
      </c>
      <c r="G3861">
        <v>99.441999999999993</v>
      </c>
      <c r="H3861">
        <v>1173.8499999999999</v>
      </c>
      <c r="I3861">
        <v>1.0686</v>
      </c>
      <c r="J3861">
        <v>6.3701999999999996</v>
      </c>
      <c r="K3861">
        <v>306.238</v>
      </c>
      <c r="L3861" t="str">
        <v>#N/A N/A</v>
      </c>
      <c r="M3861" t="str">
        <v>#N/A N/A</v>
      </c>
      <c r="N3861">
        <v>1082.76</v>
      </c>
      <c r="O3861">
        <v>2.3849999999999998</v>
      </c>
      <c r="P3861">
        <v>7.5750000000000002</v>
      </c>
      <c r="Q3861">
        <v>5.95</v>
      </c>
      <c r="R3861">
        <v>1.56</v>
      </c>
      <c r="S3861">
        <v>2.1800000000000002</v>
      </c>
      <c r="T3861">
        <v>1.76</v>
      </c>
      <c r="U3861">
        <v>550</v>
      </c>
      <c r="V3861">
        <v>2053.19</v>
      </c>
      <c r="W3861">
        <v>4984.62</v>
      </c>
      <c r="X3861">
        <v>9978.7000000000007</v>
      </c>
      <c r="Y3861">
        <v>1943.02</v>
      </c>
      <c r="Z3861">
        <v>19393.689999999999</v>
      </c>
    </row>
    <row r="3862" spans="2:26" x14ac:dyDescent="0.25">
      <c r="B3862" s="3">
        <v>42323</v>
      </c>
      <c r="C3862">
        <v>420.82</v>
      </c>
      <c r="D3862">
        <v>5.8380000000000001</v>
      </c>
      <c r="E3862">
        <v>93.23</v>
      </c>
      <c r="F3862">
        <v>97.242900000000006</v>
      </c>
      <c r="G3862">
        <v>98.998000000000005</v>
      </c>
      <c r="H3862">
        <v>1163.8</v>
      </c>
      <c r="I3862">
        <v>1.0772999999999999</v>
      </c>
      <c r="J3862">
        <v>6.3737000000000004</v>
      </c>
      <c r="K3862">
        <v>304.19740000000002</v>
      </c>
      <c r="L3862" t="str">
        <v>#N/A N/A</v>
      </c>
      <c r="M3862" t="str">
        <v>#N/A N/A</v>
      </c>
      <c r="N3862">
        <v>1083.9100000000001</v>
      </c>
      <c r="O3862">
        <v>2.3610000000000002</v>
      </c>
      <c r="P3862">
        <v>7.28</v>
      </c>
      <c r="Q3862">
        <v>5.91</v>
      </c>
      <c r="R3862">
        <v>1.55</v>
      </c>
      <c r="S3862">
        <v>2.16</v>
      </c>
      <c r="T3862">
        <v>1.78</v>
      </c>
      <c r="U3862">
        <v>560</v>
      </c>
      <c r="V3862">
        <v>2023.04</v>
      </c>
      <c r="W3862">
        <v>4927.88</v>
      </c>
      <c r="X3862">
        <v>10181.469999999999</v>
      </c>
      <c r="Y3862">
        <v>1973.29</v>
      </c>
      <c r="Z3862">
        <v>19596.91</v>
      </c>
    </row>
    <row r="3863" spans="2:26" x14ac:dyDescent="0.25">
      <c r="B3863" s="3">
        <v>42322</v>
      </c>
      <c r="C3863">
        <v>420.82</v>
      </c>
      <c r="D3863">
        <v>5.8380000000000001</v>
      </c>
      <c r="E3863">
        <v>93.23</v>
      </c>
      <c r="F3863">
        <v>97.242900000000006</v>
      </c>
      <c r="G3863">
        <v>98.998000000000005</v>
      </c>
      <c r="H3863">
        <v>1163.8</v>
      </c>
      <c r="I3863">
        <v>1.0772999999999999</v>
      </c>
      <c r="J3863">
        <v>6.3737000000000004</v>
      </c>
      <c r="K3863">
        <v>304.19740000000002</v>
      </c>
      <c r="L3863" t="str">
        <v>#N/A N/A</v>
      </c>
      <c r="M3863" t="str">
        <v>#N/A N/A</v>
      </c>
      <c r="N3863">
        <v>1083.9100000000001</v>
      </c>
      <c r="O3863">
        <v>2.3610000000000002</v>
      </c>
      <c r="P3863">
        <v>7.28</v>
      </c>
      <c r="Q3863">
        <v>5.91</v>
      </c>
      <c r="R3863">
        <v>1.55</v>
      </c>
      <c r="S3863">
        <v>2.16</v>
      </c>
      <c r="T3863">
        <v>1.78</v>
      </c>
      <c r="U3863">
        <v>560</v>
      </c>
      <c r="V3863">
        <v>2023.04</v>
      </c>
      <c r="W3863">
        <v>4927.88</v>
      </c>
      <c r="X3863">
        <v>10181.469999999999</v>
      </c>
      <c r="Y3863">
        <v>1973.29</v>
      </c>
      <c r="Z3863">
        <v>19596.91</v>
      </c>
    </row>
    <row r="3864" spans="2:26" x14ac:dyDescent="0.25">
      <c r="B3864" s="3">
        <v>42321</v>
      </c>
      <c r="C3864">
        <v>420.82</v>
      </c>
      <c r="D3864">
        <v>5.8380000000000001</v>
      </c>
      <c r="E3864">
        <v>93.16</v>
      </c>
      <c r="F3864">
        <v>97.242900000000006</v>
      </c>
      <c r="G3864">
        <v>98.998000000000005</v>
      </c>
      <c r="H3864">
        <v>1163.8</v>
      </c>
      <c r="I3864">
        <v>1.0772999999999999</v>
      </c>
      <c r="J3864">
        <v>6.3737000000000004</v>
      </c>
      <c r="K3864">
        <v>304.19740000000002</v>
      </c>
      <c r="L3864" t="str">
        <v>#N/A N/A</v>
      </c>
      <c r="M3864" t="str">
        <v>#N/A N/A</v>
      </c>
      <c r="N3864">
        <v>1083.9100000000001</v>
      </c>
      <c r="O3864">
        <v>2.3610000000000002</v>
      </c>
      <c r="P3864">
        <v>7.28</v>
      </c>
      <c r="Q3864">
        <v>5.91</v>
      </c>
      <c r="R3864">
        <v>1.55</v>
      </c>
      <c r="S3864">
        <v>2.16</v>
      </c>
      <c r="T3864">
        <v>1.78</v>
      </c>
      <c r="U3864">
        <v>560</v>
      </c>
      <c r="V3864">
        <v>2023.04</v>
      </c>
      <c r="W3864">
        <v>4927.88</v>
      </c>
      <c r="X3864">
        <v>10181.469999999999</v>
      </c>
      <c r="Y3864">
        <v>1973.29</v>
      </c>
      <c r="Z3864">
        <v>19596.91</v>
      </c>
    </row>
    <row r="3865" spans="2:26" x14ac:dyDescent="0.25">
      <c r="B3865" s="3">
        <v>42320</v>
      </c>
      <c r="C3865">
        <v>415.32</v>
      </c>
      <c r="D3865">
        <v>5.7339000000000002</v>
      </c>
      <c r="E3865">
        <v>93.31</v>
      </c>
      <c r="F3865">
        <v>97.255600000000001</v>
      </c>
      <c r="G3865">
        <v>98.649000000000001</v>
      </c>
      <c r="H3865">
        <v>1158.3</v>
      </c>
      <c r="I3865">
        <v>1.0813999999999999</v>
      </c>
      <c r="J3865">
        <v>6.3691000000000004</v>
      </c>
      <c r="K3865">
        <v>307.42660000000001</v>
      </c>
      <c r="L3865" t="str">
        <v>#N/A N/A</v>
      </c>
      <c r="M3865" t="str">
        <v>#N/A N/A</v>
      </c>
      <c r="N3865">
        <v>1085.2</v>
      </c>
      <c r="O3865">
        <v>2.2599999999999998</v>
      </c>
      <c r="P3865">
        <v>7.28</v>
      </c>
      <c r="Q3865">
        <v>5.79</v>
      </c>
      <c r="R3865">
        <v>1.55</v>
      </c>
      <c r="S3865">
        <v>2.15</v>
      </c>
      <c r="T3865">
        <v>1.78</v>
      </c>
      <c r="U3865">
        <v>579</v>
      </c>
      <c r="V3865">
        <v>2045.97</v>
      </c>
      <c r="W3865">
        <v>5005.08</v>
      </c>
      <c r="X3865">
        <v>10408.93</v>
      </c>
      <c r="Y3865">
        <v>1993.36</v>
      </c>
      <c r="Z3865">
        <v>19697.77</v>
      </c>
    </row>
    <row r="3866" spans="2:26" x14ac:dyDescent="0.25">
      <c r="B3866" s="3">
        <v>42319</v>
      </c>
      <c r="C3866">
        <v>414.59</v>
      </c>
      <c r="D3866">
        <v>5.6726999999999999</v>
      </c>
      <c r="E3866">
        <v>93.43</v>
      </c>
      <c r="F3866">
        <v>97.253600000000006</v>
      </c>
      <c r="G3866">
        <v>99.013000000000005</v>
      </c>
      <c r="H3866">
        <v>1154.8</v>
      </c>
      <c r="I3866">
        <v>1.0743</v>
      </c>
      <c r="J3866">
        <v>6.3666</v>
      </c>
      <c r="K3866">
        <v>306.92250000000001</v>
      </c>
      <c r="L3866" t="str">
        <v>#N/A N/A</v>
      </c>
      <c r="M3866" t="str">
        <v>#N/A N/A</v>
      </c>
      <c r="N3866">
        <v>1086.26</v>
      </c>
      <c r="O3866">
        <v>2.2629999999999999</v>
      </c>
      <c r="P3866">
        <v>7.28</v>
      </c>
      <c r="Q3866">
        <v>5.7</v>
      </c>
      <c r="R3866">
        <v>1.54</v>
      </c>
      <c r="S3866">
        <v>2.14</v>
      </c>
      <c r="T3866">
        <v>1.79</v>
      </c>
      <c r="U3866">
        <v>599</v>
      </c>
      <c r="V3866">
        <v>2075</v>
      </c>
      <c r="W3866">
        <v>5067.0200000000004</v>
      </c>
      <c r="X3866">
        <v>10245.530000000001</v>
      </c>
      <c r="Y3866">
        <v>1997.27</v>
      </c>
      <c r="Z3866">
        <v>19691.39</v>
      </c>
    </row>
    <row r="3867" spans="2:26" x14ac:dyDescent="0.25">
      <c r="B3867" s="3">
        <v>42318</v>
      </c>
      <c r="C3867">
        <v>414.59</v>
      </c>
      <c r="D3867">
        <v>5.6734999999999998</v>
      </c>
      <c r="E3867">
        <v>93.43</v>
      </c>
      <c r="F3867">
        <v>97.248599999999996</v>
      </c>
      <c r="G3867">
        <v>99.293000000000006</v>
      </c>
      <c r="H3867">
        <v>1156.8499999999999</v>
      </c>
      <c r="I3867">
        <v>1.0724</v>
      </c>
      <c r="J3867">
        <v>6.3616999999999999</v>
      </c>
      <c r="K3867">
        <v>308.92189999999999</v>
      </c>
      <c r="L3867" t="str">
        <v>#N/A N/A</v>
      </c>
      <c r="M3867" t="str">
        <v>#N/A N/A</v>
      </c>
      <c r="N3867">
        <v>1089.67</v>
      </c>
      <c r="O3867">
        <v>2.3199999999999998</v>
      </c>
      <c r="P3867">
        <v>7.28</v>
      </c>
      <c r="Q3867">
        <v>5.7</v>
      </c>
      <c r="R3867">
        <v>1.54</v>
      </c>
      <c r="S3867">
        <v>2.14</v>
      </c>
      <c r="T3867">
        <v>1.79</v>
      </c>
      <c r="U3867">
        <v>622</v>
      </c>
      <c r="V3867">
        <v>2081.7199999999998</v>
      </c>
      <c r="W3867">
        <v>5083.24</v>
      </c>
      <c r="X3867">
        <v>10314.74</v>
      </c>
      <c r="Y3867">
        <v>1996.59</v>
      </c>
      <c r="Z3867">
        <v>19671.259999999998</v>
      </c>
    </row>
    <row r="3868" spans="2:26" x14ac:dyDescent="0.25">
      <c r="B3868" s="3">
        <v>42317</v>
      </c>
      <c r="C3868">
        <v>412.6</v>
      </c>
      <c r="D3868">
        <v>5.61</v>
      </c>
      <c r="E3868">
        <v>93.55</v>
      </c>
      <c r="F3868">
        <v>97.251800000000003</v>
      </c>
      <c r="G3868">
        <v>98.978999999999999</v>
      </c>
      <c r="H3868">
        <v>1157.3499999999999</v>
      </c>
      <c r="I3868">
        <v>1.0751999999999999</v>
      </c>
      <c r="J3868">
        <v>6.3624999999999998</v>
      </c>
      <c r="K3868">
        <v>304.90649999999999</v>
      </c>
      <c r="L3868" t="str">
        <v>#N/A N/A</v>
      </c>
      <c r="M3868" t="str">
        <v>#N/A N/A</v>
      </c>
      <c r="N3868">
        <v>1092.31</v>
      </c>
      <c r="O3868">
        <v>2.2999999999999998</v>
      </c>
      <c r="P3868">
        <v>7.28</v>
      </c>
      <c r="Q3868">
        <v>5.62</v>
      </c>
      <c r="R3868">
        <v>1.54</v>
      </c>
      <c r="S3868">
        <v>2.13</v>
      </c>
      <c r="T3868">
        <v>1.79</v>
      </c>
      <c r="U3868">
        <v>628</v>
      </c>
      <c r="V3868">
        <v>2078.58</v>
      </c>
      <c r="W3868">
        <v>5095.3</v>
      </c>
      <c r="X3868">
        <v>10506.41</v>
      </c>
      <c r="Y3868">
        <v>2025.7</v>
      </c>
      <c r="Z3868">
        <v>19642.740000000002</v>
      </c>
    </row>
    <row r="3869" spans="2:26" x14ac:dyDescent="0.25">
      <c r="B3869" s="3">
        <v>42316</v>
      </c>
      <c r="C3869">
        <v>405.73</v>
      </c>
      <c r="D3869">
        <v>5.5330000000000004</v>
      </c>
      <c r="E3869">
        <v>93.61</v>
      </c>
      <c r="F3869">
        <v>97.174800000000005</v>
      </c>
      <c r="G3869">
        <v>99.168000000000006</v>
      </c>
      <c r="H3869">
        <v>1142</v>
      </c>
      <c r="I3869">
        <v>1.0741000000000001</v>
      </c>
      <c r="J3869">
        <v>6.3535000000000004</v>
      </c>
      <c r="K3869">
        <v>305.63810000000001</v>
      </c>
      <c r="L3869" t="str">
        <v>#N/A N/A</v>
      </c>
      <c r="M3869" t="str">
        <v>#N/A N/A</v>
      </c>
      <c r="N3869">
        <v>1089.8</v>
      </c>
      <c r="O3869">
        <v>2.371</v>
      </c>
      <c r="P3869">
        <v>7.27</v>
      </c>
      <c r="Q3869">
        <v>5.52</v>
      </c>
      <c r="R3869">
        <v>1.55</v>
      </c>
      <c r="S3869">
        <v>2.14</v>
      </c>
      <c r="T3869">
        <v>1.8</v>
      </c>
      <c r="U3869">
        <v>631</v>
      </c>
      <c r="V3869">
        <v>2099.1999999999998</v>
      </c>
      <c r="W3869">
        <v>5147.12</v>
      </c>
      <c r="X3869">
        <v>10555.97</v>
      </c>
      <c r="Y3869">
        <v>2041.07</v>
      </c>
      <c r="Z3869">
        <v>19265.599999999999</v>
      </c>
    </row>
    <row r="3870" spans="2:26" x14ac:dyDescent="0.25">
      <c r="B3870" s="3">
        <v>42315</v>
      </c>
      <c r="C3870">
        <v>405.73</v>
      </c>
      <c r="D3870">
        <v>5.5330000000000004</v>
      </c>
      <c r="E3870">
        <v>93.61</v>
      </c>
      <c r="F3870">
        <v>97.174800000000005</v>
      </c>
      <c r="G3870">
        <v>99.168000000000006</v>
      </c>
      <c r="H3870">
        <v>1142</v>
      </c>
      <c r="I3870">
        <v>1.0741000000000001</v>
      </c>
      <c r="J3870">
        <v>6.3535000000000004</v>
      </c>
      <c r="K3870">
        <v>305.63810000000001</v>
      </c>
      <c r="L3870" t="str">
        <v>#N/A N/A</v>
      </c>
      <c r="M3870" t="str">
        <v>#N/A N/A</v>
      </c>
      <c r="N3870">
        <v>1089.8</v>
      </c>
      <c r="O3870">
        <v>2.371</v>
      </c>
      <c r="P3870">
        <v>7.27</v>
      </c>
      <c r="Q3870">
        <v>5.52</v>
      </c>
      <c r="R3870">
        <v>1.55</v>
      </c>
      <c r="S3870">
        <v>2.14</v>
      </c>
      <c r="T3870">
        <v>1.8</v>
      </c>
      <c r="U3870">
        <v>631</v>
      </c>
      <c r="V3870">
        <v>2099.1999999999998</v>
      </c>
      <c r="W3870">
        <v>5147.12</v>
      </c>
      <c r="X3870">
        <v>10555.97</v>
      </c>
      <c r="Y3870">
        <v>2041.07</v>
      </c>
      <c r="Z3870">
        <v>19265.599999999999</v>
      </c>
    </row>
    <row r="3871" spans="2:26" x14ac:dyDescent="0.25">
      <c r="B3871" s="3">
        <v>42314</v>
      </c>
      <c r="C3871">
        <v>405.73</v>
      </c>
      <c r="D3871">
        <v>5.5330000000000004</v>
      </c>
      <c r="E3871">
        <v>93.58</v>
      </c>
      <c r="F3871">
        <v>97.174800000000005</v>
      </c>
      <c r="G3871">
        <v>99.168000000000006</v>
      </c>
      <c r="H3871">
        <v>1142</v>
      </c>
      <c r="I3871">
        <v>1.0741000000000001</v>
      </c>
      <c r="J3871">
        <v>6.3535000000000004</v>
      </c>
      <c r="K3871">
        <v>305.63810000000001</v>
      </c>
      <c r="L3871" t="str">
        <v>#N/A N/A</v>
      </c>
      <c r="M3871" t="str">
        <v>#N/A N/A</v>
      </c>
      <c r="N3871">
        <v>1089.8</v>
      </c>
      <c r="O3871">
        <v>2.371</v>
      </c>
      <c r="P3871">
        <v>7.27</v>
      </c>
      <c r="Q3871">
        <v>5.52</v>
      </c>
      <c r="R3871">
        <v>1.55</v>
      </c>
      <c r="S3871">
        <v>2.14</v>
      </c>
      <c r="T3871">
        <v>1.8</v>
      </c>
      <c r="U3871">
        <v>631</v>
      </c>
      <c r="V3871">
        <v>2099.1999999999998</v>
      </c>
      <c r="W3871">
        <v>5147.12</v>
      </c>
      <c r="X3871">
        <v>10555.97</v>
      </c>
      <c r="Y3871">
        <v>2041.07</v>
      </c>
      <c r="Z3871">
        <v>19265.599999999999</v>
      </c>
    </row>
    <row r="3872" spans="2:26" x14ac:dyDescent="0.25">
      <c r="B3872" s="3">
        <v>42313</v>
      </c>
      <c r="C3872">
        <v>406.13</v>
      </c>
      <c r="D3872">
        <v>5.5364000000000004</v>
      </c>
      <c r="E3872">
        <v>93.63</v>
      </c>
      <c r="F3872">
        <v>97.154499999999999</v>
      </c>
      <c r="G3872">
        <v>97.936000000000007</v>
      </c>
      <c r="H3872">
        <v>1138.4000000000001</v>
      </c>
      <c r="I3872">
        <v>1.0884</v>
      </c>
      <c r="J3872">
        <v>6.3460999999999999</v>
      </c>
      <c r="K3872">
        <v>301.04899999999998</v>
      </c>
      <c r="L3872" t="str">
        <v>#N/A N/A</v>
      </c>
      <c r="M3872" t="str">
        <v>#N/A N/A</v>
      </c>
      <c r="N3872">
        <v>1103.92</v>
      </c>
      <c r="O3872">
        <v>2.3639999999999999</v>
      </c>
      <c r="P3872">
        <v>7.2450000000000001</v>
      </c>
      <c r="Q3872">
        <v>5.51</v>
      </c>
      <c r="R3872">
        <v>1.55</v>
      </c>
      <c r="S3872">
        <v>2.15</v>
      </c>
      <c r="T3872">
        <v>1.8</v>
      </c>
      <c r="U3872">
        <v>640</v>
      </c>
      <c r="V3872">
        <v>2099.9299999999998</v>
      </c>
      <c r="W3872">
        <v>5127.74</v>
      </c>
      <c r="X3872">
        <v>10617.67</v>
      </c>
      <c r="Y3872">
        <v>2049.41</v>
      </c>
      <c r="Z3872">
        <v>19116.41</v>
      </c>
    </row>
    <row r="3873" spans="2:26" x14ac:dyDescent="0.25">
      <c r="B3873" s="3">
        <v>42312</v>
      </c>
      <c r="C3873">
        <v>403.2</v>
      </c>
      <c r="D3873">
        <v>5.4916</v>
      </c>
      <c r="E3873">
        <v>93.67</v>
      </c>
      <c r="F3873">
        <v>97.149799999999999</v>
      </c>
      <c r="G3873">
        <v>97.95</v>
      </c>
      <c r="H3873">
        <v>1131.95</v>
      </c>
      <c r="I3873">
        <v>1.0866</v>
      </c>
      <c r="J3873">
        <v>6.3365999999999998</v>
      </c>
      <c r="K3873">
        <v>298.67779999999999</v>
      </c>
      <c r="L3873" t="str">
        <v>#N/A N/A</v>
      </c>
      <c r="M3873" t="str">
        <v>#N/A N/A</v>
      </c>
      <c r="N3873">
        <v>1107.9000000000001</v>
      </c>
      <c r="O3873">
        <v>2.262</v>
      </c>
      <c r="P3873">
        <v>7.2450000000000001</v>
      </c>
      <c r="Q3873">
        <v>5.45</v>
      </c>
      <c r="R3873">
        <v>1.56</v>
      </c>
      <c r="S3873">
        <v>2.15</v>
      </c>
      <c r="T3873">
        <v>1.81</v>
      </c>
      <c r="U3873">
        <v>657</v>
      </c>
      <c r="V3873">
        <v>2102.31</v>
      </c>
      <c r="W3873">
        <v>5142.4799999999996</v>
      </c>
      <c r="X3873">
        <v>10560.74</v>
      </c>
      <c r="Y3873">
        <v>2052.77</v>
      </c>
      <c r="Z3873">
        <v>18926.91</v>
      </c>
    </row>
    <row r="3874" spans="2:26" x14ac:dyDescent="0.25">
      <c r="B3874" s="3">
        <v>42311</v>
      </c>
      <c r="C3874">
        <v>405.21</v>
      </c>
      <c r="D3874">
        <v>5.5366</v>
      </c>
      <c r="E3874">
        <v>93.67</v>
      </c>
      <c r="F3874">
        <v>97.090699999999998</v>
      </c>
      <c r="G3874">
        <v>97.158000000000001</v>
      </c>
      <c r="H3874">
        <v>1133</v>
      </c>
      <c r="I3874">
        <v>1.0964</v>
      </c>
      <c r="J3874">
        <v>6.3362999999999996</v>
      </c>
      <c r="K3874">
        <v>299.61959999999999</v>
      </c>
      <c r="L3874" t="str">
        <v>#N/A N/A</v>
      </c>
      <c r="M3874" t="str">
        <v>#N/A N/A</v>
      </c>
      <c r="N3874">
        <v>1117.79</v>
      </c>
      <c r="O3874">
        <v>2.2530000000000001</v>
      </c>
      <c r="P3874">
        <v>7.2450000000000001</v>
      </c>
      <c r="Q3874">
        <v>5.48</v>
      </c>
      <c r="R3874">
        <v>1.58</v>
      </c>
      <c r="S3874">
        <v>2.17</v>
      </c>
      <c r="T3874">
        <v>1.82</v>
      </c>
      <c r="U3874">
        <v>680</v>
      </c>
      <c r="V3874">
        <v>2109.79</v>
      </c>
      <c r="W3874">
        <v>5145.13</v>
      </c>
      <c r="X3874">
        <v>10283.42</v>
      </c>
      <c r="Y3874">
        <v>2048.4</v>
      </c>
      <c r="Z3874">
        <v>18683.240000000002</v>
      </c>
    </row>
    <row r="3875" spans="2:26" x14ac:dyDescent="0.25">
      <c r="B3875" s="3">
        <v>42310</v>
      </c>
      <c r="C3875">
        <v>415.9</v>
      </c>
      <c r="D3875">
        <v>5.6173999999999999</v>
      </c>
      <c r="E3875">
        <v>93.68</v>
      </c>
      <c r="F3875">
        <v>97.053399999999996</v>
      </c>
      <c r="G3875">
        <v>96.927999999999997</v>
      </c>
      <c r="H3875">
        <v>1136.95</v>
      </c>
      <c r="I3875">
        <v>1.1015999999999999</v>
      </c>
      <c r="J3875">
        <v>6.3372999999999999</v>
      </c>
      <c r="K3875">
        <v>295.15620000000001</v>
      </c>
      <c r="L3875" t="str">
        <v>#N/A N/A</v>
      </c>
      <c r="M3875" t="str">
        <v>#N/A N/A</v>
      </c>
      <c r="N3875">
        <v>1133.8399999999999</v>
      </c>
      <c r="O3875">
        <v>2.2559999999999998</v>
      </c>
      <c r="P3875">
        <v>7.125</v>
      </c>
      <c r="Q3875">
        <v>5.55</v>
      </c>
      <c r="R3875">
        <v>1.59</v>
      </c>
      <c r="S3875">
        <v>2.1800000000000002</v>
      </c>
      <c r="T3875">
        <v>1.83</v>
      </c>
      <c r="U3875">
        <v>706</v>
      </c>
      <c r="V3875">
        <v>2104.0500000000002</v>
      </c>
      <c r="W3875">
        <v>5127.1499999999996</v>
      </c>
      <c r="X3875">
        <v>10240.33</v>
      </c>
      <c r="Y3875">
        <v>2035.24</v>
      </c>
      <c r="Z3875">
        <v>18683.240000000002</v>
      </c>
    </row>
    <row r="3876" spans="2:26" x14ac:dyDescent="0.25">
      <c r="B3876" s="3">
        <v>42309</v>
      </c>
      <c r="C3876">
        <v>422.24</v>
      </c>
      <c r="D3876">
        <v>5.7026000000000003</v>
      </c>
      <c r="E3876">
        <v>93.68</v>
      </c>
      <c r="F3876">
        <v>97.046000000000006</v>
      </c>
      <c r="G3876">
        <v>96.945999999999998</v>
      </c>
      <c r="H3876">
        <v>1140.2</v>
      </c>
      <c r="I3876">
        <v>1.1006</v>
      </c>
      <c r="J3876">
        <v>6.3174999999999999</v>
      </c>
      <c r="K3876">
        <v>295.91460000000001</v>
      </c>
      <c r="L3876" t="str">
        <v>#N/A N/A</v>
      </c>
      <c r="M3876" t="str">
        <v>#N/A N/A</v>
      </c>
      <c r="N3876">
        <v>1142.1099999999999</v>
      </c>
      <c r="O3876">
        <v>2.3210000000000002</v>
      </c>
      <c r="P3876">
        <v>7.125</v>
      </c>
      <c r="Q3876">
        <v>5.6</v>
      </c>
      <c r="R3876">
        <v>1.59</v>
      </c>
      <c r="S3876">
        <v>2.1800000000000002</v>
      </c>
      <c r="T3876">
        <v>1.83</v>
      </c>
      <c r="U3876">
        <v>721</v>
      </c>
      <c r="V3876">
        <v>2079.36</v>
      </c>
      <c r="W3876">
        <v>5053.75</v>
      </c>
      <c r="X3876">
        <v>10396.58</v>
      </c>
      <c r="Y3876">
        <v>2029.47</v>
      </c>
      <c r="Z3876">
        <v>19083.099999999999</v>
      </c>
    </row>
    <row r="3877" spans="2:26" x14ac:dyDescent="0.25">
      <c r="B3877" s="3">
        <v>42308</v>
      </c>
      <c r="C3877">
        <v>422.24</v>
      </c>
      <c r="D3877">
        <v>5.7026000000000003</v>
      </c>
      <c r="E3877">
        <v>93.68</v>
      </c>
      <c r="F3877">
        <v>97.046000000000006</v>
      </c>
      <c r="G3877">
        <v>96.945999999999998</v>
      </c>
      <c r="H3877">
        <v>1140.2</v>
      </c>
      <c r="I3877">
        <v>1.1006</v>
      </c>
      <c r="J3877">
        <v>6.3174999999999999</v>
      </c>
      <c r="K3877">
        <v>295.91460000000001</v>
      </c>
      <c r="L3877" t="str">
        <v>#N/A N/A</v>
      </c>
      <c r="M3877" t="str">
        <v>#N/A N/A</v>
      </c>
      <c r="N3877">
        <v>1142.1099999999999</v>
      </c>
      <c r="O3877">
        <v>2.3210000000000002</v>
      </c>
      <c r="P3877">
        <v>7.125</v>
      </c>
      <c r="Q3877">
        <v>5.6</v>
      </c>
      <c r="R3877">
        <v>1.59</v>
      </c>
      <c r="S3877">
        <v>2.1800000000000002</v>
      </c>
      <c r="T3877">
        <v>1.83</v>
      </c>
      <c r="U3877">
        <v>721</v>
      </c>
      <c r="V3877">
        <v>2079.36</v>
      </c>
      <c r="W3877">
        <v>5053.75</v>
      </c>
      <c r="X3877">
        <v>10396.58</v>
      </c>
      <c r="Y3877">
        <v>2029.47</v>
      </c>
      <c r="Z3877">
        <v>19083.099999999999</v>
      </c>
    </row>
    <row r="3878" spans="2:26" x14ac:dyDescent="0.25">
      <c r="B3878" s="3">
        <v>42307</v>
      </c>
      <c r="C3878">
        <v>422.24</v>
      </c>
      <c r="D3878">
        <v>5.7026000000000003</v>
      </c>
      <c r="E3878">
        <v>93.64</v>
      </c>
      <c r="F3878">
        <v>97.046000000000006</v>
      </c>
      <c r="G3878">
        <v>96.945999999999998</v>
      </c>
      <c r="H3878">
        <v>1140.2</v>
      </c>
      <c r="I3878">
        <v>1.1006</v>
      </c>
      <c r="J3878">
        <v>6.3174999999999999</v>
      </c>
      <c r="K3878">
        <v>295.91460000000001</v>
      </c>
      <c r="L3878" t="str">
        <v>#N/A N/A</v>
      </c>
      <c r="M3878" t="str">
        <v>#N/A N/A</v>
      </c>
      <c r="N3878">
        <v>1142.1099999999999</v>
      </c>
      <c r="O3878">
        <v>2.3210000000000002</v>
      </c>
      <c r="P3878">
        <v>7.125</v>
      </c>
      <c r="Q3878">
        <v>5.6</v>
      </c>
      <c r="R3878">
        <v>1.59</v>
      </c>
      <c r="S3878">
        <v>2.1800000000000002</v>
      </c>
      <c r="T3878">
        <v>1.83</v>
      </c>
      <c r="U3878">
        <v>721</v>
      </c>
      <c r="V3878">
        <v>2079.36</v>
      </c>
      <c r="W3878">
        <v>5053.75</v>
      </c>
      <c r="X3878">
        <v>10396.58</v>
      </c>
      <c r="Y3878">
        <v>2029.47</v>
      </c>
      <c r="Z3878">
        <v>19083.099999999999</v>
      </c>
    </row>
    <row r="3879" spans="2:26" x14ac:dyDescent="0.25">
      <c r="B3879" s="3">
        <v>42306</v>
      </c>
      <c r="C3879">
        <v>420.53</v>
      </c>
      <c r="D3879">
        <v>5.7243000000000004</v>
      </c>
      <c r="E3879">
        <v>93.74</v>
      </c>
      <c r="F3879">
        <v>97.0732</v>
      </c>
      <c r="G3879">
        <v>97.281999999999996</v>
      </c>
      <c r="H3879">
        <v>1142.2</v>
      </c>
      <c r="I3879">
        <v>1.0976999999999999</v>
      </c>
      <c r="J3879">
        <v>6.3563999999999998</v>
      </c>
      <c r="K3879">
        <v>296.59699999999998</v>
      </c>
      <c r="L3879" t="str">
        <v>#N/A N/A</v>
      </c>
      <c r="M3879" t="str">
        <v>#N/A N/A</v>
      </c>
      <c r="N3879">
        <v>1145.97</v>
      </c>
      <c r="O3879">
        <v>2.2570000000000001</v>
      </c>
      <c r="P3879">
        <v>7.1</v>
      </c>
      <c r="Q3879">
        <v>5.63</v>
      </c>
      <c r="R3879">
        <v>1.59</v>
      </c>
      <c r="S3879">
        <v>2.1800000000000002</v>
      </c>
      <c r="T3879">
        <v>1.85</v>
      </c>
      <c r="U3879">
        <v>728</v>
      </c>
      <c r="V3879">
        <v>2089.41</v>
      </c>
      <c r="W3879">
        <v>5074.2700000000004</v>
      </c>
      <c r="X3879">
        <v>10439.379999999999</v>
      </c>
      <c r="Y3879">
        <v>2034.16</v>
      </c>
      <c r="Z3879">
        <v>18935.71</v>
      </c>
    </row>
    <row r="3880" spans="2:26" x14ac:dyDescent="0.25">
      <c r="B3880" s="3">
        <v>42305</v>
      </c>
      <c r="C3880">
        <v>424.28</v>
      </c>
      <c r="D3880">
        <v>5.8018000000000001</v>
      </c>
      <c r="E3880">
        <v>93.77</v>
      </c>
      <c r="F3880">
        <v>97.062299999999993</v>
      </c>
      <c r="G3880">
        <v>97.781999999999996</v>
      </c>
      <c r="H3880">
        <v>1130.9000000000001</v>
      </c>
      <c r="I3880">
        <v>1.0923</v>
      </c>
      <c r="J3880">
        <v>6.3585000000000003</v>
      </c>
      <c r="K3880">
        <v>292.90820000000002</v>
      </c>
      <c r="L3880" t="str">
        <v>#N/A N/A</v>
      </c>
      <c r="M3880" t="str">
        <v>#N/A N/A</v>
      </c>
      <c r="N3880">
        <v>1156.0999999999999</v>
      </c>
      <c r="O3880">
        <v>2.0329999999999999</v>
      </c>
      <c r="P3880">
        <v>7.1</v>
      </c>
      <c r="Q3880">
        <v>5.72</v>
      </c>
      <c r="R3880">
        <v>1.59</v>
      </c>
      <c r="S3880">
        <v>2.1800000000000002</v>
      </c>
      <c r="T3880">
        <v>1.85</v>
      </c>
      <c r="U3880">
        <v>736</v>
      </c>
      <c r="V3880">
        <v>2090.35</v>
      </c>
      <c r="W3880">
        <v>5095.6899999999996</v>
      </c>
      <c r="X3880">
        <v>10558.47</v>
      </c>
      <c r="Y3880">
        <v>2042.51</v>
      </c>
      <c r="Z3880">
        <v>18903.02</v>
      </c>
    </row>
    <row r="3881" spans="2:26" x14ac:dyDescent="0.25">
      <c r="B3881" s="3">
        <v>42304</v>
      </c>
      <c r="C3881">
        <v>432.9</v>
      </c>
      <c r="D3881">
        <v>5.8624999999999998</v>
      </c>
      <c r="E3881">
        <v>93.8</v>
      </c>
      <c r="F3881">
        <v>97.033299999999997</v>
      </c>
      <c r="G3881">
        <v>96.906000000000006</v>
      </c>
      <c r="H3881">
        <v>1130.9000000000001</v>
      </c>
      <c r="I3881">
        <v>1.1051</v>
      </c>
      <c r="J3881">
        <v>6.3525</v>
      </c>
      <c r="K3881">
        <v>292.22730000000001</v>
      </c>
      <c r="L3881" t="str">
        <v>#N/A N/A</v>
      </c>
      <c r="M3881" t="str">
        <v>#N/A N/A</v>
      </c>
      <c r="N3881">
        <v>1166.8800000000001</v>
      </c>
      <c r="O3881">
        <v>2.0920000000000001</v>
      </c>
      <c r="P3881">
        <v>7.1</v>
      </c>
      <c r="Q3881">
        <v>5.81</v>
      </c>
      <c r="R3881">
        <v>1.59</v>
      </c>
      <c r="S3881">
        <v>2.17</v>
      </c>
      <c r="T3881">
        <v>1.87</v>
      </c>
      <c r="U3881">
        <v>739</v>
      </c>
      <c r="V3881">
        <v>2065.89</v>
      </c>
      <c r="W3881">
        <v>5030.1499999999996</v>
      </c>
      <c r="X3881">
        <v>10714.79</v>
      </c>
      <c r="Y3881">
        <v>2044.65</v>
      </c>
      <c r="Z3881">
        <v>18777.04</v>
      </c>
    </row>
    <row r="3882" spans="2:26" x14ac:dyDescent="0.25">
      <c r="B3882" s="3">
        <v>42303</v>
      </c>
      <c r="C3882">
        <v>425.29</v>
      </c>
      <c r="D3882">
        <v>5.8010999999999999</v>
      </c>
      <c r="E3882">
        <v>93.86</v>
      </c>
      <c r="F3882">
        <v>97.025499999999994</v>
      </c>
      <c r="G3882">
        <v>96.861000000000004</v>
      </c>
      <c r="H3882">
        <v>1133.8</v>
      </c>
      <c r="I3882">
        <v>1.1057999999999999</v>
      </c>
      <c r="J3882">
        <v>6.3522999999999996</v>
      </c>
      <c r="K3882">
        <v>289.20389999999998</v>
      </c>
      <c r="L3882" t="str">
        <v>#N/A N/A</v>
      </c>
      <c r="M3882" t="str">
        <v>#N/A N/A</v>
      </c>
      <c r="N3882">
        <v>1163.04</v>
      </c>
      <c r="O3882">
        <v>2.0619999999999998</v>
      </c>
      <c r="P3882">
        <v>7.1</v>
      </c>
      <c r="Q3882">
        <v>5.73</v>
      </c>
      <c r="R3882">
        <v>1.58</v>
      </c>
      <c r="S3882">
        <v>2.16</v>
      </c>
      <c r="T3882">
        <v>1.86</v>
      </c>
      <c r="U3882">
        <v>759</v>
      </c>
      <c r="V3882">
        <v>2071.1799999999998</v>
      </c>
      <c r="W3882">
        <v>5034.7</v>
      </c>
      <c r="X3882">
        <v>10747.68</v>
      </c>
      <c r="Y3882">
        <v>2048.08</v>
      </c>
      <c r="Z3882">
        <v>18947.12</v>
      </c>
    </row>
    <row r="3883" spans="2:26" x14ac:dyDescent="0.25">
      <c r="B3883" s="3">
        <v>42302</v>
      </c>
      <c r="C3883">
        <v>425.93</v>
      </c>
      <c r="D3883">
        <v>5.8173000000000004</v>
      </c>
      <c r="E3883">
        <v>93.85</v>
      </c>
      <c r="F3883">
        <v>96.956800000000001</v>
      </c>
      <c r="G3883">
        <v>97.126999999999995</v>
      </c>
      <c r="H3883">
        <v>1124.8499999999999</v>
      </c>
      <c r="I3883">
        <v>1.1017999999999999</v>
      </c>
      <c r="J3883">
        <v>6.3506</v>
      </c>
      <c r="K3883">
        <v>292.69569999999999</v>
      </c>
      <c r="L3883" t="str">
        <v>#N/A N/A</v>
      </c>
      <c r="M3883" t="str">
        <v>#N/A N/A</v>
      </c>
      <c r="N3883">
        <v>1164.45</v>
      </c>
      <c r="O3883">
        <v>2.286</v>
      </c>
      <c r="P3883">
        <v>7.0650000000000004</v>
      </c>
      <c r="Q3883">
        <v>5.73</v>
      </c>
      <c r="R3883">
        <v>1.59</v>
      </c>
      <c r="S3883">
        <v>2.1800000000000002</v>
      </c>
      <c r="T3883">
        <v>1.87</v>
      </c>
      <c r="U3883">
        <v>774</v>
      </c>
      <c r="V3883">
        <v>2075.15</v>
      </c>
      <c r="W3883">
        <v>5031.8599999999997</v>
      </c>
      <c r="X3883">
        <v>10742.04</v>
      </c>
      <c r="Y3883">
        <v>2040.4</v>
      </c>
      <c r="Z3883">
        <v>18825.3</v>
      </c>
    </row>
    <row r="3884" spans="2:26" x14ac:dyDescent="0.25">
      <c r="B3884" s="3">
        <v>42301</v>
      </c>
      <c r="C3884">
        <v>425.93</v>
      </c>
      <c r="D3884">
        <v>5.8173000000000004</v>
      </c>
      <c r="E3884">
        <v>93.85</v>
      </c>
      <c r="F3884">
        <v>96.956800000000001</v>
      </c>
      <c r="G3884">
        <v>97.126999999999995</v>
      </c>
      <c r="H3884">
        <v>1124.8499999999999</v>
      </c>
      <c r="I3884">
        <v>1.1017999999999999</v>
      </c>
      <c r="J3884">
        <v>6.3506</v>
      </c>
      <c r="K3884">
        <v>292.69569999999999</v>
      </c>
      <c r="L3884" t="str">
        <v>#N/A N/A</v>
      </c>
      <c r="M3884" t="str">
        <v>#N/A N/A</v>
      </c>
      <c r="N3884">
        <v>1164.45</v>
      </c>
      <c r="O3884">
        <v>2.286</v>
      </c>
      <c r="P3884">
        <v>7.0650000000000004</v>
      </c>
      <c r="Q3884">
        <v>5.73</v>
      </c>
      <c r="R3884">
        <v>1.59</v>
      </c>
      <c r="S3884">
        <v>2.1800000000000002</v>
      </c>
      <c r="T3884">
        <v>1.87</v>
      </c>
      <c r="U3884">
        <v>774</v>
      </c>
      <c r="V3884">
        <v>2075.15</v>
      </c>
      <c r="W3884">
        <v>5031.8599999999997</v>
      </c>
      <c r="X3884">
        <v>10742.04</v>
      </c>
      <c r="Y3884">
        <v>2040.4</v>
      </c>
      <c r="Z3884">
        <v>18825.3</v>
      </c>
    </row>
    <row r="3885" spans="2:26" x14ac:dyDescent="0.25">
      <c r="B3885" s="3">
        <v>42300</v>
      </c>
      <c r="C3885">
        <v>425.93</v>
      </c>
      <c r="D3885">
        <v>5.8173000000000004</v>
      </c>
      <c r="E3885">
        <v>93.82</v>
      </c>
      <c r="F3885">
        <v>96.956800000000001</v>
      </c>
      <c r="G3885">
        <v>97.126999999999995</v>
      </c>
      <c r="H3885">
        <v>1124.8499999999999</v>
      </c>
      <c r="I3885">
        <v>1.1017999999999999</v>
      </c>
      <c r="J3885">
        <v>6.3506</v>
      </c>
      <c r="K3885">
        <v>292.69569999999999</v>
      </c>
      <c r="L3885" t="str">
        <v>#N/A N/A</v>
      </c>
      <c r="M3885" t="str">
        <v>#N/A N/A</v>
      </c>
      <c r="N3885">
        <v>1164.45</v>
      </c>
      <c r="O3885">
        <v>2.286</v>
      </c>
      <c r="P3885">
        <v>7.0650000000000004</v>
      </c>
      <c r="Q3885">
        <v>5.73</v>
      </c>
      <c r="R3885">
        <v>1.59</v>
      </c>
      <c r="S3885">
        <v>2.1800000000000002</v>
      </c>
      <c r="T3885">
        <v>1.87</v>
      </c>
      <c r="U3885">
        <v>774</v>
      </c>
      <c r="V3885">
        <v>2075.15</v>
      </c>
      <c r="W3885">
        <v>5031.8599999999997</v>
      </c>
      <c r="X3885">
        <v>10742.04</v>
      </c>
      <c r="Y3885">
        <v>2040.4</v>
      </c>
      <c r="Z3885">
        <v>18825.3</v>
      </c>
    </row>
    <row r="3886" spans="2:26" x14ac:dyDescent="0.25">
      <c r="B3886" s="3">
        <v>42299</v>
      </c>
      <c r="C3886">
        <v>434.63</v>
      </c>
      <c r="D3886">
        <v>5.9313000000000002</v>
      </c>
      <c r="E3886">
        <v>93.83</v>
      </c>
      <c r="F3886">
        <v>97.002899999999997</v>
      </c>
      <c r="G3886">
        <v>96.378</v>
      </c>
      <c r="H3886">
        <v>1138.55</v>
      </c>
      <c r="I3886">
        <v>1.1109</v>
      </c>
      <c r="J3886">
        <v>6.3579999999999997</v>
      </c>
      <c r="K3886">
        <v>289.18349999999998</v>
      </c>
      <c r="L3886" t="str">
        <v>#N/A N/A</v>
      </c>
      <c r="M3886" t="str">
        <v>#N/A N/A</v>
      </c>
      <c r="N3886">
        <v>1166.05</v>
      </c>
      <c r="O3886">
        <v>2.3860000000000001</v>
      </c>
      <c r="P3886">
        <v>7.03</v>
      </c>
      <c r="Q3886">
        <v>5.85</v>
      </c>
      <c r="R3886">
        <v>1.61</v>
      </c>
      <c r="S3886">
        <v>2.2000000000000002</v>
      </c>
      <c r="T3886">
        <v>1.88</v>
      </c>
      <c r="U3886">
        <v>786</v>
      </c>
      <c r="V3886">
        <v>2052.5100000000002</v>
      </c>
      <c r="W3886">
        <v>4920.05</v>
      </c>
      <c r="X3886">
        <v>10600.52</v>
      </c>
      <c r="Y3886">
        <v>2023</v>
      </c>
      <c r="Z3886">
        <v>18435.87</v>
      </c>
    </row>
    <row r="3887" spans="2:26" x14ac:dyDescent="0.25">
      <c r="B3887" s="3">
        <v>42298</v>
      </c>
      <c r="C3887">
        <v>438.13</v>
      </c>
      <c r="D3887">
        <v>5.9179000000000004</v>
      </c>
      <c r="E3887">
        <v>93.86</v>
      </c>
      <c r="F3887">
        <v>96.957800000000006</v>
      </c>
      <c r="G3887">
        <v>95.034999999999997</v>
      </c>
      <c r="H3887">
        <v>1132.3800000000001</v>
      </c>
      <c r="I3887">
        <v>1.1338999999999999</v>
      </c>
      <c r="J3887">
        <v>6.3491999999999997</v>
      </c>
      <c r="K3887">
        <v>289.2552</v>
      </c>
      <c r="L3887" t="str">
        <v>#N/A N/A</v>
      </c>
      <c r="M3887" t="str">
        <v>#N/A N/A</v>
      </c>
      <c r="N3887">
        <v>1167.18</v>
      </c>
      <c r="O3887">
        <v>2.4039999999999999</v>
      </c>
      <c r="P3887">
        <v>7.03</v>
      </c>
      <c r="Q3887">
        <v>5.83</v>
      </c>
      <c r="R3887">
        <v>1.62</v>
      </c>
      <c r="S3887">
        <v>2.2200000000000002</v>
      </c>
      <c r="T3887">
        <v>1.89</v>
      </c>
      <c r="U3887">
        <v>780</v>
      </c>
      <c r="V3887">
        <v>2018.94</v>
      </c>
      <c r="W3887">
        <v>4840.12</v>
      </c>
      <c r="X3887">
        <v>10649.45</v>
      </c>
      <c r="Y3887">
        <v>2042.98</v>
      </c>
      <c r="Z3887">
        <v>18554.28</v>
      </c>
    </row>
    <row r="3888" spans="2:26" x14ac:dyDescent="0.25">
      <c r="B3888" s="3">
        <v>42297</v>
      </c>
      <c r="C3888">
        <v>430.35</v>
      </c>
      <c r="D3888">
        <v>5.8924000000000003</v>
      </c>
      <c r="E3888">
        <v>93.87</v>
      </c>
      <c r="F3888">
        <v>96.918199999999999</v>
      </c>
      <c r="G3888">
        <v>94.912999999999997</v>
      </c>
      <c r="H3888">
        <v>1130.8499999999999</v>
      </c>
      <c r="I3888">
        <v>1.1346000000000001</v>
      </c>
      <c r="J3888">
        <v>6.3483999999999998</v>
      </c>
      <c r="K3888">
        <v>289.54939999999999</v>
      </c>
      <c r="L3888" t="str">
        <v>#N/A N/A</v>
      </c>
      <c r="M3888" t="str">
        <v>#N/A N/A</v>
      </c>
      <c r="N3888">
        <v>1176.04</v>
      </c>
      <c r="O3888">
        <v>2.476</v>
      </c>
      <c r="P3888">
        <v>7.03</v>
      </c>
      <c r="Q3888">
        <v>5.82</v>
      </c>
      <c r="R3888">
        <v>1.63</v>
      </c>
      <c r="S3888">
        <v>2.23</v>
      </c>
      <c r="T3888">
        <v>1.89</v>
      </c>
      <c r="U3888">
        <v>762</v>
      </c>
      <c r="V3888">
        <v>2030.77</v>
      </c>
      <c r="W3888">
        <v>4880.97</v>
      </c>
      <c r="X3888">
        <v>10649.45</v>
      </c>
      <c r="Y3888">
        <v>2039.36</v>
      </c>
      <c r="Z3888">
        <v>18207.150000000001</v>
      </c>
    </row>
    <row r="3889" spans="2:26" x14ac:dyDescent="0.25">
      <c r="B3889" s="3">
        <v>42296</v>
      </c>
      <c r="C3889">
        <v>429.5</v>
      </c>
      <c r="D3889">
        <v>5.9644000000000004</v>
      </c>
      <c r="E3889">
        <v>93.9</v>
      </c>
      <c r="F3889">
        <v>96.899500000000003</v>
      </c>
      <c r="G3889">
        <v>94.927999999999997</v>
      </c>
      <c r="H3889">
        <v>1121.2</v>
      </c>
      <c r="I3889">
        <v>1.1327</v>
      </c>
      <c r="J3889">
        <v>6.3604000000000003</v>
      </c>
      <c r="K3889">
        <v>291.3252</v>
      </c>
      <c r="L3889" t="str">
        <v>#N/A N/A</v>
      </c>
      <c r="M3889" t="str">
        <v>#N/A N/A</v>
      </c>
      <c r="N3889">
        <v>1170.79</v>
      </c>
      <c r="O3889">
        <v>2.4420000000000002</v>
      </c>
      <c r="P3889">
        <v>6.85</v>
      </c>
      <c r="Q3889">
        <v>5.91</v>
      </c>
      <c r="R3889">
        <v>1.64</v>
      </c>
      <c r="S3889">
        <v>2.2400000000000002</v>
      </c>
      <c r="T3889">
        <v>1.9</v>
      </c>
      <c r="U3889">
        <v>747</v>
      </c>
      <c r="V3889">
        <v>2033.66</v>
      </c>
      <c r="W3889">
        <v>4905.47</v>
      </c>
      <c r="X3889">
        <v>10688.54</v>
      </c>
      <c r="Y3889">
        <v>2030.27</v>
      </c>
      <c r="Z3889">
        <v>18131.23</v>
      </c>
    </row>
    <row r="3890" spans="2:26" x14ac:dyDescent="0.25">
      <c r="B3890" s="3">
        <v>42295</v>
      </c>
      <c r="C3890">
        <v>427.8</v>
      </c>
      <c r="D3890">
        <v>5.9865000000000004</v>
      </c>
      <c r="E3890">
        <v>93.88</v>
      </c>
      <c r="F3890">
        <v>96.915700000000001</v>
      </c>
      <c r="G3890">
        <v>94.54</v>
      </c>
      <c r="H3890">
        <v>1129.4000000000001</v>
      </c>
      <c r="I3890">
        <v>1.1348</v>
      </c>
      <c r="J3890">
        <v>6.3537999999999997</v>
      </c>
      <c r="K3890">
        <v>288.1925</v>
      </c>
      <c r="L3890" t="str">
        <v>#N/A N/A</v>
      </c>
      <c r="M3890" t="str">
        <v>#N/A N/A</v>
      </c>
      <c r="N3890">
        <v>1177.3</v>
      </c>
      <c r="O3890">
        <v>2.4300000000000002</v>
      </c>
      <c r="P3890">
        <v>6.8</v>
      </c>
      <c r="Q3890">
        <v>5.94</v>
      </c>
      <c r="R3890">
        <v>1.65</v>
      </c>
      <c r="S3890">
        <v>2.25</v>
      </c>
      <c r="T3890">
        <v>1.91</v>
      </c>
      <c r="U3890">
        <v>754</v>
      </c>
      <c r="V3890">
        <v>2033.11</v>
      </c>
      <c r="W3890">
        <v>4886.6899999999996</v>
      </c>
      <c r="X3890">
        <v>10637.01</v>
      </c>
      <c r="Y3890">
        <v>2030.26</v>
      </c>
      <c r="Z3890">
        <v>18291.8</v>
      </c>
    </row>
    <row r="3891" spans="2:26" x14ac:dyDescent="0.25">
      <c r="B3891" s="3">
        <v>42294</v>
      </c>
      <c r="C3891">
        <v>427.8</v>
      </c>
      <c r="D3891">
        <v>5.9865000000000004</v>
      </c>
      <c r="E3891">
        <v>93.88</v>
      </c>
      <c r="F3891">
        <v>96.915700000000001</v>
      </c>
      <c r="G3891">
        <v>94.54</v>
      </c>
      <c r="H3891">
        <v>1129.4000000000001</v>
      </c>
      <c r="I3891">
        <v>1.1348</v>
      </c>
      <c r="J3891">
        <v>6.3537999999999997</v>
      </c>
      <c r="K3891">
        <v>288.1925</v>
      </c>
      <c r="L3891" t="str">
        <v>#N/A N/A</v>
      </c>
      <c r="M3891" t="str">
        <v>#N/A N/A</v>
      </c>
      <c r="N3891">
        <v>1177.3</v>
      </c>
      <c r="O3891">
        <v>2.4300000000000002</v>
      </c>
      <c r="P3891">
        <v>6.8</v>
      </c>
      <c r="Q3891">
        <v>5.94</v>
      </c>
      <c r="R3891">
        <v>1.65</v>
      </c>
      <c r="S3891">
        <v>2.25</v>
      </c>
      <c r="T3891">
        <v>1.91</v>
      </c>
      <c r="U3891">
        <v>754</v>
      </c>
      <c r="V3891">
        <v>2033.11</v>
      </c>
      <c r="W3891">
        <v>4886.6899999999996</v>
      </c>
      <c r="X3891">
        <v>10637.01</v>
      </c>
      <c r="Y3891">
        <v>2030.26</v>
      </c>
      <c r="Z3891">
        <v>18291.8</v>
      </c>
    </row>
    <row r="3892" spans="2:26" x14ac:dyDescent="0.25">
      <c r="B3892" s="3">
        <v>42293</v>
      </c>
      <c r="C3892">
        <v>427.8</v>
      </c>
      <c r="D3892">
        <v>5.9865000000000004</v>
      </c>
      <c r="E3892">
        <v>93.84</v>
      </c>
      <c r="F3892">
        <v>96.915700000000001</v>
      </c>
      <c r="G3892">
        <v>94.54</v>
      </c>
      <c r="H3892">
        <v>1129.4000000000001</v>
      </c>
      <c r="I3892">
        <v>1.1348</v>
      </c>
      <c r="J3892">
        <v>6.3537999999999997</v>
      </c>
      <c r="K3892">
        <v>288.1925</v>
      </c>
      <c r="L3892" t="str">
        <v>#N/A N/A</v>
      </c>
      <c r="M3892" t="str">
        <v>#N/A N/A</v>
      </c>
      <c r="N3892">
        <v>1177.3</v>
      </c>
      <c r="O3892">
        <v>2.4300000000000002</v>
      </c>
      <c r="P3892">
        <v>6.8</v>
      </c>
      <c r="Q3892">
        <v>5.94</v>
      </c>
      <c r="R3892">
        <v>1.65</v>
      </c>
      <c r="S3892">
        <v>2.25</v>
      </c>
      <c r="T3892">
        <v>1.91</v>
      </c>
      <c r="U3892">
        <v>754</v>
      </c>
      <c r="V3892">
        <v>2033.11</v>
      </c>
      <c r="W3892">
        <v>4886.6899999999996</v>
      </c>
      <c r="X3892">
        <v>10637.01</v>
      </c>
      <c r="Y3892">
        <v>2030.26</v>
      </c>
      <c r="Z3892">
        <v>18291.8</v>
      </c>
    </row>
    <row r="3893" spans="2:26" x14ac:dyDescent="0.25">
      <c r="B3893" s="3">
        <v>42292</v>
      </c>
      <c r="C3893">
        <v>435.22</v>
      </c>
      <c r="D3893">
        <v>6.0567000000000002</v>
      </c>
      <c r="E3893">
        <v>93.85</v>
      </c>
      <c r="F3893">
        <v>96.939599999999999</v>
      </c>
      <c r="G3893">
        <v>94.370999999999995</v>
      </c>
      <c r="H3893">
        <v>1130.3</v>
      </c>
      <c r="I3893">
        <v>1.1386000000000001</v>
      </c>
      <c r="J3893">
        <v>6.3461999999999996</v>
      </c>
      <c r="K3893">
        <v>295.64190000000002</v>
      </c>
      <c r="L3893" t="str">
        <v>#N/A N/A</v>
      </c>
      <c r="M3893" t="str">
        <v>#N/A N/A</v>
      </c>
      <c r="N3893">
        <v>1183.0999999999999</v>
      </c>
      <c r="O3893">
        <v>2.4529999999999998</v>
      </c>
      <c r="P3893">
        <v>6.7</v>
      </c>
      <c r="Q3893">
        <v>6.01</v>
      </c>
      <c r="R3893">
        <v>1.66</v>
      </c>
      <c r="S3893">
        <v>2.25</v>
      </c>
      <c r="T3893">
        <v>1.9</v>
      </c>
      <c r="U3893">
        <v>766</v>
      </c>
      <c r="V3893">
        <v>2023.86</v>
      </c>
      <c r="W3893">
        <v>4870.1000000000004</v>
      </c>
      <c r="X3893">
        <v>10552.93</v>
      </c>
      <c r="Y3893">
        <v>2033.27</v>
      </c>
      <c r="Z3893">
        <v>18096.900000000001</v>
      </c>
    </row>
    <row r="3894" spans="2:26" x14ac:dyDescent="0.25">
      <c r="B3894" s="3">
        <v>42291</v>
      </c>
      <c r="C3894">
        <v>445.33</v>
      </c>
      <c r="D3894">
        <v>6.1146000000000003</v>
      </c>
      <c r="E3894">
        <v>93.89</v>
      </c>
      <c r="F3894">
        <v>96.983599999999996</v>
      </c>
      <c r="G3894">
        <v>93.930999999999997</v>
      </c>
      <c r="H3894">
        <v>1146.95</v>
      </c>
      <c r="I3894">
        <v>1.1474</v>
      </c>
      <c r="J3894">
        <v>6.3482000000000003</v>
      </c>
      <c r="K3894">
        <v>298.3211</v>
      </c>
      <c r="L3894" t="str">
        <v>#N/A N/A</v>
      </c>
      <c r="M3894" t="str">
        <v>#N/A N/A</v>
      </c>
      <c r="N3894">
        <v>1184.1300000000001</v>
      </c>
      <c r="O3894">
        <v>2.5179999999999998</v>
      </c>
      <c r="P3894">
        <v>6.7</v>
      </c>
      <c r="Q3894">
        <v>6.06</v>
      </c>
      <c r="R3894">
        <v>1.66</v>
      </c>
      <c r="S3894">
        <v>2.2400000000000002</v>
      </c>
      <c r="T3894">
        <v>1.91</v>
      </c>
      <c r="U3894">
        <v>787</v>
      </c>
      <c r="V3894">
        <v>1994.24</v>
      </c>
      <c r="W3894">
        <v>4782.8500000000004</v>
      </c>
      <c r="X3894">
        <v>10334.42</v>
      </c>
      <c r="Y3894">
        <v>2009.55</v>
      </c>
      <c r="Z3894">
        <v>17891</v>
      </c>
    </row>
    <row r="3895" spans="2:26" x14ac:dyDescent="0.25">
      <c r="B3895" s="3">
        <v>42290</v>
      </c>
      <c r="C3895">
        <v>440.57</v>
      </c>
      <c r="D3895">
        <v>6.0345000000000004</v>
      </c>
      <c r="E3895">
        <v>93.9</v>
      </c>
      <c r="F3895">
        <v>97.0047</v>
      </c>
      <c r="G3895">
        <v>94.759</v>
      </c>
      <c r="H3895">
        <v>1149.7</v>
      </c>
      <c r="I3895">
        <v>1.1378999999999999</v>
      </c>
      <c r="J3895">
        <v>6.3411999999999997</v>
      </c>
      <c r="K3895">
        <v>295.44110000000001</v>
      </c>
      <c r="L3895" t="str">
        <v>#N/A N/A</v>
      </c>
      <c r="M3895" t="str">
        <v>#N/A N/A</v>
      </c>
      <c r="N3895">
        <v>1168.8399999999999</v>
      </c>
      <c r="O3895">
        <v>2.4980000000000002</v>
      </c>
      <c r="P3895">
        <v>6.6950000000000003</v>
      </c>
      <c r="Q3895">
        <v>5.97</v>
      </c>
      <c r="R3895">
        <v>1.65</v>
      </c>
      <c r="S3895">
        <v>2.23</v>
      </c>
      <c r="T3895">
        <v>1.9</v>
      </c>
      <c r="U3895">
        <v>804</v>
      </c>
      <c r="V3895">
        <v>2003.69</v>
      </c>
      <c r="W3895">
        <v>4796.6099999999997</v>
      </c>
      <c r="X3895">
        <v>10437.69</v>
      </c>
      <c r="Y3895">
        <v>2019.05</v>
      </c>
      <c r="Z3895">
        <v>18234.740000000002</v>
      </c>
    </row>
    <row r="3896" spans="2:26" x14ac:dyDescent="0.25">
      <c r="B3896" s="3">
        <v>42289</v>
      </c>
      <c r="C3896">
        <v>431.91</v>
      </c>
      <c r="D3896">
        <v>5.9645999999999999</v>
      </c>
      <c r="E3896">
        <v>93.92</v>
      </c>
      <c r="F3896">
        <v>97.056600000000003</v>
      </c>
      <c r="G3896">
        <v>94.840999999999994</v>
      </c>
      <c r="H3896">
        <v>1143.7</v>
      </c>
      <c r="I3896">
        <v>1.1357999999999999</v>
      </c>
      <c r="J3896">
        <v>6.3235000000000001</v>
      </c>
      <c r="K3896">
        <v>303.8895</v>
      </c>
      <c r="L3896" t="str">
        <v>#N/A N/A</v>
      </c>
      <c r="M3896" t="str">
        <v>#N/A N/A</v>
      </c>
      <c r="N3896">
        <v>1163.8499999999999</v>
      </c>
      <c r="O3896">
        <v>2.5350000000000001</v>
      </c>
      <c r="P3896">
        <v>6.6950000000000003</v>
      </c>
      <c r="Q3896">
        <v>5.86</v>
      </c>
      <c r="R3896">
        <v>1.64</v>
      </c>
      <c r="S3896">
        <v>2.2200000000000002</v>
      </c>
      <c r="T3896">
        <v>1.9</v>
      </c>
      <c r="U3896">
        <v>809</v>
      </c>
      <c r="V3896">
        <v>2017.46</v>
      </c>
      <c r="W3896">
        <v>4838.6400000000003</v>
      </c>
      <c r="X3896">
        <v>10538.19</v>
      </c>
      <c r="Y3896">
        <v>2021.63</v>
      </c>
      <c r="Z3896">
        <v>18438.669999999998</v>
      </c>
    </row>
    <row r="3897" spans="2:26" x14ac:dyDescent="0.25">
      <c r="B3897" s="3">
        <v>42288</v>
      </c>
      <c r="C3897">
        <v>431.91</v>
      </c>
      <c r="D3897">
        <v>5.97</v>
      </c>
      <c r="E3897">
        <v>93.92</v>
      </c>
      <c r="F3897">
        <v>97.105500000000006</v>
      </c>
      <c r="G3897">
        <v>94.813000000000002</v>
      </c>
      <c r="H3897">
        <v>1159</v>
      </c>
      <c r="I3897">
        <v>1.1357999999999999</v>
      </c>
      <c r="J3897">
        <v>6.3453999999999997</v>
      </c>
      <c r="K3897">
        <v>305.26459999999997</v>
      </c>
      <c r="L3897" t="str">
        <v>#N/A N/A</v>
      </c>
      <c r="M3897" t="str">
        <v>#N/A N/A</v>
      </c>
      <c r="N3897">
        <v>1156.53</v>
      </c>
      <c r="O3897">
        <v>2.5019999999999998</v>
      </c>
      <c r="P3897">
        <v>6.6950000000000003</v>
      </c>
      <c r="Q3897">
        <v>5.86</v>
      </c>
      <c r="R3897">
        <v>1.64</v>
      </c>
      <c r="S3897">
        <v>2.2200000000000002</v>
      </c>
      <c r="T3897">
        <v>1.9</v>
      </c>
      <c r="U3897">
        <v>809</v>
      </c>
      <c r="V3897">
        <v>2014.89</v>
      </c>
      <c r="W3897">
        <v>4830.47</v>
      </c>
      <c r="X3897">
        <v>10406.790000000001</v>
      </c>
      <c r="Y3897">
        <v>2019.53</v>
      </c>
      <c r="Z3897">
        <v>18438.669999999998</v>
      </c>
    </row>
    <row r="3898" spans="2:26" x14ac:dyDescent="0.25">
      <c r="B3898" s="3">
        <v>42287</v>
      </c>
      <c r="C3898">
        <v>431.91</v>
      </c>
      <c r="D3898">
        <v>5.97</v>
      </c>
      <c r="E3898">
        <v>93.92</v>
      </c>
      <c r="F3898">
        <v>97.105500000000006</v>
      </c>
      <c r="G3898">
        <v>94.813000000000002</v>
      </c>
      <c r="H3898">
        <v>1159</v>
      </c>
      <c r="I3898">
        <v>1.1357999999999999</v>
      </c>
      <c r="J3898">
        <v>6.3453999999999997</v>
      </c>
      <c r="K3898">
        <v>305.26459999999997</v>
      </c>
      <c r="L3898" t="str">
        <v>#N/A N/A</v>
      </c>
      <c r="M3898" t="str">
        <v>#N/A N/A</v>
      </c>
      <c r="N3898">
        <v>1156.53</v>
      </c>
      <c r="O3898">
        <v>2.5019999999999998</v>
      </c>
      <c r="P3898">
        <v>6.6950000000000003</v>
      </c>
      <c r="Q3898">
        <v>5.86</v>
      </c>
      <c r="R3898">
        <v>1.64</v>
      </c>
      <c r="S3898">
        <v>2.2200000000000002</v>
      </c>
      <c r="T3898">
        <v>1.9</v>
      </c>
      <c r="U3898">
        <v>809</v>
      </c>
      <c r="V3898">
        <v>2014.89</v>
      </c>
      <c r="W3898">
        <v>4830.47</v>
      </c>
      <c r="X3898">
        <v>10406.790000000001</v>
      </c>
      <c r="Y3898">
        <v>2019.53</v>
      </c>
      <c r="Z3898">
        <v>18438.669999999998</v>
      </c>
    </row>
    <row r="3899" spans="2:26" x14ac:dyDescent="0.25">
      <c r="B3899" s="3">
        <v>42286</v>
      </c>
      <c r="C3899">
        <v>431.91</v>
      </c>
      <c r="D3899">
        <v>5.97</v>
      </c>
      <c r="E3899">
        <v>93.91</v>
      </c>
      <c r="F3899">
        <v>97.105500000000006</v>
      </c>
      <c r="G3899">
        <v>94.813000000000002</v>
      </c>
      <c r="H3899">
        <v>1159</v>
      </c>
      <c r="I3899">
        <v>1.1357999999999999</v>
      </c>
      <c r="J3899">
        <v>6.3453999999999997</v>
      </c>
      <c r="K3899">
        <v>305.26459999999997</v>
      </c>
      <c r="L3899" t="str">
        <v>#N/A N/A</v>
      </c>
      <c r="M3899" t="str">
        <v>#N/A N/A</v>
      </c>
      <c r="N3899">
        <v>1156.53</v>
      </c>
      <c r="O3899">
        <v>2.5019999999999998</v>
      </c>
      <c r="P3899">
        <v>6.6950000000000003</v>
      </c>
      <c r="Q3899">
        <v>5.86</v>
      </c>
      <c r="R3899">
        <v>1.64</v>
      </c>
      <c r="S3899">
        <v>2.2200000000000002</v>
      </c>
      <c r="T3899">
        <v>1.9</v>
      </c>
      <c r="U3899">
        <v>809</v>
      </c>
      <c r="V3899">
        <v>2014.89</v>
      </c>
      <c r="W3899">
        <v>4830.47</v>
      </c>
      <c r="X3899">
        <v>10406.790000000001</v>
      </c>
      <c r="Y3899">
        <v>2019.53</v>
      </c>
      <c r="Z3899">
        <v>18438.669999999998</v>
      </c>
    </row>
    <row r="3900" spans="2:26" x14ac:dyDescent="0.25">
      <c r="B3900" s="3">
        <v>42285</v>
      </c>
      <c r="C3900">
        <v>437.61</v>
      </c>
      <c r="D3900">
        <v>6.0763999999999996</v>
      </c>
      <c r="E3900">
        <v>93.91</v>
      </c>
      <c r="F3900">
        <v>97.118399999999994</v>
      </c>
      <c r="G3900">
        <v>95.317999999999998</v>
      </c>
      <c r="H3900">
        <v>1158.7</v>
      </c>
      <c r="I3900">
        <v>1.1275999999999999</v>
      </c>
      <c r="J3900">
        <v>6.3533999999999997</v>
      </c>
      <c r="K3900">
        <v>304.58359999999999</v>
      </c>
      <c r="L3900" t="str">
        <v>#N/A N/A</v>
      </c>
      <c r="M3900" t="str">
        <v>#N/A N/A</v>
      </c>
      <c r="N3900">
        <v>1139.01</v>
      </c>
      <c r="O3900">
        <v>2.4980000000000002</v>
      </c>
      <c r="P3900">
        <v>6.6950000000000003</v>
      </c>
      <c r="Q3900">
        <v>5.98</v>
      </c>
      <c r="R3900">
        <v>1.66</v>
      </c>
      <c r="S3900">
        <v>2.2400000000000002</v>
      </c>
      <c r="T3900">
        <v>1.9</v>
      </c>
      <c r="U3900">
        <v>817</v>
      </c>
      <c r="V3900">
        <v>2013.43</v>
      </c>
      <c r="W3900">
        <v>4810.79</v>
      </c>
      <c r="X3900">
        <v>10287.41</v>
      </c>
      <c r="Y3900">
        <v>2019.53</v>
      </c>
      <c r="Z3900">
        <v>18141.169999999998</v>
      </c>
    </row>
    <row r="3901" spans="2:26" x14ac:dyDescent="0.25">
      <c r="B3901" s="3">
        <v>42284</v>
      </c>
      <c r="C3901">
        <v>440.89</v>
      </c>
      <c r="D3901">
        <v>6.1070000000000002</v>
      </c>
      <c r="E3901">
        <v>93.9</v>
      </c>
      <c r="F3901">
        <v>97.148899999999998</v>
      </c>
      <c r="G3901">
        <v>95.497</v>
      </c>
      <c r="H3901">
        <v>1161.6500000000001</v>
      </c>
      <c r="I3901">
        <v>1.1236999999999999</v>
      </c>
      <c r="J3901">
        <v>6.3571</v>
      </c>
      <c r="K3901">
        <v>298.24740000000003</v>
      </c>
      <c r="L3901" t="str">
        <v>#N/A N/A</v>
      </c>
      <c r="M3901" t="str">
        <v>#N/A N/A</v>
      </c>
      <c r="N3901">
        <v>1145.54</v>
      </c>
      <c r="O3901">
        <v>2.4740000000000002</v>
      </c>
      <c r="P3901">
        <v>6.665</v>
      </c>
      <c r="Q3901">
        <v>6.03</v>
      </c>
      <c r="R3901">
        <v>1.66</v>
      </c>
      <c r="S3901">
        <v>2.2400000000000002</v>
      </c>
      <c r="T3901">
        <v>1.9</v>
      </c>
      <c r="U3901">
        <v>841</v>
      </c>
      <c r="V3901">
        <v>1995.83</v>
      </c>
      <c r="W3901">
        <v>4791.1499999999996</v>
      </c>
      <c r="X3901">
        <v>10394.790000000001</v>
      </c>
      <c r="Y3901">
        <v>2005.84</v>
      </c>
      <c r="Z3901">
        <v>18322.98</v>
      </c>
    </row>
    <row r="3902" spans="2:26" x14ac:dyDescent="0.25">
      <c r="B3902" s="3">
        <v>42283</v>
      </c>
      <c r="C3902">
        <v>448.09</v>
      </c>
      <c r="D3902">
        <v>6.2637</v>
      </c>
      <c r="E3902">
        <v>93.87</v>
      </c>
      <c r="F3902">
        <v>97.146699999999996</v>
      </c>
      <c r="G3902">
        <v>95.454999999999998</v>
      </c>
      <c r="H3902">
        <v>1166.05</v>
      </c>
      <c r="I3902">
        <v>1.1272</v>
      </c>
      <c r="J3902">
        <v>6.3571</v>
      </c>
      <c r="K3902">
        <v>301.44450000000001</v>
      </c>
      <c r="L3902" t="str">
        <v>#N/A N/A</v>
      </c>
      <c r="M3902" t="str">
        <v>#N/A N/A</v>
      </c>
      <c r="N3902">
        <v>1147.24</v>
      </c>
      <c r="O3902">
        <v>2.4700000000000002</v>
      </c>
      <c r="P3902">
        <v>6.665</v>
      </c>
      <c r="Q3902">
        <v>6.23</v>
      </c>
      <c r="R3902">
        <v>1.68</v>
      </c>
      <c r="S3902">
        <v>2.27</v>
      </c>
      <c r="T3902">
        <v>1.89</v>
      </c>
      <c r="U3902">
        <v>869</v>
      </c>
      <c r="V3902">
        <v>1979.92</v>
      </c>
      <c r="W3902">
        <v>4748.3599999999997</v>
      </c>
      <c r="X3902">
        <v>9931.5300000000007</v>
      </c>
      <c r="Y3902">
        <v>1990.65</v>
      </c>
      <c r="Z3902">
        <v>18186.099999999999</v>
      </c>
    </row>
    <row r="3903" spans="2:26" x14ac:dyDescent="0.25">
      <c r="B3903" s="3">
        <v>42282</v>
      </c>
      <c r="C3903">
        <v>451.91</v>
      </c>
      <c r="D3903">
        <v>6.3528000000000002</v>
      </c>
      <c r="E3903">
        <v>93.91</v>
      </c>
      <c r="F3903">
        <v>97.200199999999995</v>
      </c>
      <c r="G3903">
        <v>96.105999999999995</v>
      </c>
      <c r="H3903">
        <v>1172.25</v>
      </c>
      <c r="I3903">
        <v>1.1188</v>
      </c>
      <c r="J3903">
        <v>6.3571</v>
      </c>
      <c r="K3903">
        <v>297.02010000000001</v>
      </c>
      <c r="L3903" t="str">
        <v>#N/A N/A</v>
      </c>
      <c r="M3903" t="str">
        <v>#N/A N/A</v>
      </c>
      <c r="N3903">
        <v>1135.75</v>
      </c>
      <c r="O3903">
        <v>2.4500000000000002</v>
      </c>
      <c r="P3903">
        <v>6.665</v>
      </c>
      <c r="Q3903">
        <v>6.33</v>
      </c>
      <c r="R3903">
        <v>1.7</v>
      </c>
      <c r="S3903">
        <v>2.2999999999999998</v>
      </c>
      <c r="T3903">
        <v>1.9</v>
      </c>
      <c r="U3903">
        <v>881</v>
      </c>
      <c r="V3903">
        <v>1987.05</v>
      </c>
      <c r="W3903">
        <v>4781.26</v>
      </c>
      <c r="X3903">
        <v>9883.7099999999991</v>
      </c>
      <c r="Y3903">
        <v>1978.25</v>
      </c>
      <c r="Z3903">
        <v>18005.490000000002</v>
      </c>
    </row>
    <row r="3904" spans="2:26" x14ac:dyDescent="0.25">
      <c r="B3904" s="3">
        <v>42281</v>
      </c>
      <c r="C3904">
        <v>469.6</v>
      </c>
      <c r="D3904">
        <v>6.5282999999999998</v>
      </c>
      <c r="E3904">
        <v>93.95</v>
      </c>
      <c r="F3904">
        <v>97.085499999999996</v>
      </c>
      <c r="G3904">
        <v>95.83</v>
      </c>
      <c r="H3904">
        <v>1179.7</v>
      </c>
      <c r="I3904">
        <v>1.1215999999999999</v>
      </c>
      <c r="J3904">
        <v>6.3571</v>
      </c>
      <c r="K3904">
        <v>298.29250000000002</v>
      </c>
      <c r="L3904" t="str">
        <v>#N/A N/A</v>
      </c>
      <c r="M3904" t="str">
        <v>#N/A N/A</v>
      </c>
      <c r="N3904">
        <v>1138.5999999999999</v>
      </c>
      <c r="O3904">
        <v>2.4510000000000001</v>
      </c>
      <c r="P3904">
        <v>6.665</v>
      </c>
      <c r="Q3904">
        <v>6.53</v>
      </c>
      <c r="R3904">
        <v>1.71</v>
      </c>
      <c r="S3904">
        <v>2.3199999999999998</v>
      </c>
      <c r="T3904">
        <v>1.9</v>
      </c>
      <c r="U3904">
        <v>889</v>
      </c>
      <c r="V3904">
        <v>1951.36</v>
      </c>
      <c r="W3904">
        <v>4707.7700000000004</v>
      </c>
      <c r="X3904">
        <v>9686.64</v>
      </c>
      <c r="Y3904">
        <v>1969.68</v>
      </c>
      <c r="Z3904">
        <v>17725.13</v>
      </c>
    </row>
    <row r="3905" spans="2:26" x14ac:dyDescent="0.25">
      <c r="B3905" s="3">
        <v>42280</v>
      </c>
      <c r="C3905">
        <v>469.6</v>
      </c>
      <c r="D3905">
        <v>6.5282999999999998</v>
      </c>
      <c r="E3905">
        <v>93.95</v>
      </c>
      <c r="F3905">
        <v>97.085499999999996</v>
      </c>
      <c r="G3905">
        <v>95.83</v>
      </c>
      <c r="H3905">
        <v>1179.7</v>
      </c>
      <c r="I3905">
        <v>1.1215999999999999</v>
      </c>
      <c r="J3905">
        <v>6.3571</v>
      </c>
      <c r="K3905">
        <v>298.29250000000002</v>
      </c>
      <c r="L3905" t="str">
        <v>#N/A N/A</v>
      </c>
      <c r="M3905" t="str">
        <v>#N/A N/A</v>
      </c>
      <c r="N3905">
        <v>1138.5999999999999</v>
      </c>
      <c r="O3905">
        <v>2.4510000000000001</v>
      </c>
      <c r="P3905">
        <v>6.665</v>
      </c>
      <c r="Q3905">
        <v>6.53</v>
      </c>
      <c r="R3905">
        <v>1.71</v>
      </c>
      <c r="S3905">
        <v>2.3199999999999998</v>
      </c>
      <c r="T3905">
        <v>1.9</v>
      </c>
      <c r="U3905">
        <v>889</v>
      </c>
      <c r="V3905">
        <v>1951.36</v>
      </c>
      <c r="W3905">
        <v>4707.7700000000004</v>
      </c>
      <c r="X3905">
        <v>9686.64</v>
      </c>
      <c r="Y3905">
        <v>1969.68</v>
      </c>
      <c r="Z3905">
        <v>17725.13</v>
      </c>
    </row>
    <row r="3906" spans="2:26" x14ac:dyDescent="0.25">
      <c r="B3906" s="3">
        <v>42279</v>
      </c>
      <c r="C3906">
        <v>469.6</v>
      </c>
      <c r="D3906">
        <v>6.5282999999999998</v>
      </c>
      <c r="E3906">
        <v>93.96</v>
      </c>
      <c r="F3906">
        <v>97.085499999999996</v>
      </c>
      <c r="G3906">
        <v>95.83</v>
      </c>
      <c r="H3906">
        <v>1179.7</v>
      </c>
      <c r="I3906">
        <v>1.1215999999999999</v>
      </c>
      <c r="J3906">
        <v>6.3571</v>
      </c>
      <c r="K3906">
        <v>298.29250000000002</v>
      </c>
      <c r="L3906" t="str">
        <v>#N/A N/A</v>
      </c>
      <c r="M3906" t="str">
        <v>#N/A N/A</v>
      </c>
      <c r="N3906">
        <v>1138.5999999999999</v>
      </c>
      <c r="O3906">
        <v>2.4510000000000001</v>
      </c>
      <c r="P3906">
        <v>6.665</v>
      </c>
      <c r="Q3906">
        <v>6.53</v>
      </c>
      <c r="R3906">
        <v>1.71</v>
      </c>
      <c r="S3906">
        <v>2.3199999999999998</v>
      </c>
      <c r="T3906">
        <v>1.9</v>
      </c>
      <c r="U3906">
        <v>889</v>
      </c>
      <c r="V3906">
        <v>1951.36</v>
      </c>
      <c r="W3906">
        <v>4707.7700000000004</v>
      </c>
      <c r="X3906">
        <v>9686.64</v>
      </c>
      <c r="Y3906">
        <v>1969.68</v>
      </c>
      <c r="Z3906">
        <v>17725.13</v>
      </c>
    </row>
    <row r="3907" spans="2:26" x14ac:dyDescent="0.25">
      <c r="B3907" s="3">
        <v>42278</v>
      </c>
      <c r="C3907">
        <v>469.06</v>
      </c>
      <c r="D3907">
        <v>6.4090999999999996</v>
      </c>
      <c r="E3907">
        <v>94.15</v>
      </c>
      <c r="F3907">
        <v>97.113500000000002</v>
      </c>
      <c r="G3907">
        <v>96.185000000000002</v>
      </c>
      <c r="H3907">
        <v>1176.25</v>
      </c>
      <c r="I3907">
        <v>1.1194999999999999</v>
      </c>
      <c r="J3907">
        <v>6.3571</v>
      </c>
      <c r="K3907">
        <v>293.94670000000002</v>
      </c>
      <c r="L3907" t="str">
        <v>#N/A N/A</v>
      </c>
      <c r="M3907" t="str">
        <v>#N/A N/A</v>
      </c>
      <c r="N3907">
        <v>1113.6099999999999</v>
      </c>
      <c r="O3907">
        <v>2.4329999999999998</v>
      </c>
      <c r="P3907">
        <v>6.71</v>
      </c>
      <c r="Q3907">
        <v>6.35</v>
      </c>
      <c r="R3907">
        <v>1.71</v>
      </c>
      <c r="S3907">
        <v>2.31</v>
      </c>
      <c r="T3907">
        <v>1.88</v>
      </c>
      <c r="U3907">
        <v>888</v>
      </c>
      <c r="V3907">
        <v>1923.82</v>
      </c>
      <c r="W3907">
        <v>4627.08</v>
      </c>
      <c r="X3907">
        <v>9405.5</v>
      </c>
      <c r="Y3907">
        <v>1979.32</v>
      </c>
      <c r="Z3907">
        <v>17722.419999999998</v>
      </c>
    </row>
    <row r="3908" spans="2:26" x14ac:dyDescent="0.25">
      <c r="B3908" s="3">
        <v>42277</v>
      </c>
      <c r="C3908">
        <v>473.94</v>
      </c>
      <c r="D3908">
        <v>6.4108999999999998</v>
      </c>
      <c r="E3908">
        <v>94.21</v>
      </c>
      <c r="F3908">
        <v>97.127499999999998</v>
      </c>
      <c r="G3908">
        <v>96.35</v>
      </c>
      <c r="H3908">
        <v>1185.45</v>
      </c>
      <c r="I3908">
        <v>1.1176999999999999</v>
      </c>
      <c r="J3908">
        <v>6.3560999999999996</v>
      </c>
      <c r="K3908">
        <v>300.25209999999998</v>
      </c>
      <c r="L3908" t="str">
        <v>#N/A N/A</v>
      </c>
      <c r="M3908" t="str">
        <v>#N/A N/A</v>
      </c>
      <c r="N3908">
        <v>1115.0899999999999</v>
      </c>
      <c r="O3908">
        <v>2.524</v>
      </c>
      <c r="P3908">
        <v>6.71</v>
      </c>
      <c r="Q3908">
        <v>6.3</v>
      </c>
      <c r="R3908">
        <v>1.69</v>
      </c>
      <c r="S3908">
        <v>2.29</v>
      </c>
      <c r="T3908">
        <v>1.88</v>
      </c>
      <c r="U3908">
        <v>900</v>
      </c>
      <c r="V3908">
        <v>1920.03</v>
      </c>
      <c r="W3908">
        <v>4620.17</v>
      </c>
      <c r="X3908">
        <v>9405.5</v>
      </c>
      <c r="Y3908">
        <v>1962.81</v>
      </c>
      <c r="Z3908">
        <v>17388.150000000001</v>
      </c>
    </row>
    <row r="3909" spans="2:26" x14ac:dyDescent="0.25">
      <c r="B3909" s="3">
        <v>42276</v>
      </c>
      <c r="C3909">
        <v>483.12</v>
      </c>
      <c r="D3909">
        <v>6.4676</v>
      </c>
      <c r="E3909">
        <v>94.35</v>
      </c>
      <c r="F3909">
        <v>97.146900000000002</v>
      </c>
      <c r="G3909">
        <v>95.855000000000004</v>
      </c>
      <c r="H3909">
        <v>1194.75</v>
      </c>
      <c r="I3909">
        <v>1.1249</v>
      </c>
      <c r="J3909">
        <v>6.3638000000000003</v>
      </c>
      <c r="K3909">
        <v>294.23349999999999</v>
      </c>
      <c r="L3909" t="str">
        <v>#N/A N/A</v>
      </c>
      <c r="M3909" t="str">
        <v>#N/A N/A</v>
      </c>
      <c r="N3909">
        <v>1127.43</v>
      </c>
      <c r="O3909">
        <v>2.5859999999999999</v>
      </c>
      <c r="P3909">
        <v>6.77</v>
      </c>
      <c r="Q3909">
        <v>6.34</v>
      </c>
      <c r="R3909">
        <v>1.69</v>
      </c>
      <c r="S3909">
        <v>2.29</v>
      </c>
      <c r="T3909">
        <v>1.88</v>
      </c>
      <c r="U3909">
        <v>926</v>
      </c>
      <c r="V3909">
        <v>1884.09</v>
      </c>
      <c r="W3909">
        <v>4517.32</v>
      </c>
      <c r="X3909">
        <v>9230.5</v>
      </c>
      <c r="Y3909">
        <v>1942.85</v>
      </c>
      <c r="Z3909">
        <v>16930.84</v>
      </c>
    </row>
    <row r="3910" spans="2:26" x14ac:dyDescent="0.25">
      <c r="B3910" s="3">
        <v>42275</v>
      </c>
      <c r="C3910">
        <v>475.28</v>
      </c>
      <c r="D3910">
        <v>6.3315999999999999</v>
      </c>
      <c r="E3910">
        <v>94.55</v>
      </c>
      <c r="F3910">
        <v>97.287099999999995</v>
      </c>
      <c r="G3910">
        <v>96.034000000000006</v>
      </c>
      <c r="H3910">
        <v>1194.75</v>
      </c>
      <c r="I3910">
        <v>1.1244000000000001</v>
      </c>
      <c r="J3910">
        <v>6.3689</v>
      </c>
      <c r="K3910">
        <v>291.04989999999998</v>
      </c>
      <c r="L3910" t="str">
        <v>#N/A N/A</v>
      </c>
      <c r="M3910" t="str">
        <v>#N/A N/A</v>
      </c>
      <c r="N3910">
        <v>1131.95</v>
      </c>
      <c r="O3910">
        <v>2.5630000000000002</v>
      </c>
      <c r="P3910">
        <v>6.83</v>
      </c>
      <c r="Q3910">
        <v>6.21</v>
      </c>
      <c r="R3910">
        <v>1.65</v>
      </c>
      <c r="S3910">
        <v>2.25</v>
      </c>
      <c r="T3910">
        <v>1.87</v>
      </c>
      <c r="U3910">
        <v>943</v>
      </c>
      <c r="V3910">
        <v>1881.77</v>
      </c>
      <c r="W3910">
        <v>4543.97</v>
      </c>
      <c r="X3910">
        <v>9512.26</v>
      </c>
      <c r="Y3910">
        <v>1942.85</v>
      </c>
      <c r="Z3910">
        <v>17645.11</v>
      </c>
    </row>
    <row r="3911" spans="2:26" x14ac:dyDescent="0.25">
      <c r="B3911" s="3">
        <v>42274</v>
      </c>
      <c r="C3911">
        <v>455.1</v>
      </c>
      <c r="D3911">
        <v>6.0788000000000002</v>
      </c>
      <c r="E3911">
        <v>94.66</v>
      </c>
      <c r="F3911">
        <v>97.347200000000001</v>
      </c>
      <c r="G3911">
        <v>96.269000000000005</v>
      </c>
      <c r="H3911">
        <v>1194.5999999999999</v>
      </c>
      <c r="I3911">
        <v>1.1194999999999999</v>
      </c>
      <c r="J3911">
        <v>6.3745000000000003</v>
      </c>
      <c r="K3911">
        <v>300.26310000000001</v>
      </c>
      <c r="L3911" t="str">
        <v>#N/A N/A</v>
      </c>
      <c r="M3911" t="str">
        <v>#N/A N/A</v>
      </c>
      <c r="N3911">
        <v>1146.2</v>
      </c>
      <c r="O3911">
        <v>2.5640000000000001</v>
      </c>
      <c r="P3911">
        <v>6.83</v>
      </c>
      <c r="Q3911">
        <v>5.9</v>
      </c>
      <c r="R3911">
        <v>1.63</v>
      </c>
      <c r="S3911">
        <v>2.2200000000000002</v>
      </c>
      <c r="T3911">
        <v>1.86</v>
      </c>
      <c r="U3911">
        <v>943</v>
      </c>
      <c r="V3911">
        <v>1931.34</v>
      </c>
      <c r="W3911">
        <v>4686.5</v>
      </c>
      <c r="X3911">
        <v>9512.26</v>
      </c>
      <c r="Y3911">
        <v>1942.85</v>
      </c>
      <c r="Z3911">
        <v>17880.509999999998</v>
      </c>
    </row>
    <row r="3912" spans="2:26" x14ac:dyDescent="0.25">
      <c r="B3912" s="3">
        <v>42273</v>
      </c>
      <c r="C3912">
        <v>455.1</v>
      </c>
      <c r="D3912">
        <v>6.0788000000000002</v>
      </c>
      <c r="E3912">
        <v>94.66</v>
      </c>
      <c r="F3912">
        <v>97.347200000000001</v>
      </c>
      <c r="G3912">
        <v>96.269000000000005</v>
      </c>
      <c r="H3912">
        <v>1194.5999999999999</v>
      </c>
      <c r="I3912">
        <v>1.1194999999999999</v>
      </c>
      <c r="J3912">
        <v>6.3745000000000003</v>
      </c>
      <c r="K3912">
        <v>300.26310000000001</v>
      </c>
      <c r="L3912" t="str">
        <v>#N/A N/A</v>
      </c>
      <c r="M3912" t="str">
        <v>#N/A N/A</v>
      </c>
      <c r="N3912">
        <v>1146.2</v>
      </c>
      <c r="O3912">
        <v>2.5640000000000001</v>
      </c>
      <c r="P3912">
        <v>6.83</v>
      </c>
      <c r="Q3912">
        <v>5.9</v>
      </c>
      <c r="R3912">
        <v>1.63</v>
      </c>
      <c r="S3912">
        <v>2.2200000000000002</v>
      </c>
      <c r="T3912">
        <v>1.86</v>
      </c>
      <c r="U3912">
        <v>943</v>
      </c>
      <c r="V3912">
        <v>1931.34</v>
      </c>
      <c r="W3912">
        <v>4686.5</v>
      </c>
      <c r="X3912">
        <v>9512.26</v>
      </c>
      <c r="Y3912">
        <v>1942.85</v>
      </c>
      <c r="Z3912">
        <v>17880.509999999998</v>
      </c>
    </row>
    <row r="3913" spans="2:26" x14ac:dyDescent="0.25">
      <c r="B3913" s="3">
        <v>42272</v>
      </c>
      <c r="C3913">
        <v>455.1</v>
      </c>
      <c r="D3913">
        <v>6.0788000000000002</v>
      </c>
      <c r="E3913">
        <v>94.64</v>
      </c>
      <c r="F3913">
        <v>97.347200000000001</v>
      </c>
      <c r="G3913">
        <v>96.269000000000005</v>
      </c>
      <c r="H3913">
        <v>1194.5999999999999</v>
      </c>
      <c r="I3913">
        <v>1.1194999999999999</v>
      </c>
      <c r="J3913">
        <v>6.3745000000000003</v>
      </c>
      <c r="K3913">
        <v>300.26310000000001</v>
      </c>
      <c r="L3913" t="str">
        <v>#N/A N/A</v>
      </c>
      <c r="M3913" t="str">
        <v>#N/A N/A</v>
      </c>
      <c r="N3913">
        <v>1146.2</v>
      </c>
      <c r="O3913">
        <v>2.5640000000000001</v>
      </c>
      <c r="P3913">
        <v>6.83</v>
      </c>
      <c r="Q3913">
        <v>5.9</v>
      </c>
      <c r="R3913">
        <v>1.63</v>
      </c>
      <c r="S3913">
        <v>2.2200000000000002</v>
      </c>
      <c r="T3913">
        <v>1.86</v>
      </c>
      <c r="U3913">
        <v>943</v>
      </c>
      <c r="V3913">
        <v>1931.34</v>
      </c>
      <c r="W3913">
        <v>4686.5</v>
      </c>
      <c r="X3913">
        <v>9512.26</v>
      </c>
      <c r="Y3913">
        <v>1942.85</v>
      </c>
      <c r="Z3913">
        <v>17880.509999999998</v>
      </c>
    </row>
    <row r="3914" spans="2:26" x14ac:dyDescent="0.25">
      <c r="B3914" s="3">
        <v>42271</v>
      </c>
      <c r="C3914">
        <v>459.65</v>
      </c>
      <c r="D3914">
        <v>6.0677000000000003</v>
      </c>
      <c r="E3914">
        <v>94.73</v>
      </c>
      <c r="F3914">
        <v>97.340400000000002</v>
      </c>
      <c r="G3914">
        <v>95.994</v>
      </c>
      <c r="H3914">
        <v>1192.5999999999999</v>
      </c>
      <c r="I3914">
        <v>1.123</v>
      </c>
      <c r="J3914">
        <v>6.3822000000000001</v>
      </c>
      <c r="K3914">
        <v>302.4101</v>
      </c>
      <c r="L3914" t="str">
        <v>#N/A N/A</v>
      </c>
      <c r="M3914" t="str">
        <v>#N/A N/A</v>
      </c>
      <c r="N3914">
        <v>1153.95</v>
      </c>
      <c r="O3914">
        <v>2.5910000000000002</v>
      </c>
      <c r="P3914">
        <v>6.83</v>
      </c>
      <c r="Q3914">
        <v>5.88</v>
      </c>
      <c r="R3914">
        <v>1.62</v>
      </c>
      <c r="S3914">
        <v>2.21</v>
      </c>
      <c r="T3914">
        <v>1.86</v>
      </c>
      <c r="U3914">
        <v>922</v>
      </c>
      <c r="V3914">
        <v>1932.24</v>
      </c>
      <c r="W3914">
        <v>4734.4799999999996</v>
      </c>
      <c r="X3914">
        <v>9469.81</v>
      </c>
      <c r="Y3914">
        <v>1947.1</v>
      </c>
      <c r="Z3914">
        <v>17571.830000000002</v>
      </c>
    </row>
    <row r="3915" spans="2:26" x14ac:dyDescent="0.25">
      <c r="B3915" s="3">
        <v>42270</v>
      </c>
      <c r="C3915">
        <v>445.09</v>
      </c>
      <c r="D3915">
        <v>5.9324000000000003</v>
      </c>
      <c r="E3915">
        <v>94.81</v>
      </c>
      <c r="F3915">
        <v>97.337699999999998</v>
      </c>
      <c r="G3915">
        <v>96.067999999999998</v>
      </c>
      <c r="H3915">
        <v>1191.0999999999999</v>
      </c>
      <c r="I3915">
        <v>1.1186</v>
      </c>
      <c r="J3915">
        <v>6.3837000000000002</v>
      </c>
      <c r="K3915">
        <v>286.07900000000001</v>
      </c>
      <c r="L3915" t="str">
        <v>#N/A N/A</v>
      </c>
      <c r="M3915" t="str">
        <v>#N/A N/A</v>
      </c>
      <c r="N3915">
        <v>1130.3</v>
      </c>
      <c r="O3915">
        <v>2.569</v>
      </c>
      <c r="P3915">
        <v>6.83</v>
      </c>
      <c r="Q3915">
        <v>5.73</v>
      </c>
      <c r="R3915">
        <v>1.61</v>
      </c>
      <c r="S3915">
        <v>2.1800000000000002</v>
      </c>
      <c r="T3915">
        <v>1.86</v>
      </c>
      <c r="U3915">
        <v>917</v>
      </c>
      <c r="V3915">
        <v>1938.76</v>
      </c>
      <c r="W3915">
        <v>4752.74</v>
      </c>
      <c r="X3915">
        <v>9570.25</v>
      </c>
      <c r="Y3915">
        <v>1944.64</v>
      </c>
      <c r="Z3915">
        <v>18070.21</v>
      </c>
    </row>
    <row r="3916" spans="2:26" x14ac:dyDescent="0.25">
      <c r="B3916" s="3">
        <v>42269</v>
      </c>
      <c r="C3916">
        <v>442.15</v>
      </c>
      <c r="D3916">
        <v>5.9081999999999999</v>
      </c>
      <c r="E3916">
        <v>94.84</v>
      </c>
      <c r="F3916">
        <v>97.354299999999995</v>
      </c>
      <c r="G3916">
        <v>96.283000000000001</v>
      </c>
      <c r="H3916">
        <v>1179.2</v>
      </c>
      <c r="I3916">
        <v>1.1120000000000001</v>
      </c>
      <c r="J3916">
        <v>6.3761999999999999</v>
      </c>
      <c r="K3916">
        <v>292.7312</v>
      </c>
      <c r="L3916" t="str">
        <v>#N/A N/A</v>
      </c>
      <c r="M3916" t="str">
        <v>#N/A N/A</v>
      </c>
      <c r="N3916">
        <v>1124.76</v>
      </c>
      <c r="O3916">
        <v>2.577</v>
      </c>
      <c r="P3916">
        <v>6.87</v>
      </c>
      <c r="Q3916">
        <v>5.73</v>
      </c>
      <c r="R3916">
        <v>1.6</v>
      </c>
      <c r="S3916">
        <v>2.1800000000000002</v>
      </c>
      <c r="T3916">
        <v>1.86</v>
      </c>
      <c r="U3916">
        <v>923</v>
      </c>
      <c r="V3916">
        <v>1942.74</v>
      </c>
      <c r="W3916">
        <v>4756.72</v>
      </c>
      <c r="X3916">
        <v>9835.39</v>
      </c>
      <c r="Y3916">
        <v>1982.06</v>
      </c>
      <c r="Z3916">
        <v>18070.21</v>
      </c>
    </row>
    <row r="3917" spans="2:26" x14ac:dyDescent="0.25">
      <c r="B3917" s="3">
        <v>42268</v>
      </c>
      <c r="C3917">
        <v>424.43</v>
      </c>
      <c r="D3917">
        <v>5.7107999999999999</v>
      </c>
      <c r="E3917">
        <v>94.99</v>
      </c>
      <c r="F3917">
        <v>97.419600000000003</v>
      </c>
      <c r="G3917">
        <v>95.894000000000005</v>
      </c>
      <c r="H3917">
        <v>1174.7</v>
      </c>
      <c r="I3917">
        <v>1.119</v>
      </c>
      <c r="J3917">
        <v>6.3693999999999997</v>
      </c>
      <c r="K3917">
        <v>295.7312</v>
      </c>
      <c r="L3917" t="str">
        <v>#N/A N/A</v>
      </c>
      <c r="M3917" t="str">
        <v>#N/A N/A</v>
      </c>
      <c r="N3917">
        <v>1133.44</v>
      </c>
      <c r="O3917">
        <v>2.573</v>
      </c>
      <c r="P3917">
        <v>6.87</v>
      </c>
      <c r="Q3917">
        <v>5.52</v>
      </c>
      <c r="R3917">
        <v>1.59</v>
      </c>
      <c r="S3917">
        <v>2.17</v>
      </c>
      <c r="T3917">
        <v>1.86</v>
      </c>
      <c r="U3917">
        <v>978</v>
      </c>
      <c r="V3917">
        <v>1966.97</v>
      </c>
      <c r="W3917">
        <v>4828.96</v>
      </c>
      <c r="X3917">
        <v>9899.3700000000008</v>
      </c>
      <c r="Y3917">
        <v>1964.68</v>
      </c>
      <c r="Z3917">
        <v>18070.21</v>
      </c>
    </row>
    <row r="3918" spans="2:26" x14ac:dyDescent="0.25">
      <c r="B3918" s="3">
        <v>42267</v>
      </c>
      <c r="C3918">
        <v>425.94</v>
      </c>
      <c r="D3918">
        <v>5.7168000000000001</v>
      </c>
      <c r="E3918">
        <v>95.05</v>
      </c>
      <c r="F3918">
        <v>97.418899999999994</v>
      </c>
      <c r="G3918">
        <v>94.863</v>
      </c>
      <c r="H3918">
        <v>1162.8</v>
      </c>
      <c r="I3918">
        <v>1.1297999999999999</v>
      </c>
      <c r="J3918">
        <v>6.3639999999999999</v>
      </c>
      <c r="K3918">
        <v>297.28710000000001</v>
      </c>
      <c r="L3918" t="str">
        <v>#N/A N/A</v>
      </c>
      <c r="M3918" t="str">
        <v>#N/A N/A</v>
      </c>
      <c r="N3918">
        <v>1139.23</v>
      </c>
      <c r="O3918">
        <v>2.605</v>
      </c>
      <c r="P3918">
        <v>6.9550000000000001</v>
      </c>
      <c r="Q3918">
        <v>5.57</v>
      </c>
      <c r="R3918">
        <v>1.6</v>
      </c>
      <c r="S3918">
        <v>2.17</v>
      </c>
      <c r="T3918">
        <v>1.85</v>
      </c>
      <c r="U3918">
        <v>960</v>
      </c>
      <c r="V3918">
        <v>1958.03</v>
      </c>
      <c r="W3918">
        <v>4827.2299999999996</v>
      </c>
      <c r="X3918">
        <v>10028.379999999999</v>
      </c>
      <c r="Y3918">
        <v>1995.95</v>
      </c>
      <c r="Z3918">
        <v>18070.21</v>
      </c>
    </row>
    <row r="3919" spans="2:26" x14ac:dyDescent="0.25">
      <c r="B3919" s="3">
        <v>42266</v>
      </c>
      <c r="C3919">
        <v>425.94</v>
      </c>
      <c r="D3919">
        <v>5.7168000000000001</v>
      </c>
      <c r="E3919">
        <v>95.05</v>
      </c>
      <c r="F3919">
        <v>97.418899999999994</v>
      </c>
      <c r="G3919">
        <v>94.863</v>
      </c>
      <c r="H3919">
        <v>1162.8</v>
      </c>
      <c r="I3919">
        <v>1.1297999999999999</v>
      </c>
      <c r="J3919">
        <v>6.3639999999999999</v>
      </c>
      <c r="K3919">
        <v>297.28710000000001</v>
      </c>
      <c r="L3919" t="str">
        <v>#N/A N/A</v>
      </c>
      <c r="M3919" t="str">
        <v>#N/A N/A</v>
      </c>
      <c r="N3919">
        <v>1139.23</v>
      </c>
      <c r="O3919">
        <v>2.605</v>
      </c>
      <c r="P3919">
        <v>6.9550000000000001</v>
      </c>
      <c r="Q3919">
        <v>5.57</v>
      </c>
      <c r="R3919">
        <v>1.6</v>
      </c>
      <c r="S3919">
        <v>2.17</v>
      </c>
      <c r="T3919">
        <v>1.85</v>
      </c>
      <c r="U3919">
        <v>960</v>
      </c>
      <c r="V3919">
        <v>1958.03</v>
      </c>
      <c r="W3919">
        <v>4827.2299999999996</v>
      </c>
      <c r="X3919">
        <v>10028.379999999999</v>
      </c>
      <c r="Y3919">
        <v>1995.95</v>
      </c>
      <c r="Z3919">
        <v>18070.21</v>
      </c>
    </row>
    <row r="3920" spans="2:26" x14ac:dyDescent="0.25">
      <c r="B3920" s="3">
        <v>42265</v>
      </c>
      <c r="C3920">
        <v>425.94</v>
      </c>
      <c r="D3920">
        <v>5.7168000000000001</v>
      </c>
      <c r="E3920">
        <v>95.04</v>
      </c>
      <c r="F3920">
        <v>97.418899999999994</v>
      </c>
      <c r="G3920">
        <v>94.863</v>
      </c>
      <c r="H3920">
        <v>1162.8</v>
      </c>
      <c r="I3920">
        <v>1.1297999999999999</v>
      </c>
      <c r="J3920">
        <v>6.3639999999999999</v>
      </c>
      <c r="K3920">
        <v>297.28710000000001</v>
      </c>
      <c r="L3920" t="str">
        <v>#N/A N/A</v>
      </c>
      <c r="M3920" t="str">
        <v>#N/A N/A</v>
      </c>
      <c r="N3920">
        <v>1139.23</v>
      </c>
      <c r="O3920">
        <v>2.605</v>
      </c>
      <c r="P3920">
        <v>6.9550000000000001</v>
      </c>
      <c r="Q3920">
        <v>5.57</v>
      </c>
      <c r="R3920">
        <v>1.6</v>
      </c>
      <c r="S3920">
        <v>2.17</v>
      </c>
      <c r="T3920">
        <v>1.85</v>
      </c>
      <c r="U3920">
        <v>960</v>
      </c>
      <c r="V3920">
        <v>1958.03</v>
      </c>
      <c r="W3920">
        <v>4827.2299999999996</v>
      </c>
      <c r="X3920">
        <v>10028.379999999999</v>
      </c>
      <c r="Y3920">
        <v>1995.95</v>
      </c>
      <c r="Z3920">
        <v>18070.21</v>
      </c>
    </row>
    <row r="3921" spans="2:26" x14ac:dyDescent="0.25">
      <c r="B3921" s="3">
        <v>42264</v>
      </c>
      <c r="C3921">
        <v>424.41</v>
      </c>
      <c r="D3921">
        <v>5.6383000000000001</v>
      </c>
      <c r="E3921">
        <v>95.05</v>
      </c>
      <c r="F3921">
        <v>97.431799999999996</v>
      </c>
      <c r="G3921">
        <v>94.55</v>
      </c>
      <c r="H3921">
        <v>1165.95</v>
      </c>
      <c r="I3921">
        <v>1.1435</v>
      </c>
      <c r="J3921">
        <v>6.3657000000000004</v>
      </c>
      <c r="K3921">
        <v>299.40989999999999</v>
      </c>
      <c r="L3921" t="str">
        <v>#N/A N/A</v>
      </c>
      <c r="M3921" t="str">
        <v>#N/A N/A</v>
      </c>
      <c r="N3921">
        <v>1131.51</v>
      </c>
      <c r="O3921">
        <v>2.6520000000000001</v>
      </c>
      <c r="P3921">
        <v>7</v>
      </c>
      <c r="Q3921">
        <v>5.47</v>
      </c>
      <c r="R3921">
        <v>1.59</v>
      </c>
      <c r="S3921">
        <v>2.15</v>
      </c>
      <c r="T3921">
        <v>1.85</v>
      </c>
      <c r="U3921">
        <v>883</v>
      </c>
      <c r="V3921">
        <v>1990.2</v>
      </c>
      <c r="W3921">
        <v>4893.95</v>
      </c>
      <c r="X3921">
        <v>9964.17</v>
      </c>
      <c r="Y3921">
        <v>1976.49</v>
      </c>
      <c r="Z3921">
        <v>18432.27</v>
      </c>
    </row>
    <row r="3922" spans="2:26" x14ac:dyDescent="0.25">
      <c r="B3922" s="3">
        <v>42263</v>
      </c>
      <c r="C3922">
        <v>419.53</v>
      </c>
      <c r="D3922">
        <v>5.5594999999999999</v>
      </c>
      <c r="E3922">
        <v>95.12</v>
      </c>
      <c r="F3922">
        <v>97.432299999999998</v>
      </c>
      <c r="G3922">
        <v>95.42</v>
      </c>
      <c r="H3922">
        <v>1176</v>
      </c>
      <c r="I3922">
        <v>1.129</v>
      </c>
      <c r="J3922">
        <v>6.3708999999999998</v>
      </c>
      <c r="K3922">
        <v>305.45549999999997</v>
      </c>
      <c r="L3922" t="str">
        <v>#N/A N/A</v>
      </c>
      <c r="M3922" t="str">
        <v>#N/A N/A</v>
      </c>
      <c r="N3922">
        <v>1119.52</v>
      </c>
      <c r="O3922">
        <v>2.66</v>
      </c>
      <c r="P3922">
        <v>7</v>
      </c>
      <c r="Q3922">
        <v>5.35</v>
      </c>
      <c r="R3922">
        <v>1.6</v>
      </c>
      <c r="S3922">
        <v>2.17</v>
      </c>
      <c r="T3922">
        <v>1.84</v>
      </c>
      <c r="U3922">
        <v>814</v>
      </c>
      <c r="V3922">
        <v>1995.31</v>
      </c>
      <c r="W3922">
        <v>4889.24</v>
      </c>
      <c r="X3922">
        <v>9904.7099999999991</v>
      </c>
      <c r="Y3922">
        <v>1975.45</v>
      </c>
      <c r="Z3922">
        <v>18171.599999999999</v>
      </c>
    </row>
    <row r="3923" spans="2:26" x14ac:dyDescent="0.25">
      <c r="B3923" s="3">
        <v>42262</v>
      </c>
      <c r="C3923">
        <v>424.22</v>
      </c>
      <c r="D3923">
        <v>5.5495999999999999</v>
      </c>
      <c r="E3923">
        <v>95.15</v>
      </c>
      <c r="F3923">
        <v>97.434299999999993</v>
      </c>
      <c r="G3923">
        <v>95.611000000000004</v>
      </c>
      <c r="H3923">
        <v>1186.4000000000001</v>
      </c>
      <c r="I3923">
        <v>1.1269</v>
      </c>
      <c r="J3923">
        <v>6.3699000000000003</v>
      </c>
      <c r="K3923">
        <v>305.40699999999998</v>
      </c>
      <c r="L3923" t="str">
        <v>#N/A N/A</v>
      </c>
      <c r="M3923" t="str">
        <v>#N/A N/A</v>
      </c>
      <c r="N3923">
        <v>1105.3499999999999</v>
      </c>
      <c r="O3923">
        <v>2.7280000000000002</v>
      </c>
      <c r="P3923">
        <v>7.53</v>
      </c>
      <c r="Q3923">
        <v>5.31</v>
      </c>
      <c r="R3923">
        <v>1.61</v>
      </c>
      <c r="S3923">
        <v>2.19</v>
      </c>
      <c r="T3923">
        <v>1.83</v>
      </c>
      <c r="U3923">
        <v>802</v>
      </c>
      <c r="V3923">
        <v>1978.09</v>
      </c>
      <c r="W3923">
        <v>4860.5200000000004</v>
      </c>
      <c r="X3923">
        <v>9704.27</v>
      </c>
      <c r="Y3923">
        <v>1937.56</v>
      </c>
      <c r="Z3923">
        <v>18026.48</v>
      </c>
    </row>
    <row r="3924" spans="2:26" x14ac:dyDescent="0.25">
      <c r="B3924" s="3">
        <v>42261</v>
      </c>
      <c r="C3924">
        <v>436.64</v>
      </c>
      <c r="D3924">
        <v>5.6144999999999996</v>
      </c>
      <c r="E3924">
        <v>95.17</v>
      </c>
      <c r="F3924">
        <v>97.425299999999993</v>
      </c>
      <c r="G3924">
        <v>95.245999999999995</v>
      </c>
      <c r="H3924">
        <v>1183.2</v>
      </c>
      <c r="I3924">
        <v>1.1316999999999999</v>
      </c>
      <c r="J3924">
        <v>6.3677999999999999</v>
      </c>
      <c r="K3924">
        <v>309.95179999999999</v>
      </c>
      <c r="L3924" t="str">
        <v>#N/A N/A</v>
      </c>
      <c r="M3924" t="str">
        <v>#N/A N/A</v>
      </c>
      <c r="N3924">
        <v>1109.0999999999999</v>
      </c>
      <c r="O3924">
        <v>2.758</v>
      </c>
      <c r="P3924">
        <v>7.53</v>
      </c>
      <c r="Q3924">
        <v>5.38</v>
      </c>
      <c r="R3924">
        <v>1.62</v>
      </c>
      <c r="S3924">
        <v>2.19</v>
      </c>
      <c r="T3924">
        <v>1.84</v>
      </c>
      <c r="U3924">
        <v>805</v>
      </c>
      <c r="V3924">
        <v>1953.03</v>
      </c>
      <c r="W3924">
        <v>4805.76</v>
      </c>
      <c r="X3924">
        <v>9728.7199999999993</v>
      </c>
      <c r="Y3924">
        <v>1931.46</v>
      </c>
      <c r="Z3924">
        <v>17965.7</v>
      </c>
    </row>
    <row r="3925" spans="2:26" x14ac:dyDescent="0.25">
      <c r="B3925" s="3">
        <v>42260</v>
      </c>
      <c r="C3925">
        <v>435.18</v>
      </c>
      <c r="D3925">
        <v>5.5576999999999996</v>
      </c>
      <c r="E3925">
        <v>95.2</v>
      </c>
      <c r="F3925">
        <v>97.414400000000001</v>
      </c>
      <c r="G3925">
        <v>95.194000000000003</v>
      </c>
      <c r="H3925">
        <v>1184.5</v>
      </c>
      <c r="I3925">
        <v>1.1337999999999999</v>
      </c>
      <c r="J3925">
        <v>6.375</v>
      </c>
      <c r="K3925">
        <v>305.58370000000002</v>
      </c>
      <c r="L3925" t="str">
        <v>#N/A N/A</v>
      </c>
      <c r="M3925" t="str">
        <v>#N/A N/A</v>
      </c>
      <c r="N3925">
        <v>1107.95</v>
      </c>
      <c r="O3925">
        <v>2.6930000000000001</v>
      </c>
      <c r="P3925">
        <v>7.55</v>
      </c>
      <c r="Q3925">
        <v>5.36</v>
      </c>
      <c r="R3925">
        <v>1.62</v>
      </c>
      <c r="S3925">
        <v>2.19</v>
      </c>
      <c r="T3925">
        <v>1.84</v>
      </c>
      <c r="U3925">
        <v>818</v>
      </c>
      <c r="V3925">
        <v>1961.05</v>
      </c>
      <c r="W3925">
        <v>4822.34</v>
      </c>
      <c r="X3925">
        <v>9718.2800000000007</v>
      </c>
      <c r="Y3925">
        <v>1941.37</v>
      </c>
      <c r="Z3925">
        <v>18264.22</v>
      </c>
    </row>
    <row r="3926" spans="2:26" x14ac:dyDescent="0.25">
      <c r="B3926" s="3">
        <v>42259</v>
      </c>
      <c r="C3926">
        <v>435.18</v>
      </c>
      <c r="D3926">
        <v>5.5576999999999996</v>
      </c>
      <c r="E3926">
        <v>95.2</v>
      </c>
      <c r="F3926">
        <v>97.414400000000001</v>
      </c>
      <c r="G3926">
        <v>95.194000000000003</v>
      </c>
      <c r="H3926">
        <v>1184.5</v>
      </c>
      <c r="I3926">
        <v>1.1337999999999999</v>
      </c>
      <c r="J3926">
        <v>6.375</v>
      </c>
      <c r="K3926">
        <v>305.58370000000002</v>
      </c>
      <c r="L3926" t="str">
        <v>#N/A N/A</v>
      </c>
      <c r="M3926" t="str">
        <v>#N/A N/A</v>
      </c>
      <c r="N3926">
        <v>1107.95</v>
      </c>
      <c r="O3926">
        <v>2.6930000000000001</v>
      </c>
      <c r="P3926">
        <v>7.55</v>
      </c>
      <c r="Q3926">
        <v>5.36</v>
      </c>
      <c r="R3926">
        <v>1.62</v>
      </c>
      <c r="S3926">
        <v>2.19</v>
      </c>
      <c r="T3926">
        <v>1.84</v>
      </c>
      <c r="U3926">
        <v>818</v>
      </c>
      <c r="V3926">
        <v>1961.05</v>
      </c>
      <c r="W3926">
        <v>4822.34</v>
      </c>
      <c r="X3926">
        <v>9718.2800000000007</v>
      </c>
      <c r="Y3926">
        <v>1941.37</v>
      </c>
      <c r="Z3926">
        <v>18264.22</v>
      </c>
    </row>
    <row r="3927" spans="2:26" x14ac:dyDescent="0.25">
      <c r="B3927" s="3">
        <v>42258</v>
      </c>
      <c r="C3927">
        <v>435.18</v>
      </c>
      <c r="D3927">
        <v>5.5576999999999996</v>
      </c>
      <c r="E3927">
        <v>95.19</v>
      </c>
      <c r="F3927">
        <v>97.414400000000001</v>
      </c>
      <c r="G3927">
        <v>95.194000000000003</v>
      </c>
      <c r="H3927">
        <v>1184.5</v>
      </c>
      <c r="I3927">
        <v>1.1337999999999999</v>
      </c>
      <c r="J3927">
        <v>6.375</v>
      </c>
      <c r="K3927">
        <v>305.58370000000002</v>
      </c>
      <c r="L3927" t="str">
        <v>#N/A N/A</v>
      </c>
      <c r="M3927" t="str">
        <v>#N/A N/A</v>
      </c>
      <c r="N3927">
        <v>1107.95</v>
      </c>
      <c r="O3927">
        <v>2.6930000000000001</v>
      </c>
      <c r="P3927">
        <v>7.55</v>
      </c>
      <c r="Q3927">
        <v>5.36</v>
      </c>
      <c r="R3927">
        <v>1.62</v>
      </c>
      <c r="S3927">
        <v>2.19</v>
      </c>
      <c r="T3927">
        <v>1.84</v>
      </c>
      <c r="U3927">
        <v>818</v>
      </c>
      <c r="V3927">
        <v>1961.05</v>
      </c>
      <c r="W3927">
        <v>4822.34</v>
      </c>
      <c r="X3927">
        <v>9718.2800000000007</v>
      </c>
      <c r="Y3927">
        <v>1941.37</v>
      </c>
      <c r="Z3927">
        <v>18264.22</v>
      </c>
    </row>
    <row r="3928" spans="2:26" x14ac:dyDescent="0.25">
      <c r="B3928" s="3">
        <v>42257</v>
      </c>
      <c r="C3928">
        <v>431.85</v>
      </c>
      <c r="D3928">
        <v>5.5212000000000003</v>
      </c>
      <c r="E3928">
        <v>95.21</v>
      </c>
      <c r="F3928">
        <v>97.415999999999997</v>
      </c>
      <c r="G3928">
        <v>95.456000000000003</v>
      </c>
      <c r="H3928">
        <v>1194.3</v>
      </c>
      <c r="I3928">
        <v>1.1279999999999999</v>
      </c>
      <c r="J3928">
        <v>6.3771000000000004</v>
      </c>
      <c r="K3928">
        <v>307.16660000000002</v>
      </c>
      <c r="L3928" t="str">
        <v>#N/A N/A</v>
      </c>
      <c r="M3928" t="str">
        <v>#N/A N/A</v>
      </c>
      <c r="N3928">
        <v>1110.75</v>
      </c>
      <c r="O3928">
        <v>2.6829999999999998</v>
      </c>
      <c r="P3928">
        <v>7.55</v>
      </c>
      <c r="Q3928">
        <v>5.32</v>
      </c>
      <c r="R3928">
        <v>1.61</v>
      </c>
      <c r="S3928">
        <v>2.1800000000000002</v>
      </c>
      <c r="T3928">
        <v>1.84</v>
      </c>
      <c r="U3928">
        <v>830</v>
      </c>
      <c r="V3928">
        <v>1952.29</v>
      </c>
      <c r="W3928">
        <v>4796.25</v>
      </c>
      <c r="X3928">
        <v>9780.16</v>
      </c>
      <c r="Y3928">
        <v>1962.11</v>
      </c>
      <c r="Z3928">
        <v>18299.62</v>
      </c>
    </row>
    <row r="3929" spans="2:26" x14ac:dyDescent="0.25">
      <c r="B3929" s="3">
        <v>42256</v>
      </c>
      <c r="C3929">
        <v>431.44</v>
      </c>
      <c r="D3929">
        <v>5.5144000000000002</v>
      </c>
      <c r="E3929">
        <v>95.21</v>
      </c>
      <c r="F3929">
        <v>97.468299999999999</v>
      </c>
      <c r="G3929">
        <v>96.012</v>
      </c>
      <c r="H3929">
        <v>1189.5</v>
      </c>
      <c r="I3929">
        <v>1.1207</v>
      </c>
      <c r="J3929">
        <v>6.3781999999999996</v>
      </c>
      <c r="K3929">
        <v>315.06849999999997</v>
      </c>
      <c r="L3929" t="str">
        <v>#N/A N/A</v>
      </c>
      <c r="M3929" t="str">
        <v>#N/A N/A</v>
      </c>
      <c r="N3929">
        <v>1107.8499999999999</v>
      </c>
      <c r="O3929">
        <v>2.6509999999999998</v>
      </c>
      <c r="P3929">
        <v>7.55</v>
      </c>
      <c r="Q3929">
        <v>5.33</v>
      </c>
      <c r="R3929">
        <v>1.6</v>
      </c>
      <c r="S3929">
        <v>2.17</v>
      </c>
      <c r="T3929">
        <v>1.84</v>
      </c>
      <c r="U3929">
        <v>855</v>
      </c>
      <c r="V3929">
        <v>1942.04</v>
      </c>
      <c r="W3929">
        <v>4756.53</v>
      </c>
      <c r="X3929">
        <v>9975.5300000000007</v>
      </c>
      <c r="Y3929">
        <v>1934.2</v>
      </c>
      <c r="Z3929">
        <v>18770.509999999998</v>
      </c>
    </row>
    <row r="3930" spans="2:26" x14ac:dyDescent="0.25">
      <c r="B3930" s="3">
        <v>42255</v>
      </c>
      <c r="C3930">
        <v>435.22</v>
      </c>
      <c r="D3930">
        <v>5.5606999999999998</v>
      </c>
      <c r="E3930">
        <v>95.18</v>
      </c>
      <c r="F3930">
        <v>97.452600000000004</v>
      </c>
      <c r="G3930">
        <v>95.984999999999999</v>
      </c>
      <c r="H3930">
        <v>1200.57</v>
      </c>
      <c r="I3930">
        <v>1.1203000000000001</v>
      </c>
      <c r="J3930">
        <v>6.3676000000000004</v>
      </c>
      <c r="K3930">
        <v>312.7758</v>
      </c>
      <c r="L3930" t="str">
        <v>#N/A N/A</v>
      </c>
      <c r="M3930" t="str">
        <v>#N/A N/A</v>
      </c>
      <c r="N3930">
        <v>1121.55</v>
      </c>
      <c r="O3930">
        <v>2.71</v>
      </c>
      <c r="P3930">
        <v>7.55</v>
      </c>
      <c r="Q3930">
        <v>5.38</v>
      </c>
      <c r="R3930">
        <v>1.62</v>
      </c>
      <c r="S3930">
        <v>2.2000000000000002</v>
      </c>
      <c r="T3930">
        <v>1.84</v>
      </c>
      <c r="U3930">
        <v>873</v>
      </c>
      <c r="V3930">
        <v>1969.41</v>
      </c>
      <c r="W3930">
        <v>4811.93</v>
      </c>
      <c r="X3930">
        <v>9479.48</v>
      </c>
      <c r="Y3930">
        <v>1878.68</v>
      </c>
      <c r="Z3930">
        <v>17427.080000000002</v>
      </c>
    </row>
    <row r="3931" spans="2:26" x14ac:dyDescent="0.25">
      <c r="B3931" s="3">
        <v>42254</v>
      </c>
      <c r="C3931">
        <v>441.4</v>
      </c>
      <c r="D3931">
        <v>5.6379000000000001</v>
      </c>
      <c r="E3931">
        <v>95.15</v>
      </c>
      <c r="F3931">
        <v>97.459699999999998</v>
      </c>
      <c r="G3931">
        <v>96.228999999999999</v>
      </c>
      <c r="H3931">
        <v>1203.8</v>
      </c>
      <c r="I3931">
        <v>1.117</v>
      </c>
      <c r="J3931">
        <v>6.3658999999999999</v>
      </c>
      <c r="K3931">
        <v>313.09199999999998</v>
      </c>
      <c r="L3931" t="str">
        <v>#N/A N/A</v>
      </c>
      <c r="M3931" t="str">
        <v>#N/A N/A</v>
      </c>
      <c r="N3931">
        <v>1119.3499999999999</v>
      </c>
      <c r="O3931">
        <v>2.6549999999999998</v>
      </c>
      <c r="P3931">
        <v>7.6150000000000002</v>
      </c>
      <c r="Q3931">
        <v>5.48</v>
      </c>
      <c r="R3931">
        <v>1.63</v>
      </c>
      <c r="S3931">
        <v>2.2200000000000002</v>
      </c>
      <c r="T3931">
        <v>1.83</v>
      </c>
      <c r="U3931">
        <v>876</v>
      </c>
      <c r="V3931">
        <v>1921.22</v>
      </c>
      <c r="W3931">
        <v>4683.92</v>
      </c>
      <c r="X3931">
        <v>9103.2199999999993</v>
      </c>
      <c r="Y3931">
        <v>1883.22</v>
      </c>
      <c r="Z3931">
        <v>17860.47</v>
      </c>
    </row>
    <row r="3932" spans="2:26" x14ac:dyDescent="0.25">
      <c r="B3932" s="3">
        <v>42253</v>
      </c>
      <c r="C3932">
        <v>441.4</v>
      </c>
      <c r="D3932">
        <v>5.6398999999999999</v>
      </c>
      <c r="E3932">
        <v>95.15</v>
      </c>
      <c r="F3932">
        <v>97.413799999999995</v>
      </c>
      <c r="G3932">
        <v>96.228999999999999</v>
      </c>
      <c r="H3932">
        <v>1193.25</v>
      </c>
      <c r="I3932">
        <v>1.1149</v>
      </c>
      <c r="J3932">
        <v>6.3559000000000001</v>
      </c>
      <c r="K3932">
        <v>312.58339999999998</v>
      </c>
      <c r="L3932" t="str">
        <v>#N/A N/A</v>
      </c>
      <c r="M3932" t="str">
        <v>#N/A N/A</v>
      </c>
      <c r="N3932">
        <v>1121.8499999999999</v>
      </c>
      <c r="O3932">
        <v>2.6549999999999998</v>
      </c>
      <c r="P3932">
        <v>7.6150000000000002</v>
      </c>
      <c r="Q3932">
        <v>5.48</v>
      </c>
      <c r="R3932">
        <v>1.63</v>
      </c>
      <c r="S3932">
        <v>2.2200000000000002</v>
      </c>
      <c r="T3932">
        <v>1.83</v>
      </c>
      <c r="U3932">
        <v>875</v>
      </c>
      <c r="V3932">
        <v>1921.22</v>
      </c>
      <c r="W3932">
        <v>4683.92</v>
      </c>
      <c r="X3932">
        <v>9169.59</v>
      </c>
      <c r="Y3932">
        <v>1886.04</v>
      </c>
      <c r="Z3932">
        <v>17792.16</v>
      </c>
    </row>
    <row r="3933" spans="2:26" x14ac:dyDescent="0.25">
      <c r="B3933" s="3">
        <v>42252</v>
      </c>
      <c r="C3933">
        <v>441.4</v>
      </c>
      <c r="D3933">
        <v>5.6398999999999999</v>
      </c>
      <c r="E3933">
        <v>95.15</v>
      </c>
      <c r="F3933">
        <v>97.413799999999995</v>
      </c>
      <c r="G3933">
        <v>96.228999999999999</v>
      </c>
      <c r="H3933">
        <v>1193.25</v>
      </c>
      <c r="I3933">
        <v>1.1149</v>
      </c>
      <c r="J3933">
        <v>6.3559000000000001</v>
      </c>
      <c r="K3933">
        <v>312.58339999999998</v>
      </c>
      <c r="L3933" t="str">
        <v>#N/A N/A</v>
      </c>
      <c r="M3933" t="str">
        <v>#N/A N/A</v>
      </c>
      <c r="N3933">
        <v>1121.8499999999999</v>
      </c>
      <c r="O3933">
        <v>2.6549999999999998</v>
      </c>
      <c r="P3933">
        <v>7.6150000000000002</v>
      </c>
      <c r="Q3933">
        <v>5.48</v>
      </c>
      <c r="R3933">
        <v>1.63</v>
      </c>
      <c r="S3933">
        <v>2.2200000000000002</v>
      </c>
      <c r="T3933">
        <v>1.83</v>
      </c>
      <c r="U3933">
        <v>875</v>
      </c>
      <c r="V3933">
        <v>1921.22</v>
      </c>
      <c r="W3933">
        <v>4683.92</v>
      </c>
      <c r="X3933">
        <v>9169.59</v>
      </c>
      <c r="Y3933">
        <v>1886.04</v>
      </c>
      <c r="Z3933">
        <v>17792.16</v>
      </c>
    </row>
    <row r="3934" spans="2:26" x14ac:dyDescent="0.25">
      <c r="B3934" s="3">
        <v>42251</v>
      </c>
      <c r="C3934">
        <v>441.4</v>
      </c>
      <c r="D3934">
        <v>5.6398999999999999</v>
      </c>
      <c r="E3934">
        <v>95.11</v>
      </c>
      <c r="F3934">
        <v>97.413799999999995</v>
      </c>
      <c r="G3934">
        <v>96.228999999999999</v>
      </c>
      <c r="H3934">
        <v>1193.25</v>
      </c>
      <c r="I3934">
        <v>1.1149</v>
      </c>
      <c r="J3934">
        <v>6.3559000000000001</v>
      </c>
      <c r="K3934">
        <v>312.58339999999998</v>
      </c>
      <c r="L3934" t="str">
        <v>#N/A N/A</v>
      </c>
      <c r="M3934" t="str">
        <v>#N/A N/A</v>
      </c>
      <c r="N3934">
        <v>1121.8499999999999</v>
      </c>
      <c r="O3934">
        <v>2.6549999999999998</v>
      </c>
      <c r="P3934">
        <v>7.6150000000000002</v>
      </c>
      <c r="Q3934">
        <v>5.48</v>
      </c>
      <c r="R3934">
        <v>1.63</v>
      </c>
      <c r="S3934">
        <v>2.2200000000000002</v>
      </c>
      <c r="T3934">
        <v>1.83</v>
      </c>
      <c r="U3934">
        <v>875</v>
      </c>
      <c r="V3934">
        <v>1921.22</v>
      </c>
      <c r="W3934">
        <v>4683.92</v>
      </c>
      <c r="X3934">
        <v>9169.59</v>
      </c>
      <c r="Y3934">
        <v>1886.04</v>
      </c>
      <c r="Z3934">
        <v>17792.16</v>
      </c>
    </row>
    <row r="3935" spans="2:26" x14ac:dyDescent="0.25">
      <c r="B3935" s="3">
        <v>42250</v>
      </c>
      <c r="C3935">
        <v>437.87</v>
      </c>
      <c r="D3935">
        <v>5.6140999999999996</v>
      </c>
      <c r="E3935">
        <v>95.11</v>
      </c>
      <c r="F3935">
        <v>97.425399999999996</v>
      </c>
      <c r="G3935">
        <v>96.405000000000001</v>
      </c>
      <c r="H3935">
        <v>1190.3</v>
      </c>
      <c r="I3935">
        <v>1.1123000000000001</v>
      </c>
      <c r="J3935">
        <v>6.3559000000000001</v>
      </c>
      <c r="K3935">
        <v>318.4812</v>
      </c>
      <c r="L3935" t="str">
        <v>#N/A N/A</v>
      </c>
      <c r="M3935" t="str">
        <v>#N/A N/A</v>
      </c>
      <c r="N3935">
        <v>1125.46</v>
      </c>
      <c r="O3935">
        <v>2.7250000000000001</v>
      </c>
      <c r="P3935">
        <v>7.62</v>
      </c>
      <c r="Q3935">
        <v>5.44</v>
      </c>
      <c r="R3935">
        <v>1.63</v>
      </c>
      <c r="S3935">
        <v>2.21</v>
      </c>
      <c r="T3935">
        <v>1.82</v>
      </c>
      <c r="U3935">
        <v>891</v>
      </c>
      <c r="V3935">
        <v>1951.13</v>
      </c>
      <c r="W3935">
        <v>4733.5</v>
      </c>
      <c r="X3935">
        <v>9301.32</v>
      </c>
      <c r="Y3935">
        <v>1915.53</v>
      </c>
      <c r="Z3935">
        <v>18182.39</v>
      </c>
    </row>
    <row r="3936" spans="2:26" x14ac:dyDescent="0.25">
      <c r="B3936" s="3">
        <v>42249</v>
      </c>
      <c r="C3936">
        <v>440.18</v>
      </c>
      <c r="D3936">
        <v>5.6169000000000002</v>
      </c>
      <c r="E3936">
        <v>95.11</v>
      </c>
      <c r="F3936">
        <v>97.451499999999996</v>
      </c>
      <c r="G3936">
        <v>95.828000000000003</v>
      </c>
      <c r="H3936">
        <v>1180.75</v>
      </c>
      <c r="I3936">
        <v>1.1227</v>
      </c>
      <c r="J3936">
        <v>6.3559000000000001</v>
      </c>
      <c r="K3936">
        <v>315.0797</v>
      </c>
      <c r="L3936" t="str">
        <v>#N/A N/A</v>
      </c>
      <c r="M3936" t="str">
        <v>#N/A N/A</v>
      </c>
      <c r="N3936">
        <v>1134.05</v>
      </c>
      <c r="O3936">
        <v>2.6480000000000001</v>
      </c>
      <c r="P3936">
        <v>7.64</v>
      </c>
      <c r="Q3936">
        <v>5.46</v>
      </c>
      <c r="R3936">
        <v>1.64</v>
      </c>
      <c r="S3936">
        <v>2.23</v>
      </c>
      <c r="T3936">
        <v>1.81</v>
      </c>
      <c r="U3936">
        <v>906</v>
      </c>
      <c r="V3936">
        <v>1948.86</v>
      </c>
      <c r="W3936">
        <v>4749.9799999999996</v>
      </c>
      <c r="X3936">
        <v>9301.32</v>
      </c>
      <c r="Y3936">
        <v>1915.22</v>
      </c>
      <c r="Z3936">
        <v>18095.400000000001</v>
      </c>
    </row>
    <row r="3937" spans="2:26" x14ac:dyDescent="0.25">
      <c r="B3937" s="3">
        <v>42248</v>
      </c>
      <c r="C3937">
        <v>439.78</v>
      </c>
      <c r="D3937">
        <v>5.6288</v>
      </c>
      <c r="E3937">
        <v>95.12</v>
      </c>
      <c r="F3937">
        <v>97.476399999999998</v>
      </c>
      <c r="G3937">
        <v>95.45</v>
      </c>
      <c r="H3937">
        <v>1171.75</v>
      </c>
      <c r="I3937">
        <v>1.1315</v>
      </c>
      <c r="J3937">
        <v>6.3642000000000003</v>
      </c>
      <c r="K3937">
        <v>318.82319999999999</v>
      </c>
      <c r="L3937" t="str">
        <v>#N/A N/A</v>
      </c>
      <c r="M3937" t="str">
        <v>#N/A N/A</v>
      </c>
      <c r="N3937">
        <v>1140.27</v>
      </c>
      <c r="O3937">
        <v>2.702</v>
      </c>
      <c r="P3937">
        <v>7.665</v>
      </c>
      <c r="Q3937">
        <v>5.49</v>
      </c>
      <c r="R3937">
        <v>1.65</v>
      </c>
      <c r="S3937">
        <v>2.2400000000000002</v>
      </c>
      <c r="T3937">
        <v>1.81</v>
      </c>
      <c r="U3937">
        <v>911</v>
      </c>
      <c r="V3937">
        <v>1913.85</v>
      </c>
      <c r="W3937">
        <v>4636.1000000000004</v>
      </c>
      <c r="X3937">
        <v>9454.11</v>
      </c>
      <c r="Y3937">
        <v>1914.23</v>
      </c>
      <c r="Z3937">
        <v>18165.689999999999</v>
      </c>
    </row>
    <row r="3938" spans="2:26" x14ac:dyDescent="0.25">
      <c r="B3938" s="3">
        <v>42247</v>
      </c>
      <c r="C3938">
        <v>429.94</v>
      </c>
      <c r="D3938">
        <v>5.5846</v>
      </c>
      <c r="E3938">
        <v>95.14</v>
      </c>
      <c r="F3938">
        <v>97.492000000000004</v>
      </c>
      <c r="G3938">
        <v>95.823999999999998</v>
      </c>
      <c r="H3938">
        <v>1182.6500000000001</v>
      </c>
      <c r="I3938">
        <v>1.1211</v>
      </c>
      <c r="J3938">
        <v>6.3761999999999999</v>
      </c>
      <c r="K3938">
        <v>326.64479999999998</v>
      </c>
      <c r="L3938" t="str">
        <v>#N/A N/A</v>
      </c>
      <c r="M3938" t="str">
        <v>#N/A N/A</v>
      </c>
      <c r="N3938">
        <v>1134.93</v>
      </c>
      <c r="O3938">
        <v>2.6890000000000001</v>
      </c>
      <c r="P3938">
        <v>7.665</v>
      </c>
      <c r="Q3938">
        <v>5.44</v>
      </c>
      <c r="R3938">
        <v>1.63</v>
      </c>
      <c r="S3938">
        <v>2.23</v>
      </c>
      <c r="T3938">
        <v>1.81</v>
      </c>
      <c r="U3938">
        <v>903</v>
      </c>
      <c r="V3938">
        <v>1972.18</v>
      </c>
      <c r="W3938">
        <v>4776.51</v>
      </c>
      <c r="X3938">
        <v>9741.41</v>
      </c>
      <c r="Y3938">
        <v>1941.49</v>
      </c>
      <c r="Z3938">
        <v>18890.48</v>
      </c>
    </row>
    <row r="3939" spans="2:26" x14ac:dyDescent="0.25">
      <c r="B3939" s="3">
        <v>42246</v>
      </c>
      <c r="C3939">
        <v>432.66</v>
      </c>
      <c r="D3939">
        <v>5.6074999999999999</v>
      </c>
      <c r="E3939">
        <v>95.13</v>
      </c>
      <c r="F3939">
        <v>97.490200000000002</v>
      </c>
      <c r="G3939">
        <v>96.105999999999995</v>
      </c>
      <c r="H3939">
        <v>1173.75</v>
      </c>
      <c r="I3939">
        <v>1.1185</v>
      </c>
      <c r="J3939">
        <v>6.3897000000000004</v>
      </c>
      <c r="K3939">
        <v>329.39589999999998</v>
      </c>
      <c r="L3939" t="str">
        <v>#N/A N/A</v>
      </c>
      <c r="M3939" t="str">
        <v>#N/A N/A</v>
      </c>
      <c r="N3939">
        <v>1133.5999999999999</v>
      </c>
      <c r="O3939">
        <v>2.7149999999999999</v>
      </c>
      <c r="P3939">
        <v>7.665</v>
      </c>
      <c r="Q3939">
        <v>5.47</v>
      </c>
      <c r="R3939">
        <v>1.65</v>
      </c>
      <c r="S3939">
        <v>2.25</v>
      </c>
      <c r="T3939">
        <v>1.81</v>
      </c>
      <c r="U3939">
        <v>903</v>
      </c>
      <c r="V3939">
        <v>1988.87</v>
      </c>
      <c r="W3939">
        <v>4828.33</v>
      </c>
      <c r="X3939">
        <v>9750.73</v>
      </c>
      <c r="Y3939">
        <v>1937.67</v>
      </c>
      <c r="Z3939">
        <v>19136.32</v>
      </c>
    </row>
    <row r="3940" spans="2:26" x14ac:dyDescent="0.25">
      <c r="B3940" s="3">
        <v>42245</v>
      </c>
      <c r="C3940">
        <v>432.66</v>
      </c>
      <c r="D3940">
        <v>5.6074999999999999</v>
      </c>
      <c r="E3940">
        <v>95.13</v>
      </c>
      <c r="F3940">
        <v>97.490200000000002</v>
      </c>
      <c r="G3940">
        <v>96.105999999999995</v>
      </c>
      <c r="H3940">
        <v>1173.75</v>
      </c>
      <c r="I3940">
        <v>1.1185</v>
      </c>
      <c r="J3940">
        <v>6.3897000000000004</v>
      </c>
      <c r="K3940">
        <v>329.39589999999998</v>
      </c>
      <c r="L3940" t="str">
        <v>#N/A N/A</v>
      </c>
      <c r="M3940" t="str">
        <v>#N/A N/A</v>
      </c>
      <c r="N3940">
        <v>1133.5999999999999</v>
      </c>
      <c r="O3940">
        <v>2.7149999999999999</v>
      </c>
      <c r="P3940">
        <v>7.665</v>
      </c>
      <c r="Q3940">
        <v>5.47</v>
      </c>
      <c r="R3940">
        <v>1.65</v>
      </c>
      <c r="S3940">
        <v>2.25</v>
      </c>
      <c r="T3940">
        <v>1.81</v>
      </c>
      <c r="U3940">
        <v>903</v>
      </c>
      <c r="V3940">
        <v>1988.87</v>
      </c>
      <c r="W3940">
        <v>4828.33</v>
      </c>
      <c r="X3940">
        <v>9750.73</v>
      </c>
      <c r="Y3940">
        <v>1937.67</v>
      </c>
      <c r="Z3940">
        <v>19136.32</v>
      </c>
    </row>
    <row r="3941" spans="2:26" x14ac:dyDescent="0.25">
      <c r="B3941" s="3">
        <v>42244</v>
      </c>
      <c r="C3941">
        <v>432.66</v>
      </c>
      <c r="D3941">
        <v>5.6074999999999999</v>
      </c>
      <c r="E3941">
        <v>95.07</v>
      </c>
      <c r="F3941">
        <v>97.490200000000002</v>
      </c>
      <c r="G3941">
        <v>96.105999999999995</v>
      </c>
      <c r="H3941">
        <v>1173.75</v>
      </c>
      <c r="I3941">
        <v>1.1185</v>
      </c>
      <c r="J3941">
        <v>6.3897000000000004</v>
      </c>
      <c r="K3941">
        <v>329.39589999999998</v>
      </c>
      <c r="L3941" t="str">
        <v>#N/A N/A</v>
      </c>
      <c r="M3941" t="str">
        <v>#N/A N/A</v>
      </c>
      <c r="N3941">
        <v>1133.5999999999999</v>
      </c>
      <c r="O3941">
        <v>2.7149999999999999</v>
      </c>
      <c r="P3941">
        <v>7.665</v>
      </c>
      <c r="Q3941">
        <v>5.47</v>
      </c>
      <c r="R3941">
        <v>1.65</v>
      </c>
      <c r="S3941">
        <v>2.25</v>
      </c>
      <c r="T3941">
        <v>1.81</v>
      </c>
      <c r="U3941">
        <v>903</v>
      </c>
      <c r="V3941">
        <v>1988.87</v>
      </c>
      <c r="W3941">
        <v>4828.33</v>
      </c>
      <c r="X3941">
        <v>9750.73</v>
      </c>
      <c r="Y3941">
        <v>1937.67</v>
      </c>
      <c r="Z3941">
        <v>19136.32</v>
      </c>
    </row>
    <row r="3942" spans="2:26" x14ac:dyDescent="0.25">
      <c r="B3942" s="3">
        <v>42243</v>
      </c>
      <c r="C3942">
        <v>438.2</v>
      </c>
      <c r="D3942">
        <v>5.7060000000000004</v>
      </c>
      <c r="E3942">
        <v>95.09</v>
      </c>
      <c r="F3942">
        <v>97.489199999999997</v>
      </c>
      <c r="G3942">
        <v>95.61</v>
      </c>
      <c r="H3942">
        <v>1185.2</v>
      </c>
      <c r="I3942">
        <v>1.1246</v>
      </c>
      <c r="J3942">
        <v>6.4055999999999997</v>
      </c>
      <c r="K3942">
        <v>330.39370000000002</v>
      </c>
      <c r="L3942" t="str">
        <v>#N/A N/A</v>
      </c>
      <c r="M3942" t="str">
        <v>#N/A N/A</v>
      </c>
      <c r="N3942">
        <v>1125</v>
      </c>
      <c r="O3942">
        <v>2.6379999999999999</v>
      </c>
      <c r="P3942">
        <v>7.6950000000000003</v>
      </c>
      <c r="Q3942">
        <v>5.54</v>
      </c>
      <c r="R3942">
        <v>1.65</v>
      </c>
      <c r="S3942">
        <v>2.2599999999999998</v>
      </c>
      <c r="T3942">
        <v>1.8</v>
      </c>
      <c r="U3942">
        <v>905</v>
      </c>
      <c r="V3942">
        <v>1987.66</v>
      </c>
      <c r="W3942">
        <v>4812.71</v>
      </c>
      <c r="X3942">
        <v>9863.61</v>
      </c>
      <c r="Y3942">
        <v>1908</v>
      </c>
      <c r="Z3942">
        <v>18574.439999999999</v>
      </c>
    </row>
    <row r="3943" spans="2:26" x14ac:dyDescent="0.25">
      <c r="B3943" s="3">
        <v>42242</v>
      </c>
      <c r="C3943">
        <v>456.1</v>
      </c>
      <c r="D3943">
        <v>5.8212999999999999</v>
      </c>
      <c r="E3943">
        <v>95.03</v>
      </c>
      <c r="F3943">
        <v>97.474599999999995</v>
      </c>
      <c r="G3943">
        <v>95.1</v>
      </c>
      <c r="H3943">
        <v>1185.9000000000001</v>
      </c>
      <c r="I3943">
        <v>1.1314</v>
      </c>
      <c r="J3943">
        <v>6.41</v>
      </c>
      <c r="K3943">
        <v>328.88760000000002</v>
      </c>
      <c r="L3943" t="str">
        <v>#N/A N/A</v>
      </c>
      <c r="M3943" t="str">
        <v>#N/A N/A</v>
      </c>
      <c r="N3943">
        <v>1125.26</v>
      </c>
      <c r="O3943">
        <v>2.6930000000000001</v>
      </c>
      <c r="P3943">
        <v>7.6950000000000003</v>
      </c>
      <c r="Q3943">
        <v>5.65</v>
      </c>
      <c r="R3943">
        <v>1.67</v>
      </c>
      <c r="S3943">
        <v>2.2999999999999998</v>
      </c>
      <c r="T3943">
        <v>1.77</v>
      </c>
      <c r="U3943">
        <v>918</v>
      </c>
      <c r="V3943">
        <v>1940.51</v>
      </c>
      <c r="W3943">
        <v>4697.54</v>
      </c>
      <c r="X3943">
        <v>9427.93</v>
      </c>
      <c r="Y3943">
        <v>1894.09</v>
      </c>
      <c r="Z3943">
        <v>18376.830000000002</v>
      </c>
    </row>
    <row r="3944" spans="2:26" x14ac:dyDescent="0.25">
      <c r="B3944" s="3">
        <v>42241</v>
      </c>
      <c r="C3944">
        <v>457.68</v>
      </c>
      <c r="D3944">
        <v>5.8136000000000001</v>
      </c>
      <c r="E3944">
        <v>95.1</v>
      </c>
      <c r="F3944">
        <v>97.494100000000003</v>
      </c>
      <c r="G3944">
        <v>94.53</v>
      </c>
      <c r="H3944">
        <v>1195.45</v>
      </c>
      <c r="I3944">
        <v>1.1516999999999999</v>
      </c>
      <c r="J3944">
        <v>6.4127000000000001</v>
      </c>
      <c r="K3944">
        <v>329.41030000000001</v>
      </c>
      <c r="L3944" t="str">
        <v>#N/A N/A</v>
      </c>
      <c r="M3944" t="str">
        <v>#N/A N/A</v>
      </c>
      <c r="N3944">
        <v>1140.49</v>
      </c>
      <c r="O3944">
        <v>2.6850000000000001</v>
      </c>
      <c r="P3944">
        <v>7.6950000000000003</v>
      </c>
      <c r="Q3944">
        <v>5.63</v>
      </c>
      <c r="R3944">
        <v>1.67</v>
      </c>
      <c r="S3944">
        <v>2.29</v>
      </c>
      <c r="T3944">
        <v>1.76</v>
      </c>
      <c r="U3944">
        <v>942</v>
      </c>
      <c r="V3944">
        <v>1867.61</v>
      </c>
      <c r="W3944">
        <v>4506.49</v>
      </c>
      <c r="X3944">
        <v>9514.0400000000009</v>
      </c>
      <c r="Y3944">
        <v>1846.63</v>
      </c>
      <c r="Z3944">
        <v>17806.7</v>
      </c>
    </row>
    <row r="3945" spans="2:26" x14ac:dyDescent="0.25">
      <c r="B3945" s="3">
        <v>42240</v>
      </c>
      <c r="C3945">
        <v>473.79</v>
      </c>
      <c r="D3945">
        <v>5.9949000000000003</v>
      </c>
      <c r="E3945">
        <v>95.12</v>
      </c>
      <c r="F3945">
        <v>97.512500000000003</v>
      </c>
      <c r="G3945">
        <v>93.331999999999994</v>
      </c>
      <c r="H3945">
        <v>1198.95</v>
      </c>
      <c r="I3945">
        <v>1.1618999999999999</v>
      </c>
      <c r="J3945">
        <v>6.4043000000000001</v>
      </c>
      <c r="K3945">
        <v>335.09840000000003</v>
      </c>
      <c r="L3945" t="str">
        <v>#N/A N/A</v>
      </c>
      <c r="M3945" t="str">
        <v>#N/A N/A</v>
      </c>
      <c r="N3945">
        <v>1155.1099999999999</v>
      </c>
      <c r="O3945">
        <v>2.65</v>
      </c>
      <c r="P3945">
        <v>7.73</v>
      </c>
      <c r="Q3945">
        <v>5.87</v>
      </c>
      <c r="R3945">
        <v>1.68</v>
      </c>
      <c r="S3945">
        <v>2.29</v>
      </c>
      <c r="T3945">
        <v>1.8</v>
      </c>
      <c r="U3945">
        <v>968</v>
      </c>
      <c r="V3945">
        <v>1893.21</v>
      </c>
      <c r="W3945">
        <v>4526.25</v>
      </c>
      <c r="X3945">
        <v>9602.2900000000009</v>
      </c>
      <c r="Y3945">
        <v>1829.81</v>
      </c>
      <c r="Z3945">
        <v>18540.68</v>
      </c>
    </row>
    <row r="3946" spans="2:26" x14ac:dyDescent="0.25">
      <c r="B3946" s="3">
        <v>42239</v>
      </c>
      <c r="C3946">
        <v>454.27</v>
      </c>
      <c r="D3946">
        <v>5.7294</v>
      </c>
      <c r="E3946">
        <v>95.39</v>
      </c>
      <c r="F3946">
        <v>97.695999999999998</v>
      </c>
      <c r="G3946">
        <v>95.007999999999996</v>
      </c>
      <c r="H3946">
        <v>1194.8</v>
      </c>
      <c r="I3946">
        <v>1.1386000000000001</v>
      </c>
      <c r="J3946">
        <v>6.3888999999999996</v>
      </c>
      <c r="K3946">
        <v>341.8177</v>
      </c>
      <c r="L3946" t="str">
        <v>#N/A N/A</v>
      </c>
      <c r="M3946" t="str">
        <v>#N/A N/A</v>
      </c>
      <c r="N3946">
        <v>1160.77</v>
      </c>
      <c r="O3946">
        <v>2.6760000000000002</v>
      </c>
      <c r="P3946">
        <v>7.73</v>
      </c>
      <c r="Q3946">
        <v>5.6</v>
      </c>
      <c r="R3946">
        <v>1.64</v>
      </c>
      <c r="S3946">
        <v>2.25</v>
      </c>
      <c r="T3946">
        <v>1.79</v>
      </c>
      <c r="U3946">
        <v>994</v>
      </c>
      <c r="V3946">
        <v>1970.89</v>
      </c>
      <c r="W3946">
        <v>4706.04</v>
      </c>
      <c r="X3946">
        <v>10195.049999999999</v>
      </c>
      <c r="Y3946">
        <v>1876.07</v>
      </c>
      <c r="Z3946">
        <v>19435.830000000002</v>
      </c>
    </row>
    <row r="3947" spans="2:26" x14ac:dyDescent="0.25">
      <c r="B3947" s="3">
        <v>42238</v>
      </c>
      <c r="C3947">
        <v>454.27</v>
      </c>
      <c r="D3947">
        <v>5.7294</v>
      </c>
      <c r="E3947">
        <v>95.39</v>
      </c>
      <c r="F3947">
        <v>97.695999999999998</v>
      </c>
      <c r="G3947">
        <v>95.007999999999996</v>
      </c>
      <c r="H3947">
        <v>1194.8</v>
      </c>
      <c r="I3947">
        <v>1.1386000000000001</v>
      </c>
      <c r="J3947">
        <v>6.3888999999999996</v>
      </c>
      <c r="K3947">
        <v>341.8177</v>
      </c>
      <c r="L3947" t="str">
        <v>#N/A N/A</v>
      </c>
      <c r="M3947" t="str">
        <v>#N/A N/A</v>
      </c>
      <c r="N3947">
        <v>1160.77</v>
      </c>
      <c r="O3947">
        <v>2.6760000000000002</v>
      </c>
      <c r="P3947">
        <v>7.73</v>
      </c>
      <c r="Q3947">
        <v>5.6</v>
      </c>
      <c r="R3947">
        <v>1.64</v>
      </c>
      <c r="S3947">
        <v>2.25</v>
      </c>
      <c r="T3947">
        <v>1.79</v>
      </c>
      <c r="U3947">
        <v>994</v>
      </c>
      <c r="V3947">
        <v>1970.89</v>
      </c>
      <c r="W3947">
        <v>4706.04</v>
      </c>
      <c r="X3947">
        <v>10195.049999999999</v>
      </c>
      <c r="Y3947">
        <v>1876.07</v>
      </c>
      <c r="Z3947">
        <v>19435.830000000002</v>
      </c>
    </row>
    <row r="3948" spans="2:26" x14ac:dyDescent="0.25">
      <c r="B3948" s="3">
        <v>42237</v>
      </c>
      <c r="C3948">
        <v>454.27</v>
      </c>
      <c r="D3948">
        <v>5.7294</v>
      </c>
      <c r="E3948">
        <v>95.37</v>
      </c>
      <c r="F3948">
        <v>97.695999999999998</v>
      </c>
      <c r="G3948">
        <v>95.007999999999996</v>
      </c>
      <c r="H3948">
        <v>1194.8</v>
      </c>
      <c r="I3948">
        <v>1.1386000000000001</v>
      </c>
      <c r="J3948">
        <v>6.3888999999999996</v>
      </c>
      <c r="K3948">
        <v>341.8177</v>
      </c>
      <c r="L3948" t="str">
        <v>#N/A N/A</v>
      </c>
      <c r="M3948" t="str">
        <v>#N/A N/A</v>
      </c>
      <c r="N3948">
        <v>1160.77</v>
      </c>
      <c r="O3948">
        <v>2.6760000000000002</v>
      </c>
      <c r="P3948">
        <v>7.73</v>
      </c>
      <c r="Q3948">
        <v>5.6</v>
      </c>
      <c r="R3948">
        <v>1.64</v>
      </c>
      <c r="S3948">
        <v>2.25</v>
      </c>
      <c r="T3948">
        <v>1.79</v>
      </c>
      <c r="U3948">
        <v>994</v>
      </c>
      <c r="V3948">
        <v>1970.89</v>
      </c>
      <c r="W3948">
        <v>4706.04</v>
      </c>
      <c r="X3948">
        <v>10195.049999999999</v>
      </c>
      <c r="Y3948">
        <v>1876.07</v>
      </c>
      <c r="Z3948">
        <v>19435.830000000002</v>
      </c>
    </row>
    <row r="3949" spans="2:26" x14ac:dyDescent="0.25">
      <c r="B3949" s="3">
        <v>42236</v>
      </c>
      <c r="C3949">
        <v>446.08</v>
      </c>
      <c r="D3949">
        <v>5.6163999999999996</v>
      </c>
      <c r="E3949">
        <v>95.47</v>
      </c>
      <c r="F3949">
        <v>97.735399999999998</v>
      </c>
      <c r="G3949">
        <v>95.98</v>
      </c>
      <c r="H3949">
        <v>1185.1500000000001</v>
      </c>
      <c r="I3949">
        <v>1.1242000000000001</v>
      </c>
      <c r="J3949">
        <v>6.3894000000000002</v>
      </c>
      <c r="K3949">
        <v>342.43220000000002</v>
      </c>
      <c r="L3949" t="str">
        <v>#N/A N/A</v>
      </c>
      <c r="M3949" t="str">
        <v>#N/A N/A</v>
      </c>
      <c r="N3949">
        <v>1152.2</v>
      </c>
      <c r="O3949">
        <v>2.7549999999999999</v>
      </c>
      <c r="P3949">
        <v>7.81</v>
      </c>
      <c r="Q3949">
        <v>5.48</v>
      </c>
      <c r="R3949">
        <v>1.63</v>
      </c>
      <c r="S3949">
        <v>2.2400000000000002</v>
      </c>
      <c r="T3949">
        <v>1.79</v>
      </c>
      <c r="U3949">
        <v>1014</v>
      </c>
      <c r="V3949">
        <v>2035.73</v>
      </c>
      <c r="W3949">
        <v>4877.49</v>
      </c>
      <c r="X3949">
        <v>10402.719999999999</v>
      </c>
      <c r="Y3949">
        <v>1914.55</v>
      </c>
      <c r="Z3949">
        <v>20033.52</v>
      </c>
    </row>
    <row r="3950" spans="2:26" x14ac:dyDescent="0.25">
      <c r="B3950" s="3">
        <v>42235</v>
      </c>
      <c r="C3950">
        <v>438.18</v>
      </c>
      <c r="D3950">
        <v>5.5365000000000002</v>
      </c>
      <c r="E3950">
        <v>95.54</v>
      </c>
      <c r="F3950">
        <v>97.741299999999995</v>
      </c>
      <c r="G3950">
        <v>96.358999999999995</v>
      </c>
      <c r="H3950">
        <v>1185.25</v>
      </c>
      <c r="I3950">
        <v>1.1120000000000001</v>
      </c>
      <c r="J3950">
        <v>6.3958000000000004</v>
      </c>
      <c r="K3950">
        <v>339.03390000000002</v>
      </c>
      <c r="L3950" t="str">
        <v>#N/A N/A</v>
      </c>
      <c r="M3950" t="str">
        <v>#N/A N/A</v>
      </c>
      <c r="N3950">
        <v>1133.8800000000001</v>
      </c>
      <c r="O3950">
        <v>2.7160000000000002</v>
      </c>
      <c r="P3950">
        <v>7.8550000000000004</v>
      </c>
      <c r="Q3950">
        <v>5.41</v>
      </c>
      <c r="R3950">
        <v>1.62</v>
      </c>
      <c r="S3950">
        <v>2.2200000000000002</v>
      </c>
      <c r="T3950">
        <v>1.79</v>
      </c>
      <c r="U3950">
        <v>1031</v>
      </c>
      <c r="V3950">
        <v>2079.61</v>
      </c>
      <c r="W3950">
        <v>5019.05</v>
      </c>
      <c r="X3950">
        <v>10642.24</v>
      </c>
      <c r="Y3950">
        <v>1939.38</v>
      </c>
      <c r="Z3950">
        <v>20222.63</v>
      </c>
    </row>
    <row r="3951" spans="2:26" x14ac:dyDescent="0.25">
      <c r="B3951" s="3">
        <v>42234</v>
      </c>
      <c r="C3951">
        <v>426.61</v>
      </c>
      <c r="D3951">
        <v>5.4443999999999999</v>
      </c>
      <c r="E3951">
        <v>95.58</v>
      </c>
      <c r="F3951">
        <v>97.756600000000006</v>
      </c>
      <c r="G3951">
        <v>97.04</v>
      </c>
      <c r="H3951">
        <v>1185.0999999999999</v>
      </c>
      <c r="I3951">
        <v>1.1024</v>
      </c>
      <c r="J3951">
        <v>6.3955000000000002</v>
      </c>
      <c r="K3951">
        <v>342.13240000000002</v>
      </c>
      <c r="L3951" t="str">
        <v>#N/A N/A</v>
      </c>
      <c r="M3951" t="str">
        <v>#N/A N/A</v>
      </c>
      <c r="N3951">
        <v>1117.71</v>
      </c>
      <c r="O3951">
        <v>2.7040000000000002</v>
      </c>
      <c r="P3951">
        <v>7.8550000000000004</v>
      </c>
      <c r="Q3951">
        <v>5.29</v>
      </c>
      <c r="R3951">
        <v>1.61</v>
      </c>
      <c r="S3951">
        <v>2.2000000000000002</v>
      </c>
      <c r="T3951">
        <v>1.78</v>
      </c>
      <c r="U3951">
        <v>1046</v>
      </c>
      <c r="V3951">
        <v>2096.92</v>
      </c>
      <c r="W3951">
        <v>5059.3500000000004</v>
      </c>
      <c r="X3951">
        <v>10770.05</v>
      </c>
      <c r="Y3951">
        <v>1956.26</v>
      </c>
      <c r="Z3951">
        <v>20554.47</v>
      </c>
    </row>
    <row r="3952" spans="2:26" x14ac:dyDescent="0.25">
      <c r="B3952" s="3">
        <v>42233</v>
      </c>
      <c r="C3952">
        <v>427.53</v>
      </c>
      <c r="D3952">
        <v>5.4409000000000001</v>
      </c>
      <c r="E3952">
        <v>95.59</v>
      </c>
      <c r="F3952">
        <v>97.755300000000005</v>
      </c>
      <c r="G3952">
        <v>96.805999999999997</v>
      </c>
      <c r="H3952">
        <v>1182.95</v>
      </c>
      <c r="I3952">
        <v>1.1077999999999999</v>
      </c>
      <c r="J3952">
        <v>6.3948</v>
      </c>
      <c r="K3952">
        <v>340.00720000000001</v>
      </c>
      <c r="L3952" t="str">
        <v>#N/A N/A</v>
      </c>
      <c r="M3952" t="str">
        <v>#N/A N/A</v>
      </c>
      <c r="N3952">
        <v>1117.7</v>
      </c>
      <c r="O3952">
        <v>2.7280000000000002</v>
      </c>
      <c r="P3952">
        <v>7.95</v>
      </c>
      <c r="Q3952">
        <v>5.3</v>
      </c>
      <c r="R3952">
        <v>1.61</v>
      </c>
      <c r="S3952">
        <v>2.2000000000000002</v>
      </c>
      <c r="T3952">
        <v>1.78</v>
      </c>
      <c r="U3952">
        <v>1063</v>
      </c>
      <c r="V3952">
        <v>2102.44</v>
      </c>
      <c r="W3952">
        <v>5091.7</v>
      </c>
      <c r="X3952">
        <v>10962.24</v>
      </c>
      <c r="Y3952">
        <v>1968.52</v>
      </c>
      <c r="Z3952">
        <v>20620.259999999998</v>
      </c>
    </row>
    <row r="3953" spans="2:26" x14ac:dyDescent="0.25">
      <c r="B3953" s="3">
        <v>42232</v>
      </c>
      <c r="C3953">
        <v>423.04</v>
      </c>
      <c r="D3953">
        <v>5.4191000000000003</v>
      </c>
      <c r="E3953">
        <v>95.62</v>
      </c>
      <c r="F3953">
        <v>97.723100000000002</v>
      </c>
      <c r="G3953">
        <v>96.52</v>
      </c>
      <c r="H3953">
        <v>1174.2</v>
      </c>
      <c r="I3953">
        <v>1.1109</v>
      </c>
      <c r="J3953">
        <v>6.3912000000000004</v>
      </c>
      <c r="K3953">
        <v>338.57409999999999</v>
      </c>
      <c r="L3953" t="str">
        <v>#N/A N/A</v>
      </c>
      <c r="M3953" t="str">
        <v>#N/A N/A</v>
      </c>
      <c r="N3953">
        <v>1115.07</v>
      </c>
      <c r="O3953">
        <v>2.8010000000000002</v>
      </c>
      <c r="P3953">
        <v>8.01</v>
      </c>
      <c r="Q3953">
        <v>5.28</v>
      </c>
      <c r="R3953">
        <v>1.61</v>
      </c>
      <c r="S3953">
        <v>2.21</v>
      </c>
      <c r="T3953">
        <v>1.79</v>
      </c>
      <c r="U3953">
        <v>1055</v>
      </c>
      <c r="V3953">
        <v>2091.54</v>
      </c>
      <c r="W3953">
        <v>5048.2299999999996</v>
      </c>
      <c r="X3953">
        <v>11060.06</v>
      </c>
      <c r="Y3953">
        <v>1983.46</v>
      </c>
      <c r="Z3953">
        <v>20519.45</v>
      </c>
    </row>
    <row r="3954" spans="2:26" x14ac:dyDescent="0.25">
      <c r="B3954" s="3">
        <v>42231</v>
      </c>
      <c r="C3954">
        <v>423.04</v>
      </c>
      <c r="D3954">
        <v>5.4191000000000003</v>
      </c>
      <c r="E3954">
        <v>95.62</v>
      </c>
      <c r="F3954">
        <v>97.723100000000002</v>
      </c>
      <c r="G3954">
        <v>96.52</v>
      </c>
      <c r="H3954">
        <v>1174.2</v>
      </c>
      <c r="I3954">
        <v>1.1109</v>
      </c>
      <c r="J3954">
        <v>6.3912000000000004</v>
      </c>
      <c r="K3954">
        <v>338.57409999999999</v>
      </c>
      <c r="L3954" t="str">
        <v>#N/A N/A</v>
      </c>
      <c r="M3954" t="str">
        <v>#N/A N/A</v>
      </c>
      <c r="N3954">
        <v>1115.07</v>
      </c>
      <c r="O3954">
        <v>2.8010000000000002</v>
      </c>
      <c r="P3954">
        <v>8.01</v>
      </c>
      <c r="Q3954">
        <v>5.28</v>
      </c>
      <c r="R3954">
        <v>1.61</v>
      </c>
      <c r="S3954">
        <v>2.21</v>
      </c>
      <c r="T3954">
        <v>1.79</v>
      </c>
      <c r="U3954">
        <v>1055</v>
      </c>
      <c r="V3954">
        <v>2091.54</v>
      </c>
      <c r="W3954">
        <v>5048.2299999999996</v>
      </c>
      <c r="X3954">
        <v>11060.06</v>
      </c>
      <c r="Y3954">
        <v>1983.46</v>
      </c>
      <c r="Z3954">
        <v>20519.45</v>
      </c>
    </row>
    <row r="3955" spans="2:26" x14ac:dyDescent="0.25">
      <c r="B3955" s="3">
        <v>42230</v>
      </c>
      <c r="C3955">
        <v>423.04</v>
      </c>
      <c r="D3955">
        <v>5.4191000000000003</v>
      </c>
      <c r="E3955">
        <v>95.59</v>
      </c>
      <c r="F3955">
        <v>97.723100000000002</v>
      </c>
      <c r="G3955">
        <v>96.52</v>
      </c>
      <c r="H3955">
        <v>1174.2</v>
      </c>
      <c r="I3955">
        <v>1.1109</v>
      </c>
      <c r="J3955">
        <v>6.3912000000000004</v>
      </c>
      <c r="K3955">
        <v>338.57409999999999</v>
      </c>
      <c r="L3955" t="str">
        <v>#N/A N/A</v>
      </c>
      <c r="M3955" t="str">
        <v>#N/A N/A</v>
      </c>
      <c r="N3955">
        <v>1115.07</v>
      </c>
      <c r="O3955">
        <v>2.8010000000000002</v>
      </c>
      <c r="P3955">
        <v>8.01</v>
      </c>
      <c r="Q3955">
        <v>5.28</v>
      </c>
      <c r="R3955">
        <v>1.61</v>
      </c>
      <c r="S3955">
        <v>2.21</v>
      </c>
      <c r="T3955">
        <v>1.79</v>
      </c>
      <c r="U3955">
        <v>1055</v>
      </c>
      <c r="V3955">
        <v>2091.54</v>
      </c>
      <c r="W3955">
        <v>5048.2299999999996</v>
      </c>
      <c r="X3955">
        <v>11060.06</v>
      </c>
      <c r="Y3955">
        <v>1983.46</v>
      </c>
      <c r="Z3955">
        <v>20519.45</v>
      </c>
    </row>
    <row r="3956" spans="2:26" x14ac:dyDescent="0.25">
      <c r="B3956" s="3">
        <v>42229</v>
      </c>
      <c r="C3956">
        <v>421.96</v>
      </c>
      <c r="D3956">
        <v>5.4253</v>
      </c>
      <c r="E3956">
        <v>95.66</v>
      </c>
      <c r="F3956">
        <v>97.7226</v>
      </c>
      <c r="G3956">
        <v>96.444999999999993</v>
      </c>
      <c r="H3956">
        <v>1173.8</v>
      </c>
      <c r="I3956">
        <v>1.115</v>
      </c>
      <c r="J3956">
        <v>6.3982000000000001</v>
      </c>
      <c r="K3956">
        <v>334.88959999999997</v>
      </c>
      <c r="L3956" t="str">
        <v>#N/A N/A</v>
      </c>
      <c r="M3956" t="str">
        <v>#N/A N/A</v>
      </c>
      <c r="N3956">
        <v>1115.0999999999999</v>
      </c>
      <c r="O3956">
        <v>2.7869999999999999</v>
      </c>
      <c r="P3956">
        <v>8.01</v>
      </c>
      <c r="Q3956">
        <v>5.29</v>
      </c>
      <c r="R3956">
        <v>1.61</v>
      </c>
      <c r="S3956">
        <v>2.2200000000000002</v>
      </c>
      <c r="T3956">
        <v>1.81</v>
      </c>
      <c r="U3956">
        <v>1046</v>
      </c>
      <c r="V3956">
        <v>2083.39</v>
      </c>
      <c r="W3956">
        <v>5033.5600000000004</v>
      </c>
      <c r="X3956">
        <v>11080.92</v>
      </c>
      <c r="Y3956">
        <v>1983.46</v>
      </c>
      <c r="Z3956">
        <v>20595.55</v>
      </c>
    </row>
    <row r="3957" spans="2:26" x14ac:dyDescent="0.25">
      <c r="B3957" s="3">
        <v>42228</v>
      </c>
      <c r="C3957">
        <v>425</v>
      </c>
      <c r="D3957">
        <v>5.5126999999999997</v>
      </c>
      <c r="E3957">
        <v>95.64</v>
      </c>
      <c r="F3957">
        <v>97.7303</v>
      </c>
      <c r="G3957">
        <v>96.262</v>
      </c>
      <c r="H3957">
        <v>1190.45</v>
      </c>
      <c r="I3957">
        <v>1.1158999999999999</v>
      </c>
      <c r="J3957">
        <v>6.3857999999999997</v>
      </c>
      <c r="K3957">
        <v>337.2149</v>
      </c>
      <c r="L3957" t="str">
        <v>#N/A N/A</v>
      </c>
      <c r="M3957" t="str">
        <v>#N/A N/A</v>
      </c>
      <c r="N3957">
        <v>1124.47</v>
      </c>
      <c r="O3957">
        <v>2.931</v>
      </c>
      <c r="P3957">
        <v>8.0150000000000006</v>
      </c>
      <c r="Q3957">
        <v>5.41</v>
      </c>
      <c r="R3957">
        <v>1.61</v>
      </c>
      <c r="S3957">
        <v>2.23</v>
      </c>
      <c r="T3957">
        <v>1.79</v>
      </c>
      <c r="U3957">
        <v>1093</v>
      </c>
      <c r="V3957">
        <v>2086.0500000000002</v>
      </c>
      <c r="W3957">
        <v>5044.3900000000003</v>
      </c>
      <c r="X3957">
        <v>11042.79</v>
      </c>
      <c r="Y3957">
        <v>1975.47</v>
      </c>
      <c r="Z3957">
        <v>20392.77</v>
      </c>
    </row>
    <row r="3958" spans="2:26" x14ac:dyDescent="0.25">
      <c r="B3958" s="3">
        <v>42227</v>
      </c>
      <c r="C3958">
        <v>425.1</v>
      </c>
      <c r="D3958">
        <v>5.4329999999999998</v>
      </c>
      <c r="E3958">
        <v>95.78</v>
      </c>
      <c r="F3958">
        <v>97.768500000000003</v>
      </c>
      <c r="G3958">
        <v>97.29</v>
      </c>
      <c r="H3958">
        <v>1178.9000000000001</v>
      </c>
      <c r="I3958">
        <v>1.1042000000000001</v>
      </c>
      <c r="J3958">
        <v>6.3246000000000002</v>
      </c>
      <c r="K3958">
        <v>339.38589999999999</v>
      </c>
      <c r="L3958" t="str">
        <v>#N/A N/A</v>
      </c>
      <c r="M3958" t="str">
        <v>#N/A N/A</v>
      </c>
      <c r="N3958">
        <v>1108.95</v>
      </c>
      <c r="O3958">
        <v>2.8439999999999999</v>
      </c>
      <c r="P3958">
        <v>8.02</v>
      </c>
      <c r="Q3958">
        <v>5.31</v>
      </c>
      <c r="R3958">
        <v>1.59</v>
      </c>
      <c r="S3958">
        <v>2.19</v>
      </c>
      <c r="T3958">
        <v>1.79</v>
      </c>
      <c r="U3958">
        <v>1162</v>
      </c>
      <c r="V3958">
        <v>2084.0700000000002</v>
      </c>
      <c r="W3958">
        <v>5036.79</v>
      </c>
      <c r="X3958">
        <v>11264.64</v>
      </c>
      <c r="Y3958">
        <v>1986.65</v>
      </c>
      <c r="Z3958">
        <v>20720.75</v>
      </c>
    </row>
    <row r="3959" spans="2:26" x14ac:dyDescent="0.25">
      <c r="B3959" s="3">
        <v>42226</v>
      </c>
      <c r="C3959">
        <v>415.18</v>
      </c>
      <c r="D3959">
        <v>5.3105000000000002</v>
      </c>
      <c r="E3959">
        <v>95.88</v>
      </c>
      <c r="F3959">
        <v>97.764899999999997</v>
      </c>
      <c r="G3959">
        <v>97.159000000000006</v>
      </c>
      <c r="H3959">
        <v>1163.0999999999999</v>
      </c>
      <c r="I3959">
        <v>1.1019000000000001</v>
      </c>
      <c r="J3959">
        <v>6.2096999999999998</v>
      </c>
      <c r="K3959">
        <v>337.40350000000001</v>
      </c>
      <c r="L3959" t="str">
        <v>#N/A N/A</v>
      </c>
      <c r="M3959" t="str">
        <v>#N/A N/A</v>
      </c>
      <c r="N3959">
        <v>1104.51</v>
      </c>
      <c r="O3959">
        <v>2.8420000000000001</v>
      </c>
      <c r="P3959">
        <v>8.0299999999999994</v>
      </c>
      <c r="Q3959">
        <v>5.14</v>
      </c>
      <c r="R3959">
        <v>1.58</v>
      </c>
      <c r="S3959">
        <v>2.1800000000000002</v>
      </c>
      <c r="T3959">
        <v>1.75</v>
      </c>
      <c r="U3959">
        <v>1197</v>
      </c>
      <c r="V3959">
        <v>2104.1799999999998</v>
      </c>
      <c r="W3959">
        <v>5101.8</v>
      </c>
      <c r="X3959">
        <v>11291.66</v>
      </c>
      <c r="Y3959">
        <v>2003.17</v>
      </c>
      <c r="Z3959">
        <v>20808.689999999999</v>
      </c>
    </row>
    <row r="3960" spans="2:26" x14ac:dyDescent="0.25">
      <c r="B3960" s="3">
        <v>42225</v>
      </c>
      <c r="C3960">
        <v>419.9</v>
      </c>
      <c r="D3960">
        <v>5.3288000000000002</v>
      </c>
      <c r="E3960">
        <v>95.92</v>
      </c>
      <c r="F3960">
        <v>97.557400000000001</v>
      </c>
      <c r="G3960">
        <v>97.563000000000002</v>
      </c>
      <c r="H3960">
        <v>1167.4000000000001</v>
      </c>
      <c r="I3960">
        <v>1.0967</v>
      </c>
      <c r="J3960">
        <v>6.2096999999999998</v>
      </c>
      <c r="K3960">
        <v>331.84309999999999</v>
      </c>
      <c r="L3960" t="str">
        <v>#N/A N/A</v>
      </c>
      <c r="M3960" t="str">
        <v>#N/A N/A</v>
      </c>
      <c r="N3960">
        <v>1094.1500000000001</v>
      </c>
      <c r="O3960">
        <v>2.798</v>
      </c>
      <c r="P3960">
        <v>8.0299999999999994</v>
      </c>
      <c r="Q3960">
        <v>5.16</v>
      </c>
      <c r="R3960">
        <v>1.58</v>
      </c>
      <c r="S3960">
        <v>2.1800000000000002</v>
      </c>
      <c r="T3960">
        <v>1.75</v>
      </c>
      <c r="U3960">
        <v>1200</v>
      </c>
      <c r="V3960">
        <v>2077.5700000000002</v>
      </c>
      <c r="W3960">
        <v>5043.54</v>
      </c>
      <c r="X3960">
        <v>11227.94</v>
      </c>
      <c r="Y3960">
        <v>2010.23</v>
      </c>
      <c r="Z3960">
        <v>20724.560000000001</v>
      </c>
    </row>
    <row r="3961" spans="2:26" x14ac:dyDescent="0.25">
      <c r="B3961" s="3">
        <v>42224</v>
      </c>
      <c r="C3961">
        <v>419.9</v>
      </c>
      <c r="D3961">
        <v>5.3288000000000002</v>
      </c>
      <c r="E3961">
        <v>95.92</v>
      </c>
      <c r="F3961">
        <v>97.557400000000001</v>
      </c>
      <c r="G3961">
        <v>97.563000000000002</v>
      </c>
      <c r="H3961">
        <v>1167.4000000000001</v>
      </c>
      <c r="I3961">
        <v>1.0967</v>
      </c>
      <c r="J3961">
        <v>6.2096999999999998</v>
      </c>
      <c r="K3961">
        <v>331.84309999999999</v>
      </c>
      <c r="L3961" t="str">
        <v>#N/A N/A</v>
      </c>
      <c r="M3961" t="str">
        <v>#N/A N/A</v>
      </c>
      <c r="N3961">
        <v>1094.1500000000001</v>
      </c>
      <c r="O3961">
        <v>2.798</v>
      </c>
      <c r="P3961">
        <v>8.0299999999999994</v>
      </c>
      <c r="Q3961">
        <v>5.16</v>
      </c>
      <c r="R3961">
        <v>1.58</v>
      </c>
      <c r="S3961">
        <v>2.1800000000000002</v>
      </c>
      <c r="T3961">
        <v>1.75</v>
      </c>
      <c r="U3961">
        <v>1200</v>
      </c>
      <c r="V3961">
        <v>2077.5700000000002</v>
      </c>
      <c r="W3961">
        <v>5043.54</v>
      </c>
      <c r="X3961">
        <v>11227.94</v>
      </c>
      <c r="Y3961">
        <v>2010.23</v>
      </c>
      <c r="Z3961">
        <v>20724.560000000001</v>
      </c>
    </row>
    <row r="3962" spans="2:26" x14ac:dyDescent="0.25">
      <c r="B3962" s="3">
        <v>42223</v>
      </c>
      <c r="C3962">
        <v>419.9</v>
      </c>
      <c r="D3962">
        <v>5.3288000000000002</v>
      </c>
      <c r="E3962">
        <v>95.91</v>
      </c>
      <c r="F3962">
        <v>97.557400000000001</v>
      </c>
      <c r="G3962">
        <v>97.563000000000002</v>
      </c>
      <c r="H3962">
        <v>1167.4000000000001</v>
      </c>
      <c r="I3962">
        <v>1.0967</v>
      </c>
      <c r="J3962">
        <v>6.2096999999999998</v>
      </c>
      <c r="K3962">
        <v>331.84309999999999</v>
      </c>
      <c r="L3962" t="str">
        <v>#N/A N/A</v>
      </c>
      <c r="M3962" t="str">
        <v>#N/A N/A</v>
      </c>
      <c r="N3962">
        <v>1094.1500000000001</v>
      </c>
      <c r="O3962">
        <v>2.798</v>
      </c>
      <c r="P3962">
        <v>8.0299999999999994</v>
      </c>
      <c r="Q3962">
        <v>5.16</v>
      </c>
      <c r="R3962">
        <v>1.58</v>
      </c>
      <c r="S3962">
        <v>2.1800000000000002</v>
      </c>
      <c r="T3962">
        <v>1.75</v>
      </c>
      <c r="U3962">
        <v>1200</v>
      </c>
      <c r="V3962">
        <v>2077.5700000000002</v>
      </c>
      <c r="W3962">
        <v>5043.54</v>
      </c>
      <c r="X3962">
        <v>11227.94</v>
      </c>
      <c r="Y3962">
        <v>2010.23</v>
      </c>
      <c r="Z3962">
        <v>20724.560000000001</v>
      </c>
    </row>
    <row r="3963" spans="2:26" x14ac:dyDescent="0.25">
      <c r="B3963" s="3">
        <v>42222</v>
      </c>
      <c r="C3963">
        <v>414.27</v>
      </c>
      <c r="D3963">
        <v>5.2194000000000003</v>
      </c>
      <c r="E3963">
        <v>96.08</v>
      </c>
      <c r="F3963">
        <v>97.583799999999997</v>
      </c>
      <c r="G3963">
        <v>97.832999999999998</v>
      </c>
      <c r="H3963">
        <v>1166.0999999999999</v>
      </c>
      <c r="I3963">
        <v>1.0925</v>
      </c>
      <c r="J3963">
        <v>6.2096999999999998</v>
      </c>
      <c r="K3963">
        <v>329.20949999999999</v>
      </c>
      <c r="L3963" t="str">
        <v>#N/A N/A</v>
      </c>
      <c r="M3963" t="str">
        <v>#N/A N/A</v>
      </c>
      <c r="N3963">
        <v>1089.55</v>
      </c>
      <c r="O3963">
        <v>2.8130000000000002</v>
      </c>
      <c r="P3963">
        <v>8.0299999999999994</v>
      </c>
      <c r="Q3963">
        <v>5.04</v>
      </c>
      <c r="R3963">
        <v>1.56</v>
      </c>
      <c r="S3963">
        <v>2.16</v>
      </c>
      <c r="T3963">
        <v>1.75</v>
      </c>
      <c r="U3963">
        <v>1201</v>
      </c>
      <c r="V3963">
        <v>2083.56</v>
      </c>
      <c r="W3963">
        <v>5056.4399999999996</v>
      </c>
      <c r="X3963">
        <v>11093.27</v>
      </c>
      <c r="Y3963">
        <v>2013.29</v>
      </c>
      <c r="Z3963">
        <v>20664.439999999999</v>
      </c>
    </row>
    <row r="3964" spans="2:26" x14ac:dyDescent="0.25">
      <c r="B3964" s="3">
        <v>42221</v>
      </c>
      <c r="C3964">
        <v>405.96</v>
      </c>
      <c r="D3964">
        <v>5.1379000000000001</v>
      </c>
      <c r="E3964">
        <v>96.11</v>
      </c>
      <c r="F3964">
        <v>97.589100000000002</v>
      </c>
      <c r="G3964">
        <v>97.957999999999998</v>
      </c>
      <c r="H3964">
        <v>1173.55</v>
      </c>
      <c r="I3964">
        <v>1.0906</v>
      </c>
      <c r="J3964">
        <v>6.2096999999999998</v>
      </c>
      <c r="K3964">
        <v>336.58269999999999</v>
      </c>
      <c r="L3964" t="str">
        <v>#N/A N/A</v>
      </c>
      <c r="M3964" t="str">
        <v>#N/A N/A</v>
      </c>
      <c r="N3964">
        <v>1085.03</v>
      </c>
      <c r="O3964">
        <v>2.798</v>
      </c>
      <c r="P3964">
        <v>8.0299999999999994</v>
      </c>
      <c r="Q3964">
        <v>4.9400000000000004</v>
      </c>
      <c r="R3964">
        <v>1.55</v>
      </c>
      <c r="S3964">
        <v>2.14</v>
      </c>
      <c r="T3964">
        <v>1.75</v>
      </c>
      <c r="U3964">
        <v>1222</v>
      </c>
      <c r="V3964">
        <v>2099.84</v>
      </c>
      <c r="W3964">
        <v>5139.95</v>
      </c>
      <c r="X3964">
        <v>11125.84</v>
      </c>
      <c r="Y3964">
        <v>2029.76</v>
      </c>
      <c r="Z3964">
        <v>20614.060000000001</v>
      </c>
    </row>
    <row r="3965" spans="2:26" x14ac:dyDescent="0.25">
      <c r="B3965" s="3">
        <v>42220</v>
      </c>
      <c r="C3965">
        <v>409.01</v>
      </c>
      <c r="D3965">
        <v>5.1836000000000002</v>
      </c>
      <c r="E3965">
        <v>96.15</v>
      </c>
      <c r="F3965">
        <v>97.584599999999995</v>
      </c>
      <c r="G3965">
        <v>97.930999999999997</v>
      </c>
      <c r="H3965">
        <v>1165.4000000000001</v>
      </c>
      <c r="I3965">
        <v>1.0881000000000001</v>
      </c>
      <c r="J3965">
        <v>6.2096999999999998</v>
      </c>
      <c r="K3965">
        <v>336.96039999999999</v>
      </c>
      <c r="L3965" t="str">
        <v>#N/A N/A</v>
      </c>
      <c r="M3965" t="str">
        <v>#N/A N/A</v>
      </c>
      <c r="N3965">
        <v>1087.7</v>
      </c>
      <c r="O3965">
        <v>2.8119999999999998</v>
      </c>
      <c r="P3965">
        <v>8.0649999999999995</v>
      </c>
      <c r="Q3965">
        <v>5</v>
      </c>
      <c r="R3965">
        <v>1.55</v>
      </c>
      <c r="S3965">
        <v>2.14</v>
      </c>
      <c r="T3965">
        <v>1.75</v>
      </c>
      <c r="U3965">
        <v>1200</v>
      </c>
      <c r="V3965">
        <v>2093.3200000000002</v>
      </c>
      <c r="W3965">
        <v>5105.55</v>
      </c>
      <c r="X3965">
        <v>11074.92</v>
      </c>
      <c r="Y3965">
        <v>2027.99</v>
      </c>
      <c r="Z3965">
        <v>20520.36</v>
      </c>
    </row>
    <row r="3966" spans="2:26" x14ac:dyDescent="0.25">
      <c r="B3966" s="3">
        <v>42219</v>
      </c>
      <c r="C3966">
        <v>413.91</v>
      </c>
      <c r="D3966">
        <v>5.3118999999999996</v>
      </c>
      <c r="E3966">
        <v>96.17</v>
      </c>
      <c r="F3966">
        <v>97.591999999999999</v>
      </c>
      <c r="G3966">
        <v>97.494</v>
      </c>
      <c r="H3966">
        <v>1165.9000000000001</v>
      </c>
      <c r="I3966">
        <v>1.095</v>
      </c>
      <c r="J3966">
        <v>6.2096999999999998</v>
      </c>
      <c r="K3966">
        <v>339.24509999999998</v>
      </c>
      <c r="L3966" t="str">
        <v>#N/A N/A</v>
      </c>
      <c r="M3966" t="str">
        <v>#N/A N/A</v>
      </c>
      <c r="N3966">
        <v>1086.79</v>
      </c>
      <c r="O3966">
        <v>2.7480000000000002</v>
      </c>
      <c r="P3966">
        <v>8.0649999999999995</v>
      </c>
      <c r="Q3966">
        <v>5.2</v>
      </c>
      <c r="R3966">
        <v>1.55</v>
      </c>
      <c r="S3966">
        <v>2.14</v>
      </c>
      <c r="T3966">
        <v>1.75</v>
      </c>
      <c r="U3966">
        <v>1151</v>
      </c>
      <c r="V3966">
        <v>2098.04</v>
      </c>
      <c r="W3966">
        <v>5115.38</v>
      </c>
      <c r="X3966">
        <v>11009.96</v>
      </c>
      <c r="Y3966">
        <v>2008.49</v>
      </c>
      <c r="Z3966">
        <v>20548.11</v>
      </c>
    </row>
    <row r="3967" spans="2:26" x14ac:dyDescent="0.25">
      <c r="B3967" s="3">
        <v>42218</v>
      </c>
      <c r="C3967">
        <v>406.68</v>
      </c>
      <c r="D3967">
        <v>5.2531999999999996</v>
      </c>
      <c r="E3967">
        <v>96.19</v>
      </c>
      <c r="F3967">
        <v>97.549199999999999</v>
      </c>
      <c r="G3967">
        <v>97.335999999999999</v>
      </c>
      <c r="H3967">
        <v>1170.2</v>
      </c>
      <c r="I3967">
        <v>1.0984</v>
      </c>
      <c r="J3967">
        <v>6.2096999999999998</v>
      </c>
      <c r="K3967">
        <v>341.02159999999998</v>
      </c>
      <c r="L3967" t="str">
        <v>#N/A N/A</v>
      </c>
      <c r="M3967" t="str">
        <v>#N/A N/A</v>
      </c>
      <c r="N3967">
        <v>1095.8</v>
      </c>
      <c r="O3967">
        <v>2.7160000000000002</v>
      </c>
      <c r="P3967">
        <v>8.0649999999999995</v>
      </c>
      <c r="Q3967">
        <v>5.13</v>
      </c>
      <c r="R3967">
        <v>1.54</v>
      </c>
      <c r="S3967">
        <v>2.13</v>
      </c>
      <c r="T3967">
        <v>1.76</v>
      </c>
      <c r="U3967">
        <v>1131</v>
      </c>
      <c r="V3967">
        <v>2103.84</v>
      </c>
      <c r="W3967">
        <v>5128.28</v>
      </c>
      <c r="X3967">
        <v>11131.68</v>
      </c>
      <c r="Y3967">
        <v>2030.16</v>
      </c>
      <c r="Z3967">
        <v>20585.240000000002</v>
      </c>
    </row>
    <row r="3968" spans="2:26" x14ac:dyDescent="0.25">
      <c r="B3968" s="3">
        <v>42217</v>
      </c>
      <c r="C3968">
        <v>406.68</v>
      </c>
      <c r="D3968">
        <v>5.2531999999999996</v>
      </c>
      <c r="E3968">
        <v>96.19</v>
      </c>
      <c r="F3968">
        <v>97.549199999999999</v>
      </c>
      <c r="G3968">
        <v>97.335999999999999</v>
      </c>
      <c r="H3968">
        <v>1170.2</v>
      </c>
      <c r="I3968">
        <v>1.0984</v>
      </c>
      <c r="J3968">
        <v>6.2096999999999998</v>
      </c>
      <c r="K3968">
        <v>341.02159999999998</v>
      </c>
      <c r="L3968" t="str">
        <v>#N/A N/A</v>
      </c>
      <c r="M3968" t="str">
        <v>#N/A N/A</v>
      </c>
      <c r="N3968">
        <v>1095.8</v>
      </c>
      <c r="O3968">
        <v>2.7160000000000002</v>
      </c>
      <c r="P3968">
        <v>8.0649999999999995</v>
      </c>
      <c r="Q3968">
        <v>5.13</v>
      </c>
      <c r="R3968">
        <v>1.54</v>
      </c>
      <c r="S3968">
        <v>2.13</v>
      </c>
      <c r="T3968">
        <v>1.76</v>
      </c>
      <c r="U3968">
        <v>1131</v>
      </c>
      <c r="V3968">
        <v>2103.84</v>
      </c>
      <c r="W3968">
        <v>5128.28</v>
      </c>
      <c r="X3968">
        <v>11131.68</v>
      </c>
      <c r="Y3968">
        <v>2030.16</v>
      </c>
      <c r="Z3968">
        <v>20585.240000000002</v>
      </c>
    </row>
    <row r="3969" spans="2:26" x14ac:dyDescent="0.25">
      <c r="B3969" s="3">
        <v>42216</v>
      </c>
      <c r="C3969">
        <v>406.68</v>
      </c>
      <c r="D3969">
        <v>5.2531999999999996</v>
      </c>
      <c r="E3969">
        <v>96.17</v>
      </c>
      <c r="F3969">
        <v>97.549199999999999</v>
      </c>
      <c r="G3969">
        <v>97.335999999999999</v>
      </c>
      <c r="H3969">
        <v>1170.2</v>
      </c>
      <c r="I3969">
        <v>1.0984</v>
      </c>
      <c r="J3969">
        <v>6.2096999999999998</v>
      </c>
      <c r="K3969">
        <v>341.02159999999998</v>
      </c>
      <c r="L3969" t="str">
        <v>#N/A N/A</v>
      </c>
      <c r="M3969" t="str">
        <v>#N/A N/A</v>
      </c>
      <c r="N3969">
        <v>1095.8</v>
      </c>
      <c r="O3969">
        <v>2.7160000000000002</v>
      </c>
      <c r="P3969">
        <v>8.0649999999999995</v>
      </c>
      <c r="Q3969">
        <v>5.13</v>
      </c>
      <c r="R3969">
        <v>1.54</v>
      </c>
      <c r="S3969">
        <v>2.13</v>
      </c>
      <c r="T3969">
        <v>1.76</v>
      </c>
      <c r="U3969">
        <v>1131</v>
      </c>
      <c r="V3969">
        <v>2103.84</v>
      </c>
      <c r="W3969">
        <v>5128.28</v>
      </c>
      <c r="X3969">
        <v>11131.68</v>
      </c>
      <c r="Y3969">
        <v>2030.16</v>
      </c>
      <c r="Z3969">
        <v>20585.240000000002</v>
      </c>
    </row>
    <row r="3970" spans="2:26" x14ac:dyDescent="0.25">
      <c r="B3970" s="3">
        <v>42215</v>
      </c>
      <c r="C3970">
        <v>405.43</v>
      </c>
      <c r="D3970">
        <v>5.2098000000000004</v>
      </c>
      <c r="E3970">
        <v>96.21</v>
      </c>
      <c r="F3970">
        <v>97.543899999999994</v>
      </c>
      <c r="G3970">
        <v>97.56</v>
      </c>
      <c r="H3970">
        <v>1168.2</v>
      </c>
      <c r="I3970">
        <v>1.0931999999999999</v>
      </c>
      <c r="J3970">
        <v>6.2096999999999998</v>
      </c>
      <c r="K3970">
        <v>348.03030000000001</v>
      </c>
      <c r="L3970" t="str">
        <v>#N/A N/A</v>
      </c>
      <c r="M3970" t="str">
        <v>#N/A N/A</v>
      </c>
      <c r="N3970">
        <v>1088.76</v>
      </c>
      <c r="O3970">
        <v>2.7679999999999998</v>
      </c>
      <c r="P3970">
        <v>8.0399999999999991</v>
      </c>
      <c r="Q3970">
        <v>5.07</v>
      </c>
      <c r="R3970">
        <v>1.53</v>
      </c>
      <c r="S3970">
        <v>2.11</v>
      </c>
      <c r="T3970">
        <v>1.76</v>
      </c>
      <c r="U3970">
        <v>1100</v>
      </c>
      <c r="V3970">
        <v>2108.63</v>
      </c>
      <c r="W3970">
        <v>5128.79</v>
      </c>
      <c r="X3970">
        <v>11137.33</v>
      </c>
      <c r="Y3970">
        <v>2019.03</v>
      </c>
      <c r="Z3970">
        <v>20522.830000000002</v>
      </c>
    </row>
    <row r="3971" spans="2:26" x14ac:dyDescent="0.25">
      <c r="B3971" s="3">
        <v>42214</v>
      </c>
      <c r="C3971">
        <v>407.49</v>
      </c>
      <c r="D3971">
        <v>5.2530000000000001</v>
      </c>
      <c r="E3971">
        <v>96.22</v>
      </c>
      <c r="F3971">
        <v>97.532200000000003</v>
      </c>
      <c r="G3971">
        <v>96.975999999999999</v>
      </c>
      <c r="H3971">
        <v>1158.6500000000001</v>
      </c>
      <c r="I3971">
        <v>1.0984</v>
      </c>
      <c r="J3971">
        <v>6.2089999999999996</v>
      </c>
      <c r="K3971">
        <v>348.84059999999999</v>
      </c>
      <c r="L3971" t="str">
        <v>#N/A N/A</v>
      </c>
      <c r="M3971" t="str">
        <v>#N/A N/A</v>
      </c>
      <c r="N3971">
        <v>1096.8499999999999</v>
      </c>
      <c r="O3971">
        <v>2.8860000000000001</v>
      </c>
      <c r="P3971">
        <v>8.01</v>
      </c>
      <c r="Q3971">
        <v>5.13</v>
      </c>
      <c r="R3971">
        <v>1.53</v>
      </c>
      <c r="S3971">
        <v>2.12</v>
      </c>
      <c r="T3971">
        <v>1.76</v>
      </c>
      <c r="U3971">
        <v>1104</v>
      </c>
      <c r="V3971">
        <v>2108.5700000000002</v>
      </c>
      <c r="W3971">
        <v>5111.7299999999996</v>
      </c>
      <c r="X3971">
        <v>11273.69</v>
      </c>
      <c r="Y3971">
        <v>2037.62</v>
      </c>
      <c r="Z3971">
        <v>20302.91</v>
      </c>
    </row>
    <row r="3972" spans="2:26" x14ac:dyDescent="0.25">
      <c r="B3972" s="3">
        <v>42213</v>
      </c>
      <c r="C3972">
        <v>416.02</v>
      </c>
      <c r="D3972">
        <v>5.32</v>
      </c>
      <c r="E3972">
        <v>96.2</v>
      </c>
      <c r="F3972">
        <v>97.529700000000005</v>
      </c>
      <c r="G3972">
        <v>96.772000000000006</v>
      </c>
      <c r="H3972">
        <v>1164.75</v>
      </c>
      <c r="I3972">
        <v>1.1060000000000001</v>
      </c>
      <c r="J3972">
        <v>6.2095000000000002</v>
      </c>
      <c r="K3972">
        <v>345.72120000000001</v>
      </c>
      <c r="L3972" t="str">
        <v>#N/A N/A</v>
      </c>
      <c r="M3972" t="str">
        <v>#N/A N/A</v>
      </c>
      <c r="N3972">
        <v>1095.48</v>
      </c>
      <c r="O3972">
        <v>2.8210000000000002</v>
      </c>
      <c r="P3972">
        <v>7.95</v>
      </c>
      <c r="Q3972">
        <v>5.24</v>
      </c>
      <c r="R3972">
        <v>1.53</v>
      </c>
      <c r="S3972">
        <v>2.13</v>
      </c>
      <c r="T3972">
        <v>1.77</v>
      </c>
      <c r="U3972">
        <v>1094</v>
      </c>
      <c r="V3972">
        <v>2093.25</v>
      </c>
      <c r="W3972">
        <v>5089.21</v>
      </c>
      <c r="X3972">
        <v>11173.04</v>
      </c>
      <c r="Y3972">
        <v>2039.1</v>
      </c>
      <c r="Z3972">
        <v>20328.89</v>
      </c>
    </row>
    <row r="3973" spans="2:26" x14ac:dyDescent="0.25">
      <c r="B3973" s="3">
        <v>42212</v>
      </c>
      <c r="C3973">
        <v>418.51</v>
      </c>
      <c r="D3973">
        <v>5.3502999999999998</v>
      </c>
      <c r="E3973">
        <v>96.26</v>
      </c>
      <c r="F3973">
        <v>97.539599999999993</v>
      </c>
      <c r="G3973">
        <v>96.501999999999995</v>
      </c>
      <c r="H3973">
        <v>1167.05</v>
      </c>
      <c r="I3973">
        <v>1.1088</v>
      </c>
      <c r="J3973">
        <v>6.2098000000000004</v>
      </c>
      <c r="K3973">
        <v>347.16129999999998</v>
      </c>
      <c r="L3973" t="str">
        <v>#N/A N/A</v>
      </c>
      <c r="M3973" t="str">
        <v>#N/A N/A</v>
      </c>
      <c r="N3973">
        <v>1093.98</v>
      </c>
      <c r="O3973">
        <v>2.7890000000000001</v>
      </c>
      <c r="P3973">
        <v>7.95</v>
      </c>
      <c r="Q3973">
        <v>5.29</v>
      </c>
      <c r="R3973">
        <v>1.53</v>
      </c>
      <c r="S3973">
        <v>2.13</v>
      </c>
      <c r="T3973">
        <v>1.77</v>
      </c>
      <c r="U3973">
        <v>1090</v>
      </c>
      <c r="V3973">
        <v>2067.64</v>
      </c>
      <c r="W3973">
        <v>5039.78</v>
      </c>
      <c r="X3973">
        <v>11230.67</v>
      </c>
      <c r="Y3973">
        <v>2038.81</v>
      </c>
      <c r="Z3973">
        <v>20350.099999999999</v>
      </c>
    </row>
    <row r="3974" spans="2:26" x14ac:dyDescent="0.25">
      <c r="B3974" s="3">
        <v>42211</v>
      </c>
      <c r="C3974">
        <v>407.32</v>
      </c>
      <c r="D3974">
        <v>5.2226999999999997</v>
      </c>
      <c r="E3974">
        <v>96.37</v>
      </c>
      <c r="F3974">
        <v>97.522000000000006</v>
      </c>
      <c r="G3974">
        <v>97.244</v>
      </c>
      <c r="H3974">
        <v>1167.8499999999999</v>
      </c>
      <c r="I3974">
        <v>1.0984</v>
      </c>
      <c r="J3974">
        <v>6.2095000000000002</v>
      </c>
      <c r="K3974">
        <v>349.03609999999998</v>
      </c>
      <c r="L3974" t="str">
        <v>#N/A N/A</v>
      </c>
      <c r="M3974" t="str">
        <v>#N/A N/A</v>
      </c>
      <c r="N3974">
        <v>1099.1099999999999</v>
      </c>
      <c r="O3974">
        <v>2.7759999999999998</v>
      </c>
      <c r="P3974">
        <v>7.88</v>
      </c>
      <c r="Q3974">
        <v>5.13</v>
      </c>
      <c r="R3974">
        <v>1.52</v>
      </c>
      <c r="S3974">
        <v>2.11</v>
      </c>
      <c r="T3974">
        <v>1.77</v>
      </c>
      <c r="U3974">
        <v>1086</v>
      </c>
      <c r="V3974">
        <v>2079.65</v>
      </c>
      <c r="W3974">
        <v>5088.63</v>
      </c>
      <c r="X3974">
        <v>11679.02</v>
      </c>
      <c r="Y3974">
        <v>2045.96</v>
      </c>
      <c r="Z3974">
        <v>20544.53</v>
      </c>
    </row>
    <row r="3975" spans="2:26" x14ac:dyDescent="0.25">
      <c r="B3975" s="3">
        <v>42210</v>
      </c>
      <c r="C3975">
        <v>407.32</v>
      </c>
      <c r="D3975">
        <v>5.2226999999999997</v>
      </c>
      <c r="E3975">
        <v>96.37</v>
      </c>
      <c r="F3975">
        <v>97.522000000000006</v>
      </c>
      <c r="G3975">
        <v>97.244</v>
      </c>
      <c r="H3975">
        <v>1167.8499999999999</v>
      </c>
      <c r="I3975">
        <v>1.0984</v>
      </c>
      <c r="J3975">
        <v>6.2095000000000002</v>
      </c>
      <c r="K3975">
        <v>349.03609999999998</v>
      </c>
      <c r="L3975" t="str">
        <v>#N/A N/A</v>
      </c>
      <c r="M3975" t="str">
        <v>#N/A N/A</v>
      </c>
      <c r="N3975">
        <v>1099.1099999999999</v>
      </c>
      <c r="O3975">
        <v>2.7759999999999998</v>
      </c>
      <c r="P3975">
        <v>7.88</v>
      </c>
      <c r="Q3975">
        <v>5.13</v>
      </c>
      <c r="R3975">
        <v>1.52</v>
      </c>
      <c r="S3975">
        <v>2.11</v>
      </c>
      <c r="T3975">
        <v>1.77</v>
      </c>
      <c r="U3975">
        <v>1086</v>
      </c>
      <c r="V3975">
        <v>2079.65</v>
      </c>
      <c r="W3975">
        <v>5088.63</v>
      </c>
      <c r="X3975">
        <v>11679.02</v>
      </c>
      <c r="Y3975">
        <v>2045.96</v>
      </c>
      <c r="Z3975">
        <v>20544.53</v>
      </c>
    </row>
    <row r="3976" spans="2:26" x14ac:dyDescent="0.25">
      <c r="B3976" s="3">
        <v>42209</v>
      </c>
      <c r="C3976">
        <v>407.32</v>
      </c>
      <c r="D3976">
        <v>5.2226999999999997</v>
      </c>
      <c r="E3976">
        <v>96.36</v>
      </c>
      <c r="F3976">
        <v>97.522000000000006</v>
      </c>
      <c r="G3976">
        <v>97.244</v>
      </c>
      <c r="H3976">
        <v>1167.8499999999999</v>
      </c>
      <c r="I3976">
        <v>1.0984</v>
      </c>
      <c r="J3976">
        <v>6.2095000000000002</v>
      </c>
      <c r="K3976">
        <v>349.03609999999998</v>
      </c>
      <c r="L3976" t="str">
        <v>#N/A N/A</v>
      </c>
      <c r="M3976" t="str">
        <v>#N/A N/A</v>
      </c>
      <c r="N3976">
        <v>1099.1099999999999</v>
      </c>
      <c r="O3976">
        <v>2.7759999999999998</v>
      </c>
      <c r="P3976">
        <v>7.88</v>
      </c>
      <c r="Q3976">
        <v>5.13</v>
      </c>
      <c r="R3976">
        <v>1.52</v>
      </c>
      <c r="S3976">
        <v>2.11</v>
      </c>
      <c r="T3976">
        <v>1.77</v>
      </c>
      <c r="U3976">
        <v>1086</v>
      </c>
      <c r="V3976">
        <v>2079.65</v>
      </c>
      <c r="W3976">
        <v>5088.63</v>
      </c>
      <c r="X3976">
        <v>11679.02</v>
      </c>
      <c r="Y3976">
        <v>2045.96</v>
      </c>
      <c r="Z3976">
        <v>20544.53</v>
      </c>
    </row>
    <row r="3977" spans="2:26" x14ac:dyDescent="0.25">
      <c r="B3977" s="3">
        <v>42208</v>
      </c>
      <c r="C3977">
        <v>402.96</v>
      </c>
      <c r="D3977">
        <v>5.1174999999999997</v>
      </c>
      <c r="E3977">
        <v>96.41</v>
      </c>
      <c r="F3977">
        <v>97.528400000000005</v>
      </c>
      <c r="G3977">
        <v>97.114999999999995</v>
      </c>
      <c r="H3977">
        <v>1164.8</v>
      </c>
      <c r="I3977">
        <v>1.0984</v>
      </c>
      <c r="J3977">
        <v>6.2096999999999998</v>
      </c>
      <c r="K3977">
        <v>353.64589999999998</v>
      </c>
      <c r="L3977" t="str">
        <v>#N/A N/A</v>
      </c>
      <c r="M3977" t="str">
        <v>#N/A N/A</v>
      </c>
      <c r="N3977">
        <v>1090.7</v>
      </c>
      <c r="O3977">
        <v>2.8159999999999998</v>
      </c>
      <c r="P3977">
        <v>7.8250000000000002</v>
      </c>
      <c r="Q3977">
        <v>4.99</v>
      </c>
      <c r="R3977">
        <v>1.5</v>
      </c>
      <c r="S3977">
        <v>2.09</v>
      </c>
      <c r="T3977">
        <v>1.77</v>
      </c>
      <c r="U3977">
        <v>1102</v>
      </c>
      <c r="V3977">
        <v>2102.15</v>
      </c>
      <c r="W3977">
        <v>5146.41</v>
      </c>
      <c r="X3977">
        <v>11834.47</v>
      </c>
      <c r="Y3977">
        <v>2065.0700000000002</v>
      </c>
      <c r="Z3977">
        <v>20683.95</v>
      </c>
    </row>
    <row r="3978" spans="2:26" x14ac:dyDescent="0.25">
      <c r="B3978" s="3">
        <v>42207</v>
      </c>
      <c r="C3978">
        <v>394.86</v>
      </c>
      <c r="D3978">
        <v>5.0777999999999999</v>
      </c>
      <c r="E3978">
        <v>96.58</v>
      </c>
      <c r="F3978">
        <v>97.5334</v>
      </c>
      <c r="G3978">
        <v>97.597999999999999</v>
      </c>
      <c r="H3978">
        <v>1153.55</v>
      </c>
      <c r="I3978">
        <v>1.0929</v>
      </c>
      <c r="J3978">
        <v>6.2093999999999996</v>
      </c>
      <c r="K3978">
        <v>359.01150000000001</v>
      </c>
      <c r="L3978" t="str">
        <v>#N/A N/A</v>
      </c>
      <c r="M3978" t="str">
        <v>#N/A N/A</v>
      </c>
      <c r="N3978">
        <v>1094.24</v>
      </c>
      <c r="O3978">
        <v>2.8969999999999998</v>
      </c>
      <c r="P3978">
        <v>7.8250000000000002</v>
      </c>
      <c r="Q3978">
        <v>4.9400000000000004</v>
      </c>
      <c r="R3978">
        <v>1.49</v>
      </c>
      <c r="S3978">
        <v>2.08</v>
      </c>
      <c r="T3978">
        <v>1.77</v>
      </c>
      <c r="U3978">
        <v>1118</v>
      </c>
      <c r="V3978">
        <v>2114.15</v>
      </c>
      <c r="W3978">
        <v>5171.7700000000004</v>
      </c>
      <c r="X3978">
        <v>11734.27</v>
      </c>
      <c r="Y3978">
        <v>2064.73</v>
      </c>
      <c r="Z3978">
        <v>20593.669999999998</v>
      </c>
    </row>
    <row r="3979" spans="2:26" x14ac:dyDescent="0.25">
      <c r="B3979" s="3">
        <v>42206</v>
      </c>
      <c r="C3979">
        <v>392.37</v>
      </c>
      <c r="D3979">
        <v>4.9981</v>
      </c>
      <c r="E3979">
        <v>96.63</v>
      </c>
      <c r="F3979">
        <v>97.529399999999995</v>
      </c>
      <c r="G3979">
        <v>97.328000000000003</v>
      </c>
      <c r="H3979">
        <v>1158.2</v>
      </c>
      <c r="I3979">
        <v>1.0934999999999999</v>
      </c>
      <c r="J3979">
        <v>6.2095000000000002</v>
      </c>
      <c r="K3979">
        <v>362.19580000000002</v>
      </c>
      <c r="L3979" t="str">
        <v>#N/A N/A</v>
      </c>
      <c r="M3979" t="str">
        <v>#N/A N/A</v>
      </c>
      <c r="N3979">
        <v>1101.25</v>
      </c>
      <c r="O3979">
        <v>2.8820000000000001</v>
      </c>
      <c r="P3979">
        <v>7.8250000000000002</v>
      </c>
      <c r="Q3979">
        <v>4.84</v>
      </c>
      <c r="R3979">
        <v>1.49</v>
      </c>
      <c r="S3979">
        <v>2.08</v>
      </c>
      <c r="T3979">
        <v>1.77</v>
      </c>
      <c r="U3979">
        <v>1113</v>
      </c>
      <c r="V3979">
        <v>2119.21</v>
      </c>
      <c r="W3979">
        <v>5208.12</v>
      </c>
      <c r="X3979">
        <v>11871.54</v>
      </c>
      <c r="Y3979">
        <v>2083.62</v>
      </c>
      <c r="Z3979">
        <v>20841.97</v>
      </c>
    </row>
    <row r="3980" spans="2:26" x14ac:dyDescent="0.25">
      <c r="B3980" s="3">
        <v>42205</v>
      </c>
      <c r="C3980">
        <v>389.83</v>
      </c>
      <c r="D3980">
        <v>4.9261999999999997</v>
      </c>
      <c r="E3980">
        <v>96.64</v>
      </c>
      <c r="F3980">
        <v>97.529700000000005</v>
      </c>
      <c r="G3980">
        <v>98.028999999999996</v>
      </c>
      <c r="H3980">
        <v>1152.0999999999999</v>
      </c>
      <c r="I3980">
        <v>1.0825</v>
      </c>
      <c r="J3980">
        <v>6.2096999999999998</v>
      </c>
      <c r="K3980">
        <v>361.63069999999999</v>
      </c>
      <c r="L3980" t="str">
        <v>#N/A N/A</v>
      </c>
      <c r="M3980" t="str">
        <v>#N/A N/A</v>
      </c>
      <c r="N3980">
        <v>1096.5</v>
      </c>
      <c r="O3980">
        <v>2.823</v>
      </c>
      <c r="P3980">
        <v>7.8250000000000002</v>
      </c>
      <c r="Q3980">
        <v>4.74</v>
      </c>
      <c r="R3980">
        <v>1.48</v>
      </c>
      <c r="S3980">
        <v>2.0699999999999998</v>
      </c>
      <c r="T3980">
        <v>1.75</v>
      </c>
      <c r="U3980">
        <v>1067</v>
      </c>
      <c r="V3980">
        <v>2128.2800000000002</v>
      </c>
      <c r="W3980">
        <v>5218.8599999999997</v>
      </c>
      <c r="X3980">
        <v>11773.92</v>
      </c>
      <c r="Y3980">
        <v>2073.31</v>
      </c>
      <c r="Z3980">
        <v>20650.919999999998</v>
      </c>
    </row>
    <row r="3981" spans="2:26" x14ac:dyDescent="0.25">
      <c r="B3981" s="3">
        <v>42204</v>
      </c>
      <c r="C3981">
        <v>392.01</v>
      </c>
      <c r="D3981">
        <v>4.9378000000000002</v>
      </c>
      <c r="E3981">
        <v>96.64</v>
      </c>
      <c r="F3981">
        <v>97.492699999999999</v>
      </c>
      <c r="G3981">
        <v>97.861999999999995</v>
      </c>
      <c r="H3981">
        <v>1147.52</v>
      </c>
      <c r="I3981">
        <v>1.083</v>
      </c>
      <c r="J3981">
        <v>6.2095000000000002</v>
      </c>
      <c r="K3981">
        <v>360.77789999999999</v>
      </c>
      <c r="L3981" t="str">
        <v>#N/A N/A</v>
      </c>
      <c r="M3981" t="str">
        <v>#N/A N/A</v>
      </c>
      <c r="N3981">
        <v>1134.1400000000001</v>
      </c>
      <c r="O3981">
        <v>2.87</v>
      </c>
      <c r="P3981">
        <v>7.8250000000000002</v>
      </c>
      <c r="Q3981">
        <v>4.74</v>
      </c>
      <c r="R3981">
        <v>1.48</v>
      </c>
      <c r="S3981">
        <v>2.06</v>
      </c>
      <c r="T3981">
        <v>1.75</v>
      </c>
      <c r="U3981">
        <v>1048</v>
      </c>
      <c r="V3981">
        <v>2126.64</v>
      </c>
      <c r="W3981">
        <v>5210.1400000000003</v>
      </c>
      <c r="X3981">
        <v>11850.14</v>
      </c>
      <c r="Y3981">
        <v>2076.79</v>
      </c>
      <c r="Z3981">
        <v>20650.919999999998</v>
      </c>
    </row>
    <row r="3982" spans="2:26" x14ac:dyDescent="0.25">
      <c r="B3982" s="3">
        <v>42203</v>
      </c>
      <c r="C3982">
        <v>392.01</v>
      </c>
      <c r="D3982">
        <v>4.9378000000000002</v>
      </c>
      <c r="E3982">
        <v>96.64</v>
      </c>
      <c r="F3982">
        <v>97.492699999999999</v>
      </c>
      <c r="G3982">
        <v>97.861999999999995</v>
      </c>
      <c r="H3982">
        <v>1147.52</v>
      </c>
      <c r="I3982">
        <v>1.083</v>
      </c>
      <c r="J3982">
        <v>6.2095000000000002</v>
      </c>
      <c r="K3982">
        <v>360.77789999999999</v>
      </c>
      <c r="L3982" t="str">
        <v>#N/A N/A</v>
      </c>
      <c r="M3982" t="str">
        <v>#N/A N/A</v>
      </c>
      <c r="N3982">
        <v>1134.1400000000001</v>
      </c>
      <c r="O3982">
        <v>2.87</v>
      </c>
      <c r="P3982">
        <v>7.8250000000000002</v>
      </c>
      <c r="Q3982">
        <v>4.74</v>
      </c>
      <c r="R3982">
        <v>1.48</v>
      </c>
      <c r="S3982">
        <v>2.06</v>
      </c>
      <c r="T3982">
        <v>1.75</v>
      </c>
      <c r="U3982">
        <v>1048</v>
      </c>
      <c r="V3982">
        <v>2126.64</v>
      </c>
      <c r="W3982">
        <v>5210.1400000000003</v>
      </c>
      <c r="X3982">
        <v>11850.14</v>
      </c>
      <c r="Y3982">
        <v>2076.79</v>
      </c>
      <c r="Z3982">
        <v>20650.919999999998</v>
      </c>
    </row>
    <row r="3983" spans="2:26" x14ac:dyDescent="0.25">
      <c r="B3983" s="3">
        <v>42202</v>
      </c>
      <c r="C3983">
        <v>392.01</v>
      </c>
      <c r="D3983">
        <v>4.9378000000000002</v>
      </c>
      <c r="E3983">
        <v>96.6</v>
      </c>
      <c r="F3983">
        <v>97.492699999999999</v>
      </c>
      <c r="G3983">
        <v>97.861999999999995</v>
      </c>
      <c r="H3983">
        <v>1147.52</v>
      </c>
      <c r="I3983">
        <v>1.083</v>
      </c>
      <c r="J3983">
        <v>6.2095000000000002</v>
      </c>
      <c r="K3983">
        <v>360.77789999999999</v>
      </c>
      <c r="L3983" t="str">
        <v>#N/A N/A</v>
      </c>
      <c r="M3983" t="str">
        <v>#N/A N/A</v>
      </c>
      <c r="N3983">
        <v>1134.1400000000001</v>
      </c>
      <c r="O3983">
        <v>2.87</v>
      </c>
      <c r="P3983">
        <v>7.8250000000000002</v>
      </c>
      <c r="Q3983">
        <v>4.74</v>
      </c>
      <c r="R3983">
        <v>1.48</v>
      </c>
      <c r="S3983">
        <v>2.06</v>
      </c>
      <c r="T3983">
        <v>1.75</v>
      </c>
      <c r="U3983">
        <v>1048</v>
      </c>
      <c r="V3983">
        <v>2126.64</v>
      </c>
      <c r="W3983">
        <v>5210.1400000000003</v>
      </c>
      <c r="X3983">
        <v>11850.14</v>
      </c>
      <c r="Y3983">
        <v>2076.79</v>
      </c>
      <c r="Z3983">
        <v>20650.919999999998</v>
      </c>
    </row>
    <row r="3984" spans="2:26" x14ac:dyDescent="0.25">
      <c r="B3984" s="3">
        <v>42201</v>
      </c>
      <c r="C3984">
        <v>391.31</v>
      </c>
      <c r="D3984">
        <v>4.9231999999999996</v>
      </c>
      <c r="E3984">
        <v>96.61</v>
      </c>
      <c r="F3984">
        <v>97.503699999999995</v>
      </c>
      <c r="G3984">
        <v>97.668000000000006</v>
      </c>
      <c r="H3984">
        <v>1149.25</v>
      </c>
      <c r="I3984">
        <v>1.0874999999999999</v>
      </c>
      <c r="J3984">
        <v>6.2095000000000002</v>
      </c>
      <c r="K3984">
        <v>363.29349999999999</v>
      </c>
      <c r="L3984" t="str">
        <v>#N/A N/A</v>
      </c>
      <c r="M3984" t="str">
        <v>#N/A N/A</v>
      </c>
      <c r="N3984">
        <v>1145.3900000000001</v>
      </c>
      <c r="O3984">
        <v>2.8540000000000001</v>
      </c>
      <c r="P3984">
        <v>7.8250000000000002</v>
      </c>
      <c r="Q3984">
        <v>4.6900000000000004</v>
      </c>
      <c r="R3984">
        <v>1.48</v>
      </c>
      <c r="S3984">
        <v>2.06</v>
      </c>
      <c r="T3984">
        <v>1.75</v>
      </c>
      <c r="U3984">
        <v>1009</v>
      </c>
      <c r="V3984">
        <v>2124.29</v>
      </c>
      <c r="W3984">
        <v>5163.18</v>
      </c>
      <c r="X3984">
        <v>11749.08</v>
      </c>
      <c r="Y3984">
        <v>2087.89</v>
      </c>
      <c r="Z3984">
        <v>20600.12</v>
      </c>
    </row>
    <row r="3985" spans="2:26" x14ac:dyDescent="0.25">
      <c r="B3985" s="3">
        <v>42200</v>
      </c>
      <c r="C3985">
        <v>393.94</v>
      </c>
      <c r="D3985">
        <v>4.9634</v>
      </c>
      <c r="E3985">
        <v>96.58</v>
      </c>
      <c r="F3985">
        <v>97.450100000000006</v>
      </c>
      <c r="G3985">
        <v>97.165999999999997</v>
      </c>
      <c r="H3985">
        <v>1143.55</v>
      </c>
      <c r="I3985">
        <v>1.095</v>
      </c>
      <c r="J3985">
        <v>6.2092000000000001</v>
      </c>
      <c r="K3985">
        <v>365.51909999999998</v>
      </c>
      <c r="L3985" t="str">
        <v>#N/A N/A</v>
      </c>
      <c r="M3985" t="str">
        <v>#N/A N/A</v>
      </c>
      <c r="N3985">
        <v>1149.45</v>
      </c>
      <c r="O3985">
        <v>2.9180000000000001</v>
      </c>
      <c r="P3985">
        <v>7.3949999999999996</v>
      </c>
      <c r="Q3985">
        <v>4.72</v>
      </c>
      <c r="R3985">
        <v>1.48</v>
      </c>
      <c r="S3985">
        <v>2.06</v>
      </c>
      <c r="T3985">
        <v>1.73</v>
      </c>
      <c r="U3985">
        <v>951</v>
      </c>
      <c r="V3985">
        <v>2107.4</v>
      </c>
      <c r="W3985">
        <v>5098.9399999999996</v>
      </c>
      <c r="X3985">
        <v>11681.2</v>
      </c>
      <c r="Y3985">
        <v>2072.91</v>
      </c>
      <c r="Z3985">
        <v>20463.330000000002</v>
      </c>
    </row>
    <row r="3986" spans="2:26" x14ac:dyDescent="0.25">
      <c r="B3986" s="3">
        <v>42199</v>
      </c>
      <c r="C3986">
        <v>387.45</v>
      </c>
      <c r="D3986">
        <v>4.9614000000000003</v>
      </c>
      <c r="E3986">
        <v>96.55</v>
      </c>
      <c r="F3986">
        <v>97.454400000000007</v>
      </c>
      <c r="G3986">
        <v>96.643000000000001</v>
      </c>
      <c r="H3986">
        <v>1142.3</v>
      </c>
      <c r="I3986">
        <v>1.1009</v>
      </c>
      <c r="J3986">
        <v>6.2089999999999996</v>
      </c>
      <c r="K3986">
        <v>364.02749999999997</v>
      </c>
      <c r="L3986" t="str">
        <v>#N/A N/A</v>
      </c>
      <c r="M3986" t="str">
        <v>#N/A N/A</v>
      </c>
      <c r="N3986">
        <v>1156.06</v>
      </c>
      <c r="O3986">
        <v>2.84</v>
      </c>
      <c r="P3986">
        <v>7.3949999999999996</v>
      </c>
      <c r="Q3986">
        <v>4.72</v>
      </c>
      <c r="R3986">
        <v>1.47</v>
      </c>
      <c r="S3986">
        <v>2.0499999999999998</v>
      </c>
      <c r="T3986">
        <v>1.73</v>
      </c>
      <c r="U3986">
        <v>915</v>
      </c>
      <c r="V3986">
        <v>2108.9499999999998</v>
      </c>
      <c r="W3986">
        <v>5104.8900000000003</v>
      </c>
      <c r="X3986">
        <v>11836.17</v>
      </c>
      <c r="Y3986">
        <v>2059.23</v>
      </c>
      <c r="Z3986">
        <v>20385.330000000002</v>
      </c>
    </row>
    <row r="3987" spans="2:26" x14ac:dyDescent="0.25">
      <c r="B3987" s="3">
        <v>42198</v>
      </c>
      <c r="C3987">
        <v>383.79</v>
      </c>
      <c r="D3987">
        <v>4.9343000000000004</v>
      </c>
      <c r="E3987">
        <v>96.51</v>
      </c>
      <c r="F3987">
        <v>97.422300000000007</v>
      </c>
      <c r="G3987">
        <v>96.858000000000004</v>
      </c>
      <c r="H3987">
        <v>1130.5</v>
      </c>
      <c r="I3987">
        <v>1.1002000000000001</v>
      </c>
      <c r="J3987">
        <v>6.2084000000000001</v>
      </c>
      <c r="K3987">
        <v>362.45600000000002</v>
      </c>
      <c r="L3987" t="str">
        <v>#N/A N/A</v>
      </c>
      <c r="M3987" t="str">
        <v>#N/A N/A</v>
      </c>
      <c r="N3987">
        <v>1157.98</v>
      </c>
      <c r="O3987">
        <v>2.8639999999999999</v>
      </c>
      <c r="P3987">
        <v>7.3949999999999996</v>
      </c>
      <c r="Q3987">
        <v>4.6900000000000004</v>
      </c>
      <c r="R3987">
        <v>1.45</v>
      </c>
      <c r="S3987">
        <v>2.04</v>
      </c>
      <c r="T3987">
        <v>1.71</v>
      </c>
      <c r="U3987">
        <v>900</v>
      </c>
      <c r="V3987">
        <v>2099.6</v>
      </c>
      <c r="W3987">
        <v>5071.51</v>
      </c>
      <c r="X3987">
        <v>12003.83</v>
      </c>
      <c r="Y3987">
        <v>2061.52</v>
      </c>
      <c r="Z3987">
        <v>20089.77</v>
      </c>
    </row>
    <row r="3988" spans="2:26" x14ac:dyDescent="0.25">
      <c r="B3988" s="3">
        <v>42197</v>
      </c>
      <c r="C3988">
        <v>383.89</v>
      </c>
      <c r="D3988">
        <v>4.9908000000000001</v>
      </c>
      <c r="E3988">
        <v>96.48</v>
      </c>
      <c r="F3988">
        <v>97.311599999999999</v>
      </c>
      <c r="G3988">
        <v>96.025000000000006</v>
      </c>
      <c r="H3988">
        <v>1129.55</v>
      </c>
      <c r="I3988">
        <v>1.1162000000000001</v>
      </c>
      <c r="J3988">
        <v>6.2093999999999996</v>
      </c>
      <c r="K3988">
        <v>358.16590000000002</v>
      </c>
      <c r="L3988" t="str">
        <v>#N/A N/A</v>
      </c>
      <c r="M3988" t="str">
        <v>#N/A N/A</v>
      </c>
      <c r="N3988">
        <v>1163.74</v>
      </c>
      <c r="O3988">
        <v>2.77</v>
      </c>
      <c r="P3988">
        <v>7.38</v>
      </c>
      <c r="Q3988">
        <v>4.75</v>
      </c>
      <c r="R3988">
        <v>1.46</v>
      </c>
      <c r="S3988">
        <v>2.04</v>
      </c>
      <c r="T3988">
        <v>1.73</v>
      </c>
      <c r="U3988">
        <v>874</v>
      </c>
      <c r="V3988">
        <v>2076.62</v>
      </c>
      <c r="W3988">
        <v>4997.7</v>
      </c>
      <c r="X3988">
        <v>11858.55</v>
      </c>
      <c r="Y3988">
        <v>2031.17</v>
      </c>
      <c r="Z3988">
        <v>19779.830000000002</v>
      </c>
    </row>
    <row r="3989" spans="2:26" x14ac:dyDescent="0.25">
      <c r="B3989" s="3">
        <v>42196</v>
      </c>
      <c r="C3989">
        <v>383.89</v>
      </c>
      <c r="D3989">
        <v>4.9908000000000001</v>
      </c>
      <c r="E3989">
        <v>96.48</v>
      </c>
      <c r="F3989">
        <v>97.311599999999999</v>
      </c>
      <c r="G3989">
        <v>96.025000000000006</v>
      </c>
      <c r="H3989">
        <v>1129.55</v>
      </c>
      <c r="I3989">
        <v>1.1162000000000001</v>
      </c>
      <c r="J3989">
        <v>6.2093999999999996</v>
      </c>
      <c r="K3989">
        <v>358.16590000000002</v>
      </c>
      <c r="L3989" t="str">
        <v>#N/A N/A</v>
      </c>
      <c r="M3989" t="str">
        <v>#N/A N/A</v>
      </c>
      <c r="N3989">
        <v>1163.74</v>
      </c>
      <c r="O3989">
        <v>2.77</v>
      </c>
      <c r="P3989">
        <v>7.38</v>
      </c>
      <c r="Q3989">
        <v>4.75</v>
      </c>
      <c r="R3989">
        <v>1.46</v>
      </c>
      <c r="S3989">
        <v>2.04</v>
      </c>
      <c r="T3989">
        <v>1.73</v>
      </c>
      <c r="U3989">
        <v>874</v>
      </c>
      <c r="V3989">
        <v>2076.62</v>
      </c>
      <c r="W3989">
        <v>4997.7</v>
      </c>
      <c r="X3989">
        <v>11858.55</v>
      </c>
      <c r="Y3989">
        <v>2031.17</v>
      </c>
      <c r="Z3989">
        <v>19779.830000000002</v>
      </c>
    </row>
    <row r="3990" spans="2:26" x14ac:dyDescent="0.25">
      <c r="B3990" s="3">
        <v>42195</v>
      </c>
      <c r="C3990">
        <v>383.89</v>
      </c>
      <c r="D3990">
        <v>4.9908000000000001</v>
      </c>
      <c r="E3990">
        <v>96.46</v>
      </c>
      <c r="F3990">
        <v>97.311599999999999</v>
      </c>
      <c r="G3990">
        <v>96.025000000000006</v>
      </c>
      <c r="H3990">
        <v>1129.55</v>
      </c>
      <c r="I3990">
        <v>1.1162000000000001</v>
      </c>
      <c r="J3990">
        <v>6.2093999999999996</v>
      </c>
      <c r="K3990">
        <v>358.16590000000002</v>
      </c>
      <c r="L3990" t="str">
        <v>#N/A N/A</v>
      </c>
      <c r="M3990" t="str">
        <v>#N/A N/A</v>
      </c>
      <c r="N3990">
        <v>1163.74</v>
      </c>
      <c r="O3990">
        <v>2.77</v>
      </c>
      <c r="P3990">
        <v>7.38</v>
      </c>
      <c r="Q3990">
        <v>4.75</v>
      </c>
      <c r="R3990">
        <v>1.46</v>
      </c>
      <c r="S3990">
        <v>2.04</v>
      </c>
      <c r="T3990">
        <v>1.73</v>
      </c>
      <c r="U3990">
        <v>874</v>
      </c>
      <c r="V3990">
        <v>2076.62</v>
      </c>
      <c r="W3990">
        <v>4997.7</v>
      </c>
      <c r="X3990">
        <v>11858.55</v>
      </c>
      <c r="Y3990">
        <v>2031.17</v>
      </c>
      <c r="Z3990">
        <v>19779.830000000002</v>
      </c>
    </row>
    <row r="3991" spans="2:26" x14ac:dyDescent="0.25">
      <c r="B3991" s="3">
        <v>42194</v>
      </c>
      <c r="C3991">
        <v>395.16</v>
      </c>
      <c r="D3991">
        <v>5.1359000000000004</v>
      </c>
      <c r="E3991">
        <v>96.46</v>
      </c>
      <c r="F3991">
        <v>97.250399999999999</v>
      </c>
      <c r="G3991">
        <v>96.605999999999995</v>
      </c>
      <c r="H3991">
        <v>1133.8499999999999</v>
      </c>
      <c r="I3991">
        <v>1.1035999999999999</v>
      </c>
      <c r="J3991">
        <v>6.2088000000000001</v>
      </c>
      <c r="K3991">
        <v>351.5917</v>
      </c>
      <c r="L3991" t="str">
        <v>#N/A N/A</v>
      </c>
      <c r="M3991" t="str">
        <v>#N/A N/A</v>
      </c>
      <c r="N3991">
        <v>1159.43</v>
      </c>
      <c r="O3991">
        <v>2.726</v>
      </c>
      <c r="P3991">
        <v>7.38</v>
      </c>
      <c r="Q3991">
        <v>4.88</v>
      </c>
      <c r="R3991">
        <v>1.46</v>
      </c>
      <c r="S3991">
        <v>2.04</v>
      </c>
      <c r="T3991">
        <v>1.73</v>
      </c>
      <c r="U3991">
        <v>853</v>
      </c>
      <c r="V3991">
        <v>2051.31</v>
      </c>
      <c r="W3991">
        <v>4922.3999999999996</v>
      </c>
      <c r="X3991">
        <v>11446.37</v>
      </c>
      <c r="Y3991">
        <v>2027.81</v>
      </c>
      <c r="Z3991">
        <v>19855.5</v>
      </c>
    </row>
    <row r="3992" spans="2:26" x14ac:dyDescent="0.25">
      <c r="B3992" s="3">
        <v>42193</v>
      </c>
      <c r="C3992">
        <v>406.66</v>
      </c>
      <c r="D3992">
        <v>5.2305000000000001</v>
      </c>
      <c r="E3992">
        <v>96.48</v>
      </c>
      <c r="F3992">
        <v>97.257400000000004</v>
      </c>
      <c r="G3992">
        <v>96.293999999999997</v>
      </c>
      <c r="H3992">
        <v>1136.7</v>
      </c>
      <c r="I3992">
        <v>1.1076999999999999</v>
      </c>
      <c r="J3992">
        <v>6.2091000000000003</v>
      </c>
      <c r="K3992">
        <v>350.90640000000002</v>
      </c>
      <c r="L3992" t="str">
        <v>#N/A N/A</v>
      </c>
      <c r="M3992" t="str">
        <v>#N/A N/A</v>
      </c>
      <c r="N3992">
        <v>1158.33</v>
      </c>
      <c r="O3992">
        <v>2.6850000000000001</v>
      </c>
      <c r="P3992">
        <v>7.38</v>
      </c>
      <c r="Q3992">
        <v>4.9800000000000004</v>
      </c>
      <c r="R3992">
        <v>1.46</v>
      </c>
      <c r="S3992">
        <v>2.04</v>
      </c>
      <c r="T3992">
        <v>1.73</v>
      </c>
      <c r="U3992">
        <v>840</v>
      </c>
      <c r="V3992">
        <v>2046.68</v>
      </c>
      <c r="W3992">
        <v>4909.76</v>
      </c>
      <c r="X3992">
        <v>11107.3</v>
      </c>
      <c r="Y3992">
        <v>2016.21</v>
      </c>
      <c r="Z3992">
        <v>19737.64</v>
      </c>
    </row>
    <row r="3993" spans="2:26" x14ac:dyDescent="0.25">
      <c r="B3993" s="3">
        <v>42192</v>
      </c>
      <c r="C3993">
        <v>401.57</v>
      </c>
      <c r="D3993">
        <v>5.1562000000000001</v>
      </c>
      <c r="E3993">
        <v>96.51</v>
      </c>
      <c r="F3993">
        <v>97.271900000000002</v>
      </c>
      <c r="G3993">
        <v>96.864999999999995</v>
      </c>
      <c r="H3993">
        <v>1130.2</v>
      </c>
      <c r="I3993">
        <v>1.1011</v>
      </c>
      <c r="J3993">
        <v>6.2099000000000002</v>
      </c>
      <c r="K3993">
        <v>356.2303</v>
      </c>
      <c r="L3993" t="str">
        <v>#N/A N/A</v>
      </c>
      <c r="M3993" t="str">
        <v>#N/A N/A</v>
      </c>
      <c r="N3993">
        <v>1155.26</v>
      </c>
      <c r="O3993">
        <v>2.7160000000000002</v>
      </c>
      <c r="P3993">
        <v>7.38</v>
      </c>
      <c r="Q3993">
        <v>4.9000000000000004</v>
      </c>
      <c r="R3993">
        <v>1.45</v>
      </c>
      <c r="S3993">
        <v>2.0299999999999998</v>
      </c>
      <c r="T3993">
        <v>1.72</v>
      </c>
      <c r="U3993">
        <v>830</v>
      </c>
      <c r="V3993">
        <v>2081.34</v>
      </c>
      <c r="W3993">
        <v>4997.46</v>
      </c>
      <c r="X3993">
        <v>11827.3</v>
      </c>
      <c r="Y3993">
        <v>2040.29</v>
      </c>
      <c r="Z3993">
        <v>20376.59</v>
      </c>
    </row>
    <row r="3994" spans="2:26" x14ac:dyDescent="0.25">
      <c r="B3994" s="3">
        <v>42191</v>
      </c>
      <c r="C3994">
        <v>396.53</v>
      </c>
      <c r="D3994">
        <v>5.0834000000000001</v>
      </c>
      <c r="E3994">
        <v>96.53</v>
      </c>
      <c r="F3994">
        <v>97.296499999999995</v>
      </c>
      <c r="G3994">
        <v>96.298000000000002</v>
      </c>
      <c r="H3994">
        <v>1126.45</v>
      </c>
      <c r="I3994">
        <v>1.1055999999999999</v>
      </c>
      <c r="J3994">
        <v>6.2092000000000001</v>
      </c>
      <c r="K3994">
        <v>358.83569999999997</v>
      </c>
      <c r="L3994" t="str">
        <v>#N/A N/A</v>
      </c>
      <c r="M3994" t="str">
        <v>#N/A N/A</v>
      </c>
      <c r="N3994">
        <v>1170.33</v>
      </c>
      <c r="O3994">
        <v>2.7559999999999998</v>
      </c>
      <c r="P3994">
        <v>7.38</v>
      </c>
      <c r="Q3994">
        <v>4.8499999999999996</v>
      </c>
      <c r="R3994">
        <v>1.45</v>
      </c>
      <c r="S3994">
        <v>2.02</v>
      </c>
      <c r="T3994">
        <v>1.7</v>
      </c>
      <c r="U3994">
        <v>815</v>
      </c>
      <c r="V3994">
        <v>2068.7600000000002</v>
      </c>
      <c r="W3994">
        <v>4991.9399999999996</v>
      </c>
      <c r="X3994">
        <v>12231.43</v>
      </c>
      <c r="Y3994">
        <v>2053.9299999999998</v>
      </c>
      <c r="Z3994">
        <v>20112.12</v>
      </c>
    </row>
    <row r="3995" spans="2:26" x14ac:dyDescent="0.25">
      <c r="B3995" s="3">
        <v>42190</v>
      </c>
      <c r="C3995">
        <v>383.59</v>
      </c>
      <c r="D3995">
        <v>4.9196</v>
      </c>
      <c r="E3995">
        <v>96.57</v>
      </c>
      <c r="F3995">
        <v>97.367000000000004</v>
      </c>
      <c r="G3995">
        <v>96.113</v>
      </c>
      <c r="H3995">
        <v>1122.95</v>
      </c>
      <c r="I3995">
        <v>1.1113999999999999</v>
      </c>
      <c r="J3995">
        <v>6.2057000000000002</v>
      </c>
      <c r="K3995">
        <v>358.08409999999998</v>
      </c>
      <c r="L3995" t="str">
        <v>#N/A N/A</v>
      </c>
      <c r="M3995" t="str">
        <v>#N/A N/A</v>
      </c>
      <c r="N3995">
        <v>1169.0999999999999</v>
      </c>
      <c r="O3995">
        <v>2.8220000000000001</v>
      </c>
      <c r="P3995">
        <v>7.2649999999999997</v>
      </c>
      <c r="Q3995">
        <v>4.68</v>
      </c>
      <c r="R3995">
        <v>1.43</v>
      </c>
      <c r="S3995">
        <v>2</v>
      </c>
      <c r="T3995">
        <v>1.69</v>
      </c>
      <c r="U3995">
        <v>805</v>
      </c>
      <c r="V3995">
        <v>2076.7800000000002</v>
      </c>
      <c r="W3995">
        <v>5009.21</v>
      </c>
      <c r="X3995">
        <v>12608.98</v>
      </c>
      <c r="Y3995">
        <v>2104.41</v>
      </c>
      <c r="Z3995">
        <v>20539.79</v>
      </c>
    </row>
    <row r="3996" spans="2:26" x14ac:dyDescent="0.25">
      <c r="B3996" s="3">
        <v>42189</v>
      </c>
      <c r="C3996">
        <v>383.59</v>
      </c>
      <c r="D3996">
        <v>4.9196</v>
      </c>
      <c r="E3996">
        <v>96.57</v>
      </c>
      <c r="F3996">
        <v>97.367000000000004</v>
      </c>
      <c r="G3996">
        <v>96.113</v>
      </c>
      <c r="H3996">
        <v>1122.95</v>
      </c>
      <c r="I3996">
        <v>1.1113999999999999</v>
      </c>
      <c r="J3996">
        <v>6.2057000000000002</v>
      </c>
      <c r="K3996">
        <v>358.08409999999998</v>
      </c>
      <c r="L3996" t="str">
        <v>#N/A N/A</v>
      </c>
      <c r="M3996" t="str">
        <v>#N/A N/A</v>
      </c>
      <c r="N3996">
        <v>1169.0999999999999</v>
      </c>
      <c r="O3996">
        <v>2.8220000000000001</v>
      </c>
      <c r="P3996">
        <v>7.2649999999999997</v>
      </c>
      <c r="Q3996">
        <v>4.68</v>
      </c>
      <c r="R3996">
        <v>1.43</v>
      </c>
      <c r="S3996">
        <v>2</v>
      </c>
      <c r="T3996">
        <v>1.69</v>
      </c>
      <c r="U3996">
        <v>805</v>
      </c>
      <c r="V3996">
        <v>2076.7800000000002</v>
      </c>
      <c r="W3996">
        <v>5009.21</v>
      </c>
      <c r="X3996">
        <v>12608.98</v>
      </c>
      <c r="Y3996">
        <v>2104.41</v>
      </c>
      <c r="Z3996">
        <v>20539.79</v>
      </c>
    </row>
    <row r="3997" spans="2:26" x14ac:dyDescent="0.25">
      <c r="B3997" s="3">
        <v>42188</v>
      </c>
      <c r="C3997">
        <v>383.59</v>
      </c>
      <c r="D3997">
        <v>4.9196</v>
      </c>
      <c r="E3997">
        <v>96.57</v>
      </c>
      <c r="F3997">
        <v>97.367000000000004</v>
      </c>
      <c r="G3997">
        <v>96.113</v>
      </c>
      <c r="H3997">
        <v>1122.95</v>
      </c>
      <c r="I3997">
        <v>1.1113999999999999</v>
      </c>
      <c r="J3997">
        <v>6.2057000000000002</v>
      </c>
      <c r="K3997">
        <v>358.08409999999998</v>
      </c>
      <c r="L3997" t="str">
        <v>#N/A N/A</v>
      </c>
      <c r="M3997" t="str">
        <v>#N/A N/A</v>
      </c>
      <c r="N3997">
        <v>1169.0999999999999</v>
      </c>
      <c r="O3997">
        <v>2.8220000000000001</v>
      </c>
      <c r="P3997">
        <v>7.2649999999999997</v>
      </c>
      <c r="Q3997">
        <v>4.68</v>
      </c>
      <c r="R3997">
        <v>1.43</v>
      </c>
      <c r="S3997">
        <v>2</v>
      </c>
      <c r="T3997">
        <v>1.69</v>
      </c>
      <c r="U3997">
        <v>805</v>
      </c>
      <c r="V3997">
        <v>2076.7800000000002</v>
      </c>
      <c r="W3997">
        <v>5009.21</v>
      </c>
      <c r="X3997">
        <v>12608.98</v>
      </c>
      <c r="Y3997">
        <v>2104.41</v>
      </c>
      <c r="Z3997">
        <v>20539.79</v>
      </c>
    </row>
    <row r="3998" spans="2:26" x14ac:dyDescent="0.25">
      <c r="B3998" s="3">
        <v>42187</v>
      </c>
      <c r="C3998">
        <v>383.59</v>
      </c>
      <c r="D3998">
        <v>4.9104000000000001</v>
      </c>
      <c r="E3998">
        <v>96.56</v>
      </c>
      <c r="F3998">
        <v>97.3416</v>
      </c>
      <c r="G3998">
        <v>96.113</v>
      </c>
      <c r="H3998">
        <v>1124.95</v>
      </c>
      <c r="I3998">
        <v>1.1084000000000001</v>
      </c>
      <c r="J3998">
        <v>6.2045000000000003</v>
      </c>
      <c r="K3998">
        <v>362.64269999999999</v>
      </c>
      <c r="L3998" t="str">
        <v>#N/A N/A</v>
      </c>
      <c r="M3998" t="str">
        <v>#N/A N/A</v>
      </c>
      <c r="N3998">
        <v>1166.26</v>
      </c>
      <c r="O3998">
        <v>2.8220000000000001</v>
      </c>
      <c r="P3998">
        <v>7.2649999999999997</v>
      </c>
      <c r="Q3998">
        <v>4.68</v>
      </c>
      <c r="R3998">
        <v>1.43</v>
      </c>
      <c r="S3998">
        <v>2</v>
      </c>
      <c r="T3998">
        <v>1.69</v>
      </c>
      <c r="U3998">
        <v>794</v>
      </c>
      <c r="V3998">
        <v>2076.7800000000002</v>
      </c>
      <c r="W3998">
        <v>5009.21</v>
      </c>
      <c r="X3998">
        <v>12784.65</v>
      </c>
      <c r="Y3998">
        <v>2107.33</v>
      </c>
      <c r="Z3998">
        <v>20522.5</v>
      </c>
    </row>
    <row r="3999" spans="2:26" x14ac:dyDescent="0.25">
      <c r="B3999" s="3">
        <v>42186</v>
      </c>
      <c r="C3999">
        <v>382.85</v>
      </c>
      <c r="D3999">
        <v>4.8917999999999999</v>
      </c>
      <c r="E3999">
        <v>96.61</v>
      </c>
      <c r="F3999">
        <v>97.313299999999998</v>
      </c>
      <c r="G3999">
        <v>96.31</v>
      </c>
      <c r="H3999">
        <v>1117.5999999999999</v>
      </c>
      <c r="I3999">
        <v>1.1052999999999999</v>
      </c>
      <c r="J3999">
        <v>6.2016</v>
      </c>
      <c r="K3999">
        <v>357.34320000000002</v>
      </c>
      <c r="L3999" t="str">
        <v>#N/A N/A</v>
      </c>
      <c r="M3999" t="str">
        <v>#N/A N/A</v>
      </c>
      <c r="N3999">
        <v>1168.79</v>
      </c>
      <c r="O3999">
        <v>2.7829999999999999</v>
      </c>
      <c r="P3999">
        <v>7.2649999999999997</v>
      </c>
      <c r="Q3999">
        <v>4.6399999999999997</v>
      </c>
      <c r="R3999">
        <v>1.43</v>
      </c>
      <c r="S3999">
        <v>2</v>
      </c>
      <c r="T3999">
        <v>1.68</v>
      </c>
      <c r="U3999">
        <v>794</v>
      </c>
      <c r="V3999">
        <v>2077.42</v>
      </c>
      <c r="W3999">
        <v>5013.12</v>
      </c>
      <c r="X3999">
        <v>12981.23</v>
      </c>
      <c r="Y3999">
        <v>2097.89</v>
      </c>
      <c r="Z3999">
        <v>20329.32</v>
      </c>
    </row>
    <row r="4000" spans="2:26" x14ac:dyDescent="0.25">
      <c r="B4000" s="3">
        <v>42185</v>
      </c>
      <c r="C4000">
        <v>391.76</v>
      </c>
      <c r="D4000">
        <v>4.9874000000000001</v>
      </c>
      <c r="E4000">
        <v>96.58</v>
      </c>
      <c r="F4000">
        <v>97.248099999999994</v>
      </c>
      <c r="G4000">
        <v>95.484999999999999</v>
      </c>
      <c r="H4000">
        <v>1115.4000000000001</v>
      </c>
      <c r="I4000">
        <v>1.1147</v>
      </c>
      <c r="J4000">
        <v>6.2009999999999996</v>
      </c>
      <c r="K4000">
        <v>360.92919999999998</v>
      </c>
      <c r="L4000" t="str">
        <v>#N/A N/A</v>
      </c>
      <c r="M4000" t="str">
        <v>#N/A N/A</v>
      </c>
      <c r="N4000">
        <v>1172.3499999999999</v>
      </c>
      <c r="O4000">
        <v>2.8319999999999999</v>
      </c>
      <c r="P4000">
        <v>7.2649999999999997</v>
      </c>
      <c r="Q4000">
        <v>4.76</v>
      </c>
      <c r="R4000">
        <v>1.45</v>
      </c>
      <c r="S4000">
        <v>2.02</v>
      </c>
      <c r="T4000">
        <v>1.67</v>
      </c>
      <c r="U4000">
        <v>800</v>
      </c>
      <c r="V4000">
        <v>2063.11</v>
      </c>
      <c r="W4000">
        <v>4986.87</v>
      </c>
      <c r="X4000">
        <v>12981.23</v>
      </c>
      <c r="Y4000">
        <v>2074.1999999999998</v>
      </c>
      <c r="Z4000">
        <v>20235.73</v>
      </c>
    </row>
    <row r="4001" spans="2:26" x14ac:dyDescent="0.25">
      <c r="B4001" s="3">
        <v>42184</v>
      </c>
      <c r="C4001">
        <v>395.02</v>
      </c>
      <c r="D4001">
        <v>4.9852999999999996</v>
      </c>
      <c r="E4001">
        <v>96.62</v>
      </c>
      <c r="F4001">
        <v>97.293700000000001</v>
      </c>
      <c r="G4001">
        <v>94.79</v>
      </c>
      <c r="H4001">
        <v>1125.25</v>
      </c>
      <c r="I4001">
        <v>1.1235999999999999</v>
      </c>
      <c r="J4001">
        <v>6.2088000000000001</v>
      </c>
      <c r="K4001">
        <v>359.25299999999999</v>
      </c>
      <c r="L4001" t="str">
        <v>#N/A N/A</v>
      </c>
      <c r="M4001" t="str">
        <v>#N/A N/A</v>
      </c>
      <c r="N4001">
        <v>1179.83</v>
      </c>
      <c r="O4001">
        <v>2.8050000000000002</v>
      </c>
      <c r="P4001">
        <v>7.24</v>
      </c>
      <c r="Q4001">
        <v>4.7699999999999996</v>
      </c>
      <c r="R4001">
        <v>1.46</v>
      </c>
      <c r="S4001">
        <v>2.04</v>
      </c>
      <c r="T4001">
        <v>1.67</v>
      </c>
      <c r="U4001">
        <v>813</v>
      </c>
      <c r="V4001">
        <v>2057.64</v>
      </c>
      <c r="W4001">
        <v>4958.47</v>
      </c>
      <c r="X4001">
        <v>12694.66</v>
      </c>
      <c r="Y4001">
        <v>2060.4899999999998</v>
      </c>
      <c r="Z4001">
        <v>20109.95</v>
      </c>
    </row>
    <row r="4002" spans="2:26" x14ac:dyDescent="0.25">
      <c r="B4002" s="3">
        <v>42183</v>
      </c>
      <c r="C4002">
        <v>375.91</v>
      </c>
      <c r="D4002">
        <v>4.7300000000000004</v>
      </c>
      <c r="E4002">
        <v>96.79</v>
      </c>
      <c r="F4002">
        <v>97.808099999999996</v>
      </c>
      <c r="G4002">
        <v>95.471999999999994</v>
      </c>
      <c r="H4002">
        <v>1116.45</v>
      </c>
      <c r="I4002">
        <v>1.1167</v>
      </c>
      <c r="J4002">
        <v>6.2092999999999998</v>
      </c>
      <c r="K4002">
        <v>358.90859999999998</v>
      </c>
      <c r="L4002" t="str">
        <v>#N/A N/A</v>
      </c>
      <c r="M4002" t="str">
        <v>#N/A N/A</v>
      </c>
      <c r="N4002">
        <v>1175.52</v>
      </c>
      <c r="O4002">
        <v>2.7730000000000001</v>
      </c>
      <c r="P4002">
        <v>7.24</v>
      </c>
      <c r="Q4002">
        <v>4.51</v>
      </c>
      <c r="R4002">
        <v>1.41</v>
      </c>
      <c r="S4002">
        <v>1.99</v>
      </c>
      <c r="T4002">
        <v>1.65</v>
      </c>
      <c r="U4002">
        <v>823</v>
      </c>
      <c r="V4002">
        <v>2101.4899999999998</v>
      </c>
      <c r="W4002">
        <v>5080.51</v>
      </c>
      <c r="X4002">
        <v>13088.19</v>
      </c>
      <c r="Y4002">
        <v>2090.2600000000002</v>
      </c>
      <c r="Z4002">
        <v>20706.150000000001</v>
      </c>
    </row>
    <row r="4003" spans="2:26" x14ac:dyDescent="0.25">
      <c r="B4003" s="3">
        <v>42182</v>
      </c>
      <c r="C4003">
        <v>375.91</v>
      </c>
      <c r="D4003">
        <v>4.7300000000000004</v>
      </c>
      <c r="E4003">
        <v>96.79</v>
      </c>
      <c r="F4003">
        <v>97.808099999999996</v>
      </c>
      <c r="G4003">
        <v>95.471999999999994</v>
      </c>
      <c r="H4003">
        <v>1116.45</v>
      </c>
      <c r="I4003">
        <v>1.1167</v>
      </c>
      <c r="J4003">
        <v>6.2092999999999998</v>
      </c>
      <c r="K4003">
        <v>358.90859999999998</v>
      </c>
      <c r="L4003" t="str">
        <v>#N/A N/A</v>
      </c>
      <c r="M4003" t="str">
        <v>#N/A N/A</v>
      </c>
      <c r="N4003">
        <v>1175.52</v>
      </c>
      <c r="O4003">
        <v>2.7730000000000001</v>
      </c>
      <c r="P4003">
        <v>7.24</v>
      </c>
      <c r="Q4003">
        <v>4.51</v>
      </c>
      <c r="R4003">
        <v>1.41</v>
      </c>
      <c r="S4003">
        <v>1.99</v>
      </c>
      <c r="T4003">
        <v>1.65</v>
      </c>
      <c r="U4003">
        <v>823</v>
      </c>
      <c r="V4003">
        <v>2101.4899999999998</v>
      </c>
      <c r="W4003">
        <v>5080.51</v>
      </c>
      <c r="X4003">
        <v>13088.19</v>
      </c>
      <c r="Y4003">
        <v>2090.2600000000002</v>
      </c>
      <c r="Z4003">
        <v>20706.150000000001</v>
      </c>
    </row>
    <row r="4004" spans="2:26" x14ac:dyDescent="0.25">
      <c r="B4004" s="3">
        <v>42181</v>
      </c>
      <c r="C4004">
        <v>375.91</v>
      </c>
      <c r="D4004">
        <v>4.7300000000000004</v>
      </c>
      <c r="E4004">
        <v>96.77</v>
      </c>
      <c r="F4004">
        <v>97.808099999999996</v>
      </c>
      <c r="G4004">
        <v>95.471999999999994</v>
      </c>
      <c r="H4004">
        <v>1116.45</v>
      </c>
      <c r="I4004">
        <v>1.1167</v>
      </c>
      <c r="J4004">
        <v>6.2092999999999998</v>
      </c>
      <c r="K4004">
        <v>358.90859999999998</v>
      </c>
      <c r="L4004" t="str">
        <v>#N/A N/A</v>
      </c>
      <c r="M4004" t="str">
        <v>#N/A N/A</v>
      </c>
      <c r="N4004">
        <v>1175.52</v>
      </c>
      <c r="O4004">
        <v>2.7730000000000001</v>
      </c>
      <c r="P4004">
        <v>7.24</v>
      </c>
      <c r="Q4004">
        <v>4.51</v>
      </c>
      <c r="R4004">
        <v>1.41</v>
      </c>
      <c r="S4004">
        <v>1.99</v>
      </c>
      <c r="T4004">
        <v>1.65</v>
      </c>
      <c r="U4004">
        <v>823</v>
      </c>
      <c r="V4004">
        <v>2101.4899999999998</v>
      </c>
      <c r="W4004">
        <v>5080.51</v>
      </c>
      <c r="X4004">
        <v>13088.19</v>
      </c>
      <c r="Y4004">
        <v>2090.2600000000002</v>
      </c>
      <c r="Z4004">
        <v>20706.150000000001</v>
      </c>
    </row>
    <row r="4005" spans="2:26" x14ac:dyDescent="0.25">
      <c r="B4005" s="3">
        <v>42180</v>
      </c>
      <c r="C4005">
        <v>379.26</v>
      </c>
      <c r="D4005">
        <v>4.7408999999999999</v>
      </c>
      <c r="E4005">
        <v>96.83</v>
      </c>
      <c r="F4005">
        <v>97.825900000000004</v>
      </c>
      <c r="G4005">
        <v>95.186999999999998</v>
      </c>
      <c r="H4005">
        <v>1110.1500000000001</v>
      </c>
      <c r="I4005">
        <v>1.1205000000000001</v>
      </c>
      <c r="J4005">
        <v>6.2092000000000001</v>
      </c>
      <c r="K4005">
        <v>355.53289999999998</v>
      </c>
      <c r="L4005" t="str">
        <v>#N/A N/A</v>
      </c>
      <c r="M4005" t="str">
        <v>#N/A N/A</v>
      </c>
      <c r="N4005">
        <v>1173.17</v>
      </c>
      <c r="O4005">
        <v>2.85</v>
      </c>
      <c r="P4005">
        <v>7.24</v>
      </c>
      <c r="Q4005">
        <v>4.5199999999999996</v>
      </c>
      <c r="R4005">
        <v>1.41</v>
      </c>
      <c r="S4005">
        <v>1.99</v>
      </c>
      <c r="T4005">
        <v>1.66</v>
      </c>
      <c r="U4005">
        <v>829</v>
      </c>
      <c r="V4005">
        <v>2102.31</v>
      </c>
      <c r="W4005">
        <v>5112.1899999999996</v>
      </c>
      <c r="X4005">
        <v>13467.9</v>
      </c>
      <c r="Y4005">
        <v>2085.06</v>
      </c>
      <c r="Z4005">
        <v>20771.400000000001</v>
      </c>
    </row>
    <row r="4006" spans="2:26" x14ac:dyDescent="0.25">
      <c r="B4006" s="3">
        <v>42179</v>
      </c>
      <c r="C4006">
        <v>378.36</v>
      </c>
      <c r="D4006">
        <v>4.7339000000000002</v>
      </c>
      <c r="E4006">
        <v>96.81</v>
      </c>
      <c r="F4006">
        <v>97.819699999999997</v>
      </c>
      <c r="G4006">
        <v>95.263999999999996</v>
      </c>
      <c r="H4006">
        <v>1108.45</v>
      </c>
      <c r="I4006">
        <v>1.1205000000000001</v>
      </c>
      <c r="J4006">
        <v>6.2073</v>
      </c>
      <c r="K4006">
        <v>358.38869999999997</v>
      </c>
      <c r="L4006" t="str">
        <v>#N/A N/A</v>
      </c>
      <c r="M4006" t="str">
        <v>#N/A N/A</v>
      </c>
      <c r="N4006">
        <v>1175.4000000000001</v>
      </c>
      <c r="O4006">
        <v>2.7589999999999999</v>
      </c>
      <c r="P4006">
        <v>7.24</v>
      </c>
      <c r="Q4006">
        <v>4.51</v>
      </c>
      <c r="R4006">
        <v>1.4</v>
      </c>
      <c r="S4006">
        <v>1.99</v>
      </c>
      <c r="T4006">
        <v>1.66</v>
      </c>
      <c r="U4006">
        <v>829</v>
      </c>
      <c r="V4006">
        <v>2108.58</v>
      </c>
      <c r="W4006">
        <v>5122.41</v>
      </c>
      <c r="X4006">
        <v>13684.8</v>
      </c>
      <c r="Y4006">
        <v>2085.5300000000002</v>
      </c>
      <c r="Z4006">
        <v>20868.03</v>
      </c>
    </row>
    <row r="4007" spans="2:26" x14ac:dyDescent="0.25">
      <c r="B4007" s="3">
        <v>42178</v>
      </c>
      <c r="C4007">
        <v>375.01</v>
      </c>
      <c r="D4007">
        <v>4.7018000000000004</v>
      </c>
      <c r="E4007">
        <v>96.81</v>
      </c>
      <c r="F4007">
        <v>97.817300000000003</v>
      </c>
      <c r="G4007">
        <v>95.432000000000002</v>
      </c>
      <c r="H4007">
        <v>1104.7</v>
      </c>
      <c r="I4007">
        <v>1.1167</v>
      </c>
      <c r="J4007">
        <v>6.2066999999999997</v>
      </c>
      <c r="K4007">
        <v>359.77179999999998</v>
      </c>
      <c r="L4007" t="str">
        <v>#N/A N/A</v>
      </c>
      <c r="M4007" t="str">
        <v>#N/A N/A</v>
      </c>
      <c r="N4007">
        <v>1178.6300000000001</v>
      </c>
      <c r="O4007">
        <v>2.726</v>
      </c>
      <c r="P4007">
        <v>7.24</v>
      </c>
      <c r="Q4007">
        <v>4.45</v>
      </c>
      <c r="R4007">
        <v>1.4</v>
      </c>
      <c r="S4007">
        <v>1.99</v>
      </c>
      <c r="T4007">
        <v>1.65</v>
      </c>
      <c r="U4007">
        <v>790</v>
      </c>
      <c r="V4007">
        <v>2124.1999999999998</v>
      </c>
      <c r="W4007">
        <v>5160.1000000000004</v>
      </c>
      <c r="X4007">
        <v>13609.47</v>
      </c>
      <c r="Y4007">
        <v>2081.1999999999998</v>
      </c>
      <c r="Z4007">
        <v>20809.419999999998</v>
      </c>
    </row>
    <row r="4008" spans="2:26" x14ac:dyDescent="0.25">
      <c r="B4008" s="3">
        <v>42177</v>
      </c>
      <c r="C4008">
        <v>381.23</v>
      </c>
      <c r="D4008">
        <v>4.7492000000000001</v>
      </c>
      <c r="E4008">
        <v>96.8</v>
      </c>
      <c r="F4008">
        <v>97.797200000000004</v>
      </c>
      <c r="G4008">
        <v>94.328999999999994</v>
      </c>
      <c r="H4008">
        <v>1098.9000000000001</v>
      </c>
      <c r="I4008">
        <v>1.1341000000000001</v>
      </c>
      <c r="J4008">
        <v>6.2093999999999996</v>
      </c>
      <c r="K4008">
        <v>357.56209999999999</v>
      </c>
      <c r="L4008" t="str">
        <v>#N/A N/A</v>
      </c>
      <c r="M4008" t="str">
        <v>#N/A N/A</v>
      </c>
      <c r="N4008">
        <v>1185.98</v>
      </c>
      <c r="O4008">
        <v>2.7330000000000001</v>
      </c>
      <c r="P4008">
        <v>7.2</v>
      </c>
      <c r="Q4008">
        <v>4.47</v>
      </c>
      <c r="R4008">
        <v>1.4</v>
      </c>
      <c r="S4008">
        <v>1.99</v>
      </c>
      <c r="T4008">
        <v>1.67</v>
      </c>
      <c r="U4008">
        <v>779</v>
      </c>
      <c r="V4008">
        <v>2122.85</v>
      </c>
      <c r="W4008">
        <v>5153.97</v>
      </c>
      <c r="X4008">
        <v>13383.68</v>
      </c>
      <c r="Y4008">
        <v>2055.16</v>
      </c>
      <c r="Z4008">
        <v>20428.189999999999</v>
      </c>
    </row>
    <row r="4009" spans="2:26" x14ac:dyDescent="0.25">
      <c r="B4009" s="3">
        <v>42176</v>
      </c>
      <c r="C4009">
        <v>391.99</v>
      </c>
      <c r="D4009">
        <v>4.8754999999999997</v>
      </c>
      <c r="E4009">
        <v>96.8</v>
      </c>
      <c r="F4009">
        <v>97.715199999999996</v>
      </c>
      <c r="G4009">
        <v>94.084999999999994</v>
      </c>
      <c r="H4009">
        <v>1107.05</v>
      </c>
      <c r="I4009">
        <v>1.1352</v>
      </c>
      <c r="J4009">
        <v>6.2093999999999996</v>
      </c>
      <c r="K4009">
        <v>356.08929999999998</v>
      </c>
      <c r="L4009" t="str">
        <v>#N/A N/A</v>
      </c>
      <c r="M4009" t="str">
        <v>#N/A N/A</v>
      </c>
      <c r="N4009">
        <v>1200.27</v>
      </c>
      <c r="O4009">
        <v>2.8159999999999998</v>
      </c>
      <c r="P4009">
        <v>7.2</v>
      </c>
      <c r="Q4009">
        <v>4.57</v>
      </c>
      <c r="R4009">
        <v>1.41</v>
      </c>
      <c r="S4009">
        <v>2</v>
      </c>
      <c r="T4009">
        <v>1.68</v>
      </c>
      <c r="U4009">
        <v>779</v>
      </c>
      <c r="V4009">
        <v>2109.9899999999998</v>
      </c>
      <c r="W4009">
        <v>5117</v>
      </c>
      <c r="X4009">
        <v>13186.05</v>
      </c>
      <c r="Y4009">
        <v>2046.96</v>
      </c>
      <c r="Z4009">
        <v>20174.240000000002</v>
      </c>
    </row>
    <row r="4010" spans="2:26" x14ac:dyDescent="0.25">
      <c r="B4010" s="3">
        <v>42175</v>
      </c>
      <c r="C4010">
        <v>391.99</v>
      </c>
      <c r="D4010">
        <v>4.8754999999999997</v>
      </c>
      <c r="E4010">
        <v>96.8</v>
      </c>
      <c r="F4010">
        <v>97.715199999999996</v>
      </c>
      <c r="G4010">
        <v>94.084999999999994</v>
      </c>
      <c r="H4010">
        <v>1107.05</v>
      </c>
      <c r="I4010">
        <v>1.1352</v>
      </c>
      <c r="J4010">
        <v>6.2093999999999996</v>
      </c>
      <c r="K4010">
        <v>356.08929999999998</v>
      </c>
      <c r="L4010" t="str">
        <v>#N/A N/A</v>
      </c>
      <c r="M4010" t="str">
        <v>#N/A N/A</v>
      </c>
      <c r="N4010">
        <v>1200.27</v>
      </c>
      <c r="O4010">
        <v>2.8159999999999998</v>
      </c>
      <c r="P4010">
        <v>7.2</v>
      </c>
      <c r="Q4010">
        <v>4.57</v>
      </c>
      <c r="R4010">
        <v>1.41</v>
      </c>
      <c r="S4010">
        <v>2</v>
      </c>
      <c r="T4010">
        <v>1.68</v>
      </c>
      <c r="U4010">
        <v>779</v>
      </c>
      <c r="V4010">
        <v>2109.9899999999998</v>
      </c>
      <c r="W4010">
        <v>5117</v>
      </c>
      <c r="X4010">
        <v>13186.05</v>
      </c>
      <c r="Y4010">
        <v>2046.96</v>
      </c>
      <c r="Z4010">
        <v>20174.240000000002</v>
      </c>
    </row>
    <row r="4011" spans="2:26" x14ac:dyDescent="0.25">
      <c r="B4011" s="3">
        <v>42174</v>
      </c>
      <c r="C4011">
        <v>391.99</v>
      </c>
      <c r="D4011">
        <v>4.8754999999999997</v>
      </c>
      <c r="E4011">
        <v>96.79</v>
      </c>
      <c r="F4011">
        <v>97.715199999999996</v>
      </c>
      <c r="G4011">
        <v>94.084999999999994</v>
      </c>
      <c r="H4011">
        <v>1107.05</v>
      </c>
      <c r="I4011">
        <v>1.1352</v>
      </c>
      <c r="J4011">
        <v>6.2093999999999996</v>
      </c>
      <c r="K4011">
        <v>356.08929999999998</v>
      </c>
      <c r="L4011" t="str">
        <v>#N/A N/A</v>
      </c>
      <c r="M4011" t="str">
        <v>#N/A N/A</v>
      </c>
      <c r="N4011">
        <v>1200.27</v>
      </c>
      <c r="O4011">
        <v>2.8159999999999998</v>
      </c>
      <c r="P4011">
        <v>7.2</v>
      </c>
      <c r="Q4011">
        <v>4.57</v>
      </c>
      <c r="R4011">
        <v>1.41</v>
      </c>
      <c r="S4011">
        <v>2</v>
      </c>
      <c r="T4011">
        <v>1.68</v>
      </c>
      <c r="U4011">
        <v>779</v>
      </c>
      <c r="V4011">
        <v>2109.9899999999998</v>
      </c>
      <c r="W4011">
        <v>5117</v>
      </c>
      <c r="X4011">
        <v>13186.05</v>
      </c>
      <c r="Y4011">
        <v>2046.96</v>
      </c>
      <c r="Z4011">
        <v>20174.240000000002</v>
      </c>
    </row>
    <row r="4012" spans="2:26" x14ac:dyDescent="0.25">
      <c r="B4012" s="3">
        <v>42173</v>
      </c>
      <c r="C4012">
        <v>388.02</v>
      </c>
      <c r="D4012">
        <v>4.8696000000000002</v>
      </c>
      <c r="E4012">
        <v>96.79</v>
      </c>
      <c r="F4012">
        <v>97.697199999999995</v>
      </c>
      <c r="G4012">
        <v>94.042000000000002</v>
      </c>
      <c r="H4012">
        <v>1107.1500000000001</v>
      </c>
      <c r="I4012">
        <v>1.1358999999999999</v>
      </c>
      <c r="J4012">
        <v>6.2081</v>
      </c>
      <c r="K4012">
        <v>361.24180000000001</v>
      </c>
      <c r="L4012" t="str">
        <v>#N/A N/A</v>
      </c>
      <c r="M4012" t="str">
        <v>#N/A N/A</v>
      </c>
      <c r="N4012">
        <v>1201.94</v>
      </c>
      <c r="O4012">
        <v>2.7770000000000001</v>
      </c>
      <c r="P4012">
        <v>7.2</v>
      </c>
      <c r="Q4012">
        <v>4.51</v>
      </c>
      <c r="R4012">
        <v>1.4</v>
      </c>
      <c r="S4012">
        <v>1.99</v>
      </c>
      <c r="T4012">
        <v>1.67</v>
      </c>
      <c r="U4012">
        <v>773</v>
      </c>
      <c r="V4012">
        <v>2121.2399999999998</v>
      </c>
      <c r="W4012">
        <v>5132.95</v>
      </c>
      <c r="X4012">
        <v>13263.37</v>
      </c>
      <c r="Y4012">
        <v>2041.88</v>
      </c>
      <c r="Z4012">
        <v>19990.82</v>
      </c>
    </row>
    <row r="4013" spans="2:26" x14ac:dyDescent="0.25">
      <c r="B4013" s="3">
        <v>42172</v>
      </c>
      <c r="C4013">
        <v>400.69</v>
      </c>
      <c r="D4013">
        <v>4.9032999999999998</v>
      </c>
      <c r="E4013">
        <v>96.79</v>
      </c>
      <c r="F4013">
        <v>97.712299999999999</v>
      </c>
      <c r="G4013">
        <v>94.296000000000006</v>
      </c>
      <c r="H4013">
        <v>1117.6500000000001</v>
      </c>
      <c r="I4013">
        <v>1.1336999999999999</v>
      </c>
      <c r="J4013">
        <v>6.2095000000000002</v>
      </c>
      <c r="K4013">
        <v>365.44409999999999</v>
      </c>
      <c r="L4013" t="str">
        <v>#N/A N/A</v>
      </c>
      <c r="M4013" t="str">
        <v>#N/A N/A</v>
      </c>
      <c r="N4013">
        <v>1185.55</v>
      </c>
      <c r="O4013">
        <v>2.855</v>
      </c>
      <c r="P4013">
        <v>7.2</v>
      </c>
      <c r="Q4013">
        <v>4.55</v>
      </c>
      <c r="R4013">
        <v>1.4</v>
      </c>
      <c r="S4013">
        <v>1.99</v>
      </c>
      <c r="T4013">
        <v>1.66</v>
      </c>
      <c r="U4013">
        <v>725</v>
      </c>
      <c r="V4013">
        <v>2100.44</v>
      </c>
      <c r="W4013">
        <v>5064.88</v>
      </c>
      <c r="X4013">
        <v>13414.83</v>
      </c>
      <c r="Y4013">
        <v>2034.86</v>
      </c>
      <c r="Z4013">
        <v>20219.27</v>
      </c>
    </row>
    <row r="4014" spans="2:26" x14ac:dyDescent="0.25">
      <c r="B4014" s="3">
        <v>42171</v>
      </c>
      <c r="C4014">
        <v>400.88</v>
      </c>
      <c r="D4014">
        <v>4.8716999999999997</v>
      </c>
      <c r="E4014">
        <v>96.86</v>
      </c>
      <c r="F4014">
        <v>97.779899999999998</v>
      </c>
      <c r="G4014">
        <v>94.998999999999995</v>
      </c>
      <c r="H4014">
        <v>1118.45</v>
      </c>
      <c r="I4014">
        <v>1.1248</v>
      </c>
      <c r="J4014">
        <v>6.2084999999999999</v>
      </c>
      <c r="K4014">
        <v>362.15719999999999</v>
      </c>
      <c r="L4014" t="str">
        <v>#N/A N/A</v>
      </c>
      <c r="M4014" t="str">
        <v>#N/A N/A</v>
      </c>
      <c r="N4014">
        <v>1182.07</v>
      </c>
      <c r="O4014">
        <v>2.8940000000000001</v>
      </c>
      <c r="P4014">
        <v>7.2</v>
      </c>
      <c r="Q4014">
        <v>4.55</v>
      </c>
      <c r="R4014">
        <v>1.39</v>
      </c>
      <c r="S4014">
        <v>1.98</v>
      </c>
      <c r="T4014">
        <v>1.67</v>
      </c>
      <c r="U4014">
        <v>681</v>
      </c>
      <c r="V4014">
        <v>2096.29</v>
      </c>
      <c r="W4014">
        <v>5055.55</v>
      </c>
      <c r="X4014">
        <v>13252.93</v>
      </c>
      <c r="Y4014">
        <v>2028.72</v>
      </c>
      <c r="Z4014">
        <v>20257.939999999999</v>
      </c>
    </row>
    <row r="4015" spans="2:26" x14ac:dyDescent="0.25">
      <c r="B4015" s="3">
        <v>42170</v>
      </c>
      <c r="C4015">
        <v>393.37</v>
      </c>
      <c r="D4015">
        <v>4.7718999999999996</v>
      </c>
      <c r="E4015">
        <v>96.88</v>
      </c>
      <c r="F4015">
        <v>97.851799999999997</v>
      </c>
      <c r="G4015">
        <v>94.81</v>
      </c>
      <c r="H4015">
        <v>1117.3</v>
      </c>
      <c r="I4015">
        <v>1.1283000000000001</v>
      </c>
      <c r="J4015">
        <v>6.2089999999999996</v>
      </c>
      <c r="K4015">
        <v>357.13299999999998</v>
      </c>
      <c r="L4015" t="str">
        <v>#N/A N/A</v>
      </c>
      <c r="M4015" t="str">
        <v>#N/A N/A</v>
      </c>
      <c r="N4015">
        <v>1186.43</v>
      </c>
      <c r="O4015">
        <v>2.8889999999999998</v>
      </c>
      <c r="P4015">
        <v>7.6150000000000002</v>
      </c>
      <c r="Q4015">
        <v>4.5</v>
      </c>
      <c r="R4015">
        <v>1.38</v>
      </c>
      <c r="S4015">
        <v>1.97</v>
      </c>
      <c r="T4015">
        <v>1.67</v>
      </c>
      <c r="U4015">
        <v>656</v>
      </c>
      <c r="V4015">
        <v>2084.4299999999998</v>
      </c>
      <c r="W4015">
        <v>5029.97</v>
      </c>
      <c r="X4015">
        <v>13622.76</v>
      </c>
      <c r="Y4015">
        <v>2042.32</v>
      </c>
      <c r="Z4015">
        <v>20387.79</v>
      </c>
    </row>
    <row r="4016" spans="2:26" x14ac:dyDescent="0.25">
      <c r="B4016" s="3">
        <v>42169</v>
      </c>
      <c r="C4016">
        <v>386.27</v>
      </c>
      <c r="D4016">
        <v>4.6806999999999999</v>
      </c>
      <c r="E4016">
        <v>96.97</v>
      </c>
      <c r="F4016">
        <v>97.908799999999999</v>
      </c>
      <c r="G4016">
        <v>94.971999999999994</v>
      </c>
      <c r="H4016">
        <v>1114.6500000000001</v>
      </c>
      <c r="I4016">
        <v>1.1266</v>
      </c>
      <c r="J4016">
        <v>6.2084000000000001</v>
      </c>
      <c r="K4016">
        <v>356.31720000000001</v>
      </c>
      <c r="L4016" t="str">
        <v>#N/A N/A</v>
      </c>
      <c r="M4016" t="str">
        <v>#N/A N/A</v>
      </c>
      <c r="N4016">
        <v>1181.6300000000001</v>
      </c>
      <c r="O4016">
        <v>2.75</v>
      </c>
      <c r="P4016">
        <v>7.6150000000000002</v>
      </c>
      <c r="Q4016">
        <v>4.41</v>
      </c>
      <c r="R4016">
        <v>1.37</v>
      </c>
      <c r="S4016">
        <v>1.95</v>
      </c>
      <c r="T4016">
        <v>1.67</v>
      </c>
      <c r="U4016">
        <v>642</v>
      </c>
      <c r="V4016">
        <v>2094.11</v>
      </c>
      <c r="W4016">
        <v>5051.1000000000004</v>
      </c>
      <c r="X4016">
        <v>13984</v>
      </c>
      <c r="Y4016">
        <v>2052.17</v>
      </c>
      <c r="Z4016">
        <v>20407.080000000002</v>
      </c>
    </row>
    <row r="4017" spans="2:26" x14ac:dyDescent="0.25">
      <c r="B4017" s="3">
        <v>42168</v>
      </c>
      <c r="C4017">
        <v>386.27</v>
      </c>
      <c r="D4017">
        <v>4.6806999999999999</v>
      </c>
      <c r="E4017">
        <v>96.97</v>
      </c>
      <c r="F4017">
        <v>97.908799999999999</v>
      </c>
      <c r="G4017">
        <v>94.971999999999994</v>
      </c>
      <c r="H4017">
        <v>1114.6500000000001</v>
      </c>
      <c r="I4017">
        <v>1.1266</v>
      </c>
      <c r="J4017">
        <v>6.2084000000000001</v>
      </c>
      <c r="K4017">
        <v>356.31720000000001</v>
      </c>
      <c r="L4017" t="str">
        <v>#N/A N/A</v>
      </c>
      <c r="M4017" t="str">
        <v>#N/A N/A</v>
      </c>
      <c r="N4017">
        <v>1181.6300000000001</v>
      </c>
      <c r="O4017">
        <v>2.75</v>
      </c>
      <c r="P4017">
        <v>7.6150000000000002</v>
      </c>
      <c r="Q4017">
        <v>4.41</v>
      </c>
      <c r="R4017">
        <v>1.37</v>
      </c>
      <c r="S4017">
        <v>1.95</v>
      </c>
      <c r="T4017">
        <v>1.67</v>
      </c>
      <c r="U4017">
        <v>642</v>
      </c>
      <c r="V4017">
        <v>2094.11</v>
      </c>
      <c r="W4017">
        <v>5051.1000000000004</v>
      </c>
      <c r="X4017">
        <v>13984</v>
      </c>
      <c r="Y4017">
        <v>2052.17</v>
      </c>
      <c r="Z4017">
        <v>20407.080000000002</v>
      </c>
    </row>
    <row r="4018" spans="2:26" x14ac:dyDescent="0.25">
      <c r="B4018" s="3">
        <v>42167</v>
      </c>
      <c r="C4018">
        <v>386.27</v>
      </c>
      <c r="D4018">
        <v>4.6806999999999999</v>
      </c>
      <c r="E4018">
        <v>96.96</v>
      </c>
      <c r="F4018">
        <v>97.908799999999999</v>
      </c>
      <c r="G4018">
        <v>94.971999999999994</v>
      </c>
      <c r="H4018">
        <v>1114.6500000000001</v>
      </c>
      <c r="I4018">
        <v>1.1266</v>
      </c>
      <c r="J4018">
        <v>6.2084000000000001</v>
      </c>
      <c r="K4018">
        <v>356.31720000000001</v>
      </c>
      <c r="L4018" t="str">
        <v>#N/A N/A</v>
      </c>
      <c r="M4018" t="str">
        <v>#N/A N/A</v>
      </c>
      <c r="N4018">
        <v>1181.6300000000001</v>
      </c>
      <c r="O4018">
        <v>2.75</v>
      </c>
      <c r="P4018">
        <v>7.6150000000000002</v>
      </c>
      <c r="Q4018">
        <v>4.41</v>
      </c>
      <c r="R4018">
        <v>1.37</v>
      </c>
      <c r="S4018">
        <v>1.95</v>
      </c>
      <c r="T4018">
        <v>1.67</v>
      </c>
      <c r="U4018">
        <v>642</v>
      </c>
      <c r="V4018">
        <v>2094.11</v>
      </c>
      <c r="W4018">
        <v>5051.1000000000004</v>
      </c>
      <c r="X4018">
        <v>13984</v>
      </c>
      <c r="Y4018">
        <v>2052.17</v>
      </c>
      <c r="Z4018">
        <v>20407.080000000002</v>
      </c>
    </row>
    <row r="4019" spans="2:26" x14ac:dyDescent="0.25">
      <c r="B4019" s="3">
        <v>42166</v>
      </c>
      <c r="C4019">
        <v>390.41</v>
      </c>
      <c r="D4019">
        <v>4.6605999999999996</v>
      </c>
      <c r="E4019">
        <v>97</v>
      </c>
      <c r="F4019">
        <v>97.9358</v>
      </c>
      <c r="G4019">
        <v>94.975999999999999</v>
      </c>
      <c r="H4019">
        <v>1108.6500000000001</v>
      </c>
      <c r="I4019">
        <v>1.1257999999999999</v>
      </c>
      <c r="J4019">
        <v>6.2066999999999997</v>
      </c>
      <c r="K4019">
        <v>360.40460000000002</v>
      </c>
      <c r="L4019" t="str">
        <v>#N/A N/A</v>
      </c>
      <c r="M4019" t="str">
        <v>#N/A N/A</v>
      </c>
      <c r="N4019">
        <v>1182.01</v>
      </c>
      <c r="O4019">
        <v>2.8250000000000002</v>
      </c>
      <c r="P4019">
        <v>7.62</v>
      </c>
      <c r="Q4019">
        <v>4.3899999999999997</v>
      </c>
      <c r="R4019">
        <v>1.36</v>
      </c>
      <c r="S4019">
        <v>1.94</v>
      </c>
      <c r="T4019">
        <v>1.66</v>
      </c>
      <c r="U4019">
        <v>629</v>
      </c>
      <c r="V4019">
        <v>2108.86</v>
      </c>
      <c r="W4019">
        <v>5082.51</v>
      </c>
      <c r="X4019">
        <v>13743.25</v>
      </c>
      <c r="Y4019">
        <v>2056.61</v>
      </c>
      <c r="Z4019">
        <v>20382.97</v>
      </c>
    </row>
    <row r="4020" spans="2:26" x14ac:dyDescent="0.25">
      <c r="B4020" s="3">
        <v>42165</v>
      </c>
      <c r="C4020">
        <v>384.2</v>
      </c>
      <c r="D4020">
        <v>4.6376999999999997</v>
      </c>
      <c r="E4020">
        <v>97.02</v>
      </c>
      <c r="F4020">
        <v>97.943399999999997</v>
      </c>
      <c r="G4020">
        <v>94.646000000000001</v>
      </c>
      <c r="H4020">
        <v>1108.05</v>
      </c>
      <c r="I4020">
        <v>1.1324000000000001</v>
      </c>
      <c r="J4020">
        <v>6.2058999999999997</v>
      </c>
      <c r="K4020">
        <v>356.27929999999998</v>
      </c>
      <c r="L4020" t="str">
        <v>#N/A N/A</v>
      </c>
      <c r="M4020" t="str">
        <v>#N/A N/A</v>
      </c>
      <c r="N4020">
        <v>1186.06</v>
      </c>
      <c r="O4020">
        <v>2.891</v>
      </c>
      <c r="P4020">
        <v>7.6449999999999996</v>
      </c>
      <c r="Q4020">
        <v>4.38</v>
      </c>
      <c r="R4020">
        <v>1.36</v>
      </c>
      <c r="S4020">
        <v>1.95</v>
      </c>
      <c r="T4020">
        <v>1.66</v>
      </c>
      <c r="U4020">
        <v>618</v>
      </c>
      <c r="V4020">
        <v>2105.1999999999998</v>
      </c>
      <c r="W4020">
        <v>5076.6899999999996</v>
      </c>
      <c r="X4020">
        <v>13616.67</v>
      </c>
      <c r="Y4020">
        <v>2051.3200000000002</v>
      </c>
      <c r="Z4020">
        <v>20046.36</v>
      </c>
    </row>
    <row r="4021" spans="2:26" x14ac:dyDescent="0.25">
      <c r="B4021" s="3">
        <v>42164</v>
      </c>
      <c r="C4021">
        <v>384.98</v>
      </c>
      <c r="D4021">
        <v>4.6718999999999999</v>
      </c>
      <c r="E4021">
        <v>97.1</v>
      </c>
      <c r="F4021">
        <v>97.945700000000002</v>
      </c>
      <c r="G4021">
        <v>95.165999999999997</v>
      </c>
      <c r="H4021">
        <v>1118.9000000000001</v>
      </c>
      <c r="I4021">
        <v>1.1283000000000001</v>
      </c>
      <c r="J4021">
        <v>6.2058</v>
      </c>
      <c r="K4021">
        <v>362.12939999999998</v>
      </c>
      <c r="L4021" t="str">
        <v>#N/A N/A</v>
      </c>
      <c r="M4021" t="str">
        <v>#N/A N/A</v>
      </c>
      <c r="N4021">
        <v>1176.8</v>
      </c>
      <c r="O4021">
        <v>2.8460000000000001</v>
      </c>
      <c r="P4021">
        <v>7.6449999999999996</v>
      </c>
      <c r="Q4021">
        <v>4.43</v>
      </c>
      <c r="R4021">
        <v>1.35</v>
      </c>
      <c r="S4021">
        <v>1.94</v>
      </c>
      <c r="T4021">
        <v>1.65</v>
      </c>
      <c r="U4021">
        <v>612</v>
      </c>
      <c r="V4021">
        <v>2080.15</v>
      </c>
      <c r="W4021">
        <v>5013.87</v>
      </c>
      <c r="X4021">
        <v>13861.96</v>
      </c>
      <c r="Y4021">
        <v>2064.0300000000002</v>
      </c>
      <c r="Z4021">
        <v>20096.3</v>
      </c>
    </row>
    <row r="4022" spans="2:26" x14ac:dyDescent="0.25">
      <c r="B4022" s="3">
        <v>42163</v>
      </c>
      <c r="C4022">
        <v>385.37</v>
      </c>
      <c r="D4022">
        <v>4.6513</v>
      </c>
      <c r="E4022">
        <v>97.13</v>
      </c>
      <c r="F4022">
        <v>97.956299999999999</v>
      </c>
      <c r="G4022">
        <v>95.299000000000007</v>
      </c>
      <c r="H4022">
        <v>1123.25</v>
      </c>
      <c r="I4022">
        <v>1.1291</v>
      </c>
      <c r="J4022">
        <v>6.2060000000000004</v>
      </c>
      <c r="K4022">
        <v>359.4443</v>
      </c>
      <c r="L4022" t="str">
        <v>#N/A N/A</v>
      </c>
      <c r="M4022" t="str">
        <v>#N/A N/A</v>
      </c>
      <c r="N4022">
        <v>1174.07</v>
      </c>
      <c r="O4022">
        <v>2.7050000000000001</v>
      </c>
      <c r="P4022">
        <v>7.65</v>
      </c>
      <c r="Q4022">
        <v>4.3899999999999997</v>
      </c>
      <c r="R4022">
        <v>1.34</v>
      </c>
      <c r="S4022">
        <v>1.93</v>
      </c>
      <c r="T4022">
        <v>1.66</v>
      </c>
      <c r="U4022">
        <v>610</v>
      </c>
      <c r="V4022">
        <v>2079.2800000000002</v>
      </c>
      <c r="W4022">
        <v>5021.63</v>
      </c>
      <c r="X4022">
        <v>14113.98</v>
      </c>
      <c r="Y4022">
        <v>2065.19</v>
      </c>
      <c r="Z4022">
        <v>20457.189999999999</v>
      </c>
    </row>
    <row r="4023" spans="2:26" x14ac:dyDescent="0.25">
      <c r="B4023" s="3">
        <v>42162</v>
      </c>
      <c r="C4023">
        <v>376.42</v>
      </c>
      <c r="D4023">
        <v>4.5956999999999999</v>
      </c>
      <c r="E4023">
        <v>97.17</v>
      </c>
      <c r="F4023">
        <v>97.99</v>
      </c>
      <c r="G4023">
        <v>96.305999999999997</v>
      </c>
      <c r="H4023">
        <v>1111.1500000000001</v>
      </c>
      <c r="I4023">
        <v>1.1113999999999999</v>
      </c>
      <c r="J4023">
        <v>6.2030000000000003</v>
      </c>
      <c r="K4023">
        <v>356.94319999999999</v>
      </c>
      <c r="L4023" t="str">
        <v>#N/A N/A</v>
      </c>
      <c r="M4023" t="str">
        <v>#N/A N/A</v>
      </c>
      <c r="N4023">
        <v>1171.94</v>
      </c>
      <c r="O4023">
        <v>2.59</v>
      </c>
      <c r="P4023">
        <v>7.64</v>
      </c>
      <c r="Q4023">
        <v>4.3499999999999996</v>
      </c>
      <c r="R4023">
        <v>1.34</v>
      </c>
      <c r="S4023">
        <v>1.92</v>
      </c>
      <c r="T4023">
        <v>1.65</v>
      </c>
      <c r="U4023">
        <v>610</v>
      </c>
      <c r="V4023">
        <v>2092.83</v>
      </c>
      <c r="W4023">
        <v>5068.46</v>
      </c>
      <c r="X4023">
        <v>13914.61</v>
      </c>
      <c r="Y4023">
        <v>2068.1</v>
      </c>
      <c r="Z4023">
        <v>20460.900000000001</v>
      </c>
    </row>
    <row r="4024" spans="2:26" x14ac:dyDescent="0.25">
      <c r="B4024" s="3">
        <v>42161</v>
      </c>
      <c r="C4024">
        <v>376.42</v>
      </c>
      <c r="D4024">
        <v>4.5956999999999999</v>
      </c>
      <c r="E4024">
        <v>97.17</v>
      </c>
      <c r="F4024">
        <v>97.99</v>
      </c>
      <c r="G4024">
        <v>96.305999999999997</v>
      </c>
      <c r="H4024">
        <v>1111.1500000000001</v>
      </c>
      <c r="I4024">
        <v>1.1113999999999999</v>
      </c>
      <c r="J4024">
        <v>6.2030000000000003</v>
      </c>
      <c r="K4024">
        <v>356.94319999999999</v>
      </c>
      <c r="L4024" t="str">
        <v>#N/A N/A</v>
      </c>
      <c r="M4024" t="str">
        <v>#N/A N/A</v>
      </c>
      <c r="N4024">
        <v>1171.94</v>
      </c>
      <c r="O4024">
        <v>2.59</v>
      </c>
      <c r="P4024">
        <v>7.64</v>
      </c>
      <c r="Q4024">
        <v>4.3499999999999996</v>
      </c>
      <c r="R4024">
        <v>1.34</v>
      </c>
      <c r="S4024">
        <v>1.92</v>
      </c>
      <c r="T4024">
        <v>1.65</v>
      </c>
      <c r="U4024">
        <v>610</v>
      </c>
      <c r="V4024">
        <v>2092.83</v>
      </c>
      <c r="W4024">
        <v>5068.46</v>
      </c>
      <c r="X4024">
        <v>13914.61</v>
      </c>
      <c r="Y4024">
        <v>2068.1</v>
      </c>
      <c r="Z4024">
        <v>20460.900000000001</v>
      </c>
    </row>
    <row r="4025" spans="2:26" x14ac:dyDescent="0.25">
      <c r="B4025" s="3">
        <v>42160</v>
      </c>
      <c r="C4025">
        <v>376.42</v>
      </c>
      <c r="D4025">
        <v>4.5956999999999999</v>
      </c>
      <c r="E4025">
        <v>97.16</v>
      </c>
      <c r="F4025">
        <v>97.99</v>
      </c>
      <c r="G4025">
        <v>96.305999999999997</v>
      </c>
      <c r="H4025">
        <v>1111.1500000000001</v>
      </c>
      <c r="I4025">
        <v>1.1113999999999999</v>
      </c>
      <c r="J4025">
        <v>6.2030000000000003</v>
      </c>
      <c r="K4025">
        <v>356.94319999999999</v>
      </c>
      <c r="L4025" t="str">
        <v>#N/A N/A</v>
      </c>
      <c r="M4025" t="str">
        <v>#N/A N/A</v>
      </c>
      <c r="N4025">
        <v>1171.94</v>
      </c>
      <c r="O4025">
        <v>2.59</v>
      </c>
      <c r="P4025">
        <v>7.64</v>
      </c>
      <c r="Q4025">
        <v>4.3499999999999996</v>
      </c>
      <c r="R4025">
        <v>1.34</v>
      </c>
      <c r="S4025">
        <v>1.92</v>
      </c>
      <c r="T4025">
        <v>1.65</v>
      </c>
      <c r="U4025">
        <v>610</v>
      </c>
      <c r="V4025">
        <v>2092.83</v>
      </c>
      <c r="W4025">
        <v>5068.46</v>
      </c>
      <c r="X4025">
        <v>13914.61</v>
      </c>
      <c r="Y4025">
        <v>2068.1</v>
      </c>
      <c r="Z4025">
        <v>20460.900000000001</v>
      </c>
    </row>
    <row r="4026" spans="2:26" x14ac:dyDescent="0.25">
      <c r="B4026" s="3">
        <v>42159</v>
      </c>
      <c r="C4026">
        <v>379.44</v>
      </c>
      <c r="D4026">
        <v>4.5827</v>
      </c>
      <c r="E4026">
        <v>97.21</v>
      </c>
      <c r="F4026">
        <v>97.996600000000001</v>
      </c>
      <c r="G4026">
        <v>95.460999999999999</v>
      </c>
      <c r="H4026">
        <v>1113.75</v>
      </c>
      <c r="I4026">
        <v>1.1237999999999999</v>
      </c>
      <c r="J4026">
        <v>6.2008000000000001</v>
      </c>
      <c r="K4026">
        <v>355.40350000000001</v>
      </c>
      <c r="L4026" t="str">
        <v>#N/A N/A</v>
      </c>
      <c r="M4026" t="str">
        <v>#N/A N/A</v>
      </c>
      <c r="N4026">
        <v>1176.8900000000001</v>
      </c>
      <c r="O4026">
        <v>2.6259999999999999</v>
      </c>
      <c r="P4026">
        <v>7.66</v>
      </c>
      <c r="Q4026">
        <v>4.34</v>
      </c>
      <c r="R4026">
        <v>1.34</v>
      </c>
      <c r="S4026">
        <v>1.93</v>
      </c>
      <c r="T4026">
        <v>1.65</v>
      </c>
      <c r="U4026">
        <v>603</v>
      </c>
      <c r="V4026">
        <v>2095.84</v>
      </c>
      <c r="W4026">
        <v>5059.13</v>
      </c>
      <c r="X4026">
        <v>14127.01</v>
      </c>
      <c r="Y4026">
        <v>2072.86</v>
      </c>
      <c r="Z4026">
        <v>20488.189999999999</v>
      </c>
    </row>
    <row r="4027" spans="2:26" x14ac:dyDescent="0.25">
      <c r="B4027" s="3">
        <v>42158</v>
      </c>
      <c r="C4027">
        <v>369.23</v>
      </c>
      <c r="D4027">
        <v>4.4903000000000004</v>
      </c>
      <c r="E4027">
        <v>97.28</v>
      </c>
      <c r="F4027">
        <v>97.984399999999994</v>
      </c>
      <c r="G4027">
        <v>95.465000000000003</v>
      </c>
      <c r="H4027">
        <v>1104.6500000000001</v>
      </c>
      <c r="I4027">
        <v>1.1274999999999999</v>
      </c>
      <c r="J4027">
        <v>6.1978</v>
      </c>
      <c r="K4027">
        <v>353.23500000000001</v>
      </c>
      <c r="L4027" t="str">
        <v>#N/A N/A</v>
      </c>
      <c r="M4027" t="str">
        <v>#N/A N/A</v>
      </c>
      <c r="N4027">
        <v>1185.17</v>
      </c>
      <c r="O4027">
        <v>2.6339999999999999</v>
      </c>
      <c r="P4027">
        <v>7.68</v>
      </c>
      <c r="Q4027">
        <v>4.2300000000000004</v>
      </c>
      <c r="R4027">
        <v>1.34</v>
      </c>
      <c r="S4027">
        <v>1.94</v>
      </c>
      <c r="T4027">
        <v>1.64</v>
      </c>
      <c r="U4027">
        <v>598</v>
      </c>
      <c r="V4027">
        <v>2114.0700000000002</v>
      </c>
      <c r="W4027">
        <v>5099.2299999999996</v>
      </c>
      <c r="X4027">
        <v>14114.94</v>
      </c>
      <c r="Y4027">
        <v>2063.16</v>
      </c>
      <c r="Z4027">
        <v>20473.509999999998</v>
      </c>
    </row>
    <row r="4028" spans="2:26" x14ac:dyDescent="0.25">
      <c r="B4028" s="3">
        <v>42157</v>
      </c>
      <c r="C4028">
        <v>374.06</v>
      </c>
      <c r="D4028">
        <v>4.5281000000000002</v>
      </c>
      <c r="E4028">
        <v>97.31</v>
      </c>
      <c r="F4028">
        <v>97.976600000000005</v>
      </c>
      <c r="G4028">
        <v>95.834999999999994</v>
      </c>
      <c r="H4028">
        <v>1112.4000000000001</v>
      </c>
      <c r="I4028">
        <v>1.1151</v>
      </c>
      <c r="J4028">
        <v>6.1981999999999999</v>
      </c>
      <c r="K4028">
        <v>353.5675</v>
      </c>
      <c r="L4028" t="str">
        <v>#N/A N/A</v>
      </c>
      <c r="M4028" t="str">
        <v>#N/A N/A</v>
      </c>
      <c r="N4028">
        <v>1193.01</v>
      </c>
      <c r="O4028">
        <v>2.698</v>
      </c>
      <c r="P4028">
        <v>7.7249999999999996</v>
      </c>
      <c r="Q4028">
        <v>4.26</v>
      </c>
      <c r="R4028">
        <v>1.35</v>
      </c>
      <c r="S4028">
        <v>1.96</v>
      </c>
      <c r="T4028">
        <v>1.65</v>
      </c>
      <c r="U4028">
        <v>591</v>
      </c>
      <c r="V4028">
        <v>2109.6</v>
      </c>
      <c r="W4028">
        <v>5076.5200000000004</v>
      </c>
      <c r="X4028">
        <v>14201.63</v>
      </c>
      <c r="Y4028">
        <v>2078.64</v>
      </c>
      <c r="Z4028">
        <v>20543.189999999999</v>
      </c>
    </row>
    <row r="4029" spans="2:26" x14ac:dyDescent="0.25">
      <c r="B4029" s="3">
        <v>42156</v>
      </c>
      <c r="C4029">
        <v>377.21</v>
      </c>
      <c r="D4029">
        <v>4.5627000000000004</v>
      </c>
      <c r="E4029">
        <v>97.34</v>
      </c>
      <c r="F4029">
        <v>97.970699999999994</v>
      </c>
      <c r="G4029">
        <v>97.391999999999996</v>
      </c>
      <c r="H4029">
        <v>1110.3</v>
      </c>
      <c r="I4029">
        <v>1.0927</v>
      </c>
      <c r="J4029">
        <v>6.1993</v>
      </c>
      <c r="K4029">
        <v>352.29599999999999</v>
      </c>
      <c r="L4029" t="str">
        <v>#N/A N/A</v>
      </c>
      <c r="M4029" t="str">
        <v>#N/A N/A</v>
      </c>
      <c r="N4029">
        <v>1189.2</v>
      </c>
      <c r="O4029">
        <v>2.649</v>
      </c>
      <c r="P4029">
        <v>7.7249999999999996</v>
      </c>
      <c r="Q4029">
        <v>4.28</v>
      </c>
      <c r="R4029">
        <v>1.35</v>
      </c>
      <c r="S4029">
        <v>1.96</v>
      </c>
      <c r="T4029">
        <v>1.65</v>
      </c>
      <c r="U4029">
        <v>589</v>
      </c>
      <c r="V4029">
        <v>2111.73</v>
      </c>
      <c r="W4029">
        <v>5082.93</v>
      </c>
      <c r="X4029">
        <v>14299.45</v>
      </c>
      <c r="Y4029">
        <v>2102.37</v>
      </c>
      <c r="Z4029">
        <v>20569.87</v>
      </c>
    </row>
    <row r="4030" spans="2:26" x14ac:dyDescent="0.25">
      <c r="B4030" s="3">
        <v>42155</v>
      </c>
      <c r="C4030">
        <v>380.31</v>
      </c>
      <c r="D4030">
        <v>4.6109</v>
      </c>
      <c r="E4030">
        <v>97.39</v>
      </c>
      <c r="F4030">
        <v>97.743600000000001</v>
      </c>
      <c r="G4030">
        <v>96.906999999999996</v>
      </c>
      <c r="H4030">
        <v>1108.25</v>
      </c>
      <c r="I4030">
        <v>1.0986</v>
      </c>
      <c r="J4030">
        <v>6.1976000000000004</v>
      </c>
      <c r="K4030">
        <v>350.33339999999998</v>
      </c>
      <c r="L4030" t="str">
        <v>#N/A N/A</v>
      </c>
      <c r="M4030" t="str">
        <v>#N/A N/A</v>
      </c>
      <c r="N4030">
        <v>1190.58</v>
      </c>
      <c r="O4030">
        <v>2.6419999999999999</v>
      </c>
      <c r="P4030">
        <v>7.7249999999999996</v>
      </c>
      <c r="Q4030">
        <v>4.33</v>
      </c>
      <c r="R4030">
        <v>1.33</v>
      </c>
      <c r="S4030">
        <v>1.94</v>
      </c>
      <c r="T4030">
        <v>1.64</v>
      </c>
      <c r="U4030">
        <v>589</v>
      </c>
      <c r="V4030">
        <v>2107.39</v>
      </c>
      <c r="W4030">
        <v>5070.03</v>
      </c>
      <c r="X4030">
        <v>14103.81</v>
      </c>
      <c r="Y4030">
        <v>2114.8000000000002</v>
      </c>
      <c r="Z4030">
        <v>20563.150000000001</v>
      </c>
    </row>
    <row r="4031" spans="2:26" x14ac:dyDescent="0.25">
      <c r="B4031" s="3">
        <v>42154</v>
      </c>
      <c r="C4031">
        <v>380.31</v>
      </c>
      <c r="D4031">
        <v>4.6109</v>
      </c>
      <c r="E4031">
        <v>97.39</v>
      </c>
      <c r="F4031">
        <v>97.743600000000001</v>
      </c>
      <c r="G4031">
        <v>96.906999999999996</v>
      </c>
      <c r="H4031">
        <v>1108.25</v>
      </c>
      <c r="I4031">
        <v>1.0986</v>
      </c>
      <c r="J4031">
        <v>6.1976000000000004</v>
      </c>
      <c r="K4031">
        <v>350.33339999999998</v>
      </c>
      <c r="L4031" t="str">
        <v>#N/A N/A</v>
      </c>
      <c r="M4031" t="str">
        <v>#N/A N/A</v>
      </c>
      <c r="N4031">
        <v>1190.58</v>
      </c>
      <c r="O4031">
        <v>2.6419999999999999</v>
      </c>
      <c r="P4031">
        <v>7.7249999999999996</v>
      </c>
      <c r="Q4031">
        <v>4.33</v>
      </c>
      <c r="R4031">
        <v>1.33</v>
      </c>
      <c r="S4031">
        <v>1.94</v>
      </c>
      <c r="T4031">
        <v>1.64</v>
      </c>
      <c r="U4031">
        <v>589</v>
      </c>
      <c r="V4031">
        <v>2107.39</v>
      </c>
      <c r="W4031">
        <v>5070.03</v>
      </c>
      <c r="X4031">
        <v>14103.81</v>
      </c>
      <c r="Y4031">
        <v>2114.8000000000002</v>
      </c>
      <c r="Z4031">
        <v>20563.150000000001</v>
      </c>
    </row>
    <row r="4032" spans="2:26" x14ac:dyDescent="0.25">
      <c r="B4032" s="3">
        <v>42153</v>
      </c>
      <c r="C4032">
        <v>380.31</v>
      </c>
      <c r="D4032">
        <v>4.6109</v>
      </c>
      <c r="E4032">
        <v>97.38</v>
      </c>
      <c r="F4032">
        <v>97.743600000000001</v>
      </c>
      <c r="G4032">
        <v>96.906999999999996</v>
      </c>
      <c r="H4032">
        <v>1108.25</v>
      </c>
      <c r="I4032">
        <v>1.0986</v>
      </c>
      <c r="J4032">
        <v>6.1976000000000004</v>
      </c>
      <c r="K4032">
        <v>350.33339999999998</v>
      </c>
      <c r="L4032" t="str">
        <v>#N/A N/A</v>
      </c>
      <c r="M4032" t="str">
        <v>#N/A N/A</v>
      </c>
      <c r="N4032">
        <v>1190.58</v>
      </c>
      <c r="O4032">
        <v>2.6419999999999999</v>
      </c>
      <c r="P4032">
        <v>7.7249999999999996</v>
      </c>
      <c r="Q4032">
        <v>4.33</v>
      </c>
      <c r="R4032">
        <v>1.33</v>
      </c>
      <c r="S4032">
        <v>1.94</v>
      </c>
      <c r="T4032">
        <v>1.64</v>
      </c>
      <c r="U4032">
        <v>589</v>
      </c>
      <c r="V4032">
        <v>2107.39</v>
      </c>
      <c r="W4032">
        <v>5070.03</v>
      </c>
      <c r="X4032">
        <v>14103.81</v>
      </c>
      <c r="Y4032">
        <v>2114.8000000000002</v>
      </c>
      <c r="Z4032">
        <v>20563.150000000001</v>
      </c>
    </row>
    <row r="4033" spans="2:26" x14ac:dyDescent="0.25">
      <c r="B4033" s="3">
        <v>42152</v>
      </c>
      <c r="C4033">
        <v>381.12</v>
      </c>
      <c r="D4033">
        <v>4.5891999999999999</v>
      </c>
      <c r="E4033">
        <v>97.39</v>
      </c>
      <c r="F4033">
        <v>97.733599999999996</v>
      </c>
      <c r="G4033">
        <v>96.965000000000003</v>
      </c>
      <c r="H4033">
        <v>1106</v>
      </c>
      <c r="I4033">
        <v>1.0949</v>
      </c>
      <c r="J4033">
        <v>6.2011000000000003</v>
      </c>
      <c r="K4033">
        <v>350.61669999999998</v>
      </c>
      <c r="L4033" t="str">
        <v>#N/A N/A</v>
      </c>
      <c r="M4033" t="str">
        <v>#N/A N/A</v>
      </c>
      <c r="N4033">
        <v>1188.4000000000001</v>
      </c>
      <c r="O4033">
        <v>2.706</v>
      </c>
      <c r="P4033">
        <v>7.75</v>
      </c>
      <c r="Q4033">
        <v>4.32</v>
      </c>
      <c r="R4033">
        <v>1.32</v>
      </c>
      <c r="S4033">
        <v>1.92</v>
      </c>
      <c r="T4033">
        <v>1.65</v>
      </c>
      <c r="U4033">
        <v>588</v>
      </c>
      <c r="V4033">
        <v>2120.79</v>
      </c>
      <c r="W4033">
        <v>5097.9799999999996</v>
      </c>
      <c r="X4033">
        <v>14183</v>
      </c>
      <c r="Y4033">
        <v>2110.89</v>
      </c>
      <c r="Z4033">
        <v>20551.46</v>
      </c>
    </row>
    <row r="4034" spans="2:26" x14ac:dyDescent="0.25">
      <c r="B4034" s="3">
        <v>42151</v>
      </c>
      <c r="C4034">
        <v>377.69</v>
      </c>
      <c r="D4034">
        <v>4.5678999999999998</v>
      </c>
      <c r="E4034">
        <v>97.41</v>
      </c>
      <c r="F4034">
        <v>97.722499999999997</v>
      </c>
      <c r="G4034">
        <v>97.370999999999995</v>
      </c>
      <c r="H4034">
        <v>1105.6500000000001</v>
      </c>
      <c r="I4034">
        <v>1.0904</v>
      </c>
      <c r="J4034">
        <v>6.2013999999999996</v>
      </c>
      <c r="K4034">
        <v>353.22859999999997</v>
      </c>
      <c r="L4034" t="str">
        <v>#N/A N/A</v>
      </c>
      <c r="M4034" t="str">
        <v>#N/A N/A</v>
      </c>
      <c r="N4034">
        <v>1188.0899999999999</v>
      </c>
      <c r="O4034">
        <v>2.8149999999999999</v>
      </c>
      <c r="P4034">
        <v>7.75</v>
      </c>
      <c r="Q4034">
        <v>4.3</v>
      </c>
      <c r="R4034">
        <v>1.32</v>
      </c>
      <c r="S4034">
        <v>1.92</v>
      </c>
      <c r="T4034">
        <v>1.65</v>
      </c>
      <c r="U4034">
        <v>587</v>
      </c>
      <c r="V4034">
        <v>2123.48</v>
      </c>
      <c r="W4034">
        <v>5106.59</v>
      </c>
      <c r="X4034">
        <v>14701.88</v>
      </c>
      <c r="Y4034">
        <v>2107.5</v>
      </c>
      <c r="Z4034">
        <v>20472.580000000002</v>
      </c>
    </row>
    <row r="4035" spans="2:26" x14ac:dyDescent="0.25">
      <c r="B4035" s="3">
        <v>42150</v>
      </c>
      <c r="C4035">
        <v>374.34</v>
      </c>
      <c r="D4035">
        <v>4.5696000000000003</v>
      </c>
      <c r="E4035">
        <v>97.45</v>
      </c>
      <c r="F4035">
        <v>97.723600000000005</v>
      </c>
      <c r="G4035">
        <v>97.299000000000007</v>
      </c>
      <c r="H4035">
        <v>1101.05</v>
      </c>
      <c r="I4035">
        <v>1.0872999999999999</v>
      </c>
      <c r="J4035">
        <v>6.2035999999999998</v>
      </c>
      <c r="K4035">
        <v>351.27780000000001</v>
      </c>
      <c r="L4035" t="str">
        <v>#N/A N/A</v>
      </c>
      <c r="M4035" t="str">
        <v>#N/A N/A</v>
      </c>
      <c r="N4035">
        <v>1187.3</v>
      </c>
      <c r="O4035">
        <v>2.8220000000000001</v>
      </c>
      <c r="P4035">
        <v>7.75</v>
      </c>
      <c r="Q4035">
        <v>4.32</v>
      </c>
      <c r="R4035">
        <v>1.31</v>
      </c>
      <c r="S4035">
        <v>1.91</v>
      </c>
      <c r="T4035">
        <v>1.65</v>
      </c>
      <c r="U4035">
        <v>584</v>
      </c>
      <c r="V4035">
        <v>2104.1999999999998</v>
      </c>
      <c r="W4035">
        <v>5032.75</v>
      </c>
      <c r="X4035">
        <v>14801.94</v>
      </c>
      <c r="Y4035">
        <v>2143.5</v>
      </c>
      <c r="Z4035">
        <v>20437.48</v>
      </c>
    </row>
    <row r="4036" spans="2:26" x14ac:dyDescent="0.25">
      <c r="B4036" s="3">
        <v>42149</v>
      </c>
      <c r="C4036">
        <v>364.62</v>
      </c>
      <c r="D4036">
        <v>4.5201000000000002</v>
      </c>
      <c r="E4036">
        <v>97.46</v>
      </c>
      <c r="F4036">
        <v>97.715599999999995</v>
      </c>
      <c r="G4036">
        <v>96.013999999999996</v>
      </c>
      <c r="H4036">
        <v>1090.0999999999999</v>
      </c>
      <c r="I4036">
        <v>1.0978000000000001</v>
      </c>
      <c r="J4036">
        <v>6.2020999999999997</v>
      </c>
      <c r="K4036">
        <v>354.01799999999997</v>
      </c>
      <c r="L4036" t="str">
        <v>#N/A N/A</v>
      </c>
      <c r="M4036" t="str">
        <v>#N/A N/A</v>
      </c>
      <c r="N4036">
        <v>1206.5999999999999</v>
      </c>
      <c r="O4036">
        <v>2.887</v>
      </c>
      <c r="P4036">
        <v>7.75</v>
      </c>
      <c r="Q4036">
        <v>4.28</v>
      </c>
      <c r="R4036">
        <v>1.31</v>
      </c>
      <c r="S4036">
        <v>1.91</v>
      </c>
      <c r="T4036">
        <v>1.63</v>
      </c>
      <c r="U4036">
        <v>586</v>
      </c>
      <c r="V4036">
        <v>2126.06</v>
      </c>
      <c r="W4036">
        <v>5089.3599999999997</v>
      </c>
      <c r="X4036">
        <v>14433.36</v>
      </c>
      <c r="Y4036">
        <v>2146.1</v>
      </c>
      <c r="Z4036">
        <v>20413.77</v>
      </c>
    </row>
    <row r="4037" spans="2:26" x14ac:dyDescent="0.25">
      <c r="B4037" s="3">
        <v>42148</v>
      </c>
      <c r="C4037">
        <v>364.62</v>
      </c>
      <c r="D4037">
        <v>4.5201000000000002</v>
      </c>
      <c r="E4037">
        <v>97.46</v>
      </c>
      <c r="F4037">
        <v>97.681899999999999</v>
      </c>
      <c r="G4037">
        <v>96.013999999999996</v>
      </c>
      <c r="H4037">
        <v>1090.0999999999999</v>
      </c>
      <c r="I4037">
        <v>1.1012999999999999</v>
      </c>
      <c r="J4037">
        <v>6.1974</v>
      </c>
      <c r="K4037">
        <v>354.60039999999998</v>
      </c>
      <c r="L4037" t="str">
        <v>#N/A N/A</v>
      </c>
      <c r="M4037" t="str">
        <v>#N/A N/A</v>
      </c>
      <c r="N4037">
        <v>1206.21</v>
      </c>
      <c r="O4037">
        <v>2.887</v>
      </c>
      <c r="P4037">
        <v>7.75</v>
      </c>
      <c r="Q4037">
        <v>4.28</v>
      </c>
      <c r="R4037">
        <v>1.31</v>
      </c>
      <c r="S4037">
        <v>1.91</v>
      </c>
      <c r="T4037">
        <v>1.63</v>
      </c>
      <c r="U4037">
        <v>586</v>
      </c>
      <c r="V4037">
        <v>2126.06</v>
      </c>
      <c r="W4037">
        <v>5089.3599999999997</v>
      </c>
      <c r="X4037">
        <v>14433.36</v>
      </c>
      <c r="Y4037">
        <v>2146.1</v>
      </c>
      <c r="Z4037">
        <v>20264.41</v>
      </c>
    </row>
    <row r="4038" spans="2:26" x14ac:dyDescent="0.25">
      <c r="B4038" s="3">
        <v>42147</v>
      </c>
      <c r="C4038">
        <v>364.62</v>
      </c>
      <c r="D4038">
        <v>4.5201000000000002</v>
      </c>
      <c r="E4038">
        <v>97.46</v>
      </c>
      <c r="F4038">
        <v>97.681899999999999</v>
      </c>
      <c r="G4038">
        <v>96.013999999999996</v>
      </c>
      <c r="H4038">
        <v>1090.0999999999999</v>
      </c>
      <c r="I4038">
        <v>1.1012999999999999</v>
      </c>
      <c r="J4038">
        <v>6.1974</v>
      </c>
      <c r="K4038">
        <v>354.60039999999998</v>
      </c>
      <c r="L4038" t="str">
        <v>#N/A N/A</v>
      </c>
      <c r="M4038" t="str">
        <v>#N/A N/A</v>
      </c>
      <c r="N4038">
        <v>1206.21</v>
      </c>
      <c r="O4038">
        <v>2.887</v>
      </c>
      <c r="P4038">
        <v>7.75</v>
      </c>
      <c r="Q4038">
        <v>4.28</v>
      </c>
      <c r="R4038">
        <v>1.31</v>
      </c>
      <c r="S4038">
        <v>1.91</v>
      </c>
      <c r="T4038">
        <v>1.63</v>
      </c>
      <c r="U4038">
        <v>586</v>
      </c>
      <c r="V4038">
        <v>2126.06</v>
      </c>
      <c r="W4038">
        <v>5089.3599999999997</v>
      </c>
      <c r="X4038">
        <v>14433.36</v>
      </c>
      <c r="Y4038">
        <v>2146.1</v>
      </c>
      <c r="Z4038">
        <v>20264.41</v>
      </c>
    </row>
    <row r="4039" spans="2:26" x14ac:dyDescent="0.25">
      <c r="B4039" s="3">
        <v>42146</v>
      </c>
      <c r="C4039">
        <v>364.62</v>
      </c>
      <c r="D4039">
        <v>4.5201000000000002</v>
      </c>
      <c r="E4039">
        <v>97.44</v>
      </c>
      <c r="F4039">
        <v>97.681899999999999</v>
      </c>
      <c r="G4039">
        <v>96.013999999999996</v>
      </c>
      <c r="H4039">
        <v>1090.0999999999999</v>
      </c>
      <c r="I4039">
        <v>1.1012999999999999</v>
      </c>
      <c r="J4039">
        <v>6.1974</v>
      </c>
      <c r="K4039">
        <v>354.60039999999998</v>
      </c>
      <c r="L4039" t="str">
        <v>#N/A N/A</v>
      </c>
      <c r="M4039" t="str">
        <v>#N/A N/A</v>
      </c>
      <c r="N4039">
        <v>1206.21</v>
      </c>
      <c r="O4039">
        <v>2.887</v>
      </c>
      <c r="P4039">
        <v>7.75</v>
      </c>
      <c r="Q4039">
        <v>4.28</v>
      </c>
      <c r="R4039">
        <v>1.31</v>
      </c>
      <c r="S4039">
        <v>1.91</v>
      </c>
      <c r="T4039">
        <v>1.63</v>
      </c>
      <c r="U4039">
        <v>586</v>
      </c>
      <c r="V4039">
        <v>2126.06</v>
      </c>
      <c r="W4039">
        <v>5089.3599999999997</v>
      </c>
      <c r="X4039">
        <v>14433.36</v>
      </c>
      <c r="Y4039">
        <v>2146.1</v>
      </c>
      <c r="Z4039">
        <v>20264.41</v>
      </c>
    </row>
    <row r="4040" spans="2:26" x14ac:dyDescent="0.25">
      <c r="B4040" s="3">
        <v>42145</v>
      </c>
      <c r="C4040">
        <v>367.82</v>
      </c>
      <c r="D4040">
        <v>4.5557999999999996</v>
      </c>
      <c r="E4040">
        <v>97.45</v>
      </c>
      <c r="F4040">
        <v>97.688199999999995</v>
      </c>
      <c r="G4040">
        <v>95.254999999999995</v>
      </c>
      <c r="H4040">
        <v>1094</v>
      </c>
      <c r="I4040">
        <v>1.1112</v>
      </c>
      <c r="J4040">
        <v>6.1967999999999996</v>
      </c>
      <c r="K4040">
        <v>360.02210000000002</v>
      </c>
      <c r="L4040" t="str">
        <v>#N/A N/A</v>
      </c>
      <c r="M4040" t="str">
        <v>#N/A N/A</v>
      </c>
      <c r="N4040">
        <v>1204.8599999999999</v>
      </c>
      <c r="O4040">
        <v>2.9489999999999998</v>
      </c>
      <c r="P4040">
        <v>7.75</v>
      </c>
      <c r="Q4040">
        <v>4.33</v>
      </c>
      <c r="R4040">
        <v>1.31</v>
      </c>
      <c r="S4040">
        <v>1.9</v>
      </c>
      <c r="T4040">
        <v>1.64</v>
      </c>
      <c r="U4040">
        <v>592</v>
      </c>
      <c r="V4040">
        <v>2130.8200000000002</v>
      </c>
      <c r="W4040">
        <v>5090.79</v>
      </c>
      <c r="X4040">
        <v>14132.16</v>
      </c>
      <c r="Y4040">
        <v>2122.81</v>
      </c>
      <c r="Z4040">
        <v>20202.87</v>
      </c>
    </row>
    <row r="4041" spans="2:26" x14ac:dyDescent="0.25">
      <c r="B4041" s="3">
        <v>42144</v>
      </c>
      <c r="C4041">
        <v>368.27</v>
      </c>
      <c r="D4041">
        <v>4.5457999999999998</v>
      </c>
      <c r="E4041">
        <v>97.44</v>
      </c>
      <c r="F4041">
        <v>97.677599999999998</v>
      </c>
      <c r="G4041">
        <v>95.447999999999993</v>
      </c>
      <c r="H4041">
        <v>1096</v>
      </c>
      <c r="I4041">
        <v>1.1093999999999999</v>
      </c>
      <c r="J4041">
        <v>6.2037000000000004</v>
      </c>
      <c r="K4041">
        <v>365.16180000000003</v>
      </c>
      <c r="L4041" t="str">
        <v>#N/A N/A</v>
      </c>
      <c r="M4041" t="str">
        <v>#N/A N/A</v>
      </c>
      <c r="N4041">
        <v>1209.8</v>
      </c>
      <c r="O4041">
        <v>2.915</v>
      </c>
      <c r="P4041">
        <v>7.75</v>
      </c>
      <c r="Q4041">
        <v>4.3099999999999996</v>
      </c>
      <c r="R4041">
        <v>1.3</v>
      </c>
      <c r="S4041">
        <v>1.89</v>
      </c>
      <c r="T4041">
        <v>1.64</v>
      </c>
      <c r="U4041">
        <v>606</v>
      </c>
      <c r="V4041">
        <v>2125.85</v>
      </c>
      <c r="W4041">
        <v>5071.74</v>
      </c>
      <c r="X4041">
        <v>14235.9</v>
      </c>
      <c r="Y4041">
        <v>2139.54</v>
      </c>
      <c r="Z4041">
        <v>20196.560000000001</v>
      </c>
    </row>
    <row r="4042" spans="2:26" x14ac:dyDescent="0.25">
      <c r="B4042" s="3">
        <v>42143</v>
      </c>
      <c r="C4042">
        <v>367</v>
      </c>
      <c r="D4042">
        <v>4.5242000000000004</v>
      </c>
      <c r="E4042">
        <v>97.45</v>
      </c>
      <c r="F4042">
        <v>97.674099999999996</v>
      </c>
      <c r="G4042">
        <v>95.266999999999996</v>
      </c>
      <c r="H4042">
        <v>1088.0999999999999</v>
      </c>
      <c r="I4042">
        <v>1.115</v>
      </c>
      <c r="J4042">
        <v>6.2069000000000001</v>
      </c>
      <c r="K4042">
        <v>360.5444</v>
      </c>
      <c r="L4042" t="str">
        <v>#N/A N/A</v>
      </c>
      <c r="M4042" t="str">
        <v>#N/A N/A</v>
      </c>
      <c r="N4042">
        <v>1207.8599999999999</v>
      </c>
      <c r="O4042">
        <v>2.948</v>
      </c>
      <c r="P4042">
        <v>7.4249999999999998</v>
      </c>
      <c r="Q4042">
        <v>4.29</v>
      </c>
      <c r="R4042">
        <v>1.28</v>
      </c>
      <c r="S4042">
        <v>1.87</v>
      </c>
      <c r="T4042">
        <v>1.61</v>
      </c>
      <c r="U4042">
        <v>620</v>
      </c>
      <c r="V4042">
        <v>2127.83</v>
      </c>
      <c r="W4042">
        <v>5070.03</v>
      </c>
      <c r="X4042">
        <v>14191.5</v>
      </c>
      <c r="Y4042">
        <v>2120.85</v>
      </c>
      <c r="Z4042">
        <v>20026.38</v>
      </c>
    </row>
    <row r="4043" spans="2:26" x14ac:dyDescent="0.25">
      <c r="B4043" s="3">
        <v>42142</v>
      </c>
      <c r="C4043">
        <v>363.18</v>
      </c>
      <c r="D4043">
        <v>4.54</v>
      </c>
      <c r="E4043">
        <v>97.46</v>
      </c>
      <c r="F4043">
        <v>97.641499999999994</v>
      </c>
      <c r="G4043">
        <v>94.221000000000004</v>
      </c>
      <c r="H4043">
        <v>1085.55</v>
      </c>
      <c r="I4043">
        <v>1.1315</v>
      </c>
      <c r="J4043">
        <v>6.2039</v>
      </c>
      <c r="K4043">
        <v>362.65600000000001</v>
      </c>
      <c r="L4043" t="str">
        <v>#N/A N/A</v>
      </c>
      <c r="M4043" t="str">
        <v>#N/A N/A</v>
      </c>
      <c r="N4043">
        <v>1225.51</v>
      </c>
      <c r="O4043">
        <v>3.01</v>
      </c>
      <c r="P4043">
        <v>7.4249999999999998</v>
      </c>
      <c r="Q4043">
        <v>4.32</v>
      </c>
      <c r="R4043">
        <v>1.28</v>
      </c>
      <c r="S4043">
        <v>1.87</v>
      </c>
      <c r="T4043">
        <v>1.6</v>
      </c>
      <c r="U4043">
        <v>630</v>
      </c>
      <c r="V4043">
        <v>2129.1999999999998</v>
      </c>
      <c r="W4043">
        <v>5078.4399999999996</v>
      </c>
      <c r="X4043">
        <v>13926.28</v>
      </c>
      <c r="Y4043">
        <v>2113.7199999999998</v>
      </c>
      <c r="Z4043">
        <v>19890.27</v>
      </c>
    </row>
    <row r="4044" spans="2:26" x14ac:dyDescent="0.25">
      <c r="B4044" s="3">
        <v>42141</v>
      </c>
      <c r="C4044">
        <v>371.32</v>
      </c>
      <c r="D4044">
        <v>4.5915999999999997</v>
      </c>
      <c r="E4044">
        <v>97.51</v>
      </c>
      <c r="F4044">
        <v>97.598299999999995</v>
      </c>
      <c r="G4044">
        <v>93.135000000000005</v>
      </c>
      <c r="H4044">
        <v>1085.6500000000001</v>
      </c>
      <c r="I4044">
        <v>1.1451</v>
      </c>
      <c r="J4044">
        <v>6.2065000000000001</v>
      </c>
      <c r="K4044">
        <v>361.91719999999998</v>
      </c>
      <c r="L4044" t="str">
        <v>#N/A N/A</v>
      </c>
      <c r="M4044" t="str">
        <v>#N/A N/A</v>
      </c>
      <c r="N4044">
        <v>1224.8</v>
      </c>
      <c r="O4044">
        <v>3.016</v>
      </c>
      <c r="P4044">
        <v>7.1150000000000002</v>
      </c>
      <c r="Q4044">
        <v>4.37</v>
      </c>
      <c r="R4044">
        <v>1.28</v>
      </c>
      <c r="S4044">
        <v>1.87</v>
      </c>
      <c r="T4044">
        <v>1.61</v>
      </c>
      <c r="U4044">
        <v>634</v>
      </c>
      <c r="V4044">
        <v>2122.73</v>
      </c>
      <c r="W4044">
        <v>5048.29</v>
      </c>
      <c r="X4044">
        <v>14009.76</v>
      </c>
      <c r="Y4044">
        <v>2106.5</v>
      </c>
      <c r="Z4044">
        <v>19732.919999999998</v>
      </c>
    </row>
    <row r="4045" spans="2:26" x14ac:dyDescent="0.25">
      <c r="B4045" s="3">
        <v>42140</v>
      </c>
      <c r="C4045">
        <v>371.32</v>
      </c>
      <c r="D4045">
        <v>4.5915999999999997</v>
      </c>
      <c r="E4045">
        <v>97.51</v>
      </c>
      <c r="F4045">
        <v>97.598299999999995</v>
      </c>
      <c r="G4045">
        <v>93.135000000000005</v>
      </c>
      <c r="H4045">
        <v>1085.6500000000001</v>
      </c>
      <c r="I4045">
        <v>1.1451</v>
      </c>
      <c r="J4045">
        <v>6.2065000000000001</v>
      </c>
      <c r="K4045">
        <v>361.91719999999998</v>
      </c>
      <c r="L4045" t="str">
        <v>#N/A N/A</v>
      </c>
      <c r="M4045" t="str">
        <v>#N/A N/A</v>
      </c>
      <c r="N4045">
        <v>1224.8</v>
      </c>
      <c r="O4045">
        <v>3.016</v>
      </c>
      <c r="P4045">
        <v>7.1150000000000002</v>
      </c>
      <c r="Q4045">
        <v>4.37</v>
      </c>
      <c r="R4045">
        <v>1.28</v>
      </c>
      <c r="S4045">
        <v>1.87</v>
      </c>
      <c r="T4045">
        <v>1.61</v>
      </c>
      <c r="U4045">
        <v>634</v>
      </c>
      <c r="V4045">
        <v>2122.73</v>
      </c>
      <c r="W4045">
        <v>5048.29</v>
      </c>
      <c r="X4045">
        <v>14009.76</v>
      </c>
      <c r="Y4045">
        <v>2106.5</v>
      </c>
      <c r="Z4045">
        <v>19732.919999999998</v>
      </c>
    </row>
    <row r="4046" spans="2:26" x14ac:dyDescent="0.25">
      <c r="B4046" s="3">
        <v>42139</v>
      </c>
      <c r="C4046">
        <v>371.32</v>
      </c>
      <c r="D4046">
        <v>4.5915999999999997</v>
      </c>
      <c r="E4046">
        <v>97.49</v>
      </c>
      <c r="F4046">
        <v>97.598299999999995</v>
      </c>
      <c r="G4046">
        <v>93.135000000000005</v>
      </c>
      <c r="H4046">
        <v>1085.6500000000001</v>
      </c>
      <c r="I4046">
        <v>1.1451</v>
      </c>
      <c r="J4046">
        <v>6.2065000000000001</v>
      </c>
      <c r="K4046">
        <v>361.91719999999998</v>
      </c>
      <c r="L4046" t="str">
        <v>#N/A N/A</v>
      </c>
      <c r="M4046" t="str">
        <v>#N/A N/A</v>
      </c>
      <c r="N4046">
        <v>1224.8</v>
      </c>
      <c r="O4046">
        <v>3.016</v>
      </c>
      <c r="P4046">
        <v>7.1150000000000002</v>
      </c>
      <c r="Q4046">
        <v>4.37</v>
      </c>
      <c r="R4046">
        <v>1.28</v>
      </c>
      <c r="S4046">
        <v>1.87</v>
      </c>
      <c r="T4046">
        <v>1.61</v>
      </c>
      <c r="U4046">
        <v>634</v>
      </c>
      <c r="V4046">
        <v>2122.73</v>
      </c>
      <c r="W4046">
        <v>5048.29</v>
      </c>
      <c r="X4046">
        <v>14009.76</v>
      </c>
      <c r="Y4046">
        <v>2106.5</v>
      </c>
      <c r="Z4046">
        <v>19732.919999999998</v>
      </c>
    </row>
    <row r="4047" spans="2:26" x14ac:dyDescent="0.25">
      <c r="B4047" s="3">
        <v>42138</v>
      </c>
      <c r="C4047">
        <v>367.78</v>
      </c>
      <c r="D4047">
        <v>4.5815999999999999</v>
      </c>
      <c r="E4047">
        <v>97.5</v>
      </c>
      <c r="F4047">
        <v>97.596100000000007</v>
      </c>
      <c r="G4047">
        <v>93.456999999999994</v>
      </c>
      <c r="H4047">
        <v>1090.4000000000001</v>
      </c>
      <c r="I4047">
        <v>1.141</v>
      </c>
      <c r="J4047">
        <v>6.2015000000000002</v>
      </c>
      <c r="K4047">
        <v>363.64139999999998</v>
      </c>
      <c r="L4047" t="str">
        <v>#N/A N/A</v>
      </c>
      <c r="M4047" t="str">
        <v>#N/A N/A</v>
      </c>
      <c r="N4047">
        <v>1221.1400000000001</v>
      </c>
      <c r="O4047">
        <v>3.008</v>
      </c>
      <c r="P4047">
        <v>7.1150000000000002</v>
      </c>
      <c r="Q4047">
        <v>4.3600000000000003</v>
      </c>
      <c r="R4047">
        <v>1.28</v>
      </c>
      <c r="S4047">
        <v>1.87</v>
      </c>
      <c r="T4047">
        <v>1.61</v>
      </c>
      <c r="U4047">
        <v>637</v>
      </c>
      <c r="V4047">
        <v>2121.1</v>
      </c>
      <c r="W4047">
        <v>5050.8</v>
      </c>
      <c r="X4047">
        <v>13775.95</v>
      </c>
      <c r="Y4047">
        <v>2120.33</v>
      </c>
      <c r="Z4047">
        <v>19570.240000000002</v>
      </c>
    </row>
    <row r="4048" spans="2:26" x14ac:dyDescent="0.25">
      <c r="B4048" s="3">
        <v>42137</v>
      </c>
      <c r="C4048">
        <v>361.28</v>
      </c>
      <c r="D4048">
        <v>4.5532000000000004</v>
      </c>
      <c r="E4048">
        <v>97.51</v>
      </c>
      <c r="F4048">
        <v>97.588700000000003</v>
      </c>
      <c r="G4048">
        <v>93.617000000000004</v>
      </c>
      <c r="H4048">
        <v>1099.68</v>
      </c>
      <c r="I4048">
        <v>1.1354</v>
      </c>
      <c r="J4048">
        <v>6.2046000000000001</v>
      </c>
      <c r="K4048">
        <v>359.54090000000002</v>
      </c>
      <c r="L4048" t="str">
        <v>#N/A N/A</v>
      </c>
      <c r="M4048" t="str">
        <v>#N/A N/A</v>
      </c>
      <c r="N4048">
        <v>1215.75</v>
      </c>
      <c r="O4048">
        <v>2.9350000000000001</v>
      </c>
      <c r="P4048">
        <v>7.12</v>
      </c>
      <c r="Q4048">
        <v>4.32</v>
      </c>
      <c r="R4048">
        <v>1.29</v>
      </c>
      <c r="S4048">
        <v>1.87</v>
      </c>
      <c r="T4048">
        <v>1.6</v>
      </c>
      <c r="U4048">
        <v>634</v>
      </c>
      <c r="V4048">
        <v>2098.48</v>
      </c>
      <c r="W4048">
        <v>4981.6899999999996</v>
      </c>
      <c r="X4048">
        <v>13859.55</v>
      </c>
      <c r="Y4048">
        <v>2114.16</v>
      </c>
      <c r="Z4048">
        <v>19764.72</v>
      </c>
    </row>
    <row r="4049" spans="2:26" x14ac:dyDescent="0.25">
      <c r="B4049" s="3">
        <v>42136</v>
      </c>
      <c r="C4049">
        <v>366.62</v>
      </c>
      <c r="D4049">
        <v>4.6029</v>
      </c>
      <c r="E4049">
        <v>97.52</v>
      </c>
      <c r="F4049">
        <v>97.589399999999998</v>
      </c>
      <c r="G4049">
        <v>94.534000000000006</v>
      </c>
      <c r="H4049">
        <v>1095.75</v>
      </c>
      <c r="I4049">
        <v>1.1213</v>
      </c>
      <c r="J4049">
        <v>6.2089999999999996</v>
      </c>
      <c r="K4049">
        <v>361.99400000000003</v>
      </c>
      <c r="L4049" t="str">
        <v>#N/A N/A</v>
      </c>
      <c r="M4049" t="str">
        <v>#N/A N/A</v>
      </c>
      <c r="N4049">
        <v>1193.94</v>
      </c>
      <c r="O4049">
        <v>2.8969999999999998</v>
      </c>
      <c r="P4049">
        <v>7.12</v>
      </c>
      <c r="Q4049">
        <v>4.3600000000000003</v>
      </c>
      <c r="R4049">
        <v>1.29</v>
      </c>
      <c r="S4049">
        <v>1.87</v>
      </c>
      <c r="T4049">
        <v>1.59</v>
      </c>
      <c r="U4049">
        <v>589</v>
      </c>
      <c r="V4049">
        <v>2099.12</v>
      </c>
      <c r="W4049">
        <v>4976.1899999999996</v>
      </c>
      <c r="X4049">
        <v>13973</v>
      </c>
      <c r="Y4049">
        <v>2096.77</v>
      </c>
      <c r="Z4049">
        <v>19624.84</v>
      </c>
    </row>
    <row r="4050" spans="2:26" x14ac:dyDescent="0.25">
      <c r="B4050" s="3">
        <v>42135</v>
      </c>
      <c r="C4050">
        <v>358.57</v>
      </c>
      <c r="D4050">
        <v>4.5324</v>
      </c>
      <c r="E4050">
        <v>97.55</v>
      </c>
      <c r="F4050">
        <v>97.5929</v>
      </c>
      <c r="G4050">
        <v>95.010999999999996</v>
      </c>
      <c r="H4050">
        <v>1091.3499999999999</v>
      </c>
      <c r="I4050">
        <v>1.1154999999999999</v>
      </c>
      <c r="J4050">
        <v>6.2095000000000002</v>
      </c>
      <c r="K4050">
        <v>358.45659999999998</v>
      </c>
      <c r="L4050" t="str">
        <v>#N/A N/A</v>
      </c>
      <c r="M4050" t="str">
        <v>#N/A N/A</v>
      </c>
      <c r="N4050">
        <v>1183.97</v>
      </c>
      <c r="O4050">
        <v>2.802</v>
      </c>
      <c r="P4050">
        <v>7.12</v>
      </c>
      <c r="Q4050">
        <v>4.26</v>
      </c>
      <c r="R4050">
        <v>1.29</v>
      </c>
      <c r="S4050">
        <v>1.87</v>
      </c>
      <c r="T4050">
        <v>1.57</v>
      </c>
      <c r="U4050">
        <v>578</v>
      </c>
      <c r="V4050">
        <v>2105.33</v>
      </c>
      <c r="W4050">
        <v>4993.57</v>
      </c>
      <c r="X4050">
        <v>14182.98</v>
      </c>
      <c r="Y4050">
        <v>2097.38</v>
      </c>
      <c r="Z4050">
        <v>19620.91</v>
      </c>
    </row>
    <row r="4051" spans="2:26" x14ac:dyDescent="0.25">
      <c r="B4051" s="3">
        <v>42134</v>
      </c>
      <c r="C4051">
        <v>365.79</v>
      </c>
      <c r="D4051">
        <v>4.6134000000000004</v>
      </c>
      <c r="E4051">
        <v>97.58</v>
      </c>
      <c r="F4051">
        <v>97.564999999999998</v>
      </c>
      <c r="G4051">
        <v>94.793999999999997</v>
      </c>
      <c r="H4051">
        <v>1088.4000000000001</v>
      </c>
      <c r="I4051">
        <v>1.1198999999999999</v>
      </c>
      <c r="J4051">
        <v>6.2093999999999996</v>
      </c>
      <c r="K4051">
        <v>365.68759999999997</v>
      </c>
      <c r="L4051" t="str">
        <v>#N/A N/A</v>
      </c>
      <c r="M4051" t="str">
        <v>#N/A N/A</v>
      </c>
      <c r="N4051">
        <v>1188.3900000000001</v>
      </c>
      <c r="O4051">
        <v>2.88</v>
      </c>
      <c r="P4051">
        <v>7.06</v>
      </c>
      <c r="Q4051">
        <v>4.34</v>
      </c>
      <c r="R4051">
        <v>1.29</v>
      </c>
      <c r="S4051">
        <v>1.87</v>
      </c>
      <c r="T4051">
        <v>1.57</v>
      </c>
      <c r="U4051">
        <v>574</v>
      </c>
      <c r="V4051">
        <v>2116.1</v>
      </c>
      <c r="W4051">
        <v>5003.55</v>
      </c>
      <c r="X4051">
        <v>14049.66</v>
      </c>
      <c r="Y4051">
        <v>2085.52</v>
      </c>
      <c r="Z4051">
        <v>19379.189999999999</v>
      </c>
    </row>
    <row r="4052" spans="2:26" x14ac:dyDescent="0.25">
      <c r="B4052" s="3">
        <v>42133</v>
      </c>
      <c r="C4052">
        <v>365.79</v>
      </c>
      <c r="D4052">
        <v>4.6134000000000004</v>
      </c>
      <c r="E4052">
        <v>97.58</v>
      </c>
      <c r="F4052">
        <v>97.564999999999998</v>
      </c>
      <c r="G4052">
        <v>94.793999999999997</v>
      </c>
      <c r="H4052">
        <v>1088.4000000000001</v>
      </c>
      <c r="I4052">
        <v>1.1198999999999999</v>
      </c>
      <c r="J4052">
        <v>6.2093999999999996</v>
      </c>
      <c r="K4052">
        <v>365.68759999999997</v>
      </c>
      <c r="L4052" t="str">
        <v>#N/A N/A</v>
      </c>
      <c r="M4052" t="str">
        <v>#N/A N/A</v>
      </c>
      <c r="N4052">
        <v>1188.3900000000001</v>
      </c>
      <c r="O4052">
        <v>2.88</v>
      </c>
      <c r="P4052">
        <v>7.06</v>
      </c>
      <c r="Q4052">
        <v>4.34</v>
      </c>
      <c r="R4052">
        <v>1.29</v>
      </c>
      <c r="S4052">
        <v>1.87</v>
      </c>
      <c r="T4052">
        <v>1.57</v>
      </c>
      <c r="U4052">
        <v>574</v>
      </c>
      <c r="V4052">
        <v>2116.1</v>
      </c>
      <c r="W4052">
        <v>5003.55</v>
      </c>
      <c r="X4052">
        <v>14049.66</v>
      </c>
      <c r="Y4052">
        <v>2085.52</v>
      </c>
      <c r="Z4052">
        <v>19379.189999999999</v>
      </c>
    </row>
    <row r="4053" spans="2:26" x14ac:dyDescent="0.25">
      <c r="B4053" s="3">
        <v>42132</v>
      </c>
      <c r="C4053">
        <v>365.79</v>
      </c>
      <c r="D4053">
        <v>4.6134000000000004</v>
      </c>
      <c r="E4053">
        <v>97.55</v>
      </c>
      <c r="F4053">
        <v>97.564999999999998</v>
      </c>
      <c r="G4053">
        <v>94.793999999999997</v>
      </c>
      <c r="H4053">
        <v>1088.4000000000001</v>
      </c>
      <c r="I4053">
        <v>1.1198999999999999</v>
      </c>
      <c r="J4053">
        <v>6.2093999999999996</v>
      </c>
      <c r="K4053">
        <v>365.68759999999997</v>
      </c>
      <c r="L4053" t="str">
        <v>#N/A N/A</v>
      </c>
      <c r="M4053" t="str">
        <v>#N/A N/A</v>
      </c>
      <c r="N4053">
        <v>1188.3900000000001</v>
      </c>
      <c r="O4053">
        <v>2.88</v>
      </c>
      <c r="P4053">
        <v>7.06</v>
      </c>
      <c r="Q4053">
        <v>4.34</v>
      </c>
      <c r="R4053">
        <v>1.29</v>
      </c>
      <c r="S4053">
        <v>1.87</v>
      </c>
      <c r="T4053">
        <v>1.57</v>
      </c>
      <c r="U4053">
        <v>574</v>
      </c>
      <c r="V4053">
        <v>2116.1</v>
      </c>
      <c r="W4053">
        <v>5003.55</v>
      </c>
      <c r="X4053">
        <v>14049.66</v>
      </c>
      <c r="Y4053">
        <v>2085.52</v>
      </c>
      <c r="Z4053">
        <v>19379.189999999999</v>
      </c>
    </row>
    <row r="4054" spans="2:26" x14ac:dyDescent="0.25">
      <c r="B4054" s="3">
        <v>42131</v>
      </c>
      <c r="C4054">
        <v>370.6</v>
      </c>
      <c r="D4054">
        <v>4.6307999999999998</v>
      </c>
      <c r="E4054">
        <v>97.56</v>
      </c>
      <c r="F4054">
        <v>97.566999999999993</v>
      </c>
      <c r="G4054">
        <v>94.635000000000005</v>
      </c>
      <c r="H4054">
        <v>1089.5999999999999</v>
      </c>
      <c r="I4054">
        <v>1.1267</v>
      </c>
      <c r="J4054">
        <v>6.2068000000000003</v>
      </c>
      <c r="K4054">
        <v>361.63740000000001</v>
      </c>
      <c r="L4054" t="str">
        <v>#N/A N/A</v>
      </c>
      <c r="M4054" t="str">
        <v>#N/A N/A</v>
      </c>
      <c r="N4054">
        <v>1184.51</v>
      </c>
      <c r="O4054">
        <v>2.734</v>
      </c>
      <c r="P4054">
        <v>7.03</v>
      </c>
      <c r="Q4054">
        <v>4.3600000000000003</v>
      </c>
      <c r="R4054">
        <v>1.29</v>
      </c>
      <c r="S4054">
        <v>1.87</v>
      </c>
      <c r="T4054">
        <v>1.57</v>
      </c>
      <c r="U4054">
        <v>573</v>
      </c>
      <c r="V4054">
        <v>2088</v>
      </c>
      <c r="W4054">
        <v>4945.54</v>
      </c>
      <c r="X4054">
        <v>13768.47</v>
      </c>
      <c r="Y4054">
        <v>2091</v>
      </c>
      <c r="Z4054">
        <v>19291.990000000002</v>
      </c>
    </row>
    <row r="4055" spans="2:26" x14ac:dyDescent="0.25">
      <c r="B4055" s="3">
        <v>42130</v>
      </c>
      <c r="C4055">
        <v>363.09</v>
      </c>
      <c r="D4055">
        <v>4.5761000000000003</v>
      </c>
      <c r="E4055">
        <v>97.58</v>
      </c>
      <c r="F4055">
        <v>97.651600000000002</v>
      </c>
      <c r="G4055">
        <v>94.087000000000003</v>
      </c>
      <c r="H4055">
        <v>1080.2</v>
      </c>
      <c r="I4055">
        <v>1.1347</v>
      </c>
      <c r="J4055">
        <v>6.2009999999999996</v>
      </c>
      <c r="K4055">
        <v>356.13400000000001</v>
      </c>
      <c r="L4055" t="str">
        <v>#N/A N/A</v>
      </c>
      <c r="M4055" t="str">
        <v>#N/A N/A</v>
      </c>
      <c r="N4055">
        <v>1192.24</v>
      </c>
      <c r="O4055">
        <v>2.7759999999999998</v>
      </c>
      <c r="P4055">
        <v>7.03</v>
      </c>
      <c r="Q4055">
        <v>4.3099999999999996</v>
      </c>
      <c r="R4055">
        <v>1.28</v>
      </c>
      <c r="S4055">
        <v>1.87</v>
      </c>
      <c r="T4055">
        <v>1.57</v>
      </c>
      <c r="U4055">
        <v>575</v>
      </c>
      <c r="V4055">
        <v>2080.15</v>
      </c>
      <c r="W4055">
        <v>4919.6499999999996</v>
      </c>
      <c r="X4055">
        <v>13997.35</v>
      </c>
      <c r="Y4055">
        <v>2104.58</v>
      </c>
      <c r="Z4055">
        <v>19531.63</v>
      </c>
    </row>
    <row r="4056" spans="2:26" x14ac:dyDescent="0.25">
      <c r="B4056" s="3">
        <v>42129</v>
      </c>
      <c r="C4056">
        <v>366.6</v>
      </c>
      <c r="D4056">
        <v>4.5758999999999999</v>
      </c>
      <c r="E4056">
        <v>97.54</v>
      </c>
      <c r="F4056">
        <v>97.648600000000002</v>
      </c>
      <c r="G4056">
        <v>95.075999999999993</v>
      </c>
      <c r="H4056">
        <v>1079.1500000000001</v>
      </c>
      <c r="I4056">
        <v>1.1185</v>
      </c>
      <c r="J4056">
        <v>6.2062999999999997</v>
      </c>
      <c r="K4056">
        <v>353.39449999999999</v>
      </c>
      <c r="L4056" t="str">
        <v>#N/A N/A</v>
      </c>
      <c r="M4056" t="str">
        <v>#N/A N/A</v>
      </c>
      <c r="N4056">
        <v>1193.3399999999999</v>
      </c>
      <c r="O4056">
        <v>2.78</v>
      </c>
      <c r="P4056">
        <v>7.03</v>
      </c>
      <c r="Q4056">
        <v>4.3</v>
      </c>
      <c r="R4056">
        <v>1.28</v>
      </c>
      <c r="S4056">
        <v>1.87</v>
      </c>
      <c r="T4056">
        <v>1.56</v>
      </c>
      <c r="U4056">
        <v>580</v>
      </c>
      <c r="V4056">
        <v>2089.46</v>
      </c>
      <c r="W4056">
        <v>4939.33</v>
      </c>
      <c r="X4056">
        <v>14077.62</v>
      </c>
      <c r="Y4056">
        <v>2132.23</v>
      </c>
      <c r="Z4056">
        <v>19531.63</v>
      </c>
    </row>
    <row r="4057" spans="2:26" x14ac:dyDescent="0.25">
      <c r="B4057" s="3">
        <v>42128</v>
      </c>
      <c r="C4057">
        <v>369.07</v>
      </c>
      <c r="D4057">
        <v>4.6070000000000002</v>
      </c>
      <c r="E4057">
        <v>97.56</v>
      </c>
      <c r="F4057">
        <v>97.615300000000005</v>
      </c>
      <c r="G4057">
        <v>95.48</v>
      </c>
      <c r="H4057">
        <v>1079</v>
      </c>
      <c r="I4057">
        <v>1.1146</v>
      </c>
      <c r="J4057">
        <v>6.2092000000000001</v>
      </c>
      <c r="K4057">
        <v>350.6515</v>
      </c>
      <c r="L4057" t="str">
        <v>#N/A N/A</v>
      </c>
      <c r="M4057" t="str">
        <v>#N/A N/A</v>
      </c>
      <c r="N4057">
        <v>1188.33</v>
      </c>
      <c r="O4057">
        <v>2.8210000000000002</v>
      </c>
      <c r="P4057">
        <v>7.0949999999999998</v>
      </c>
      <c r="Q4057">
        <v>4.32</v>
      </c>
      <c r="R4057">
        <v>1.29</v>
      </c>
      <c r="S4057">
        <v>1.87</v>
      </c>
      <c r="T4057">
        <v>1.57</v>
      </c>
      <c r="U4057">
        <v>587</v>
      </c>
      <c r="V4057">
        <v>2114.4899999999998</v>
      </c>
      <c r="W4057">
        <v>5016.93</v>
      </c>
      <c r="X4057">
        <v>14459.15</v>
      </c>
      <c r="Y4057">
        <v>2132.23</v>
      </c>
      <c r="Z4057">
        <v>19531.63</v>
      </c>
    </row>
    <row r="4058" spans="2:26" x14ac:dyDescent="0.25">
      <c r="B4058" s="3">
        <v>42127</v>
      </c>
      <c r="C4058">
        <v>371.53</v>
      </c>
      <c r="D4058">
        <v>4.6200999999999999</v>
      </c>
      <c r="E4058">
        <v>97.55</v>
      </c>
      <c r="F4058">
        <v>97.629300000000001</v>
      </c>
      <c r="G4058">
        <v>95.296999999999997</v>
      </c>
      <c r="H4058">
        <v>1072.4000000000001</v>
      </c>
      <c r="I4058">
        <v>1.1198999999999999</v>
      </c>
      <c r="J4058">
        <v>6.2031999999999998</v>
      </c>
      <c r="K4058">
        <v>358.92200000000003</v>
      </c>
      <c r="L4058" t="str">
        <v>#N/A N/A</v>
      </c>
      <c r="M4058" t="str">
        <v>#N/A N/A</v>
      </c>
      <c r="N4058">
        <v>1178.46</v>
      </c>
      <c r="O4058">
        <v>2.7759999999999998</v>
      </c>
      <c r="P4058">
        <v>7.09</v>
      </c>
      <c r="Q4058">
        <v>4.34</v>
      </c>
      <c r="R4058">
        <v>1.28</v>
      </c>
      <c r="S4058">
        <v>1.87</v>
      </c>
      <c r="T4058">
        <v>1.57</v>
      </c>
      <c r="U4058">
        <v>587</v>
      </c>
      <c r="V4058">
        <v>2108.29</v>
      </c>
      <c r="W4058">
        <v>5005.3900000000003</v>
      </c>
      <c r="X4058">
        <v>14431.11</v>
      </c>
      <c r="Y4058">
        <v>2127.17</v>
      </c>
      <c r="Z4058">
        <v>19531.63</v>
      </c>
    </row>
    <row r="4059" spans="2:26" x14ac:dyDescent="0.25">
      <c r="B4059" s="3">
        <v>42126</v>
      </c>
      <c r="C4059">
        <v>371.53</v>
      </c>
      <c r="D4059">
        <v>4.6200999999999999</v>
      </c>
      <c r="E4059">
        <v>97.55</v>
      </c>
      <c r="F4059">
        <v>97.629300000000001</v>
      </c>
      <c r="G4059">
        <v>95.296999999999997</v>
      </c>
      <c r="H4059">
        <v>1072.4000000000001</v>
      </c>
      <c r="I4059">
        <v>1.1198999999999999</v>
      </c>
      <c r="J4059">
        <v>6.2031999999999998</v>
      </c>
      <c r="K4059">
        <v>358.92200000000003</v>
      </c>
      <c r="L4059" t="str">
        <v>#N/A N/A</v>
      </c>
      <c r="M4059" t="str">
        <v>#N/A N/A</v>
      </c>
      <c r="N4059">
        <v>1178.46</v>
      </c>
      <c r="O4059">
        <v>2.7759999999999998</v>
      </c>
      <c r="P4059">
        <v>7.09</v>
      </c>
      <c r="Q4059">
        <v>4.34</v>
      </c>
      <c r="R4059">
        <v>1.28</v>
      </c>
      <c r="S4059">
        <v>1.87</v>
      </c>
      <c r="T4059">
        <v>1.57</v>
      </c>
      <c r="U4059">
        <v>587</v>
      </c>
      <c r="V4059">
        <v>2108.29</v>
      </c>
      <c r="W4059">
        <v>5005.3900000000003</v>
      </c>
      <c r="X4059">
        <v>14431.11</v>
      </c>
      <c r="Y4059">
        <v>2127.17</v>
      </c>
      <c r="Z4059">
        <v>19531.63</v>
      </c>
    </row>
    <row r="4060" spans="2:26" x14ac:dyDescent="0.25">
      <c r="B4060" s="3">
        <v>42125</v>
      </c>
      <c r="C4060">
        <v>371.53</v>
      </c>
      <c r="D4060">
        <v>4.6200999999999999</v>
      </c>
      <c r="E4060">
        <v>97.55</v>
      </c>
      <c r="F4060">
        <v>97.629300000000001</v>
      </c>
      <c r="G4060">
        <v>95.296999999999997</v>
      </c>
      <c r="H4060">
        <v>1072.4000000000001</v>
      </c>
      <c r="I4060">
        <v>1.1198999999999999</v>
      </c>
      <c r="J4060">
        <v>6.2031999999999998</v>
      </c>
      <c r="K4060">
        <v>358.92200000000003</v>
      </c>
      <c r="L4060" t="str">
        <v>#N/A N/A</v>
      </c>
      <c r="M4060" t="str">
        <v>#N/A N/A</v>
      </c>
      <c r="N4060">
        <v>1178.46</v>
      </c>
      <c r="O4060">
        <v>2.7759999999999998</v>
      </c>
      <c r="P4060">
        <v>7.09</v>
      </c>
      <c r="Q4060">
        <v>4.34</v>
      </c>
      <c r="R4060">
        <v>1.28</v>
      </c>
      <c r="S4060">
        <v>1.87</v>
      </c>
      <c r="T4060">
        <v>1.57</v>
      </c>
      <c r="U4060">
        <v>587</v>
      </c>
      <c r="V4060">
        <v>2108.29</v>
      </c>
      <c r="W4060">
        <v>5005.3900000000003</v>
      </c>
      <c r="X4060">
        <v>14431.11</v>
      </c>
      <c r="Y4060">
        <v>2127.17</v>
      </c>
      <c r="Z4060">
        <v>19531.63</v>
      </c>
    </row>
    <row r="4061" spans="2:26" x14ac:dyDescent="0.25">
      <c r="B4061" s="3">
        <v>42124</v>
      </c>
      <c r="C4061">
        <v>376.04</v>
      </c>
      <c r="D4061">
        <v>4.6574</v>
      </c>
      <c r="E4061">
        <v>97.57</v>
      </c>
      <c r="F4061">
        <v>97.639300000000006</v>
      </c>
      <c r="G4061">
        <v>94.6</v>
      </c>
      <c r="H4061">
        <v>1072.3499999999999</v>
      </c>
      <c r="I4061">
        <v>1.1224000000000001</v>
      </c>
      <c r="J4061">
        <v>6.2031999999999998</v>
      </c>
      <c r="K4061">
        <v>357.25630000000001</v>
      </c>
      <c r="L4061" t="str">
        <v>#N/A N/A</v>
      </c>
      <c r="M4061" t="str">
        <v>#N/A N/A</v>
      </c>
      <c r="N4061">
        <v>1184.3699999999999</v>
      </c>
      <c r="O4061">
        <v>2.7509999999999999</v>
      </c>
      <c r="P4061">
        <v>7.09</v>
      </c>
      <c r="Q4061">
        <v>4.3899999999999997</v>
      </c>
      <c r="R4061">
        <v>1.28</v>
      </c>
      <c r="S4061">
        <v>1.86</v>
      </c>
      <c r="T4061">
        <v>1.57</v>
      </c>
      <c r="U4061">
        <v>591</v>
      </c>
      <c r="V4061">
        <v>2085.5100000000002</v>
      </c>
      <c r="W4061">
        <v>4941.42</v>
      </c>
      <c r="X4061">
        <v>14431.11</v>
      </c>
      <c r="Y4061">
        <v>2127.17</v>
      </c>
      <c r="Z4061">
        <v>19520.009999999998</v>
      </c>
    </row>
    <row r="4062" spans="2:26" x14ac:dyDescent="0.25">
      <c r="B4062" s="3">
        <v>42123</v>
      </c>
      <c r="C4062">
        <v>374.99</v>
      </c>
      <c r="D4062">
        <v>4.6651999999999996</v>
      </c>
      <c r="E4062">
        <v>97.59</v>
      </c>
      <c r="F4062">
        <v>97.636499999999998</v>
      </c>
      <c r="G4062">
        <v>95.209000000000003</v>
      </c>
      <c r="H4062">
        <v>1068.55</v>
      </c>
      <c r="I4062">
        <v>1.1128</v>
      </c>
      <c r="J4062">
        <v>6.1993</v>
      </c>
      <c r="K4062">
        <v>361.29770000000002</v>
      </c>
      <c r="L4062" t="str">
        <v>#N/A N/A</v>
      </c>
      <c r="M4062" t="str">
        <v>#N/A N/A</v>
      </c>
      <c r="N4062">
        <v>1204.71</v>
      </c>
      <c r="O4062">
        <v>2.6059999999999999</v>
      </c>
      <c r="P4062">
        <v>7.1050000000000004</v>
      </c>
      <c r="Q4062">
        <v>4.3899999999999997</v>
      </c>
      <c r="R4062">
        <v>1.28</v>
      </c>
      <c r="S4062">
        <v>1.86</v>
      </c>
      <c r="T4062">
        <v>1.56</v>
      </c>
      <c r="U4062">
        <v>595</v>
      </c>
      <c r="V4062">
        <v>2106.85</v>
      </c>
      <c r="W4062">
        <v>5023.6400000000003</v>
      </c>
      <c r="X4062">
        <v>14603.04</v>
      </c>
      <c r="Y4062">
        <v>2142.63</v>
      </c>
      <c r="Z4062">
        <v>20058.95</v>
      </c>
    </row>
    <row r="4063" spans="2:26" x14ac:dyDescent="0.25">
      <c r="B4063">
        <v>42122</v>
      </c>
      <c r="C4063">
        <v>375.54</v>
      </c>
      <c r="D4063">
        <v>4.6733000000000002</v>
      </c>
      <c r="E4063">
        <v>97.59</v>
      </c>
      <c r="F4063">
        <v>97.627600000000001</v>
      </c>
      <c r="G4063">
        <v>96.091999999999999</v>
      </c>
      <c r="H4063">
        <v>1070</v>
      </c>
      <c r="I4063">
        <v>1.0981000000000001</v>
      </c>
      <c r="J4063">
        <v>6.2054</v>
      </c>
      <c r="K4063">
        <v>362.05279999999999</v>
      </c>
      <c r="L4063" t="str">
        <v>#N/A N/A</v>
      </c>
      <c r="M4063" t="str">
        <v>#N/A N/A</v>
      </c>
      <c r="N4063">
        <v>1212.17</v>
      </c>
      <c r="O4063">
        <v>2.5169999999999999</v>
      </c>
      <c r="P4063">
        <v>7.1050000000000004</v>
      </c>
      <c r="Q4063">
        <v>4.37</v>
      </c>
      <c r="R4063">
        <v>1.27</v>
      </c>
      <c r="S4063">
        <v>1.84</v>
      </c>
      <c r="T4063">
        <v>1.58</v>
      </c>
      <c r="U4063">
        <v>601</v>
      </c>
      <c r="V4063">
        <v>2114.7600000000002</v>
      </c>
      <c r="W4063">
        <v>5055.42</v>
      </c>
      <c r="X4063">
        <v>14714.79</v>
      </c>
      <c r="Y4063">
        <v>2147.67</v>
      </c>
      <c r="Z4063">
        <v>20058.95</v>
      </c>
    </row>
    <row r="4064" spans="2:26" x14ac:dyDescent="0.25">
      <c r="B4064">
        <v>42121</v>
      </c>
      <c r="C4064">
        <v>378.1</v>
      </c>
      <c r="D4064">
        <v>4.6959</v>
      </c>
      <c r="E4064">
        <v>97.58</v>
      </c>
      <c r="F4064">
        <v>97.625500000000002</v>
      </c>
      <c r="G4064">
        <v>96.765000000000001</v>
      </c>
      <c r="H4064">
        <v>1073</v>
      </c>
      <c r="I4064">
        <v>1.0891</v>
      </c>
      <c r="J4064">
        <v>6.2199</v>
      </c>
      <c r="K4064">
        <v>366.40789999999998</v>
      </c>
      <c r="L4064" t="str">
        <v>#N/A N/A</v>
      </c>
      <c r="M4064" t="str">
        <v>#N/A N/A</v>
      </c>
      <c r="N4064">
        <v>1202.1500000000001</v>
      </c>
      <c r="O4064">
        <v>2.4900000000000002</v>
      </c>
      <c r="P4064">
        <v>7.09</v>
      </c>
      <c r="Q4064">
        <v>4.4000000000000004</v>
      </c>
      <c r="R4064">
        <v>1.26</v>
      </c>
      <c r="S4064">
        <v>1.82</v>
      </c>
      <c r="T4064">
        <v>1.57</v>
      </c>
      <c r="U4064">
        <v>600</v>
      </c>
      <c r="V4064">
        <v>2108.92</v>
      </c>
      <c r="W4064">
        <v>5060.25</v>
      </c>
      <c r="X4064">
        <v>14741.2</v>
      </c>
      <c r="Y4064">
        <v>2157.54</v>
      </c>
      <c r="Z4064">
        <v>19983.32</v>
      </c>
    </row>
    <row r="4065" spans="2:26" x14ac:dyDescent="0.25">
      <c r="B4065">
        <v>42120</v>
      </c>
      <c r="C4065">
        <v>377.74</v>
      </c>
      <c r="D4065">
        <v>4.7268999999999997</v>
      </c>
      <c r="E4065">
        <v>97.55</v>
      </c>
      <c r="F4065">
        <v>97.562600000000003</v>
      </c>
      <c r="G4065">
        <v>96.921999999999997</v>
      </c>
      <c r="H4065">
        <v>1079.45</v>
      </c>
      <c r="I4065">
        <v>1.0872999999999999</v>
      </c>
      <c r="J4065">
        <v>6.1947000000000001</v>
      </c>
      <c r="K4065">
        <v>364.7955</v>
      </c>
      <c r="L4065" t="str">
        <v>#N/A N/A</v>
      </c>
      <c r="M4065" t="str">
        <v>#N/A N/A</v>
      </c>
      <c r="N4065">
        <v>1179</v>
      </c>
      <c r="O4065">
        <v>2.5310000000000001</v>
      </c>
      <c r="P4065">
        <v>7.09</v>
      </c>
      <c r="Q4065">
        <v>4.43</v>
      </c>
      <c r="R4065">
        <v>1.26</v>
      </c>
      <c r="S4065">
        <v>1.82</v>
      </c>
      <c r="T4065">
        <v>1.57</v>
      </c>
      <c r="U4065">
        <v>600</v>
      </c>
      <c r="V4065">
        <v>2117.69</v>
      </c>
      <c r="W4065">
        <v>5092.09</v>
      </c>
      <c r="X4065">
        <v>14488.99</v>
      </c>
      <c r="Y4065">
        <v>2159.8000000000002</v>
      </c>
      <c r="Z4065">
        <v>20020.04</v>
      </c>
    </row>
    <row r="4066" spans="2:26" x14ac:dyDescent="0.25">
      <c r="B4066">
        <v>42119</v>
      </c>
      <c r="C4066">
        <v>377.74</v>
      </c>
      <c r="D4066">
        <v>4.7268999999999997</v>
      </c>
      <c r="E4066">
        <v>97.55</v>
      </c>
      <c r="F4066">
        <v>97.562600000000003</v>
      </c>
      <c r="G4066">
        <v>96.921999999999997</v>
      </c>
      <c r="H4066">
        <v>1079.45</v>
      </c>
      <c r="I4066">
        <v>1.0872999999999999</v>
      </c>
      <c r="J4066">
        <v>6.1947000000000001</v>
      </c>
      <c r="K4066">
        <v>364.7955</v>
      </c>
      <c r="L4066" t="str">
        <v>#N/A N/A</v>
      </c>
      <c r="M4066" t="str">
        <v>#N/A N/A</v>
      </c>
      <c r="N4066">
        <v>1179</v>
      </c>
      <c r="O4066">
        <v>2.5310000000000001</v>
      </c>
      <c r="P4066">
        <v>7.09</v>
      </c>
      <c r="Q4066">
        <v>4.43</v>
      </c>
      <c r="R4066">
        <v>1.26</v>
      </c>
      <c r="S4066">
        <v>1.82</v>
      </c>
      <c r="T4066">
        <v>1.57</v>
      </c>
      <c r="U4066">
        <v>600</v>
      </c>
      <c r="V4066">
        <v>2117.69</v>
      </c>
      <c r="W4066">
        <v>5092.09</v>
      </c>
      <c r="X4066">
        <v>14488.99</v>
      </c>
      <c r="Y4066">
        <v>2159.8000000000002</v>
      </c>
      <c r="Z4066">
        <v>20020.04</v>
      </c>
    </row>
    <row r="4067" spans="2:26" x14ac:dyDescent="0.25">
      <c r="B4067">
        <v>42118</v>
      </c>
      <c r="C4067">
        <v>377.74</v>
      </c>
      <c r="D4067">
        <v>4.7268999999999997</v>
      </c>
      <c r="E4067">
        <v>97.47</v>
      </c>
      <c r="F4067">
        <v>97.562600000000003</v>
      </c>
      <c r="G4067">
        <v>96.921999999999997</v>
      </c>
      <c r="H4067">
        <v>1079.45</v>
      </c>
      <c r="I4067">
        <v>1.0872999999999999</v>
      </c>
      <c r="J4067">
        <v>6.1947000000000001</v>
      </c>
      <c r="K4067">
        <v>364.7955</v>
      </c>
      <c r="L4067" t="str">
        <v>#N/A N/A</v>
      </c>
      <c r="M4067" t="str">
        <v>#N/A N/A</v>
      </c>
      <c r="N4067">
        <v>1179</v>
      </c>
      <c r="O4067">
        <v>2.5310000000000001</v>
      </c>
      <c r="P4067">
        <v>7.09</v>
      </c>
      <c r="Q4067">
        <v>4.43</v>
      </c>
      <c r="R4067">
        <v>1.26</v>
      </c>
      <c r="S4067">
        <v>1.82</v>
      </c>
      <c r="T4067">
        <v>1.57</v>
      </c>
      <c r="U4067">
        <v>600</v>
      </c>
      <c r="V4067">
        <v>2117.69</v>
      </c>
      <c r="W4067">
        <v>5092.09</v>
      </c>
      <c r="X4067">
        <v>14488.99</v>
      </c>
      <c r="Y4067">
        <v>2159.8000000000002</v>
      </c>
      <c r="Z4067">
        <v>20020.04</v>
      </c>
    </row>
    <row r="4068" spans="2:26" x14ac:dyDescent="0.25">
      <c r="B4068">
        <v>42117</v>
      </c>
      <c r="C4068">
        <v>380.81</v>
      </c>
      <c r="D4068">
        <v>4.7380000000000004</v>
      </c>
      <c r="E4068">
        <v>97.45</v>
      </c>
      <c r="F4068">
        <v>97.564099999999996</v>
      </c>
      <c r="G4068">
        <v>97.278000000000006</v>
      </c>
      <c r="H4068">
        <v>1082.1500000000001</v>
      </c>
      <c r="I4068">
        <v>1.0824</v>
      </c>
      <c r="J4068">
        <v>6.1978</v>
      </c>
      <c r="K4068">
        <v>363.9862</v>
      </c>
      <c r="L4068" t="str">
        <v>#N/A N/A</v>
      </c>
      <c r="M4068" t="str">
        <v>#N/A N/A</v>
      </c>
      <c r="N4068">
        <v>1193.97</v>
      </c>
      <c r="O4068">
        <v>2.5310000000000001</v>
      </c>
      <c r="P4068">
        <v>6.98</v>
      </c>
      <c r="Q4068">
        <v>4.43</v>
      </c>
      <c r="R4068">
        <v>1.26</v>
      </c>
      <c r="S4068">
        <v>1.82</v>
      </c>
      <c r="T4068">
        <v>1.57</v>
      </c>
      <c r="U4068">
        <v>599</v>
      </c>
      <c r="V4068">
        <v>2112.9299999999998</v>
      </c>
      <c r="W4068">
        <v>5056.0600000000004</v>
      </c>
      <c r="X4068">
        <v>14478.2</v>
      </c>
      <c r="Y4068">
        <v>2173.41</v>
      </c>
      <c r="Z4068">
        <v>20187.650000000001</v>
      </c>
    </row>
    <row r="4069" spans="2:26" x14ac:dyDescent="0.25">
      <c r="B4069">
        <v>42116</v>
      </c>
      <c r="C4069">
        <v>379.32</v>
      </c>
      <c r="D4069">
        <v>4.7117000000000004</v>
      </c>
      <c r="E4069">
        <v>97.42</v>
      </c>
      <c r="F4069">
        <v>97.570800000000006</v>
      </c>
      <c r="G4069">
        <v>97.932000000000002</v>
      </c>
      <c r="H4069">
        <v>1079.5999999999999</v>
      </c>
      <c r="I4069">
        <v>1.0725</v>
      </c>
      <c r="J4069">
        <v>6.1952999999999996</v>
      </c>
      <c r="K4069">
        <v>360.0292</v>
      </c>
      <c r="L4069" t="str">
        <v>#N/A N/A</v>
      </c>
      <c r="M4069" t="str">
        <v>#N/A N/A</v>
      </c>
      <c r="N4069">
        <v>1187.1300000000001</v>
      </c>
      <c r="O4069">
        <v>2.6059999999999999</v>
      </c>
      <c r="P4069">
        <v>6.98</v>
      </c>
      <c r="Q4069">
        <v>4.3899999999999997</v>
      </c>
      <c r="R4069">
        <v>1.26</v>
      </c>
      <c r="S4069">
        <v>1.82</v>
      </c>
      <c r="T4069">
        <v>1.56</v>
      </c>
      <c r="U4069">
        <v>600</v>
      </c>
      <c r="V4069">
        <v>2107.96</v>
      </c>
      <c r="W4069">
        <v>5035.17</v>
      </c>
      <c r="X4069">
        <v>14669.73</v>
      </c>
      <c r="Y4069">
        <v>2143.89</v>
      </c>
      <c r="Z4069">
        <v>20133.900000000001</v>
      </c>
    </row>
    <row r="4070" spans="2:26" x14ac:dyDescent="0.25">
      <c r="B4070">
        <v>42115</v>
      </c>
      <c r="C4070">
        <v>389.19</v>
      </c>
      <c r="D4070">
        <v>4.7655000000000003</v>
      </c>
      <c r="E4070">
        <v>97.39</v>
      </c>
      <c r="F4070">
        <v>97.548000000000002</v>
      </c>
      <c r="G4070">
        <v>98.004000000000005</v>
      </c>
      <c r="H4070">
        <v>1083.3499999999999</v>
      </c>
      <c r="I4070">
        <v>1.0736000000000001</v>
      </c>
      <c r="J4070">
        <v>6.2016999999999998</v>
      </c>
      <c r="K4070">
        <v>357.06099999999998</v>
      </c>
      <c r="L4070" t="str">
        <v>#N/A N/A</v>
      </c>
      <c r="M4070" t="str">
        <v>#N/A N/A</v>
      </c>
      <c r="N4070">
        <v>1202.4100000000001</v>
      </c>
      <c r="O4070">
        <v>2.5750000000000002</v>
      </c>
      <c r="P4070">
        <v>6.96</v>
      </c>
      <c r="Q4070">
        <v>4.43</v>
      </c>
      <c r="R4070">
        <v>1.27</v>
      </c>
      <c r="S4070">
        <v>1.83</v>
      </c>
      <c r="T4070">
        <v>1.58</v>
      </c>
      <c r="U4070">
        <v>601</v>
      </c>
      <c r="V4070">
        <v>2097.29</v>
      </c>
      <c r="W4070">
        <v>5014.1000000000004</v>
      </c>
      <c r="X4070">
        <v>14531.28</v>
      </c>
      <c r="Y4070">
        <v>2144.79</v>
      </c>
      <c r="Z4070">
        <v>19909.09</v>
      </c>
    </row>
    <row r="4071" spans="2:26" x14ac:dyDescent="0.25">
      <c r="B4071">
        <v>42114</v>
      </c>
      <c r="C4071">
        <v>392.89</v>
      </c>
      <c r="D4071">
        <v>4.7712000000000003</v>
      </c>
      <c r="E4071">
        <v>97.38</v>
      </c>
      <c r="F4071">
        <v>97.509600000000006</v>
      </c>
      <c r="G4071">
        <v>97.941000000000003</v>
      </c>
      <c r="H4071">
        <v>1079.25</v>
      </c>
      <c r="I4071">
        <v>1.0738000000000001</v>
      </c>
      <c r="J4071">
        <v>6.2016999999999998</v>
      </c>
      <c r="K4071">
        <v>357.28429999999997</v>
      </c>
      <c r="L4071" t="str">
        <v>#N/A N/A</v>
      </c>
      <c r="M4071" t="str">
        <v>#N/A N/A</v>
      </c>
      <c r="N4071">
        <v>1195.8900000000001</v>
      </c>
      <c r="O4071">
        <v>2.536</v>
      </c>
      <c r="P4071">
        <v>6.875</v>
      </c>
      <c r="Q4071">
        <v>4.46</v>
      </c>
      <c r="R4071">
        <v>1.27</v>
      </c>
      <c r="S4071">
        <v>1.83</v>
      </c>
      <c r="T4071">
        <v>1.58</v>
      </c>
      <c r="U4071">
        <v>598</v>
      </c>
      <c r="V4071">
        <v>2100.4</v>
      </c>
      <c r="W4071">
        <v>4994.6000000000004</v>
      </c>
      <c r="X4071">
        <v>14111.34</v>
      </c>
      <c r="Y4071">
        <v>2146.71</v>
      </c>
      <c r="Z4071">
        <v>19634.490000000002</v>
      </c>
    </row>
    <row r="4072" spans="2:26" x14ac:dyDescent="0.25">
      <c r="B4072">
        <v>42113</v>
      </c>
      <c r="C4072">
        <v>395.84</v>
      </c>
      <c r="D4072">
        <v>4.8178000000000001</v>
      </c>
      <c r="E4072">
        <v>97.38</v>
      </c>
      <c r="F4072">
        <v>97.486800000000002</v>
      </c>
      <c r="G4072">
        <v>97.52</v>
      </c>
      <c r="H4072">
        <v>1083.75</v>
      </c>
      <c r="I4072">
        <v>1.0806</v>
      </c>
      <c r="J4072">
        <v>6.1978999999999997</v>
      </c>
      <c r="K4072">
        <v>356.55520000000001</v>
      </c>
      <c r="L4072" t="str">
        <v>#N/A N/A</v>
      </c>
      <c r="M4072" t="str">
        <v>#N/A N/A</v>
      </c>
      <c r="N4072">
        <v>1204.22</v>
      </c>
      <c r="O4072">
        <v>2.6339999999999999</v>
      </c>
      <c r="P4072">
        <v>6.875</v>
      </c>
      <c r="Q4072">
        <v>4.53</v>
      </c>
      <c r="R4072">
        <v>1.28</v>
      </c>
      <c r="S4072">
        <v>1.84</v>
      </c>
      <c r="T4072">
        <v>1.58</v>
      </c>
      <c r="U4072">
        <v>597</v>
      </c>
      <c r="V4072">
        <v>2081.1799999999998</v>
      </c>
      <c r="W4072">
        <v>4931.8100000000004</v>
      </c>
      <c r="X4072">
        <v>14536.67</v>
      </c>
      <c r="Y4072">
        <v>2143.5</v>
      </c>
      <c r="Z4072">
        <v>19652.88</v>
      </c>
    </row>
    <row r="4073" spans="2:26" x14ac:dyDescent="0.25">
      <c r="B4073">
        <v>42112</v>
      </c>
      <c r="C4073">
        <v>395.84</v>
      </c>
      <c r="D4073">
        <v>4.8178000000000001</v>
      </c>
      <c r="E4073">
        <v>97.38</v>
      </c>
      <c r="F4073">
        <v>97.486800000000002</v>
      </c>
      <c r="G4073">
        <v>97.52</v>
      </c>
      <c r="H4073">
        <v>1083.75</v>
      </c>
      <c r="I4073">
        <v>1.0806</v>
      </c>
      <c r="J4073">
        <v>6.1978999999999997</v>
      </c>
      <c r="K4073">
        <v>356.55520000000001</v>
      </c>
      <c r="L4073" t="str">
        <v>#N/A N/A</v>
      </c>
      <c r="M4073" t="str">
        <v>#N/A N/A</v>
      </c>
      <c r="N4073">
        <v>1204.22</v>
      </c>
      <c r="O4073">
        <v>2.6339999999999999</v>
      </c>
      <c r="P4073">
        <v>6.875</v>
      </c>
      <c r="Q4073">
        <v>4.53</v>
      </c>
      <c r="R4073">
        <v>1.28</v>
      </c>
      <c r="S4073">
        <v>1.84</v>
      </c>
      <c r="T4073">
        <v>1.58</v>
      </c>
      <c r="U4073">
        <v>597</v>
      </c>
      <c r="V4073">
        <v>2081.1799999999998</v>
      </c>
      <c r="W4073">
        <v>4931.8100000000004</v>
      </c>
      <c r="X4073">
        <v>14536.67</v>
      </c>
      <c r="Y4073">
        <v>2143.5</v>
      </c>
      <c r="Z4073">
        <v>19652.88</v>
      </c>
    </row>
    <row r="4074" spans="2:26" x14ac:dyDescent="0.25">
      <c r="B4074">
        <v>42111</v>
      </c>
      <c r="C4074">
        <v>395.84</v>
      </c>
      <c r="D4074">
        <v>4.8178000000000001</v>
      </c>
      <c r="E4074">
        <v>97.35</v>
      </c>
      <c r="F4074">
        <v>97.486800000000002</v>
      </c>
      <c r="G4074">
        <v>97.52</v>
      </c>
      <c r="H4074">
        <v>1083.75</v>
      </c>
      <c r="I4074">
        <v>1.0806</v>
      </c>
      <c r="J4074">
        <v>6.1978999999999997</v>
      </c>
      <c r="K4074">
        <v>356.55520000000001</v>
      </c>
      <c r="L4074" t="str">
        <v>#N/A N/A</v>
      </c>
      <c r="M4074" t="str">
        <v>#N/A N/A</v>
      </c>
      <c r="N4074">
        <v>1204.22</v>
      </c>
      <c r="O4074">
        <v>2.6339999999999999</v>
      </c>
      <c r="P4074">
        <v>6.875</v>
      </c>
      <c r="Q4074">
        <v>4.53</v>
      </c>
      <c r="R4074">
        <v>1.28</v>
      </c>
      <c r="S4074">
        <v>1.84</v>
      </c>
      <c r="T4074">
        <v>1.58</v>
      </c>
      <c r="U4074">
        <v>597</v>
      </c>
      <c r="V4074">
        <v>2081.1799999999998</v>
      </c>
      <c r="W4074">
        <v>4931.8100000000004</v>
      </c>
      <c r="X4074">
        <v>14536.67</v>
      </c>
      <c r="Y4074">
        <v>2143.5</v>
      </c>
      <c r="Z4074">
        <v>19652.88</v>
      </c>
    </row>
    <row r="4075" spans="2:26" x14ac:dyDescent="0.25">
      <c r="B4075">
        <v>42110</v>
      </c>
      <c r="C4075">
        <v>388.59</v>
      </c>
      <c r="D4075">
        <v>4.7641</v>
      </c>
      <c r="E4075">
        <v>97.33</v>
      </c>
      <c r="F4075">
        <v>97.467699999999994</v>
      </c>
      <c r="G4075">
        <v>97.415000000000006</v>
      </c>
      <c r="H4075">
        <v>1088.7</v>
      </c>
      <c r="I4075">
        <v>1.0761000000000001</v>
      </c>
      <c r="J4075">
        <v>6.1967999999999996</v>
      </c>
      <c r="K4075">
        <v>359.01799999999997</v>
      </c>
      <c r="L4075" t="str">
        <v>#N/A N/A</v>
      </c>
      <c r="M4075" t="str">
        <v>#N/A N/A</v>
      </c>
      <c r="N4075">
        <v>1198.55</v>
      </c>
      <c r="O4075">
        <v>2.6840000000000002</v>
      </c>
      <c r="P4075">
        <v>6.875</v>
      </c>
      <c r="Q4075">
        <v>4.47</v>
      </c>
      <c r="R4075">
        <v>1.27</v>
      </c>
      <c r="S4075">
        <v>1.83</v>
      </c>
      <c r="T4075">
        <v>1.58</v>
      </c>
      <c r="U4075">
        <v>593</v>
      </c>
      <c r="V4075">
        <v>2104.9899999999998</v>
      </c>
      <c r="W4075">
        <v>5007.79</v>
      </c>
      <c r="X4075">
        <v>14720.13</v>
      </c>
      <c r="Y4075">
        <v>2139.9</v>
      </c>
      <c r="Z4075">
        <v>19885.77</v>
      </c>
    </row>
    <row r="4076" spans="2:26" x14ac:dyDescent="0.25">
      <c r="B4076">
        <v>42109</v>
      </c>
      <c r="C4076">
        <v>386.4</v>
      </c>
      <c r="D4076">
        <v>4.7443999999999997</v>
      </c>
      <c r="E4076">
        <v>97.3</v>
      </c>
      <c r="F4076">
        <v>97.452299999999994</v>
      </c>
      <c r="G4076">
        <v>98.319000000000003</v>
      </c>
      <c r="H4076">
        <v>1096.8499999999999</v>
      </c>
      <c r="I4076">
        <v>1.0684</v>
      </c>
      <c r="J4076">
        <v>6.2050999999999998</v>
      </c>
      <c r="K4076">
        <v>360.62040000000002</v>
      </c>
      <c r="L4076" t="str">
        <v>#N/A N/A</v>
      </c>
      <c r="M4076" t="str">
        <v>#N/A N/A</v>
      </c>
      <c r="N4076">
        <v>1202.58</v>
      </c>
      <c r="O4076">
        <v>2.61</v>
      </c>
      <c r="P4076">
        <v>7.38</v>
      </c>
      <c r="Q4076">
        <v>4.4400000000000004</v>
      </c>
      <c r="R4076">
        <v>1.27</v>
      </c>
      <c r="S4076">
        <v>1.83</v>
      </c>
      <c r="T4076">
        <v>1.58</v>
      </c>
      <c r="U4076">
        <v>586</v>
      </c>
      <c r="V4076">
        <v>2106.63</v>
      </c>
      <c r="W4076">
        <v>5011.0200000000004</v>
      </c>
      <c r="X4076">
        <v>14471.82</v>
      </c>
      <c r="Y4076">
        <v>2119.96</v>
      </c>
      <c r="Z4076">
        <v>19869.759999999998</v>
      </c>
    </row>
    <row r="4077" spans="2:26" x14ac:dyDescent="0.25">
      <c r="B4077">
        <v>42108</v>
      </c>
      <c r="C4077">
        <v>385.34</v>
      </c>
      <c r="D4077">
        <v>4.7579000000000002</v>
      </c>
      <c r="E4077">
        <v>97.26</v>
      </c>
      <c r="F4077">
        <v>97.415300000000002</v>
      </c>
      <c r="G4077">
        <v>98.733000000000004</v>
      </c>
      <c r="H4077">
        <v>1094.1500000000001</v>
      </c>
      <c r="I4077">
        <v>1.0654999999999999</v>
      </c>
      <c r="J4077">
        <v>6.2115</v>
      </c>
      <c r="K4077">
        <v>356.58920000000001</v>
      </c>
      <c r="L4077" t="str">
        <v>#N/A N/A</v>
      </c>
      <c r="M4077" t="str">
        <v>#N/A N/A</v>
      </c>
      <c r="N4077">
        <v>1192.78</v>
      </c>
      <c r="O4077">
        <v>2.5299999999999998</v>
      </c>
      <c r="P4077">
        <v>7.38</v>
      </c>
      <c r="Q4077">
        <v>4.47</v>
      </c>
      <c r="R4077">
        <v>1.27</v>
      </c>
      <c r="S4077">
        <v>1.83</v>
      </c>
      <c r="T4077">
        <v>1.58</v>
      </c>
      <c r="U4077">
        <v>581</v>
      </c>
      <c r="V4077">
        <v>2095.84</v>
      </c>
      <c r="W4077">
        <v>4977.29</v>
      </c>
      <c r="X4077">
        <v>14264.81</v>
      </c>
      <c r="Y4077">
        <v>2111.7199999999998</v>
      </c>
      <c r="Z4077">
        <v>19908.68</v>
      </c>
    </row>
    <row r="4078" spans="2:26" x14ac:dyDescent="0.25">
      <c r="B4078">
        <v>42107</v>
      </c>
      <c r="C4078">
        <v>382.23</v>
      </c>
      <c r="D4078">
        <v>4.7264999999999997</v>
      </c>
      <c r="E4078">
        <v>97.19</v>
      </c>
      <c r="F4078">
        <v>97.366200000000006</v>
      </c>
      <c r="G4078">
        <v>99.49</v>
      </c>
      <c r="H4078">
        <v>1098.4000000000001</v>
      </c>
      <c r="I4078">
        <v>1.0567</v>
      </c>
      <c r="J4078">
        <v>6.2167000000000003</v>
      </c>
      <c r="K4078">
        <v>352.83699999999999</v>
      </c>
      <c r="L4078" t="str">
        <v>#N/A N/A</v>
      </c>
      <c r="M4078" t="str">
        <v>#N/A N/A</v>
      </c>
      <c r="N4078">
        <v>1198.8800000000001</v>
      </c>
      <c r="O4078">
        <v>2.5110000000000001</v>
      </c>
      <c r="P4078">
        <v>7.38</v>
      </c>
      <c r="Q4078">
        <v>4.45</v>
      </c>
      <c r="R4078">
        <v>1.26</v>
      </c>
      <c r="S4078">
        <v>1.81</v>
      </c>
      <c r="T4078">
        <v>1.58</v>
      </c>
      <c r="U4078">
        <v>578</v>
      </c>
      <c r="V4078">
        <v>2092.4299999999998</v>
      </c>
      <c r="W4078">
        <v>4988.25</v>
      </c>
      <c r="X4078">
        <v>14590.45</v>
      </c>
      <c r="Y4078">
        <v>2098.92</v>
      </c>
      <c r="Z4078">
        <v>19905.46</v>
      </c>
    </row>
    <row r="4079" spans="2:26" x14ac:dyDescent="0.25">
      <c r="B4079">
        <v>42106</v>
      </c>
      <c r="C4079">
        <v>381.56</v>
      </c>
      <c r="D4079">
        <v>4.7305999999999999</v>
      </c>
      <c r="E4079">
        <v>97.18</v>
      </c>
      <c r="F4079">
        <v>97.289199999999994</v>
      </c>
      <c r="G4079">
        <v>99.337999999999994</v>
      </c>
      <c r="H4079">
        <v>1092.6500000000001</v>
      </c>
      <c r="I4079">
        <v>1.0604</v>
      </c>
      <c r="J4079">
        <v>6.2088000000000001</v>
      </c>
      <c r="K4079">
        <v>355.4393</v>
      </c>
      <c r="L4079" t="str">
        <v>#N/A N/A</v>
      </c>
      <c r="M4079" t="str">
        <v>#N/A N/A</v>
      </c>
      <c r="N4079">
        <v>1207.5899999999999</v>
      </c>
      <c r="O4079">
        <v>2.5110000000000001</v>
      </c>
      <c r="P4079">
        <v>7.39</v>
      </c>
      <c r="Q4079">
        <v>4.45</v>
      </c>
      <c r="R4079">
        <v>1.26</v>
      </c>
      <c r="S4079">
        <v>1.81</v>
      </c>
      <c r="T4079">
        <v>1.58</v>
      </c>
      <c r="U4079">
        <v>580</v>
      </c>
      <c r="V4079">
        <v>2102.06</v>
      </c>
      <c r="W4079">
        <v>4995.9799999999996</v>
      </c>
      <c r="X4079">
        <v>13987.53</v>
      </c>
      <c r="Y4079">
        <v>2087.7600000000002</v>
      </c>
      <c r="Z4079">
        <v>19907.63</v>
      </c>
    </row>
    <row r="4080" spans="2:26" x14ac:dyDescent="0.25">
      <c r="B4080">
        <v>42105</v>
      </c>
      <c r="C4080">
        <v>381.56</v>
      </c>
      <c r="D4080">
        <v>4.7305999999999999</v>
      </c>
      <c r="E4080">
        <v>97.18</v>
      </c>
      <c r="F4080">
        <v>97.289199999999994</v>
      </c>
      <c r="G4080">
        <v>99.337999999999994</v>
      </c>
      <c r="H4080">
        <v>1092.6500000000001</v>
      </c>
      <c r="I4080">
        <v>1.0604</v>
      </c>
      <c r="J4080">
        <v>6.2088000000000001</v>
      </c>
      <c r="K4080">
        <v>355.4393</v>
      </c>
      <c r="L4080" t="str">
        <v>#N/A N/A</v>
      </c>
      <c r="M4080" t="str">
        <v>#N/A N/A</v>
      </c>
      <c r="N4080">
        <v>1207.5899999999999</v>
      </c>
      <c r="O4080">
        <v>2.5110000000000001</v>
      </c>
      <c r="P4080">
        <v>7.39</v>
      </c>
      <c r="Q4080">
        <v>4.45</v>
      </c>
      <c r="R4080">
        <v>1.26</v>
      </c>
      <c r="S4080">
        <v>1.81</v>
      </c>
      <c r="T4080">
        <v>1.58</v>
      </c>
      <c r="U4080">
        <v>580</v>
      </c>
      <c r="V4080">
        <v>2102.06</v>
      </c>
      <c r="W4080">
        <v>4995.9799999999996</v>
      </c>
      <c r="X4080">
        <v>13987.53</v>
      </c>
      <c r="Y4080">
        <v>2087.7600000000002</v>
      </c>
      <c r="Z4080">
        <v>19907.63</v>
      </c>
    </row>
    <row r="4081" spans="2:26" x14ac:dyDescent="0.25">
      <c r="B4081">
        <v>42104</v>
      </c>
      <c r="C4081">
        <v>381.56</v>
      </c>
      <c r="D4081">
        <v>4.7305999999999999</v>
      </c>
      <c r="E4081">
        <v>97.17</v>
      </c>
      <c r="F4081">
        <v>97.289199999999994</v>
      </c>
      <c r="G4081">
        <v>99.337999999999994</v>
      </c>
      <c r="H4081">
        <v>1092.6500000000001</v>
      </c>
      <c r="I4081">
        <v>1.0604</v>
      </c>
      <c r="J4081">
        <v>6.2088000000000001</v>
      </c>
      <c r="K4081">
        <v>355.4393</v>
      </c>
      <c r="L4081" t="str">
        <v>#N/A N/A</v>
      </c>
      <c r="M4081" t="str">
        <v>#N/A N/A</v>
      </c>
      <c r="N4081">
        <v>1207.5899999999999</v>
      </c>
      <c r="O4081">
        <v>2.5110000000000001</v>
      </c>
      <c r="P4081">
        <v>7.39</v>
      </c>
      <c r="Q4081">
        <v>4.45</v>
      </c>
      <c r="R4081">
        <v>1.26</v>
      </c>
      <c r="S4081">
        <v>1.81</v>
      </c>
      <c r="T4081">
        <v>1.58</v>
      </c>
      <c r="U4081">
        <v>580</v>
      </c>
      <c r="V4081">
        <v>2102.06</v>
      </c>
      <c r="W4081">
        <v>4995.9799999999996</v>
      </c>
      <c r="X4081">
        <v>13987.53</v>
      </c>
      <c r="Y4081">
        <v>2087.7600000000002</v>
      </c>
      <c r="Z4081">
        <v>19907.63</v>
      </c>
    </row>
    <row r="4082" spans="2:26" x14ac:dyDescent="0.25">
      <c r="B4082">
        <v>42103</v>
      </c>
      <c r="C4082">
        <v>382.41</v>
      </c>
      <c r="D4082">
        <v>4.7561999999999998</v>
      </c>
      <c r="E4082">
        <v>97.17</v>
      </c>
      <c r="F4082">
        <v>97.381699999999995</v>
      </c>
      <c r="G4082">
        <v>99.155000000000001</v>
      </c>
      <c r="H4082">
        <v>1092.3499999999999</v>
      </c>
      <c r="I4082">
        <v>1.0659000000000001</v>
      </c>
      <c r="J4082">
        <v>6.2058</v>
      </c>
      <c r="K4082">
        <v>358.65660000000003</v>
      </c>
      <c r="L4082" t="str">
        <v>#N/A N/A</v>
      </c>
      <c r="M4082" t="str">
        <v>#N/A N/A</v>
      </c>
      <c r="N4082">
        <v>1194.81</v>
      </c>
      <c r="O4082">
        <v>2.528</v>
      </c>
      <c r="P4082">
        <v>7.39</v>
      </c>
      <c r="Q4082">
        <v>4.46</v>
      </c>
      <c r="R4082">
        <v>1.26</v>
      </c>
      <c r="S4082">
        <v>1.82</v>
      </c>
      <c r="T4082">
        <v>1.59</v>
      </c>
      <c r="U4082">
        <v>580</v>
      </c>
      <c r="V4082">
        <v>2091.1799999999998</v>
      </c>
      <c r="W4082">
        <v>4974.5600000000004</v>
      </c>
      <c r="X4082">
        <v>13748.37</v>
      </c>
      <c r="Y4082">
        <v>2058.87</v>
      </c>
      <c r="Z4082">
        <v>19937.72</v>
      </c>
    </row>
    <row r="4083" spans="2:26" x14ac:dyDescent="0.25">
      <c r="B4083">
        <v>42102</v>
      </c>
      <c r="C4083">
        <v>390.03</v>
      </c>
      <c r="D4083">
        <v>4.8319000000000001</v>
      </c>
      <c r="E4083">
        <v>97.13</v>
      </c>
      <c r="F4083">
        <v>97.368700000000004</v>
      </c>
      <c r="G4083">
        <v>97.94</v>
      </c>
      <c r="H4083">
        <v>1090.95</v>
      </c>
      <c r="I4083">
        <v>1.0781000000000001</v>
      </c>
      <c r="J4083">
        <v>6.2027000000000001</v>
      </c>
      <c r="K4083">
        <v>358.45280000000002</v>
      </c>
      <c r="L4083" t="str">
        <v>#N/A N/A</v>
      </c>
      <c r="M4083" t="str">
        <v>#N/A N/A</v>
      </c>
      <c r="N4083">
        <v>1202.57</v>
      </c>
      <c r="O4083">
        <v>2.6190000000000002</v>
      </c>
      <c r="P4083">
        <v>7.4</v>
      </c>
      <c r="Q4083">
        <v>4.51</v>
      </c>
      <c r="R4083">
        <v>1.27</v>
      </c>
      <c r="S4083">
        <v>1.81</v>
      </c>
      <c r="T4083">
        <v>1.58</v>
      </c>
      <c r="U4083">
        <v>580</v>
      </c>
      <c r="V4083">
        <v>2081.9</v>
      </c>
      <c r="W4083">
        <v>4950.82</v>
      </c>
      <c r="X4083">
        <v>13396.59</v>
      </c>
      <c r="Y4083">
        <v>2059.2600000000002</v>
      </c>
      <c r="Z4083">
        <v>19789.810000000001</v>
      </c>
    </row>
    <row r="4084" spans="2:26" x14ac:dyDescent="0.25">
      <c r="B4084">
        <v>42101</v>
      </c>
      <c r="C4084">
        <v>396.73</v>
      </c>
      <c r="D4084">
        <v>4.8780000000000001</v>
      </c>
      <c r="E4084">
        <v>97.06</v>
      </c>
      <c r="F4084">
        <v>97.346599999999995</v>
      </c>
      <c r="G4084">
        <v>97.83</v>
      </c>
      <c r="H4084">
        <v>1088.45</v>
      </c>
      <c r="I4084">
        <v>1.0813999999999999</v>
      </c>
      <c r="J4084">
        <v>6.1976000000000004</v>
      </c>
      <c r="K4084">
        <v>350.1311</v>
      </c>
      <c r="L4084" t="str">
        <v>#N/A N/A</v>
      </c>
      <c r="M4084" t="str">
        <v>#N/A N/A</v>
      </c>
      <c r="N4084">
        <v>1209.22</v>
      </c>
      <c r="O4084">
        <v>2.68</v>
      </c>
      <c r="P4084">
        <v>7.4</v>
      </c>
      <c r="Q4084">
        <v>4.55</v>
      </c>
      <c r="R4084">
        <v>1.27</v>
      </c>
      <c r="S4084">
        <v>1.83</v>
      </c>
      <c r="T4084">
        <v>1.58</v>
      </c>
      <c r="U4084">
        <v>583</v>
      </c>
      <c r="V4084">
        <v>2076.33</v>
      </c>
      <c r="W4084">
        <v>4910.2299999999996</v>
      </c>
      <c r="X4084">
        <v>12663.12</v>
      </c>
      <c r="Y4084">
        <v>2047.03</v>
      </c>
      <c r="Z4084">
        <v>19640.54</v>
      </c>
    </row>
    <row r="4085" spans="2:26" x14ac:dyDescent="0.25">
      <c r="B4085">
        <v>42100</v>
      </c>
      <c r="C4085">
        <v>397.84</v>
      </c>
      <c r="D4085">
        <v>4.9444999999999997</v>
      </c>
      <c r="E4085">
        <v>97.01</v>
      </c>
      <c r="F4085">
        <v>97.235900000000001</v>
      </c>
      <c r="G4085">
        <v>96.777000000000001</v>
      </c>
      <c r="H4085">
        <v>1085.05</v>
      </c>
      <c r="I4085">
        <v>1.0922000000000001</v>
      </c>
      <c r="J4085">
        <v>6.1943000000000001</v>
      </c>
      <c r="K4085">
        <v>347.35050000000001</v>
      </c>
      <c r="L4085" t="str">
        <v>#N/A N/A</v>
      </c>
      <c r="M4085" t="str">
        <v>#N/A N/A</v>
      </c>
      <c r="N4085">
        <v>1214.8399999999999</v>
      </c>
      <c r="O4085">
        <v>2.65</v>
      </c>
      <c r="P4085">
        <v>7.5049999999999999</v>
      </c>
      <c r="Q4085">
        <v>4.63</v>
      </c>
      <c r="R4085">
        <v>1.29</v>
      </c>
      <c r="S4085">
        <v>1.85</v>
      </c>
      <c r="T4085">
        <v>1.59</v>
      </c>
      <c r="U4085">
        <v>588</v>
      </c>
      <c r="V4085">
        <v>2080.62</v>
      </c>
      <c r="W4085">
        <v>4917.32</v>
      </c>
      <c r="X4085">
        <v>12663.12</v>
      </c>
      <c r="Y4085">
        <v>2046.43</v>
      </c>
      <c r="Z4085">
        <v>19397.98</v>
      </c>
    </row>
    <row r="4086" spans="2:26" x14ac:dyDescent="0.25">
      <c r="B4086">
        <v>42099</v>
      </c>
      <c r="C4086">
        <v>406.22</v>
      </c>
      <c r="D4086">
        <v>5.0137999999999998</v>
      </c>
      <c r="E4086">
        <v>96.98</v>
      </c>
      <c r="F4086">
        <v>97.236599999999996</v>
      </c>
      <c r="G4086">
        <v>96.545000000000002</v>
      </c>
      <c r="H4086">
        <v>1093</v>
      </c>
      <c r="I4086">
        <v>1.0969</v>
      </c>
      <c r="J4086">
        <v>6.1943000000000001</v>
      </c>
      <c r="K4086">
        <v>348.25790000000001</v>
      </c>
      <c r="L4086" t="str">
        <v>#N/A N/A</v>
      </c>
      <c r="M4086" t="str">
        <v>#N/A N/A</v>
      </c>
      <c r="N4086">
        <v>1206.9100000000001</v>
      </c>
      <c r="O4086">
        <v>2.7130000000000001</v>
      </c>
      <c r="P4086">
        <v>7.45</v>
      </c>
      <c r="Q4086">
        <v>4.72</v>
      </c>
      <c r="R4086">
        <v>1.3</v>
      </c>
      <c r="S4086">
        <v>1.86</v>
      </c>
      <c r="T4086">
        <v>1.59</v>
      </c>
      <c r="U4086">
        <v>588</v>
      </c>
      <c r="V4086">
        <v>2066.96</v>
      </c>
      <c r="W4086">
        <v>4886.9399999999996</v>
      </c>
      <c r="X4086">
        <v>12663.12</v>
      </c>
      <c r="Y4086">
        <v>2045.42</v>
      </c>
      <c r="Z4086">
        <v>19435.080000000002</v>
      </c>
    </row>
    <row r="4087" spans="2:26" x14ac:dyDescent="0.25">
      <c r="B4087">
        <v>42098</v>
      </c>
      <c r="C4087">
        <v>406.22</v>
      </c>
      <c r="D4087">
        <v>5.0137999999999998</v>
      </c>
      <c r="E4087">
        <v>96.98</v>
      </c>
      <c r="F4087">
        <v>97.236599999999996</v>
      </c>
      <c r="G4087">
        <v>96.545000000000002</v>
      </c>
      <c r="H4087">
        <v>1093</v>
      </c>
      <c r="I4087">
        <v>1.0969</v>
      </c>
      <c r="J4087">
        <v>6.1943000000000001</v>
      </c>
      <c r="K4087">
        <v>348.25790000000001</v>
      </c>
      <c r="L4087" t="str">
        <v>#N/A N/A</v>
      </c>
      <c r="M4087" t="str">
        <v>#N/A N/A</v>
      </c>
      <c r="N4087">
        <v>1206.9100000000001</v>
      </c>
      <c r="O4087">
        <v>2.7130000000000001</v>
      </c>
      <c r="P4087">
        <v>7.45</v>
      </c>
      <c r="Q4087">
        <v>4.72</v>
      </c>
      <c r="R4087">
        <v>1.3</v>
      </c>
      <c r="S4087">
        <v>1.86</v>
      </c>
      <c r="T4087">
        <v>1.59</v>
      </c>
      <c r="U4087">
        <v>588</v>
      </c>
      <c r="V4087">
        <v>2066.96</v>
      </c>
      <c r="W4087">
        <v>4886.9399999999996</v>
      </c>
      <c r="X4087">
        <v>12663.12</v>
      </c>
      <c r="Y4087">
        <v>2045.42</v>
      </c>
      <c r="Z4087">
        <v>19435.080000000002</v>
      </c>
    </row>
    <row r="4088" spans="2:26" x14ac:dyDescent="0.25">
      <c r="B4088">
        <v>42097</v>
      </c>
      <c r="C4088">
        <v>406.22</v>
      </c>
      <c r="D4088">
        <v>5.0137999999999998</v>
      </c>
      <c r="E4088">
        <v>96.98</v>
      </c>
      <c r="F4088">
        <v>97.236599999999996</v>
      </c>
      <c r="G4088">
        <v>96.545000000000002</v>
      </c>
      <c r="H4088">
        <v>1093</v>
      </c>
      <c r="I4088">
        <v>1.0969</v>
      </c>
      <c r="J4088">
        <v>6.1943000000000001</v>
      </c>
      <c r="K4088">
        <v>348.25790000000001</v>
      </c>
      <c r="L4088" t="str">
        <v>#N/A N/A</v>
      </c>
      <c r="M4088" t="str">
        <v>#N/A N/A</v>
      </c>
      <c r="N4088">
        <v>1206.9100000000001</v>
      </c>
      <c r="O4088">
        <v>2.7130000000000001</v>
      </c>
      <c r="P4088">
        <v>7.45</v>
      </c>
      <c r="Q4088">
        <v>4.72</v>
      </c>
      <c r="R4088">
        <v>1.3</v>
      </c>
      <c r="S4088">
        <v>1.86</v>
      </c>
      <c r="T4088">
        <v>1.59</v>
      </c>
      <c r="U4088">
        <v>588</v>
      </c>
      <c r="V4088">
        <v>2066.96</v>
      </c>
      <c r="W4088">
        <v>4886.9399999999996</v>
      </c>
      <c r="X4088">
        <v>12663.12</v>
      </c>
      <c r="Y4088">
        <v>2045.42</v>
      </c>
      <c r="Z4088">
        <v>19435.080000000002</v>
      </c>
    </row>
    <row r="4089" spans="2:26" x14ac:dyDescent="0.25">
      <c r="B4089">
        <v>42096</v>
      </c>
      <c r="C4089">
        <v>400.86</v>
      </c>
      <c r="D4089">
        <v>4.9546000000000001</v>
      </c>
      <c r="E4089">
        <v>96.97</v>
      </c>
      <c r="F4089">
        <v>97.234700000000004</v>
      </c>
      <c r="G4089">
        <v>97.436000000000007</v>
      </c>
      <c r="H4089">
        <v>1095.55</v>
      </c>
      <c r="I4089">
        <v>1.0880000000000001</v>
      </c>
      <c r="J4089">
        <v>6.1969000000000003</v>
      </c>
      <c r="K4089">
        <v>349.18490000000003</v>
      </c>
      <c r="L4089" t="str">
        <v>#N/A N/A</v>
      </c>
      <c r="M4089" t="str">
        <v>#N/A N/A</v>
      </c>
      <c r="N4089">
        <v>1202.6099999999999</v>
      </c>
      <c r="O4089">
        <v>2.7130000000000001</v>
      </c>
      <c r="P4089">
        <v>7.45</v>
      </c>
      <c r="Q4089">
        <v>4.6500000000000004</v>
      </c>
      <c r="R4089">
        <v>1.29</v>
      </c>
      <c r="S4089">
        <v>1.85</v>
      </c>
      <c r="T4089">
        <v>1.58</v>
      </c>
      <c r="U4089">
        <v>588</v>
      </c>
      <c r="V4089">
        <v>2066.96</v>
      </c>
      <c r="W4089">
        <v>4886.9399999999996</v>
      </c>
      <c r="X4089">
        <v>12663.12</v>
      </c>
      <c r="Y4089">
        <v>2029.07</v>
      </c>
      <c r="Z4089">
        <v>19312.79</v>
      </c>
    </row>
    <row r="4090" spans="2:26" x14ac:dyDescent="0.25">
      <c r="B4090">
        <v>42095</v>
      </c>
      <c r="C4090">
        <v>407.54</v>
      </c>
      <c r="D4090">
        <v>5.0061</v>
      </c>
      <c r="E4090">
        <v>96.98</v>
      </c>
      <c r="F4090">
        <v>97.333699999999993</v>
      </c>
      <c r="G4090">
        <v>98.185000000000002</v>
      </c>
      <c r="H4090">
        <v>1102.25</v>
      </c>
      <c r="I4090">
        <v>1.0763</v>
      </c>
      <c r="J4090">
        <v>6.1980000000000004</v>
      </c>
      <c r="K4090">
        <v>347.13260000000002</v>
      </c>
      <c r="L4090" t="str">
        <v>#N/A N/A</v>
      </c>
      <c r="M4090" t="str">
        <v>#N/A N/A</v>
      </c>
      <c r="N4090">
        <v>1203.98</v>
      </c>
      <c r="O4090">
        <v>2.605</v>
      </c>
      <c r="P4090">
        <v>7.52</v>
      </c>
      <c r="Q4090">
        <v>4.6900000000000004</v>
      </c>
      <c r="R4090">
        <v>1.3</v>
      </c>
      <c r="S4090">
        <v>1.86</v>
      </c>
      <c r="T4090">
        <v>1.58</v>
      </c>
      <c r="U4090">
        <v>596</v>
      </c>
      <c r="V4090">
        <v>2059.69</v>
      </c>
      <c r="W4090">
        <v>4880.2299999999996</v>
      </c>
      <c r="X4090">
        <v>12537.28</v>
      </c>
      <c r="Y4090">
        <v>2028.45</v>
      </c>
      <c r="Z4090">
        <v>19034.84</v>
      </c>
    </row>
    <row r="4091" spans="2:26" x14ac:dyDescent="0.25">
      <c r="B4091">
        <v>42094</v>
      </c>
      <c r="C4091">
        <v>409.66</v>
      </c>
      <c r="D4091">
        <v>4.9991000000000003</v>
      </c>
      <c r="E4091">
        <v>96.98</v>
      </c>
      <c r="F4091">
        <v>97.314099999999996</v>
      </c>
      <c r="G4091">
        <v>98.356999999999999</v>
      </c>
      <c r="H4091">
        <v>1109.5999999999999</v>
      </c>
      <c r="I4091">
        <v>1.0730999999999999</v>
      </c>
      <c r="J4091">
        <v>6.1997</v>
      </c>
      <c r="K4091">
        <v>346.91950000000003</v>
      </c>
      <c r="L4091" t="str">
        <v>#N/A N/A</v>
      </c>
      <c r="M4091" t="str">
        <v>#N/A N/A</v>
      </c>
      <c r="N4091">
        <v>1183.57</v>
      </c>
      <c r="O4091">
        <v>2.64</v>
      </c>
      <c r="P4091">
        <v>7.5250000000000004</v>
      </c>
      <c r="Q4091">
        <v>4.66</v>
      </c>
      <c r="R4091">
        <v>1.29</v>
      </c>
      <c r="S4091">
        <v>1.86</v>
      </c>
      <c r="T4091">
        <v>1.56</v>
      </c>
      <c r="U4091">
        <v>602</v>
      </c>
      <c r="V4091">
        <v>2067.89</v>
      </c>
      <c r="W4091">
        <v>4900.8900000000003</v>
      </c>
      <c r="X4091">
        <v>12346.09</v>
      </c>
      <c r="Y4091">
        <v>2041.03</v>
      </c>
      <c r="Z4091">
        <v>19206.990000000002</v>
      </c>
    </row>
    <row r="4092" spans="2:26" x14ac:dyDescent="0.25">
      <c r="B4092">
        <v>42093</v>
      </c>
      <c r="C4092">
        <v>407.06</v>
      </c>
      <c r="D4092">
        <v>4.9504000000000001</v>
      </c>
      <c r="E4092">
        <v>96.94</v>
      </c>
      <c r="F4092">
        <v>97.292100000000005</v>
      </c>
      <c r="G4092">
        <v>97.974999999999994</v>
      </c>
      <c r="H4092">
        <v>1104.95</v>
      </c>
      <c r="I4092">
        <v>1.0832999999999999</v>
      </c>
      <c r="J4092">
        <v>6.2077999999999998</v>
      </c>
      <c r="K4092">
        <v>343.08940000000001</v>
      </c>
      <c r="L4092" t="str">
        <v>#N/A N/A</v>
      </c>
      <c r="M4092" t="str">
        <v>#N/A N/A</v>
      </c>
      <c r="N4092">
        <v>1186.07</v>
      </c>
      <c r="O4092">
        <v>2.6440000000000001</v>
      </c>
      <c r="P4092">
        <v>7.5350000000000001</v>
      </c>
      <c r="Q4092">
        <v>4.6399999999999997</v>
      </c>
      <c r="R4092">
        <v>1.3</v>
      </c>
      <c r="S4092">
        <v>1.85</v>
      </c>
      <c r="T4092">
        <v>1.55</v>
      </c>
      <c r="U4092">
        <v>599</v>
      </c>
      <c r="V4092">
        <v>2086.2399999999998</v>
      </c>
      <c r="W4092">
        <v>4947.4399999999996</v>
      </c>
      <c r="X4092">
        <v>12306.56</v>
      </c>
      <c r="Y4092">
        <v>2030.04</v>
      </c>
      <c r="Z4092">
        <v>19411.400000000001</v>
      </c>
    </row>
    <row r="4093" spans="2:26" x14ac:dyDescent="0.25">
      <c r="B4093">
        <v>42092</v>
      </c>
      <c r="C4093">
        <v>409.35</v>
      </c>
      <c r="D4093">
        <v>4.9809999999999999</v>
      </c>
      <c r="E4093">
        <v>96.93</v>
      </c>
      <c r="F4093">
        <v>97.253900000000002</v>
      </c>
      <c r="G4093">
        <v>97.290999999999997</v>
      </c>
      <c r="H4093">
        <v>1103.3499999999999</v>
      </c>
      <c r="I4093">
        <v>1.0889</v>
      </c>
      <c r="J4093">
        <v>6.2154999999999996</v>
      </c>
      <c r="K4093">
        <v>339.84350000000001</v>
      </c>
      <c r="L4093" t="str">
        <v>#N/A N/A</v>
      </c>
      <c r="M4093" t="str">
        <v>#N/A N/A</v>
      </c>
      <c r="N4093">
        <v>1198.55</v>
      </c>
      <c r="O4093">
        <v>2.59</v>
      </c>
      <c r="P4093">
        <v>7.5350000000000001</v>
      </c>
      <c r="Q4093">
        <v>4.67</v>
      </c>
      <c r="R4093">
        <v>1.3</v>
      </c>
      <c r="S4093">
        <v>1.86</v>
      </c>
      <c r="T4093">
        <v>1.56</v>
      </c>
      <c r="U4093">
        <v>596</v>
      </c>
      <c r="V4093">
        <v>2061.02</v>
      </c>
      <c r="W4093">
        <v>4891.22</v>
      </c>
      <c r="X4093">
        <v>11898.09</v>
      </c>
      <c r="Y4093">
        <v>2019.8</v>
      </c>
      <c r="Z4093">
        <v>19285.63</v>
      </c>
    </row>
    <row r="4094" spans="2:26" x14ac:dyDescent="0.25">
      <c r="B4094">
        <v>42091</v>
      </c>
      <c r="C4094">
        <v>409.35</v>
      </c>
      <c r="D4094">
        <v>4.9809999999999999</v>
      </c>
      <c r="E4094">
        <v>96.93</v>
      </c>
      <c r="F4094">
        <v>97.253900000000002</v>
      </c>
      <c r="G4094">
        <v>97.290999999999997</v>
      </c>
      <c r="H4094">
        <v>1103.3499999999999</v>
      </c>
      <c r="I4094">
        <v>1.0889</v>
      </c>
      <c r="J4094">
        <v>6.2154999999999996</v>
      </c>
      <c r="K4094">
        <v>339.84350000000001</v>
      </c>
      <c r="L4094" t="str">
        <v>#N/A N/A</v>
      </c>
      <c r="M4094" t="str">
        <v>#N/A N/A</v>
      </c>
      <c r="N4094">
        <v>1198.55</v>
      </c>
      <c r="O4094">
        <v>2.59</v>
      </c>
      <c r="P4094">
        <v>7.5350000000000001</v>
      </c>
      <c r="Q4094">
        <v>4.67</v>
      </c>
      <c r="R4094">
        <v>1.3</v>
      </c>
      <c r="S4094">
        <v>1.86</v>
      </c>
      <c r="T4094">
        <v>1.56</v>
      </c>
      <c r="U4094">
        <v>596</v>
      </c>
      <c r="V4094">
        <v>2061.02</v>
      </c>
      <c r="W4094">
        <v>4891.22</v>
      </c>
      <c r="X4094">
        <v>11898.09</v>
      </c>
      <c r="Y4094">
        <v>2019.8</v>
      </c>
      <c r="Z4094">
        <v>19285.63</v>
      </c>
    </row>
    <row r="4095" spans="2:26" x14ac:dyDescent="0.25">
      <c r="B4095">
        <v>42090</v>
      </c>
      <c r="C4095">
        <v>409.35</v>
      </c>
      <c r="D4095">
        <v>4.9809999999999999</v>
      </c>
      <c r="E4095">
        <v>96.92</v>
      </c>
      <c r="F4095">
        <v>97.253900000000002</v>
      </c>
      <c r="G4095">
        <v>97.290999999999997</v>
      </c>
      <c r="H4095">
        <v>1103.3499999999999</v>
      </c>
      <c r="I4095">
        <v>1.0889</v>
      </c>
      <c r="J4095">
        <v>6.2154999999999996</v>
      </c>
      <c r="K4095">
        <v>339.84350000000001</v>
      </c>
      <c r="L4095" t="str">
        <v>#N/A N/A</v>
      </c>
      <c r="M4095" t="str">
        <v>#N/A N/A</v>
      </c>
      <c r="N4095">
        <v>1198.55</v>
      </c>
      <c r="O4095">
        <v>2.59</v>
      </c>
      <c r="P4095">
        <v>7.5350000000000001</v>
      </c>
      <c r="Q4095">
        <v>4.67</v>
      </c>
      <c r="R4095">
        <v>1.3</v>
      </c>
      <c r="S4095">
        <v>1.86</v>
      </c>
      <c r="T4095">
        <v>1.56</v>
      </c>
      <c r="U4095">
        <v>596</v>
      </c>
      <c r="V4095">
        <v>2061.02</v>
      </c>
      <c r="W4095">
        <v>4891.22</v>
      </c>
      <c r="X4095">
        <v>11898.09</v>
      </c>
      <c r="Y4095">
        <v>2019.8</v>
      </c>
      <c r="Z4095">
        <v>19285.63</v>
      </c>
    </row>
    <row r="4096" spans="2:26" x14ac:dyDescent="0.25">
      <c r="B4096">
        <v>42089</v>
      </c>
      <c r="C4096">
        <v>402.23</v>
      </c>
      <c r="D4096">
        <v>4.9603999999999999</v>
      </c>
      <c r="E4096">
        <v>96.92</v>
      </c>
      <c r="F4096">
        <v>97.245199999999997</v>
      </c>
      <c r="G4096">
        <v>97.436000000000007</v>
      </c>
      <c r="H4096">
        <v>1107.75</v>
      </c>
      <c r="I4096">
        <v>1.0884</v>
      </c>
      <c r="J4096">
        <v>6.2114000000000003</v>
      </c>
      <c r="K4096">
        <v>347.13290000000001</v>
      </c>
      <c r="L4096" t="str">
        <v>#N/A N/A</v>
      </c>
      <c r="M4096" t="str">
        <v>#N/A N/A</v>
      </c>
      <c r="N4096">
        <v>1204.81</v>
      </c>
      <c r="O4096">
        <v>2.6720000000000002</v>
      </c>
      <c r="P4096">
        <v>7.5350000000000001</v>
      </c>
      <c r="Q4096">
        <v>4.63</v>
      </c>
      <c r="R4096">
        <v>1.3</v>
      </c>
      <c r="S4096">
        <v>1.87</v>
      </c>
      <c r="T4096">
        <v>1.54</v>
      </c>
      <c r="U4096">
        <v>598</v>
      </c>
      <c r="V4096">
        <v>2056.15</v>
      </c>
      <c r="W4096">
        <v>4863.3599999999997</v>
      </c>
      <c r="X4096">
        <v>11919.69</v>
      </c>
      <c r="Y4096">
        <v>2022.56</v>
      </c>
      <c r="Z4096">
        <v>19471.12</v>
      </c>
    </row>
    <row r="4097" spans="2:26" x14ac:dyDescent="0.25">
      <c r="B4097">
        <v>42088</v>
      </c>
      <c r="C4097">
        <v>409.26</v>
      </c>
      <c r="D4097">
        <v>4.9786000000000001</v>
      </c>
      <c r="E4097">
        <v>96.9</v>
      </c>
      <c r="F4097">
        <v>97.236599999999996</v>
      </c>
      <c r="G4097">
        <v>96.978999999999999</v>
      </c>
      <c r="H4097">
        <v>1100.8499999999999</v>
      </c>
      <c r="I4097">
        <v>1.097</v>
      </c>
      <c r="J4097">
        <v>6.2129000000000003</v>
      </c>
      <c r="K4097">
        <v>343.98059999999998</v>
      </c>
      <c r="L4097" t="str">
        <v>#N/A N/A</v>
      </c>
      <c r="M4097" t="str">
        <v>#N/A N/A</v>
      </c>
      <c r="N4097">
        <v>1195.47</v>
      </c>
      <c r="O4097">
        <v>2.7229999999999999</v>
      </c>
      <c r="P4097">
        <v>7.5350000000000001</v>
      </c>
      <c r="Q4097">
        <v>4.6500000000000004</v>
      </c>
      <c r="R4097">
        <v>1.3</v>
      </c>
      <c r="S4097">
        <v>1.86</v>
      </c>
      <c r="T4097">
        <v>1.54</v>
      </c>
      <c r="U4097">
        <v>598</v>
      </c>
      <c r="V4097">
        <v>2061.0500000000002</v>
      </c>
      <c r="W4097">
        <v>4876.5200000000004</v>
      </c>
      <c r="X4097">
        <v>11968.91</v>
      </c>
      <c r="Y4097">
        <v>2042.81</v>
      </c>
      <c r="Z4097">
        <v>19746.2</v>
      </c>
    </row>
    <row r="4098" spans="2:26" x14ac:dyDescent="0.25">
      <c r="B4098">
        <v>42087</v>
      </c>
      <c r="C4098">
        <v>415.42</v>
      </c>
      <c r="D4098">
        <v>5.0488</v>
      </c>
      <c r="E4098">
        <v>96.87</v>
      </c>
      <c r="F4098">
        <v>97.230099999999993</v>
      </c>
      <c r="G4098">
        <v>97.192999999999998</v>
      </c>
      <c r="H4098">
        <v>1104.75</v>
      </c>
      <c r="I4098">
        <v>1.0924</v>
      </c>
      <c r="J4098">
        <v>6.2055999999999996</v>
      </c>
      <c r="K4098">
        <v>351.74489999999997</v>
      </c>
      <c r="L4098" t="str">
        <v>#N/A N/A</v>
      </c>
      <c r="M4098" t="str">
        <v>#N/A N/A</v>
      </c>
      <c r="N4098">
        <v>1193.28</v>
      </c>
      <c r="O4098">
        <v>2.786</v>
      </c>
      <c r="P4098">
        <v>7.6050000000000004</v>
      </c>
      <c r="Q4098">
        <v>4.7</v>
      </c>
      <c r="R4098">
        <v>1.3</v>
      </c>
      <c r="S4098">
        <v>1.86</v>
      </c>
      <c r="T4098">
        <v>1.52</v>
      </c>
      <c r="U4098">
        <v>597</v>
      </c>
      <c r="V4098">
        <v>2091.5</v>
      </c>
      <c r="W4098">
        <v>4994.7299999999996</v>
      </c>
      <c r="X4098">
        <v>12005.02</v>
      </c>
      <c r="Y4098">
        <v>2041.37</v>
      </c>
      <c r="Z4098">
        <v>19713.45</v>
      </c>
    </row>
    <row r="4099" spans="2:26" x14ac:dyDescent="0.25">
      <c r="B4099">
        <v>42086</v>
      </c>
      <c r="C4099">
        <v>415.09</v>
      </c>
      <c r="D4099">
        <v>5.0593000000000004</v>
      </c>
      <c r="E4099">
        <v>96.84</v>
      </c>
      <c r="F4099">
        <v>97.237799999999993</v>
      </c>
      <c r="G4099">
        <v>97.033000000000001</v>
      </c>
      <c r="H4099">
        <v>1114.55</v>
      </c>
      <c r="I4099">
        <v>1.0946</v>
      </c>
      <c r="J4099">
        <v>6.2145000000000001</v>
      </c>
      <c r="K4099">
        <v>353.15359999999998</v>
      </c>
      <c r="L4099" t="str">
        <v>#N/A N/A</v>
      </c>
      <c r="M4099" t="str">
        <v>#N/A N/A</v>
      </c>
      <c r="N4099">
        <v>1189.54</v>
      </c>
      <c r="O4099">
        <v>2.7330000000000001</v>
      </c>
      <c r="P4099">
        <v>7.6050000000000004</v>
      </c>
      <c r="Q4099">
        <v>4.71</v>
      </c>
      <c r="R4099">
        <v>1.3</v>
      </c>
      <c r="S4099">
        <v>1.85</v>
      </c>
      <c r="T4099">
        <v>1.53</v>
      </c>
      <c r="U4099">
        <v>594</v>
      </c>
      <c r="V4099">
        <v>2104.42</v>
      </c>
      <c r="W4099">
        <v>5010.97</v>
      </c>
      <c r="X4099">
        <v>12177.82</v>
      </c>
      <c r="Y4099">
        <v>2036.59</v>
      </c>
      <c r="Z4099">
        <v>19754.36</v>
      </c>
    </row>
    <row r="4100" spans="2:26" x14ac:dyDescent="0.25">
      <c r="B4100">
        <v>42085</v>
      </c>
      <c r="C4100">
        <v>419.5</v>
      </c>
      <c r="D4100">
        <v>5.0659999999999998</v>
      </c>
      <c r="E4100">
        <v>96.85</v>
      </c>
      <c r="F4100">
        <v>97.003</v>
      </c>
      <c r="G4100">
        <v>97.909000000000006</v>
      </c>
      <c r="H4100">
        <v>1122.95</v>
      </c>
      <c r="I4100">
        <v>1.0821000000000001</v>
      </c>
      <c r="J4100">
        <v>6.2047999999999996</v>
      </c>
      <c r="K4100">
        <v>344.51929999999999</v>
      </c>
      <c r="L4100" t="str">
        <v>#N/A N/A</v>
      </c>
      <c r="M4100" t="str">
        <v>#N/A N/A</v>
      </c>
      <c r="N4100">
        <v>1182.54</v>
      </c>
      <c r="O4100">
        <v>2.786</v>
      </c>
      <c r="P4100">
        <v>7.72</v>
      </c>
      <c r="Q4100">
        <v>4.7</v>
      </c>
      <c r="R4100">
        <v>1.3</v>
      </c>
      <c r="S4100">
        <v>1.85</v>
      </c>
      <c r="T4100">
        <v>1.53</v>
      </c>
      <c r="U4100">
        <v>591</v>
      </c>
      <c r="V4100">
        <v>2108.1</v>
      </c>
      <c r="W4100">
        <v>5026.42</v>
      </c>
      <c r="X4100">
        <v>12156.4</v>
      </c>
      <c r="Y4100">
        <v>2037.24</v>
      </c>
      <c r="Z4100">
        <v>19560.22</v>
      </c>
    </row>
    <row r="4101" spans="2:26" x14ac:dyDescent="0.25">
      <c r="B4101">
        <v>42084</v>
      </c>
      <c r="C4101">
        <v>419.5</v>
      </c>
      <c r="D4101">
        <v>5.0659999999999998</v>
      </c>
      <c r="E4101">
        <v>96.85</v>
      </c>
      <c r="F4101">
        <v>97.003</v>
      </c>
      <c r="G4101">
        <v>97.909000000000006</v>
      </c>
      <c r="H4101">
        <v>1122.95</v>
      </c>
      <c r="I4101">
        <v>1.0821000000000001</v>
      </c>
      <c r="J4101">
        <v>6.2047999999999996</v>
      </c>
      <c r="K4101">
        <v>344.51929999999999</v>
      </c>
      <c r="L4101" t="str">
        <v>#N/A N/A</v>
      </c>
      <c r="M4101" t="str">
        <v>#N/A N/A</v>
      </c>
      <c r="N4101">
        <v>1182.54</v>
      </c>
      <c r="O4101">
        <v>2.786</v>
      </c>
      <c r="P4101">
        <v>7.72</v>
      </c>
      <c r="Q4101">
        <v>4.7</v>
      </c>
      <c r="R4101">
        <v>1.3</v>
      </c>
      <c r="S4101">
        <v>1.85</v>
      </c>
      <c r="T4101">
        <v>1.53</v>
      </c>
      <c r="U4101">
        <v>591</v>
      </c>
      <c r="V4101">
        <v>2108.1</v>
      </c>
      <c r="W4101">
        <v>5026.42</v>
      </c>
      <c r="X4101">
        <v>12156.4</v>
      </c>
      <c r="Y4101">
        <v>2037.24</v>
      </c>
      <c r="Z4101">
        <v>19560.22</v>
      </c>
    </row>
    <row r="4102" spans="2:26" x14ac:dyDescent="0.25">
      <c r="B4102">
        <v>42083</v>
      </c>
      <c r="C4102">
        <v>419.5</v>
      </c>
      <c r="D4102">
        <v>5.0659999999999998</v>
      </c>
      <c r="E4102">
        <v>96.85</v>
      </c>
      <c r="F4102">
        <v>97.003</v>
      </c>
      <c r="G4102">
        <v>97.909000000000006</v>
      </c>
      <c r="H4102">
        <v>1122.95</v>
      </c>
      <c r="I4102">
        <v>1.0821000000000001</v>
      </c>
      <c r="J4102">
        <v>6.2047999999999996</v>
      </c>
      <c r="K4102">
        <v>344.51929999999999</v>
      </c>
      <c r="L4102" t="str">
        <v>#N/A N/A</v>
      </c>
      <c r="M4102" t="str">
        <v>#N/A N/A</v>
      </c>
      <c r="N4102">
        <v>1182.54</v>
      </c>
      <c r="O4102">
        <v>2.786</v>
      </c>
      <c r="P4102">
        <v>7.72</v>
      </c>
      <c r="Q4102">
        <v>4.7</v>
      </c>
      <c r="R4102">
        <v>1.3</v>
      </c>
      <c r="S4102">
        <v>1.85</v>
      </c>
      <c r="T4102">
        <v>1.53</v>
      </c>
      <c r="U4102">
        <v>591</v>
      </c>
      <c r="V4102">
        <v>2108.1</v>
      </c>
      <c r="W4102">
        <v>5026.42</v>
      </c>
      <c r="X4102">
        <v>12156.4</v>
      </c>
      <c r="Y4102">
        <v>2037.24</v>
      </c>
      <c r="Z4102">
        <v>19560.22</v>
      </c>
    </row>
    <row r="4103" spans="2:26" x14ac:dyDescent="0.25">
      <c r="B4103">
        <v>42082</v>
      </c>
      <c r="C4103">
        <v>424.38</v>
      </c>
      <c r="D4103">
        <v>5.0663</v>
      </c>
      <c r="E4103">
        <v>96.85</v>
      </c>
      <c r="F4103">
        <v>97.012500000000003</v>
      </c>
      <c r="G4103">
        <v>99.26</v>
      </c>
      <c r="H4103">
        <v>1117.2</v>
      </c>
      <c r="I4103">
        <v>1.0660000000000001</v>
      </c>
      <c r="J4103">
        <v>6.1962000000000002</v>
      </c>
      <c r="K4103">
        <v>340.8614</v>
      </c>
      <c r="L4103" t="str">
        <v>#N/A N/A</v>
      </c>
      <c r="M4103" t="str">
        <v>#N/A N/A</v>
      </c>
      <c r="N4103">
        <v>1171.18</v>
      </c>
      <c r="O4103">
        <v>2.8130000000000002</v>
      </c>
      <c r="P4103">
        <v>7.72</v>
      </c>
      <c r="Q4103">
        <v>4.67</v>
      </c>
      <c r="R4103">
        <v>1.3</v>
      </c>
      <c r="S4103">
        <v>1.86</v>
      </c>
      <c r="T4103">
        <v>1.52</v>
      </c>
      <c r="U4103">
        <v>584</v>
      </c>
      <c r="V4103">
        <v>2089.27</v>
      </c>
      <c r="W4103">
        <v>4992.38</v>
      </c>
      <c r="X4103">
        <v>12122.2</v>
      </c>
      <c r="Y4103">
        <v>2037.89</v>
      </c>
      <c r="Z4103">
        <v>19476.560000000001</v>
      </c>
    </row>
    <row r="4104" spans="2:26" x14ac:dyDescent="0.25">
      <c r="B4104">
        <v>42081</v>
      </c>
      <c r="C4104">
        <v>441.58</v>
      </c>
      <c r="D4104">
        <v>5.1642000000000001</v>
      </c>
      <c r="E4104">
        <v>96.88</v>
      </c>
      <c r="F4104">
        <v>97.021699999999996</v>
      </c>
      <c r="G4104">
        <v>98.55</v>
      </c>
      <c r="H4104">
        <v>1129.8499999999999</v>
      </c>
      <c r="I4104">
        <v>1.0864</v>
      </c>
      <c r="J4104">
        <v>6.2294999999999998</v>
      </c>
      <c r="K4104">
        <v>346.1508</v>
      </c>
      <c r="L4104" t="str">
        <v>#N/A N/A</v>
      </c>
      <c r="M4104" t="str">
        <v>#N/A N/A</v>
      </c>
      <c r="N4104">
        <v>1167.6099999999999</v>
      </c>
      <c r="O4104">
        <v>2.92</v>
      </c>
      <c r="P4104">
        <v>7.72</v>
      </c>
      <c r="Q4104">
        <v>4.78</v>
      </c>
      <c r="R4104">
        <v>1.31</v>
      </c>
      <c r="S4104">
        <v>1.86</v>
      </c>
      <c r="T4104">
        <v>1.53</v>
      </c>
      <c r="U4104">
        <v>571</v>
      </c>
      <c r="V4104">
        <v>2099.5</v>
      </c>
      <c r="W4104">
        <v>4982.83</v>
      </c>
      <c r="X4104">
        <v>11981.97</v>
      </c>
      <c r="Y4104">
        <v>2028.45</v>
      </c>
      <c r="Z4104">
        <v>19544.48</v>
      </c>
    </row>
    <row r="4105" spans="2:26" x14ac:dyDescent="0.25">
      <c r="B4105">
        <v>42080</v>
      </c>
      <c r="C4105">
        <v>432.45</v>
      </c>
      <c r="D4105">
        <v>5.0469999999999997</v>
      </c>
      <c r="E4105">
        <v>96.94</v>
      </c>
      <c r="F4105">
        <v>97.024900000000002</v>
      </c>
      <c r="G4105">
        <v>99.584999999999994</v>
      </c>
      <c r="H4105">
        <v>1128.9000000000001</v>
      </c>
      <c r="I4105">
        <v>1.0597000000000001</v>
      </c>
      <c r="J4105">
        <v>6.2496999999999998</v>
      </c>
      <c r="K4105">
        <v>348.76389999999998</v>
      </c>
      <c r="L4105" t="str">
        <v>#N/A N/A</v>
      </c>
      <c r="M4105" t="str">
        <v>#N/A N/A</v>
      </c>
      <c r="N4105">
        <v>1149.57</v>
      </c>
      <c r="O4105">
        <v>2.855</v>
      </c>
      <c r="P4105">
        <v>7.72</v>
      </c>
      <c r="Q4105">
        <v>4.66</v>
      </c>
      <c r="R4105">
        <v>1.3</v>
      </c>
      <c r="S4105">
        <v>1.87</v>
      </c>
      <c r="T4105">
        <v>1.51</v>
      </c>
      <c r="U4105">
        <v>568</v>
      </c>
      <c r="V4105">
        <v>2074.2800000000002</v>
      </c>
      <c r="W4105">
        <v>4937.4399999999996</v>
      </c>
      <c r="X4105">
        <v>11837.78</v>
      </c>
      <c r="Y4105">
        <v>2029.91</v>
      </c>
      <c r="Z4105">
        <v>19437</v>
      </c>
    </row>
    <row r="4106" spans="2:26" x14ac:dyDescent="0.25">
      <c r="B4106">
        <v>42079</v>
      </c>
      <c r="C4106">
        <v>426.39</v>
      </c>
      <c r="D4106">
        <v>4.9805000000000001</v>
      </c>
      <c r="E4106">
        <v>97.01</v>
      </c>
      <c r="F4106">
        <v>97.049800000000005</v>
      </c>
      <c r="G4106">
        <v>99.603999999999999</v>
      </c>
      <c r="H4106">
        <v>1131.6500000000001</v>
      </c>
      <c r="I4106">
        <v>1.0568</v>
      </c>
      <c r="J4106">
        <v>6.2618999999999998</v>
      </c>
      <c r="K4106">
        <v>348.82769999999999</v>
      </c>
      <c r="L4106" t="str">
        <v>#N/A N/A</v>
      </c>
      <c r="M4106" t="str">
        <v>#N/A N/A</v>
      </c>
      <c r="N4106">
        <v>1154.81</v>
      </c>
      <c r="O4106">
        <v>2.7160000000000002</v>
      </c>
      <c r="P4106">
        <v>7.625</v>
      </c>
      <c r="Q4106">
        <v>4.59</v>
      </c>
      <c r="R4106">
        <v>1.28</v>
      </c>
      <c r="S4106">
        <v>1.85</v>
      </c>
      <c r="T4106">
        <v>1.52</v>
      </c>
      <c r="U4106">
        <v>564</v>
      </c>
      <c r="V4106">
        <v>2081.19</v>
      </c>
      <c r="W4106">
        <v>4929.51</v>
      </c>
      <c r="X4106">
        <v>11813.78</v>
      </c>
      <c r="Y4106">
        <v>1987.33</v>
      </c>
      <c r="Z4106">
        <v>19246.060000000001</v>
      </c>
    </row>
    <row r="4107" spans="2:26" x14ac:dyDescent="0.25">
      <c r="B4107">
        <v>42078</v>
      </c>
      <c r="C4107">
        <v>421.45</v>
      </c>
      <c r="D4107">
        <v>4.9340999999999999</v>
      </c>
      <c r="E4107">
        <v>97.05</v>
      </c>
      <c r="F4107">
        <v>97.019900000000007</v>
      </c>
      <c r="G4107">
        <v>100.33</v>
      </c>
      <c r="H4107">
        <v>1128.43</v>
      </c>
      <c r="I4107">
        <v>1.0496000000000001</v>
      </c>
      <c r="J4107">
        <v>6.2587000000000002</v>
      </c>
      <c r="K4107">
        <v>350.3193</v>
      </c>
      <c r="L4107" t="str">
        <v>#N/A N/A</v>
      </c>
      <c r="M4107" t="str">
        <v>#N/A N/A</v>
      </c>
      <c r="N4107">
        <v>1158.48</v>
      </c>
      <c r="O4107">
        <v>2.7269999999999999</v>
      </c>
      <c r="P4107">
        <v>7.28</v>
      </c>
      <c r="Q4107">
        <v>4.55</v>
      </c>
      <c r="R4107">
        <v>1.26</v>
      </c>
      <c r="S4107">
        <v>1.82</v>
      </c>
      <c r="T4107">
        <v>1.53</v>
      </c>
      <c r="U4107">
        <v>562</v>
      </c>
      <c r="V4107">
        <v>2053.4</v>
      </c>
      <c r="W4107">
        <v>4871.76</v>
      </c>
      <c r="X4107">
        <v>11712.23</v>
      </c>
      <c r="Y4107">
        <v>1985.79</v>
      </c>
      <c r="Z4107">
        <v>19254.25</v>
      </c>
    </row>
    <row r="4108" spans="2:26" x14ac:dyDescent="0.25">
      <c r="B4108">
        <v>42077</v>
      </c>
      <c r="C4108">
        <v>421.45</v>
      </c>
      <c r="D4108">
        <v>4.9340999999999999</v>
      </c>
      <c r="E4108">
        <v>97.05</v>
      </c>
      <c r="F4108">
        <v>97.019900000000007</v>
      </c>
      <c r="G4108">
        <v>100.33</v>
      </c>
      <c r="H4108">
        <v>1128.43</v>
      </c>
      <c r="I4108">
        <v>1.0496000000000001</v>
      </c>
      <c r="J4108">
        <v>6.2587000000000002</v>
      </c>
      <c r="K4108">
        <v>350.3193</v>
      </c>
      <c r="L4108" t="str">
        <v>#N/A N/A</v>
      </c>
      <c r="M4108" t="str">
        <v>#N/A N/A</v>
      </c>
      <c r="N4108">
        <v>1158.48</v>
      </c>
      <c r="O4108">
        <v>2.7269999999999999</v>
      </c>
      <c r="P4108">
        <v>7.28</v>
      </c>
      <c r="Q4108">
        <v>4.55</v>
      </c>
      <c r="R4108">
        <v>1.26</v>
      </c>
      <c r="S4108">
        <v>1.82</v>
      </c>
      <c r="T4108">
        <v>1.53</v>
      </c>
      <c r="U4108">
        <v>562</v>
      </c>
      <c r="V4108">
        <v>2053.4</v>
      </c>
      <c r="W4108">
        <v>4871.76</v>
      </c>
      <c r="X4108">
        <v>11712.23</v>
      </c>
      <c r="Y4108">
        <v>1985.79</v>
      </c>
      <c r="Z4108">
        <v>19254.25</v>
      </c>
    </row>
    <row r="4109" spans="2:26" x14ac:dyDescent="0.25">
      <c r="B4109">
        <v>42076</v>
      </c>
      <c r="C4109">
        <v>421.45</v>
      </c>
      <c r="D4109">
        <v>4.9340999999999999</v>
      </c>
      <c r="E4109">
        <v>97.05</v>
      </c>
      <c r="F4109">
        <v>97.019900000000007</v>
      </c>
      <c r="G4109">
        <v>100.33</v>
      </c>
      <c r="H4109">
        <v>1128.43</v>
      </c>
      <c r="I4109">
        <v>1.0496000000000001</v>
      </c>
      <c r="J4109">
        <v>6.2587000000000002</v>
      </c>
      <c r="K4109">
        <v>350.3193</v>
      </c>
      <c r="L4109" t="str">
        <v>#N/A N/A</v>
      </c>
      <c r="M4109" t="str">
        <v>#N/A N/A</v>
      </c>
      <c r="N4109">
        <v>1158.48</v>
      </c>
      <c r="O4109">
        <v>2.7269999999999999</v>
      </c>
      <c r="P4109">
        <v>7.28</v>
      </c>
      <c r="Q4109">
        <v>4.55</v>
      </c>
      <c r="R4109">
        <v>1.26</v>
      </c>
      <c r="S4109">
        <v>1.82</v>
      </c>
      <c r="T4109">
        <v>1.53</v>
      </c>
      <c r="U4109">
        <v>562</v>
      </c>
      <c r="V4109">
        <v>2053.4</v>
      </c>
      <c r="W4109">
        <v>4871.76</v>
      </c>
      <c r="X4109">
        <v>11712.23</v>
      </c>
      <c r="Y4109">
        <v>1985.79</v>
      </c>
      <c r="Z4109">
        <v>19254.25</v>
      </c>
    </row>
    <row r="4110" spans="2:26" x14ac:dyDescent="0.25">
      <c r="B4110">
        <v>42075</v>
      </c>
      <c r="C4110">
        <v>412.55</v>
      </c>
      <c r="D4110">
        <v>4.8486000000000002</v>
      </c>
      <c r="E4110">
        <v>97.08</v>
      </c>
      <c r="F4110">
        <v>97.053399999999996</v>
      </c>
      <c r="G4110">
        <v>99.435000000000002</v>
      </c>
      <c r="H4110">
        <v>1126.4000000000001</v>
      </c>
      <c r="I4110">
        <v>1.0634999999999999</v>
      </c>
      <c r="J4110">
        <v>6.2625000000000002</v>
      </c>
      <c r="K4110">
        <v>355.48480000000001</v>
      </c>
      <c r="L4110" t="str">
        <v>#N/A N/A</v>
      </c>
      <c r="M4110" t="str">
        <v>#N/A N/A</v>
      </c>
      <c r="N4110">
        <v>1153.73</v>
      </c>
      <c r="O4110">
        <v>2.734</v>
      </c>
      <c r="P4110">
        <v>7.28</v>
      </c>
      <c r="Q4110">
        <v>4.4800000000000004</v>
      </c>
      <c r="R4110">
        <v>1.25</v>
      </c>
      <c r="S4110">
        <v>1.81</v>
      </c>
      <c r="T4110">
        <v>1.52</v>
      </c>
      <c r="U4110">
        <v>560</v>
      </c>
      <c r="V4110">
        <v>2065.9499999999998</v>
      </c>
      <c r="W4110">
        <v>4893.29</v>
      </c>
      <c r="X4110">
        <v>11565.8</v>
      </c>
      <c r="Y4110">
        <v>1970.59</v>
      </c>
      <c r="Z4110">
        <v>18991.11</v>
      </c>
    </row>
    <row r="4111" spans="2:26" x14ac:dyDescent="0.25">
      <c r="B4111">
        <v>42074</v>
      </c>
      <c r="C4111">
        <v>416.63</v>
      </c>
      <c r="D4111">
        <v>4.8422000000000001</v>
      </c>
      <c r="E4111">
        <v>97.09</v>
      </c>
      <c r="F4111">
        <v>97.018799999999999</v>
      </c>
      <c r="G4111">
        <v>99.795000000000002</v>
      </c>
      <c r="H4111">
        <v>1126.4000000000001</v>
      </c>
      <c r="I4111">
        <v>1.0547</v>
      </c>
      <c r="J4111">
        <v>6.2619999999999996</v>
      </c>
      <c r="K4111">
        <v>362.02449999999999</v>
      </c>
      <c r="L4111" t="str">
        <v>#N/A N/A</v>
      </c>
      <c r="M4111" t="str">
        <v>#N/A N/A</v>
      </c>
      <c r="N4111">
        <v>1155.31</v>
      </c>
      <c r="O4111">
        <v>2.8239999999999998</v>
      </c>
      <c r="P4111">
        <v>7.28</v>
      </c>
      <c r="Q4111">
        <v>4.4800000000000004</v>
      </c>
      <c r="R4111">
        <v>1.25</v>
      </c>
      <c r="S4111">
        <v>1.79</v>
      </c>
      <c r="T4111">
        <v>1.51</v>
      </c>
      <c r="U4111">
        <v>565</v>
      </c>
      <c r="V4111">
        <v>2040.24</v>
      </c>
      <c r="W4111">
        <v>4849.9399999999996</v>
      </c>
      <c r="X4111">
        <v>11417.34</v>
      </c>
      <c r="Y4111">
        <v>1980.83</v>
      </c>
      <c r="Z4111">
        <v>18723.52</v>
      </c>
    </row>
    <row r="4112" spans="2:26" x14ac:dyDescent="0.25">
      <c r="B4112">
        <v>42073</v>
      </c>
      <c r="C4112">
        <v>414.7</v>
      </c>
      <c r="D4112">
        <v>4.8552999999999997</v>
      </c>
      <c r="E4112">
        <v>97.14</v>
      </c>
      <c r="F4112">
        <v>97.020499999999998</v>
      </c>
      <c r="G4112">
        <v>98.617999999999995</v>
      </c>
      <c r="H4112">
        <v>1122.6500000000001</v>
      </c>
      <c r="I4112">
        <v>1.0698000000000001</v>
      </c>
      <c r="J4112">
        <v>6.2618999999999998</v>
      </c>
      <c r="K4112">
        <v>363.3175</v>
      </c>
      <c r="L4112" t="str">
        <v>#N/A N/A</v>
      </c>
      <c r="M4112" t="str">
        <v>#N/A N/A</v>
      </c>
      <c r="N4112">
        <v>1161.8399999999999</v>
      </c>
      <c r="O4112">
        <v>2.7320000000000002</v>
      </c>
      <c r="P4112">
        <v>7.2649999999999997</v>
      </c>
      <c r="Q4112">
        <v>4.5199999999999996</v>
      </c>
      <c r="R4112">
        <v>1.24</v>
      </c>
      <c r="S4112">
        <v>1.78</v>
      </c>
      <c r="T4112">
        <v>1.51</v>
      </c>
      <c r="U4112">
        <v>568</v>
      </c>
      <c r="V4112">
        <v>2044.16</v>
      </c>
      <c r="W4112">
        <v>4859.8</v>
      </c>
      <c r="X4112">
        <v>11507.63</v>
      </c>
      <c r="Y4112">
        <v>1984.77</v>
      </c>
      <c r="Z4112">
        <v>18665.11</v>
      </c>
    </row>
    <row r="4113" spans="2:26" x14ac:dyDescent="0.25">
      <c r="B4113">
        <v>42072</v>
      </c>
      <c r="C4113">
        <v>401.04</v>
      </c>
      <c r="D4113">
        <v>4.7329999999999997</v>
      </c>
      <c r="E4113">
        <v>97.18</v>
      </c>
      <c r="F4113">
        <v>97.000500000000002</v>
      </c>
      <c r="G4113">
        <v>97.587999999999994</v>
      </c>
      <c r="H4113">
        <v>1112.1500000000001</v>
      </c>
      <c r="I4113">
        <v>1.0851999999999999</v>
      </c>
      <c r="J4113">
        <v>6.2645999999999997</v>
      </c>
      <c r="K4113">
        <v>356.95589999999999</v>
      </c>
      <c r="L4113" t="str">
        <v>#N/A N/A</v>
      </c>
      <c r="M4113" t="str">
        <v>#N/A N/A</v>
      </c>
      <c r="N4113">
        <v>1167.21</v>
      </c>
      <c r="O4113">
        <v>2.6779999999999999</v>
      </c>
      <c r="P4113">
        <v>7.2549999999999999</v>
      </c>
      <c r="Q4113">
        <v>4.38</v>
      </c>
      <c r="R4113">
        <v>1.22</v>
      </c>
      <c r="S4113">
        <v>1.76</v>
      </c>
      <c r="T4113">
        <v>1.5</v>
      </c>
      <c r="U4113">
        <v>568</v>
      </c>
      <c r="V4113">
        <v>2079.4299999999998</v>
      </c>
      <c r="W4113">
        <v>4942.4399999999996</v>
      </c>
      <c r="X4113">
        <v>11675.92</v>
      </c>
      <c r="Y4113">
        <v>1992.82</v>
      </c>
      <c r="Z4113">
        <v>18790.55</v>
      </c>
    </row>
    <row r="4114" spans="2:26" x14ac:dyDescent="0.25">
      <c r="B4114">
        <v>42071</v>
      </c>
      <c r="C4114">
        <v>391.91</v>
      </c>
      <c r="D4114">
        <v>4.6531000000000002</v>
      </c>
      <c r="E4114">
        <v>97.18</v>
      </c>
      <c r="F4114">
        <v>96.963800000000006</v>
      </c>
      <c r="G4114">
        <v>97.614999999999995</v>
      </c>
      <c r="H4114">
        <v>1098.8499999999999</v>
      </c>
      <c r="I4114">
        <v>1.0844</v>
      </c>
      <c r="J4114">
        <v>6.2629000000000001</v>
      </c>
      <c r="K4114">
        <v>362.8775</v>
      </c>
      <c r="L4114" t="str">
        <v>#N/A N/A</v>
      </c>
      <c r="M4114" t="str">
        <v>#N/A N/A</v>
      </c>
      <c r="N4114">
        <v>1167.29</v>
      </c>
      <c r="O4114">
        <v>2.839</v>
      </c>
      <c r="P4114">
        <v>7.2</v>
      </c>
      <c r="Q4114">
        <v>4.29</v>
      </c>
      <c r="R4114">
        <v>1.22</v>
      </c>
      <c r="S4114">
        <v>1.76</v>
      </c>
      <c r="T4114">
        <v>1.49</v>
      </c>
      <c r="U4114">
        <v>565</v>
      </c>
      <c r="V4114">
        <v>2071.2600000000002</v>
      </c>
      <c r="W4114">
        <v>4927.37</v>
      </c>
      <c r="X4114">
        <v>11606.93</v>
      </c>
      <c r="Y4114">
        <v>2012.94</v>
      </c>
      <c r="Z4114">
        <v>18971</v>
      </c>
    </row>
    <row r="4115" spans="2:26" x14ac:dyDescent="0.25">
      <c r="B4115">
        <v>42070</v>
      </c>
      <c r="C4115">
        <v>391.91</v>
      </c>
      <c r="D4115">
        <v>4.6531000000000002</v>
      </c>
      <c r="E4115">
        <v>97.18</v>
      </c>
      <c r="F4115">
        <v>96.963800000000006</v>
      </c>
      <c r="G4115">
        <v>97.614999999999995</v>
      </c>
      <c r="H4115">
        <v>1098.8499999999999</v>
      </c>
      <c r="I4115">
        <v>1.0844</v>
      </c>
      <c r="J4115">
        <v>6.2629000000000001</v>
      </c>
      <c r="K4115">
        <v>362.8775</v>
      </c>
      <c r="L4115" t="str">
        <v>#N/A N/A</v>
      </c>
      <c r="M4115" t="str">
        <v>#N/A N/A</v>
      </c>
      <c r="N4115">
        <v>1167.29</v>
      </c>
      <c r="O4115">
        <v>2.839</v>
      </c>
      <c r="P4115">
        <v>7.2</v>
      </c>
      <c r="Q4115">
        <v>4.29</v>
      </c>
      <c r="R4115">
        <v>1.22</v>
      </c>
      <c r="S4115">
        <v>1.76</v>
      </c>
      <c r="T4115">
        <v>1.49</v>
      </c>
      <c r="U4115">
        <v>565</v>
      </c>
      <c r="V4115">
        <v>2071.2600000000002</v>
      </c>
      <c r="W4115">
        <v>4927.37</v>
      </c>
      <c r="X4115">
        <v>11606.93</v>
      </c>
      <c r="Y4115">
        <v>2012.94</v>
      </c>
      <c r="Z4115">
        <v>18971</v>
      </c>
    </row>
    <row r="4116" spans="2:26" x14ac:dyDescent="0.25">
      <c r="B4116">
        <v>42069</v>
      </c>
      <c r="C4116">
        <v>391.91</v>
      </c>
      <c r="D4116">
        <v>4.6531000000000002</v>
      </c>
      <c r="E4116">
        <v>97.18</v>
      </c>
      <c r="F4116">
        <v>96.963800000000006</v>
      </c>
      <c r="G4116">
        <v>97.614999999999995</v>
      </c>
      <c r="H4116">
        <v>1098.8499999999999</v>
      </c>
      <c r="I4116">
        <v>1.0844</v>
      </c>
      <c r="J4116">
        <v>6.2629000000000001</v>
      </c>
      <c r="K4116">
        <v>362.8775</v>
      </c>
      <c r="L4116" t="str">
        <v>#N/A N/A</v>
      </c>
      <c r="M4116" t="str">
        <v>#N/A N/A</v>
      </c>
      <c r="N4116">
        <v>1167.29</v>
      </c>
      <c r="O4116">
        <v>2.839</v>
      </c>
      <c r="P4116">
        <v>7.2</v>
      </c>
      <c r="Q4116">
        <v>4.29</v>
      </c>
      <c r="R4116">
        <v>1.22</v>
      </c>
      <c r="S4116">
        <v>1.76</v>
      </c>
      <c r="T4116">
        <v>1.49</v>
      </c>
      <c r="U4116">
        <v>565</v>
      </c>
      <c r="V4116">
        <v>2071.2600000000002</v>
      </c>
      <c r="W4116">
        <v>4927.37</v>
      </c>
      <c r="X4116">
        <v>11606.93</v>
      </c>
      <c r="Y4116">
        <v>2012.94</v>
      </c>
      <c r="Z4116">
        <v>18971</v>
      </c>
    </row>
    <row r="4117" spans="2:26" x14ac:dyDescent="0.25">
      <c r="B4117">
        <v>42068</v>
      </c>
      <c r="C4117">
        <v>397.43</v>
      </c>
      <c r="D4117">
        <v>4.7154999999999996</v>
      </c>
      <c r="E4117">
        <v>97.18</v>
      </c>
      <c r="F4117">
        <v>96.919300000000007</v>
      </c>
      <c r="G4117">
        <v>96.378</v>
      </c>
      <c r="H4117">
        <v>1101</v>
      </c>
      <c r="I4117">
        <v>1.103</v>
      </c>
      <c r="J4117">
        <v>6.2663000000000002</v>
      </c>
      <c r="K4117">
        <v>367.02199999999999</v>
      </c>
      <c r="L4117" t="str">
        <v>#N/A N/A</v>
      </c>
      <c r="M4117" t="str">
        <v>#N/A N/A</v>
      </c>
      <c r="N4117">
        <v>1198.4000000000001</v>
      </c>
      <c r="O4117">
        <v>2.8410000000000002</v>
      </c>
      <c r="P4117">
        <v>7.27</v>
      </c>
      <c r="Q4117">
        <v>4.33</v>
      </c>
      <c r="R4117">
        <v>1.23</v>
      </c>
      <c r="S4117">
        <v>1.77</v>
      </c>
      <c r="T4117">
        <v>1.52</v>
      </c>
      <c r="U4117">
        <v>561</v>
      </c>
      <c r="V4117">
        <v>2101.04</v>
      </c>
      <c r="W4117">
        <v>4982.8100000000004</v>
      </c>
      <c r="X4117">
        <v>11597.77</v>
      </c>
      <c r="Y4117">
        <v>1998.38</v>
      </c>
      <c r="Z4117">
        <v>18751.84</v>
      </c>
    </row>
    <row r="4118" spans="2:26" x14ac:dyDescent="0.25">
      <c r="B4118">
        <v>42067</v>
      </c>
      <c r="C4118">
        <v>394.71</v>
      </c>
      <c r="D4118">
        <v>4.7121000000000004</v>
      </c>
      <c r="E4118">
        <v>97.14</v>
      </c>
      <c r="F4118">
        <v>96.880099999999999</v>
      </c>
      <c r="G4118">
        <v>95.965000000000003</v>
      </c>
      <c r="H4118">
        <v>1097.75</v>
      </c>
      <c r="I4118">
        <v>1.1077999999999999</v>
      </c>
      <c r="J4118">
        <v>6.2705000000000002</v>
      </c>
      <c r="K4118">
        <v>370.00619999999998</v>
      </c>
      <c r="L4118" t="str">
        <v>#N/A N/A</v>
      </c>
      <c r="M4118" t="str">
        <v>#N/A N/A</v>
      </c>
      <c r="N4118">
        <v>1200.3399999999999</v>
      </c>
      <c r="O4118">
        <v>2.7690000000000001</v>
      </c>
      <c r="P4118">
        <v>7.28</v>
      </c>
      <c r="Q4118">
        <v>4.3099999999999996</v>
      </c>
      <c r="R4118">
        <v>1.23</v>
      </c>
      <c r="S4118">
        <v>1.78</v>
      </c>
      <c r="T4118">
        <v>1.51</v>
      </c>
      <c r="U4118">
        <v>559</v>
      </c>
      <c r="V4118">
        <v>2098.5300000000002</v>
      </c>
      <c r="W4118">
        <v>4967.1400000000003</v>
      </c>
      <c r="X4118">
        <v>11738.67</v>
      </c>
      <c r="Y4118">
        <v>1998.29</v>
      </c>
      <c r="Z4118">
        <v>18703.599999999999</v>
      </c>
    </row>
    <row r="4119" spans="2:26" x14ac:dyDescent="0.25">
      <c r="B4119">
        <v>42066</v>
      </c>
      <c r="C4119">
        <v>391.05</v>
      </c>
      <c r="D4119">
        <v>4.6768000000000001</v>
      </c>
      <c r="E4119">
        <v>97.09</v>
      </c>
      <c r="F4119">
        <v>96.830200000000005</v>
      </c>
      <c r="G4119">
        <v>95.382999999999996</v>
      </c>
      <c r="H4119">
        <v>1096.3</v>
      </c>
      <c r="I4119">
        <v>1.1175999999999999</v>
      </c>
      <c r="J4119">
        <v>6.2747999999999999</v>
      </c>
      <c r="K4119">
        <v>374.20139999999998</v>
      </c>
      <c r="L4119" t="str">
        <v>#N/A N/A</v>
      </c>
      <c r="M4119" t="str">
        <v>#N/A N/A</v>
      </c>
      <c r="N4119">
        <v>1203.74</v>
      </c>
      <c r="O4119">
        <v>2.7120000000000002</v>
      </c>
      <c r="P4119">
        <v>7.29</v>
      </c>
      <c r="Q4119">
        <v>4.26</v>
      </c>
      <c r="R4119">
        <v>1.23</v>
      </c>
      <c r="S4119">
        <v>1.78</v>
      </c>
      <c r="T4119">
        <v>1.51</v>
      </c>
      <c r="U4119">
        <v>553</v>
      </c>
      <c r="V4119">
        <v>2107.7800000000002</v>
      </c>
      <c r="W4119">
        <v>4979.8999999999996</v>
      </c>
      <c r="X4119">
        <v>11945.25</v>
      </c>
      <c r="Y4119">
        <v>2001.38</v>
      </c>
      <c r="Z4119">
        <v>18815.16</v>
      </c>
    </row>
    <row r="4120" spans="2:26" x14ac:dyDescent="0.25">
      <c r="B4120">
        <v>42065</v>
      </c>
      <c r="C4120">
        <v>394.4</v>
      </c>
      <c r="D4120">
        <v>4.6997999999999998</v>
      </c>
      <c r="E4120">
        <v>97.05</v>
      </c>
      <c r="F4120">
        <v>96.781199999999998</v>
      </c>
      <c r="G4120">
        <v>95.462000000000003</v>
      </c>
      <c r="H4120">
        <v>1100.8499999999999</v>
      </c>
      <c r="I4120">
        <v>1.1184000000000001</v>
      </c>
      <c r="J4120">
        <v>6.2728999999999999</v>
      </c>
      <c r="K4120">
        <v>380.82170000000002</v>
      </c>
      <c r="L4120" t="str">
        <v>#N/A N/A</v>
      </c>
      <c r="M4120" t="str">
        <v>#N/A N/A</v>
      </c>
      <c r="N4120">
        <v>1206.83</v>
      </c>
      <c r="O4120">
        <v>2.698</v>
      </c>
      <c r="P4120">
        <v>7.3</v>
      </c>
      <c r="Q4120">
        <v>4.25</v>
      </c>
      <c r="R4120">
        <v>1.23</v>
      </c>
      <c r="S4120">
        <v>1.79</v>
      </c>
      <c r="T4120">
        <v>1.5</v>
      </c>
      <c r="U4120">
        <v>548</v>
      </c>
      <c r="V4120">
        <v>2117.39</v>
      </c>
      <c r="W4120">
        <v>5008.1000000000004</v>
      </c>
      <c r="X4120">
        <v>12213.75</v>
      </c>
      <c r="Y4120">
        <v>1996.81</v>
      </c>
      <c r="Z4120">
        <v>18826.88</v>
      </c>
    </row>
    <row r="4121" spans="2:26" x14ac:dyDescent="0.25">
      <c r="B4121">
        <v>42064</v>
      </c>
      <c r="C4121">
        <v>402.33</v>
      </c>
      <c r="D4121">
        <v>4.7622999999999998</v>
      </c>
      <c r="E4121">
        <v>97.02</v>
      </c>
      <c r="F4121">
        <v>96.728999999999999</v>
      </c>
      <c r="G4121">
        <v>95.293000000000006</v>
      </c>
      <c r="H4121">
        <v>1098.3</v>
      </c>
      <c r="I4121">
        <v>1.1195999999999999</v>
      </c>
      <c r="J4121">
        <v>6.2694999999999999</v>
      </c>
      <c r="K4121">
        <v>385.77379999999999</v>
      </c>
      <c r="L4121" t="str">
        <v>#N/A N/A</v>
      </c>
      <c r="M4121" t="str">
        <v>#N/A N/A</v>
      </c>
      <c r="N4121">
        <v>1213.18</v>
      </c>
      <c r="O4121">
        <v>2.734</v>
      </c>
      <c r="P4121">
        <v>7.2</v>
      </c>
      <c r="Q4121">
        <v>4.3099999999999996</v>
      </c>
      <c r="R4121">
        <v>1.23</v>
      </c>
      <c r="S4121">
        <v>1.79</v>
      </c>
      <c r="T4121">
        <v>1.51</v>
      </c>
      <c r="U4121">
        <v>540</v>
      </c>
      <c r="V4121">
        <v>2104.5</v>
      </c>
      <c r="W4121">
        <v>4963.53</v>
      </c>
      <c r="X4121">
        <v>12185.85</v>
      </c>
      <c r="Y4121">
        <v>1985.8</v>
      </c>
      <c r="Z4121">
        <v>18797.939999999999</v>
      </c>
    </row>
    <row r="4122" spans="2:26" x14ac:dyDescent="0.25">
      <c r="B4122">
        <v>42063</v>
      </c>
      <c r="C4122">
        <v>402.33</v>
      </c>
      <c r="D4122">
        <v>4.7622999999999998</v>
      </c>
      <c r="E4122">
        <v>97.02</v>
      </c>
      <c r="F4122">
        <v>96.728999999999999</v>
      </c>
      <c r="G4122">
        <v>95.293000000000006</v>
      </c>
      <c r="H4122">
        <v>1098.3</v>
      </c>
      <c r="I4122">
        <v>1.1195999999999999</v>
      </c>
      <c r="J4122">
        <v>6.2694999999999999</v>
      </c>
      <c r="K4122">
        <v>385.77379999999999</v>
      </c>
      <c r="L4122" t="str">
        <v>#N/A N/A</v>
      </c>
      <c r="M4122" t="str">
        <v>#N/A N/A</v>
      </c>
      <c r="N4122">
        <v>1213.18</v>
      </c>
      <c r="O4122">
        <v>2.734</v>
      </c>
      <c r="P4122">
        <v>7.2</v>
      </c>
      <c r="Q4122">
        <v>4.3099999999999996</v>
      </c>
      <c r="R4122">
        <v>1.23</v>
      </c>
      <c r="S4122">
        <v>1.79</v>
      </c>
      <c r="T4122">
        <v>1.51</v>
      </c>
      <c r="U4122">
        <v>540</v>
      </c>
      <c r="V4122">
        <v>2104.5</v>
      </c>
      <c r="W4122">
        <v>4963.53</v>
      </c>
      <c r="X4122">
        <v>12185.85</v>
      </c>
      <c r="Y4122">
        <v>1985.8</v>
      </c>
      <c r="Z4122">
        <v>18797.939999999999</v>
      </c>
    </row>
    <row r="4123" spans="2:26" x14ac:dyDescent="0.25">
      <c r="B4123">
        <v>42062</v>
      </c>
      <c r="C4123">
        <v>402.33</v>
      </c>
      <c r="D4123">
        <v>4.7622999999999998</v>
      </c>
      <c r="E4123">
        <v>96.96</v>
      </c>
      <c r="F4123">
        <v>96.728999999999999</v>
      </c>
      <c r="G4123">
        <v>95.293000000000006</v>
      </c>
      <c r="H4123">
        <v>1098.3</v>
      </c>
      <c r="I4123">
        <v>1.1195999999999999</v>
      </c>
      <c r="J4123">
        <v>6.2694999999999999</v>
      </c>
      <c r="K4123">
        <v>385.77379999999999</v>
      </c>
      <c r="L4123" t="str">
        <v>#N/A N/A</v>
      </c>
      <c r="M4123" t="str">
        <v>#N/A N/A</v>
      </c>
      <c r="N4123">
        <v>1213.18</v>
      </c>
      <c r="O4123">
        <v>2.734</v>
      </c>
      <c r="P4123">
        <v>7.2</v>
      </c>
      <c r="Q4123">
        <v>4.3099999999999996</v>
      </c>
      <c r="R4123">
        <v>1.23</v>
      </c>
      <c r="S4123">
        <v>1.79</v>
      </c>
      <c r="T4123">
        <v>1.51</v>
      </c>
      <c r="U4123">
        <v>540</v>
      </c>
      <c r="V4123">
        <v>2104.5</v>
      </c>
      <c r="W4123">
        <v>4963.53</v>
      </c>
      <c r="X4123">
        <v>12185.85</v>
      </c>
      <c r="Y4123">
        <v>1985.8</v>
      </c>
      <c r="Z4123">
        <v>18797.939999999999</v>
      </c>
    </row>
    <row r="4124" spans="2:26" x14ac:dyDescent="0.25">
      <c r="B4124">
        <v>42061</v>
      </c>
      <c r="C4124">
        <v>410.63</v>
      </c>
      <c r="D4124">
        <v>4.7896999999999998</v>
      </c>
      <c r="E4124">
        <v>96.95</v>
      </c>
      <c r="F4124">
        <v>96.688500000000005</v>
      </c>
      <c r="G4124">
        <v>95.292000000000002</v>
      </c>
      <c r="H4124">
        <v>1097.3</v>
      </c>
      <c r="I4124">
        <v>1.1197999999999999</v>
      </c>
      <c r="J4124">
        <v>6.2590000000000003</v>
      </c>
      <c r="K4124">
        <v>379.14920000000001</v>
      </c>
      <c r="L4124" t="str">
        <v>#N/A N/A</v>
      </c>
      <c r="M4124" t="str">
        <v>#N/A N/A</v>
      </c>
      <c r="N4124">
        <v>1209.49</v>
      </c>
      <c r="O4124">
        <v>2.6970000000000001</v>
      </c>
      <c r="P4124">
        <v>7.05</v>
      </c>
      <c r="Q4124">
        <v>4.33</v>
      </c>
      <c r="R4124">
        <v>1.22</v>
      </c>
      <c r="S4124">
        <v>1.78</v>
      </c>
      <c r="T4124">
        <v>1.51</v>
      </c>
      <c r="U4124">
        <v>533</v>
      </c>
      <c r="V4124">
        <v>2110.7399999999998</v>
      </c>
      <c r="W4124">
        <v>4987.8900000000003</v>
      </c>
      <c r="X4124">
        <v>12227.75</v>
      </c>
      <c r="Y4124">
        <v>1993.08</v>
      </c>
      <c r="Z4124">
        <v>18785.79</v>
      </c>
    </row>
    <row r="4125" spans="2:26" x14ac:dyDescent="0.25">
      <c r="B4125">
        <v>42060</v>
      </c>
      <c r="C4125">
        <v>417.02</v>
      </c>
      <c r="D4125">
        <v>4.8502999999999998</v>
      </c>
      <c r="E4125">
        <v>96.87</v>
      </c>
      <c r="F4125">
        <v>96.638400000000004</v>
      </c>
      <c r="G4125">
        <v>94.212999999999994</v>
      </c>
      <c r="H4125">
        <v>1099.05</v>
      </c>
      <c r="I4125">
        <v>1.1361000000000001</v>
      </c>
      <c r="J4125">
        <v>6.26</v>
      </c>
      <c r="K4125">
        <v>382.86239999999998</v>
      </c>
      <c r="L4125" t="str">
        <v>#N/A N/A</v>
      </c>
      <c r="M4125" t="str">
        <v>#N/A N/A</v>
      </c>
      <c r="N4125">
        <v>1205</v>
      </c>
      <c r="O4125">
        <v>2.8940000000000001</v>
      </c>
      <c r="P4125">
        <v>6.98</v>
      </c>
      <c r="Q4125">
        <v>4.43</v>
      </c>
      <c r="R4125">
        <v>1.23</v>
      </c>
      <c r="S4125">
        <v>1.78</v>
      </c>
      <c r="T4125">
        <v>1.53</v>
      </c>
      <c r="U4125">
        <v>524</v>
      </c>
      <c r="V4125">
        <v>2113.86</v>
      </c>
      <c r="W4125">
        <v>4967.1400000000003</v>
      </c>
      <c r="X4125">
        <v>12064.8</v>
      </c>
      <c r="Y4125">
        <v>1990.47</v>
      </c>
      <c r="Z4125">
        <v>18585.2</v>
      </c>
    </row>
    <row r="4126" spans="2:26" x14ac:dyDescent="0.25">
      <c r="B4126">
        <v>42059</v>
      </c>
      <c r="C4126">
        <v>420.5</v>
      </c>
      <c r="D4126">
        <v>4.8772000000000002</v>
      </c>
      <c r="E4126">
        <v>96.83</v>
      </c>
      <c r="F4126">
        <v>96.606700000000004</v>
      </c>
      <c r="G4126">
        <v>94.492999999999995</v>
      </c>
      <c r="H4126">
        <v>1109.8499999999999</v>
      </c>
      <c r="I4126">
        <v>1.1339999999999999</v>
      </c>
      <c r="J4126">
        <v>6.2549000000000001</v>
      </c>
      <c r="K4126">
        <v>390.39210000000003</v>
      </c>
      <c r="L4126" t="str">
        <v>#N/A N/A</v>
      </c>
      <c r="M4126" t="str">
        <v>#N/A N/A</v>
      </c>
      <c r="N4126">
        <v>1200.53</v>
      </c>
      <c r="O4126">
        <v>2.9020000000000001</v>
      </c>
      <c r="P4126">
        <v>6.89</v>
      </c>
      <c r="Q4126">
        <v>4.47</v>
      </c>
      <c r="R4126">
        <v>1.23</v>
      </c>
      <c r="S4126">
        <v>1.78</v>
      </c>
      <c r="T4126">
        <v>1.53</v>
      </c>
      <c r="U4126">
        <v>516</v>
      </c>
      <c r="V4126">
        <v>2115.48</v>
      </c>
      <c r="W4126">
        <v>4968.12</v>
      </c>
      <c r="X4126">
        <v>12046.2</v>
      </c>
      <c r="Y4126">
        <v>1976.12</v>
      </c>
      <c r="Z4126">
        <v>18603.48</v>
      </c>
    </row>
    <row r="4127" spans="2:26" x14ac:dyDescent="0.25">
      <c r="B4127">
        <v>42058</v>
      </c>
      <c r="C4127">
        <v>418.29</v>
      </c>
      <c r="D4127">
        <v>4.8685</v>
      </c>
      <c r="E4127">
        <v>96.83</v>
      </c>
      <c r="F4127">
        <v>96.580299999999994</v>
      </c>
      <c r="G4127">
        <v>94.569000000000003</v>
      </c>
      <c r="H4127">
        <v>1108.7</v>
      </c>
      <c r="I4127">
        <v>1.1335</v>
      </c>
      <c r="J4127">
        <v>6.2549000000000001</v>
      </c>
      <c r="K4127">
        <v>385.00689999999997</v>
      </c>
      <c r="L4127" t="str">
        <v>#N/A N/A</v>
      </c>
      <c r="M4127" t="str">
        <v>#N/A N/A</v>
      </c>
      <c r="N4127">
        <v>1201.83</v>
      </c>
      <c r="O4127">
        <v>2.879</v>
      </c>
      <c r="P4127">
        <v>6.89</v>
      </c>
      <c r="Q4127">
        <v>4.4400000000000004</v>
      </c>
      <c r="R4127">
        <v>1.23</v>
      </c>
      <c r="S4127">
        <v>1.78</v>
      </c>
      <c r="T4127">
        <v>1.55</v>
      </c>
      <c r="U4127">
        <v>512</v>
      </c>
      <c r="V4127">
        <v>2109.66</v>
      </c>
      <c r="W4127">
        <v>4960.97</v>
      </c>
      <c r="X4127">
        <v>12041.49</v>
      </c>
      <c r="Y4127">
        <v>1968.39</v>
      </c>
      <c r="Z4127">
        <v>18466.919999999998</v>
      </c>
    </row>
    <row r="4128" spans="2:26" x14ac:dyDescent="0.25">
      <c r="B4128">
        <v>42057</v>
      </c>
      <c r="C4128">
        <v>409.63</v>
      </c>
      <c r="D4128">
        <v>4.8479999999999999</v>
      </c>
      <c r="E4128">
        <v>96.81</v>
      </c>
      <c r="F4128">
        <v>96.457700000000003</v>
      </c>
      <c r="G4128">
        <v>94.253</v>
      </c>
      <c r="H4128">
        <v>1101.8499999999999</v>
      </c>
      <c r="I4128">
        <v>1.1380999999999999</v>
      </c>
      <c r="J4128">
        <v>6.2549000000000001</v>
      </c>
      <c r="K4128">
        <v>387.2457</v>
      </c>
      <c r="L4128" t="str">
        <v>#N/A N/A</v>
      </c>
      <c r="M4128" t="str">
        <v>#N/A N/A</v>
      </c>
      <c r="N4128">
        <v>1201.94</v>
      </c>
      <c r="O4128">
        <v>2.9510000000000001</v>
      </c>
      <c r="P4128">
        <v>6.7249999999999996</v>
      </c>
      <c r="Q4128">
        <v>4.41</v>
      </c>
      <c r="R4128">
        <v>1.23</v>
      </c>
      <c r="S4128">
        <v>1.78</v>
      </c>
      <c r="T4128">
        <v>1.53</v>
      </c>
      <c r="U4128">
        <v>513</v>
      </c>
      <c r="V4128">
        <v>2110.3000000000002</v>
      </c>
      <c r="W4128">
        <v>4955.97</v>
      </c>
      <c r="X4128">
        <v>12066.1</v>
      </c>
      <c r="Y4128">
        <v>1961.45</v>
      </c>
      <c r="Z4128">
        <v>18332.3</v>
      </c>
    </row>
    <row r="4129" spans="2:26" x14ac:dyDescent="0.25">
      <c r="B4129">
        <v>42056</v>
      </c>
      <c r="C4129">
        <v>409.63</v>
      </c>
      <c r="D4129">
        <v>4.8479999999999999</v>
      </c>
      <c r="E4129">
        <v>96.81</v>
      </c>
      <c r="F4129">
        <v>96.457700000000003</v>
      </c>
      <c r="G4129">
        <v>94.253</v>
      </c>
      <c r="H4129">
        <v>1101.8499999999999</v>
      </c>
      <c r="I4129">
        <v>1.1380999999999999</v>
      </c>
      <c r="J4129">
        <v>6.2549000000000001</v>
      </c>
      <c r="K4129">
        <v>387.2457</v>
      </c>
      <c r="L4129" t="str">
        <v>#N/A N/A</v>
      </c>
      <c r="M4129" t="str">
        <v>#N/A N/A</v>
      </c>
      <c r="N4129">
        <v>1201.94</v>
      </c>
      <c r="O4129">
        <v>2.9510000000000001</v>
      </c>
      <c r="P4129">
        <v>6.7249999999999996</v>
      </c>
      <c r="Q4129">
        <v>4.41</v>
      </c>
      <c r="R4129">
        <v>1.23</v>
      </c>
      <c r="S4129">
        <v>1.78</v>
      </c>
      <c r="T4129">
        <v>1.53</v>
      </c>
      <c r="U4129">
        <v>513</v>
      </c>
      <c r="V4129">
        <v>2110.3000000000002</v>
      </c>
      <c r="W4129">
        <v>4955.97</v>
      </c>
      <c r="X4129">
        <v>12066.1</v>
      </c>
      <c r="Y4129">
        <v>1961.45</v>
      </c>
      <c r="Z4129">
        <v>18332.3</v>
      </c>
    </row>
    <row r="4130" spans="2:26" x14ac:dyDescent="0.25">
      <c r="B4130">
        <v>42055</v>
      </c>
      <c r="C4130">
        <v>409.63</v>
      </c>
      <c r="D4130">
        <v>4.8479999999999999</v>
      </c>
      <c r="E4130">
        <v>96.8</v>
      </c>
      <c r="F4130">
        <v>96.457700000000003</v>
      </c>
      <c r="G4130">
        <v>94.253</v>
      </c>
      <c r="H4130">
        <v>1101.8499999999999</v>
      </c>
      <c r="I4130">
        <v>1.1380999999999999</v>
      </c>
      <c r="J4130">
        <v>6.2549000000000001</v>
      </c>
      <c r="K4130">
        <v>387.2457</v>
      </c>
      <c r="L4130" t="str">
        <v>#N/A N/A</v>
      </c>
      <c r="M4130" t="str">
        <v>#N/A N/A</v>
      </c>
      <c r="N4130">
        <v>1201.94</v>
      </c>
      <c r="O4130">
        <v>2.9510000000000001</v>
      </c>
      <c r="P4130">
        <v>6.7249999999999996</v>
      </c>
      <c r="Q4130">
        <v>4.41</v>
      </c>
      <c r="R4130">
        <v>1.23</v>
      </c>
      <c r="S4130">
        <v>1.78</v>
      </c>
      <c r="T4130">
        <v>1.53</v>
      </c>
      <c r="U4130">
        <v>513</v>
      </c>
      <c r="V4130">
        <v>2110.3000000000002</v>
      </c>
      <c r="W4130">
        <v>4955.97</v>
      </c>
      <c r="X4130">
        <v>12066.1</v>
      </c>
      <c r="Y4130">
        <v>1961.45</v>
      </c>
      <c r="Z4130">
        <v>18332.3</v>
      </c>
    </row>
    <row r="4131" spans="2:26" x14ac:dyDescent="0.25">
      <c r="B4131">
        <v>42054</v>
      </c>
      <c r="C4131">
        <v>408.09</v>
      </c>
      <c r="D4131">
        <v>4.8878000000000004</v>
      </c>
      <c r="E4131">
        <v>96.76</v>
      </c>
      <c r="F4131">
        <v>96.467200000000005</v>
      </c>
      <c r="G4131">
        <v>94.403999999999996</v>
      </c>
      <c r="H4131">
        <v>1101.8499999999999</v>
      </c>
      <c r="I4131">
        <v>1.1368</v>
      </c>
      <c r="J4131">
        <v>6.2549000000000001</v>
      </c>
      <c r="K4131">
        <v>387.83969999999999</v>
      </c>
      <c r="L4131" t="str">
        <v>#N/A N/A</v>
      </c>
      <c r="M4131" t="str">
        <v>#N/A N/A</v>
      </c>
      <c r="N4131">
        <v>1206.8399999999999</v>
      </c>
      <c r="O4131">
        <v>2.8340000000000001</v>
      </c>
      <c r="P4131">
        <v>6.7249999999999996</v>
      </c>
      <c r="Q4131">
        <v>4.46</v>
      </c>
      <c r="R4131">
        <v>1.24</v>
      </c>
      <c r="S4131">
        <v>1.79</v>
      </c>
      <c r="T4131">
        <v>1.54</v>
      </c>
      <c r="U4131">
        <v>511</v>
      </c>
      <c r="V4131">
        <v>2097.4499999999998</v>
      </c>
      <c r="W4131">
        <v>4924.7</v>
      </c>
      <c r="X4131">
        <v>12066.1</v>
      </c>
      <c r="Y4131">
        <v>1961.45</v>
      </c>
      <c r="Z4131">
        <v>18264.79</v>
      </c>
    </row>
    <row r="4132" spans="2:26" x14ac:dyDescent="0.25">
      <c r="B4132">
        <v>42053</v>
      </c>
      <c r="C4132">
        <v>411.41</v>
      </c>
      <c r="D4132">
        <v>4.9173</v>
      </c>
      <c r="E4132">
        <v>96.71</v>
      </c>
      <c r="F4132">
        <v>96.450699999999998</v>
      </c>
      <c r="G4132">
        <v>94.197999999999993</v>
      </c>
      <c r="H4132">
        <v>1101.8499999999999</v>
      </c>
      <c r="I4132">
        <v>1.1396999999999999</v>
      </c>
      <c r="J4132">
        <v>6.2549000000000001</v>
      </c>
      <c r="K4132">
        <v>390.4119</v>
      </c>
      <c r="L4132" t="str">
        <v>#N/A N/A</v>
      </c>
      <c r="M4132" t="str">
        <v>#N/A N/A</v>
      </c>
      <c r="N4132">
        <v>1212.42</v>
      </c>
      <c r="O4132">
        <v>2.831</v>
      </c>
      <c r="P4132">
        <v>6.7249999999999996</v>
      </c>
      <c r="Q4132">
        <v>4.5</v>
      </c>
      <c r="R4132">
        <v>1.25</v>
      </c>
      <c r="S4132">
        <v>1.81</v>
      </c>
      <c r="T4132">
        <v>1.54</v>
      </c>
      <c r="U4132">
        <v>509</v>
      </c>
      <c r="V4132">
        <v>2099.6799999999998</v>
      </c>
      <c r="W4132">
        <v>4906.3599999999997</v>
      </c>
      <c r="X4132">
        <v>12066.1</v>
      </c>
      <c r="Y4132">
        <v>1961.45</v>
      </c>
      <c r="Z4132">
        <v>18199.169999999998</v>
      </c>
    </row>
    <row r="4133" spans="2:26" x14ac:dyDescent="0.25">
      <c r="B4133">
        <v>42052</v>
      </c>
      <c r="C4133">
        <v>402.88</v>
      </c>
      <c r="D4133">
        <v>4.8822999999999999</v>
      </c>
      <c r="E4133">
        <v>96.63</v>
      </c>
      <c r="F4133">
        <v>96.444299999999998</v>
      </c>
      <c r="G4133">
        <v>94.061000000000007</v>
      </c>
      <c r="H4133">
        <v>1102</v>
      </c>
      <c r="I4133">
        <v>1.1411</v>
      </c>
      <c r="J4133">
        <v>6.2549000000000001</v>
      </c>
      <c r="K4133">
        <v>391.19490000000002</v>
      </c>
      <c r="L4133" t="str">
        <v>#N/A N/A</v>
      </c>
      <c r="M4133" t="str">
        <v>#N/A N/A</v>
      </c>
      <c r="N4133">
        <v>1209.8900000000001</v>
      </c>
      <c r="O4133">
        <v>2.7589999999999999</v>
      </c>
      <c r="P4133">
        <v>6.7249999999999996</v>
      </c>
      <c r="Q4133">
        <v>4.4400000000000004</v>
      </c>
      <c r="R4133">
        <v>1.27</v>
      </c>
      <c r="S4133">
        <v>1.83</v>
      </c>
      <c r="T4133">
        <v>1.56</v>
      </c>
      <c r="U4133">
        <v>516</v>
      </c>
      <c r="V4133">
        <v>2100.34</v>
      </c>
      <c r="W4133">
        <v>4899.2700000000004</v>
      </c>
      <c r="X4133">
        <v>11998.51</v>
      </c>
      <c r="Y4133">
        <v>1961.45</v>
      </c>
      <c r="Z4133">
        <v>17987.09</v>
      </c>
    </row>
    <row r="4134" spans="2:26" x14ac:dyDescent="0.25">
      <c r="B4134">
        <v>42051</v>
      </c>
      <c r="C4134">
        <v>412.28</v>
      </c>
      <c r="D4134">
        <v>4.9721000000000002</v>
      </c>
      <c r="E4134">
        <v>96.53</v>
      </c>
      <c r="F4134">
        <v>96.422499999999999</v>
      </c>
      <c r="G4134">
        <v>94.200999999999993</v>
      </c>
      <c r="H4134">
        <v>1102.2</v>
      </c>
      <c r="I4134">
        <v>1.1355</v>
      </c>
      <c r="J4134">
        <v>6.2492000000000001</v>
      </c>
      <c r="K4134">
        <v>388.68310000000002</v>
      </c>
      <c r="L4134" t="str">
        <v>#N/A N/A</v>
      </c>
      <c r="M4134" t="str">
        <v>#N/A N/A</v>
      </c>
      <c r="N4134">
        <v>1232.55</v>
      </c>
      <c r="O4134">
        <v>2.8039999999999998</v>
      </c>
      <c r="P4134">
        <v>7.43</v>
      </c>
      <c r="Q4134">
        <v>4.57</v>
      </c>
      <c r="R4134">
        <v>1.28</v>
      </c>
      <c r="S4134">
        <v>1.84</v>
      </c>
      <c r="T4134">
        <v>1.58</v>
      </c>
      <c r="U4134">
        <v>522</v>
      </c>
      <c r="V4134">
        <v>2096.9899999999998</v>
      </c>
      <c r="W4134">
        <v>4893.84</v>
      </c>
      <c r="X4134">
        <v>11934.57</v>
      </c>
      <c r="Y4134">
        <v>1958.23</v>
      </c>
      <c r="Z4134">
        <v>18004.77</v>
      </c>
    </row>
    <row r="4135" spans="2:26" x14ac:dyDescent="0.25">
      <c r="B4135">
        <v>42050</v>
      </c>
      <c r="C4135">
        <v>412.28</v>
      </c>
      <c r="D4135">
        <v>4.9786999999999999</v>
      </c>
      <c r="E4135">
        <v>96.53</v>
      </c>
      <c r="F4135">
        <v>96.636499999999998</v>
      </c>
      <c r="G4135">
        <v>94.200999999999993</v>
      </c>
      <c r="H4135">
        <v>1096.9000000000001</v>
      </c>
      <c r="I4135">
        <v>1.1394</v>
      </c>
      <c r="J4135">
        <v>6.2404000000000002</v>
      </c>
      <c r="K4135">
        <v>387.52780000000001</v>
      </c>
      <c r="L4135" t="str">
        <v>#N/A N/A</v>
      </c>
      <c r="M4135" t="str">
        <v>#N/A N/A</v>
      </c>
      <c r="N4135">
        <v>1229.76</v>
      </c>
      <c r="O4135">
        <v>2.8039999999999998</v>
      </c>
      <c r="P4135">
        <v>7.43</v>
      </c>
      <c r="Q4135">
        <v>4.57</v>
      </c>
      <c r="R4135">
        <v>1.28</v>
      </c>
      <c r="S4135">
        <v>1.84</v>
      </c>
      <c r="T4135">
        <v>1.58</v>
      </c>
      <c r="U4135">
        <v>530</v>
      </c>
      <c r="V4135">
        <v>2096.9899999999998</v>
      </c>
      <c r="W4135">
        <v>4893.84</v>
      </c>
      <c r="X4135">
        <v>11922.56</v>
      </c>
      <c r="Y4135">
        <v>1957.5</v>
      </c>
      <c r="Z4135">
        <v>17913.36</v>
      </c>
    </row>
    <row r="4136" spans="2:26" x14ac:dyDescent="0.25">
      <c r="B4136">
        <v>42049</v>
      </c>
      <c r="C4136">
        <v>412.28</v>
      </c>
      <c r="D4136">
        <v>4.9786999999999999</v>
      </c>
      <c r="E4136">
        <v>96.53</v>
      </c>
      <c r="F4136">
        <v>96.636499999999998</v>
      </c>
      <c r="G4136">
        <v>94.200999999999993</v>
      </c>
      <c r="H4136">
        <v>1096.9000000000001</v>
      </c>
      <c r="I4136">
        <v>1.1394</v>
      </c>
      <c r="J4136">
        <v>6.2404000000000002</v>
      </c>
      <c r="K4136">
        <v>387.52780000000001</v>
      </c>
      <c r="L4136" t="str">
        <v>#N/A N/A</v>
      </c>
      <c r="M4136" t="str">
        <v>#N/A N/A</v>
      </c>
      <c r="N4136">
        <v>1229.76</v>
      </c>
      <c r="O4136">
        <v>2.8039999999999998</v>
      </c>
      <c r="P4136">
        <v>7.43</v>
      </c>
      <c r="Q4136">
        <v>4.57</v>
      </c>
      <c r="R4136">
        <v>1.28</v>
      </c>
      <c r="S4136">
        <v>1.84</v>
      </c>
      <c r="T4136">
        <v>1.58</v>
      </c>
      <c r="U4136">
        <v>530</v>
      </c>
      <c r="V4136">
        <v>2096.9899999999998</v>
      </c>
      <c r="W4136">
        <v>4893.84</v>
      </c>
      <c r="X4136">
        <v>11922.56</v>
      </c>
      <c r="Y4136">
        <v>1957.5</v>
      </c>
      <c r="Z4136">
        <v>17913.36</v>
      </c>
    </row>
    <row r="4137" spans="2:26" x14ac:dyDescent="0.25">
      <c r="B4137">
        <v>42048</v>
      </c>
      <c r="C4137">
        <v>412.28</v>
      </c>
      <c r="D4137">
        <v>4.9786999999999999</v>
      </c>
      <c r="E4137">
        <v>96.53</v>
      </c>
      <c r="F4137">
        <v>96.636499999999998</v>
      </c>
      <c r="G4137">
        <v>94.200999999999993</v>
      </c>
      <c r="H4137">
        <v>1096.9000000000001</v>
      </c>
      <c r="I4137">
        <v>1.1394</v>
      </c>
      <c r="J4137">
        <v>6.2404000000000002</v>
      </c>
      <c r="K4137">
        <v>387.52780000000001</v>
      </c>
      <c r="L4137" t="str">
        <v>#N/A N/A</v>
      </c>
      <c r="M4137" t="str">
        <v>#N/A N/A</v>
      </c>
      <c r="N4137">
        <v>1229.76</v>
      </c>
      <c r="O4137">
        <v>2.8039999999999998</v>
      </c>
      <c r="P4137">
        <v>7.43</v>
      </c>
      <c r="Q4137">
        <v>4.57</v>
      </c>
      <c r="R4137">
        <v>1.28</v>
      </c>
      <c r="S4137">
        <v>1.84</v>
      </c>
      <c r="T4137">
        <v>1.58</v>
      </c>
      <c r="U4137">
        <v>530</v>
      </c>
      <c r="V4137">
        <v>2096.9899999999998</v>
      </c>
      <c r="W4137">
        <v>4893.84</v>
      </c>
      <c r="X4137">
        <v>11922.56</v>
      </c>
      <c r="Y4137">
        <v>1957.5</v>
      </c>
      <c r="Z4137">
        <v>17913.36</v>
      </c>
    </row>
    <row r="4138" spans="2:26" x14ac:dyDescent="0.25">
      <c r="B4138">
        <v>42047</v>
      </c>
      <c r="C4138">
        <v>422.79</v>
      </c>
      <c r="D4138">
        <v>5.0278999999999998</v>
      </c>
      <c r="E4138">
        <v>96.46</v>
      </c>
      <c r="F4138">
        <v>96.641800000000003</v>
      </c>
      <c r="G4138">
        <v>94.093999999999994</v>
      </c>
      <c r="H4138">
        <v>1110.5</v>
      </c>
      <c r="I4138">
        <v>1.1403000000000001</v>
      </c>
      <c r="J4138">
        <v>6.2454999999999998</v>
      </c>
      <c r="K4138">
        <v>390.36849999999998</v>
      </c>
      <c r="L4138" t="str">
        <v>#N/A N/A</v>
      </c>
      <c r="M4138" t="str">
        <v>#N/A N/A</v>
      </c>
      <c r="N4138">
        <v>1221.98</v>
      </c>
      <c r="O4138">
        <v>2.7130000000000001</v>
      </c>
      <c r="P4138">
        <v>7.43</v>
      </c>
      <c r="Q4138">
        <v>4.59</v>
      </c>
      <c r="R4138">
        <v>1.28</v>
      </c>
      <c r="S4138">
        <v>1.84</v>
      </c>
      <c r="T4138">
        <v>1.58</v>
      </c>
      <c r="U4138">
        <v>540</v>
      </c>
      <c r="V4138">
        <v>2088.48</v>
      </c>
      <c r="W4138">
        <v>4857.6099999999997</v>
      </c>
      <c r="X4138">
        <v>11783.61</v>
      </c>
      <c r="Y4138">
        <v>1941.63</v>
      </c>
      <c r="Z4138">
        <v>17979.72</v>
      </c>
    </row>
    <row r="4139" spans="2:26" x14ac:dyDescent="0.25">
      <c r="B4139">
        <v>42046</v>
      </c>
      <c r="C4139">
        <v>430.53</v>
      </c>
      <c r="D4139">
        <v>5.0514000000000001</v>
      </c>
      <c r="E4139">
        <v>96.39</v>
      </c>
      <c r="F4139">
        <v>96.662499999999994</v>
      </c>
      <c r="G4139">
        <v>94.984999999999999</v>
      </c>
      <c r="H4139">
        <v>1097.5999999999999</v>
      </c>
      <c r="I4139">
        <v>1.1335999999999999</v>
      </c>
      <c r="J4139">
        <v>6.2423999999999999</v>
      </c>
      <c r="K4139">
        <v>386.23009999999999</v>
      </c>
      <c r="L4139" t="str">
        <v>#N/A N/A</v>
      </c>
      <c r="M4139" t="str">
        <v>#N/A N/A</v>
      </c>
      <c r="N4139">
        <v>1218.83</v>
      </c>
      <c r="O4139">
        <v>2.7970000000000002</v>
      </c>
      <c r="P4139">
        <v>7.43</v>
      </c>
      <c r="Q4139">
        <v>4.5999999999999996</v>
      </c>
      <c r="R4139">
        <v>1.29</v>
      </c>
      <c r="S4139">
        <v>1.85</v>
      </c>
      <c r="T4139">
        <v>1.58</v>
      </c>
      <c r="U4139">
        <v>553</v>
      </c>
      <c r="V4139">
        <v>2068.5300000000002</v>
      </c>
      <c r="W4139">
        <v>4801.18</v>
      </c>
      <c r="X4139">
        <v>11651.01</v>
      </c>
      <c r="Y4139">
        <v>1945.7</v>
      </c>
      <c r="Z4139">
        <v>17652.68</v>
      </c>
    </row>
    <row r="4140" spans="2:26" x14ac:dyDescent="0.25">
      <c r="B4140">
        <v>42045</v>
      </c>
      <c r="C4140">
        <v>427.93</v>
      </c>
      <c r="D4140">
        <v>5.0412999999999997</v>
      </c>
      <c r="E4140">
        <v>96.34</v>
      </c>
      <c r="F4140">
        <v>96.668199999999999</v>
      </c>
      <c r="G4140">
        <v>94.757999999999996</v>
      </c>
      <c r="H4140">
        <v>1089.6500000000001</v>
      </c>
      <c r="I4140">
        <v>1.1321000000000001</v>
      </c>
      <c r="J4140">
        <v>6.2411000000000003</v>
      </c>
      <c r="K4140">
        <v>387.88490000000002</v>
      </c>
      <c r="L4140" t="str">
        <v>#N/A N/A</v>
      </c>
      <c r="M4140" t="str">
        <v>#N/A N/A</v>
      </c>
      <c r="N4140">
        <v>1233.55</v>
      </c>
      <c r="O4140">
        <v>2.677</v>
      </c>
      <c r="P4140">
        <v>7.43</v>
      </c>
      <c r="Q4140">
        <v>4.5999999999999996</v>
      </c>
      <c r="R4140">
        <v>1.29</v>
      </c>
      <c r="S4140">
        <v>1.84</v>
      </c>
      <c r="T4140">
        <v>1.58</v>
      </c>
      <c r="U4140">
        <v>556</v>
      </c>
      <c r="V4140">
        <v>2068.59</v>
      </c>
      <c r="W4140">
        <v>4787.6499999999996</v>
      </c>
      <c r="X4140">
        <v>11695.26</v>
      </c>
      <c r="Y4140">
        <v>1935.86</v>
      </c>
      <c r="Z4140">
        <v>17652.68</v>
      </c>
    </row>
    <row r="4141" spans="2:26" x14ac:dyDescent="0.25">
      <c r="B4141">
        <v>42044</v>
      </c>
      <c r="C4141">
        <v>421.62</v>
      </c>
      <c r="D4141">
        <v>5.0651999999999999</v>
      </c>
      <c r="E4141">
        <v>96.29</v>
      </c>
      <c r="F4141">
        <v>96.654300000000006</v>
      </c>
      <c r="G4141">
        <v>94.448999999999998</v>
      </c>
      <c r="H4141">
        <v>1094.75</v>
      </c>
      <c r="I4141">
        <v>1.1325000000000001</v>
      </c>
      <c r="J4141">
        <v>6.2473000000000001</v>
      </c>
      <c r="K4141">
        <v>395.40069999999997</v>
      </c>
      <c r="L4141" t="str">
        <v>#N/A N/A</v>
      </c>
      <c r="M4141" t="str">
        <v>#N/A N/A</v>
      </c>
      <c r="N4141">
        <v>1239.03</v>
      </c>
      <c r="O4141">
        <v>2.597</v>
      </c>
      <c r="P4141">
        <v>7.43</v>
      </c>
      <c r="Q4141">
        <v>4.6500000000000004</v>
      </c>
      <c r="R4141">
        <v>1.3</v>
      </c>
      <c r="S4141">
        <v>1.86</v>
      </c>
      <c r="T4141">
        <v>1.58</v>
      </c>
      <c r="U4141">
        <v>554</v>
      </c>
      <c r="V4141">
        <v>2046.74</v>
      </c>
      <c r="W4141">
        <v>4726.01</v>
      </c>
      <c r="X4141">
        <v>11647.42</v>
      </c>
      <c r="Y4141">
        <v>1947</v>
      </c>
      <c r="Z4141">
        <v>17711.93</v>
      </c>
    </row>
    <row r="4142" spans="2:26" x14ac:dyDescent="0.25">
      <c r="B4142">
        <v>42043</v>
      </c>
      <c r="C4142">
        <v>419.64</v>
      </c>
      <c r="D4142">
        <v>5.0750999999999999</v>
      </c>
      <c r="E4142">
        <v>96.23</v>
      </c>
      <c r="F4142">
        <v>96.651200000000003</v>
      </c>
      <c r="G4142">
        <v>94.697999999999993</v>
      </c>
      <c r="H4142">
        <v>1089.8</v>
      </c>
      <c r="I4142">
        <v>1.1315999999999999</v>
      </c>
      <c r="J4142">
        <v>6.2443</v>
      </c>
      <c r="K4142">
        <v>395.14859999999999</v>
      </c>
      <c r="L4142" t="str">
        <v>#N/A N/A</v>
      </c>
      <c r="M4142" t="str">
        <v>#N/A N/A</v>
      </c>
      <c r="N4142">
        <v>1234.04</v>
      </c>
      <c r="O4142">
        <v>2.5790000000000002</v>
      </c>
      <c r="P4142">
        <v>7.42</v>
      </c>
      <c r="Q4142">
        <v>4.6399999999999997</v>
      </c>
      <c r="R4142">
        <v>1.31</v>
      </c>
      <c r="S4142">
        <v>1.85</v>
      </c>
      <c r="T4142">
        <v>1.58</v>
      </c>
      <c r="U4142">
        <v>559</v>
      </c>
      <c r="V4142">
        <v>2055.4699999999998</v>
      </c>
      <c r="W4142">
        <v>4744.3999999999996</v>
      </c>
      <c r="X4142">
        <v>11697.32</v>
      </c>
      <c r="Y4142">
        <v>1955.52</v>
      </c>
      <c r="Z4142">
        <v>17648.5</v>
      </c>
    </row>
    <row r="4143" spans="2:26" x14ac:dyDescent="0.25">
      <c r="B4143">
        <v>42042</v>
      </c>
      <c r="C4143">
        <v>419.64</v>
      </c>
      <c r="D4143">
        <v>5.0750999999999999</v>
      </c>
      <c r="E4143">
        <v>96.23</v>
      </c>
      <c r="F4143">
        <v>96.651200000000003</v>
      </c>
      <c r="G4143">
        <v>94.697999999999993</v>
      </c>
      <c r="H4143">
        <v>1089.8</v>
      </c>
      <c r="I4143">
        <v>1.1315999999999999</v>
      </c>
      <c r="J4143">
        <v>6.2443</v>
      </c>
      <c r="K4143">
        <v>395.14859999999999</v>
      </c>
      <c r="L4143" t="str">
        <v>#N/A N/A</v>
      </c>
      <c r="M4143" t="str">
        <v>#N/A N/A</v>
      </c>
      <c r="N4143">
        <v>1234.04</v>
      </c>
      <c r="O4143">
        <v>2.5790000000000002</v>
      </c>
      <c r="P4143">
        <v>7.42</v>
      </c>
      <c r="Q4143">
        <v>4.6399999999999997</v>
      </c>
      <c r="R4143">
        <v>1.31</v>
      </c>
      <c r="S4143">
        <v>1.85</v>
      </c>
      <c r="T4143">
        <v>1.58</v>
      </c>
      <c r="U4143">
        <v>559</v>
      </c>
      <c r="V4143">
        <v>2055.4699999999998</v>
      </c>
      <c r="W4143">
        <v>4744.3999999999996</v>
      </c>
      <c r="X4143">
        <v>11697.32</v>
      </c>
      <c r="Y4143">
        <v>1955.52</v>
      </c>
      <c r="Z4143">
        <v>17648.5</v>
      </c>
    </row>
    <row r="4144" spans="2:26" x14ac:dyDescent="0.25">
      <c r="B4144">
        <v>42041</v>
      </c>
      <c r="C4144">
        <v>419.64</v>
      </c>
      <c r="D4144">
        <v>5.0750999999999999</v>
      </c>
      <c r="E4144">
        <v>96.23</v>
      </c>
      <c r="F4144">
        <v>96.651200000000003</v>
      </c>
      <c r="G4144">
        <v>94.697999999999993</v>
      </c>
      <c r="H4144">
        <v>1089.8</v>
      </c>
      <c r="I4144">
        <v>1.1315999999999999</v>
      </c>
      <c r="J4144">
        <v>6.2443</v>
      </c>
      <c r="K4144">
        <v>395.14859999999999</v>
      </c>
      <c r="L4144" t="str">
        <v>#N/A N/A</v>
      </c>
      <c r="M4144" t="str">
        <v>#N/A N/A</v>
      </c>
      <c r="N4144">
        <v>1234.04</v>
      </c>
      <c r="O4144">
        <v>2.5790000000000002</v>
      </c>
      <c r="P4144">
        <v>7.42</v>
      </c>
      <c r="Q4144">
        <v>4.6399999999999997</v>
      </c>
      <c r="R4144">
        <v>1.31</v>
      </c>
      <c r="S4144">
        <v>1.85</v>
      </c>
      <c r="T4144">
        <v>1.58</v>
      </c>
      <c r="U4144">
        <v>559</v>
      </c>
      <c r="V4144">
        <v>2055.4699999999998</v>
      </c>
      <c r="W4144">
        <v>4744.3999999999996</v>
      </c>
      <c r="X4144">
        <v>11697.32</v>
      </c>
      <c r="Y4144">
        <v>1955.52</v>
      </c>
      <c r="Z4144">
        <v>17648.5</v>
      </c>
    </row>
    <row r="4145" spans="2:26" x14ac:dyDescent="0.25">
      <c r="B4145">
        <v>42040</v>
      </c>
      <c r="C4145">
        <v>430.74</v>
      </c>
      <c r="D4145">
        <v>5.2569999999999997</v>
      </c>
      <c r="E4145">
        <v>96.17</v>
      </c>
      <c r="F4145">
        <v>96.641800000000003</v>
      </c>
      <c r="G4145">
        <v>93.569000000000003</v>
      </c>
      <c r="H4145">
        <v>1091.4000000000001</v>
      </c>
      <c r="I4145">
        <v>1.1476999999999999</v>
      </c>
      <c r="J4145">
        <v>6.2522000000000002</v>
      </c>
      <c r="K4145">
        <v>395.82170000000002</v>
      </c>
      <c r="L4145" t="str">
        <v>#N/A N/A</v>
      </c>
      <c r="M4145" t="str">
        <v>#N/A N/A</v>
      </c>
      <c r="N4145">
        <v>1264.82</v>
      </c>
      <c r="O4145">
        <v>2.6</v>
      </c>
      <c r="P4145">
        <v>7.415</v>
      </c>
      <c r="Q4145">
        <v>4.84</v>
      </c>
      <c r="R4145">
        <v>1.33</v>
      </c>
      <c r="S4145">
        <v>1.89</v>
      </c>
      <c r="T4145">
        <v>1.62</v>
      </c>
      <c r="U4145">
        <v>564</v>
      </c>
      <c r="V4145">
        <v>2062.52</v>
      </c>
      <c r="W4145">
        <v>4765.1000000000004</v>
      </c>
      <c r="X4145">
        <v>11789.19</v>
      </c>
      <c r="Y4145">
        <v>1952.84</v>
      </c>
      <c r="Z4145">
        <v>17504.62</v>
      </c>
    </row>
    <row r="4146" spans="2:26" x14ac:dyDescent="0.25">
      <c r="B4146">
        <v>42039</v>
      </c>
      <c r="C4146">
        <v>436.66</v>
      </c>
      <c r="D4146">
        <v>5.2698999999999998</v>
      </c>
      <c r="E4146">
        <v>96.1</v>
      </c>
      <c r="F4146">
        <v>96.641800000000003</v>
      </c>
      <c r="G4146">
        <v>93.986000000000004</v>
      </c>
      <c r="H4146">
        <v>1084.55</v>
      </c>
      <c r="I4146">
        <v>1.1345000000000001</v>
      </c>
      <c r="J4146">
        <v>6.2481</v>
      </c>
      <c r="K4146">
        <v>396.47269999999997</v>
      </c>
      <c r="L4146" t="str">
        <v>#N/A N/A</v>
      </c>
      <c r="M4146" t="str">
        <v>#N/A N/A</v>
      </c>
      <c r="N4146">
        <v>1269.3499999999999</v>
      </c>
      <c r="O4146">
        <v>2.6619999999999999</v>
      </c>
      <c r="P4146">
        <v>7.4649999999999999</v>
      </c>
      <c r="Q4146">
        <v>4.9000000000000004</v>
      </c>
      <c r="R4146">
        <v>1.34</v>
      </c>
      <c r="S4146">
        <v>1.89</v>
      </c>
      <c r="T4146">
        <v>1.61</v>
      </c>
      <c r="U4146">
        <v>569</v>
      </c>
      <c r="V4146">
        <v>2041.51</v>
      </c>
      <c r="W4146">
        <v>4716.7</v>
      </c>
      <c r="X4146">
        <v>11767.49</v>
      </c>
      <c r="Y4146">
        <v>1962.79</v>
      </c>
      <c r="Z4146">
        <v>17678.740000000002</v>
      </c>
    </row>
    <row r="4147" spans="2:26" x14ac:dyDescent="0.25">
      <c r="B4147">
        <v>42038</v>
      </c>
      <c r="C4147">
        <v>434.51</v>
      </c>
      <c r="D4147">
        <v>5.3030999999999997</v>
      </c>
      <c r="E4147">
        <v>96.06</v>
      </c>
      <c r="F4147">
        <v>96.5989</v>
      </c>
      <c r="G4147">
        <v>93.6</v>
      </c>
      <c r="H4147">
        <v>1097.4000000000001</v>
      </c>
      <c r="I4147">
        <v>1.1480999999999999</v>
      </c>
      <c r="J4147">
        <v>6.258</v>
      </c>
      <c r="K4147">
        <v>405.66160000000002</v>
      </c>
      <c r="L4147" t="str">
        <v>#N/A N/A</v>
      </c>
      <c r="M4147" t="str">
        <v>#N/A N/A</v>
      </c>
      <c r="N4147">
        <v>1260.52</v>
      </c>
      <c r="O4147">
        <v>2.754</v>
      </c>
      <c r="P4147">
        <v>7.4649999999999999</v>
      </c>
      <c r="Q4147">
        <v>4.9400000000000004</v>
      </c>
      <c r="R4147">
        <v>1.35</v>
      </c>
      <c r="S4147">
        <v>1.9</v>
      </c>
      <c r="T4147">
        <v>1.6</v>
      </c>
      <c r="U4147">
        <v>577</v>
      </c>
      <c r="V4147">
        <v>2050.0300000000002</v>
      </c>
      <c r="W4147">
        <v>4727.74</v>
      </c>
      <c r="X4147">
        <v>11768.58</v>
      </c>
      <c r="Y4147">
        <v>1951.96</v>
      </c>
      <c r="Z4147">
        <v>17335.849999999999</v>
      </c>
    </row>
    <row r="4148" spans="2:26" x14ac:dyDescent="0.25">
      <c r="B4148">
        <v>42037</v>
      </c>
      <c r="C4148">
        <v>448.79</v>
      </c>
      <c r="D4148">
        <v>5.4527999999999999</v>
      </c>
      <c r="E4148">
        <v>95.99</v>
      </c>
      <c r="F4148">
        <v>96.608599999999996</v>
      </c>
      <c r="G4148">
        <v>94.504000000000005</v>
      </c>
      <c r="H4148">
        <v>1103.2</v>
      </c>
      <c r="I4148">
        <v>1.1341000000000001</v>
      </c>
      <c r="J4148">
        <v>6.2599</v>
      </c>
      <c r="K4148">
        <v>403.14089999999999</v>
      </c>
      <c r="L4148" t="str">
        <v>#N/A N/A</v>
      </c>
      <c r="M4148" t="str">
        <v>#N/A N/A</v>
      </c>
      <c r="N4148">
        <v>1274.4100000000001</v>
      </c>
      <c r="O4148">
        <v>2.68</v>
      </c>
      <c r="P4148">
        <v>7.5</v>
      </c>
      <c r="Q4148">
        <v>5.0999999999999996</v>
      </c>
      <c r="R4148">
        <v>1.37</v>
      </c>
      <c r="S4148">
        <v>1.92</v>
      </c>
      <c r="T4148">
        <v>1.6</v>
      </c>
      <c r="U4148">
        <v>590</v>
      </c>
      <c r="V4148">
        <v>2020.85</v>
      </c>
      <c r="W4148">
        <v>4676.6899999999996</v>
      </c>
      <c r="X4148">
        <v>11578.3</v>
      </c>
      <c r="Y4148">
        <v>1952.68</v>
      </c>
      <c r="Z4148">
        <v>17558.04</v>
      </c>
    </row>
    <row r="4149" spans="2:26" x14ac:dyDescent="0.25">
      <c r="B4149">
        <v>42036</v>
      </c>
      <c r="C4149">
        <v>454.78</v>
      </c>
      <c r="D4149">
        <v>5.4630000000000001</v>
      </c>
      <c r="E4149">
        <v>95.97</v>
      </c>
      <c r="F4149">
        <v>96.540899999999993</v>
      </c>
      <c r="G4149">
        <v>94.804000000000002</v>
      </c>
      <c r="H4149">
        <v>1093.5999999999999</v>
      </c>
      <c r="I4149">
        <v>1.1291</v>
      </c>
      <c r="J4149">
        <v>6.2504999999999997</v>
      </c>
      <c r="K4149">
        <v>411.00549999999998</v>
      </c>
      <c r="L4149" t="str">
        <v>#N/A N/A</v>
      </c>
      <c r="M4149" t="str">
        <v>#N/A N/A</v>
      </c>
      <c r="N4149">
        <v>1283.79</v>
      </c>
      <c r="O4149">
        <v>2.6909999999999998</v>
      </c>
      <c r="P4149">
        <v>7.55</v>
      </c>
      <c r="Q4149">
        <v>5.09</v>
      </c>
      <c r="R4149">
        <v>1.36</v>
      </c>
      <c r="S4149">
        <v>1.92</v>
      </c>
      <c r="T4149">
        <v>1.6</v>
      </c>
      <c r="U4149">
        <v>608</v>
      </c>
      <c r="V4149">
        <v>1994.99</v>
      </c>
      <c r="W4149">
        <v>4635.24</v>
      </c>
      <c r="X4149">
        <v>11720.1</v>
      </c>
      <c r="Y4149">
        <v>1949.26</v>
      </c>
      <c r="Z4149">
        <v>17674.39</v>
      </c>
    </row>
    <row r="4150" spans="2:26" x14ac:dyDescent="0.25">
      <c r="B4150">
        <v>42035</v>
      </c>
      <c r="C4150">
        <v>454.78</v>
      </c>
      <c r="D4150">
        <v>5.4630000000000001</v>
      </c>
      <c r="E4150">
        <v>95.97</v>
      </c>
      <c r="F4150">
        <v>96.540899999999993</v>
      </c>
      <c r="G4150">
        <v>94.804000000000002</v>
      </c>
      <c r="H4150">
        <v>1093.5999999999999</v>
      </c>
      <c r="I4150">
        <v>1.1291</v>
      </c>
      <c r="J4150">
        <v>6.2504999999999997</v>
      </c>
      <c r="K4150">
        <v>411.00549999999998</v>
      </c>
      <c r="L4150" t="str">
        <v>#N/A N/A</v>
      </c>
      <c r="M4150" t="str">
        <v>#N/A N/A</v>
      </c>
      <c r="N4150">
        <v>1283.79</v>
      </c>
      <c r="O4150">
        <v>2.6909999999999998</v>
      </c>
      <c r="P4150">
        <v>7.55</v>
      </c>
      <c r="Q4150">
        <v>5.09</v>
      </c>
      <c r="R4150">
        <v>1.36</v>
      </c>
      <c r="S4150">
        <v>1.92</v>
      </c>
      <c r="T4150">
        <v>1.6</v>
      </c>
      <c r="U4150">
        <v>608</v>
      </c>
      <c r="V4150">
        <v>1994.99</v>
      </c>
      <c r="W4150">
        <v>4635.24</v>
      </c>
      <c r="X4150">
        <v>11720.1</v>
      </c>
      <c r="Y4150">
        <v>1949.26</v>
      </c>
      <c r="Z4150">
        <v>17674.39</v>
      </c>
    </row>
    <row r="4151" spans="2:26" x14ac:dyDescent="0.25">
      <c r="B4151">
        <v>42034</v>
      </c>
      <c r="C4151">
        <v>454.78</v>
      </c>
      <c r="D4151">
        <v>5.4630000000000001</v>
      </c>
      <c r="E4151">
        <v>95.88</v>
      </c>
      <c r="F4151">
        <v>96.540899999999993</v>
      </c>
      <c r="G4151">
        <v>94.804000000000002</v>
      </c>
      <c r="H4151">
        <v>1093.5999999999999</v>
      </c>
      <c r="I4151">
        <v>1.1291</v>
      </c>
      <c r="J4151">
        <v>6.2504999999999997</v>
      </c>
      <c r="K4151">
        <v>411.00549999999998</v>
      </c>
      <c r="L4151" t="str">
        <v>#N/A N/A</v>
      </c>
      <c r="M4151" t="str">
        <v>#N/A N/A</v>
      </c>
      <c r="N4151">
        <v>1283.79</v>
      </c>
      <c r="O4151">
        <v>2.6909999999999998</v>
      </c>
      <c r="P4151">
        <v>7.55</v>
      </c>
      <c r="Q4151">
        <v>5.09</v>
      </c>
      <c r="R4151">
        <v>1.36</v>
      </c>
      <c r="S4151">
        <v>1.92</v>
      </c>
      <c r="T4151">
        <v>1.6</v>
      </c>
      <c r="U4151">
        <v>608</v>
      </c>
      <c r="V4151">
        <v>1994.99</v>
      </c>
      <c r="W4151">
        <v>4635.24</v>
      </c>
      <c r="X4151">
        <v>11720.1</v>
      </c>
      <c r="Y4151">
        <v>1949.26</v>
      </c>
      <c r="Z4151">
        <v>17674.39</v>
      </c>
    </row>
    <row r="4152" spans="2:26" x14ac:dyDescent="0.25">
      <c r="B4152">
        <v>42033</v>
      </c>
      <c r="C4152">
        <v>448.05</v>
      </c>
      <c r="D4152">
        <v>5.3799000000000001</v>
      </c>
      <c r="E4152">
        <v>95.9</v>
      </c>
      <c r="F4152">
        <v>96.5321</v>
      </c>
      <c r="G4152">
        <v>94.781999999999996</v>
      </c>
      <c r="H4152">
        <v>1093.9000000000001</v>
      </c>
      <c r="I4152">
        <v>1.1319999999999999</v>
      </c>
      <c r="J4152">
        <v>6.2468000000000004</v>
      </c>
      <c r="K4152">
        <v>421.24459999999999</v>
      </c>
      <c r="L4152" t="str">
        <v>#N/A N/A</v>
      </c>
      <c r="M4152" t="str">
        <v>#N/A N/A</v>
      </c>
      <c r="N4152">
        <v>1257.27</v>
      </c>
      <c r="O4152">
        <v>2.7189999999999999</v>
      </c>
      <c r="P4152">
        <v>7.6</v>
      </c>
      <c r="Q4152">
        <v>5.0199999999999996</v>
      </c>
      <c r="R4152">
        <v>1.36</v>
      </c>
      <c r="S4152">
        <v>1.92</v>
      </c>
      <c r="T4152">
        <v>1.6</v>
      </c>
      <c r="U4152">
        <v>632</v>
      </c>
      <c r="V4152">
        <v>2021.25</v>
      </c>
      <c r="W4152">
        <v>4683.41</v>
      </c>
      <c r="X4152">
        <v>11736.09</v>
      </c>
      <c r="Y4152">
        <v>1951.02</v>
      </c>
      <c r="Z4152">
        <v>17606.22</v>
      </c>
    </row>
    <row r="4153" spans="2:26" x14ac:dyDescent="0.25">
      <c r="B4153">
        <v>42032</v>
      </c>
      <c r="C4153">
        <v>452.51</v>
      </c>
      <c r="D4153">
        <v>5.3887</v>
      </c>
      <c r="E4153">
        <v>95.92</v>
      </c>
      <c r="F4153">
        <v>96.539299999999997</v>
      </c>
      <c r="G4153">
        <v>94.466999999999999</v>
      </c>
      <c r="H4153">
        <v>1084.45</v>
      </c>
      <c r="I4153">
        <v>1.1287</v>
      </c>
      <c r="J4153">
        <v>6.2472000000000003</v>
      </c>
      <c r="K4153">
        <v>421.48340000000002</v>
      </c>
      <c r="L4153" t="str">
        <v>#N/A N/A</v>
      </c>
      <c r="M4153" t="str">
        <v>#N/A N/A</v>
      </c>
      <c r="N4153">
        <v>1284.49</v>
      </c>
      <c r="O4153">
        <v>2.8660000000000001</v>
      </c>
      <c r="P4153">
        <v>7.7450000000000001</v>
      </c>
      <c r="Q4153">
        <v>5.04</v>
      </c>
      <c r="R4153">
        <v>1.35</v>
      </c>
      <c r="S4153">
        <v>1.91</v>
      </c>
      <c r="T4153">
        <v>1.62</v>
      </c>
      <c r="U4153">
        <v>666</v>
      </c>
      <c r="V4153">
        <v>2002.16</v>
      </c>
      <c r="W4153">
        <v>4637.99</v>
      </c>
      <c r="X4153">
        <v>11963.64</v>
      </c>
      <c r="Y4153">
        <v>1961.58</v>
      </c>
      <c r="Z4153">
        <v>17795.73</v>
      </c>
    </row>
    <row r="4154" spans="2:26" x14ac:dyDescent="0.25">
      <c r="B4154">
        <v>42031</v>
      </c>
      <c r="C4154">
        <v>443.26</v>
      </c>
      <c r="D4154">
        <v>5.3574000000000002</v>
      </c>
      <c r="E4154">
        <v>95.91</v>
      </c>
      <c r="F4154">
        <v>96.503399999999999</v>
      </c>
      <c r="G4154">
        <v>94.022000000000006</v>
      </c>
      <c r="H4154">
        <v>1079.75</v>
      </c>
      <c r="I4154">
        <v>1.1380999999999999</v>
      </c>
      <c r="J4154">
        <v>6.2435</v>
      </c>
      <c r="K4154">
        <v>419.07530000000003</v>
      </c>
      <c r="L4154" t="str">
        <v>#N/A N/A</v>
      </c>
      <c r="M4154" t="str">
        <v>#N/A N/A</v>
      </c>
      <c r="N4154">
        <v>1292.3399999999999</v>
      </c>
      <c r="O4154">
        <v>2.9809999999999999</v>
      </c>
      <c r="P4154">
        <v>7.7750000000000004</v>
      </c>
      <c r="Q4154">
        <v>5.0199999999999996</v>
      </c>
      <c r="R4154">
        <v>1.35</v>
      </c>
      <c r="S4154">
        <v>1.91</v>
      </c>
      <c r="T4154">
        <v>1.6</v>
      </c>
      <c r="U4154">
        <v>688</v>
      </c>
      <c r="V4154">
        <v>2029.55</v>
      </c>
      <c r="W4154">
        <v>4681.5</v>
      </c>
      <c r="X4154">
        <v>12030.38</v>
      </c>
      <c r="Y4154">
        <v>1952.4</v>
      </c>
      <c r="Z4154">
        <v>17768.3</v>
      </c>
    </row>
    <row r="4155" spans="2:26" x14ac:dyDescent="0.25">
      <c r="B4155">
        <v>42030</v>
      </c>
      <c r="C4155">
        <v>442.85</v>
      </c>
      <c r="D4155">
        <v>5.3421000000000003</v>
      </c>
      <c r="E4155">
        <v>95.95</v>
      </c>
      <c r="F4155">
        <v>96.47</v>
      </c>
      <c r="G4155">
        <v>94.802000000000007</v>
      </c>
      <c r="H4155">
        <v>1080.75</v>
      </c>
      <c r="I4155">
        <v>1.1237999999999999</v>
      </c>
      <c r="J4155">
        <v>6.2544000000000004</v>
      </c>
      <c r="K4155">
        <v>417.49059999999997</v>
      </c>
      <c r="L4155" t="str">
        <v>#N/A N/A</v>
      </c>
      <c r="M4155" t="str">
        <v>#N/A N/A</v>
      </c>
      <c r="N4155">
        <v>1281.4000000000001</v>
      </c>
      <c r="O4155">
        <v>2.8809999999999998</v>
      </c>
      <c r="P4155">
        <v>7.9450000000000003</v>
      </c>
      <c r="Q4155">
        <v>5</v>
      </c>
      <c r="R4155">
        <v>1.35</v>
      </c>
      <c r="S4155">
        <v>1.91</v>
      </c>
      <c r="T4155">
        <v>1.6</v>
      </c>
      <c r="U4155">
        <v>703</v>
      </c>
      <c r="V4155">
        <v>2057.09</v>
      </c>
      <c r="W4155">
        <v>4771.76</v>
      </c>
      <c r="X4155">
        <v>12228.16</v>
      </c>
      <c r="Y4155">
        <v>1935.68</v>
      </c>
      <c r="Z4155">
        <v>17468.52</v>
      </c>
    </row>
    <row r="4156" spans="2:26" x14ac:dyDescent="0.25">
      <c r="B4156">
        <v>42029</v>
      </c>
      <c r="C4156">
        <v>441.25</v>
      </c>
      <c r="D4156">
        <v>5.3703000000000003</v>
      </c>
      <c r="E4156">
        <v>95.98</v>
      </c>
      <c r="F4156">
        <v>96.386700000000005</v>
      </c>
      <c r="G4156">
        <v>94.762</v>
      </c>
      <c r="H4156">
        <v>1084.0999999999999</v>
      </c>
      <c r="I4156">
        <v>1.1204000000000001</v>
      </c>
      <c r="J4156">
        <v>6.2286000000000001</v>
      </c>
      <c r="K4156">
        <v>417.32810000000001</v>
      </c>
      <c r="L4156" t="str">
        <v>#N/A N/A</v>
      </c>
      <c r="M4156" t="str">
        <v>#N/A N/A</v>
      </c>
      <c r="N4156">
        <v>1294.08</v>
      </c>
      <c r="O4156">
        <v>2.9860000000000002</v>
      </c>
      <c r="P4156">
        <v>7.9450000000000003</v>
      </c>
      <c r="Q4156">
        <v>5.04</v>
      </c>
      <c r="R4156">
        <v>1.36</v>
      </c>
      <c r="S4156">
        <v>1.91</v>
      </c>
      <c r="T4156">
        <v>1.6</v>
      </c>
      <c r="U4156">
        <v>720</v>
      </c>
      <c r="V4156">
        <v>2051.8200000000002</v>
      </c>
      <c r="W4156">
        <v>4757.88</v>
      </c>
      <c r="X4156">
        <v>12260.06</v>
      </c>
      <c r="Y4156">
        <v>1936.09</v>
      </c>
      <c r="Z4156">
        <v>17511.75</v>
      </c>
    </row>
    <row r="4157" spans="2:26" x14ac:dyDescent="0.25">
      <c r="B4157">
        <v>42028</v>
      </c>
      <c r="C4157">
        <v>441.25</v>
      </c>
      <c r="D4157">
        <v>5.3703000000000003</v>
      </c>
      <c r="E4157">
        <v>95.98</v>
      </c>
      <c r="F4157">
        <v>96.386700000000005</v>
      </c>
      <c r="G4157">
        <v>94.762</v>
      </c>
      <c r="H4157">
        <v>1084.0999999999999</v>
      </c>
      <c r="I4157">
        <v>1.1204000000000001</v>
      </c>
      <c r="J4157">
        <v>6.2286000000000001</v>
      </c>
      <c r="K4157">
        <v>417.32810000000001</v>
      </c>
      <c r="L4157" t="str">
        <v>#N/A N/A</v>
      </c>
      <c r="M4157" t="str">
        <v>#N/A N/A</v>
      </c>
      <c r="N4157">
        <v>1294.08</v>
      </c>
      <c r="O4157">
        <v>2.9860000000000002</v>
      </c>
      <c r="P4157">
        <v>7.9450000000000003</v>
      </c>
      <c r="Q4157">
        <v>5.04</v>
      </c>
      <c r="R4157">
        <v>1.36</v>
      </c>
      <c r="S4157">
        <v>1.91</v>
      </c>
      <c r="T4157">
        <v>1.6</v>
      </c>
      <c r="U4157">
        <v>720</v>
      </c>
      <c r="V4157">
        <v>2051.8200000000002</v>
      </c>
      <c r="W4157">
        <v>4757.88</v>
      </c>
      <c r="X4157">
        <v>12260.06</v>
      </c>
      <c r="Y4157">
        <v>1936.09</v>
      </c>
      <c r="Z4157">
        <v>17511.75</v>
      </c>
    </row>
    <row r="4158" spans="2:26" x14ac:dyDescent="0.25">
      <c r="B4158">
        <v>42027</v>
      </c>
      <c r="C4158">
        <v>441.25</v>
      </c>
      <c r="D4158">
        <v>5.3703000000000003</v>
      </c>
      <c r="E4158">
        <v>95.96</v>
      </c>
      <c r="F4158">
        <v>96.386700000000005</v>
      </c>
      <c r="G4158">
        <v>94.762</v>
      </c>
      <c r="H4158">
        <v>1084.0999999999999</v>
      </c>
      <c r="I4158">
        <v>1.1204000000000001</v>
      </c>
      <c r="J4158">
        <v>6.2286000000000001</v>
      </c>
      <c r="K4158">
        <v>417.32810000000001</v>
      </c>
      <c r="L4158" t="str">
        <v>#N/A N/A</v>
      </c>
      <c r="M4158" t="str">
        <v>#N/A N/A</v>
      </c>
      <c r="N4158">
        <v>1294.08</v>
      </c>
      <c r="O4158">
        <v>2.9860000000000002</v>
      </c>
      <c r="P4158">
        <v>7.9450000000000003</v>
      </c>
      <c r="Q4158">
        <v>5.04</v>
      </c>
      <c r="R4158">
        <v>1.36</v>
      </c>
      <c r="S4158">
        <v>1.91</v>
      </c>
      <c r="T4158">
        <v>1.6</v>
      </c>
      <c r="U4158">
        <v>720</v>
      </c>
      <c r="V4158">
        <v>2051.8200000000002</v>
      </c>
      <c r="W4158">
        <v>4757.88</v>
      </c>
      <c r="X4158">
        <v>12260.06</v>
      </c>
      <c r="Y4158">
        <v>1936.09</v>
      </c>
      <c r="Z4158">
        <v>17511.75</v>
      </c>
    </row>
    <row r="4159" spans="2:26" x14ac:dyDescent="0.25">
      <c r="B4159">
        <v>42026</v>
      </c>
      <c r="C4159">
        <v>447.65</v>
      </c>
      <c r="D4159">
        <v>5.3785999999999996</v>
      </c>
      <c r="E4159">
        <v>95.97</v>
      </c>
      <c r="F4159">
        <v>96.382800000000003</v>
      </c>
      <c r="G4159">
        <v>94.076999999999998</v>
      </c>
      <c r="H4159">
        <v>1085</v>
      </c>
      <c r="I4159">
        <v>1.1366000000000001</v>
      </c>
      <c r="J4159">
        <v>6.2089999999999996</v>
      </c>
      <c r="K4159">
        <v>422.34620000000001</v>
      </c>
      <c r="L4159" t="str">
        <v>#N/A N/A</v>
      </c>
      <c r="M4159" t="str">
        <v>#N/A N/A</v>
      </c>
      <c r="N4159">
        <v>1302.25</v>
      </c>
      <c r="O4159">
        <v>2.835</v>
      </c>
      <c r="P4159">
        <v>8.1349999999999998</v>
      </c>
      <c r="Q4159">
        <v>5.01</v>
      </c>
      <c r="R4159">
        <v>1.36</v>
      </c>
      <c r="S4159">
        <v>1.92</v>
      </c>
      <c r="T4159">
        <v>1.6</v>
      </c>
      <c r="U4159">
        <v>751</v>
      </c>
      <c r="V4159">
        <v>2063.15</v>
      </c>
      <c r="W4159">
        <v>4750.3999999999996</v>
      </c>
      <c r="X4159">
        <v>12047.27</v>
      </c>
      <c r="Y4159">
        <v>1920.82</v>
      </c>
      <c r="Z4159">
        <v>17329.02</v>
      </c>
    </row>
    <row r="4160" spans="2:26" x14ac:dyDescent="0.25">
      <c r="B4160">
        <v>42025</v>
      </c>
      <c r="C4160">
        <v>450.36</v>
      </c>
      <c r="D4160">
        <v>5.4386000000000001</v>
      </c>
      <c r="E4160">
        <v>95.94</v>
      </c>
      <c r="F4160">
        <v>96.322999999999993</v>
      </c>
      <c r="G4160">
        <v>92.903999999999996</v>
      </c>
      <c r="H4160">
        <v>1083.3</v>
      </c>
      <c r="I4160">
        <v>1.161</v>
      </c>
      <c r="J4160">
        <v>6.2122999999999999</v>
      </c>
      <c r="K4160">
        <v>414.96429999999998</v>
      </c>
      <c r="L4160" t="str">
        <v>#N/A N/A</v>
      </c>
      <c r="M4160" t="str">
        <v>#N/A N/A</v>
      </c>
      <c r="N4160">
        <v>1293.0899999999999</v>
      </c>
      <c r="O4160">
        <v>2.9740000000000002</v>
      </c>
      <c r="P4160">
        <v>8.3350000000000009</v>
      </c>
      <c r="Q4160">
        <v>5.09</v>
      </c>
      <c r="R4160">
        <v>1.38</v>
      </c>
      <c r="S4160">
        <v>1.94</v>
      </c>
      <c r="T4160">
        <v>1.57</v>
      </c>
      <c r="U4160">
        <v>770</v>
      </c>
      <c r="V4160">
        <v>2032.12</v>
      </c>
      <c r="W4160">
        <v>4667.42</v>
      </c>
      <c r="X4160">
        <v>12021.32</v>
      </c>
      <c r="Y4160">
        <v>1921.23</v>
      </c>
      <c r="Z4160">
        <v>17280.48</v>
      </c>
    </row>
    <row r="4161" spans="2:26" x14ac:dyDescent="0.25">
      <c r="B4161">
        <v>42024</v>
      </c>
      <c r="C4161">
        <v>453.47</v>
      </c>
      <c r="D4161">
        <v>5.4696999999999996</v>
      </c>
      <c r="E4161">
        <v>95.92</v>
      </c>
      <c r="F4161">
        <v>96.270600000000002</v>
      </c>
      <c r="G4161">
        <v>93.046000000000006</v>
      </c>
      <c r="H4161">
        <v>1088.3</v>
      </c>
      <c r="I4161">
        <v>1.155</v>
      </c>
      <c r="J4161">
        <v>6.2137000000000002</v>
      </c>
      <c r="K4161">
        <v>416.2638</v>
      </c>
      <c r="L4161" t="str">
        <v>#N/A N/A</v>
      </c>
      <c r="M4161" t="str">
        <v>#N/A N/A</v>
      </c>
      <c r="N4161">
        <v>1295.32</v>
      </c>
      <c r="O4161">
        <v>2.831</v>
      </c>
      <c r="P4161">
        <v>8.5950000000000006</v>
      </c>
      <c r="Q4161">
        <v>5.13</v>
      </c>
      <c r="R4161">
        <v>1.38</v>
      </c>
      <c r="S4161">
        <v>1.95</v>
      </c>
      <c r="T4161">
        <v>1.57</v>
      </c>
      <c r="U4161">
        <v>753</v>
      </c>
      <c r="V4161">
        <v>2022.55</v>
      </c>
      <c r="W4161">
        <v>4654.8500000000004</v>
      </c>
      <c r="X4161">
        <v>11741.78</v>
      </c>
      <c r="Y4161">
        <v>1918.31</v>
      </c>
      <c r="Z4161">
        <v>17366.3</v>
      </c>
    </row>
    <row r="4162" spans="2:26" x14ac:dyDescent="0.25">
      <c r="B4162">
        <v>42023</v>
      </c>
      <c r="C4162">
        <v>451.76</v>
      </c>
      <c r="D4162">
        <v>5.4748999999999999</v>
      </c>
      <c r="E4162">
        <v>95.88</v>
      </c>
      <c r="F4162">
        <v>96.250799999999998</v>
      </c>
      <c r="G4162">
        <v>92.52</v>
      </c>
      <c r="H4162">
        <v>1077.95</v>
      </c>
      <c r="I4162">
        <v>1.1606000000000001</v>
      </c>
      <c r="J4162">
        <v>6.2203999999999997</v>
      </c>
      <c r="K4162">
        <v>407.01440000000002</v>
      </c>
      <c r="L4162" t="str">
        <v>#N/A N/A</v>
      </c>
      <c r="M4162" t="str">
        <v>#N/A N/A</v>
      </c>
      <c r="N4162">
        <v>1275.6500000000001</v>
      </c>
      <c r="O4162">
        <v>3.1269999999999998</v>
      </c>
      <c r="P4162">
        <v>9</v>
      </c>
      <c r="Q4162">
        <v>5.13</v>
      </c>
      <c r="R4162">
        <v>1.39</v>
      </c>
      <c r="S4162">
        <v>1.96</v>
      </c>
      <c r="T4162">
        <v>1.58</v>
      </c>
      <c r="U4162">
        <v>739</v>
      </c>
      <c r="V4162">
        <v>2019.42</v>
      </c>
      <c r="W4162">
        <v>4634.38</v>
      </c>
      <c r="X4162">
        <v>11475.85</v>
      </c>
      <c r="Y4162">
        <v>1902.62</v>
      </c>
      <c r="Z4162">
        <v>17014.29</v>
      </c>
    </row>
    <row r="4163" spans="2:26" x14ac:dyDescent="0.25">
      <c r="B4163">
        <v>42022</v>
      </c>
      <c r="C4163">
        <v>451.76</v>
      </c>
      <c r="D4163">
        <v>5.4832999999999998</v>
      </c>
      <c r="E4163">
        <v>95.88</v>
      </c>
      <c r="F4163">
        <v>96.243300000000005</v>
      </c>
      <c r="G4163">
        <v>92.52</v>
      </c>
      <c r="H4163">
        <v>1077.25</v>
      </c>
      <c r="I4163">
        <v>1.1567000000000001</v>
      </c>
      <c r="J4163">
        <v>6.2076000000000002</v>
      </c>
      <c r="K4163">
        <v>411.89780000000002</v>
      </c>
      <c r="L4163" t="str">
        <v>#N/A N/A</v>
      </c>
      <c r="M4163" t="str">
        <v>#N/A N/A</v>
      </c>
      <c r="N4163">
        <v>1280.45</v>
      </c>
      <c r="O4163">
        <v>3.1269999999999998</v>
      </c>
      <c r="P4163">
        <v>9</v>
      </c>
      <c r="Q4163">
        <v>5.13</v>
      </c>
      <c r="R4163">
        <v>1.39</v>
      </c>
      <c r="S4163">
        <v>1.96</v>
      </c>
      <c r="T4163">
        <v>1.58</v>
      </c>
      <c r="U4163">
        <v>741</v>
      </c>
      <c r="V4163">
        <v>2019.42</v>
      </c>
      <c r="W4163">
        <v>4634.38</v>
      </c>
      <c r="X4163">
        <v>12076.74</v>
      </c>
      <c r="Y4163">
        <v>1888.13</v>
      </c>
      <c r="Z4163">
        <v>16864.16</v>
      </c>
    </row>
    <row r="4164" spans="2:26" x14ac:dyDescent="0.25">
      <c r="B4164">
        <v>42021</v>
      </c>
      <c r="C4164">
        <v>451.76</v>
      </c>
      <c r="D4164">
        <v>5.4832999999999998</v>
      </c>
      <c r="E4164">
        <v>95.88</v>
      </c>
      <c r="F4164">
        <v>96.243300000000005</v>
      </c>
      <c r="G4164">
        <v>92.52</v>
      </c>
      <c r="H4164">
        <v>1077.25</v>
      </c>
      <c r="I4164">
        <v>1.1567000000000001</v>
      </c>
      <c r="J4164">
        <v>6.2076000000000002</v>
      </c>
      <c r="K4164">
        <v>411.89780000000002</v>
      </c>
      <c r="L4164" t="str">
        <v>#N/A N/A</v>
      </c>
      <c r="M4164" t="str">
        <v>#N/A N/A</v>
      </c>
      <c r="N4164">
        <v>1280.45</v>
      </c>
      <c r="O4164">
        <v>3.1269999999999998</v>
      </c>
      <c r="P4164">
        <v>9</v>
      </c>
      <c r="Q4164">
        <v>5.13</v>
      </c>
      <c r="R4164">
        <v>1.39</v>
      </c>
      <c r="S4164">
        <v>1.96</v>
      </c>
      <c r="T4164">
        <v>1.58</v>
      </c>
      <c r="U4164">
        <v>741</v>
      </c>
      <c r="V4164">
        <v>2019.42</v>
      </c>
      <c r="W4164">
        <v>4634.38</v>
      </c>
      <c r="X4164">
        <v>12076.74</v>
      </c>
      <c r="Y4164">
        <v>1888.13</v>
      </c>
      <c r="Z4164">
        <v>16864.16</v>
      </c>
    </row>
    <row r="4165" spans="2:26" x14ac:dyDescent="0.25">
      <c r="B4165">
        <v>42020</v>
      </c>
      <c r="C4165">
        <v>451.76</v>
      </c>
      <c r="D4165">
        <v>5.4832999999999998</v>
      </c>
      <c r="E4165">
        <v>95.86</v>
      </c>
      <c r="F4165">
        <v>96.243300000000005</v>
      </c>
      <c r="G4165">
        <v>92.52</v>
      </c>
      <c r="H4165">
        <v>1077.25</v>
      </c>
      <c r="I4165">
        <v>1.1567000000000001</v>
      </c>
      <c r="J4165">
        <v>6.2076000000000002</v>
      </c>
      <c r="K4165">
        <v>411.89780000000002</v>
      </c>
      <c r="L4165" t="str">
        <v>#N/A N/A</v>
      </c>
      <c r="M4165" t="str">
        <v>#N/A N/A</v>
      </c>
      <c r="N4165">
        <v>1280.45</v>
      </c>
      <c r="O4165">
        <v>3.1269999999999998</v>
      </c>
      <c r="P4165">
        <v>9</v>
      </c>
      <c r="Q4165">
        <v>5.13</v>
      </c>
      <c r="R4165">
        <v>1.39</v>
      </c>
      <c r="S4165">
        <v>1.96</v>
      </c>
      <c r="T4165">
        <v>1.58</v>
      </c>
      <c r="U4165">
        <v>741</v>
      </c>
      <c r="V4165">
        <v>2019.42</v>
      </c>
      <c r="W4165">
        <v>4634.38</v>
      </c>
      <c r="X4165">
        <v>12076.74</v>
      </c>
      <c r="Y4165">
        <v>1888.13</v>
      </c>
      <c r="Z4165">
        <v>16864.16</v>
      </c>
    </row>
    <row r="4166" spans="2:26" x14ac:dyDescent="0.25">
      <c r="B4166">
        <v>42019</v>
      </c>
      <c r="C4166">
        <v>454.84</v>
      </c>
      <c r="D4166">
        <v>5.5053000000000001</v>
      </c>
      <c r="E4166">
        <v>95.88</v>
      </c>
      <c r="F4166">
        <v>96.219300000000004</v>
      </c>
      <c r="G4166">
        <v>92.352000000000004</v>
      </c>
      <c r="H4166">
        <v>1083.25</v>
      </c>
      <c r="I4166">
        <v>1.1633</v>
      </c>
      <c r="J4166">
        <v>6.1883999999999997</v>
      </c>
      <c r="K4166">
        <v>408.19959999999998</v>
      </c>
      <c r="L4166" t="str">
        <v>#N/A N/A</v>
      </c>
      <c r="M4166" t="str">
        <v>#N/A N/A</v>
      </c>
      <c r="N4166">
        <v>1262.75</v>
      </c>
      <c r="O4166">
        <v>3.1579999999999999</v>
      </c>
      <c r="P4166">
        <v>9.9250000000000007</v>
      </c>
      <c r="Q4166">
        <v>5.17</v>
      </c>
      <c r="R4166">
        <v>1.38</v>
      </c>
      <c r="S4166">
        <v>1.94</v>
      </c>
      <c r="T4166">
        <v>1.59</v>
      </c>
      <c r="U4166">
        <v>749</v>
      </c>
      <c r="V4166">
        <v>1992.67</v>
      </c>
      <c r="W4166">
        <v>4570.82</v>
      </c>
      <c r="X4166">
        <v>12190.52</v>
      </c>
      <c r="Y4166">
        <v>1914.14</v>
      </c>
      <c r="Z4166">
        <v>17108.7</v>
      </c>
    </row>
    <row r="4167" spans="2:26" x14ac:dyDescent="0.25">
      <c r="B4167">
        <v>42018</v>
      </c>
      <c r="C4167">
        <v>451.75</v>
      </c>
      <c r="D4167">
        <v>5.4824999999999999</v>
      </c>
      <c r="E4167">
        <v>95.88</v>
      </c>
      <c r="F4167">
        <v>96.209100000000007</v>
      </c>
      <c r="G4167">
        <v>92.161000000000001</v>
      </c>
      <c r="H4167">
        <v>1082.0999999999999</v>
      </c>
      <c r="I4167">
        <v>1.1789000000000001</v>
      </c>
      <c r="J4167">
        <v>6.1959</v>
      </c>
      <c r="K4167">
        <v>414.1456</v>
      </c>
      <c r="L4167" t="str">
        <v>#N/A N/A</v>
      </c>
      <c r="M4167" t="str">
        <v>#N/A N/A</v>
      </c>
      <c r="N4167">
        <v>1228.72</v>
      </c>
      <c r="O4167">
        <v>3.2330000000000001</v>
      </c>
      <c r="P4167">
        <v>9.9250000000000007</v>
      </c>
      <c r="Q4167">
        <v>5.12</v>
      </c>
      <c r="R4167">
        <v>1.38</v>
      </c>
      <c r="S4167">
        <v>1.94</v>
      </c>
      <c r="T4167">
        <v>1.56</v>
      </c>
      <c r="U4167">
        <v>757</v>
      </c>
      <c r="V4167">
        <v>2011.27</v>
      </c>
      <c r="W4167">
        <v>4639.32</v>
      </c>
      <c r="X4167">
        <v>12008.37</v>
      </c>
      <c r="Y4167">
        <v>1913.66</v>
      </c>
      <c r="Z4167">
        <v>16795.96</v>
      </c>
    </row>
    <row r="4168" spans="2:26" x14ac:dyDescent="0.25">
      <c r="B4168">
        <v>42017</v>
      </c>
      <c r="C4168">
        <v>449.29</v>
      </c>
      <c r="D4168">
        <v>5.3876999999999997</v>
      </c>
      <c r="E4168">
        <v>95.93</v>
      </c>
      <c r="F4168">
        <v>96.240099999999998</v>
      </c>
      <c r="G4168">
        <v>92.31</v>
      </c>
      <c r="H4168">
        <v>1083.45</v>
      </c>
      <c r="I4168">
        <v>1.1773</v>
      </c>
      <c r="J4168">
        <v>6.1978</v>
      </c>
      <c r="K4168">
        <v>409.97989999999999</v>
      </c>
      <c r="L4168" t="str">
        <v>#N/A N/A</v>
      </c>
      <c r="M4168" t="str">
        <v>#N/A N/A</v>
      </c>
      <c r="N4168">
        <v>1230.6400000000001</v>
      </c>
      <c r="O4168">
        <v>2.9430000000000001</v>
      </c>
      <c r="P4168">
        <v>9.9600000000000009</v>
      </c>
      <c r="Q4168">
        <v>5.01</v>
      </c>
      <c r="R4168">
        <v>1.35</v>
      </c>
      <c r="S4168">
        <v>1.91</v>
      </c>
      <c r="T4168">
        <v>1.55</v>
      </c>
      <c r="U4168">
        <v>762</v>
      </c>
      <c r="V4168">
        <v>2023.03</v>
      </c>
      <c r="W4168">
        <v>4661.5</v>
      </c>
      <c r="X4168">
        <v>12063.02</v>
      </c>
      <c r="Y4168">
        <v>1917.14</v>
      </c>
      <c r="Z4168">
        <v>17087.71</v>
      </c>
    </row>
    <row r="4169" spans="2:26" x14ac:dyDescent="0.25">
      <c r="B4169">
        <v>42016</v>
      </c>
      <c r="C4169">
        <v>446.58</v>
      </c>
      <c r="D4169">
        <v>5.4095000000000004</v>
      </c>
      <c r="E4169">
        <v>95.91</v>
      </c>
      <c r="F4169">
        <v>96.223699999999994</v>
      </c>
      <c r="G4169">
        <v>91.983000000000004</v>
      </c>
      <c r="H4169">
        <v>1081.45</v>
      </c>
      <c r="I4169">
        <v>1.1834</v>
      </c>
      <c r="J4169">
        <v>6.2034000000000002</v>
      </c>
      <c r="K4169">
        <v>406.7407</v>
      </c>
      <c r="L4169" t="str">
        <v>#N/A N/A</v>
      </c>
      <c r="M4169" t="str">
        <v>#N/A N/A</v>
      </c>
      <c r="N4169">
        <v>1233.31</v>
      </c>
      <c r="O4169">
        <v>2.7949999999999999</v>
      </c>
      <c r="P4169">
        <v>9.9550000000000001</v>
      </c>
      <c r="Q4169">
        <v>5.07</v>
      </c>
      <c r="R4169">
        <v>1.34</v>
      </c>
      <c r="S4169">
        <v>1.9</v>
      </c>
      <c r="T4169">
        <v>1.53</v>
      </c>
      <c r="U4169">
        <v>723</v>
      </c>
      <c r="V4169">
        <v>2028.26</v>
      </c>
      <c r="W4169">
        <v>4664.71</v>
      </c>
      <c r="X4169">
        <v>12016.66</v>
      </c>
      <c r="Y4169">
        <v>1920.95</v>
      </c>
      <c r="Z4169">
        <v>17197.73</v>
      </c>
    </row>
    <row r="4170" spans="2:26" x14ac:dyDescent="0.25">
      <c r="B4170">
        <v>42015</v>
      </c>
      <c r="C4170">
        <v>435.57</v>
      </c>
      <c r="D4170">
        <v>5.3577000000000004</v>
      </c>
      <c r="E4170">
        <v>95.9</v>
      </c>
      <c r="F4170">
        <v>96.212800000000001</v>
      </c>
      <c r="G4170">
        <v>91.935000000000002</v>
      </c>
      <c r="H4170">
        <v>1089.73</v>
      </c>
      <c r="I4170">
        <v>1.1841999999999999</v>
      </c>
      <c r="J4170">
        <v>6.2092999999999998</v>
      </c>
      <c r="K4170">
        <v>411.65140000000002</v>
      </c>
      <c r="L4170" t="str">
        <v>#N/A N/A</v>
      </c>
      <c r="M4170" t="str">
        <v>#N/A N/A</v>
      </c>
      <c r="N4170">
        <v>1223.25</v>
      </c>
      <c r="O4170">
        <v>2.9460000000000002</v>
      </c>
      <c r="P4170">
        <v>9.9749999999999996</v>
      </c>
      <c r="Q4170">
        <v>5.01</v>
      </c>
      <c r="R4170">
        <v>1.33</v>
      </c>
      <c r="S4170">
        <v>1.89</v>
      </c>
      <c r="T4170">
        <v>1.53</v>
      </c>
      <c r="U4170">
        <v>709</v>
      </c>
      <c r="V4170">
        <v>2044.81</v>
      </c>
      <c r="W4170">
        <v>4704.07</v>
      </c>
      <c r="X4170">
        <v>12081.24</v>
      </c>
      <c r="Y4170">
        <v>1924.7</v>
      </c>
      <c r="Z4170">
        <v>17197.73</v>
      </c>
    </row>
    <row r="4171" spans="2:26" x14ac:dyDescent="0.25">
      <c r="B4171">
        <v>42014</v>
      </c>
      <c r="C4171">
        <v>435.57</v>
      </c>
      <c r="D4171">
        <v>5.3577000000000004</v>
      </c>
      <c r="E4171">
        <v>95.9</v>
      </c>
      <c r="F4171">
        <v>96.212800000000001</v>
      </c>
      <c r="G4171">
        <v>91.935000000000002</v>
      </c>
      <c r="H4171">
        <v>1089.73</v>
      </c>
      <c r="I4171">
        <v>1.1841999999999999</v>
      </c>
      <c r="J4171">
        <v>6.2092999999999998</v>
      </c>
      <c r="K4171">
        <v>411.65140000000002</v>
      </c>
      <c r="L4171" t="str">
        <v>#N/A N/A</v>
      </c>
      <c r="M4171" t="str">
        <v>#N/A N/A</v>
      </c>
      <c r="N4171">
        <v>1223.25</v>
      </c>
      <c r="O4171">
        <v>2.9460000000000002</v>
      </c>
      <c r="P4171">
        <v>9.9749999999999996</v>
      </c>
      <c r="Q4171">
        <v>5.01</v>
      </c>
      <c r="R4171">
        <v>1.33</v>
      </c>
      <c r="S4171">
        <v>1.89</v>
      </c>
      <c r="T4171">
        <v>1.53</v>
      </c>
      <c r="U4171">
        <v>709</v>
      </c>
      <c r="V4171">
        <v>2044.81</v>
      </c>
      <c r="W4171">
        <v>4704.07</v>
      </c>
      <c r="X4171">
        <v>12081.24</v>
      </c>
      <c r="Y4171">
        <v>1924.7</v>
      </c>
      <c r="Z4171">
        <v>17197.73</v>
      </c>
    </row>
    <row r="4172" spans="2:26" x14ac:dyDescent="0.25">
      <c r="B4172">
        <v>42013</v>
      </c>
      <c r="C4172">
        <v>435.57</v>
      </c>
      <c r="D4172">
        <v>5.3577000000000004</v>
      </c>
      <c r="E4172">
        <v>95.89</v>
      </c>
      <c r="F4172">
        <v>96.212800000000001</v>
      </c>
      <c r="G4172">
        <v>91.935000000000002</v>
      </c>
      <c r="H4172">
        <v>1089.73</v>
      </c>
      <c r="I4172">
        <v>1.1841999999999999</v>
      </c>
      <c r="J4172">
        <v>6.2092999999999998</v>
      </c>
      <c r="K4172">
        <v>411.65140000000002</v>
      </c>
      <c r="L4172" t="str">
        <v>#N/A N/A</v>
      </c>
      <c r="M4172" t="str">
        <v>#N/A N/A</v>
      </c>
      <c r="N4172">
        <v>1223.25</v>
      </c>
      <c r="O4172">
        <v>2.9460000000000002</v>
      </c>
      <c r="P4172">
        <v>9.9749999999999996</v>
      </c>
      <c r="Q4172">
        <v>5.01</v>
      </c>
      <c r="R4172">
        <v>1.33</v>
      </c>
      <c r="S4172">
        <v>1.89</v>
      </c>
      <c r="T4172">
        <v>1.53</v>
      </c>
      <c r="U4172">
        <v>709</v>
      </c>
      <c r="V4172">
        <v>2044.81</v>
      </c>
      <c r="W4172">
        <v>4704.07</v>
      </c>
      <c r="X4172">
        <v>12081.24</v>
      </c>
      <c r="Y4172">
        <v>1924.7</v>
      </c>
      <c r="Z4172">
        <v>17197.73</v>
      </c>
    </row>
    <row r="4173" spans="2:26" x14ac:dyDescent="0.25">
      <c r="B4173">
        <v>42012</v>
      </c>
      <c r="C4173">
        <v>427.42</v>
      </c>
      <c r="D4173">
        <v>5.3441000000000001</v>
      </c>
      <c r="E4173">
        <v>95.8</v>
      </c>
      <c r="F4173">
        <v>96.404399999999995</v>
      </c>
      <c r="G4173">
        <v>92.367999999999995</v>
      </c>
      <c r="H4173">
        <v>1096.8499999999999</v>
      </c>
      <c r="I4173">
        <v>1.1793</v>
      </c>
      <c r="J4173">
        <v>6.2146999999999997</v>
      </c>
      <c r="K4173">
        <v>410.30990000000003</v>
      </c>
      <c r="L4173" t="str">
        <v>#N/A N/A</v>
      </c>
      <c r="M4173" t="str">
        <v>#N/A N/A</v>
      </c>
      <c r="N4173">
        <v>1208.79</v>
      </c>
      <c r="O4173">
        <v>2.927</v>
      </c>
      <c r="P4173">
        <v>9.9749999999999996</v>
      </c>
      <c r="Q4173">
        <v>4.9800000000000004</v>
      </c>
      <c r="R4173">
        <v>1.33</v>
      </c>
      <c r="S4173">
        <v>1.89</v>
      </c>
      <c r="T4173">
        <v>1.52</v>
      </c>
      <c r="U4173">
        <v>724</v>
      </c>
      <c r="V4173">
        <v>2062.14</v>
      </c>
      <c r="W4173">
        <v>4736.1899999999996</v>
      </c>
      <c r="X4173">
        <v>12023.75</v>
      </c>
      <c r="Y4173">
        <v>1904.65</v>
      </c>
      <c r="Z4173">
        <v>17167.099999999999</v>
      </c>
    </row>
    <row r="4174" spans="2:26" x14ac:dyDescent="0.25">
      <c r="B4174">
        <v>42011</v>
      </c>
      <c r="C4174">
        <v>439.3</v>
      </c>
      <c r="D4174">
        <v>5.4598000000000004</v>
      </c>
      <c r="E4174">
        <v>95.7</v>
      </c>
      <c r="F4174">
        <v>96.367000000000004</v>
      </c>
      <c r="G4174">
        <v>91.89</v>
      </c>
      <c r="H4174">
        <v>1099.93</v>
      </c>
      <c r="I4174">
        <v>1.1839</v>
      </c>
      <c r="J4174">
        <v>6.2131999999999996</v>
      </c>
      <c r="K4174">
        <v>409.43549999999999</v>
      </c>
      <c r="L4174" t="str">
        <v>#N/A N/A</v>
      </c>
      <c r="M4174" t="str">
        <v>#N/A N/A</v>
      </c>
      <c r="N4174">
        <v>1211.4100000000001</v>
      </c>
      <c r="O4174">
        <v>2.871</v>
      </c>
      <c r="P4174">
        <v>9.9849999999999994</v>
      </c>
      <c r="Q4174">
        <v>5.1100000000000003</v>
      </c>
      <c r="R4174">
        <v>1.34</v>
      </c>
      <c r="S4174">
        <v>1.9</v>
      </c>
      <c r="T4174">
        <v>1.53</v>
      </c>
      <c r="U4174">
        <v>744</v>
      </c>
      <c r="V4174">
        <v>2025.9</v>
      </c>
      <c r="W4174">
        <v>4650.47</v>
      </c>
      <c r="X4174">
        <v>11991.02</v>
      </c>
      <c r="Y4174">
        <v>1883.83</v>
      </c>
      <c r="Z4174">
        <v>16885.330000000002</v>
      </c>
    </row>
    <row r="4175" spans="2:26" x14ac:dyDescent="0.25">
      <c r="B4175">
        <v>42010</v>
      </c>
      <c r="C4175">
        <v>446.2</v>
      </c>
      <c r="D4175">
        <v>5.4846000000000004</v>
      </c>
      <c r="E4175">
        <v>95.7</v>
      </c>
      <c r="F4175">
        <v>96.403700000000001</v>
      </c>
      <c r="G4175">
        <v>91.498999999999995</v>
      </c>
      <c r="H4175">
        <v>1098.7</v>
      </c>
      <c r="I4175">
        <v>1.1890000000000001</v>
      </c>
      <c r="J4175">
        <v>6.2129000000000003</v>
      </c>
      <c r="K4175">
        <v>407.6651</v>
      </c>
      <c r="L4175" t="str">
        <v>#N/A N/A</v>
      </c>
      <c r="M4175" t="str">
        <v>#N/A N/A</v>
      </c>
      <c r="N4175">
        <v>1218.58</v>
      </c>
      <c r="O4175">
        <v>2.9380000000000002</v>
      </c>
      <c r="P4175">
        <v>9.9849999999999994</v>
      </c>
      <c r="Q4175">
        <v>5.16</v>
      </c>
      <c r="R4175">
        <v>1.34</v>
      </c>
      <c r="S4175">
        <v>1.9</v>
      </c>
      <c r="T4175">
        <v>1.53</v>
      </c>
      <c r="U4175">
        <v>758</v>
      </c>
      <c r="V4175">
        <v>2002.61</v>
      </c>
      <c r="W4175">
        <v>4592.74</v>
      </c>
      <c r="X4175">
        <v>11990.79</v>
      </c>
      <c r="Y4175">
        <v>1882.45</v>
      </c>
      <c r="Z4175">
        <v>16883.189999999999</v>
      </c>
    </row>
    <row r="4176" spans="2:26" x14ac:dyDescent="0.25">
      <c r="B4176">
        <v>42009</v>
      </c>
      <c r="C4176">
        <v>431.74</v>
      </c>
      <c r="D4176">
        <v>5.3182999999999998</v>
      </c>
      <c r="E4176">
        <v>95.85</v>
      </c>
      <c r="F4176">
        <v>96.433899999999994</v>
      </c>
      <c r="G4176">
        <v>91.378</v>
      </c>
      <c r="H4176">
        <v>1109.7</v>
      </c>
      <c r="I4176">
        <v>1.1933</v>
      </c>
      <c r="J4176">
        <v>6.2199</v>
      </c>
      <c r="K4176">
        <v>407.16469999999998</v>
      </c>
      <c r="L4176" t="str">
        <v>#N/A N/A</v>
      </c>
      <c r="M4176" t="str">
        <v>#N/A N/A</v>
      </c>
      <c r="N4176">
        <v>1204.8599999999999</v>
      </c>
      <c r="O4176">
        <v>2.8820000000000001</v>
      </c>
      <c r="P4176">
        <v>10.005000000000001</v>
      </c>
      <c r="Q4176">
        <v>5.01</v>
      </c>
      <c r="R4176">
        <v>1.33</v>
      </c>
      <c r="S4176">
        <v>1.88</v>
      </c>
      <c r="T4176">
        <v>1.53</v>
      </c>
      <c r="U4176">
        <v>761</v>
      </c>
      <c r="V4176">
        <v>2020.58</v>
      </c>
      <c r="W4176">
        <v>4652.57</v>
      </c>
      <c r="X4176">
        <v>12206.71</v>
      </c>
      <c r="Y4176">
        <v>1915.75</v>
      </c>
      <c r="Z4176">
        <v>17408.71</v>
      </c>
    </row>
    <row r="4177" spans="2:26" x14ac:dyDescent="0.25">
      <c r="B4177">
        <v>42008</v>
      </c>
      <c r="C4177">
        <v>410.11</v>
      </c>
      <c r="D4177">
        <v>5.2054</v>
      </c>
      <c r="E4177">
        <v>95.91</v>
      </c>
      <c r="F4177">
        <v>96.361400000000003</v>
      </c>
      <c r="G4177">
        <v>91.08</v>
      </c>
      <c r="H4177">
        <v>1103.45</v>
      </c>
      <c r="I4177">
        <v>1.2001999999999999</v>
      </c>
      <c r="J4177">
        <v>6.2057000000000002</v>
      </c>
      <c r="K4177">
        <v>410.90129999999999</v>
      </c>
      <c r="L4177" t="str">
        <v>#N/A N/A</v>
      </c>
      <c r="M4177" t="str">
        <v>#N/A N/A</v>
      </c>
      <c r="N4177">
        <v>1188.3900000000001</v>
      </c>
      <c r="O4177">
        <v>3.0030000000000001</v>
      </c>
      <c r="P4177">
        <v>10.055</v>
      </c>
      <c r="Q4177">
        <v>4.88</v>
      </c>
      <c r="R4177">
        <v>1.31</v>
      </c>
      <c r="S4177">
        <v>1.86</v>
      </c>
      <c r="T4177">
        <v>1.5</v>
      </c>
      <c r="U4177">
        <v>771</v>
      </c>
      <c r="V4177">
        <v>2058.1999999999998</v>
      </c>
      <c r="W4177">
        <v>4726.8100000000004</v>
      </c>
      <c r="X4177">
        <v>12245.35</v>
      </c>
      <c r="Y4177">
        <v>1926.44</v>
      </c>
      <c r="Z4177">
        <v>17450.77</v>
      </c>
    </row>
    <row r="4178" spans="2:26" x14ac:dyDescent="0.25">
      <c r="B4178">
        <v>42007</v>
      </c>
      <c r="C4178">
        <v>410.11</v>
      </c>
      <c r="D4178">
        <v>5.2054</v>
      </c>
      <c r="E4178">
        <v>95.91</v>
      </c>
      <c r="F4178">
        <v>96.361400000000003</v>
      </c>
      <c r="G4178">
        <v>91.08</v>
      </c>
      <c r="H4178">
        <v>1103.45</v>
      </c>
      <c r="I4178">
        <v>1.2001999999999999</v>
      </c>
      <c r="J4178">
        <v>6.2057000000000002</v>
      </c>
      <c r="K4178">
        <v>410.90129999999999</v>
      </c>
      <c r="L4178" t="str">
        <v>#N/A N/A</v>
      </c>
      <c r="M4178" t="str">
        <v>#N/A N/A</v>
      </c>
      <c r="N4178">
        <v>1188.3900000000001</v>
      </c>
      <c r="O4178">
        <v>3.0030000000000001</v>
      </c>
      <c r="P4178">
        <v>10.055</v>
      </c>
      <c r="Q4178">
        <v>4.88</v>
      </c>
      <c r="R4178">
        <v>1.31</v>
      </c>
      <c r="S4178">
        <v>1.86</v>
      </c>
      <c r="T4178">
        <v>1.5</v>
      </c>
      <c r="U4178">
        <v>771</v>
      </c>
      <c r="V4178">
        <v>2058.1999999999998</v>
      </c>
      <c r="W4178">
        <v>4726.8100000000004</v>
      </c>
      <c r="X4178">
        <v>12245.35</v>
      </c>
      <c r="Y4178">
        <v>1926.44</v>
      </c>
      <c r="Z4178">
        <v>17450.77</v>
      </c>
    </row>
    <row r="4179" spans="2:26" x14ac:dyDescent="0.25">
      <c r="B4179">
        <v>42006</v>
      </c>
      <c r="C4179">
        <v>410.11</v>
      </c>
      <c r="D4179">
        <v>5.2054</v>
      </c>
      <c r="E4179">
        <v>95.9</v>
      </c>
      <c r="F4179">
        <v>96.361400000000003</v>
      </c>
      <c r="G4179">
        <v>91.08</v>
      </c>
      <c r="H4179">
        <v>1103.45</v>
      </c>
      <c r="I4179">
        <v>1.2001999999999999</v>
      </c>
      <c r="J4179">
        <v>6.2057000000000002</v>
      </c>
      <c r="K4179">
        <v>410.90129999999999</v>
      </c>
      <c r="L4179" t="str">
        <v>#N/A N/A</v>
      </c>
      <c r="M4179" t="str">
        <v>#N/A N/A</v>
      </c>
      <c r="N4179">
        <v>1188.3900000000001</v>
      </c>
      <c r="O4179">
        <v>3.0030000000000001</v>
      </c>
      <c r="P4179">
        <v>10.055</v>
      </c>
      <c r="Q4179">
        <v>4.88</v>
      </c>
      <c r="R4179">
        <v>1.31</v>
      </c>
      <c r="S4179">
        <v>1.86</v>
      </c>
      <c r="T4179">
        <v>1.5</v>
      </c>
      <c r="U4179">
        <v>771</v>
      </c>
      <c r="V4179">
        <v>2058.1999999999998</v>
      </c>
      <c r="W4179">
        <v>4726.8100000000004</v>
      </c>
      <c r="X4179">
        <v>12245.35</v>
      </c>
      <c r="Y4179">
        <v>1926.44</v>
      </c>
      <c r="Z4179">
        <v>17450.77</v>
      </c>
    </row>
    <row r="4180" spans="2:26" x14ac:dyDescent="0.25">
      <c r="B4180">
        <v>42005</v>
      </c>
      <c r="C4180">
        <v>404.2</v>
      </c>
      <c r="D4180">
        <v>5.1623999999999999</v>
      </c>
      <c r="E4180">
        <v>95.92</v>
      </c>
      <c r="F4180">
        <v>96.384600000000006</v>
      </c>
      <c r="G4180">
        <v>90.275999999999996</v>
      </c>
      <c r="H4180">
        <v>1099.1500000000001</v>
      </c>
      <c r="I4180">
        <v>1.2103999999999999</v>
      </c>
      <c r="J4180">
        <v>6.2057000000000002</v>
      </c>
      <c r="K4180">
        <v>413.15750000000003</v>
      </c>
      <c r="L4180" t="str">
        <v>#N/A N/A</v>
      </c>
      <c r="M4180" t="str">
        <v>#N/A N/A</v>
      </c>
      <c r="N4180">
        <v>1181.98</v>
      </c>
      <c r="O4180">
        <v>2.8889999999999998</v>
      </c>
      <c r="P4180">
        <v>10.055</v>
      </c>
      <c r="Q4180">
        <v>4.83</v>
      </c>
      <c r="R4180">
        <v>1.31</v>
      </c>
      <c r="S4180">
        <v>1.86</v>
      </c>
      <c r="T4180">
        <v>1.5</v>
      </c>
      <c r="U4180">
        <v>782</v>
      </c>
      <c r="V4180">
        <v>2058.9</v>
      </c>
      <c r="W4180">
        <v>4736.05</v>
      </c>
      <c r="X4180">
        <v>11984.69</v>
      </c>
      <c r="Y4180">
        <v>1915.59</v>
      </c>
      <c r="Z4180">
        <v>17450.77</v>
      </c>
    </row>
    <row r="4181" spans="2:26" x14ac:dyDescent="0.25">
      <c r="B4181">
        <v>42004</v>
      </c>
      <c r="C4181">
        <v>404.2</v>
      </c>
      <c r="D4181">
        <v>5.1623999999999999</v>
      </c>
      <c r="E4181">
        <v>95.92</v>
      </c>
      <c r="F4181">
        <v>96.384600000000006</v>
      </c>
      <c r="G4181">
        <v>90.269000000000005</v>
      </c>
      <c r="H4181">
        <v>1099.1500000000001</v>
      </c>
      <c r="I4181">
        <v>1.2098</v>
      </c>
      <c r="J4181">
        <v>6.2057000000000002</v>
      </c>
      <c r="K4181">
        <v>413.4418</v>
      </c>
      <c r="L4181" t="str">
        <v>#N/A N/A</v>
      </c>
      <c r="M4181" t="str">
        <v>#N/A N/A</v>
      </c>
      <c r="N4181">
        <v>1184.3699999999999</v>
      </c>
      <c r="O4181">
        <v>2.8889999999999998</v>
      </c>
      <c r="P4181">
        <v>10.055</v>
      </c>
      <c r="Q4181">
        <v>4.83</v>
      </c>
      <c r="R4181">
        <v>1.31</v>
      </c>
      <c r="S4181">
        <v>1.86</v>
      </c>
      <c r="T4181">
        <v>1.5</v>
      </c>
      <c r="U4181">
        <v>782</v>
      </c>
      <c r="V4181">
        <v>2058.9</v>
      </c>
      <c r="W4181">
        <v>4736.05</v>
      </c>
      <c r="X4181">
        <v>11984.69</v>
      </c>
      <c r="Y4181">
        <v>1915.59</v>
      </c>
      <c r="Z4181">
        <v>17450.77</v>
      </c>
    </row>
    <row r="4182" spans="2:26" x14ac:dyDescent="0.25">
      <c r="B4182">
        <v>42003</v>
      </c>
      <c r="C4182">
        <v>403.63</v>
      </c>
      <c r="D4182">
        <v>5.1327999999999996</v>
      </c>
      <c r="E4182">
        <v>95.89</v>
      </c>
      <c r="F4182">
        <v>96.382000000000005</v>
      </c>
      <c r="G4182">
        <v>89.991</v>
      </c>
      <c r="H4182">
        <v>1099.05</v>
      </c>
      <c r="I4182">
        <v>1.2156</v>
      </c>
      <c r="J4182">
        <v>6.2023999999999999</v>
      </c>
      <c r="K4182">
        <v>413.4812</v>
      </c>
      <c r="L4182" t="str">
        <v>#N/A N/A</v>
      </c>
      <c r="M4182" t="str">
        <v>#N/A N/A</v>
      </c>
      <c r="N4182">
        <v>1200.55</v>
      </c>
      <c r="O4182">
        <v>3.0939999999999999</v>
      </c>
      <c r="P4182">
        <v>10.055</v>
      </c>
      <c r="Q4182">
        <v>4.8</v>
      </c>
      <c r="R4182">
        <v>1.3</v>
      </c>
      <c r="S4182">
        <v>1.84</v>
      </c>
      <c r="T4182">
        <v>1.5</v>
      </c>
      <c r="U4182">
        <v>782</v>
      </c>
      <c r="V4182">
        <v>2080.35</v>
      </c>
      <c r="W4182">
        <v>4777.4399999999996</v>
      </c>
      <c r="X4182">
        <v>11844.1</v>
      </c>
      <c r="Y4182">
        <v>1915.59</v>
      </c>
      <c r="Z4182">
        <v>17450.77</v>
      </c>
    </row>
    <row r="4183" spans="2:26" x14ac:dyDescent="0.25">
      <c r="B4183">
        <v>42002</v>
      </c>
      <c r="C4183">
        <v>399.31</v>
      </c>
      <c r="D4183">
        <v>5.1191000000000004</v>
      </c>
      <c r="E4183">
        <v>95.88</v>
      </c>
      <c r="F4183">
        <v>96.379599999999996</v>
      </c>
      <c r="G4183">
        <v>90.19</v>
      </c>
      <c r="H4183">
        <v>1097.7</v>
      </c>
      <c r="I4183">
        <v>1.2152000000000001</v>
      </c>
      <c r="J4183">
        <v>6.2236000000000002</v>
      </c>
      <c r="K4183">
        <v>407.1995</v>
      </c>
      <c r="L4183" t="str">
        <v>#N/A N/A</v>
      </c>
      <c r="M4183" t="str">
        <v>#N/A N/A</v>
      </c>
      <c r="N4183">
        <v>1183.29</v>
      </c>
      <c r="O4183">
        <v>3.1890000000000001</v>
      </c>
      <c r="P4183">
        <v>10.055</v>
      </c>
      <c r="Q4183">
        <v>4.78</v>
      </c>
      <c r="R4183">
        <v>1.3</v>
      </c>
      <c r="S4183">
        <v>1.83</v>
      </c>
      <c r="T4183">
        <v>1.49</v>
      </c>
      <c r="U4183">
        <v>782</v>
      </c>
      <c r="V4183">
        <v>2090.5700000000002</v>
      </c>
      <c r="W4183">
        <v>4806.91</v>
      </c>
      <c r="X4183">
        <v>12019.75</v>
      </c>
      <c r="Y4183">
        <v>1927.86</v>
      </c>
      <c r="Z4183">
        <v>17729.84</v>
      </c>
    </row>
    <row r="4184" spans="2:26" x14ac:dyDescent="0.25">
      <c r="B4184">
        <v>42001</v>
      </c>
      <c r="C4184">
        <v>395.75</v>
      </c>
      <c r="D4184">
        <v>5.0787000000000004</v>
      </c>
      <c r="E4184">
        <v>95.88</v>
      </c>
      <c r="F4184">
        <v>96.375299999999996</v>
      </c>
      <c r="G4184">
        <v>90.03</v>
      </c>
      <c r="H4184">
        <v>1098.6500000000001</v>
      </c>
      <c r="I4184">
        <v>1.2182999999999999</v>
      </c>
      <c r="J4184">
        <v>6.2118000000000002</v>
      </c>
      <c r="K4184">
        <v>414.36900000000003</v>
      </c>
      <c r="L4184" t="str">
        <v>#N/A N/A</v>
      </c>
      <c r="M4184" t="str">
        <v>#N/A N/A</v>
      </c>
      <c r="N4184">
        <v>1196</v>
      </c>
      <c r="O4184">
        <v>3.0070000000000001</v>
      </c>
      <c r="P4184">
        <v>10.085000000000001</v>
      </c>
      <c r="Q4184">
        <v>4.75</v>
      </c>
      <c r="R4184">
        <v>1.29</v>
      </c>
      <c r="S4184">
        <v>1.84</v>
      </c>
      <c r="T4184">
        <v>1.49</v>
      </c>
      <c r="U4184">
        <v>782</v>
      </c>
      <c r="V4184">
        <v>2088.77</v>
      </c>
      <c r="W4184">
        <v>4806.8599999999997</v>
      </c>
      <c r="X4184">
        <v>11558.02</v>
      </c>
      <c r="Y4184">
        <v>1948.16</v>
      </c>
      <c r="Z4184">
        <v>17818.96</v>
      </c>
    </row>
    <row r="4185" spans="2:26" x14ac:dyDescent="0.25">
      <c r="B4185">
        <v>42000</v>
      </c>
      <c r="C4185">
        <v>395.75</v>
      </c>
      <c r="D4185">
        <v>5.0787000000000004</v>
      </c>
      <c r="E4185">
        <v>95.88</v>
      </c>
      <c r="F4185">
        <v>96.375299999999996</v>
      </c>
      <c r="G4185">
        <v>90.03</v>
      </c>
      <c r="H4185">
        <v>1098.6500000000001</v>
      </c>
      <c r="I4185">
        <v>1.2182999999999999</v>
      </c>
      <c r="J4185">
        <v>6.2118000000000002</v>
      </c>
      <c r="K4185">
        <v>414.36900000000003</v>
      </c>
      <c r="L4185" t="str">
        <v>#N/A N/A</v>
      </c>
      <c r="M4185" t="str">
        <v>#N/A N/A</v>
      </c>
      <c r="N4185">
        <v>1196</v>
      </c>
      <c r="O4185">
        <v>3.0070000000000001</v>
      </c>
      <c r="P4185">
        <v>10.085000000000001</v>
      </c>
      <c r="Q4185">
        <v>4.75</v>
      </c>
      <c r="R4185">
        <v>1.29</v>
      </c>
      <c r="S4185">
        <v>1.84</v>
      </c>
      <c r="T4185">
        <v>1.49</v>
      </c>
      <c r="U4185">
        <v>782</v>
      </c>
      <c r="V4185">
        <v>2088.77</v>
      </c>
      <c r="W4185">
        <v>4806.8599999999997</v>
      </c>
      <c r="X4185">
        <v>11558.02</v>
      </c>
      <c r="Y4185">
        <v>1948.16</v>
      </c>
      <c r="Z4185">
        <v>17818.96</v>
      </c>
    </row>
    <row r="4186" spans="2:26" x14ac:dyDescent="0.25">
      <c r="B4186">
        <v>41999</v>
      </c>
      <c r="C4186">
        <v>395.75</v>
      </c>
      <c r="D4186">
        <v>5.0787000000000004</v>
      </c>
      <c r="E4186">
        <v>95.84</v>
      </c>
      <c r="F4186">
        <v>96.375299999999996</v>
      </c>
      <c r="G4186">
        <v>90.03</v>
      </c>
      <c r="H4186">
        <v>1098.6500000000001</v>
      </c>
      <c r="I4186">
        <v>1.2182999999999999</v>
      </c>
      <c r="J4186">
        <v>6.2118000000000002</v>
      </c>
      <c r="K4186">
        <v>414.36900000000003</v>
      </c>
      <c r="L4186" t="str">
        <v>#N/A N/A</v>
      </c>
      <c r="M4186" t="str">
        <v>#N/A N/A</v>
      </c>
      <c r="N4186">
        <v>1196</v>
      </c>
      <c r="O4186">
        <v>3.0070000000000001</v>
      </c>
      <c r="P4186">
        <v>10.085000000000001</v>
      </c>
      <c r="Q4186">
        <v>4.75</v>
      </c>
      <c r="R4186">
        <v>1.29</v>
      </c>
      <c r="S4186">
        <v>1.84</v>
      </c>
      <c r="T4186">
        <v>1.49</v>
      </c>
      <c r="U4186">
        <v>782</v>
      </c>
      <c r="V4186">
        <v>2088.77</v>
      </c>
      <c r="W4186">
        <v>4806.8599999999997</v>
      </c>
      <c r="X4186">
        <v>11558.02</v>
      </c>
      <c r="Y4186">
        <v>1948.16</v>
      </c>
      <c r="Z4186">
        <v>17818.96</v>
      </c>
    </row>
    <row r="4187" spans="2:26" x14ac:dyDescent="0.25">
      <c r="B4187">
        <v>41998</v>
      </c>
      <c r="C4187">
        <v>394.91</v>
      </c>
      <c r="D4187">
        <v>5.0759999999999996</v>
      </c>
      <c r="E4187">
        <v>95.85</v>
      </c>
      <c r="F4187">
        <v>96.375299999999996</v>
      </c>
      <c r="G4187">
        <v>89.834999999999994</v>
      </c>
      <c r="H4187">
        <v>1102.55</v>
      </c>
      <c r="I4187">
        <v>1.2224999999999999</v>
      </c>
      <c r="J4187">
        <v>6.1980000000000004</v>
      </c>
      <c r="K4187">
        <v>408.77420000000001</v>
      </c>
      <c r="L4187" t="str">
        <v>#N/A N/A</v>
      </c>
      <c r="M4187" t="str">
        <v>#N/A N/A</v>
      </c>
      <c r="N4187">
        <v>1173.8</v>
      </c>
      <c r="O4187">
        <v>3.03</v>
      </c>
      <c r="P4187">
        <v>10.085000000000001</v>
      </c>
      <c r="Q4187">
        <v>4.75</v>
      </c>
      <c r="R4187">
        <v>1.29</v>
      </c>
      <c r="S4187">
        <v>1.84</v>
      </c>
      <c r="T4187">
        <v>1.49</v>
      </c>
      <c r="U4187">
        <v>782</v>
      </c>
      <c r="V4187">
        <v>2081.88</v>
      </c>
      <c r="W4187">
        <v>4773.47</v>
      </c>
      <c r="X4187">
        <v>11558.02</v>
      </c>
      <c r="Y4187">
        <v>1946.61</v>
      </c>
      <c r="Z4187">
        <v>17808.75</v>
      </c>
    </row>
    <row r="4188" spans="2:26" x14ac:dyDescent="0.25">
      <c r="B4188">
        <v>41997</v>
      </c>
      <c r="C4188">
        <v>394.91</v>
      </c>
      <c r="D4188">
        <v>5.0759999999999996</v>
      </c>
      <c r="E4188">
        <v>95.85</v>
      </c>
      <c r="F4188">
        <v>96.362700000000004</v>
      </c>
      <c r="G4188">
        <v>89.966999999999999</v>
      </c>
      <c r="H4188">
        <v>1102.8</v>
      </c>
      <c r="I4188">
        <v>1.2196</v>
      </c>
      <c r="J4188">
        <v>6.2161999999999997</v>
      </c>
      <c r="K4188">
        <v>409.94290000000001</v>
      </c>
      <c r="L4188" t="str">
        <v>#N/A N/A</v>
      </c>
      <c r="M4188" t="str">
        <v>#N/A N/A</v>
      </c>
      <c r="N4188">
        <v>1173.8</v>
      </c>
      <c r="O4188">
        <v>3.03</v>
      </c>
      <c r="P4188">
        <v>10.085000000000001</v>
      </c>
      <c r="Q4188">
        <v>4.75</v>
      </c>
      <c r="R4188">
        <v>1.29</v>
      </c>
      <c r="S4188">
        <v>1.84</v>
      </c>
      <c r="T4188">
        <v>1.49</v>
      </c>
      <c r="U4188">
        <v>782</v>
      </c>
      <c r="V4188">
        <v>2081.88</v>
      </c>
      <c r="W4188">
        <v>4773.47</v>
      </c>
      <c r="X4188">
        <v>11558.02</v>
      </c>
      <c r="Y4188">
        <v>1946.61</v>
      </c>
      <c r="Z4188">
        <v>17854.23</v>
      </c>
    </row>
    <row r="4189" spans="2:26" x14ac:dyDescent="0.25">
      <c r="B4189">
        <v>41996</v>
      </c>
      <c r="C4189">
        <v>393.77</v>
      </c>
      <c r="D4189">
        <v>5.0876999999999999</v>
      </c>
      <c r="E4189">
        <v>95.82</v>
      </c>
      <c r="F4189">
        <v>96.463999999999999</v>
      </c>
      <c r="G4189">
        <v>90.063999999999993</v>
      </c>
      <c r="H4189">
        <v>1102.75</v>
      </c>
      <c r="I4189">
        <v>1.2172000000000001</v>
      </c>
      <c r="J4189">
        <v>6.2253999999999996</v>
      </c>
      <c r="K4189">
        <v>408.96530000000001</v>
      </c>
      <c r="L4189" t="str">
        <v>#N/A N/A</v>
      </c>
      <c r="M4189" t="str">
        <v>#N/A N/A</v>
      </c>
      <c r="N4189">
        <v>1176.57</v>
      </c>
      <c r="O4189">
        <v>3.1709999999999998</v>
      </c>
      <c r="P4189">
        <v>10.085000000000001</v>
      </c>
      <c r="Q4189">
        <v>4.76</v>
      </c>
      <c r="R4189">
        <v>1.29</v>
      </c>
      <c r="S4189">
        <v>1.85</v>
      </c>
      <c r="T4189">
        <v>1.48</v>
      </c>
      <c r="U4189">
        <v>788</v>
      </c>
      <c r="V4189">
        <v>2082.17</v>
      </c>
      <c r="W4189">
        <v>4765.42</v>
      </c>
      <c r="X4189">
        <v>11677.74</v>
      </c>
      <c r="Y4189">
        <v>1939.02</v>
      </c>
      <c r="Z4189">
        <v>17635.14</v>
      </c>
    </row>
    <row r="4190" spans="2:26" x14ac:dyDescent="0.25">
      <c r="B4190">
        <v>41995</v>
      </c>
      <c r="C4190">
        <v>403.14</v>
      </c>
      <c r="D4190">
        <v>5.1577999999999999</v>
      </c>
      <c r="E4190">
        <v>95.76</v>
      </c>
      <c r="F4190">
        <v>96.456400000000002</v>
      </c>
      <c r="G4190">
        <v>89.77</v>
      </c>
      <c r="H4190">
        <v>1096.25</v>
      </c>
      <c r="I4190">
        <v>1.2230000000000001</v>
      </c>
      <c r="J4190">
        <v>6.2228000000000003</v>
      </c>
      <c r="K4190">
        <v>412.93110000000001</v>
      </c>
      <c r="L4190" t="str">
        <v>#N/A N/A</v>
      </c>
      <c r="M4190" t="str">
        <v>#N/A N/A</v>
      </c>
      <c r="N4190">
        <v>1176.44</v>
      </c>
      <c r="O4190">
        <v>3.1440000000000001</v>
      </c>
      <c r="P4190">
        <v>10.085000000000001</v>
      </c>
      <c r="Q4190">
        <v>4.8499999999999996</v>
      </c>
      <c r="R4190">
        <v>1.3</v>
      </c>
      <c r="S4190">
        <v>1.85</v>
      </c>
      <c r="T4190">
        <v>1.49</v>
      </c>
      <c r="U4190">
        <v>794</v>
      </c>
      <c r="V4190">
        <v>2078.54</v>
      </c>
      <c r="W4190">
        <v>4781.42</v>
      </c>
      <c r="X4190">
        <v>11744.02</v>
      </c>
      <c r="Y4190">
        <v>1943.12</v>
      </c>
      <c r="Z4190">
        <v>17635.14</v>
      </c>
    </row>
    <row r="4191" spans="2:26" x14ac:dyDescent="0.25">
      <c r="B4191">
        <v>41994</v>
      </c>
      <c r="C4191">
        <v>407.51</v>
      </c>
      <c r="D4191">
        <v>5.2035</v>
      </c>
      <c r="E4191">
        <v>95.66</v>
      </c>
      <c r="F4191">
        <v>96.415400000000005</v>
      </c>
      <c r="G4191">
        <v>89.597999999999999</v>
      </c>
      <c r="H4191">
        <v>1101.9000000000001</v>
      </c>
      <c r="I4191">
        <v>1.2229000000000001</v>
      </c>
      <c r="J4191">
        <v>6.2206000000000001</v>
      </c>
      <c r="K4191">
        <v>413.60550000000001</v>
      </c>
      <c r="L4191" t="str">
        <v>#N/A N/A</v>
      </c>
      <c r="M4191" t="str">
        <v>#N/A N/A</v>
      </c>
      <c r="N4191">
        <v>1195.74</v>
      </c>
      <c r="O4191">
        <v>3.464</v>
      </c>
      <c r="P4191">
        <v>10.074999999999999</v>
      </c>
      <c r="Q4191">
        <v>4.9000000000000004</v>
      </c>
      <c r="R4191">
        <v>1.31</v>
      </c>
      <c r="S4191">
        <v>1.87</v>
      </c>
      <c r="T4191">
        <v>1.49</v>
      </c>
      <c r="U4191">
        <v>803</v>
      </c>
      <c r="V4191">
        <v>2070.65</v>
      </c>
      <c r="W4191">
        <v>4765.38</v>
      </c>
      <c r="X4191">
        <v>11400.19</v>
      </c>
      <c r="Y4191">
        <v>1929.98</v>
      </c>
      <c r="Z4191">
        <v>17621.400000000001</v>
      </c>
    </row>
    <row r="4192" spans="2:26" x14ac:dyDescent="0.25">
      <c r="B4192">
        <v>41993</v>
      </c>
      <c r="C4192">
        <v>407.51</v>
      </c>
      <c r="D4192">
        <v>5.2035</v>
      </c>
      <c r="E4192">
        <v>95.66</v>
      </c>
      <c r="F4192">
        <v>96.415400000000005</v>
      </c>
      <c r="G4192">
        <v>89.597999999999999</v>
      </c>
      <c r="H4192">
        <v>1101.9000000000001</v>
      </c>
      <c r="I4192">
        <v>1.2229000000000001</v>
      </c>
      <c r="J4192">
        <v>6.2206000000000001</v>
      </c>
      <c r="K4192">
        <v>413.60550000000001</v>
      </c>
      <c r="L4192" t="str">
        <v>#N/A N/A</v>
      </c>
      <c r="M4192" t="str">
        <v>#N/A N/A</v>
      </c>
      <c r="N4192">
        <v>1195.74</v>
      </c>
      <c r="O4192">
        <v>3.464</v>
      </c>
      <c r="P4192">
        <v>10.074999999999999</v>
      </c>
      <c r="Q4192">
        <v>4.9000000000000004</v>
      </c>
      <c r="R4192">
        <v>1.31</v>
      </c>
      <c r="S4192">
        <v>1.87</v>
      </c>
      <c r="T4192">
        <v>1.49</v>
      </c>
      <c r="U4192">
        <v>803</v>
      </c>
      <c r="V4192">
        <v>2070.65</v>
      </c>
      <c r="W4192">
        <v>4765.38</v>
      </c>
      <c r="X4192">
        <v>11400.19</v>
      </c>
      <c r="Y4192">
        <v>1929.98</v>
      </c>
      <c r="Z4192">
        <v>17621.400000000001</v>
      </c>
    </row>
    <row r="4193" spans="2:26" x14ac:dyDescent="0.25">
      <c r="B4193">
        <v>41992</v>
      </c>
      <c r="C4193">
        <v>407.51</v>
      </c>
      <c r="D4193">
        <v>5.2035</v>
      </c>
      <c r="E4193">
        <v>95.65</v>
      </c>
      <c r="F4193">
        <v>96.415400000000005</v>
      </c>
      <c r="G4193">
        <v>89.597999999999999</v>
      </c>
      <c r="H4193">
        <v>1101.9000000000001</v>
      </c>
      <c r="I4193">
        <v>1.2229000000000001</v>
      </c>
      <c r="J4193">
        <v>6.2206000000000001</v>
      </c>
      <c r="K4193">
        <v>413.60550000000001</v>
      </c>
      <c r="L4193" t="str">
        <v>#N/A N/A</v>
      </c>
      <c r="M4193" t="str">
        <v>#N/A N/A</v>
      </c>
      <c r="N4193">
        <v>1195.74</v>
      </c>
      <c r="O4193">
        <v>3.464</v>
      </c>
      <c r="P4193">
        <v>10.074999999999999</v>
      </c>
      <c r="Q4193">
        <v>4.9000000000000004</v>
      </c>
      <c r="R4193">
        <v>1.31</v>
      </c>
      <c r="S4193">
        <v>1.87</v>
      </c>
      <c r="T4193">
        <v>1.49</v>
      </c>
      <c r="U4193">
        <v>803</v>
      </c>
      <c r="V4193">
        <v>2070.65</v>
      </c>
      <c r="W4193">
        <v>4765.38</v>
      </c>
      <c r="X4193">
        <v>11400.19</v>
      </c>
      <c r="Y4193">
        <v>1929.98</v>
      </c>
      <c r="Z4193">
        <v>17621.400000000001</v>
      </c>
    </row>
    <row r="4194" spans="2:26" x14ac:dyDescent="0.25">
      <c r="B4194">
        <v>41991</v>
      </c>
      <c r="C4194">
        <v>417.99</v>
      </c>
      <c r="D4194">
        <v>5.2617000000000003</v>
      </c>
      <c r="E4194">
        <v>95.44</v>
      </c>
      <c r="F4194">
        <v>96.4071</v>
      </c>
      <c r="G4194">
        <v>89.234999999999999</v>
      </c>
      <c r="H4194">
        <v>1102.3</v>
      </c>
      <c r="I4194">
        <v>1.2285999999999999</v>
      </c>
      <c r="J4194">
        <v>6.2154999999999996</v>
      </c>
      <c r="K4194">
        <v>414.20929999999998</v>
      </c>
      <c r="L4194" t="str">
        <v>#N/A N/A</v>
      </c>
      <c r="M4194" t="str">
        <v>#N/A N/A</v>
      </c>
      <c r="N4194">
        <v>1198.57</v>
      </c>
      <c r="O4194">
        <v>3.6419999999999999</v>
      </c>
      <c r="P4194">
        <v>10.130000000000001</v>
      </c>
      <c r="Q4194">
        <v>4.95</v>
      </c>
      <c r="R4194">
        <v>1.32</v>
      </c>
      <c r="S4194">
        <v>1.88</v>
      </c>
      <c r="T4194">
        <v>1.49</v>
      </c>
      <c r="U4194">
        <v>814</v>
      </c>
      <c r="V4194">
        <v>2061.23</v>
      </c>
      <c r="W4194">
        <v>4748.3999999999996</v>
      </c>
      <c r="X4194">
        <v>11330.73</v>
      </c>
      <c r="Y4194">
        <v>1897.5</v>
      </c>
      <c r="Z4194">
        <v>17210.05</v>
      </c>
    </row>
    <row r="4195" spans="2:26" x14ac:dyDescent="0.25">
      <c r="B4195">
        <v>41990</v>
      </c>
      <c r="C4195">
        <v>442.34</v>
      </c>
      <c r="D4195">
        <v>5.5477999999999996</v>
      </c>
      <c r="E4195">
        <v>95.02</v>
      </c>
      <c r="F4195">
        <v>96.402199999999993</v>
      </c>
      <c r="G4195">
        <v>89.132999999999996</v>
      </c>
      <c r="H4195">
        <v>1094.8</v>
      </c>
      <c r="I4195">
        <v>1.2342</v>
      </c>
      <c r="J4195">
        <v>6.1974</v>
      </c>
      <c r="K4195">
        <v>406.58819999999997</v>
      </c>
      <c r="L4195" t="str">
        <v>#N/A N/A</v>
      </c>
      <c r="M4195" t="str">
        <v>#N/A N/A</v>
      </c>
      <c r="N4195">
        <v>1189.71</v>
      </c>
      <c r="O4195">
        <v>3.702</v>
      </c>
      <c r="P4195">
        <v>10.175000000000001</v>
      </c>
      <c r="Q4195">
        <v>5.27</v>
      </c>
      <c r="R4195">
        <v>1.36</v>
      </c>
      <c r="S4195">
        <v>1.93</v>
      </c>
      <c r="T4195">
        <v>1.49</v>
      </c>
      <c r="U4195">
        <v>827</v>
      </c>
      <c r="V4195">
        <v>2012.89</v>
      </c>
      <c r="W4195">
        <v>4644.3100000000004</v>
      </c>
      <c r="X4195">
        <v>11269.43</v>
      </c>
      <c r="Y4195">
        <v>1900.16</v>
      </c>
      <c r="Z4195">
        <v>16819.73</v>
      </c>
    </row>
    <row r="4196" spans="2:26" x14ac:dyDescent="0.25">
      <c r="B4196">
        <v>41989</v>
      </c>
      <c r="C4196">
        <v>477.58</v>
      </c>
      <c r="D4196">
        <v>5.7190000000000003</v>
      </c>
      <c r="E4196">
        <v>95.02</v>
      </c>
      <c r="F4196">
        <v>96.461200000000005</v>
      </c>
      <c r="G4196">
        <v>88.125</v>
      </c>
      <c r="H4196">
        <v>1086.6500000000001</v>
      </c>
      <c r="I4196">
        <v>1.2511000000000001</v>
      </c>
      <c r="J4196">
        <v>6.1904000000000003</v>
      </c>
      <c r="K4196">
        <v>394.92700000000002</v>
      </c>
      <c r="L4196" t="str">
        <v>#N/A N/A</v>
      </c>
      <c r="M4196" t="str">
        <v>#N/A N/A</v>
      </c>
      <c r="N4196">
        <v>1197.01</v>
      </c>
      <c r="O4196">
        <v>3.6190000000000002</v>
      </c>
      <c r="P4196">
        <v>10.175000000000001</v>
      </c>
      <c r="Q4196">
        <v>5.52</v>
      </c>
      <c r="R4196">
        <v>1.37</v>
      </c>
      <c r="S4196">
        <v>1.95</v>
      </c>
      <c r="T4196">
        <v>1.49</v>
      </c>
      <c r="U4196">
        <v>838</v>
      </c>
      <c r="V4196">
        <v>1972.74</v>
      </c>
      <c r="W4196">
        <v>4547.83</v>
      </c>
      <c r="X4196">
        <v>11136.9</v>
      </c>
      <c r="Y4196">
        <v>1904.13</v>
      </c>
      <c r="Z4196">
        <v>16755.32</v>
      </c>
    </row>
    <row r="4197" spans="2:26" x14ac:dyDescent="0.25">
      <c r="B4197">
        <v>41988</v>
      </c>
      <c r="C4197">
        <v>458.98</v>
      </c>
      <c r="D4197">
        <v>5.5163000000000002</v>
      </c>
      <c r="E4197">
        <v>95.6</v>
      </c>
      <c r="F4197">
        <v>96.545699999999997</v>
      </c>
      <c r="G4197">
        <v>88.46</v>
      </c>
      <c r="H4197">
        <v>1099.2</v>
      </c>
      <c r="I4197">
        <v>1.2437</v>
      </c>
      <c r="J4197">
        <v>6.1909999999999998</v>
      </c>
      <c r="K4197">
        <v>407.33609999999999</v>
      </c>
      <c r="L4197" t="str">
        <v>#N/A N/A</v>
      </c>
      <c r="M4197" t="str">
        <v>#N/A N/A</v>
      </c>
      <c r="N4197">
        <v>1193.23</v>
      </c>
      <c r="O4197">
        <v>3.7189999999999999</v>
      </c>
      <c r="P4197">
        <v>10.06</v>
      </c>
      <c r="Q4197">
        <v>5.35</v>
      </c>
      <c r="R4197">
        <v>1.33</v>
      </c>
      <c r="S4197">
        <v>1.9</v>
      </c>
      <c r="T4197">
        <v>1.48</v>
      </c>
      <c r="U4197">
        <v>845</v>
      </c>
      <c r="V4197">
        <v>1989.63</v>
      </c>
      <c r="W4197">
        <v>4605.16</v>
      </c>
      <c r="X4197">
        <v>11212.65</v>
      </c>
      <c r="Y4197">
        <v>1920.36</v>
      </c>
      <c r="Z4197">
        <v>17099.400000000001</v>
      </c>
    </row>
    <row r="4198" spans="2:26" x14ac:dyDescent="0.25">
      <c r="B4198">
        <v>41987</v>
      </c>
      <c r="C4198">
        <v>439.87</v>
      </c>
      <c r="D4198">
        <v>5.4366000000000003</v>
      </c>
      <c r="E4198">
        <v>95.93</v>
      </c>
      <c r="F4198">
        <v>96.574700000000007</v>
      </c>
      <c r="G4198">
        <v>88.363</v>
      </c>
      <c r="H4198">
        <v>1103.2</v>
      </c>
      <c r="I4198">
        <v>1.2462</v>
      </c>
      <c r="J4198">
        <v>6.1868999999999996</v>
      </c>
      <c r="K4198">
        <v>415.93889999999999</v>
      </c>
      <c r="L4198" t="str">
        <v>#N/A N/A</v>
      </c>
      <c r="M4198" t="str">
        <v>#N/A N/A</v>
      </c>
      <c r="N4198">
        <v>1222.5899999999999</v>
      </c>
      <c r="O4198">
        <v>3.7949999999999999</v>
      </c>
      <c r="P4198">
        <v>10.06</v>
      </c>
      <c r="Q4198">
        <v>5.28</v>
      </c>
      <c r="R4198">
        <v>1.32</v>
      </c>
      <c r="S4198">
        <v>1.88</v>
      </c>
      <c r="T4198">
        <v>1.49</v>
      </c>
      <c r="U4198">
        <v>863</v>
      </c>
      <c r="V4198">
        <v>2002.33</v>
      </c>
      <c r="W4198">
        <v>4653.6000000000004</v>
      </c>
      <c r="X4198">
        <v>11236.39</v>
      </c>
      <c r="Y4198">
        <v>1921.71</v>
      </c>
      <c r="Z4198">
        <v>17371.580000000002</v>
      </c>
    </row>
    <row r="4199" spans="2:26" x14ac:dyDescent="0.25">
      <c r="B4199">
        <v>41986</v>
      </c>
      <c r="C4199">
        <v>439.87</v>
      </c>
      <c r="D4199">
        <v>5.4366000000000003</v>
      </c>
      <c r="E4199">
        <v>95.93</v>
      </c>
      <c r="F4199">
        <v>96.574700000000007</v>
      </c>
      <c r="G4199">
        <v>88.363</v>
      </c>
      <c r="H4199">
        <v>1103.2</v>
      </c>
      <c r="I4199">
        <v>1.2462</v>
      </c>
      <c r="J4199">
        <v>6.1868999999999996</v>
      </c>
      <c r="K4199">
        <v>415.93889999999999</v>
      </c>
      <c r="L4199" t="str">
        <v>#N/A N/A</v>
      </c>
      <c r="M4199" t="str">
        <v>#N/A N/A</v>
      </c>
      <c r="N4199">
        <v>1222.5899999999999</v>
      </c>
      <c r="O4199">
        <v>3.7949999999999999</v>
      </c>
      <c r="P4199">
        <v>10.06</v>
      </c>
      <c r="Q4199">
        <v>5.28</v>
      </c>
      <c r="R4199">
        <v>1.32</v>
      </c>
      <c r="S4199">
        <v>1.88</v>
      </c>
      <c r="T4199">
        <v>1.49</v>
      </c>
      <c r="U4199">
        <v>863</v>
      </c>
      <c r="V4199">
        <v>2002.33</v>
      </c>
      <c r="W4199">
        <v>4653.6000000000004</v>
      </c>
      <c r="X4199">
        <v>11236.39</v>
      </c>
      <c r="Y4199">
        <v>1921.71</v>
      </c>
      <c r="Z4199">
        <v>17371.580000000002</v>
      </c>
    </row>
    <row r="4200" spans="2:26" x14ac:dyDescent="0.25">
      <c r="B4200">
        <v>41985</v>
      </c>
      <c r="C4200">
        <v>439.87</v>
      </c>
      <c r="D4200">
        <v>5.4366000000000003</v>
      </c>
      <c r="E4200">
        <v>95.93</v>
      </c>
      <c r="F4200">
        <v>96.574700000000007</v>
      </c>
      <c r="G4200">
        <v>88.363</v>
      </c>
      <c r="H4200">
        <v>1103.2</v>
      </c>
      <c r="I4200">
        <v>1.2462</v>
      </c>
      <c r="J4200">
        <v>6.1868999999999996</v>
      </c>
      <c r="K4200">
        <v>415.93889999999999</v>
      </c>
      <c r="L4200" t="str">
        <v>#N/A N/A</v>
      </c>
      <c r="M4200" t="str">
        <v>#N/A N/A</v>
      </c>
      <c r="N4200">
        <v>1222.5899999999999</v>
      </c>
      <c r="O4200">
        <v>3.7949999999999999</v>
      </c>
      <c r="P4200">
        <v>10.06</v>
      </c>
      <c r="Q4200">
        <v>5.28</v>
      </c>
      <c r="R4200">
        <v>1.32</v>
      </c>
      <c r="S4200">
        <v>1.88</v>
      </c>
      <c r="T4200">
        <v>1.49</v>
      </c>
      <c r="U4200">
        <v>863</v>
      </c>
      <c r="V4200">
        <v>2002.33</v>
      </c>
      <c r="W4200">
        <v>4653.6000000000004</v>
      </c>
      <c r="X4200">
        <v>11236.39</v>
      </c>
      <c r="Y4200">
        <v>1921.71</v>
      </c>
      <c r="Z4200">
        <v>17371.580000000002</v>
      </c>
    </row>
    <row r="4201" spans="2:26" x14ac:dyDescent="0.25">
      <c r="B4201">
        <v>41984</v>
      </c>
      <c r="C4201">
        <v>412.14</v>
      </c>
      <c r="D4201">
        <v>5.2375999999999996</v>
      </c>
      <c r="E4201">
        <v>96.29</v>
      </c>
      <c r="F4201">
        <v>96.655699999999996</v>
      </c>
      <c r="G4201">
        <v>88.662999999999997</v>
      </c>
      <c r="H4201">
        <v>1100.8499999999999</v>
      </c>
      <c r="I4201">
        <v>1.2411000000000001</v>
      </c>
      <c r="J4201">
        <v>6.1890999999999998</v>
      </c>
      <c r="K4201">
        <v>416.2833</v>
      </c>
      <c r="L4201" t="str">
        <v>#N/A N/A</v>
      </c>
      <c r="M4201" t="str">
        <v>#N/A N/A</v>
      </c>
      <c r="N4201">
        <v>1227.72</v>
      </c>
      <c r="O4201">
        <v>3.6339999999999999</v>
      </c>
      <c r="P4201">
        <v>10.06</v>
      </c>
      <c r="Q4201">
        <v>5.0599999999999996</v>
      </c>
      <c r="R4201">
        <v>1.3</v>
      </c>
      <c r="S4201">
        <v>1.85</v>
      </c>
      <c r="T4201">
        <v>1.49</v>
      </c>
      <c r="U4201">
        <v>887</v>
      </c>
      <c r="V4201">
        <v>2035.33</v>
      </c>
      <c r="W4201">
        <v>4708.16</v>
      </c>
      <c r="X4201">
        <v>11255.43</v>
      </c>
      <c r="Y4201">
        <v>1916.59</v>
      </c>
      <c r="Z4201">
        <v>17257.400000000001</v>
      </c>
    </row>
    <row r="4202" spans="2:26" x14ac:dyDescent="0.25">
      <c r="B4202">
        <v>41983</v>
      </c>
      <c r="C4202">
        <v>410.35</v>
      </c>
      <c r="D4202">
        <v>5.1886999999999999</v>
      </c>
      <c r="E4202">
        <v>96.55</v>
      </c>
      <c r="F4202">
        <v>96.718900000000005</v>
      </c>
      <c r="G4202">
        <v>88.271000000000001</v>
      </c>
      <c r="H4202">
        <v>1102.4000000000001</v>
      </c>
      <c r="I4202">
        <v>1.2447999999999999</v>
      </c>
      <c r="J4202">
        <v>6.1753999999999998</v>
      </c>
      <c r="K4202">
        <v>421.22480000000002</v>
      </c>
      <c r="L4202" t="str">
        <v>#N/A N/A</v>
      </c>
      <c r="M4202" t="str">
        <v>#N/A N/A</v>
      </c>
      <c r="N4202">
        <v>1226.31</v>
      </c>
      <c r="O4202">
        <v>3.706</v>
      </c>
      <c r="P4202">
        <v>10.055</v>
      </c>
      <c r="Q4202">
        <v>5.0199999999999996</v>
      </c>
      <c r="R4202">
        <v>1.29</v>
      </c>
      <c r="S4202">
        <v>1.84</v>
      </c>
      <c r="T4202">
        <v>1.5</v>
      </c>
      <c r="U4202">
        <v>911</v>
      </c>
      <c r="V4202">
        <v>2026.14</v>
      </c>
      <c r="W4202">
        <v>4684.0200000000004</v>
      </c>
      <c r="X4202">
        <v>11372.45</v>
      </c>
      <c r="Y4202">
        <v>1945.56</v>
      </c>
      <c r="Z4202">
        <v>17412.580000000002</v>
      </c>
    </row>
    <row r="4203" spans="2:26" x14ac:dyDescent="0.25">
      <c r="B4203">
        <v>41982</v>
      </c>
      <c r="C4203">
        <v>392.78</v>
      </c>
      <c r="D4203">
        <v>5.0311000000000003</v>
      </c>
      <c r="E4203">
        <v>96.74</v>
      </c>
      <c r="F4203">
        <v>96.772300000000001</v>
      </c>
      <c r="G4203">
        <v>88.69</v>
      </c>
      <c r="H4203">
        <v>1107.8</v>
      </c>
      <c r="I4203">
        <v>1.2374000000000001</v>
      </c>
      <c r="J4203">
        <v>6.1867000000000001</v>
      </c>
      <c r="K4203">
        <v>426.01929999999999</v>
      </c>
      <c r="L4203" t="str">
        <v>#N/A N/A</v>
      </c>
      <c r="M4203" t="str">
        <v>#N/A N/A</v>
      </c>
      <c r="N4203">
        <v>1231.06</v>
      </c>
      <c r="O4203">
        <v>3.6520000000000001</v>
      </c>
      <c r="P4203">
        <v>10.055</v>
      </c>
      <c r="Q4203">
        <v>4.87</v>
      </c>
      <c r="R4203">
        <v>1.28</v>
      </c>
      <c r="S4203">
        <v>1.82</v>
      </c>
      <c r="T4203">
        <v>1.5</v>
      </c>
      <c r="U4203">
        <v>933</v>
      </c>
      <c r="V4203">
        <v>2059.8200000000002</v>
      </c>
      <c r="W4203">
        <v>4766.47</v>
      </c>
      <c r="X4203">
        <v>11332.92</v>
      </c>
      <c r="Y4203">
        <v>1970.95</v>
      </c>
      <c r="Z4203">
        <v>17813.38</v>
      </c>
    </row>
    <row r="4204" spans="2:26" x14ac:dyDescent="0.25">
      <c r="B4204">
        <v>41981</v>
      </c>
      <c r="C4204">
        <v>379.26</v>
      </c>
      <c r="D4204">
        <v>4.8712999999999997</v>
      </c>
      <c r="E4204">
        <v>96.94</v>
      </c>
      <c r="F4204">
        <v>96.785899999999998</v>
      </c>
      <c r="G4204">
        <v>89.040999999999997</v>
      </c>
      <c r="H4204">
        <v>1117.55</v>
      </c>
      <c r="I4204">
        <v>1.2317</v>
      </c>
      <c r="J4204">
        <v>6.1715</v>
      </c>
      <c r="K4204">
        <v>427.82690000000002</v>
      </c>
      <c r="L4204" t="str">
        <v>#N/A N/A</v>
      </c>
      <c r="M4204" t="str">
        <v>#N/A N/A</v>
      </c>
      <c r="N4204">
        <v>1203.51</v>
      </c>
      <c r="O4204">
        <v>3.5950000000000002</v>
      </c>
      <c r="P4204">
        <v>10.065</v>
      </c>
      <c r="Q4204">
        <v>4.68</v>
      </c>
      <c r="R4204">
        <v>1.26</v>
      </c>
      <c r="S4204">
        <v>1.79</v>
      </c>
      <c r="T4204">
        <v>1.49</v>
      </c>
      <c r="U4204">
        <v>952</v>
      </c>
      <c r="V4204">
        <v>2060.31</v>
      </c>
      <c r="W4204">
        <v>4740.6899999999996</v>
      </c>
      <c r="X4204">
        <v>11873.41</v>
      </c>
      <c r="Y4204">
        <v>1978.95</v>
      </c>
      <c r="Z4204">
        <v>17935.64</v>
      </c>
    </row>
    <row r="4205" spans="2:26" x14ac:dyDescent="0.25">
      <c r="B4205">
        <v>41980</v>
      </c>
      <c r="C4205">
        <v>364.69</v>
      </c>
      <c r="D4205">
        <v>4.7862</v>
      </c>
      <c r="E4205">
        <v>97</v>
      </c>
      <c r="F4205">
        <v>96.780100000000004</v>
      </c>
      <c r="G4205">
        <v>89.334000000000003</v>
      </c>
      <c r="H4205">
        <v>1114</v>
      </c>
      <c r="I4205">
        <v>1.2282999999999999</v>
      </c>
      <c r="J4205">
        <v>6.1501999999999999</v>
      </c>
      <c r="K4205">
        <v>433.1764</v>
      </c>
      <c r="L4205" t="str">
        <v>#N/A N/A</v>
      </c>
      <c r="M4205" t="str">
        <v>#N/A N/A</v>
      </c>
      <c r="N4205">
        <v>1192.3499999999999</v>
      </c>
      <c r="O4205">
        <v>3.802</v>
      </c>
      <c r="P4205">
        <v>10.07</v>
      </c>
      <c r="Q4205">
        <v>4.59</v>
      </c>
      <c r="R4205">
        <v>1.26</v>
      </c>
      <c r="S4205">
        <v>1.79</v>
      </c>
      <c r="T4205">
        <v>1.49</v>
      </c>
      <c r="U4205">
        <v>982</v>
      </c>
      <c r="V4205">
        <v>2075.37</v>
      </c>
      <c r="W4205">
        <v>4780.76</v>
      </c>
      <c r="X4205">
        <v>11600.48</v>
      </c>
      <c r="Y4205">
        <v>1986.62</v>
      </c>
      <c r="Z4205">
        <v>17920.45</v>
      </c>
    </row>
    <row r="4206" spans="2:26" x14ac:dyDescent="0.25">
      <c r="B4206">
        <v>41979</v>
      </c>
      <c r="C4206">
        <v>364.69</v>
      </c>
      <c r="D4206">
        <v>4.7862</v>
      </c>
      <c r="E4206">
        <v>97</v>
      </c>
      <c r="F4206">
        <v>96.780100000000004</v>
      </c>
      <c r="G4206">
        <v>89.334000000000003</v>
      </c>
      <c r="H4206">
        <v>1114</v>
      </c>
      <c r="I4206">
        <v>1.2282999999999999</v>
      </c>
      <c r="J4206">
        <v>6.1501999999999999</v>
      </c>
      <c r="K4206">
        <v>433.1764</v>
      </c>
      <c r="L4206" t="str">
        <v>#N/A N/A</v>
      </c>
      <c r="M4206" t="str">
        <v>#N/A N/A</v>
      </c>
      <c r="N4206">
        <v>1192.3499999999999</v>
      </c>
      <c r="O4206">
        <v>3.802</v>
      </c>
      <c r="P4206">
        <v>10.07</v>
      </c>
      <c r="Q4206">
        <v>4.59</v>
      </c>
      <c r="R4206">
        <v>1.26</v>
      </c>
      <c r="S4206">
        <v>1.79</v>
      </c>
      <c r="T4206">
        <v>1.49</v>
      </c>
      <c r="U4206">
        <v>982</v>
      </c>
      <c r="V4206">
        <v>2075.37</v>
      </c>
      <c r="W4206">
        <v>4780.76</v>
      </c>
      <c r="X4206">
        <v>11600.48</v>
      </c>
      <c r="Y4206">
        <v>1986.62</v>
      </c>
      <c r="Z4206">
        <v>17920.45</v>
      </c>
    </row>
    <row r="4207" spans="2:26" x14ac:dyDescent="0.25">
      <c r="B4207">
        <v>41978</v>
      </c>
      <c r="C4207">
        <v>364.69</v>
      </c>
      <c r="D4207">
        <v>4.7862</v>
      </c>
      <c r="E4207">
        <v>96.99</v>
      </c>
      <c r="F4207">
        <v>96.780100000000004</v>
      </c>
      <c r="G4207">
        <v>89.334000000000003</v>
      </c>
      <c r="H4207">
        <v>1114</v>
      </c>
      <c r="I4207">
        <v>1.2282999999999999</v>
      </c>
      <c r="J4207">
        <v>6.1501999999999999</v>
      </c>
      <c r="K4207">
        <v>433.1764</v>
      </c>
      <c r="L4207" t="str">
        <v>#N/A N/A</v>
      </c>
      <c r="M4207" t="str">
        <v>#N/A N/A</v>
      </c>
      <c r="N4207">
        <v>1192.3499999999999</v>
      </c>
      <c r="O4207">
        <v>3.802</v>
      </c>
      <c r="P4207">
        <v>10.07</v>
      </c>
      <c r="Q4207">
        <v>4.59</v>
      </c>
      <c r="R4207">
        <v>1.26</v>
      </c>
      <c r="S4207">
        <v>1.79</v>
      </c>
      <c r="T4207">
        <v>1.49</v>
      </c>
      <c r="U4207">
        <v>982</v>
      </c>
      <c r="V4207">
        <v>2075.37</v>
      </c>
      <c r="W4207">
        <v>4780.76</v>
      </c>
      <c r="X4207">
        <v>11600.48</v>
      </c>
      <c r="Y4207">
        <v>1986.62</v>
      </c>
      <c r="Z4207">
        <v>17920.45</v>
      </c>
    </row>
    <row r="4208" spans="2:26" x14ac:dyDescent="0.25">
      <c r="B4208">
        <v>41977</v>
      </c>
      <c r="C4208">
        <v>364.42</v>
      </c>
      <c r="D4208">
        <v>4.8208000000000002</v>
      </c>
      <c r="E4208">
        <v>97.03</v>
      </c>
      <c r="F4208">
        <v>96.799199999999999</v>
      </c>
      <c r="G4208">
        <v>88.703999999999994</v>
      </c>
      <c r="H4208">
        <v>1115.4000000000001</v>
      </c>
      <c r="I4208">
        <v>1.2379</v>
      </c>
      <c r="J4208">
        <v>6.1547999999999998</v>
      </c>
      <c r="K4208">
        <v>429.24250000000001</v>
      </c>
      <c r="L4208" t="str">
        <v>#N/A N/A</v>
      </c>
      <c r="M4208" t="str">
        <v>#N/A N/A</v>
      </c>
      <c r="N4208">
        <v>1205.27</v>
      </c>
      <c r="O4208">
        <v>3.649</v>
      </c>
      <c r="P4208">
        <v>10.039999999999999</v>
      </c>
      <c r="Q4208">
        <v>4.6500000000000004</v>
      </c>
      <c r="R4208">
        <v>1.26</v>
      </c>
      <c r="S4208">
        <v>1.79</v>
      </c>
      <c r="T4208">
        <v>1.51</v>
      </c>
      <c r="U4208">
        <v>1019</v>
      </c>
      <c r="V4208">
        <v>2071.92</v>
      </c>
      <c r="W4208">
        <v>4769.4399999999996</v>
      </c>
      <c r="X4208">
        <v>11481.03</v>
      </c>
      <c r="Y4208">
        <v>1986.61</v>
      </c>
      <c r="Z4208">
        <v>17887.21</v>
      </c>
    </row>
    <row r="4209" spans="2:26" x14ac:dyDescent="0.25">
      <c r="B4209">
        <v>41976</v>
      </c>
      <c r="C4209">
        <v>364.39</v>
      </c>
      <c r="D4209">
        <v>4.806</v>
      </c>
      <c r="E4209">
        <v>97.16</v>
      </c>
      <c r="F4209">
        <v>96.813299999999998</v>
      </c>
      <c r="G4209">
        <v>88.956000000000003</v>
      </c>
      <c r="H4209">
        <v>1112.8499999999999</v>
      </c>
      <c r="I4209">
        <v>1.2311000000000001</v>
      </c>
      <c r="J4209">
        <v>6.1505999999999998</v>
      </c>
      <c r="K4209">
        <v>437.29309999999998</v>
      </c>
      <c r="L4209" t="str">
        <v>#N/A N/A</v>
      </c>
      <c r="M4209" t="str">
        <v>#N/A N/A</v>
      </c>
      <c r="N4209">
        <v>1209.43</v>
      </c>
      <c r="O4209">
        <v>3.8050000000000002</v>
      </c>
      <c r="P4209">
        <v>10.074999999999999</v>
      </c>
      <c r="Q4209">
        <v>4.63</v>
      </c>
      <c r="R4209">
        <v>1.26</v>
      </c>
      <c r="S4209">
        <v>1.79</v>
      </c>
      <c r="T4209">
        <v>1.5</v>
      </c>
      <c r="U4209">
        <v>1079</v>
      </c>
      <c r="V4209">
        <v>2074.33</v>
      </c>
      <c r="W4209">
        <v>4774.47</v>
      </c>
      <c r="X4209">
        <v>11060.21</v>
      </c>
      <c r="Y4209">
        <v>1969.91</v>
      </c>
      <c r="Z4209">
        <v>17720.43</v>
      </c>
    </row>
    <row r="4210" spans="2:26" x14ac:dyDescent="0.25">
      <c r="B4210">
        <v>41975</v>
      </c>
      <c r="C4210">
        <v>364</v>
      </c>
      <c r="D4210">
        <v>4.8090000000000002</v>
      </c>
      <c r="E4210">
        <v>97.24</v>
      </c>
      <c r="F4210">
        <v>96.829899999999995</v>
      </c>
      <c r="G4210">
        <v>88.647000000000006</v>
      </c>
      <c r="H4210">
        <v>1106.75</v>
      </c>
      <c r="I4210">
        <v>1.2383</v>
      </c>
      <c r="J4210">
        <v>6.15</v>
      </c>
      <c r="K4210">
        <v>434.16289999999998</v>
      </c>
      <c r="L4210" t="str">
        <v>#N/A N/A</v>
      </c>
      <c r="M4210" t="str">
        <v>#N/A N/A</v>
      </c>
      <c r="N4210">
        <v>1198.28</v>
      </c>
      <c r="O4210">
        <v>3.8740000000000001</v>
      </c>
      <c r="P4210">
        <v>10.08</v>
      </c>
      <c r="Q4210">
        <v>4.6399999999999997</v>
      </c>
      <c r="R4210">
        <v>1.26</v>
      </c>
      <c r="S4210">
        <v>1.79</v>
      </c>
      <c r="T4210">
        <v>1.5</v>
      </c>
      <c r="U4210">
        <v>1119</v>
      </c>
      <c r="V4210">
        <v>2066.5500000000002</v>
      </c>
      <c r="W4210">
        <v>4755.8100000000004</v>
      </c>
      <c r="X4210">
        <v>11125.79</v>
      </c>
      <c r="Y4210">
        <v>1965.83</v>
      </c>
      <c r="Z4210">
        <v>17663.22</v>
      </c>
    </row>
    <row r="4211" spans="2:26" x14ac:dyDescent="0.25">
      <c r="B4211">
        <v>41974</v>
      </c>
      <c r="C4211">
        <v>365.28</v>
      </c>
      <c r="D4211">
        <v>4.8000999999999996</v>
      </c>
      <c r="E4211">
        <v>97.38</v>
      </c>
      <c r="F4211">
        <v>96.834999999999994</v>
      </c>
      <c r="G4211">
        <v>87.945999999999998</v>
      </c>
      <c r="H4211">
        <v>1113.5999999999999</v>
      </c>
      <c r="I4211">
        <v>1.2470000000000001</v>
      </c>
      <c r="J4211">
        <v>6.1505999999999998</v>
      </c>
      <c r="K4211">
        <v>433.53550000000001</v>
      </c>
      <c r="L4211" t="str">
        <v>#N/A N/A</v>
      </c>
      <c r="M4211" t="str">
        <v>#N/A N/A</v>
      </c>
      <c r="N4211">
        <v>1212.0999999999999</v>
      </c>
      <c r="O4211">
        <v>4.0069999999999997</v>
      </c>
      <c r="P4211">
        <v>10.085000000000001</v>
      </c>
      <c r="Q4211">
        <v>4.6399999999999997</v>
      </c>
      <c r="R4211">
        <v>1.26</v>
      </c>
      <c r="S4211">
        <v>1.79</v>
      </c>
      <c r="T4211">
        <v>1.5</v>
      </c>
      <c r="U4211">
        <v>1137</v>
      </c>
      <c r="V4211">
        <v>2053.44</v>
      </c>
      <c r="W4211">
        <v>4727.3500000000004</v>
      </c>
      <c r="X4211">
        <v>10818.2</v>
      </c>
      <c r="Y4211">
        <v>1965.22</v>
      </c>
      <c r="Z4211">
        <v>17590.099999999999</v>
      </c>
    </row>
    <row r="4212" spans="2:26" x14ac:dyDescent="0.25">
      <c r="B4212">
        <v>41973</v>
      </c>
      <c r="C4212">
        <v>352.51</v>
      </c>
      <c r="D4212">
        <v>4.6711</v>
      </c>
      <c r="E4212">
        <v>97.51</v>
      </c>
      <c r="F4212">
        <v>96.818100000000001</v>
      </c>
      <c r="G4212">
        <v>88.355999999999995</v>
      </c>
      <c r="H4212">
        <v>1108.05</v>
      </c>
      <c r="I4212">
        <v>1.2452000000000001</v>
      </c>
      <c r="J4212">
        <v>6.1433999999999997</v>
      </c>
      <c r="K4212">
        <v>433.88839999999999</v>
      </c>
      <c r="L4212" t="str">
        <v>#N/A N/A</v>
      </c>
      <c r="M4212" t="str">
        <v>#N/A N/A</v>
      </c>
      <c r="N4212">
        <v>1167.3800000000001</v>
      </c>
      <c r="O4212">
        <v>4.0880000000000001</v>
      </c>
      <c r="P4212">
        <v>10.09</v>
      </c>
      <c r="Q4212">
        <v>4.49</v>
      </c>
      <c r="R4212">
        <v>1.24</v>
      </c>
      <c r="S4212">
        <v>1.78</v>
      </c>
      <c r="T4212">
        <v>1.49</v>
      </c>
      <c r="U4212">
        <v>1153</v>
      </c>
      <c r="V4212">
        <v>2067.56</v>
      </c>
      <c r="W4212">
        <v>4791.63</v>
      </c>
      <c r="X4212">
        <v>11145.39</v>
      </c>
      <c r="Y4212">
        <v>1980.78</v>
      </c>
      <c r="Z4212">
        <v>17459.849999999999</v>
      </c>
    </row>
    <row r="4213" spans="2:26" x14ac:dyDescent="0.25">
      <c r="B4213">
        <v>41972</v>
      </c>
      <c r="C4213">
        <v>352.51</v>
      </c>
      <c r="D4213">
        <v>4.6711</v>
      </c>
      <c r="E4213">
        <v>97.51</v>
      </c>
      <c r="F4213">
        <v>96.818100000000001</v>
      </c>
      <c r="G4213">
        <v>88.355999999999995</v>
      </c>
      <c r="H4213">
        <v>1108.05</v>
      </c>
      <c r="I4213">
        <v>1.2452000000000001</v>
      </c>
      <c r="J4213">
        <v>6.1433999999999997</v>
      </c>
      <c r="K4213">
        <v>433.88839999999999</v>
      </c>
      <c r="L4213" t="str">
        <v>#N/A N/A</v>
      </c>
      <c r="M4213" t="str">
        <v>#N/A N/A</v>
      </c>
      <c r="N4213">
        <v>1167.3800000000001</v>
      </c>
      <c r="O4213">
        <v>4.0880000000000001</v>
      </c>
      <c r="P4213">
        <v>10.09</v>
      </c>
      <c r="Q4213">
        <v>4.49</v>
      </c>
      <c r="R4213">
        <v>1.24</v>
      </c>
      <c r="S4213">
        <v>1.78</v>
      </c>
      <c r="T4213">
        <v>1.49</v>
      </c>
      <c r="U4213">
        <v>1153</v>
      </c>
      <c r="V4213">
        <v>2067.56</v>
      </c>
      <c r="W4213">
        <v>4791.63</v>
      </c>
      <c r="X4213">
        <v>11145.39</v>
      </c>
      <c r="Y4213">
        <v>1980.78</v>
      </c>
      <c r="Z4213">
        <v>17459.849999999999</v>
      </c>
    </row>
    <row r="4214" spans="2:26" x14ac:dyDescent="0.25">
      <c r="B4214">
        <v>41971</v>
      </c>
      <c r="C4214">
        <v>352.51</v>
      </c>
      <c r="D4214">
        <v>4.6711</v>
      </c>
      <c r="E4214">
        <v>97.51</v>
      </c>
      <c r="F4214">
        <v>96.818100000000001</v>
      </c>
      <c r="G4214">
        <v>88.355999999999995</v>
      </c>
      <c r="H4214">
        <v>1108.05</v>
      </c>
      <c r="I4214">
        <v>1.2452000000000001</v>
      </c>
      <c r="J4214">
        <v>6.1433999999999997</v>
      </c>
      <c r="K4214">
        <v>433.88839999999999</v>
      </c>
      <c r="L4214" t="str">
        <v>#N/A N/A</v>
      </c>
      <c r="M4214" t="str">
        <v>#N/A N/A</v>
      </c>
      <c r="N4214">
        <v>1167.3800000000001</v>
      </c>
      <c r="O4214">
        <v>4.0880000000000001</v>
      </c>
      <c r="P4214">
        <v>10.09</v>
      </c>
      <c r="Q4214">
        <v>4.49</v>
      </c>
      <c r="R4214">
        <v>1.24</v>
      </c>
      <c r="S4214">
        <v>1.78</v>
      </c>
      <c r="T4214">
        <v>1.49</v>
      </c>
      <c r="U4214">
        <v>1153</v>
      </c>
      <c r="V4214">
        <v>2067.56</v>
      </c>
      <c r="W4214">
        <v>4791.63</v>
      </c>
      <c r="X4214">
        <v>11145.39</v>
      </c>
      <c r="Y4214">
        <v>1980.78</v>
      </c>
      <c r="Z4214">
        <v>17459.849999999999</v>
      </c>
    </row>
    <row r="4215" spans="2:26" x14ac:dyDescent="0.25">
      <c r="B4215">
        <v>41970</v>
      </c>
      <c r="C4215">
        <v>352.51</v>
      </c>
      <c r="D4215">
        <v>4.6233000000000004</v>
      </c>
      <c r="E4215">
        <v>97.53</v>
      </c>
      <c r="F4215">
        <v>96.870400000000004</v>
      </c>
      <c r="G4215">
        <v>87.606999999999999</v>
      </c>
      <c r="H4215">
        <v>1098.3499999999999</v>
      </c>
      <c r="I4215">
        <v>1.2466999999999999</v>
      </c>
      <c r="J4215">
        <v>6.1391</v>
      </c>
      <c r="K4215">
        <v>434.86020000000002</v>
      </c>
      <c r="L4215" t="str">
        <v>#N/A N/A</v>
      </c>
      <c r="M4215" t="str">
        <v>#N/A N/A</v>
      </c>
      <c r="N4215">
        <v>1192.67</v>
      </c>
      <c r="O4215">
        <v>4.3550000000000004</v>
      </c>
      <c r="P4215">
        <v>10.105</v>
      </c>
      <c r="Q4215">
        <v>4.42</v>
      </c>
      <c r="R4215">
        <v>1.23</v>
      </c>
      <c r="S4215">
        <v>1.76</v>
      </c>
      <c r="T4215">
        <v>1.47</v>
      </c>
      <c r="U4215">
        <v>1187</v>
      </c>
      <c r="V4215">
        <v>2072.83</v>
      </c>
      <c r="W4215">
        <v>4787.32</v>
      </c>
      <c r="X4215">
        <v>11013.87</v>
      </c>
      <c r="Y4215">
        <v>1982.09</v>
      </c>
      <c r="Z4215">
        <v>17248.5</v>
      </c>
    </row>
    <row r="4216" spans="2:26" x14ac:dyDescent="0.25">
      <c r="B4216">
        <v>41969</v>
      </c>
      <c r="C4216">
        <v>352.51</v>
      </c>
      <c r="D4216">
        <v>4.6318000000000001</v>
      </c>
      <c r="E4216">
        <v>97.53</v>
      </c>
      <c r="F4216">
        <v>96.851699999999994</v>
      </c>
      <c r="G4216">
        <v>87.606999999999999</v>
      </c>
      <c r="H4216">
        <v>1106.5999999999999</v>
      </c>
      <c r="I4216">
        <v>1.2505999999999999</v>
      </c>
      <c r="J4216">
        <v>6.1390000000000002</v>
      </c>
      <c r="K4216">
        <v>441.33710000000002</v>
      </c>
      <c r="L4216" t="str">
        <v>#N/A N/A</v>
      </c>
      <c r="M4216" t="str">
        <v>#N/A N/A</v>
      </c>
      <c r="N4216">
        <v>1197.8699999999999</v>
      </c>
      <c r="O4216">
        <v>4.3550000000000004</v>
      </c>
      <c r="P4216">
        <v>10.105</v>
      </c>
      <c r="Q4216">
        <v>4.42</v>
      </c>
      <c r="R4216">
        <v>1.23</v>
      </c>
      <c r="S4216">
        <v>1.76</v>
      </c>
      <c r="T4216">
        <v>1.47</v>
      </c>
      <c r="U4216">
        <v>1239</v>
      </c>
      <c r="V4216">
        <v>2072.83</v>
      </c>
      <c r="W4216">
        <v>4787.32</v>
      </c>
      <c r="X4216">
        <v>11051.35</v>
      </c>
      <c r="Y4216">
        <v>1980.84</v>
      </c>
      <c r="Z4216">
        <v>17383.580000000002</v>
      </c>
    </row>
    <row r="4217" spans="2:26" x14ac:dyDescent="0.25">
      <c r="B4217">
        <v>41968</v>
      </c>
      <c r="C4217">
        <v>353.4</v>
      </c>
      <c r="D4217">
        <v>4.6163999999999996</v>
      </c>
      <c r="E4217">
        <v>97.53</v>
      </c>
      <c r="F4217">
        <v>96.832499999999996</v>
      </c>
      <c r="G4217">
        <v>87.92</v>
      </c>
      <c r="H4217">
        <v>1109.2</v>
      </c>
      <c r="I4217">
        <v>1.2474000000000001</v>
      </c>
      <c r="J4217">
        <v>6.1372999999999998</v>
      </c>
      <c r="K4217">
        <v>438.61720000000003</v>
      </c>
      <c r="L4217" t="str">
        <v>#N/A N/A</v>
      </c>
      <c r="M4217" t="str">
        <v>#N/A N/A</v>
      </c>
      <c r="N4217">
        <v>1200.98</v>
      </c>
      <c r="O4217">
        <v>4.282</v>
      </c>
      <c r="P4217">
        <v>10.105</v>
      </c>
      <c r="Q4217">
        <v>4.41</v>
      </c>
      <c r="R4217">
        <v>1.23</v>
      </c>
      <c r="S4217">
        <v>1.75</v>
      </c>
      <c r="T4217">
        <v>1.47</v>
      </c>
      <c r="U4217">
        <v>1313</v>
      </c>
      <c r="V4217">
        <v>2067.0300000000002</v>
      </c>
      <c r="W4217">
        <v>4758.25</v>
      </c>
      <c r="X4217">
        <v>10782.91</v>
      </c>
      <c r="Y4217">
        <v>1980.21</v>
      </c>
      <c r="Z4217">
        <v>17407.62</v>
      </c>
    </row>
    <row r="4218" spans="2:26" x14ac:dyDescent="0.25">
      <c r="B4218">
        <v>41967</v>
      </c>
      <c r="C4218">
        <v>348.89</v>
      </c>
      <c r="D4218">
        <v>4.6054000000000004</v>
      </c>
      <c r="E4218">
        <v>97.52</v>
      </c>
      <c r="F4218">
        <v>96.8476</v>
      </c>
      <c r="G4218">
        <v>88.150999999999996</v>
      </c>
      <c r="H4218">
        <v>1112.45</v>
      </c>
      <c r="I4218">
        <v>1.2442</v>
      </c>
      <c r="J4218">
        <v>6.1425999999999998</v>
      </c>
      <c r="K4218">
        <v>436.92880000000002</v>
      </c>
      <c r="L4218" t="str">
        <v>#N/A N/A</v>
      </c>
      <c r="M4218" t="str">
        <v>#N/A N/A</v>
      </c>
      <c r="N4218">
        <v>1197.1400000000001</v>
      </c>
      <c r="O4218">
        <v>4.1509999999999998</v>
      </c>
      <c r="P4218">
        <v>10.105</v>
      </c>
      <c r="Q4218">
        <v>4.4000000000000004</v>
      </c>
      <c r="R4218">
        <v>1.23</v>
      </c>
      <c r="S4218">
        <v>1.75</v>
      </c>
      <c r="T4218">
        <v>1.47</v>
      </c>
      <c r="U4218">
        <v>1317</v>
      </c>
      <c r="V4218">
        <v>2069.41</v>
      </c>
      <c r="W4218">
        <v>4754.8900000000003</v>
      </c>
      <c r="X4218">
        <v>10842.83</v>
      </c>
      <c r="Y4218">
        <v>1978.54</v>
      </c>
      <c r="Z4218">
        <v>17357.509999999998</v>
      </c>
    </row>
    <row r="4219" spans="2:26" x14ac:dyDescent="0.25">
      <c r="B4219">
        <v>41966</v>
      </c>
      <c r="C4219">
        <v>349.32</v>
      </c>
      <c r="D4219">
        <v>4.6204999999999998</v>
      </c>
      <c r="E4219">
        <v>97.51</v>
      </c>
      <c r="F4219">
        <v>96.854500000000002</v>
      </c>
      <c r="G4219">
        <v>88.31</v>
      </c>
      <c r="H4219">
        <v>1113.7</v>
      </c>
      <c r="I4219">
        <v>1.2391000000000001</v>
      </c>
      <c r="J4219">
        <v>6.1252000000000004</v>
      </c>
      <c r="K4219">
        <v>441.89499999999998</v>
      </c>
      <c r="L4219" t="str">
        <v>#N/A N/A</v>
      </c>
      <c r="M4219" t="str">
        <v>#N/A N/A</v>
      </c>
      <c r="N4219">
        <v>1201.55</v>
      </c>
      <c r="O4219">
        <v>4.266</v>
      </c>
      <c r="P4219">
        <v>10.16</v>
      </c>
      <c r="Q4219">
        <v>4.41</v>
      </c>
      <c r="R4219">
        <v>1.24</v>
      </c>
      <c r="S4219">
        <v>1.77</v>
      </c>
      <c r="T4219">
        <v>1.46</v>
      </c>
      <c r="U4219">
        <v>1324</v>
      </c>
      <c r="V4219">
        <v>2063.5</v>
      </c>
      <c r="W4219">
        <v>4712.97</v>
      </c>
      <c r="X4219">
        <v>10447.18</v>
      </c>
      <c r="Y4219">
        <v>1964.84</v>
      </c>
      <c r="Z4219">
        <v>17357.509999999998</v>
      </c>
    </row>
    <row r="4220" spans="2:26" x14ac:dyDescent="0.25">
      <c r="B4220">
        <v>41965</v>
      </c>
      <c r="C4220">
        <v>349.32</v>
      </c>
      <c r="D4220">
        <v>4.6204999999999998</v>
      </c>
      <c r="E4220">
        <v>97.51</v>
      </c>
      <c r="F4220">
        <v>96.854500000000002</v>
      </c>
      <c r="G4220">
        <v>88.31</v>
      </c>
      <c r="H4220">
        <v>1113.7</v>
      </c>
      <c r="I4220">
        <v>1.2391000000000001</v>
      </c>
      <c r="J4220">
        <v>6.1252000000000004</v>
      </c>
      <c r="K4220">
        <v>441.89499999999998</v>
      </c>
      <c r="L4220" t="str">
        <v>#N/A N/A</v>
      </c>
      <c r="M4220" t="str">
        <v>#N/A N/A</v>
      </c>
      <c r="N4220">
        <v>1201.55</v>
      </c>
      <c r="O4220">
        <v>4.266</v>
      </c>
      <c r="P4220">
        <v>10.16</v>
      </c>
      <c r="Q4220">
        <v>4.41</v>
      </c>
      <c r="R4220">
        <v>1.24</v>
      </c>
      <c r="S4220">
        <v>1.77</v>
      </c>
      <c r="T4220">
        <v>1.46</v>
      </c>
      <c r="U4220">
        <v>1324</v>
      </c>
      <c r="V4220">
        <v>2063.5</v>
      </c>
      <c r="W4220">
        <v>4712.97</v>
      </c>
      <c r="X4220">
        <v>10447.18</v>
      </c>
      <c r="Y4220">
        <v>1964.84</v>
      </c>
      <c r="Z4220">
        <v>17357.509999999998</v>
      </c>
    </row>
    <row r="4221" spans="2:26" x14ac:dyDescent="0.25">
      <c r="B4221">
        <v>41964</v>
      </c>
      <c r="C4221">
        <v>349.32</v>
      </c>
      <c r="D4221">
        <v>4.6204999999999998</v>
      </c>
      <c r="E4221">
        <v>97.51</v>
      </c>
      <c r="F4221">
        <v>96.854500000000002</v>
      </c>
      <c r="G4221">
        <v>88.31</v>
      </c>
      <c r="H4221">
        <v>1113.7</v>
      </c>
      <c r="I4221">
        <v>1.2391000000000001</v>
      </c>
      <c r="J4221">
        <v>6.1252000000000004</v>
      </c>
      <c r="K4221">
        <v>441.89499999999998</v>
      </c>
      <c r="L4221" t="str">
        <v>#N/A N/A</v>
      </c>
      <c r="M4221" t="str">
        <v>#N/A N/A</v>
      </c>
      <c r="N4221">
        <v>1201.55</v>
      </c>
      <c r="O4221">
        <v>4.266</v>
      </c>
      <c r="P4221">
        <v>10.16</v>
      </c>
      <c r="Q4221">
        <v>4.41</v>
      </c>
      <c r="R4221">
        <v>1.24</v>
      </c>
      <c r="S4221">
        <v>1.77</v>
      </c>
      <c r="T4221">
        <v>1.46</v>
      </c>
      <c r="U4221">
        <v>1324</v>
      </c>
      <c r="V4221">
        <v>2063.5</v>
      </c>
      <c r="W4221">
        <v>4712.97</v>
      </c>
      <c r="X4221">
        <v>10447.18</v>
      </c>
      <c r="Y4221">
        <v>1964.84</v>
      </c>
      <c r="Z4221">
        <v>17357.509999999998</v>
      </c>
    </row>
    <row r="4222" spans="2:26" x14ac:dyDescent="0.25">
      <c r="B4222">
        <v>41963</v>
      </c>
      <c r="C4222">
        <v>353.81</v>
      </c>
      <c r="D4222">
        <v>4.6607000000000003</v>
      </c>
      <c r="E4222">
        <v>97.5</v>
      </c>
      <c r="F4222">
        <v>96.8703</v>
      </c>
      <c r="G4222">
        <v>87.590999999999994</v>
      </c>
      <c r="H4222">
        <v>1115.1500000000001</v>
      </c>
      <c r="I4222">
        <v>1.2539</v>
      </c>
      <c r="J4222">
        <v>6.1243999999999996</v>
      </c>
      <c r="K4222">
        <v>432.23450000000003</v>
      </c>
      <c r="L4222" t="str">
        <v>#N/A N/A</v>
      </c>
      <c r="M4222" t="str">
        <v>#N/A N/A</v>
      </c>
      <c r="N4222">
        <v>1193.79</v>
      </c>
      <c r="O4222">
        <v>4.4889999999999999</v>
      </c>
      <c r="P4222">
        <v>10.244999999999999</v>
      </c>
      <c r="Q4222">
        <v>4.46</v>
      </c>
      <c r="R4222">
        <v>1.26</v>
      </c>
      <c r="S4222">
        <v>1.79</v>
      </c>
      <c r="T4222">
        <v>1.46</v>
      </c>
      <c r="U4222">
        <v>1332</v>
      </c>
      <c r="V4222">
        <v>2052.75</v>
      </c>
      <c r="W4222">
        <v>4701.87</v>
      </c>
      <c r="X4222">
        <v>10379.43</v>
      </c>
      <c r="Y4222">
        <v>1958.04</v>
      </c>
      <c r="Z4222">
        <v>17300.86</v>
      </c>
    </row>
    <row r="4223" spans="2:26" x14ac:dyDescent="0.25">
      <c r="B4223">
        <v>41962</v>
      </c>
      <c r="C4223">
        <v>352.77</v>
      </c>
      <c r="D4223">
        <v>4.6128999999999998</v>
      </c>
      <c r="E4223">
        <v>97.49</v>
      </c>
      <c r="F4223">
        <v>96.879099999999994</v>
      </c>
      <c r="G4223">
        <v>87.647000000000006</v>
      </c>
      <c r="H4223">
        <v>1106.3499999999999</v>
      </c>
      <c r="I4223">
        <v>1.2554000000000001</v>
      </c>
      <c r="J4223">
        <v>6.1200999999999999</v>
      </c>
      <c r="K4223">
        <v>431.7389</v>
      </c>
      <c r="L4223" t="str">
        <v>#N/A N/A</v>
      </c>
      <c r="M4223" t="str">
        <v>#N/A N/A</v>
      </c>
      <c r="N4223">
        <v>1182.68</v>
      </c>
      <c r="O4223">
        <v>4.3710000000000004</v>
      </c>
      <c r="P4223">
        <v>10.414999999999999</v>
      </c>
      <c r="Q4223">
        <v>4.41</v>
      </c>
      <c r="R4223">
        <v>1.26</v>
      </c>
      <c r="S4223">
        <v>1.79</v>
      </c>
      <c r="T4223">
        <v>1.46</v>
      </c>
      <c r="U4223">
        <v>1306</v>
      </c>
      <c r="V4223">
        <v>2048.7199999999998</v>
      </c>
      <c r="W4223">
        <v>4675.71</v>
      </c>
      <c r="X4223">
        <v>10380.56</v>
      </c>
      <c r="Y4223">
        <v>1966.87</v>
      </c>
      <c r="Z4223">
        <v>17288.75</v>
      </c>
    </row>
    <row r="4224" spans="2:26" x14ac:dyDescent="0.25">
      <c r="B4224">
        <v>41961</v>
      </c>
      <c r="C4224">
        <v>358.35</v>
      </c>
      <c r="D4224">
        <v>4.6018999999999997</v>
      </c>
      <c r="E4224">
        <v>97.51</v>
      </c>
      <c r="F4224">
        <v>96.882099999999994</v>
      </c>
      <c r="G4224">
        <v>87.575000000000003</v>
      </c>
      <c r="H4224">
        <v>1099.1500000000001</v>
      </c>
      <c r="I4224">
        <v>1.2536</v>
      </c>
      <c r="J4224">
        <v>6.1212999999999997</v>
      </c>
      <c r="K4224">
        <v>424.84280000000001</v>
      </c>
      <c r="L4224" t="str">
        <v>#N/A N/A</v>
      </c>
      <c r="M4224" t="str">
        <v>#N/A N/A</v>
      </c>
      <c r="N4224">
        <v>1197.08</v>
      </c>
      <c r="O4224">
        <v>4.2439999999999998</v>
      </c>
      <c r="P4224">
        <v>10.46</v>
      </c>
      <c r="Q4224">
        <v>4.38</v>
      </c>
      <c r="R4224">
        <v>1.25</v>
      </c>
      <c r="S4224">
        <v>1.78</v>
      </c>
      <c r="T4224">
        <v>1.46</v>
      </c>
      <c r="U4224">
        <v>1296</v>
      </c>
      <c r="V4224">
        <v>2051.8000000000002</v>
      </c>
      <c r="W4224">
        <v>4702.4399999999996</v>
      </c>
      <c r="X4224">
        <v>10426.11</v>
      </c>
      <c r="Y4224">
        <v>1967.01</v>
      </c>
      <c r="Z4224">
        <v>17344.060000000001</v>
      </c>
    </row>
    <row r="4225" spans="2:26" x14ac:dyDescent="0.25">
      <c r="B4225">
        <v>41960</v>
      </c>
      <c r="C4225">
        <v>357.54</v>
      </c>
      <c r="D4225">
        <v>4.5553999999999997</v>
      </c>
      <c r="E4225">
        <v>97.51</v>
      </c>
      <c r="F4225">
        <v>96.882499999999993</v>
      </c>
      <c r="G4225">
        <v>87.926000000000002</v>
      </c>
      <c r="H4225">
        <v>1093.95</v>
      </c>
      <c r="I4225">
        <v>1.2450000000000001</v>
      </c>
      <c r="J4225">
        <v>6.1242000000000001</v>
      </c>
      <c r="K4225">
        <v>422.12889999999999</v>
      </c>
      <c r="L4225" t="str">
        <v>#N/A N/A</v>
      </c>
      <c r="M4225" t="str">
        <v>#N/A N/A</v>
      </c>
      <c r="N4225">
        <v>1186.57</v>
      </c>
      <c r="O4225">
        <v>4.3410000000000002</v>
      </c>
      <c r="P4225">
        <v>10.65</v>
      </c>
      <c r="Q4225">
        <v>4.32</v>
      </c>
      <c r="R4225">
        <v>1.23</v>
      </c>
      <c r="S4225">
        <v>1.74</v>
      </c>
      <c r="T4225">
        <v>1.45</v>
      </c>
      <c r="U4225">
        <v>1264</v>
      </c>
      <c r="V4225">
        <v>2041.32</v>
      </c>
      <c r="W4225">
        <v>4671</v>
      </c>
      <c r="X4225">
        <v>10554.3</v>
      </c>
      <c r="Y4225">
        <v>1943.63</v>
      </c>
      <c r="Z4225">
        <v>16973.8</v>
      </c>
    </row>
    <row r="4226" spans="2:26" x14ac:dyDescent="0.25">
      <c r="B4226">
        <v>41959</v>
      </c>
      <c r="C4226">
        <v>356.1</v>
      </c>
      <c r="D4226">
        <v>4.5244999999999997</v>
      </c>
      <c r="E4226">
        <v>97.51</v>
      </c>
      <c r="F4226">
        <v>95.094099999999997</v>
      </c>
      <c r="G4226">
        <v>87.525000000000006</v>
      </c>
      <c r="H4226">
        <v>1100.75</v>
      </c>
      <c r="I4226">
        <v>1.2524999999999999</v>
      </c>
      <c r="J4226">
        <v>6.1304999999999996</v>
      </c>
      <c r="K4226">
        <v>423.30630000000002</v>
      </c>
      <c r="L4226" t="str">
        <v>#N/A N/A</v>
      </c>
      <c r="M4226" t="str">
        <v>#N/A N/A</v>
      </c>
      <c r="N4226">
        <v>1188.75</v>
      </c>
      <c r="O4226">
        <v>4.0199999999999996</v>
      </c>
      <c r="P4226">
        <v>12.505000000000001</v>
      </c>
      <c r="Q4226">
        <v>4.29</v>
      </c>
      <c r="R4226">
        <v>1.22</v>
      </c>
      <c r="S4226">
        <v>1.74</v>
      </c>
      <c r="T4226">
        <v>1.47</v>
      </c>
      <c r="U4226">
        <v>1256</v>
      </c>
      <c r="V4226">
        <v>2039.82</v>
      </c>
      <c r="W4226">
        <v>4688.54</v>
      </c>
      <c r="X4226">
        <v>10761.51</v>
      </c>
      <c r="Y4226">
        <v>1945.14</v>
      </c>
      <c r="Z4226">
        <v>17490.830000000002</v>
      </c>
    </row>
    <row r="4227" spans="2:26" x14ac:dyDescent="0.25">
      <c r="B4227">
        <v>41958</v>
      </c>
      <c r="C4227">
        <v>356.1</v>
      </c>
      <c r="D4227">
        <v>4.5244999999999997</v>
      </c>
      <c r="E4227">
        <v>97.51</v>
      </c>
      <c r="F4227">
        <v>95.094099999999997</v>
      </c>
      <c r="G4227">
        <v>87.525000000000006</v>
      </c>
      <c r="H4227">
        <v>1100.75</v>
      </c>
      <c r="I4227">
        <v>1.2524999999999999</v>
      </c>
      <c r="J4227">
        <v>6.1304999999999996</v>
      </c>
      <c r="K4227">
        <v>423.30630000000002</v>
      </c>
      <c r="L4227" t="str">
        <v>#N/A N/A</v>
      </c>
      <c r="M4227" t="str">
        <v>#N/A N/A</v>
      </c>
      <c r="N4227">
        <v>1188.75</v>
      </c>
      <c r="O4227">
        <v>4.0199999999999996</v>
      </c>
      <c r="P4227">
        <v>12.505000000000001</v>
      </c>
      <c r="Q4227">
        <v>4.29</v>
      </c>
      <c r="R4227">
        <v>1.22</v>
      </c>
      <c r="S4227">
        <v>1.74</v>
      </c>
      <c r="T4227">
        <v>1.47</v>
      </c>
      <c r="U4227">
        <v>1256</v>
      </c>
      <c r="V4227">
        <v>2039.82</v>
      </c>
      <c r="W4227">
        <v>4688.54</v>
      </c>
      <c r="X4227">
        <v>10761.51</v>
      </c>
      <c r="Y4227">
        <v>1945.14</v>
      </c>
      <c r="Z4227">
        <v>17490.830000000002</v>
      </c>
    </row>
    <row r="4228" spans="2:26" x14ac:dyDescent="0.25">
      <c r="B4228">
        <v>41957</v>
      </c>
      <c r="C4228">
        <v>356.1</v>
      </c>
      <c r="D4228">
        <v>4.5244999999999997</v>
      </c>
      <c r="E4228">
        <v>97.49</v>
      </c>
      <c r="F4228">
        <v>95.094099999999997</v>
      </c>
      <c r="G4228">
        <v>87.525000000000006</v>
      </c>
      <c r="H4228">
        <v>1100.75</v>
      </c>
      <c r="I4228">
        <v>1.2524999999999999</v>
      </c>
      <c r="J4228">
        <v>6.1304999999999996</v>
      </c>
      <c r="K4228">
        <v>423.30630000000002</v>
      </c>
      <c r="L4228" t="str">
        <v>#N/A N/A</v>
      </c>
      <c r="M4228" t="str">
        <v>#N/A N/A</v>
      </c>
      <c r="N4228">
        <v>1188.75</v>
      </c>
      <c r="O4228">
        <v>4.0199999999999996</v>
      </c>
      <c r="P4228">
        <v>12.505000000000001</v>
      </c>
      <c r="Q4228">
        <v>4.29</v>
      </c>
      <c r="R4228">
        <v>1.22</v>
      </c>
      <c r="S4228">
        <v>1.74</v>
      </c>
      <c r="T4228">
        <v>1.47</v>
      </c>
      <c r="U4228">
        <v>1256</v>
      </c>
      <c r="V4228">
        <v>2039.82</v>
      </c>
      <c r="W4228">
        <v>4688.54</v>
      </c>
      <c r="X4228">
        <v>10761.51</v>
      </c>
      <c r="Y4228">
        <v>1945.14</v>
      </c>
      <c r="Z4228">
        <v>17490.830000000002</v>
      </c>
    </row>
    <row r="4229" spans="2:26" x14ac:dyDescent="0.25">
      <c r="B4229">
        <v>41956</v>
      </c>
      <c r="C4229">
        <v>353.1</v>
      </c>
      <c r="D4229">
        <v>4.4558999999999997</v>
      </c>
      <c r="E4229">
        <v>97.5</v>
      </c>
      <c r="F4229">
        <v>95.101799999999997</v>
      </c>
      <c r="G4229">
        <v>87.674000000000007</v>
      </c>
      <c r="H4229">
        <v>1096.6500000000001</v>
      </c>
      <c r="I4229">
        <v>1.2477</v>
      </c>
      <c r="J4229">
        <v>6.1254</v>
      </c>
      <c r="K4229">
        <v>422.78039999999999</v>
      </c>
      <c r="L4229" t="str">
        <v>#N/A N/A</v>
      </c>
      <c r="M4229" t="str">
        <v>#N/A N/A</v>
      </c>
      <c r="N4229">
        <v>1162.55</v>
      </c>
      <c r="O4229">
        <v>3.9769999999999999</v>
      </c>
      <c r="P4229">
        <v>12.505000000000001</v>
      </c>
      <c r="Q4229">
        <v>4.21</v>
      </c>
      <c r="R4229">
        <v>1.21</v>
      </c>
      <c r="S4229">
        <v>1.72</v>
      </c>
      <c r="T4229">
        <v>1.47</v>
      </c>
      <c r="U4229">
        <v>1264</v>
      </c>
      <c r="V4229">
        <v>2039.33</v>
      </c>
      <c r="W4229">
        <v>4680.1400000000003</v>
      </c>
      <c r="X4229">
        <v>10800.91</v>
      </c>
      <c r="Y4229">
        <v>1960.51</v>
      </c>
      <c r="Z4229">
        <v>17392.79</v>
      </c>
    </row>
    <row r="4230" spans="2:26" x14ac:dyDescent="0.25">
      <c r="B4230">
        <v>41955</v>
      </c>
      <c r="C4230">
        <v>349.67</v>
      </c>
      <c r="D4230">
        <v>4.4008000000000003</v>
      </c>
      <c r="E4230">
        <v>97.48</v>
      </c>
      <c r="F4230">
        <v>95.086100000000002</v>
      </c>
      <c r="G4230">
        <v>87.822000000000003</v>
      </c>
      <c r="H4230">
        <v>1096.05</v>
      </c>
      <c r="I4230">
        <v>1.2438</v>
      </c>
      <c r="J4230">
        <v>6.1265000000000001</v>
      </c>
      <c r="K4230">
        <v>428.02690000000001</v>
      </c>
      <c r="L4230" t="str">
        <v>#N/A N/A</v>
      </c>
      <c r="M4230" t="str">
        <v>#N/A N/A</v>
      </c>
      <c r="N4230">
        <v>1162.5999999999999</v>
      </c>
      <c r="O4230">
        <v>4.1849999999999996</v>
      </c>
      <c r="P4230">
        <v>12.535</v>
      </c>
      <c r="Q4230">
        <v>4.17</v>
      </c>
      <c r="R4230">
        <v>1.21</v>
      </c>
      <c r="S4230">
        <v>1.72</v>
      </c>
      <c r="T4230">
        <v>1.47</v>
      </c>
      <c r="U4230">
        <v>1327</v>
      </c>
      <c r="V4230">
        <v>2038.25</v>
      </c>
      <c r="W4230">
        <v>4675.1400000000003</v>
      </c>
      <c r="X4230">
        <v>10729.76</v>
      </c>
      <c r="Y4230">
        <v>1967.27</v>
      </c>
      <c r="Z4230">
        <v>17197.05</v>
      </c>
    </row>
    <row r="4231" spans="2:26" x14ac:dyDescent="0.25">
      <c r="B4231">
        <v>41954</v>
      </c>
      <c r="C4231">
        <v>347.76</v>
      </c>
      <c r="D4231">
        <v>4.3913000000000002</v>
      </c>
      <c r="E4231">
        <v>97.45</v>
      </c>
      <c r="F4231">
        <v>95.087299999999999</v>
      </c>
      <c r="G4231">
        <v>87.531000000000006</v>
      </c>
      <c r="H4231">
        <v>1091.7</v>
      </c>
      <c r="I4231">
        <v>1.2475000000000001</v>
      </c>
      <c r="J4231">
        <v>6.1250999999999998</v>
      </c>
      <c r="K4231">
        <v>428.12349999999998</v>
      </c>
      <c r="L4231" t="str">
        <v>#N/A N/A</v>
      </c>
      <c r="M4231" t="str">
        <v>#N/A N/A</v>
      </c>
      <c r="N4231">
        <v>1164.33</v>
      </c>
      <c r="O4231">
        <v>4.2469999999999999</v>
      </c>
      <c r="P4231">
        <v>12.54</v>
      </c>
      <c r="Q4231">
        <v>4.16</v>
      </c>
      <c r="R4231">
        <v>1.2</v>
      </c>
      <c r="S4231">
        <v>1.71</v>
      </c>
      <c r="T4231">
        <v>1.46</v>
      </c>
      <c r="U4231">
        <v>1370</v>
      </c>
      <c r="V4231">
        <v>2039.68</v>
      </c>
      <c r="W4231">
        <v>4660.5600000000004</v>
      </c>
      <c r="X4231">
        <v>10652.06</v>
      </c>
      <c r="Y4231">
        <v>1963</v>
      </c>
      <c r="Z4231">
        <v>17124.11</v>
      </c>
    </row>
    <row r="4232" spans="2:26" x14ac:dyDescent="0.25">
      <c r="B4232">
        <v>41953</v>
      </c>
      <c r="C4232">
        <v>347.76</v>
      </c>
      <c r="D4232">
        <v>4.4023000000000003</v>
      </c>
      <c r="E4232">
        <v>97.45</v>
      </c>
      <c r="F4232">
        <v>95.162999999999997</v>
      </c>
      <c r="G4232">
        <v>87.81</v>
      </c>
      <c r="H4232">
        <v>1085</v>
      </c>
      <c r="I4232">
        <v>1.2421</v>
      </c>
      <c r="J4232">
        <v>6.1200999999999999</v>
      </c>
      <c r="K4232">
        <v>428.16550000000001</v>
      </c>
      <c r="L4232" t="str">
        <v>#N/A N/A</v>
      </c>
      <c r="M4232" t="str">
        <v>#N/A N/A</v>
      </c>
      <c r="N4232">
        <v>1151.47</v>
      </c>
      <c r="O4232">
        <v>4.2549999999999999</v>
      </c>
      <c r="P4232">
        <v>12.555</v>
      </c>
      <c r="Q4232">
        <v>4.16</v>
      </c>
      <c r="R4232">
        <v>1.2</v>
      </c>
      <c r="S4232">
        <v>1.71</v>
      </c>
      <c r="T4232">
        <v>1.46</v>
      </c>
      <c r="U4232">
        <v>1418</v>
      </c>
      <c r="V4232">
        <v>2038.26</v>
      </c>
      <c r="W4232">
        <v>4651.62</v>
      </c>
      <c r="X4232">
        <v>10615.82</v>
      </c>
      <c r="Y4232">
        <v>1958.23</v>
      </c>
      <c r="Z4232">
        <v>16780.53</v>
      </c>
    </row>
    <row r="4233" spans="2:26" x14ac:dyDescent="0.25">
      <c r="B4233">
        <v>41952</v>
      </c>
      <c r="C4233">
        <v>351.93</v>
      </c>
      <c r="D4233">
        <v>4.4371</v>
      </c>
      <c r="E4233">
        <v>97.44</v>
      </c>
      <c r="F4233">
        <v>95.133499999999998</v>
      </c>
      <c r="G4233">
        <v>87.641999999999996</v>
      </c>
      <c r="H4233">
        <v>1093.3499999999999</v>
      </c>
      <c r="I4233">
        <v>1.2455000000000001</v>
      </c>
      <c r="J4233">
        <v>6.1222000000000003</v>
      </c>
      <c r="K4233">
        <v>424.7971</v>
      </c>
      <c r="L4233" t="str">
        <v>#N/A N/A</v>
      </c>
      <c r="M4233" t="str">
        <v>#N/A N/A</v>
      </c>
      <c r="N4233">
        <v>1177.97</v>
      </c>
      <c r="O4233">
        <v>4.4119999999999999</v>
      </c>
      <c r="P4233">
        <v>12.58</v>
      </c>
      <c r="Q4233">
        <v>4.21</v>
      </c>
      <c r="R4233">
        <v>1.2</v>
      </c>
      <c r="S4233">
        <v>1.71</v>
      </c>
      <c r="T4233">
        <v>1.46</v>
      </c>
      <c r="U4233">
        <v>1437</v>
      </c>
      <c r="V4233">
        <v>2031.92</v>
      </c>
      <c r="W4233">
        <v>4632.53</v>
      </c>
      <c r="X4233">
        <v>10539.33</v>
      </c>
      <c r="Y4233">
        <v>1939.87</v>
      </c>
      <c r="Z4233">
        <v>16880.38</v>
      </c>
    </row>
    <row r="4234" spans="2:26" x14ac:dyDescent="0.25">
      <c r="B4234">
        <v>41951</v>
      </c>
      <c r="C4234">
        <v>351.93</v>
      </c>
      <c r="D4234">
        <v>4.4371</v>
      </c>
      <c r="E4234">
        <v>97.44</v>
      </c>
      <c r="F4234">
        <v>95.133499999999998</v>
      </c>
      <c r="G4234">
        <v>87.641999999999996</v>
      </c>
      <c r="H4234">
        <v>1093.3499999999999</v>
      </c>
      <c r="I4234">
        <v>1.2455000000000001</v>
      </c>
      <c r="J4234">
        <v>6.1222000000000003</v>
      </c>
      <c r="K4234">
        <v>424.7971</v>
      </c>
      <c r="L4234" t="str">
        <v>#N/A N/A</v>
      </c>
      <c r="M4234" t="str">
        <v>#N/A N/A</v>
      </c>
      <c r="N4234">
        <v>1177.97</v>
      </c>
      <c r="O4234">
        <v>4.4119999999999999</v>
      </c>
      <c r="P4234">
        <v>12.58</v>
      </c>
      <c r="Q4234">
        <v>4.21</v>
      </c>
      <c r="R4234">
        <v>1.2</v>
      </c>
      <c r="S4234">
        <v>1.71</v>
      </c>
      <c r="T4234">
        <v>1.46</v>
      </c>
      <c r="U4234">
        <v>1437</v>
      </c>
      <c r="V4234">
        <v>2031.92</v>
      </c>
      <c r="W4234">
        <v>4632.53</v>
      </c>
      <c r="X4234">
        <v>10539.33</v>
      </c>
      <c r="Y4234">
        <v>1939.87</v>
      </c>
      <c r="Z4234">
        <v>16880.38</v>
      </c>
    </row>
    <row r="4235" spans="2:26" x14ac:dyDescent="0.25">
      <c r="B4235">
        <v>41950</v>
      </c>
      <c r="C4235">
        <v>351.93</v>
      </c>
      <c r="D4235">
        <v>4.4371</v>
      </c>
      <c r="E4235">
        <v>97.41</v>
      </c>
      <c r="F4235">
        <v>95.133499999999998</v>
      </c>
      <c r="G4235">
        <v>87.641999999999996</v>
      </c>
      <c r="H4235">
        <v>1093.3499999999999</v>
      </c>
      <c r="I4235">
        <v>1.2455000000000001</v>
      </c>
      <c r="J4235">
        <v>6.1222000000000003</v>
      </c>
      <c r="K4235">
        <v>424.7971</v>
      </c>
      <c r="L4235" t="str">
        <v>#N/A N/A</v>
      </c>
      <c r="M4235" t="str">
        <v>#N/A N/A</v>
      </c>
      <c r="N4235">
        <v>1177.97</v>
      </c>
      <c r="O4235">
        <v>4.4119999999999999</v>
      </c>
      <c r="P4235">
        <v>12.58</v>
      </c>
      <c r="Q4235">
        <v>4.21</v>
      </c>
      <c r="R4235">
        <v>1.2</v>
      </c>
      <c r="S4235">
        <v>1.71</v>
      </c>
      <c r="T4235">
        <v>1.46</v>
      </c>
      <c r="U4235">
        <v>1437</v>
      </c>
      <c r="V4235">
        <v>2031.92</v>
      </c>
      <c r="W4235">
        <v>4632.53</v>
      </c>
      <c r="X4235">
        <v>10539.33</v>
      </c>
      <c r="Y4235">
        <v>1939.87</v>
      </c>
      <c r="Z4235">
        <v>16880.38</v>
      </c>
    </row>
    <row r="4236" spans="2:26" x14ac:dyDescent="0.25">
      <c r="B4236">
        <v>41949</v>
      </c>
      <c r="C4236">
        <v>342.91</v>
      </c>
      <c r="D4236">
        <v>4.3772000000000002</v>
      </c>
      <c r="E4236">
        <v>97.42</v>
      </c>
      <c r="F4236">
        <v>95.201400000000007</v>
      </c>
      <c r="G4236">
        <v>88.012</v>
      </c>
      <c r="H4236">
        <v>1083.8</v>
      </c>
      <c r="I4236">
        <v>1.2375</v>
      </c>
      <c r="J4236">
        <v>6.1123000000000003</v>
      </c>
      <c r="K4236">
        <v>428.35469999999998</v>
      </c>
      <c r="L4236" t="str">
        <v>#N/A N/A</v>
      </c>
      <c r="M4236" t="str">
        <v>#N/A N/A</v>
      </c>
      <c r="N4236">
        <v>1141.92</v>
      </c>
      <c r="O4236">
        <v>4.4039999999999999</v>
      </c>
      <c r="P4236">
        <v>12.61</v>
      </c>
      <c r="Q4236">
        <v>4.1399999999999997</v>
      </c>
      <c r="R4236">
        <v>1.19</v>
      </c>
      <c r="S4236">
        <v>1.7</v>
      </c>
      <c r="T4236">
        <v>1.44</v>
      </c>
      <c r="U4236">
        <v>1436</v>
      </c>
      <c r="V4236">
        <v>2031.21</v>
      </c>
      <c r="W4236">
        <v>4638.47</v>
      </c>
      <c r="X4236">
        <v>10568.69</v>
      </c>
      <c r="Y4236">
        <v>1936.48</v>
      </c>
      <c r="Z4236">
        <v>16792.48</v>
      </c>
    </row>
    <row r="4237" spans="2:26" x14ac:dyDescent="0.25">
      <c r="B4237">
        <v>41948</v>
      </c>
      <c r="C4237">
        <v>341.05</v>
      </c>
      <c r="D4237">
        <v>4.3891999999999998</v>
      </c>
      <c r="E4237">
        <v>97.41</v>
      </c>
      <c r="F4237">
        <v>95.144000000000005</v>
      </c>
      <c r="G4237">
        <v>87.444000000000003</v>
      </c>
      <c r="H4237">
        <v>1083.5</v>
      </c>
      <c r="I4237">
        <v>1.2485999999999999</v>
      </c>
      <c r="J4237">
        <v>6.1144999999999996</v>
      </c>
      <c r="K4237">
        <v>433.76420000000002</v>
      </c>
      <c r="L4237" t="str">
        <v>#N/A N/A</v>
      </c>
      <c r="M4237" t="str">
        <v>#N/A N/A</v>
      </c>
      <c r="N4237">
        <v>1140.54</v>
      </c>
      <c r="O4237">
        <v>4.194</v>
      </c>
      <c r="P4237">
        <v>12.64</v>
      </c>
      <c r="Q4237">
        <v>4.1500000000000004</v>
      </c>
      <c r="R4237">
        <v>1.2</v>
      </c>
      <c r="S4237">
        <v>1.7</v>
      </c>
      <c r="T4237">
        <v>1.44</v>
      </c>
      <c r="U4237">
        <v>1464</v>
      </c>
      <c r="V4237">
        <v>2023.57</v>
      </c>
      <c r="W4237">
        <v>4620.72</v>
      </c>
      <c r="X4237">
        <v>10622</v>
      </c>
      <c r="Y4237">
        <v>1931.43</v>
      </c>
      <c r="Z4237">
        <v>16937.32</v>
      </c>
    </row>
    <row r="4238" spans="2:26" x14ac:dyDescent="0.25">
      <c r="B4238">
        <v>41947</v>
      </c>
      <c r="C4238">
        <v>339.24</v>
      </c>
      <c r="D4238">
        <v>4.4040999999999997</v>
      </c>
      <c r="E4238">
        <v>97.39</v>
      </c>
      <c r="F4238">
        <v>95.047799999999995</v>
      </c>
      <c r="G4238">
        <v>86.983999999999995</v>
      </c>
      <c r="H4238">
        <v>1076.5999999999999</v>
      </c>
      <c r="I4238">
        <v>1.2545999999999999</v>
      </c>
      <c r="J4238">
        <v>6.1151</v>
      </c>
      <c r="K4238">
        <v>429.72829999999999</v>
      </c>
      <c r="L4238" t="str">
        <v>#N/A N/A</v>
      </c>
      <c r="M4238" t="str">
        <v>#N/A N/A</v>
      </c>
      <c r="N4238">
        <v>1168.3900000000001</v>
      </c>
      <c r="O4238">
        <v>4.1289999999999996</v>
      </c>
      <c r="P4238">
        <v>12.744999999999999</v>
      </c>
      <c r="Q4238">
        <v>4.18</v>
      </c>
      <c r="R4238">
        <v>1.19</v>
      </c>
      <c r="S4238">
        <v>1.7</v>
      </c>
      <c r="T4238">
        <v>1.44</v>
      </c>
      <c r="U4238">
        <v>1484</v>
      </c>
      <c r="V4238">
        <v>2012.1</v>
      </c>
      <c r="W4238">
        <v>4623.6400000000003</v>
      </c>
      <c r="X4238">
        <v>10727.78</v>
      </c>
      <c r="Y4238">
        <v>1935.19</v>
      </c>
      <c r="Z4238">
        <v>16862.47</v>
      </c>
    </row>
    <row r="4239" spans="2:26" x14ac:dyDescent="0.25">
      <c r="B4239">
        <v>41946</v>
      </c>
      <c r="C4239">
        <v>332.11</v>
      </c>
      <c r="D4239">
        <v>4.3604000000000003</v>
      </c>
      <c r="E4239">
        <v>97.39</v>
      </c>
      <c r="F4239">
        <v>95.048100000000005</v>
      </c>
      <c r="G4239">
        <v>87.308999999999997</v>
      </c>
      <c r="H4239">
        <v>1072.6500000000001</v>
      </c>
      <c r="I4239">
        <v>1.2482</v>
      </c>
      <c r="J4239">
        <v>6.1188000000000002</v>
      </c>
      <c r="K4239">
        <v>433.26459999999997</v>
      </c>
      <c r="L4239" t="str">
        <v>#N/A N/A</v>
      </c>
      <c r="M4239" t="str">
        <v>#N/A N/A</v>
      </c>
      <c r="N4239">
        <v>1165.6300000000001</v>
      </c>
      <c r="O4239">
        <v>4.0460000000000003</v>
      </c>
      <c r="P4239">
        <v>13.015000000000001</v>
      </c>
      <c r="Q4239">
        <v>4.13</v>
      </c>
      <c r="R4239">
        <v>1.18</v>
      </c>
      <c r="S4239">
        <v>1.68</v>
      </c>
      <c r="T4239">
        <v>1.44</v>
      </c>
      <c r="U4239">
        <v>1456</v>
      </c>
      <c r="V4239">
        <v>2017.81</v>
      </c>
      <c r="W4239">
        <v>4638.91</v>
      </c>
      <c r="X4239">
        <v>10660.24</v>
      </c>
      <c r="Y4239">
        <v>1952.97</v>
      </c>
      <c r="Z4239">
        <v>16413.759999999998</v>
      </c>
    </row>
    <row r="4240" spans="2:26" x14ac:dyDescent="0.25">
      <c r="B4240">
        <v>41945</v>
      </c>
      <c r="C4240">
        <v>331.56</v>
      </c>
      <c r="D4240">
        <v>4.3784999999999998</v>
      </c>
      <c r="E4240">
        <v>97.36</v>
      </c>
      <c r="F4240">
        <v>94.9084</v>
      </c>
      <c r="G4240">
        <v>86.917000000000002</v>
      </c>
      <c r="H4240">
        <v>1068.45</v>
      </c>
      <c r="I4240">
        <v>1.2524999999999999</v>
      </c>
      <c r="J4240">
        <v>6.1128999999999998</v>
      </c>
      <c r="K4240">
        <v>434.80739999999997</v>
      </c>
      <c r="L4240" t="str">
        <v>#N/A N/A</v>
      </c>
      <c r="M4240" t="str">
        <v>#N/A N/A</v>
      </c>
      <c r="N4240">
        <v>1172.94</v>
      </c>
      <c r="O4240">
        <v>3.8730000000000002</v>
      </c>
      <c r="P4240">
        <v>13.065</v>
      </c>
      <c r="Q4240">
        <v>4.1500000000000004</v>
      </c>
      <c r="R4240">
        <v>1.18</v>
      </c>
      <c r="S4240">
        <v>1.68</v>
      </c>
      <c r="T4240">
        <v>1.44</v>
      </c>
      <c r="U4240">
        <v>1428</v>
      </c>
      <c r="V4240">
        <v>2018.05</v>
      </c>
      <c r="W4240">
        <v>4630.74</v>
      </c>
      <c r="X4240">
        <v>10755.8</v>
      </c>
      <c r="Y4240">
        <v>1964.43</v>
      </c>
      <c r="Z4240">
        <v>16413.759999999998</v>
      </c>
    </row>
    <row r="4241" spans="2:26" x14ac:dyDescent="0.25">
      <c r="B4241">
        <v>41944</v>
      </c>
      <c r="C4241">
        <v>331.56</v>
      </c>
      <c r="D4241">
        <v>4.3784999999999998</v>
      </c>
      <c r="E4241">
        <v>97.36</v>
      </c>
      <c r="F4241">
        <v>94.9084</v>
      </c>
      <c r="G4241">
        <v>86.917000000000002</v>
      </c>
      <c r="H4241">
        <v>1068.45</v>
      </c>
      <c r="I4241">
        <v>1.2524999999999999</v>
      </c>
      <c r="J4241">
        <v>6.1128999999999998</v>
      </c>
      <c r="K4241">
        <v>434.80739999999997</v>
      </c>
      <c r="L4241" t="str">
        <v>#N/A N/A</v>
      </c>
      <c r="M4241" t="str">
        <v>#N/A N/A</v>
      </c>
      <c r="N4241">
        <v>1172.94</v>
      </c>
      <c r="O4241">
        <v>3.8730000000000002</v>
      </c>
      <c r="P4241">
        <v>13.065</v>
      </c>
      <c r="Q4241">
        <v>4.1500000000000004</v>
      </c>
      <c r="R4241">
        <v>1.18</v>
      </c>
      <c r="S4241">
        <v>1.68</v>
      </c>
      <c r="T4241">
        <v>1.44</v>
      </c>
      <c r="U4241">
        <v>1428</v>
      </c>
      <c r="V4241">
        <v>2018.05</v>
      </c>
      <c r="W4241">
        <v>4630.74</v>
      </c>
      <c r="X4241">
        <v>10755.8</v>
      </c>
      <c r="Y4241">
        <v>1964.43</v>
      </c>
      <c r="Z4241">
        <v>16413.759999999998</v>
      </c>
    </row>
    <row r="4242" spans="2:26" x14ac:dyDescent="0.25">
      <c r="B4242">
        <v>41943</v>
      </c>
      <c r="C4242">
        <v>331.56</v>
      </c>
      <c r="D4242">
        <v>4.3784999999999998</v>
      </c>
      <c r="E4242">
        <v>97.35</v>
      </c>
      <c r="F4242">
        <v>94.9084</v>
      </c>
      <c r="G4242">
        <v>86.917000000000002</v>
      </c>
      <c r="H4242">
        <v>1068.45</v>
      </c>
      <c r="I4242">
        <v>1.2524999999999999</v>
      </c>
      <c r="J4242">
        <v>6.1128999999999998</v>
      </c>
      <c r="K4242">
        <v>434.80739999999997</v>
      </c>
      <c r="L4242" t="str">
        <v>#N/A N/A</v>
      </c>
      <c r="M4242" t="str">
        <v>#N/A N/A</v>
      </c>
      <c r="N4242">
        <v>1172.94</v>
      </c>
      <c r="O4242">
        <v>3.8730000000000002</v>
      </c>
      <c r="P4242">
        <v>13.065</v>
      </c>
      <c r="Q4242">
        <v>4.1500000000000004</v>
      </c>
      <c r="R4242">
        <v>1.18</v>
      </c>
      <c r="S4242">
        <v>1.68</v>
      </c>
      <c r="T4242">
        <v>1.44</v>
      </c>
      <c r="U4242">
        <v>1428</v>
      </c>
      <c r="V4242">
        <v>2018.05</v>
      </c>
      <c r="W4242">
        <v>4630.74</v>
      </c>
      <c r="X4242">
        <v>10755.8</v>
      </c>
      <c r="Y4242">
        <v>1964.43</v>
      </c>
      <c r="Z4242">
        <v>16413.759999999998</v>
      </c>
    </row>
    <row r="4243" spans="2:26" x14ac:dyDescent="0.25">
      <c r="B4243">
        <v>41942</v>
      </c>
      <c r="C4243">
        <v>336.06</v>
      </c>
      <c r="D4243">
        <v>4.4257999999999997</v>
      </c>
      <c r="E4243">
        <v>97.25</v>
      </c>
      <c r="F4243">
        <v>94.894400000000005</v>
      </c>
      <c r="G4243">
        <v>86.147000000000006</v>
      </c>
      <c r="H4243">
        <v>1055.5999999999999</v>
      </c>
      <c r="I4243">
        <v>1.2613000000000001</v>
      </c>
      <c r="J4243">
        <v>6.1154000000000002</v>
      </c>
      <c r="K4243">
        <v>438.64600000000002</v>
      </c>
      <c r="L4243" t="str">
        <v>#N/A N/A</v>
      </c>
      <c r="M4243" t="str">
        <v>#N/A N/A</v>
      </c>
      <c r="N4243">
        <v>1198.8499999999999</v>
      </c>
      <c r="O4243">
        <v>3.827</v>
      </c>
      <c r="P4243">
        <v>13.21</v>
      </c>
      <c r="Q4243">
        <v>4.2</v>
      </c>
      <c r="R4243">
        <v>1.17</v>
      </c>
      <c r="S4243">
        <v>1.68</v>
      </c>
      <c r="T4243">
        <v>1.44</v>
      </c>
      <c r="U4243">
        <v>1424</v>
      </c>
      <c r="V4243">
        <v>1994.65</v>
      </c>
      <c r="W4243">
        <v>4566.1400000000003</v>
      </c>
      <c r="X4243">
        <v>10628.88</v>
      </c>
      <c r="Y4243">
        <v>1958.93</v>
      </c>
      <c r="Z4243">
        <v>15658.2</v>
      </c>
    </row>
    <row r="4244" spans="2:26" x14ac:dyDescent="0.25">
      <c r="B4244">
        <v>41941</v>
      </c>
      <c r="C4244">
        <v>335.38</v>
      </c>
      <c r="D4244">
        <v>4.3958000000000004</v>
      </c>
      <c r="E4244">
        <v>97.19</v>
      </c>
      <c r="F4244">
        <v>94.874099999999999</v>
      </c>
      <c r="G4244">
        <v>85.951999999999998</v>
      </c>
      <c r="H4244">
        <v>1047.3</v>
      </c>
      <c r="I4244">
        <v>1.2632000000000001</v>
      </c>
      <c r="J4244">
        <v>6.1113999999999997</v>
      </c>
      <c r="K4244">
        <v>430.77089999999998</v>
      </c>
      <c r="L4244" t="str">
        <v>#N/A N/A</v>
      </c>
      <c r="M4244" t="str">
        <v>#N/A N/A</v>
      </c>
      <c r="N4244">
        <v>1212.1500000000001</v>
      </c>
      <c r="O4244">
        <v>3.7280000000000002</v>
      </c>
      <c r="P4244">
        <v>13.265000000000001</v>
      </c>
      <c r="Q4244">
        <v>4.17</v>
      </c>
      <c r="R4244">
        <v>1.17</v>
      </c>
      <c r="S4244">
        <v>1.67</v>
      </c>
      <c r="T4244">
        <v>1.45</v>
      </c>
      <c r="U4244">
        <v>1428</v>
      </c>
      <c r="V4244">
        <v>1982.3</v>
      </c>
      <c r="W4244">
        <v>4549.2299999999996</v>
      </c>
      <c r="X4244">
        <v>10724.15</v>
      </c>
      <c r="Y4244">
        <v>1961.17</v>
      </c>
      <c r="Z4244">
        <v>15553.91</v>
      </c>
    </row>
    <row r="4245" spans="2:26" x14ac:dyDescent="0.25">
      <c r="B4245">
        <v>41940</v>
      </c>
      <c r="C4245">
        <v>341.32</v>
      </c>
      <c r="D4245">
        <v>4.47</v>
      </c>
      <c r="E4245">
        <v>97.11</v>
      </c>
      <c r="F4245">
        <v>94.852000000000004</v>
      </c>
      <c r="G4245">
        <v>85.408000000000001</v>
      </c>
      <c r="H4245">
        <v>1049.5999999999999</v>
      </c>
      <c r="I4245">
        <v>1.2734000000000001</v>
      </c>
      <c r="J4245">
        <v>6.1135999999999999</v>
      </c>
      <c r="K4245">
        <v>422.56279999999998</v>
      </c>
      <c r="L4245" t="str">
        <v>#N/A N/A</v>
      </c>
      <c r="M4245" t="str">
        <v>#N/A N/A</v>
      </c>
      <c r="N4245">
        <v>1228.52</v>
      </c>
      <c r="O4245">
        <v>3.649</v>
      </c>
      <c r="P4245">
        <v>13.36</v>
      </c>
      <c r="Q4245">
        <v>4.24</v>
      </c>
      <c r="R4245">
        <v>1.17</v>
      </c>
      <c r="S4245">
        <v>1.68</v>
      </c>
      <c r="T4245">
        <v>1.45</v>
      </c>
      <c r="U4245">
        <v>1395</v>
      </c>
      <c r="V4245">
        <v>1985.05</v>
      </c>
      <c r="W4245">
        <v>4564.29</v>
      </c>
      <c r="X4245">
        <v>10548.83</v>
      </c>
      <c r="Y4245">
        <v>1925.68</v>
      </c>
      <c r="Z4245">
        <v>15329.91</v>
      </c>
    </row>
    <row r="4246" spans="2:26" x14ac:dyDescent="0.25">
      <c r="B4246">
        <v>41939</v>
      </c>
      <c r="C4246">
        <v>350.08</v>
      </c>
      <c r="D4246">
        <v>4.5054999999999996</v>
      </c>
      <c r="E4246">
        <v>97.06</v>
      </c>
      <c r="F4246">
        <v>94.844999999999999</v>
      </c>
      <c r="G4246">
        <v>85.495000000000005</v>
      </c>
      <c r="H4246">
        <v>1052.25</v>
      </c>
      <c r="I4246">
        <v>1.2698</v>
      </c>
      <c r="J4246">
        <v>6.1165000000000003</v>
      </c>
      <c r="K4246">
        <v>417.34649999999999</v>
      </c>
      <c r="L4246" t="str">
        <v>#N/A N/A</v>
      </c>
      <c r="M4246" t="str">
        <v>#N/A N/A</v>
      </c>
      <c r="N4246">
        <v>1226.6199999999999</v>
      </c>
      <c r="O4246">
        <v>3.5609999999999999</v>
      </c>
      <c r="P4246">
        <v>13.44</v>
      </c>
      <c r="Q4246">
        <v>4.2699999999999996</v>
      </c>
      <c r="R4246">
        <v>1.17</v>
      </c>
      <c r="S4246">
        <v>1.68</v>
      </c>
      <c r="T4246">
        <v>1.46</v>
      </c>
      <c r="U4246">
        <v>1285</v>
      </c>
      <c r="V4246">
        <v>1961.63</v>
      </c>
      <c r="W4246">
        <v>4485.93</v>
      </c>
      <c r="X4246">
        <v>10311.58</v>
      </c>
      <c r="Y4246">
        <v>1931.97</v>
      </c>
      <c r="Z4246">
        <v>15388.72</v>
      </c>
    </row>
    <row r="4247" spans="2:26" x14ac:dyDescent="0.25">
      <c r="B4247">
        <v>41938</v>
      </c>
      <c r="C4247">
        <v>350.08</v>
      </c>
      <c r="D4247">
        <v>4.5035999999999996</v>
      </c>
      <c r="E4247">
        <v>97.05</v>
      </c>
      <c r="F4247">
        <v>94.846800000000002</v>
      </c>
      <c r="G4247">
        <v>85.731999999999999</v>
      </c>
      <c r="H4247">
        <v>1057.5</v>
      </c>
      <c r="I4247">
        <v>1.2670999999999999</v>
      </c>
      <c r="J4247">
        <v>6.1166999999999998</v>
      </c>
      <c r="K4247">
        <v>429.2201</v>
      </c>
      <c r="L4247" t="str">
        <v>#N/A N/A</v>
      </c>
      <c r="M4247" t="str">
        <v>#N/A N/A</v>
      </c>
      <c r="N4247">
        <v>1231.01</v>
      </c>
      <c r="O4247">
        <v>3.6230000000000002</v>
      </c>
      <c r="P4247">
        <v>13.654999999999999</v>
      </c>
      <c r="Q4247">
        <v>4.25</v>
      </c>
      <c r="R4247">
        <v>1.17</v>
      </c>
      <c r="S4247">
        <v>1.67</v>
      </c>
      <c r="T4247">
        <v>1.47</v>
      </c>
      <c r="U4247">
        <v>1192</v>
      </c>
      <c r="V4247">
        <v>1964.58</v>
      </c>
      <c r="W4247">
        <v>4483.72</v>
      </c>
      <c r="X4247">
        <v>10391.64</v>
      </c>
      <c r="Y4247">
        <v>1925.69</v>
      </c>
      <c r="Z4247">
        <v>15291.64</v>
      </c>
    </row>
    <row r="4248" spans="2:26" x14ac:dyDescent="0.25">
      <c r="B4248">
        <v>41937</v>
      </c>
      <c r="C4248">
        <v>350.08</v>
      </c>
      <c r="D4248">
        <v>4.5035999999999996</v>
      </c>
      <c r="E4248">
        <v>97.05</v>
      </c>
      <c r="F4248">
        <v>94.846800000000002</v>
      </c>
      <c r="G4248">
        <v>85.731999999999999</v>
      </c>
      <c r="H4248">
        <v>1057.5</v>
      </c>
      <c r="I4248">
        <v>1.2670999999999999</v>
      </c>
      <c r="J4248">
        <v>6.1166999999999998</v>
      </c>
      <c r="K4248">
        <v>429.2201</v>
      </c>
      <c r="L4248" t="str">
        <v>#N/A N/A</v>
      </c>
      <c r="M4248" t="str">
        <v>#N/A N/A</v>
      </c>
      <c r="N4248">
        <v>1231.01</v>
      </c>
      <c r="O4248">
        <v>3.6230000000000002</v>
      </c>
      <c r="P4248">
        <v>13.654999999999999</v>
      </c>
      <c r="Q4248">
        <v>4.25</v>
      </c>
      <c r="R4248">
        <v>1.17</v>
      </c>
      <c r="S4248">
        <v>1.67</v>
      </c>
      <c r="T4248">
        <v>1.47</v>
      </c>
      <c r="U4248">
        <v>1192</v>
      </c>
      <c r="V4248">
        <v>1964.58</v>
      </c>
      <c r="W4248">
        <v>4483.72</v>
      </c>
      <c r="X4248">
        <v>10391.64</v>
      </c>
      <c r="Y4248">
        <v>1925.69</v>
      </c>
      <c r="Z4248">
        <v>15291.64</v>
      </c>
    </row>
    <row r="4249" spans="2:26" x14ac:dyDescent="0.25">
      <c r="B4249">
        <v>41936</v>
      </c>
      <c r="C4249">
        <v>350.08</v>
      </c>
      <c r="D4249">
        <v>4.5035999999999996</v>
      </c>
      <c r="E4249">
        <v>97.05</v>
      </c>
      <c r="F4249">
        <v>94.846800000000002</v>
      </c>
      <c r="G4249">
        <v>85.731999999999999</v>
      </c>
      <c r="H4249">
        <v>1057.5</v>
      </c>
      <c r="I4249">
        <v>1.2670999999999999</v>
      </c>
      <c r="J4249">
        <v>6.1166999999999998</v>
      </c>
      <c r="K4249">
        <v>429.2201</v>
      </c>
      <c r="L4249" t="str">
        <v>#N/A N/A</v>
      </c>
      <c r="M4249" t="str">
        <v>#N/A N/A</v>
      </c>
      <c r="N4249">
        <v>1231.01</v>
      </c>
      <c r="O4249">
        <v>3.6230000000000002</v>
      </c>
      <c r="P4249">
        <v>13.654999999999999</v>
      </c>
      <c r="Q4249">
        <v>4.25</v>
      </c>
      <c r="R4249">
        <v>1.17</v>
      </c>
      <c r="S4249">
        <v>1.67</v>
      </c>
      <c r="T4249">
        <v>1.47</v>
      </c>
      <c r="U4249">
        <v>1192</v>
      </c>
      <c r="V4249">
        <v>1964.58</v>
      </c>
      <c r="W4249">
        <v>4483.72</v>
      </c>
      <c r="X4249">
        <v>10391.64</v>
      </c>
      <c r="Y4249">
        <v>1925.69</v>
      </c>
      <c r="Z4249">
        <v>15291.64</v>
      </c>
    </row>
    <row r="4250" spans="2:26" x14ac:dyDescent="0.25">
      <c r="B4250">
        <v>41935</v>
      </c>
      <c r="C4250">
        <v>349.2</v>
      </c>
      <c r="D4250">
        <v>4.5144000000000002</v>
      </c>
      <c r="E4250">
        <v>97</v>
      </c>
      <c r="F4250">
        <v>94.846500000000006</v>
      </c>
      <c r="G4250">
        <v>85.843000000000004</v>
      </c>
      <c r="H4250">
        <v>1056.0999999999999</v>
      </c>
      <c r="I4250">
        <v>1.2645999999999999</v>
      </c>
      <c r="J4250">
        <v>6.1196999999999999</v>
      </c>
      <c r="K4250">
        <v>421.98880000000003</v>
      </c>
      <c r="L4250" t="str">
        <v>#N/A N/A</v>
      </c>
      <c r="M4250" t="str">
        <v>#N/A N/A</v>
      </c>
      <c r="N4250">
        <v>1231.8399999999999</v>
      </c>
      <c r="O4250">
        <v>3.6219999999999999</v>
      </c>
      <c r="P4250">
        <v>13.654999999999999</v>
      </c>
      <c r="Q4250">
        <v>4.24</v>
      </c>
      <c r="R4250">
        <v>1.17</v>
      </c>
      <c r="S4250">
        <v>1.67</v>
      </c>
      <c r="T4250">
        <v>1.47</v>
      </c>
      <c r="U4250">
        <v>1155</v>
      </c>
      <c r="V4250">
        <v>1950.82</v>
      </c>
      <c r="W4250">
        <v>4452.79</v>
      </c>
      <c r="X4250">
        <v>10438.86</v>
      </c>
      <c r="Y4250">
        <v>1931.65</v>
      </c>
      <c r="Z4250">
        <v>15138.96</v>
      </c>
    </row>
    <row r="4251" spans="2:26" x14ac:dyDescent="0.25">
      <c r="B4251">
        <v>41934</v>
      </c>
      <c r="C4251">
        <v>352.69</v>
      </c>
      <c r="D4251">
        <v>4.5742000000000003</v>
      </c>
      <c r="E4251">
        <v>96.91</v>
      </c>
      <c r="F4251">
        <v>94.818200000000004</v>
      </c>
      <c r="G4251">
        <v>85.741</v>
      </c>
      <c r="H4251">
        <v>1051.4000000000001</v>
      </c>
      <c r="I4251">
        <v>1.2648999999999999</v>
      </c>
      <c r="J4251">
        <v>6.1180000000000003</v>
      </c>
      <c r="K4251">
        <v>423.30290000000002</v>
      </c>
      <c r="L4251" t="str">
        <v>#N/A N/A</v>
      </c>
      <c r="M4251" t="str">
        <v>#N/A N/A</v>
      </c>
      <c r="N4251">
        <v>1241.27</v>
      </c>
      <c r="O4251">
        <v>3.6589999999999998</v>
      </c>
      <c r="P4251">
        <v>13.94</v>
      </c>
      <c r="Q4251">
        <v>4.3</v>
      </c>
      <c r="R4251">
        <v>1.17</v>
      </c>
      <c r="S4251">
        <v>1.67</v>
      </c>
      <c r="T4251">
        <v>1.46</v>
      </c>
      <c r="U4251">
        <v>1136</v>
      </c>
      <c r="V4251">
        <v>1927.11</v>
      </c>
      <c r="W4251">
        <v>4382.8500000000004</v>
      </c>
      <c r="X4251">
        <v>10426.89</v>
      </c>
      <c r="Y4251">
        <v>1936.97</v>
      </c>
      <c r="Z4251">
        <v>15195.77</v>
      </c>
    </row>
    <row r="4252" spans="2:26" x14ac:dyDescent="0.25">
      <c r="B4252">
        <v>41933</v>
      </c>
      <c r="C4252">
        <v>357.08</v>
      </c>
      <c r="D4252">
        <v>4.6166</v>
      </c>
      <c r="E4252">
        <v>96.87</v>
      </c>
      <c r="F4252">
        <v>94.770300000000006</v>
      </c>
      <c r="G4252">
        <v>85.302999999999997</v>
      </c>
      <c r="H4252">
        <v>1054.7</v>
      </c>
      <c r="I4252">
        <v>1.2716000000000001</v>
      </c>
      <c r="J4252">
        <v>6.1212</v>
      </c>
      <c r="K4252">
        <v>426.70740000000001</v>
      </c>
      <c r="L4252" t="str">
        <v>#N/A N/A</v>
      </c>
      <c r="M4252" t="str">
        <v>#N/A N/A</v>
      </c>
      <c r="N4252">
        <v>1248.7</v>
      </c>
      <c r="O4252">
        <v>3.7109999999999999</v>
      </c>
      <c r="P4252">
        <v>13.94</v>
      </c>
      <c r="Q4252">
        <v>4.3499999999999996</v>
      </c>
      <c r="R4252">
        <v>1.17</v>
      </c>
      <c r="S4252">
        <v>1.67</v>
      </c>
      <c r="T4252">
        <v>1.47</v>
      </c>
      <c r="U4252">
        <v>1090</v>
      </c>
      <c r="V4252">
        <v>1941.28</v>
      </c>
      <c r="W4252">
        <v>4419.4799999999996</v>
      </c>
      <c r="X4252">
        <v>10275.98</v>
      </c>
      <c r="Y4252">
        <v>1915.28</v>
      </c>
      <c r="Z4252">
        <v>14804.28</v>
      </c>
    </row>
    <row r="4253" spans="2:26" x14ac:dyDescent="0.25">
      <c r="B4253">
        <v>41932</v>
      </c>
      <c r="C4253">
        <v>357.8</v>
      </c>
      <c r="D4253">
        <v>4.7473000000000001</v>
      </c>
      <c r="E4253">
        <v>96.76</v>
      </c>
      <c r="F4253">
        <v>94.682500000000005</v>
      </c>
      <c r="G4253">
        <v>84.953000000000003</v>
      </c>
      <c r="H4253">
        <v>1059.75</v>
      </c>
      <c r="I4253">
        <v>1.28</v>
      </c>
      <c r="J4253">
        <v>6.1238000000000001</v>
      </c>
      <c r="K4253">
        <v>429.53649999999999</v>
      </c>
      <c r="L4253" t="str">
        <v>#N/A N/A</v>
      </c>
      <c r="M4253" t="str">
        <v>#N/A N/A</v>
      </c>
      <c r="N4253">
        <v>1246.9100000000001</v>
      </c>
      <c r="O4253">
        <v>3.67</v>
      </c>
      <c r="P4253">
        <v>14.22</v>
      </c>
      <c r="Q4253">
        <v>4.53</v>
      </c>
      <c r="R4253">
        <v>1.18</v>
      </c>
      <c r="S4253">
        <v>1.68</v>
      </c>
      <c r="T4253">
        <v>1.46</v>
      </c>
      <c r="U4253">
        <v>973</v>
      </c>
      <c r="V4253">
        <v>1904.01</v>
      </c>
      <c r="W4253">
        <v>4316.07</v>
      </c>
      <c r="X4253">
        <v>10295.52</v>
      </c>
      <c r="Y4253">
        <v>1930.06</v>
      </c>
      <c r="Z4253">
        <v>15111.23</v>
      </c>
    </row>
    <row r="4254" spans="2:26" x14ac:dyDescent="0.25">
      <c r="B4254">
        <v>41931</v>
      </c>
      <c r="C4254">
        <v>357.39</v>
      </c>
      <c r="D4254">
        <v>4.7679</v>
      </c>
      <c r="E4254">
        <v>96.74</v>
      </c>
      <c r="F4254">
        <v>94.653199999999998</v>
      </c>
      <c r="G4254">
        <v>85.11</v>
      </c>
      <c r="H4254">
        <v>1065.75</v>
      </c>
      <c r="I4254">
        <v>1.2761</v>
      </c>
      <c r="J4254">
        <v>6.1242000000000001</v>
      </c>
      <c r="K4254">
        <v>435.62720000000002</v>
      </c>
      <c r="L4254" t="str">
        <v>#N/A N/A</v>
      </c>
      <c r="M4254" t="str">
        <v>#N/A N/A</v>
      </c>
      <c r="N4254">
        <v>1238.32</v>
      </c>
      <c r="O4254">
        <v>3.766</v>
      </c>
      <c r="P4254">
        <v>14.355</v>
      </c>
      <c r="Q4254">
        <v>4.54</v>
      </c>
      <c r="R4254">
        <v>1.18</v>
      </c>
      <c r="S4254">
        <v>1.68</v>
      </c>
      <c r="T4254">
        <v>1.45</v>
      </c>
      <c r="U4254">
        <v>944</v>
      </c>
      <c r="V4254">
        <v>1886.76</v>
      </c>
      <c r="W4254">
        <v>4258.4399999999996</v>
      </c>
      <c r="X4254">
        <v>10234.02</v>
      </c>
      <c r="Y4254">
        <v>1900.66</v>
      </c>
      <c r="Z4254">
        <v>14532.51</v>
      </c>
    </row>
    <row r="4255" spans="2:26" x14ac:dyDescent="0.25">
      <c r="B4255">
        <v>41930</v>
      </c>
      <c r="C4255">
        <v>357.39</v>
      </c>
      <c r="D4255">
        <v>4.7679</v>
      </c>
      <c r="E4255">
        <v>96.74</v>
      </c>
      <c r="F4255">
        <v>94.653199999999998</v>
      </c>
      <c r="G4255">
        <v>85.11</v>
      </c>
      <c r="H4255">
        <v>1065.75</v>
      </c>
      <c r="I4255">
        <v>1.2761</v>
      </c>
      <c r="J4255">
        <v>6.1242000000000001</v>
      </c>
      <c r="K4255">
        <v>435.62720000000002</v>
      </c>
      <c r="L4255" t="str">
        <v>#N/A N/A</v>
      </c>
      <c r="M4255" t="str">
        <v>#N/A N/A</v>
      </c>
      <c r="N4255">
        <v>1238.32</v>
      </c>
      <c r="O4255">
        <v>3.766</v>
      </c>
      <c r="P4255">
        <v>14.355</v>
      </c>
      <c r="Q4255">
        <v>4.54</v>
      </c>
      <c r="R4255">
        <v>1.18</v>
      </c>
      <c r="S4255">
        <v>1.68</v>
      </c>
      <c r="T4255">
        <v>1.45</v>
      </c>
      <c r="U4255">
        <v>944</v>
      </c>
      <c r="V4255">
        <v>1886.76</v>
      </c>
      <c r="W4255">
        <v>4258.4399999999996</v>
      </c>
      <c r="X4255">
        <v>10234.02</v>
      </c>
      <c r="Y4255">
        <v>1900.66</v>
      </c>
      <c r="Z4255">
        <v>14532.51</v>
      </c>
    </row>
    <row r="4256" spans="2:26" x14ac:dyDescent="0.25">
      <c r="B4256">
        <v>41929</v>
      </c>
      <c r="C4256">
        <v>357.39</v>
      </c>
      <c r="D4256">
        <v>4.7679</v>
      </c>
      <c r="E4256">
        <v>96.72</v>
      </c>
      <c r="F4256">
        <v>94.653199999999998</v>
      </c>
      <c r="G4256">
        <v>85.11</v>
      </c>
      <c r="H4256">
        <v>1065.75</v>
      </c>
      <c r="I4256">
        <v>1.2761</v>
      </c>
      <c r="J4256">
        <v>6.1242000000000001</v>
      </c>
      <c r="K4256">
        <v>435.62720000000002</v>
      </c>
      <c r="L4256" t="str">
        <v>#N/A N/A</v>
      </c>
      <c r="M4256" t="str">
        <v>#N/A N/A</v>
      </c>
      <c r="N4256">
        <v>1238.32</v>
      </c>
      <c r="O4256">
        <v>3.766</v>
      </c>
      <c r="P4256">
        <v>14.355</v>
      </c>
      <c r="Q4256">
        <v>4.54</v>
      </c>
      <c r="R4256">
        <v>1.18</v>
      </c>
      <c r="S4256">
        <v>1.68</v>
      </c>
      <c r="T4256">
        <v>1.45</v>
      </c>
      <c r="U4256">
        <v>944</v>
      </c>
      <c r="V4256">
        <v>1886.76</v>
      </c>
      <c r="W4256">
        <v>4258.4399999999996</v>
      </c>
      <c r="X4256">
        <v>10234.02</v>
      </c>
      <c r="Y4256">
        <v>1900.66</v>
      </c>
      <c r="Z4256">
        <v>14532.51</v>
      </c>
    </row>
    <row r="4257" spans="2:26" x14ac:dyDescent="0.25">
      <c r="B4257">
        <v>41928</v>
      </c>
      <c r="C4257">
        <v>369.45</v>
      </c>
      <c r="D4257">
        <v>5</v>
      </c>
      <c r="E4257">
        <v>96.45</v>
      </c>
      <c r="F4257">
        <v>94.658500000000004</v>
      </c>
      <c r="G4257">
        <v>84.954999999999998</v>
      </c>
      <c r="H4257">
        <v>1061.5999999999999</v>
      </c>
      <c r="I4257">
        <v>1.2808999999999999</v>
      </c>
      <c r="J4257">
        <v>6.1233000000000004</v>
      </c>
      <c r="K4257">
        <v>429.15730000000002</v>
      </c>
      <c r="L4257" t="str">
        <v>#N/A N/A</v>
      </c>
      <c r="M4257" t="str">
        <v>#N/A N/A</v>
      </c>
      <c r="N4257">
        <v>1238.81</v>
      </c>
      <c r="O4257">
        <v>3.7959999999999998</v>
      </c>
      <c r="P4257">
        <v>14.925000000000001</v>
      </c>
      <c r="Q4257">
        <v>4.83</v>
      </c>
      <c r="R4257">
        <v>1.2</v>
      </c>
      <c r="S4257">
        <v>1.72</v>
      </c>
      <c r="T4257">
        <v>1.45</v>
      </c>
      <c r="U4257">
        <v>930</v>
      </c>
      <c r="V4257">
        <v>1862.76</v>
      </c>
      <c r="W4257">
        <v>4217.3900000000003</v>
      </c>
      <c r="X4257">
        <v>10185.549999999999</v>
      </c>
      <c r="Y4257">
        <v>1918.83</v>
      </c>
      <c r="Z4257">
        <v>14738.38</v>
      </c>
    </row>
    <row r="4258" spans="2:26" x14ac:dyDescent="0.25">
      <c r="B4258">
        <v>41927</v>
      </c>
      <c r="C4258">
        <v>372.15</v>
      </c>
      <c r="D4258">
        <v>5.0091000000000001</v>
      </c>
      <c r="E4258">
        <v>96.8</v>
      </c>
      <c r="F4258">
        <v>94.978999999999999</v>
      </c>
      <c r="G4258">
        <v>85.147000000000006</v>
      </c>
      <c r="H4258">
        <v>1062.9000000000001</v>
      </c>
      <c r="I4258">
        <v>1.2838000000000001</v>
      </c>
      <c r="J4258">
        <v>6.1258999999999997</v>
      </c>
      <c r="K4258">
        <v>431.91410000000002</v>
      </c>
      <c r="L4258" t="str">
        <v>#N/A N/A</v>
      </c>
      <c r="M4258" t="str">
        <v>#N/A N/A</v>
      </c>
      <c r="N4258">
        <v>1242.02</v>
      </c>
      <c r="O4258">
        <v>3.8</v>
      </c>
      <c r="P4258">
        <v>14.43</v>
      </c>
      <c r="Q4258">
        <v>4.91</v>
      </c>
      <c r="R4258">
        <v>1.17</v>
      </c>
      <c r="S4258">
        <v>1.69</v>
      </c>
      <c r="T4258">
        <v>1.44</v>
      </c>
      <c r="U4258">
        <v>935</v>
      </c>
      <c r="V4258">
        <v>1862.49</v>
      </c>
      <c r="W4258">
        <v>4215.32</v>
      </c>
      <c r="X4258">
        <v>10284.879999999999</v>
      </c>
      <c r="Y4258">
        <v>1925.91</v>
      </c>
      <c r="Z4258">
        <v>15073.52</v>
      </c>
    </row>
    <row r="4259" spans="2:26" x14ac:dyDescent="0.25">
      <c r="B4259">
        <v>41926</v>
      </c>
      <c r="C4259">
        <v>360.31</v>
      </c>
      <c r="D4259">
        <v>4.7854000000000001</v>
      </c>
      <c r="E4259">
        <v>97.11</v>
      </c>
      <c r="F4259">
        <v>95.059399999999997</v>
      </c>
      <c r="G4259">
        <v>85.822000000000003</v>
      </c>
      <c r="H4259">
        <v>1064.55</v>
      </c>
      <c r="I4259">
        <v>1.2658</v>
      </c>
      <c r="J4259">
        <v>6.1247999999999996</v>
      </c>
      <c r="K4259">
        <v>443.76990000000001</v>
      </c>
      <c r="L4259" t="str">
        <v>#N/A N/A</v>
      </c>
      <c r="M4259" t="str">
        <v>#N/A N/A</v>
      </c>
      <c r="N4259">
        <v>1232.83</v>
      </c>
      <c r="O4259">
        <v>3.8159999999999998</v>
      </c>
      <c r="P4259">
        <v>14.43</v>
      </c>
      <c r="Q4259">
        <v>4.66</v>
      </c>
      <c r="R4259">
        <v>1.1599999999999999</v>
      </c>
      <c r="S4259">
        <v>1.67</v>
      </c>
      <c r="T4259">
        <v>1.41</v>
      </c>
      <c r="U4259">
        <v>948</v>
      </c>
      <c r="V4259">
        <v>1877.7</v>
      </c>
      <c r="W4259">
        <v>4227.17</v>
      </c>
      <c r="X4259">
        <v>10254.790000000001</v>
      </c>
      <c r="Y4259">
        <v>1929.25</v>
      </c>
      <c r="Z4259">
        <v>14936.51</v>
      </c>
    </row>
    <row r="4260" spans="2:26" x14ac:dyDescent="0.25">
      <c r="B4260">
        <v>41925</v>
      </c>
      <c r="C4260">
        <v>350.01</v>
      </c>
      <c r="D4260">
        <v>4.6439000000000004</v>
      </c>
      <c r="E4260">
        <v>97.29</v>
      </c>
      <c r="F4260">
        <v>95.084999999999994</v>
      </c>
      <c r="G4260">
        <v>85.531999999999996</v>
      </c>
      <c r="H4260">
        <v>1067.8499999999999</v>
      </c>
      <c r="I4260">
        <v>1.2751999999999999</v>
      </c>
      <c r="J4260">
        <v>6.1262999999999996</v>
      </c>
      <c r="K4260">
        <v>445.73079999999999</v>
      </c>
      <c r="L4260" t="str">
        <v>#N/A N/A</v>
      </c>
      <c r="M4260" t="str">
        <v>#N/A N/A</v>
      </c>
      <c r="N4260">
        <v>1235.8699999999999</v>
      </c>
      <c r="O4260">
        <v>3.9159999999999999</v>
      </c>
      <c r="P4260">
        <v>14.435</v>
      </c>
      <c r="Q4260">
        <v>4.5</v>
      </c>
      <c r="R4260">
        <v>1.1399999999999999</v>
      </c>
      <c r="S4260">
        <v>1.64</v>
      </c>
      <c r="T4260">
        <v>1.4</v>
      </c>
      <c r="U4260">
        <v>954</v>
      </c>
      <c r="V4260">
        <v>1874.74</v>
      </c>
      <c r="W4260">
        <v>4213.66</v>
      </c>
      <c r="X4260">
        <v>10284.9</v>
      </c>
      <c r="Y4260">
        <v>1927.21</v>
      </c>
      <c r="Z4260">
        <v>15300.55</v>
      </c>
    </row>
    <row r="4261" spans="2:26" x14ac:dyDescent="0.25">
      <c r="B4261">
        <v>41924</v>
      </c>
      <c r="C4261">
        <v>350.01</v>
      </c>
      <c r="D4261">
        <v>4.6271000000000004</v>
      </c>
      <c r="E4261">
        <v>97.29</v>
      </c>
      <c r="F4261">
        <v>95.136300000000006</v>
      </c>
      <c r="G4261">
        <v>85.912000000000006</v>
      </c>
      <c r="H4261">
        <v>1070.45</v>
      </c>
      <c r="I4261">
        <v>1.2627999999999999</v>
      </c>
      <c r="J4261">
        <v>6.1308999999999996</v>
      </c>
      <c r="K4261">
        <v>445.92320000000001</v>
      </c>
      <c r="L4261" t="str">
        <v>#N/A N/A</v>
      </c>
      <c r="M4261" t="str">
        <v>#N/A N/A</v>
      </c>
      <c r="N4261">
        <v>1223.1600000000001</v>
      </c>
      <c r="O4261">
        <v>3.859</v>
      </c>
      <c r="P4261">
        <v>14.45</v>
      </c>
      <c r="Q4261">
        <v>4.5</v>
      </c>
      <c r="R4261">
        <v>1.1399999999999999</v>
      </c>
      <c r="S4261">
        <v>1.64</v>
      </c>
      <c r="T4261">
        <v>1.4</v>
      </c>
      <c r="U4261">
        <v>963</v>
      </c>
      <c r="V4261">
        <v>1906.13</v>
      </c>
      <c r="W4261">
        <v>4276.24</v>
      </c>
      <c r="X4261">
        <v>10301.459999999999</v>
      </c>
      <c r="Y4261">
        <v>1940.92</v>
      </c>
      <c r="Z4261">
        <v>15300.55</v>
      </c>
    </row>
    <row r="4262" spans="2:26" x14ac:dyDescent="0.25">
      <c r="B4262">
        <v>41923</v>
      </c>
      <c r="C4262">
        <v>350.01</v>
      </c>
      <c r="D4262">
        <v>4.6271000000000004</v>
      </c>
      <c r="E4262">
        <v>97.29</v>
      </c>
      <c r="F4262">
        <v>95.136300000000006</v>
      </c>
      <c r="G4262">
        <v>85.912000000000006</v>
      </c>
      <c r="H4262">
        <v>1070.45</v>
      </c>
      <c r="I4262">
        <v>1.2627999999999999</v>
      </c>
      <c r="J4262">
        <v>6.1308999999999996</v>
      </c>
      <c r="K4262">
        <v>445.92320000000001</v>
      </c>
      <c r="L4262" t="str">
        <v>#N/A N/A</v>
      </c>
      <c r="M4262" t="str">
        <v>#N/A N/A</v>
      </c>
      <c r="N4262">
        <v>1223.1600000000001</v>
      </c>
      <c r="O4262">
        <v>3.859</v>
      </c>
      <c r="P4262">
        <v>14.45</v>
      </c>
      <c r="Q4262">
        <v>4.5</v>
      </c>
      <c r="R4262">
        <v>1.1399999999999999</v>
      </c>
      <c r="S4262">
        <v>1.64</v>
      </c>
      <c r="T4262">
        <v>1.4</v>
      </c>
      <c r="U4262">
        <v>963</v>
      </c>
      <c r="V4262">
        <v>1906.13</v>
      </c>
      <c r="W4262">
        <v>4276.24</v>
      </c>
      <c r="X4262">
        <v>10301.459999999999</v>
      </c>
      <c r="Y4262">
        <v>1940.92</v>
      </c>
      <c r="Z4262">
        <v>15300.55</v>
      </c>
    </row>
    <row r="4263" spans="2:26" x14ac:dyDescent="0.25">
      <c r="B4263">
        <v>41922</v>
      </c>
      <c r="C4263">
        <v>350.01</v>
      </c>
      <c r="D4263">
        <v>4.6271000000000004</v>
      </c>
      <c r="E4263">
        <v>97.27</v>
      </c>
      <c r="F4263">
        <v>95.136300000000006</v>
      </c>
      <c r="G4263">
        <v>85.912000000000006</v>
      </c>
      <c r="H4263">
        <v>1070.45</v>
      </c>
      <c r="I4263">
        <v>1.2627999999999999</v>
      </c>
      <c r="J4263">
        <v>6.1308999999999996</v>
      </c>
      <c r="K4263">
        <v>445.92320000000001</v>
      </c>
      <c r="L4263" t="str">
        <v>#N/A N/A</v>
      </c>
      <c r="M4263" t="str">
        <v>#N/A N/A</v>
      </c>
      <c r="N4263">
        <v>1223.1600000000001</v>
      </c>
      <c r="O4263">
        <v>3.859</v>
      </c>
      <c r="P4263">
        <v>14.45</v>
      </c>
      <c r="Q4263">
        <v>4.5</v>
      </c>
      <c r="R4263">
        <v>1.1399999999999999</v>
      </c>
      <c r="S4263">
        <v>1.64</v>
      </c>
      <c r="T4263">
        <v>1.4</v>
      </c>
      <c r="U4263">
        <v>963</v>
      </c>
      <c r="V4263">
        <v>1906.13</v>
      </c>
      <c r="W4263">
        <v>4276.24</v>
      </c>
      <c r="X4263">
        <v>10301.459999999999</v>
      </c>
      <c r="Y4263">
        <v>1940.92</v>
      </c>
      <c r="Z4263">
        <v>15300.55</v>
      </c>
    </row>
    <row r="4264" spans="2:26" x14ac:dyDescent="0.25">
      <c r="B4264">
        <v>41921</v>
      </c>
      <c r="C4264">
        <v>342.64</v>
      </c>
      <c r="D4264">
        <v>4.5128000000000004</v>
      </c>
      <c r="E4264">
        <v>97.5</v>
      </c>
      <c r="F4264">
        <v>95.156499999999994</v>
      </c>
      <c r="G4264">
        <v>85.522000000000006</v>
      </c>
      <c r="H4264">
        <v>1074.2</v>
      </c>
      <c r="I4264">
        <v>1.2690999999999999</v>
      </c>
      <c r="J4264">
        <v>6.1304999999999996</v>
      </c>
      <c r="K4264">
        <v>445.90870000000001</v>
      </c>
      <c r="L4264" t="str">
        <v>#N/A N/A</v>
      </c>
      <c r="M4264" t="str">
        <v>#N/A N/A</v>
      </c>
      <c r="N4264">
        <v>1224.33</v>
      </c>
      <c r="O4264">
        <v>3.8450000000000002</v>
      </c>
      <c r="P4264">
        <v>14.47</v>
      </c>
      <c r="Q4264">
        <v>4.3600000000000003</v>
      </c>
      <c r="R4264">
        <v>1.1200000000000001</v>
      </c>
      <c r="S4264">
        <v>1.62</v>
      </c>
      <c r="T4264">
        <v>1.4</v>
      </c>
      <c r="U4264">
        <v>974</v>
      </c>
      <c r="V4264">
        <v>1928.21</v>
      </c>
      <c r="W4264">
        <v>4378.34</v>
      </c>
      <c r="X4264">
        <v>10483.5</v>
      </c>
      <c r="Y4264">
        <v>1965.25</v>
      </c>
      <c r="Z4264">
        <v>15478.93</v>
      </c>
    </row>
    <row r="4265" spans="2:26" x14ac:dyDescent="0.25">
      <c r="B4265">
        <v>41920</v>
      </c>
      <c r="C4265">
        <v>345.14</v>
      </c>
      <c r="D4265">
        <v>4.4878</v>
      </c>
      <c r="E4265">
        <v>97.54</v>
      </c>
      <c r="F4265">
        <v>95.1387</v>
      </c>
      <c r="G4265">
        <v>85.296999999999997</v>
      </c>
      <c r="H4265">
        <v>1074.1500000000001</v>
      </c>
      <c r="I4265">
        <v>1.2734000000000001</v>
      </c>
      <c r="J4265">
        <v>6.1387</v>
      </c>
      <c r="K4265">
        <v>450.0009</v>
      </c>
      <c r="L4265" t="str">
        <v>#N/A N/A</v>
      </c>
      <c r="M4265" t="str">
        <v>#N/A N/A</v>
      </c>
      <c r="N4265">
        <v>1221.1400000000001</v>
      </c>
      <c r="O4265">
        <v>3.855</v>
      </c>
      <c r="P4265">
        <v>14.455</v>
      </c>
      <c r="Q4265">
        <v>4.32</v>
      </c>
      <c r="R4265">
        <v>1.1200000000000001</v>
      </c>
      <c r="S4265">
        <v>1.61</v>
      </c>
      <c r="T4265">
        <v>1.4</v>
      </c>
      <c r="U4265">
        <v>991</v>
      </c>
      <c r="V4265">
        <v>1968.89</v>
      </c>
      <c r="W4265">
        <v>4468.59</v>
      </c>
      <c r="X4265">
        <v>10395.43</v>
      </c>
      <c r="Y4265">
        <v>1965.25</v>
      </c>
      <c r="Z4265">
        <v>15595.98</v>
      </c>
    </row>
    <row r="4266" spans="2:26" x14ac:dyDescent="0.25">
      <c r="B4266">
        <v>41919</v>
      </c>
      <c r="C4266">
        <v>346.37</v>
      </c>
      <c r="D4266">
        <v>4.4036999999999997</v>
      </c>
      <c r="E4266">
        <v>97.53</v>
      </c>
      <c r="F4266">
        <v>95.182199999999995</v>
      </c>
      <c r="G4266">
        <v>85.671999999999997</v>
      </c>
      <c r="H4266">
        <v>1066.05</v>
      </c>
      <c r="I4266">
        <v>1.2668999999999999</v>
      </c>
      <c r="J4266">
        <v>6.1394000000000002</v>
      </c>
      <c r="K4266">
        <v>444.22800000000001</v>
      </c>
      <c r="L4266" t="str">
        <v>#N/A N/A</v>
      </c>
      <c r="M4266" t="str">
        <v>#N/A N/A</v>
      </c>
      <c r="N4266">
        <v>1209.01</v>
      </c>
      <c r="O4266">
        <v>3.9569999999999999</v>
      </c>
      <c r="P4266">
        <v>14.455</v>
      </c>
      <c r="Q4266">
        <v>4.21</v>
      </c>
      <c r="R4266">
        <v>1.1100000000000001</v>
      </c>
      <c r="S4266">
        <v>1.59</v>
      </c>
      <c r="T4266">
        <v>1.4</v>
      </c>
      <c r="U4266">
        <v>1015</v>
      </c>
      <c r="V4266">
        <v>1935.1</v>
      </c>
      <c r="W4266">
        <v>4385.2</v>
      </c>
      <c r="X4266">
        <v>10469.209999999999</v>
      </c>
      <c r="Y4266">
        <v>1972.91</v>
      </c>
      <c r="Z4266">
        <v>15783.83</v>
      </c>
    </row>
    <row r="4267" spans="2:26" x14ac:dyDescent="0.25">
      <c r="B4267">
        <v>41918</v>
      </c>
      <c r="C4267">
        <v>340.69</v>
      </c>
      <c r="D4267">
        <v>4.3212000000000002</v>
      </c>
      <c r="E4267">
        <v>97.52</v>
      </c>
      <c r="F4267">
        <v>95.1845</v>
      </c>
      <c r="G4267">
        <v>85.927999999999997</v>
      </c>
      <c r="H4267">
        <v>1068.95</v>
      </c>
      <c r="I4267">
        <v>1.2655000000000001</v>
      </c>
      <c r="J4267">
        <v>6.1394000000000002</v>
      </c>
      <c r="K4267">
        <v>438.64030000000002</v>
      </c>
      <c r="L4267" t="str">
        <v>#N/A N/A</v>
      </c>
      <c r="M4267" t="str">
        <v>#N/A N/A</v>
      </c>
      <c r="N4267">
        <v>1207.3</v>
      </c>
      <c r="O4267">
        <v>3.8980000000000001</v>
      </c>
      <c r="P4267">
        <v>14.44</v>
      </c>
      <c r="Q4267">
        <v>4.1100000000000003</v>
      </c>
      <c r="R4267">
        <v>1.1000000000000001</v>
      </c>
      <c r="S4267">
        <v>1.59</v>
      </c>
      <c r="T4267">
        <v>1.39</v>
      </c>
      <c r="U4267">
        <v>1029</v>
      </c>
      <c r="V4267">
        <v>1964.82</v>
      </c>
      <c r="W4267">
        <v>4454.8</v>
      </c>
      <c r="X4267">
        <v>10409.719999999999</v>
      </c>
      <c r="Y4267">
        <v>1968.39</v>
      </c>
      <c r="Z4267">
        <v>15890.95</v>
      </c>
    </row>
    <row r="4268" spans="2:26" x14ac:dyDescent="0.25">
      <c r="B4268">
        <v>41917</v>
      </c>
      <c r="C4268">
        <v>339.72</v>
      </c>
      <c r="D4268">
        <v>4.3371000000000004</v>
      </c>
      <c r="E4268">
        <v>97.48</v>
      </c>
      <c r="F4268">
        <v>95.162899999999993</v>
      </c>
      <c r="G4268">
        <v>86.694000000000003</v>
      </c>
      <c r="H4268">
        <v>1061.5</v>
      </c>
      <c r="I4268">
        <v>1.2516</v>
      </c>
      <c r="J4268">
        <v>6.1394000000000002</v>
      </c>
      <c r="K4268">
        <v>431.1875</v>
      </c>
      <c r="L4268" t="str">
        <v>#N/A N/A</v>
      </c>
      <c r="M4268" t="str">
        <v>#N/A N/A</v>
      </c>
      <c r="N4268">
        <v>1191.42</v>
      </c>
      <c r="O4268">
        <v>4.0389999999999997</v>
      </c>
      <c r="P4268">
        <v>14.455</v>
      </c>
      <c r="Q4268">
        <v>4.1399999999999997</v>
      </c>
      <c r="R4268">
        <v>1.1100000000000001</v>
      </c>
      <c r="S4268">
        <v>1.59</v>
      </c>
      <c r="T4268">
        <v>1.38</v>
      </c>
      <c r="U4268">
        <v>1037</v>
      </c>
      <c r="V4268">
        <v>1967.9</v>
      </c>
      <c r="W4268">
        <v>4475.62</v>
      </c>
      <c r="X4268">
        <v>10348.530000000001</v>
      </c>
      <c r="Y4268">
        <v>1976.16</v>
      </c>
      <c r="Z4268">
        <v>15708.65</v>
      </c>
    </row>
    <row r="4269" spans="2:26" x14ac:dyDescent="0.25">
      <c r="B4269">
        <v>41916</v>
      </c>
      <c r="C4269">
        <v>339.72</v>
      </c>
      <c r="D4269">
        <v>4.3371000000000004</v>
      </c>
      <c r="E4269">
        <v>97.48</v>
      </c>
      <c r="F4269">
        <v>95.162899999999993</v>
      </c>
      <c r="G4269">
        <v>86.694000000000003</v>
      </c>
      <c r="H4269">
        <v>1061.5</v>
      </c>
      <c r="I4269">
        <v>1.2516</v>
      </c>
      <c r="J4269">
        <v>6.1394000000000002</v>
      </c>
      <c r="K4269">
        <v>431.1875</v>
      </c>
      <c r="L4269" t="str">
        <v>#N/A N/A</v>
      </c>
      <c r="M4269" t="str">
        <v>#N/A N/A</v>
      </c>
      <c r="N4269">
        <v>1191.42</v>
      </c>
      <c r="O4269">
        <v>4.0389999999999997</v>
      </c>
      <c r="P4269">
        <v>14.455</v>
      </c>
      <c r="Q4269">
        <v>4.1399999999999997</v>
      </c>
      <c r="R4269">
        <v>1.1100000000000001</v>
      </c>
      <c r="S4269">
        <v>1.59</v>
      </c>
      <c r="T4269">
        <v>1.38</v>
      </c>
      <c r="U4269">
        <v>1037</v>
      </c>
      <c r="V4269">
        <v>1967.9</v>
      </c>
      <c r="W4269">
        <v>4475.62</v>
      </c>
      <c r="X4269">
        <v>10348.530000000001</v>
      </c>
      <c r="Y4269">
        <v>1976.16</v>
      </c>
      <c r="Z4269">
        <v>15708.65</v>
      </c>
    </row>
    <row r="4270" spans="2:26" x14ac:dyDescent="0.25">
      <c r="B4270">
        <v>41915</v>
      </c>
      <c r="C4270">
        <v>339.72</v>
      </c>
      <c r="D4270">
        <v>4.3371000000000004</v>
      </c>
      <c r="E4270">
        <v>97.48</v>
      </c>
      <c r="F4270">
        <v>95.162899999999993</v>
      </c>
      <c r="G4270">
        <v>86.694000000000003</v>
      </c>
      <c r="H4270">
        <v>1061.5</v>
      </c>
      <c r="I4270">
        <v>1.2516</v>
      </c>
      <c r="J4270">
        <v>6.1394000000000002</v>
      </c>
      <c r="K4270">
        <v>431.1875</v>
      </c>
      <c r="L4270" t="str">
        <v>#N/A N/A</v>
      </c>
      <c r="M4270" t="str">
        <v>#N/A N/A</v>
      </c>
      <c r="N4270">
        <v>1191.42</v>
      </c>
      <c r="O4270">
        <v>4.0389999999999997</v>
      </c>
      <c r="P4270">
        <v>14.455</v>
      </c>
      <c r="Q4270">
        <v>4.1399999999999997</v>
      </c>
      <c r="R4270">
        <v>1.1100000000000001</v>
      </c>
      <c r="S4270">
        <v>1.59</v>
      </c>
      <c r="T4270">
        <v>1.38</v>
      </c>
      <c r="U4270">
        <v>1037</v>
      </c>
      <c r="V4270">
        <v>1967.9</v>
      </c>
      <c r="W4270">
        <v>4475.62</v>
      </c>
      <c r="X4270">
        <v>10348.530000000001</v>
      </c>
      <c r="Y4270">
        <v>1976.16</v>
      </c>
      <c r="Z4270">
        <v>15708.65</v>
      </c>
    </row>
    <row r="4271" spans="2:26" x14ac:dyDescent="0.25">
      <c r="B4271">
        <v>41914</v>
      </c>
      <c r="C4271">
        <v>337.56</v>
      </c>
      <c r="D4271">
        <v>4.4130000000000003</v>
      </c>
      <c r="E4271">
        <v>97.46</v>
      </c>
      <c r="F4271">
        <v>95.324799999999996</v>
      </c>
      <c r="G4271">
        <v>85.600999999999999</v>
      </c>
      <c r="H4271">
        <v>1061.4000000000001</v>
      </c>
      <c r="I4271">
        <v>1.2668999999999999</v>
      </c>
      <c r="J4271">
        <v>6.1394000000000002</v>
      </c>
      <c r="K4271">
        <v>424.73020000000002</v>
      </c>
      <c r="L4271" t="str">
        <v>#N/A N/A</v>
      </c>
      <c r="M4271" t="str">
        <v>#N/A N/A</v>
      </c>
      <c r="N4271">
        <v>1214.57</v>
      </c>
      <c r="O4271">
        <v>3.9319999999999999</v>
      </c>
      <c r="P4271">
        <v>14.455</v>
      </c>
      <c r="Q4271">
        <v>4.26</v>
      </c>
      <c r="R4271">
        <v>1.1200000000000001</v>
      </c>
      <c r="S4271">
        <v>1.62</v>
      </c>
      <c r="T4271">
        <v>1.39</v>
      </c>
      <c r="U4271">
        <v>1041</v>
      </c>
      <c r="V4271">
        <v>1946.17</v>
      </c>
      <c r="W4271">
        <v>4430.2</v>
      </c>
      <c r="X4271">
        <v>10310.4</v>
      </c>
      <c r="Y4271">
        <v>1976.16</v>
      </c>
      <c r="Z4271">
        <v>15661.99</v>
      </c>
    </row>
    <row r="4272" spans="2:26" x14ac:dyDescent="0.25">
      <c r="B4272">
        <v>41913</v>
      </c>
      <c r="C4272">
        <v>340.93</v>
      </c>
      <c r="D4272">
        <v>4.4215999999999998</v>
      </c>
      <c r="E4272">
        <v>97.51</v>
      </c>
      <c r="F4272">
        <v>95.377099999999999</v>
      </c>
      <c r="G4272">
        <v>85.971999999999994</v>
      </c>
      <c r="H4272">
        <v>1062.6500000000001</v>
      </c>
      <c r="I4272">
        <v>1.2623</v>
      </c>
      <c r="J4272">
        <v>6.1394000000000002</v>
      </c>
      <c r="K4272">
        <v>427.91590000000002</v>
      </c>
      <c r="L4272" t="str">
        <v>#N/A N/A</v>
      </c>
      <c r="M4272" t="str">
        <v>#N/A N/A</v>
      </c>
      <c r="N4272">
        <v>1213.82</v>
      </c>
      <c r="O4272">
        <v>4.0229999999999997</v>
      </c>
      <c r="P4272">
        <v>14.475</v>
      </c>
      <c r="Q4272">
        <v>4.28</v>
      </c>
      <c r="R4272">
        <v>1.1200000000000001</v>
      </c>
      <c r="S4272">
        <v>1.62</v>
      </c>
      <c r="T4272">
        <v>1.4</v>
      </c>
      <c r="U4272">
        <v>1055</v>
      </c>
      <c r="V4272">
        <v>1946.16</v>
      </c>
      <c r="W4272">
        <v>4422.09</v>
      </c>
      <c r="X4272">
        <v>10310.4</v>
      </c>
      <c r="Y4272">
        <v>1991.54</v>
      </c>
      <c r="Z4272">
        <v>16082.25</v>
      </c>
    </row>
    <row r="4273" spans="2:26" x14ac:dyDescent="0.25">
      <c r="B4273">
        <v>41912</v>
      </c>
      <c r="C4273">
        <v>333.62</v>
      </c>
      <c r="D4273">
        <v>4.4173</v>
      </c>
      <c r="E4273">
        <v>97.51</v>
      </c>
      <c r="F4273">
        <v>95.363100000000003</v>
      </c>
      <c r="G4273">
        <v>85.936000000000007</v>
      </c>
      <c r="H4273">
        <v>1055.1500000000001</v>
      </c>
      <c r="I4273">
        <v>1.2630999999999999</v>
      </c>
      <c r="J4273">
        <v>6.1394000000000002</v>
      </c>
      <c r="K4273">
        <v>432.97410000000002</v>
      </c>
      <c r="L4273" t="str">
        <v>#N/A N/A</v>
      </c>
      <c r="M4273" t="str">
        <v>#N/A N/A</v>
      </c>
      <c r="N4273">
        <v>1208.1500000000001</v>
      </c>
      <c r="O4273">
        <v>4.1210000000000004</v>
      </c>
      <c r="P4273">
        <v>14.475</v>
      </c>
      <c r="Q4273">
        <v>4.24</v>
      </c>
      <c r="R4273">
        <v>1.1200000000000001</v>
      </c>
      <c r="S4273">
        <v>1.63</v>
      </c>
      <c r="T4273">
        <v>1.39</v>
      </c>
      <c r="U4273">
        <v>1063</v>
      </c>
      <c r="V4273">
        <v>1972.29</v>
      </c>
      <c r="W4273">
        <v>4493.3900000000003</v>
      </c>
      <c r="X4273">
        <v>10310.4</v>
      </c>
      <c r="Y4273">
        <v>2020.09</v>
      </c>
      <c r="Z4273">
        <v>16173.52</v>
      </c>
    </row>
    <row r="4274" spans="2:26" x14ac:dyDescent="0.25">
      <c r="B4274">
        <v>41911</v>
      </c>
      <c r="C4274">
        <v>330.55</v>
      </c>
      <c r="D4274">
        <v>4.4980000000000002</v>
      </c>
      <c r="E4274">
        <v>97.57</v>
      </c>
      <c r="F4274">
        <v>95.354200000000006</v>
      </c>
      <c r="G4274">
        <v>85.590999999999994</v>
      </c>
      <c r="H4274">
        <v>1053.8</v>
      </c>
      <c r="I4274">
        <v>1.2685</v>
      </c>
      <c r="J4274">
        <v>6.1532999999999998</v>
      </c>
      <c r="K4274">
        <v>430.95030000000003</v>
      </c>
      <c r="L4274" t="str">
        <v>#N/A N/A</v>
      </c>
      <c r="M4274" t="str">
        <v>#N/A N/A</v>
      </c>
      <c r="N4274">
        <v>1215.81</v>
      </c>
      <c r="O4274">
        <v>4.1539999999999999</v>
      </c>
      <c r="P4274">
        <v>14.475</v>
      </c>
      <c r="Q4274">
        <v>4.3600000000000003</v>
      </c>
      <c r="R4274">
        <v>1.1200000000000001</v>
      </c>
      <c r="S4274">
        <v>1.62</v>
      </c>
      <c r="T4274">
        <v>1.34</v>
      </c>
      <c r="U4274">
        <v>1062</v>
      </c>
      <c r="V4274">
        <v>1977.8</v>
      </c>
      <c r="W4274">
        <v>4505.8500000000004</v>
      </c>
      <c r="X4274">
        <v>10439.030000000001</v>
      </c>
      <c r="Y4274">
        <v>2026.6</v>
      </c>
      <c r="Z4274">
        <v>16310.64</v>
      </c>
    </row>
    <row r="4275" spans="2:26" x14ac:dyDescent="0.25">
      <c r="B4275">
        <v>41910</v>
      </c>
      <c r="C4275">
        <v>317.7</v>
      </c>
      <c r="D4275">
        <v>4.3977000000000004</v>
      </c>
      <c r="E4275">
        <v>97.74</v>
      </c>
      <c r="F4275">
        <v>95.429199999999994</v>
      </c>
      <c r="G4275">
        <v>85.64</v>
      </c>
      <c r="H4275">
        <v>1044.3</v>
      </c>
      <c r="I4275">
        <v>1.2684</v>
      </c>
      <c r="J4275">
        <v>6.1271000000000004</v>
      </c>
      <c r="K4275">
        <v>434.0745</v>
      </c>
      <c r="L4275" t="str">
        <v>#N/A N/A</v>
      </c>
      <c r="M4275" t="str">
        <v>#N/A N/A</v>
      </c>
      <c r="N4275">
        <v>1218.3800000000001</v>
      </c>
      <c r="O4275">
        <v>3.984</v>
      </c>
      <c r="P4275">
        <v>14.55</v>
      </c>
      <c r="Q4275">
        <v>4.25</v>
      </c>
      <c r="R4275">
        <v>1.1000000000000001</v>
      </c>
      <c r="S4275">
        <v>1.6</v>
      </c>
      <c r="T4275">
        <v>1.33</v>
      </c>
      <c r="U4275">
        <v>1049</v>
      </c>
      <c r="V4275">
        <v>1982.85</v>
      </c>
      <c r="W4275">
        <v>4512.1899999999996</v>
      </c>
      <c r="X4275">
        <v>10584.29</v>
      </c>
      <c r="Y4275">
        <v>2031.64</v>
      </c>
      <c r="Z4275">
        <v>16229.86</v>
      </c>
    </row>
    <row r="4276" spans="2:26" x14ac:dyDescent="0.25">
      <c r="B4276">
        <v>41909</v>
      </c>
      <c r="C4276">
        <v>317.7</v>
      </c>
      <c r="D4276">
        <v>4.3977000000000004</v>
      </c>
      <c r="E4276">
        <v>97.74</v>
      </c>
      <c r="F4276">
        <v>95.429199999999994</v>
      </c>
      <c r="G4276">
        <v>85.64</v>
      </c>
      <c r="H4276">
        <v>1044.3</v>
      </c>
      <c r="I4276">
        <v>1.2684</v>
      </c>
      <c r="J4276">
        <v>6.1271000000000004</v>
      </c>
      <c r="K4276">
        <v>434.0745</v>
      </c>
      <c r="L4276" t="str">
        <v>#N/A N/A</v>
      </c>
      <c r="M4276" t="str">
        <v>#N/A N/A</v>
      </c>
      <c r="N4276">
        <v>1218.3800000000001</v>
      </c>
      <c r="O4276">
        <v>3.984</v>
      </c>
      <c r="P4276">
        <v>14.55</v>
      </c>
      <c r="Q4276">
        <v>4.25</v>
      </c>
      <c r="R4276">
        <v>1.1000000000000001</v>
      </c>
      <c r="S4276">
        <v>1.6</v>
      </c>
      <c r="T4276">
        <v>1.33</v>
      </c>
      <c r="U4276">
        <v>1049</v>
      </c>
      <c r="V4276">
        <v>1982.85</v>
      </c>
      <c r="W4276">
        <v>4512.1899999999996</v>
      </c>
      <c r="X4276">
        <v>10584.29</v>
      </c>
      <c r="Y4276">
        <v>2031.64</v>
      </c>
      <c r="Z4276">
        <v>16229.86</v>
      </c>
    </row>
    <row r="4277" spans="2:26" x14ac:dyDescent="0.25">
      <c r="B4277">
        <v>41908</v>
      </c>
      <c r="C4277">
        <v>317.7</v>
      </c>
      <c r="D4277">
        <v>4.3977000000000004</v>
      </c>
      <c r="E4277">
        <v>97.72</v>
      </c>
      <c r="F4277">
        <v>95.429199999999994</v>
      </c>
      <c r="G4277">
        <v>85.64</v>
      </c>
      <c r="H4277">
        <v>1044.3</v>
      </c>
      <c r="I4277">
        <v>1.2684</v>
      </c>
      <c r="J4277">
        <v>6.1271000000000004</v>
      </c>
      <c r="K4277">
        <v>434.0745</v>
      </c>
      <c r="L4277" t="str">
        <v>#N/A N/A</v>
      </c>
      <c r="M4277" t="str">
        <v>#N/A N/A</v>
      </c>
      <c r="N4277">
        <v>1218.3800000000001</v>
      </c>
      <c r="O4277">
        <v>3.984</v>
      </c>
      <c r="P4277">
        <v>14.55</v>
      </c>
      <c r="Q4277">
        <v>4.25</v>
      </c>
      <c r="R4277">
        <v>1.1000000000000001</v>
      </c>
      <c r="S4277">
        <v>1.6</v>
      </c>
      <c r="T4277">
        <v>1.33</v>
      </c>
      <c r="U4277">
        <v>1049</v>
      </c>
      <c r="V4277">
        <v>1982.85</v>
      </c>
      <c r="W4277">
        <v>4512.1899999999996</v>
      </c>
      <c r="X4277">
        <v>10584.29</v>
      </c>
      <c r="Y4277">
        <v>2031.64</v>
      </c>
      <c r="Z4277">
        <v>16229.86</v>
      </c>
    </row>
    <row r="4278" spans="2:26" x14ac:dyDescent="0.25">
      <c r="B4278">
        <v>41907</v>
      </c>
      <c r="C4278">
        <v>316.87</v>
      </c>
      <c r="D4278">
        <v>4.3259999999999996</v>
      </c>
      <c r="E4278">
        <v>97.86</v>
      </c>
      <c r="F4278">
        <v>95.520600000000002</v>
      </c>
      <c r="G4278">
        <v>85.194999999999993</v>
      </c>
      <c r="H4278">
        <v>1042.6500000000001</v>
      </c>
      <c r="I4278">
        <v>1.2750999999999999</v>
      </c>
      <c r="J4278">
        <v>6.1365999999999996</v>
      </c>
      <c r="K4278">
        <v>430.19589999999999</v>
      </c>
      <c r="L4278" t="str">
        <v>#N/A N/A</v>
      </c>
      <c r="M4278" t="str">
        <v>#N/A N/A</v>
      </c>
      <c r="N4278">
        <v>1221.58</v>
      </c>
      <c r="O4278">
        <v>3.9710000000000001</v>
      </c>
      <c r="P4278">
        <v>14.595000000000001</v>
      </c>
      <c r="Q4278">
        <v>4.18</v>
      </c>
      <c r="R4278">
        <v>1.08</v>
      </c>
      <c r="S4278">
        <v>1.58</v>
      </c>
      <c r="T4278">
        <v>1.34</v>
      </c>
      <c r="U4278">
        <v>1038</v>
      </c>
      <c r="V4278">
        <v>1965.99</v>
      </c>
      <c r="W4278">
        <v>4466.75</v>
      </c>
      <c r="X4278">
        <v>10640.09</v>
      </c>
      <c r="Y4278">
        <v>2034.11</v>
      </c>
      <c r="Z4278">
        <v>16374.14</v>
      </c>
    </row>
    <row r="4279" spans="2:26" x14ac:dyDescent="0.25">
      <c r="B4279">
        <v>41906</v>
      </c>
      <c r="C4279">
        <v>311.39999999999998</v>
      </c>
      <c r="D4279">
        <v>4.22</v>
      </c>
      <c r="E4279">
        <v>97.95</v>
      </c>
      <c r="F4279">
        <v>95.520799999999994</v>
      </c>
      <c r="G4279">
        <v>85.037000000000006</v>
      </c>
      <c r="H4279">
        <v>1039.95</v>
      </c>
      <c r="I4279">
        <v>1.278</v>
      </c>
      <c r="J4279">
        <v>6.1342999999999996</v>
      </c>
      <c r="K4279">
        <v>434.60120000000001</v>
      </c>
      <c r="L4279" t="str">
        <v>#N/A N/A</v>
      </c>
      <c r="M4279" t="str">
        <v>#N/A N/A</v>
      </c>
      <c r="N4279">
        <v>1217.0899999999999</v>
      </c>
      <c r="O4279">
        <v>3.911</v>
      </c>
      <c r="P4279">
        <v>14.595000000000001</v>
      </c>
      <c r="Q4279">
        <v>4.03</v>
      </c>
      <c r="R4279">
        <v>1.07</v>
      </c>
      <c r="S4279">
        <v>1.56</v>
      </c>
      <c r="T4279">
        <v>1.33</v>
      </c>
      <c r="U4279">
        <v>1056</v>
      </c>
      <c r="V4279">
        <v>1998.3</v>
      </c>
      <c r="W4279">
        <v>4555.22</v>
      </c>
      <c r="X4279">
        <v>10716.76</v>
      </c>
      <c r="Y4279">
        <v>2035.64</v>
      </c>
      <c r="Z4279">
        <v>16167.45</v>
      </c>
    </row>
    <row r="4280" spans="2:26" x14ac:dyDescent="0.25">
      <c r="B4280">
        <v>41905</v>
      </c>
      <c r="C4280">
        <v>318.27999999999997</v>
      </c>
      <c r="D4280">
        <v>4.2007000000000003</v>
      </c>
      <c r="E4280">
        <v>98</v>
      </c>
      <c r="F4280">
        <v>95.5381</v>
      </c>
      <c r="G4280">
        <v>84.658000000000001</v>
      </c>
      <c r="H4280">
        <v>1040.05</v>
      </c>
      <c r="I4280">
        <v>1.2847</v>
      </c>
      <c r="J4280">
        <v>6.1383999999999999</v>
      </c>
      <c r="K4280">
        <v>431.28719999999998</v>
      </c>
      <c r="L4280" t="str">
        <v>#N/A N/A</v>
      </c>
      <c r="M4280" t="str">
        <v>#N/A N/A</v>
      </c>
      <c r="N4280">
        <v>1223.42</v>
      </c>
      <c r="O4280">
        <v>3.8159999999999998</v>
      </c>
      <c r="P4280">
        <v>14.595000000000001</v>
      </c>
      <c r="Q4280">
        <v>3.97</v>
      </c>
      <c r="R4280">
        <v>1.06</v>
      </c>
      <c r="S4280">
        <v>1.56</v>
      </c>
      <c r="T4280">
        <v>1.33</v>
      </c>
      <c r="U4280">
        <v>1073</v>
      </c>
      <c r="V4280">
        <v>1982.77</v>
      </c>
      <c r="W4280">
        <v>4508.6899999999996</v>
      </c>
      <c r="X4280">
        <v>10568.8</v>
      </c>
      <c r="Y4280">
        <v>2028.91</v>
      </c>
      <c r="Z4280">
        <v>16205.9</v>
      </c>
    </row>
    <row r="4281" spans="2:26" x14ac:dyDescent="0.25">
      <c r="B4281">
        <v>41904</v>
      </c>
      <c r="C4281">
        <v>316.35000000000002</v>
      </c>
      <c r="D4281">
        <v>4.1299000000000001</v>
      </c>
      <c r="E4281">
        <v>98.08</v>
      </c>
      <c r="F4281">
        <v>95.554299999999998</v>
      </c>
      <c r="G4281">
        <v>84.751999999999995</v>
      </c>
      <c r="H4281">
        <v>1040.8</v>
      </c>
      <c r="I4281">
        <v>1.2848999999999999</v>
      </c>
      <c r="J4281">
        <v>6.1407999999999996</v>
      </c>
      <c r="K4281">
        <v>434.14789999999999</v>
      </c>
      <c r="L4281" t="str">
        <v>#N/A N/A</v>
      </c>
      <c r="M4281" t="str">
        <v>#N/A N/A</v>
      </c>
      <c r="N4281">
        <v>1215.08</v>
      </c>
      <c r="O4281">
        <v>3.85</v>
      </c>
      <c r="P4281">
        <v>14.595000000000001</v>
      </c>
      <c r="Q4281">
        <v>3.88</v>
      </c>
      <c r="R4281">
        <v>1.05</v>
      </c>
      <c r="S4281">
        <v>1.55</v>
      </c>
      <c r="T4281">
        <v>1.32</v>
      </c>
      <c r="U4281">
        <v>1077</v>
      </c>
      <c r="V4281">
        <v>1994.29</v>
      </c>
      <c r="W4281">
        <v>4527.6899999999996</v>
      </c>
      <c r="X4281">
        <v>10597.3</v>
      </c>
      <c r="Y4281">
        <v>2039.27</v>
      </c>
      <c r="Z4281">
        <v>16205.9</v>
      </c>
    </row>
    <row r="4282" spans="2:26" x14ac:dyDescent="0.25">
      <c r="B4282">
        <v>41903</v>
      </c>
      <c r="C4282">
        <v>315.45</v>
      </c>
      <c r="D4282">
        <v>4.0898000000000003</v>
      </c>
      <c r="E4282">
        <v>98.11</v>
      </c>
      <c r="F4282">
        <v>95.574700000000007</v>
      </c>
      <c r="G4282">
        <v>84.734999999999999</v>
      </c>
      <c r="H4282">
        <v>1044.5999999999999</v>
      </c>
      <c r="I4282">
        <v>1.2828999999999999</v>
      </c>
      <c r="J4282">
        <v>6.1405000000000003</v>
      </c>
      <c r="K4282">
        <v>441.00110000000001</v>
      </c>
      <c r="L4282" t="str">
        <v>#N/A N/A</v>
      </c>
      <c r="M4282" t="str">
        <v>#N/A N/A</v>
      </c>
      <c r="N4282">
        <v>1215.7</v>
      </c>
      <c r="O4282">
        <v>3.8370000000000002</v>
      </c>
      <c r="P4282">
        <v>13.16</v>
      </c>
      <c r="Q4282">
        <v>3.82</v>
      </c>
      <c r="R4282">
        <v>1.05</v>
      </c>
      <c r="S4282">
        <v>1.54</v>
      </c>
      <c r="T4282">
        <v>1.32</v>
      </c>
      <c r="U4282">
        <v>1075</v>
      </c>
      <c r="V4282">
        <v>2010.4</v>
      </c>
      <c r="W4282">
        <v>4579.79</v>
      </c>
      <c r="X4282">
        <v>10783.33</v>
      </c>
      <c r="Y4282">
        <v>2053.8200000000002</v>
      </c>
      <c r="Z4282">
        <v>16321.17</v>
      </c>
    </row>
    <row r="4283" spans="2:26" x14ac:dyDescent="0.25">
      <c r="B4283">
        <v>41902</v>
      </c>
      <c r="C4283">
        <v>315.45</v>
      </c>
      <c r="D4283">
        <v>4.0898000000000003</v>
      </c>
      <c r="E4283">
        <v>98.11</v>
      </c>
      <c r="F4283">
        <v>95.574700000000007</v>
      </c>
      <c r="G4283">
        <v>84.734999999999999</v>
      </c>
      <c r="H4283">
        <v>1044.5999999999999</v>
      </c>
      <c r="I4283">
        <v>1.2828999999999999</v>
      </c>
      <c r="J4283">
        <v>6.1405000000000003</v>
      </c>
      <c r="K4283">
        <v>441.00110000000001</v>
      </c>
      <c r="L4283" t="str">
        <v>#N/A N/A</v>
      </c>
      <c r="M4283" t="str">
        <v>#N/A N/A</v>
      </c>
      <c r="N4283">
        <v>1215.7</v>
      </c>
      <c r="O4283">
        <v>3.8370000000000002</v>
      </c>
      <c r="P4283">
        <v>13.16</v>
      </c>
      <c r="Q4283">
        <v>3.82</v>
      </c>
      <c r="R4283">
        <v>1.05</v>
      </c>
      <c r="S4283">
        <v>1.54</v>
      </c>
      <c r="T4283">
        <v>1.32</v>
      </c>
      <c r="U4283">
        <v>1075</v>
      </c>
      <c r="V4283">
        <v>2010.4</v>
      </c>
      <c r="W4283">
        <v>4579.79</v>
      </c>
      <c r="X4283">
        <v>10783.33</v>
      </c>
      <c r="Y4283">
        <v>2053.8200000000002</v>
      </c>
      <c r="Z4283">
        <v>16321.17</v>
      </c>
    </row>
    <row r="4284" spans="2:26" x14ac:dyDescent="0.25">
      <c r="B4284">
        <v>41901</v>
      </c>
      <c r="C4284">
        <v>315.45</v>
      </c>
      <c r="D4284">
        <v>4.0898000000000003</v>
      </c>
      <c r="E4284">
        <v>98.08</v>
      </c>
      <c r="F4284">
        <v>95.574700000000007</v>
      </c>
      <c r="G4284">
        <v>84.734999999999999</v>
      </c>
      <c r="H4284">
        <v>1044.5999999999999</v>
      </c>
      <c r="I4284">
        <v>1.2828999999999999</v>
      </c>
      <c r="J4284">
        <v>6.1405000000000003</v>
      </c>
      <c r="K4284">
        <v>441.00110000000001</v>
      </c>
      <c r="L4284" t="str">
        <v>#N/A N/A</v>
      </c>
      <c r="M4284" t="str">
        <v>#N/A N/A</v>
      </c>
      <c r="N4284">
        <v>1215.7</v>
      </c>
      <c r="O4284">
        <v>3.8370000000000002</v>
      </c>
      <c r="P4284">
        <v>13.16</v>
      </c>
      <c r="Q4284">
        <v>3.82</v>
      </c>
      <c r="R4284">
        <v>1.05</v>
      </c>
      <c r="S4284">
        <v>1.54</v>
      </c>
      <c r="T4284">
        <v>1.32</v>
      </c>
      <c r="U4284">
        <v>1075</v>
      </c>
      <c r="V4284">
        <v>2010.4</v>
      </c>
      <c r="W4284">
        <v>4579.79</v>
      </c>
      <c r="X4284">
        <v>10783.33</v>
      </c>
      <c r="Y4284">
        <v>2053.8200000000002</v>
      </c>
      <c r="Z4284">
        <v>16321.17</v>
      </c>
    </row>
    <row r="4285" spans="2:26" x14ac:dyDescent="0.25">
      <c r="B4285">
        <v>41900</v>
      </c>
      <c r="C4285">
        <v>315.8</v>
      </c>
      <c r="D4285">
        <v>4.0871000000000004</v>
      </c>
      <c r="E4285">
        <v>98.08</v>
      </c>
      <c r="F4285">
        <v>95.5762</v>
      </c>
      <c r="G4285">
        <v>84.322999999999993</v>
      </c>
      <c r="H4285">
        <v>1043.3499999999999</v>
      </c>
      <c r="I4285">
        <v>1.2923</v>
      </c>
      <c r="J4285">
        <v>6.1416000000000004</v>
      </c>
      <c r="K4285">
        <v>441.57130000000001</v>
      </c>
      <c r="L4285" t="str">
        <v>#N/A N/A</v>
      </c>
      <c r="M4285" t="str">
        <v>#N/A N/A</v>
      </c>
      <c r="N4285">
        <v>1225.1500000000001</v>
      </c>
      <c r="O4285">
        <v>3.91</v>
      </c>
      <c r="P4285">
        <v>14.595000000000001</v>
      </c>
      <c r="Q4285">
        <v>3.82</v>
      </c>
      <c r="R4285">
        <v>1.05</v>
      </c>
      <c r="S4285">
        <v>1.55</v>
      </c>
      <c r="T4285">
        <v>1.32</v>
      </c>
      <c r="U4285">
        <v>1089</v>
      </c>
      <c r="V4285">
        <v>2011.36</v>
      </c>
      <c r="W4285">
        <v>4593.43</v>
      </c>
      <c r="X4285">
        <v>10799.43</v>
      </c>
      <c r="Y4285">
        <v>2047.74</v>
      </c>
      <c r="Z4285">
        <v>16067.57</v>
      </c>
    </row>
    <row r="4286" spans="2:26" x14ac:dyDescent="0.25">
      <c r="B4286">
        <v>41899</v>
      </c>
      <c r="C4286">
        <v>315.05</v>
      </c>
      <c r="D4286">
        <v>4.1463999999999999</v>
      </c>
      <c r="E4286">
        <v>98.09</v>
      </c>
      <c r="F4286">
        <v>95.5702</v>
      </c>
      <c r="G4286">
        <v>84.344999999999999</v>
      </c>
      <c r="H4286">
        <v>1034.8499999999999</v>
      </c>
      <c r="I4286">
        <v>1.2865</v>
      </c>
      <c r="J4286">
        <v>6.1397000000000004</v>
      </c>
      <c r="K4286">
        <v>442.88979999999998</v>
      </c>
      <c r="L4286" t="str">
        <v>#N/A N/A</v>
      </c>
      <c r="M4286" t="str">
        <v>#N/A N/A</v>
      </c>
      <c r="N4286">
        <v>1223.51</v>
      </c>
      <c r="O4286">
        <v>4.0129999999999999</v>
      </c>
      <c r="P4286">
        <v>14.595000000000001</v>
      </c>
      <c r="Q4286">
        <v>3.9</v>
      </c>
      <c r="R4286">
        <v>1.06</v>
      </c>
      <c r="S4286">
        <v>1.56</v>
      </c>
      <c r="T4286">
        <v>1.31</v>
      </c>
      <c r="U4286">
        <v>1124</v>
      </c>
      <c r="V4286">
        <v>2001.57</v>
      </c>
      <c r="W4286">
        <v>4562.1899999999996</v>
      </c>
      <c r="X4286">
        <v>10893.01</v>
      </c>
      <c r="Y4286">
        <v>2062.61</v>
      </c>
      <c r="Z4286">
        <v>15888.67</v>
      </c>
    </row>
    <row r="4287" spans="2:26" x14ac:dyDescent="0.25">
      <c r="B4287">
        <v>41898</v>
      </c>
      <c r="C4287">
        <v>313.3</v>
      </c>
      <c r="D4287">
        <v>4.1664000000000003</v>
      </c>
      <c r="E4287">
        <v>98.09</v>
      </c>
      <c r="F4287">
        <v>95.572999999999993</v>
      </c>
      <c r="G4287">
        <v>84.073999999999998</v>
      </c>
      <c r="H4287">
        <v>1036.75</v>
      </c>
      <c r="I4287">
        <v>1.296</v>
      </c>
      <c r="J4287">
        <v>6.1463999999999999</v>
      </c>
      <c r="K4287">
        <v>444.00549999999998</v>
      </c>
      <c r="L4287" t="str">
        <v>#N/A N/A</v>
      </c>
      <c r="M4287" t="str">
        <v>#N/A N/A</v>
      </c>
      <c r="N4287">
        <v>1235.55</v>
      </c>
      <c r="O4287">
        <v>3.9950000000000001</v>
      </c>
      <c r="P4287">
        <v>14.645</v>
      </c>
      <c r="Q4287">
        <v>3.95</v>
      </c>
      <c r="R4287">
        <v>1.06</v>
      </c>
      <c r="S4287">
        <v>1.56</v>
      </c>
      <c r="T4287">
        <v>1.32</v>
      </c>
      <c r="U4287">
        <v>1150</v>
      </c>
      <c r="V4287">
        <v>1998.98</v>
      </c>
      <c r="W4287">
        <v>4552.76</v>
      </c>
      <c r="X4287">
        <v>10718.01</v>
      </c>
      <c r="Y4287">
        <v>2042.92</v>
      </c>
      <c r="Z4287">
        <v>15911.53</v>
      </c>
    </row>
    <row r="4288" spans="2:26" x14ac:dyDescent="0.25">
      <c r="B4288">
        <v>41897</v>
      </c>
      <c r="C4288">
        <v>311.48</v>
      </c>
      <c r="D4288">
        <v>4.1195000000000004</v>
      </c>
      <c r="E4288">
        <v>98.1</v>
      </c>
      <c r="F4288">
        <v>95.552700000000002</v>
      </c>
      <c r="G4288">
        <v>84.263999999999996</v>
      </c>
      <c r="H4288">
        <v>1037.95</v>
      </c>
      <c r="I4288">
        <v>1.294</v>
      </c>
      <c r="J4288">
        <v>6.1416000000000004</v>
      </c>
      <c r="K4288">
        <v>443.85989999999998</v>
      </c>
      <c r="L4288" t="str">
        <v>#N/A N/A</v>
      </c>
      <c r="M4288" t="str">
        <v>#N/A N/A</v>
      </c>
      <c r="N4288">
        <v>1233.22</v>
      </c>
      <c r="O4288">
        <v>3.931</v>
      </c>
      <c r="P4288">
        <v>12.83</v>
      </c>
      <c r="Q4288">
        <v>3.9</v>
      </c>
      <c r="R4288">
        <v>1.06</v>
      </c>
      <c r="S4288">
        <v>1.55</v>
      </c>
      <c r="T4288">
        <v>1.32</v>
      </c>
      <c r="U4288">
        <v>1173</v>
      </c>
      <c r="V4288">
        <v>1984.13</v>
      </c>
      <c r="W4288">
        <v>4518.8999999999996</v>
      </c>
      <c r="X4288">
        <v>10834.73</v>
      </c>
      <c r="Y4288">
        <v>2035.82</v>
      </c>
      <c r="Z4288">
        <v>15948.29</v>
      </c>
    </row>
    <row r="4289" spans="2:26" x14ac:dyDescent="0.25">
      <c r="B4289">
        <v>41896</v>
      </c>
      <c r="C4289">
        <v>305.25</v>
      </c>
      <c r="D4289">
        <v>4.0739000000000001</v>
      </c>
      <c r="E4289">
        <v>98.1</v>
      </c>
      <c r="F4289">
        <v>95.541300000000007</v>
      </c>
      <c r="G4289">
        <v>84.24</v>
      </c>
      <c r="H4289">
        <v>1035.3499999999999</v>
      </c>
      <c r="I4289">
        <v>1.2963</v>
      </c>
      <c r="J4289">
        <v>6.1351000000000004</v>
      </c>
      <c r="K4289">
        <v>442.73500000000001</v>
      </c>
      <c r="L4289" t="str">
        <v>#N/A N/A</v>
      </c>
      <c r="M4289" t="str">
        <v>#N/A N/A</v>
      </c>
      <c r="N4289">
        <v>1229.6500000000001</v>
      </c>
      <c r="O4289">
        <v>3.8570000000000002</v>
      </c>
      <c r="P4289">
        <v>12.83</v>
      </c>
      <c r="Q4289">
        <v>3.86</v>
      </c>
      <c r="R4289">
        <v>1.05</v>
      </c>
      <c r="S4289">
        <v>1.55</v>
      </c>
      <c r="T4289">
        <v>1.31</v>
      </c>
      <c r="U4289">
        <v>1181</v>
      </c>
      <c r="V4289">
        <v>1985.54</v>
      </c>
      <c r="W4289">
        <v>4567.6000000000004</v>
      </c>
      <c r="X4289">
        <v>11014.69</v>
      </c>
      <c r="Y4289">
        <v>2041.86</v>
      </c>
      <c r="Z4289">
        <v>15948.29</v>
      </c>
    </row>
    <row r="4290" spans="2:26" x14ac:dyDescent="0.25">
      <c r="B4290">
        <v>41895</v>
      </c>
      <c r="C4290">
        <v>305.25</v>
      </c>
      <c r="D4290">
        <v>4.0739000000000001</v>
      </c>
      <c r="E4290">
        <v>98.1</v>
      </c>
      <c r="F4290">
        <v>95.541300000000007</v>
      </c>
      <c r="G4290">
        <v>84.24</v>
      </c>
      <c r="H4290">
        <v>1035.3499999999999</v>
      </c>
      <c r="I4290">
        <v>1.2963</v>
      </c>
      <c r="J4290">
        <v>6.1351000000000004</v>
      </c>
      <c r="K4290">
        <v>442.73500000000001</v>
      </c>
      <c r="L4290" t="str">
        <v>#N/A N/A</v>
      </c>
      <c r="M4290" t="str">
        <v>#N/A N/A</v>
      </c>
      <c r="N4290">
        <v>1229.6500000000001</v>
      </c>
      <c r="O4290">
        <v>3.8570000000000002</v>
      </c>
      <c r="P4290">
        <v>12.83</v>
      </c>
      <c r="Q4290">
        <v>3.86</v>
      </c>
      <c r="R4290">
        <v>1.05</v>
      </c>
      <c r="S4290">
        <v>1.55</v>
      </c>
      <c r="T4290">
        <v>1.31</v>
      </c>
      <c r="U4290">
        <v>1181</v>
      </c>
      <c r="V4290">
        <v>1985.54</v>
      </c>
      <c r="W4290">
        <v>4567.6000000000004</v>
      </c>
      <c r="X4290">
        <v>11014.69</v>
      </c>
      <c r="Y4290">
        <v>2041.86</v>
      </c>
      <c r="Z4290">
        <v>15948.29</v>
      </c>
    </row>
    <row r="4291" spans="2:26" x14ac:dyDescent="0.25">
      <c r="B4291">
        <v>41894</v>
      </c>
      <c r="C4291">
        <v>305.25</v>
      </c>
      <c r="D4291">
        <v>4.0739000000000001</v>
      </c>
      <c r="E4291">
        <v>98.1</v>
      </c>
      <c r="F4291">
        <v>95.541300000000007</v>
      </c>
      <c r="G4291">
        <v>84.24</v>
      </c>
      <c r="H4291">
        <v>1035.3499999999999</v>
      </c>
      <c r="I4291">
        <v>1.2963</v>
      </c>
      <c r="J4291">
        <v>6.1351000000000004</v>
      </c>
      <c r="K4291">
        <v>442.73500000000001</v>
      </c>
      <c r="L4291" t="str">
        <v>#N/A N/A</v>
      </c>
      <c r="M4291" t="str">
        <v>#N/A N/A</v>
      </c>
      <c r="N4291">
        <v>1229.6500000000001</v>
      </c>
      <c r="O4291">
        <v>3.8570000000000002</v>
      </c>
      <c r="P4291">
        <v>12.83</v>
      </c>
      <c r="Q4291">
        <v>3.86</v>
      </c>
      <c r="R4291">
        <v>1.05</v>
      </c>
      <c r="S4291">
        <v>1.55</v>
      </c>
      <c r="T4291">
        <v>1.31</v>
      </c>
      <c r="U4291">
        <v>1181</v>
      </c>
      <c r="V4291">
        <v>1985.54</v>
      </c>
      <c r="W4291">
        <v>4567.6000000000004</v>
      </c>
      <c r="X4291">
        <v>11014.69</v>
      </c>
      <c r="Y4291">
        <v>2041.86</v>
      </c>
      <c r="Z4291">
        <v>15948.29</v>
      </c>
    </row>
    <row r="4292" spans="2:26" x14ac:dyDescent="0.25">
      <c r="B4292">
        <v>41893</v>
      </c>
      <c r="C4292">
        <v>305.73</v>
      </c>
      <c r="D4292">
        <v>4.0975000000000001</v>
      </c>
      <c r="E4292">
        <v>98.12</v>
      </c>
      <c r="F4292">
        <v>95.577600000000004</v>
      </c>
      <c r="G4292">
        <v>84.298000000000002</v>
      </c>
      <c r="H4292">
        <v>1035.95</v>
      </c>
      <c r="I4292">
        <v>1.2925</v>
      </c>
      <c r="J4292">
        <v>6.1303000000000001</v>
      </c>
      <c r="K4292">
        <v>452.98849999999999</v>
      </c>
      <c r="L4292" t="str">
        <v>#N/A N/A</v>
      </c>
      <c r="M4292" t="str">
        <v>#N/A N/A</v>
      </c>
      <c r="N4292">
        <v>1240.92</v>
      </c>
      <c r="O4292">
        <v>3.823</v>
      </c>
      <c r="P4292">
        <v>12.824999999999999</v>
      </c>
      <c r="Q4292">
        <v>3.87</v>
      </c>
      <c r="R4292">
        <v>1.05</v>
      </c>
      <c r="S4292">
        <v>1.55</v>
      </c>
      <c r="T4292">
        <v>1.33</v>
      </c>
      <c r="U4292">
        <v>1186</v>
      </c>
      <c r="V4292">
        <v>1997.45</v>
      </c>
      <c r="W4292">
        <v>4591.8100000000004</v>
      </c>
      <c r="X4292">
        <v>11032.91</v>
      </c>
      <c r="Y4292">
        <v>2034.16</v>
      </c>
      <c r="Z4292">
        <v>15909.2</v>
      </c>
    </row>
    <row r="4293" spans="2:26" x14ac:dyDescent="0.25">
      <c r="B4293">
        <v>41892</v>
      </c>
      <c r="C4293">
        <v>307.33</v>
      </c>
      <c r="D4293">
        <v>4.0791000000000004</v>
      </c>
      <c r="E4293">
        <v>98.24</v>
      </c>
      <c r="F4293">
        <v>95.577399999999997</v>
      </c>
      <c r="G4293">
        <v>84.283000000000001</v>
      </c>
      <c r="H4293">
        <v>1024.2</v>
      </c>
      <c r="I4293">
        <v>1.2917000000000001</v>
      </c>
      <c r="J4293">
        <v>6.13</v>
      </c>
      <c r="K4293">
        <v>449.87150000000003</v>
      </c>
      <c r="L4293" t="str">
        <v>#N/A N/A</v>
      </c>
      <c r="M4293" t="str">
        <v>#N/A N/A</v>
      </c>
      <c r="N4293">
        <v>1249.77</v>
      </c>
      <c r="O4293">
        <v>3.9540000000000002</v>
      </c>
      <c r="P4293">
        <v>12.84</v>
      </c>
      <c r="Q4293">
        <v>3.83</v>
      </c>
      <c r="R4293">
        <v>1.05</v>
      </c>
      <c r="S4293">
        <v>1.55</v>
      </c>
      <c r="T4293">
        <v>1.33</v>
      </c>
      <c r="U4293">
        <v>1197</v>
      </c>
      <c r="V4293">
        <v>1995.69</v>
      </c>
      <c r="W4293">
        <v>4586.5200000000004</v>
      </c>
      <c r="X4293">
        <v>11117.89</v>
      </c>
      <c r="Y4293">
        <v>2049.41</v>
      </c>
      <c r="Z4293">
        <v>15788.78</v>
      </c>
    </row>
    <row r="4294" spans="2:26" x14ac:dyDescent="0.25">
      <c r="B4294">
        <v>41891</v>
      </c>
      <c r="C4294">
        <v>307.56</v>
      </c>
      <c r="D4294">
        <v>4.0246000000000004</v>
      </c>
      <c r="E4294">
        <v>98.3</v>
      </c>
      <c r="F4294">
        <v>95.621099999999998</v>
      </c>
      <c r="G4294">
        <v>84.278000000000006</v>
      </c>
      <c r="H4294">
        <v>1024.2</v>
      </c>
      <c r="I4294">
        <v>1.2937000000000001</v>
      </c>
      <c r="J4294">
        <v>6.1367000000000003</v>
      </c>
      <c r="K4294">
        <v>452.9821</v>
      </c>
      <c r="L4294" t="str">
        <v>#N/A N/A</v>
      </c>
      <c r="M4294" t="str">
        <v>#N/A N/A</v>
      </c>
      <c r="N4294">
        <v>1255.47</v>
      </c>
      <c r="O4294">
        <v>3.984</v>
      </c>
      <c r="P4294">
        <v>12.77</v>
      </c>
      <c r="Q4294">
        <v>3.75</v>
      </c>
      <c r="R4294">
        <v>1.04</v>
      </c>
      <c r="S4294">
        <v>1.53</v>
      </c>
      <c r="T4294">
        <v>1.33</v>
      </c>
      <c r="U4294">
        <v>1197</v>
      </c>
      <c r="V4294">
        <v>1988.44</v>
      </c>
      <c r="W4294">
        <v>4552.29</v>
      </c>
      <c r="X4294">
        <v>11408.67</v>
      </c>
      <c r="Y4294">
        <v>2049.41</v>
      </c>
      <c r="Z4294">
        <v>15749.15</v>
      </c>
    </row>
    <row r="4295" spans="2:26" x14ac:dyDescent="0.25">
      <c r="B4295">
        <v>41890</v>
      </c>
      <c r="C4295">
        <v>305.45</v>
      </c>
      <c r="D4295">
        <v>4.0171000000000001</v>
      </c>
      <c r="E4295">
        <v>98.34</v>
      </c>
      <c r="F4295">
        <v>95.585499999999996</v>
      </c>
      <c r="G4295">
        <v>84.231999999999999</v>
      </c>
      <c r="H4295">
        <v>1024.2</v>
      </c>
      <c r="I4295">
        <v>1.2895000000000001</v>
      </c>
      <c r="J4295">
        <v>6.1414</v>
      </c>
      <c r="K4295">
        <v>454.13670000000002</v>
      </c>
      <c r="L4295" t="str">
        <v>#N/A N/A</v>
      </c>
      <c r="M4295" t="str">
        <v>#N/A N/A</v>
      </c>
      <c r="N4295">
        <v>1255.45</v>
      </c>
      <c r="O4295">
        <v>3.8759999999999999</v>
      </c>
      <c r="P4295">
        <v>12.765000000000001</v>
      </c>
      <c r="Q4295">
        <v>3.74</v>
      </c>
      <c r="R4295">
        <v>1.03</v>
      </c>
      <c r="S4295">
        <v>1.53</v>
      </c>
      <c r="T4295">
        <v>1.34</v>
      </c>
      <c r="U4295">
        <v>1166</v>
      </c>
      <c r="V4295">
        <v>2001.54</v>
      </c>
      <c r="W4295">
        <v>4592.29</v>
      </c>
      <c r="X4295">
        <v>11408.67</v>
      </c>
      <c r="Y4295">
        <v>2049.41</v>
      </c>
      <c r="Z4295">
        <v>15705.11</v>
      </c>
    </row>
    <row r="4296" spans="2:26" x14ac:dyDescent="0.25">
      <c r="B4296">
        <v>41889</v>
      </c>
      <c r="C4296">
        <v>300.93</v>
      </c>
      <c r="D4296">
        <v>4.0130999999999997</v>
      </c>
      <c r="E4296">
        <v>98.37</v>
      </c>
      <c r="F4296">
        <v>95.543499999999995</v>
      </c>
      <c r="G4296">
        <v>83.739000000000004</v>
      </c>
      <c r="H4296">
        <v>1024.2</v>
      </c>
      <c r="I4296">
        <v>1.2950999999999999</v>
      </c>
      <c r="J4296">
        <v>6.1414</v>
      </c>
      <c r="K4296">
        <v>456.45929999999998</v>
      </c>
      <c r="L4296" t="str">
        <v>#N/A N/A</v>
      </c>
      <c r="M4296" t="str">
        <v>#N/A N/A</v>
      </c>
      <c r="N4296">
        <v>1268.81</v>
      </c>
      <c r="O4296">
        <v>3.7930000000000001</v>
      </c>
      <c r="P4296">
        <v>12.77</v>
      </c>
      <c r="Q4296">
        <v>3.76</v>
      </c>
      <c r="R4296">
        <v>1.03</v>
      </c>
      <c r="S4296">
        <v>1.53</v>
      </c>
      <c r="T4296">
        <v>1.34</v>
      </c>
      <c r="U4296">
        <v>1155</v>
      </c>
      <c r="V4296">
        <v>2007.71</v>
      </c>
      <c r="W4296">
        <v>4582.8999999999996</v>
      </c>
      <c r="X4296">
        <v>11368.34</v>
      </c>
      <c r="Y4296">
        <v>2049.41</v>
      </c>
      <c r="Z4296">
        <v>15668.68</v>
      </c>
    </row>
    <row r="4297" spans="2:26" x14ac:dyDescent="0.25">
      <c r="B4297">
        <v>41888</v>
      </c>
      <c r="C4297">
        <v>300.93</v>
      </c>
      <c r="D4297">
        <v>4.0130999999999997</v>
      </c>
      <c r="E4297">
        <v>98.37</v>
      </c>
      <c r="F4297">
        <v>95.543499999999995</v>
      </c>
      <c r="G4297">
        <v>83.739000000000004</v>
      </c>
      <c r="H4297">
        <v>1024.2</v>
      </c>
      <c r="I4297">
        <v>1.2950999999999999</v>
      </c>
      <c r="J4297">
        <v>6.1414</v>
      </c>
      <c r="K4297">
        <v>456.45929999999998</v>
      </c>
      <c r="L4297" t="str">
        <v>#N/A N/A</v>
      </c>
      <c r="M4297" t="str">
        <v>#N/A N/A</v>
      </c>
      <c r="N4297">
        <v>1268.81</v>
      </c>
      <c r="O4297">
        <v>3.7930000000000001</v>
      </c>
      <c r="P4297">
        <v>12.77</v>
      </c>
      <c r="Q4297">
        <v>3.76</v>
      </c>
      <c r="R4297">
        <v>1.03</v>
      </c>
      <c r="S4297">
        <v>1.53</v>
      </c>
      <c r="T4297">
        <v>1.34</v>
      </c>
      <c r="U4297">
        <v>1155</v>
      </c>
      <c r="V4297">
        <v>2007.71</v>
      </c>
      <c r="W4297">
        <v>4582.8999999999996</v>
      </c>
      <c r="X4297">
        <v>11368.34</v>
      </c>
      <c r="Y4297">
        <v>2049.41</v>
      </c>
      <c r="Z4297">
        <v>15668.68</v>
      </c>
    </row>
    <row r="4298" spans="2:26" x14ac:dyDescent="0.25">
      <c r="B4298">
        <v>41887</v>
      </c>
      <c r="C4298">
        <v>300.93</v>
      </c>
      <c r="D4298">
        <v>4.0130999999999997</v>
      </c>
      <c r="E4298">
        <v>98.36</v>
      </c>
      <c r="F4298">
        <v>95.543499999999995</v>
      </c>
      <c r="G4298">
        <v>83.739000000000004</v>
      </c>
      <c r="H4298">
        <v>1024.2</v>
      </c>
      <c r="I4298">
        <v>1.2950999999999999</v>
      </c>
      <c r="J4298">
        <v>6.1414</v>
      </c>
      <c r="K4298">
        <v>456.45929999999998</v>
      </c>
      <c r="L4298" t="str">
        <v>#N/A N/A</v>
      </c>
      <c r="M4298" t="str">
        <v>#N/A N/A</v>
      </c>
      <c r="N4298">
        <v>1268.81</v>
      </c>
      <c r="O4298">
        <v>3.7930000000000001</v>
      </c>
      <c r="P4298">
        <v>12.77</v>
      </c>
      <c r="Q4298">
        <v>3.76</v>
      </c>
      <c r="R4298">
        <v>1.03</v>
      </c>
      <c r="S4298">
        <v>1.53</v>
      </c>
      <c r="T4298">
        <v>1.34</v>
      </c>
      <c r="U4298">
        <v>1155</v>
      </c>
      <c r="V4298">
        <v>2007.71</v>
      </c>
      <c r="W4298">
        <v>4582.8999999999996</v>
      </c>
      <c r="X4298">
        <v>11368.34</v>
      </c>
      <c r="Y4298">
        <v>2049.41</v>
      </c>
      <c r="Z4298">
        <v>15668.68</v>
      </c>
    </row>
    <row r="4299" spans="2:26" x14ac:dyDescent="0.25">
      <c r="B4299">
        <v>41886</v>
      </c>
      <c r="C4299">
        <v>299.75</v>
      </c>
      <c r="D4299">
        <v>3.9619</v>
      </c>
      <c r="E4299">
        <v>98.42</v>
      </c>
      <c r="F4299">
        <v>95.551699999999997</v>
      </c>
      <c r="G4299">
        <v>83.82</v>
      </c>
      <c r="H4299">
        <v>1019</v>
      </c>
      <c r="I4299">
        <v>1.2944</v>
      </c>
      <c r="J4299">
        <v>6.1383999999999999</v>
      </c>
      <c r="K4299">
        <v>455.6472</v>
      </c>
      <c r="L4299" t="str">
        <v>#N/A N/A</v>
      </c>
      <c r="M4299" t="str">
        <v>#N/A N/A</v>
      </c>
      <c r="N4299">
        <v>1261.67</v>
      </c>
      <c r="O4299">
        <v>3.819</v>
      </c>
      <c r="P4299">
        <v>12.77</v>
      </c>
      <c r="Q4299">
        <v>3.68</v>
      </c>
      <c r="R4299">
        <v>1.03</v>
      </c>
      <c r="S4299">
        <v>1.52</v>
      </c>
      <c r="T4299">
        <v>1.33</v>
      </c>
      <c r="U4299">
        <v>1147</v>
      </c>
      <c r="V4299">
        <v>1997.65</v>
      </c>
      <c r="W4299">
        <v>4562.29</v>
      </c>
      <c r="X4299">
        <v>11386.38</v>
      </c>
      <c r="Y4299">
        <v>2056.2600000000002</v>
      </c>
      <c r="Z4299">
        <v>15676.18</v>
      </c>
    </row>
    <row r="4300" spans="2:26" x14ac:dyDescent="0.25">
      <c r="B4300">
        <v>41885</v>
      </c>
      <c r="C4300">
        <v>304.48</v>
      </c>
      <c r="D4300">
        <v>3.9432999999999998</v>
      </c>
      <c r="E4300">
        <v>98.45</v>
      </c>
      <c r="F4300">
        <v>95.554199999999994</v>
      </c>
      <c r="G4300">
        <v>82.864999999999995</v>
      </c>
      <c r="H4300">
        <v>1019.75</v>
      </c>
      <c r="I4300">
        <v>1.3149999999999999</v>
      </c>
      <c r="J4300">
        <v>6.1414</v>
      </c>
      <c r="K4300">
        <v>456.15649999999999</v>
      </c>
      <c r="L4300" t="str">
        <v>#N/A N/A</v>
      </c>
      <c r="M4300" t="str">
        <v>#N/A N/A</v>
      </c>
      <c r="N4300">
        <v>1269.4000000000001</v>
      </c>
      <c r="O4300">
        <v>3.847</v>
      </c>
      <c r="P4300">
        <v>12.78</v>
      </c>
      <c r="Q4300">
        <v>3.65</v>
      </c>
      <c r="R4300">
        <v>1.02</v>
      </c>
      <c r="S4300">
        <v>1.51</v>
      </c>
      <c r="T4300">
        <v>1.34</v>
      </c>
      <c r="U4300">
        <v>1142</v>
      </c>
      <c r="V4300">
        <v>2000.72</v>
      </c>
      <c r="W4300">
        <v>4572.5600000000004</v>
      </c>
      <c r="X4300">
        <v>11312.54</v>
      </c>
      <c r="Y4300">
        <v>2051.1999999999998</v>
      </c>
      <c r="Z4300">
        <v>15728.35</v>
      </c>
    </row>
    <row r="4301" spans="2:26" x14ac:dyDescent="0.25">
      <c r="B4301">
        <v>41884</v>
      </c>
      <c r="C4301">
        <v>307.08</v>
      </c>
      <c r="D4301">
        <v>3.9274</v>
      </c>
      <c r="E4301">
        <v>98.45</v>
      </c>
      <c r="F4301">
        <v>95.558599999999998</v>
      </c>
      <c r="G4301">
        <v>82.992000000000004</v>
      </c>
      <c r="H4301">
        <v>1018.25</v>
      </c>
      <c r="I4301">
        <v>1.3132999999999999</v>
      </c>
      <c r="J4301">
        <v>6.1478000000000002</v>
      </c>
      <c r="K4301">
        <v>453.71559999999999</v>
      </c>
      <c r="L4301" t="str">
        <v>#N/A N/A</v>
      </c>
      <c r="M4301" t="str">
        <v>#N/A N/A</v>
      </c>
      <c r="N4301">
        <v>1265.4000000000001</v>
      </c>
      <c r="O4301">
        <v>3.89</v>
      </c>
      <c r="P4301">
        <v>12.785</v>
      </c>
      <c r="Q4301">
        <v>3.62</v>
      </c>
      <c r="R4301">
        <v>1.02</v>
      </c>
      <c r="S4301">
        <v>1.51</v>
      </c>
      <c r="T4301">
        <v>1.33</v>
      </c>
      <c r="U4301">
        <v>1149</v>
      </c>
      <c r="V4301">
        <v>2002.28</v>
      </c>
      <c r="W4301">
        <v>4598.1899999999996</v>
      </c>
      <c r="X4301">
        <v>10966.16</v>
      </c>
      <c r="Y4301">
        <v>2051.58</v>
      </c>
      <c r="Z4301">
        <v>15668.6</v>
      </c>
    </row>
    <row r="4302" spans="2:26" x14ac:dyDescent="0.25">
      <c r="B4302">
        <v>41883</v>
      </c>
      <c r="C4302">
        <v>306.35000000000002</v>
      </c>
      <c r="D4302">
        <v>3.9319000000000002</v>
      </c>
      <c r="E4302">
        <v>98.44</v>
      </c>
      <c r="F4302">
        <v>95.658299999999997</v>
      </c>
      <c r="G4302">
        <v>82.748000000000005</v>
      </c>
      <c r="H4302">
        <v>1013.2</v>
      </c>
      <c r="I4302">
        <v>1.3128</v>
      </c>
      <c r="J4302">
        <v>6.1435000000000004</v>
      </c>
      <c r="K4302">
        <v>451.09100000000001</v>
      </c>
      <c r="L4302" t="str">
        <v>#N/A N/A</v>
      </c>
      <c r="M4302" t="str">
        <v>#N/A N/A</v>
      </c>
      <c r="N4302">
        <v>1286</v>
      </c>
      <c r="O4302">
        <v>4.0650000000000004</v>
      </c>
      <c r="P4302">
        <v>12.41</v>
      </c>
      <c r="Q4302">
        <v>3.63</v>
      </c>
      <c r="R4302">
        <v>1.02</v>
      </c>
      <c r="S4302">
        <v>1.52</v>
      </c>
      <c r="T4302">
        <v>1.32</v>
      </c>
      <c r="U4302">
        <v>1151</v>
      </c>
      <c r="V4302">
        <v>2003.37</v>
      </c>
      <c r="W4302">
        <v>4580.2700000000004</v>
      </c>
      <c r="X4302">
        <v>10958.81</v>
      </c>
      <c r="Y4302">
        <v>2067.86</v>
      </c>
      <c r="Z4302">
        <v>15476.6</v>
      </c>
    </row>
    <row r="4303" spans="2:26" x14ac:dyDescent="0.25">
      <c r="B4303">
        <v>41882</v>
      </c>
      <c r="C4303">
        <v>306.35000000000002</v>
      </c>
      <c r="D4303">
        <v>3.9186000000000001</v>
      </c>
      <c r="E4303">
        <v>98.44</v>
      </c>
      <c r="F4303">
        <v>95.284099999999995</v>
      </c>
      <c r="G4303">
        <v>82.748000000000005</v>
      </c>
      <c r="H4303">
        <v>1013.95</v>
      </c>
      <c r="I4303">
        <v>1.3131999999999999</v>
      </c>
      <c r="J4303">
        <v>6.1436999999999999</v>
      </c>
      <c r="K4303">
        <v>452.6413</v>
      </c>
      <c r="L4303" t="str">
        <v>#N/A N/A</v>
      </c>
      <c r="M4303" t="str">
        <v>#N/A N/A</v>
      </c>
      <c r="N4303">
        <v>1287.32</v>
      </c>
      <c r="O4303">
        <v>4.0650000000000004</v>
      </c>
      <c r="P4303">
        <v>12.41</v>
      </c>
      <c r="Q4303">
        <v>3.63</v>
      </c>
      <c r="R4303">
        <v>1.02</v>
      </c>
      <c r="S4303">
        <v>1.52</v>
      </c>
      <c r="T4303">
        <v>1.32</v>
      </c>
      <c r="U4303">
        <v>1147</v>
      </c>
      <c r="V4303">
        <v>2003.37</v>
      </c>
      <c r="W4303">
        <v>4580.2700000000004</v>
      </c>
      <c r="X4303">
        <v>10963.59</v>
      </c>
      <c r="Y4303">
        <v>2068.54</v>
      </c>
      <c r="Z4303">
        <v>15424.59</v>
      </c>
    </row>
    <row r="4304" spans="2:26" x14ac:dyDescent="0.25">
      <c r="B4304">
        <v>41881</v>
      </c>
      <c r="C4304">
        <v>306.35000000000002</v>
      </c>
      <c r="D4304">
        <v>3.9186000000000001</v>
      </c>
      <c r="E4304">
        <v>98.44</v>
      </c>
      <c r="F4304">
        <v>95.284099999999995</v>
      </c>
      <c r="G4304">
        <v>82.748000000000005</v>
      </c>
      <c r="H4304">
        <v>1013.95</v>
      </c>
      <c r="I4304">
        <v>1.3131999999999999</v>
      </c>
      <c r="J4304">
        <v>6.1436999999999999</v>
      </c>
      <c r="K4304">
        <v>452.6413</v>
      </c>
      <c r="L4304" t="str">
        <v>#N/A N/A</v>
      </c>
      <c r="M4304" t="str">
        <v>#N/A N/A</v>
      </c>
      <c r="N4304">
        <v>1287.32</v>
      </c>
      <c r="O4304">
        <v>4.0650000000000004</v>
      </c>
      <c r="P4304">
        <v>12.41</v>
      </c>
      <c r="Q4304">
        <v>3.63</v>
      </c>
      <c r="R4304">
        <v>1.02</v>
      </c>
      <c r="S4304">
        <v>1.52</v>
      </c>
      <c r="T4304">
        <v>1.32</v>
      </c>
      <c r="U4304">
        <v>1147</v>
      </c>
      <c r="V4304">
        <v>2003.37</v>
      </c>
      <c r="W4304">
        <v>4580.2700000000004</v>
      </c>
      <c r="X4304">
        <v>10963.59</v>
      </c>
      <c r="Y4304">
        <v>2068.54</v>
      </c>
      <c r="Z4304">
        <v>15424.59</v>
      </c>
    </row>
    <row r="4305" spans="2:26" x14ac:dyDescent="0.25">
      <c r="B4305">
        <v>41880</v>
      </c>
      <c r="C4305">
        <v>306.35000000000002</v>
      </c>
      <c r="D4305">
        <v>3.9186000000000001</v>
      </c>
      <c r="E4305">
        <v>98.39</v>
      </c>
      <c r="F4305">
        <v>95.284099999999995</v>
      </c>
      <c r="G4305">
        <v>82.748000000000005</v>
      </c>
      <c r="H4305">
        <v>1013.95</v>
      </c>
      <c r="I4305">
        <v>1.3131999999999999</v>
      </c>
      <c r="J4305">
        <v>6.1436999999999999</v>
      </c>
      <c r="K4305">
        <v>452.6413</v>
      </c>
      <c r="L4305" t="str">
        <v>#N/A N/A</v>
      </c>
      <c r="M4305" t="str">
        <v>#N/A N/A</v>
      </c>
      <c r="N4305">
        <v>1287.32</v>
      </c>
      <c r="O4305">
        <v>4.0650000000000004</v>
      </c>
      <c r="P4305">
        <v>12.41</v>
      </c>
      <c r="Q4305">
        <v>3.63</v>
      </c>
      <c r="R4305">
        <v>1.02</v>
      </c>
      <c r="S4305">
        <v>1.52</v>
      </c>
      <c r="T4305">
        <v>1.32</v>
      </c>
      <c r="U4305">
        <v>1147</v>
      </c>
      <c r="V4305">
        <v>2003.37</v>
      </c>
      <c r="W4305">
        <v>4580.2700000000004</v>
      </c>
      <c r="X4305">
        <v>10963.59</v>
      </c>
      <c r="Y4305">
        <v>2068.54</v>
      </c>
      <c r="Z4305">
        <v>15424.59</v>
      </c>
    </row>
    <row r="4306" spans="2:26" x14ac:dyDescent="0.25">
      <c r="B4306">
        <v>41879</v>
      </c>
      <c r="C4306">
        <v>307.69</v>
      </c>
      <c r="D4306">
        <v>3.9001999999999999</v>
      </c>
      <c r="E4306">
        <v>98.4</v>
      </c>
      <c r="F4306">
        <v>95.340800000000002</v>
      </c>
      <c r="G4306">
        <v>82.477000000000004</v>
      </c>
      <c r="H4306">
        <v>1014.5</v>
      </c>
      <c r="I4306">
        <v>1.3182</v>
      </c>
      <c r="J4306">
        <v>6.1437999999999997</v>
      </c>
      <c r="K4306">
        <v>453.3383</v>
      </c>
      <c r="L4306" t="str">
        <v>#N/A N/A</v>
      </c>
      <c r="M4306" t="str">
        <v>#N/A N/A</v>
      </c>
      <c r="N4306">
        <v>1289.6500000000001</v>
      </c>
      <c r="O4306">
        <v>4.0439999999999996</v>
      </c>
      <c r="P4306">
        <v>12.42</v>
      </c>
      <c r="Q4306">
        <v>3.64</v>
      </c>
      <c r="R4306">
        <v>1.01</v>
      </c>
      <c r="S4306">
        <v>1.51</v>
      </c>
      <c r="T4306">
        <v>1.33</v>
      </c>
      <c r="U4306">
        <v>1119</v>
      </c>
      <c r="V4306">
        <v>1996.74</v>
      </c>
      <c r="W4306">
        <v>4557.7</v>
      </c>
      <c r="X4306">
        <v>10931.6</v>
      </c>
      <c r="Y4306">
        <v>2075.7600000000002</v>
      </c>
      <c r="Z4306">
        <v>15459.86</v>
      </c>
    </row>
    <row r="4307" spans="2:26" x14ac:dyDescent="0.25">
      <c r="B4307">
        <v>41878</v>
      </c>
      <c r="C4307">
        <v>302.75</v>
      </c>
      <c r="D4307">
        <v>3.8875000000000002</v>
      </c>
      <c r="E4307">
        <v>98.39</v>
      </c>
      <c r="F4307">
        <v>95.310500000000005</v>
      </c>
      <c r="G4307">
        <v>82.427999999999997</v>
      </c>
      <c r="H4307">
        <v>1014.25</v>
      </c>
      <c r="I4307">
        <v>1.3192999999999999</v>
      </c>
      <c r="J4307">
        <v>6.1433999999999997</v>
      </c>
      <c r="K4307">
        <v>448.71289999999999</v>
      </c>
      <c r="L4307" t="str">
        <v>#N/A N/A</v>
      </c>
      <c r="M4307" t="str">
        <v>#N/A N/A</v>
      </c>
      <c r="N4307">
        <v>1282.6300000000001</v>
      </c>
      <c r="O4307">
        <v>3.9569999999999999</v>
      </c>
      <c r="P4307">
        <v>12.3</v>
      </c>
      <c r="Q4307">
        <v>3.63</v>
      </c>
      <c r="R4307">
        <v>1.01</v>
      </c>
      <c r="S4307">
        <v>1.51</v>
      </c>
      <c r="T4307">
        <v>1.33</v>
      </c>
      <c r="U4307">
        <v>1063</v>
      </c>
      <c r="V4307">
        <v>2000.12</v>
      </c>
      <c r="W4307">
        <v>4569.62</v>
      </c>
      <c r="X4307">
        <v>11074.31</v>
      </c>
      <c r="Y4307">
        <v>2074.9299999999998</v>
      </c>
      <c r="Z4307">
        <v>15534.82</v>
      </c>
    </row>
    <row r="4308" spans="2:26" x14ac:dyDescent="0.25">
      <c r="B4308">
        <v>41877</v>
      </c>
      <c r="C4308">
        <v>305.19</v>
      </c>
      <c r="D4308">
        <v>3.8864000000000001</v>
      </c>
      <c r="E4308">
        <v>98.37</v>
      </c>
      <c r="F4308">
        <v>95.284700000000001</v>
      </c>
      <c r="G4308">
        <v>82.65</v>
      </c>
      <c r="H4308">
        <v>1016.95</v>
      </c>
      <c r="I4308">
        <v>1.3167</v>
      </c>
      <c r="J4308">
        <v>6.1536999999999997</v>
      </c>
      <c r="K4308">
        <v>448.71530000000001</v>
      </c>
      <c r="L4308" t="str">
        <v>#N/A N/A</v>
      </c>
      <c r="M4308" t="str">
        <v>#N/A N/A</v>
      </c>
      <c r="N4308">
        <v>1281.2</v>
      </c>
      <c r="O4308">
        <v>3.911</v>
      </c>
      <c r="P4308">
        <v>12.435</v>
      </c>
      <c r="Q4308">
        <v>3.61</v>
      </c>
      <c r="R4308">
        <v>1.01</v>
      </c>
      <c r="S4308">
        <v>1.52</v>
      </c>
      <c r="T4308">
        <v>1.33</v>
      </c>
      <c r="U4308">
        <v>1070</v>
      </c>
      <c r="V4308">
        <v>2000.02</v>
      </c>
      <c r="W4308">
        <v>4570.6400000000003</v>
      </c>
      <c r="X4308">
        <v>11124.33</v>
      </c>
      <c r="Y4308">
        <v>2068.0500000000002</v>
      </c>
      <c r="Z4308">
        <v>15521.22</v>
      </c>
    </row>
    <row r="4309" spans="2:26" x14ac:dyDescent="0.25">
      <c r="B4309">
        <v>41876</v>
      </c>
      <c r="C4309">
        <v>308.37</v>
      </c>
      <c r="D4309">
        <v>3.9045999999999998</v>
      </c>
      <c r="E4309">
        <v>98.34</v>
      </c>
      <c r="F4309">
        <v>95.248699999999999</v>
      </c>
      <c r="G4309">
        <v>82.549000000000007</v>
      </c>
      <c r="H4309">
        <v>1020.15</v>
      </c>
      <c r="I4309">
        <v>1.3191999999999999</v>
      </c>
      <c r="J4309">
        <v>6.1532999999999998</v>
      </c>
      <c r="K4309">
        <v>446.19900000000001</v>
      </c>
      <c r="L4309" t="str">
        <v>#N/A N/A</v>
      </c>
      <c r="M4309" t="str">
        <v>#N/A N/A</v>
      </c>
      <c r="N4309">
        <v>1276.8399999999999</v>
      </c>
      <c r="O4309">
        <v>3.9369999999999998</v>
      </c>
      <c r="P4309">
        <v>11.09</v>
      </c>
      <c r="Q4309">
        <v>3.61</v>
      </c>
      <c r="R4309">
        <v>1.01</v>
      </c>
      <c r="S4309">
        <v>1.52</v>
      </c>
      <c r="T4309">
        <v>1.32</v>
      </c>
      <c r="U4309">
        <v>1088</v>
      </c>
      <c r="V4309">
        <v>1997.92</v>
      </c>
      <c r="W4309">
        <v>4557.3500000000004</v>
      </c>
      <c r="X4309">
        <v>11115.79</v>
      </c>
      <c r="Y4309">
        <v>2060.89</v>
      </c>
      <c r="Z4309">
        <v>15613.25</v>
      </c>
    </row>
    <row r="4310" spans="2:26" x14ac:dyDescent="0.25">
      <c r="B4310">
        <v>41875</v>
      </c>
      <c r="C4310">
        <v>308.64</v>
      </c>
      <c r="D4310">
        <v>3.9146000000000001</v>
      </c>
      <c r="E4310">
        <v>98.32</v>
      </c>
      <c r="F4310">
        <v>95.067300000000003</v>
      </c>
      <c r="G4310">
        <v>82.335999999999999</v>
      </c>
      <c r="H4310">
        <v>1017.75</v>
      </c>
      <c r="I4310">
        <v>1.3242</v>
      </c>
      <c r="J4310">
        <v>6.1524000000000001</v>
      </c>
      <c r="K4310">
        <v>446.99869999999999</v>
      </c>
      <c r="L4310" t="str">
        <v>#N/A N/A</v>
      </c>
      <c r="M4310" t="str">
        <v>#N/A N/A</v>
      </c>
      <c r="N4310">
        <v>1281.0999999999999</v>
      </c>
      <c r="O4310">
        <v>3.84</v>
      </c>
      <c r="P4310">
        <v>12.08</v>
      </c>
      <c r="Q4310">
        <v>3.62</v>
      </c>
      <c r="R4310">
        <v>1.02</v>
      </c>
      <c r="S4310">
        <v>1.52</v>
      </c>
      <c r="T4310">
        <v>1.33</v>
      </c>
      <c r="U4310">
        <v>1088</v>
      </c>
      <c r="V4310">
        <v>1988.4</v>
      </c>
      <c r="W4310">
        <v>4538.55</v>
      </c>
      <c r="X4310">
        <v>11058.69</v>
      </c>
      <c r="Y4310">
        <v>2056.6999999999998</v>
      </c>
      <c r="Z4310">
        <v>15539.19</v>
      </c>
    </row>
    <row r="4311" spans="2:26" x14ac:dyDescent="0.25">
      <c r="B4311">
        <v>41874</v>
      </c>
      <c r="C4311">
        <v>308.64</v>
      </c>
      <c r="D4311">
        <v>3.9146000000000001</v>
      </c>
      <c r="E4311">
        <v>98.32</v>
      </c>
      <c r="F4311">
        <v>95.067300000000003</v>
      </c>
      <c r="G4311">
        <v>82.335999999999999</v>
      </c>
      <c r="H4311">
        <v>1017.75</v>
      </c>
      <c r="I4311">
        <v>1.3242</v>
      </c>
      <c r="J4311">
        <v>6.1524000000000001</v>
      </c>
      <c r="K4311">
        <v>446.99869999999999</v>
      </c>
      <c r="L4311" t="str">
        <v>#N/A N/A</v>
      </c>
      <c r="M4311" t="str">
        <v>#N/A N/A</v>
      </c>
      <c r="N4311">
        <v>1281.0999999999999</v>
      </c>
      <c r="O4311">
        <v>3.84</v>
      </c>
      <c r="P4311">
        <v>12.08</v>
      </c>
      <c r="Q4311">
        <v>3.62</v>
      </c>
      <c r="R4311">
        <v>1.02</v>
      </c>
      <c r="S4311">
        <v>1.52</v>
      </c>
      <c r="T4311">
        <v>1.33</v>
      </c>
      <c r="U4311">
        <v>1088</v>
      </c>
      <c r="V4311">
        <v>1988.4</v>
      </c>
      <c r="W4311">
        <v>4538.55</v>
      </c>
      <c r="X4311">
        <v>11058.69</v>
      </c>
      <c r="Y4311">
        <v>2056.6999999999998</v>
      </c>
      <c r="Z4311">
        <v>15539.19</v>
      </c>
    </row>
    <row r="4312" spans="2:26" x14ac:dyDescent="0.25">
      <c r="B4312">
        <v>41873</v>
      </c>
      <c r="C4312">
        <v>308.64</v>
      </c>
      <c r="D4312">
        <v>3.9146000000000001</v>
      </c>
      <c r="E4312">
        <v>98.3</v>
      </c>
      <c r="F4312">
        <v>95.067300000000003</v>
      </c>
      <c r="G4312">
        <v>82.335999999999999</v>
      </c>
      <c r="H4312">
        <v>1017.75</v>
      </c>
      <c r="I4312">
        <v>1.3242</v>
      </c>
      <c r="J4312">
        <v>6.1524000000000001</v>
      </c>
      <c r="K4312">
        <v>446.99869999999999</v>
      </c>
      <c r="L4312" t="str">
        <v>#N/A N/A</v>
      </c>
      <c r="M4312" t="str">
        <v>#N/A N/A</v>
      </c>
      <c r="N4312">
        <v>1281.0999999999999</v>
      </c>
      <c r="O4312">
        <v>3.84</v>
      </c>
      <c r="P4312">
        <v>12.08</v>
      </c>
      <c r="Q4312">
        <v>3.62</v>
      </c>
      <c r="R4312">
        <v>1.02</v>
      </c>
      <c r="S4312">
        <v>1.52</v>
      </c>
      <c r="T4312">
        <v>1.33</v>
      </c>
      <c r="U4312">
        <v>1088</v>
      </c>
      <c r="V4312">
        <v>1988.4</v>
      </c>
      <c r="W4312">
        <v>4538.55</v>
      </c>
      <c r="X4312">
        <v>11058.69</v>
      </c>
      <c r="Y4312">
        <v>2056.6999999999998</v>
      </c>
      <c r="Z4312">
        <v>15539.19</v>
      </c>
    </row>
    <row r="4313" spans="2:26" x14ac:dyDescent="0.25">
      <c r="B4313">
        <v>41872</v>
      </c>
      <c r="C4313">
        <v>306.27999999999997</v>
      </c>
      <c r="D4313">
        <v>3.9245000000000001</v>
      </c>
      <c r="E4313">
        <v>98.27</v>
      </c>
      <c r="F4313">
        <v>95.050799999999995</v>
      </c>
      <c r="G4313">
        <v>82.153999999999996</v>
      </c>
      <c r="H4313">
        <v>1023.7</v>
      </c>
      <c r="I4313">
        <v>1.3281000000000001</v>
      </c>
      <c r="J4313">
        <v>6.1516000000000002</v>
      </c>
      <c r="K4313">
        <v>451.17009999999999</v>
      </c>
      <c r="L4313" t="str">
        <v>#N/A N/A</v>
      </c>
      <c r="M4313" t="str">
        <v>#N/A N/A</v>
      </c>
      <c r="N4313">
        <v>1276.78</v>
      </c>
      <c r="O4313">
        <v>3.8889999999999998</v>
      </c>
      <c r="P4313">
        <v>12.025</v>
      </c>
      <c r="Q4313">
        <v>3.65</v>
      </c>
      <c r="R4313">
        <v>1.02</v>
      </c>
      <c r="S4313">
        <v>1.53</v>
      </c>
      <c r="T4313">
        <v>1.32</v>
      </c>
      <c r="U4313">
        <v>1096</v>
      </c>
      <c r="V4313">
        <v>1992.37</v>
      </c>
      <c r="W4313">
        <v>4532.1000000000004</v>
      </c>
      <c r="X4313">
        <v>10942.37</v>
      </c>
      <c r="Y4313">
        <v>2044.21</v>
      </c>
      <c r="Z4313">
        <v>15586.2</v>
      </c>
    </row>
    <row r="4314" spans="2:26" x14ac:dyDescent="0.25">
      <c r="B4314">
        <v>41871</v>
      </c>
      <c r="C4314">
        <v>303.08</v>
      </c>
      <c r="D4314">
        <v>3.9257</v>
      </c>
      <c r="E4314">
        <v>98.21</v>
      </c>
      <c r="F4314">
        <v>94.999200000000002</v>
      </c>
      <c r="G4314">
        <v>82.225999999999999</v>
      </c>
      <c r="H4314">
        <v>1022.75</v>
      </c>
      <c r="I4314">
        <v>1.3259000000000001</v>
      </c>
      <c r="J4314">
        <v>6.1407999999999996</v>
      </c>
      <c r="K4314">
        <v>453.30239999999998</v>
      </c>
      <c r="L4314" t="str">
        <v>#N/A N/A</v>
      </c>
      <c r="M4314" t="str">
        <v>#N/A N/A</v>
      </c>
      <c r="N4314">
        <v>1291.94</v>
      </c>
      <c r="O4314">
        <v>3.823</v>
      </c>
      <c r="P4314">
        <v>12.09</v>
      </c>
      <c r="Q4314">
        <v>3.64</v>
      </c>
      <c r="R4314">
        <v>1.02</v>
      </c>
      <c r="S4314">
        <v>1.54</v>
      </c>
      <c r="T4314">
        <v>1.33</v>
      </c>
      <c r="U4314">
        <v>1061</v>
      </c>
      <c r="V4314">
        <v>1986.51</v>
      </c>
      <c r="W4314">
        <v>4526.4799999999996</v>
      </c>
      <c r="X4314">
        <v>11055.98</v>
      </c>
      <c r="Y4314">
        <v>2072.7800000000002</v>
      </c>
      <c r="Z4314">
        <v>15454.45</v>
      </c>
    </row>
    <row r="4315" spans="2:26" x14ac:dyDescent="0.25">
      <c r="B4315">
        <v>41870</v>
      </c>
      <c r="C4315">
        <v>303.52</v>
      </c>
      <c r="D4315">
        <v>3.9836999999999998</v>
      </c>
      <c r="E4315">
        <v>98.18</v>
      </c>
      <c r="F4315">
        <v>94.9833</v>
      </c>
      <c r="G4315">
        <v>81.882999999999996</v>
      </c>
      <c r="H4315">
        <v>1017.4</v>
      </c>
      <c r="I4315">
        <v>1.3320000000000001</v>
      </c>
      <c r="J4315">
        <v>6.1416000000000004</v>
      </c>
      <c r="K4315">
        <v>453.43150000000003</v>
      </c>
      <c r="L4315" t="str">
        <v>#N/A N/A</v>
      </c>
      <c r="M4315" t="str">
        <v>#N/A N/A</v>
      </c>
      <c r="N4315">
        <v>1295.73</v>
      </c>
      <c r="O4315">
        <v>3.8769999999999998</v>
      </c>
      <c r="P4315">
        <v>12.09</v>
      </c>
      <c r="Q4315">
        <v>3.69</v>
      </c>
      <c r="R4315">
        <v>1.03</v>
      </c>
      <c r="S4315">
        <v>1.55</v>
      </c>
      <c r="T4315">
        <v>1.33</v>
      </c>
      <c r="U4315">
        <v>1040</v>
      </c>
      <c r="V4315">
        <v>1981.6</v>
      </c>
      <c r="W4315">
        <v>4527.51</v>
      </c>
      <c r="X4315">
        <v>11094.59</v>
      </c>
      <c r="Y4315">
        <v>2071.14</v>
      </c>
      <c r="Z4315">
        <v>15449.79</v>
      </c>
    </row>
    <row r="4316" spans="2:26" x14ac:dyDescent="0.25">
      <c r="B4316">
        <v>41869</v>
      </c>
      <c r="C4316">
        <v>307.76</v>
      </c>
      <c r="D4316">
        <v>4.0304000000000002</v>
      </c>
      <c r="E4316">
        <v>98.17</v>
      </c>
      <c r="F4316">
        <v>94.955699999999993</v>
      </c>
      <c r="G4316">
        <v>81.575999999999993</v>
      </c>
      <c r="H4316">
        <v>1017.8</v>
      </c>
      <c r="I4316">
        <v>1.3364</v>
      </c>
      <c r="J4316">
        <v>6.1433999999999997</v>
      </c>
      <c r="K4316">
        <v>450.27</v>
      </c>
      <c r="L4316" t="str">
        <v>#N/A N/A</v>
      </c>
      <c r="M4316" t="str">
        <v>#N/A N/A</v>
      </c>
      <c r="N4316">
        <v>1298.4000000000001</v>
      </c>
      <c r="O4316">
        <v>3.7919999999999998</v>
      </c>
      <c r="P4316">
        <v>12</v>
      </c>
      <c r="Q4316">
        <v>3.74</v>
      </c>
      <c r="R4316">
        <v>1.03</v>
      </c>
      <c r="S4316">
        <v>1.55</v>
      </c>
      <c r="T4316">
        <v>1.33</v>
      </c>
      <c r="U4316">
        <v>1042</v>
      </c>
      <c r="V4316">
        <v>1971.74</v>
      </c>
      <c r="W4316">
        <v>4508.3100000000004</v>
      </c>
      <c r="X4316">
        <v>11065.21</v>
      </c>
      <c r="Y4316">
        <v>2053.13</v>
      </c>
      <c r="Z4316">
        <v>15322.6</v>
      </c>
    </row>
    <row r="4317" spans="2:26" x14ac:dyDescent="0.25">
      <c r="B4317">
        <v>41868</v>
      </c>
      <c r="C4317">
        <v>313.41000000000003</v>
      </c>
      <c r="D4317">
        <v>4.0967000000000002</v>
      </c>
      <c r="E4317">
        <v>98.18</v>
      </c>
      <c r="F4317">
        <v>94.904399999999995</v>
      </c>
      <c r="G4317">
        <v>81.424000000000007</v>
      </c>
      <c r="H4317">
        <v>1021.15</v>
      </c>
      <c r="I4317">
        <v>1.3401000000000001</v>
      </c>
      <c r="J4317">
        <v>6.1473000000000004</v>
      </c>
      <c r="K4317">
        <v>450.18279999999999</v>
      </c>
      <c r="L4317" t="str">
        <v>#N/A N/A</v>
      </c>
      <c r="M4317" t="str">
        <v>#N/A N/A</v>
      </c>
      <c r="N4317">
        <v>1304.7</v>
      </c>
      <c r="O4317">
        <v>3.7759999999999998</v>
      </c>
      <c r="P4317">
        <v>11.8</v>
      </c>
      <c r="Q4317">
        <v>3.81</v>
      </c>
      <c r="R4317">
        <v>1.03</v>
      </c>
      <c r="S4317">
        <v>1.54</v>
      </c>
      <c r="T4317">
        <v>1.36</v>
      </c>
      <c r="U4317">
        <v>1015</v>
      </c>
      <c r="V4317">
        <v>1955.06</v>
      </c>
      <c r="W4317">
        <v>4464.93</v>
      </c>
      <c r="X4317">
        <v>11103.92</v>
      </c>
      <c r="Y4317">
        <v>2063.2199999999998</v>
      </c>
      <c r="Z4317">
        <v>15318.34</v>
      </c>
    </row>
    <row r="4318" spans="2:26" x14ac:dyDescent="0.25">
      <c r="B4318">
        <v>41867</v>
      </c>
      <c r="C4318">
        <v>313.41000000000003</v>
      </c>
      <c r="D4318">
        <v>4.0967000000000002</v>
      </c>
      <c r="E4318">
        <v>98.18</v>
      </c>
      <c r="F4318">
        <v>94.904399999999995</v>
      </c>
      <c r="G4318">
        <v>81.424000000000007</v>
      </c>
      <c r="H4318">
        <v>1021.15</v>
      </c>
      <c r="I4318">
        <v>1.3401000000000001</v>
      </c>
      <c r="J4318">
        <v>6.1473000000000004</v>
      </c>
      <c r="K4318">
        <v>450.18279999999999</v>
      </c>
      <c r="L4318" t="str">
        <v>#N/A N/A</v>
      </c>
      <c r="M4318" t="str">
        <v>#N/A N/A</v>
      </c>
      <c r="N4318">
        <v>1304.7</v>
      </c>
      <c r="O4318">
        <v>3.7759999999999998</v>
      </c>
      <c r="P4318">
        <v>11.8</v>
      </c>
      <c r="Q4318">
        <v>3.81</v>
      </c>
      <c r="R4318">
        <v>1.03</v>
      </c>
      <c r="S4318">
        <v>1.54</v>
      </c>
      <c r="T4318">
        <v>1.36</v>
      </c>
      <c r="U4318">
        <v>1015</v>
      </c>
      <c r="V4318">
        <v>1955.06</v>
      </c>
      <c r="W4318">
        <v>4464.93</v>
      </c>
      <c r="X4318">
        <v>11103.92</v>
      </c>
      <c r="Y4318">
        <v>2063.2199999999998</v>
      </c>
      <c r="Z4318">
        <v>15318.34</v>
      </c>
    </row>
    <row r="4319" spans="2:26" x14ac:dyDescent="0.25">
      <c r="B4319">
        <v>41866</v>
      </c>
      <c r="C4319">
        <v>313.41000000000003</v>
      </c>
      <c r="D4319">
        <v>4.0967000000000002</v>
      </c>
      <c r="E4319">
        <v>98.17</v>
      </c>
      <c r="F4319">
        <v>94.904399999999995</v>
      </c>
      <c r="G4319">
        <v>81.424000000000007</v>
      </c>
      <c r="H4319">
        <v>1021.15</v>
      </c>
      <c r="I4319">
        <v>1.3401000000000001</v>
      </c>
      <c r="J4319">
        <v>6.1473000000000004</v>
      </c>
      <c r="K4319">
        <v>450.18279999999999</v>
      </c>
      <c r="L4319" t="str">
        <v>#N/A N/A</v>
      </c>
      <c r="M4319" t="str">
        <v>#N/A N/A</v>
      </c>
      <c r="N4319">
        <v>1304.7</v>
      </c>
      <c r="O4319">
        <v>3.7759999999999998</v>
      </c>
      <c r="P4319">
        <v>11.8</v>
      </c>
      <c r="Q4319">
        <v>3.81</v>
      </c>
      <c r="R4319">
        <v>1.03</v>
      </c>
      <c r="S4319">
        <v>1.54</v>
      </c>
      <c r="T4319">
        <v>1.36</v>
      </c>
      <c r="U4319">
        <v>1015</v>
      </c>
      <c r="V4319">
        <v>1955.06</v>
      </c>
      <c r="W4319">
        <v>4464.93</v>
      </c>
      <c r="X4319">
        <v>11103.92</v>
      </c>
      <c r="Y4319">
        <v>2063.2199999999998</v>
      </c>
      <c r="Z4319">
        <v>15318.34</v>
      </c>
    </row>
    <row r="4320" spans="2:26" x14ac:dyDescent="0.25">
      <c r="B4320">
        <v>41865</v>
      </c>
      <c r="C4320">
        <v>310.49</v>
      </c>
      <c r="D4320">
        <v>4.0987</v>
      </c>
      <c r="E4320">
        <v>98.18</v>
      </c>
      <c r="F4320">
        <v>95.011300000000006</v>
      </c>
      <c r="G4320">
        <v>81.587999999999994</v>
      </c>
      <c r="H4320">
        <v>1021</v>
      </c>
      <c r="I4320">
        <v>1.3365</v>
      </c>
      <c r="J4320">
        <v>6.1531000000000002</v>
      </c>
      <c r="K4320">
        <v>449.61720000000003</v>
      </c>
      <c r="L4320" t="str">
        <v>#N/A N/A</v>
      </c>
      <c r="M4320" t="str">
        <v>#N/A N/A</v>
      </c>
      <c r="N4320">
        <v>1313.52</v>
      </c>
      <c r="O4320">
        <v>3.9060000000000001</v>
      </c>
      <c r="P4320">
        <v>11.8</v>
      </c>
      <c r="Q4320">
        <v>3.81</v>
      </c>
      <c r="R4320">
        <v>1.03</v>
      </c>
      <c r="S4320">
        <v>1.54</v>
      </c>
      <c r="T4320">
        <v>1.34</v>
      </c>
      <c r="U4320">
        <v>942</v>
      </c>
      <c r="V4320">
        <v>1955.18</v>
      </c>
      <c r="W4320">
        <v>4453</v>
      </c>
      <c r="X4320">
        <v>11075.11</v>
      </c>
      <c r="Y4320">
        <v>2063.2199999999998</v>
      </c>
      <c r="Z4320">
        <v>15314.57</v>
      </c>
    </row>
    <row r="4321" spans="2:26" x14ac:dyDescent="0.25">
      <c r="B4321">
        <v>41864</v>
      </c>
      <c r="C4321">
        <v>313.94</v>
      </c>
      <c r="D4321">
        <v>4.1376999999999997</v>
      </c>
      <c r="E4321">
        <v>98.21</v>
      </c>
      <c r="F4321">
        <v>95.007499999999993</v>
      </c>
      <c r="G4321">
        <v>81.596000000000004</v>
      </c>
      <c r="H4321">
        <v>1029.4000000000001</v>
      </c>
      <c r="I4321">
        <v>1.3364</v>
      </c>
      <c r="J4321">
        <v>6.1540999999999997</v>
      </c>
      <c r="K4321">
        <v>451.60890000000001</v>
      </c>
      <c r="L4321" t="str">
        <v>#N/A N/A</v>
      </c>
      <c r="M4321" t="str">
        <v>#N/A N/A</v>
      </c>
      <c r="N4321">
        <v>1312.92</v>
      </c>
      <c r="O4321">
        <v>3.831</v>
      </c>
      <c r="P4321">
        <v>11.8</v>
      </c>
      <c r="Q4321">
        <v>3.86</v>
      </c>
      <c r="R4321">
        <v>1.03</v>
      </c>
      <c r="S4321">
        <v>1.54</v>
      </c>
      <c r="T4321">
        <v>1.33</v>
      </c>
      <c r="U4321">
        <v>871</v>
      </c>
      <c r="V4321">
        <v>1946.72</v>
      </c>
      <c r="W4321">
        <v>4434.13</v>
      </c>
      <c r="X4321">
        <v>11193.89</v>
      </c>
      <c r="Y4321">
        <v>2062.36</v>
      </c>
      <c r="Z4321">
        <v>15213.63</v>
      </c>
    </row>
    <row r="4322" spans="2:26" x14ac:dyDescent="0.25">
      <c r="B4322">
        <v>41863</v>
      </c>
      <c r="C4322">
        <v>315.11</v>
      </c>
      <c r="D4322">
        <v>4.1790000000000003</v>
      </c>
      <c r="E4322">
        <v>98.23</v>
      </c>
      <c r="F4322">
        <v>94.989500000000007</v>
      </c>
      <c r="G4322">
        <v>81.5</v>
      </c>
      <c r="H4322">
        <v>1026.5999999999999</v>
      </c>
      <c r="I4322">
        <v>1.3369</v>
      </c>
      <c r="J4322">
        <v>6.1581999999999999</v>
      </c>
      <c r="K4322">
        <v>451.93939999999998</v>
      </c>
      <c r="L4322" t="str">
        <v>#N/A N/A</v>
      </c>
      <c r="M4322" t="str">
        <v>#N/A N/A</v>
      </c>
      <c r="N4322">
        <v>1309.51</v>
      </c>
      <c r="O4322">
        <v>3.9740000000000002</v>
      </c>
      <c r="P4322">
        <v>11.75</v>
      </c>
      <c r="Q4322">
        <v>3.91</v>
      </c>
      <c r="R4322">
        <v>1.03</v>
      </c>
      <c r="S4322">
        <v>1.54</v>
      </c>
      <c r="T4322">
        <v>1.34</v>
      </c>
      <c r="U4322">
        <v>836</v>
      </c>
      <c r="V4322">
        <v>1933.75</v>
      </c>
      <c r="W4322">
        <v>4389.25</v>
      </c>
      <c r="X4322">
        <v>11064.35</v>
      </c>
      <c r="Y4322">
        <v>2041.47</v>
      </c>
      <c r="Z4322">
        <v>15161.31</v>
      </c>
    </row>
    <row r="4323" spans="2:26" x14ac:dyDescent="0.25">
      <c r="B4323">
        <v>41862</v>
      </c>
      <c r="C4323">
        <v>316.47000000000003</v>
      </c>
      <c r="D4323">
        <v>4.2211999999999996</v>
      </c>
      <c r="E4323">
        <v>98.29</v>
      </c>
      <c r="F4323">
        <v>94.966300000000004</v>
      </c>
      <c r="G4323">
        <v>81.465999999999994</v>
      </c>
      <c r="H4323">
        <v>1030.6500000000001</v>
      </c>
      <c r="I4323">
        <v>1.3385</v>
      </c>
      <c r="J4323">
        <v>6.1536999999999997</v>
      </c>
      <c r="K4323">
        <v>452.98930000000001</v>
      </c>
      <c r="L4323" t="str">
        <v>#N/A N/A</v>
      </c>
      <c r="M4323" t="str">
        <v>#N/A N/A</v>
      </c>
      <c r="N4323">
        <v>1308.48</v>
      </c>
      <c r="O4323">
        <v>3.9649999999999999</v>
      </c>
      <c r="P4323">
        <v>11.65</v>
      </c>
      <c r="Q4323">
        <v>3.96</v>
      </c>
      <c r="R4323">
        <v>1.03</v>
      </c>
      <c r="S4323">
        <v>1.53</v>
      </c>
      <c r="T4323">
        <v>1.32</v>
      </c>
      <c r="U4323">
        <v>792</v>
      </c>
      <c r="V4323">
        <v>1936.92</v>
      </c>
      <c r="W4323">
        <v>4401.33</v>
      </c>
      <c r="X4323">
        <v>11037.88</v>
      </c>
      <c r="Y4323">
        <v>2039.37</v>
      </c>
      <c r="Z4323">
        <v>15130.52</v>
      </c>
    </row>
    <row r="4324" spans="2:26" x14ac:dyDescent="0.25">
      <c r="B4324">
        <v>41861</v>
      </c>
      <c r="C4324">
        <v>321.58999999999997</v>
      </c>
      <c r="D4324">
        <v>4.2953000000000001</v>
      </c>
      <c r="E4324">
        <v>98.33</v>
      </c>
      <c r="F4324">
        <v>94.771900000000002</v>
      </c>
      <c r="G4324">
        <v>81.388999999999996</v>
      </c>
      <c r="H4324">
        <v>1035.9000000000001</v>
      </c>
      <c r="I4324">
        <v>1.341</v>
      </c>
      <c r="J4324">
        <v>6.1566000000000001</v>
      </c>
      <c r="K4324">
        <v>451.67779999999999</v>
      </c>
      <c r="L4324" t="str">
        <v>#N/A N/A</v>
      </c>
      <c r="M4324" t="str">
        <v>#N/A N/A</v>
      </c>
      <c r="N4324">
        <v>1309.58</v>
      </c>
      <c r="O4324">
        <v>3.9620000000000002</v>
      </c>
      <c r="P4324">
        <v>13.03</v>
      </c>
      <c r="Q4324">
        <v>4.05</v>
      </c>
      <c r="R4324">
        <v>1.03</v>
      </c>
      <c r="S4324">
        <v>1.54</v>
      </c>
      <c r="T4324">
        <v>1.33</v>
      </c>
      <c r="U4324">
        <v>777</v>
      </c>
      <c r="V4324">
        <v>1931.59</v>
      </c>
      <c r="W4324">
        <v>4370.8999999999996</v>
      </c>
      <c r="X4324">
        <v>10832.66</v>
      </c>
      <c r="Y4324">
        <v>2031.1</v>
      </c>
      <c r="Z4324">
        <v>14778.37</v>
      </c>
    </row>
    <row r="4325" spans="2:26" x14ac:dyDescent="0.25">
      <c r="B4325">
        <v>41860</v>
      </c>
      <c r="C4325">
        <v>321.58999999999997</v>
      </c>
      <c r="D4325">
        <v>4.2953000000000001</v>
      </c>
      <c r="E4325">
        <v>98.33</v>
      </c>
      <c r="F4325">
        <v>94.771900000000002</v>
      </c>
      <c r="G4325">
        <v>81.388999999999996</v>
      </c>
      <c r="H4325">
        <v>1035.9000000000001</v>
      </c>
      <c r="I4325">
        <v>1.341</v>
      </c>
      <c r="J4325">
        <v>6.1566000000000001</v>
      </c>
      <c r="K4325">
        <v>451.67779999999999</v>
      </c>
      <c r="L4325" t="str">
        <v>#N/A N/A</v>
      </c>
      <c r="M4325" t="str">
        <v>#N/A N/A</v>
      </c>
      <c r="N4325">
        <v>1309.58</v>
      </c>
      <c r="O4325">
        <v>3.9620000000000002</v>
      </c>
      <c r="P4325">
        <v>13.03</v>
      </c>
      <c r="Q4325">
        <v>4.05</v>
      </c>
      <c r="R4325">
        <v>1.03</v>
      </c>
      <c r="S4325">
        <v>1.54</v>
      </c>
      <c r="T4325">
        <v>1.33</v>
      </c>
      <c r="U4325">
        <v>777</v>
      </c>
      <c r="V4325">
        <v>1931.59</v>
      </c>
      <c r="W4325">
        <v>4370.8999999999996</v>
      </c>
      <c r="X4325">
        <v>10832.66</v>
      </c>
      <c r="Y4325">
        <v>2031.1</v>
      </c>
      <c r="Z4325">
        <v>14778.37</v>
      </c>
    </row>
    <row r="4326" spans="2:26" x14ac:dyDescent="0.25">
      <c r="B4326">
        <v>41859</v>
      </c>
      <c r="C4326">
        <v>321.58999999999997</v>
      </c>
      <c r="D4326">
        <v>4.2953000000000001</v>
      </c>
      <c r="E4326">
        <v>98.33</v>
      </c>
      <c r="F4326">
        <v>94.771900000000002</v>
      </c>
      <c r="G4326">
        <v>81.388999999999996</v>
      </c>
      <c r="H4326">
        <v>1035.9000000000001</v>
      </c>
      <c r="I4326">
        <v>1.341</v>
      </c>
      <c r="J4326">
        <v>6.1566000000000001</v>
      </c>
      <c r="K4326">
        <v>451.67779999999999</v>
      </c>
      <c r="L4326" t="str">
        <v>#N/A N/A</v>
      </c>
      <c r="M4326" t="str">
        <v>#N/A N/A</v>
      </c>
      <c r="N4326">
        <v>1309.58</v>
      </c>
      <c r="O4326">
        <v>3.9620000000000002</v>
      </c>
      <c r="P4326">
        <v>13.03</v>
      </c>
      <c r="Q4326">
        <v>4.05</v>
      </c>
      <c r="R4326">
        <v>1.03</v>
      </c>
      <c r="S4326">
        <v>1.54</v>
      </c>
      <c r="T4326">
        <v>1.33</v>
      </c>
      <c r="U4326">
        <v>777</v>
      </c>
      <c r="V4326">
        <v>1931.59</v>
      </c>
      <c r="W4326">
        <v>4370.8999999999996</v>
      </c>
      <c r="X4326">
        <v>10832.66</v>
      </c>
      <c r="Y4326">
        <v>2031.1</v>
      </c>
      <c r="Z4326">
        <v>14778.37</v>
      </c>
    </row>
    <row r="4327" spans="2:26" x14ac:dyDescent="0.25">
      <c r="B4327">
        <v>41858</v>
      </c>
      <c r="C4327">
        <v>321.20999999999998</v>
      </c>
      <c r="D4327">
        <v>4.2641</v>
      </c>
      <c r="E4327">
        <v>98.39</v>
      </c>
      <c r="F4327">
        <v>94.887799999999999</v>
      </c>
      <c r="G4327">
        <v>81.524000000000001</v>
      </c>
      <c r="H4327">
        <v>1037.5</v>
      </c>
      <c r="I4327">
        <v>1.3364</v>
      </c>
      <c r="J4327">
        <v>6.1608000000000001</v>
      </c>
      <c r="K4327">
        <v>451.9187</v>
      </c>
      <c r="L4327" t="str">
        <v>#N/A N/A</v>
      </c>
      <c r="M4327" t="str">
        <v>#N/A N/A</v>
      </c>
      <c r="N4327">
        <v>1312.63</v>
      </c>
      <c r="O4327">
        <v>3.8759999999999999</v>
      </c>
      <c r="P4327">
        <v>11.55</v>
      </c>
      <c r="Q4327">
        <v>4.04</v>
      </c>
      <c r="R4327">
        <v>1.02</v>
      </c>
      <c r="S4327">
        <v>1.53</v>
      </c>
      <c r="T4327">
        <v>1.33</v>
      </c>
      <c r="U4327">
        <v>765</v>
      </c>
      <c r="V4327">
        <v>1909.57</v>
      </c>
      <c r="W4327">
        <v>4334.97</v>
      </c>
      <c r="X4327">
        <v>10876.61</v>
      </c>
      <c r="Y4327">
        <v>2054.5100000000002</v>
      </c>
      <c r="Z4327">
        <v>15232.37</v>
      </c>
    </row>
    <row r="4328" spans="2:26" x14ac:dyDescent="0.25">
      <c r="B4328">
        <v>41857</v>
      </c>
      <c r="C4328">
        <v>315</v>
      </c>
      <c r="D4328">
        <v>4.2439</v>
      </c>
      <c r="E4328">
        <v>98.42</v>
      </c>
      <c r="F4328">
        <v>94.947800000000001</v>
      </c>
      <c r="G4328">
        <v>81.444000000000003</v>
      </c>
      <c r="H4328">
        <v>1033.6500000000001</v>
      </c>
      <c r="I4328">
        <v>1.3383</v>
      </c>
      <c r="J4328">
        <v>6.1631</v>
      </c>
      <c r="K4328">
        <v>454.84530000000001</v>
      </c>
      <c r="L4328" t="str">
        <v>#N/A N/A</v>
      </c>
      <c r="M4328" t="str">
        <v>#N/A N/A</v>
      </c>
      <c r="N4328">
        <v>1305.9000000000001</v>
      </c>
      <c r="O4328">
        <v>3.9329999999999998</v>
      </c>
      <c r="P4328">
        <v>11.55</v>
      </c>
      <c r="Q4328">
        <v>4.04</v>
      </c>
      <c r="R4328">
        <v>1.02</v>
      </c>
      <c r="S4328">
        <v>1.53</v>
      </c>
      <c r="T4328">
        <v>1.33</v>
      </c>
      <c r="U4328">
        <v>759</v>
      </c>
      <c r="V4328">
        <v>1920.24</v>
      </c>
      <c r="W4328">
        <v>4355.05</v>
      </c>
      <c r="X4328">
        <v>10979.93</v>
      </c>
      <c r="Y4328">
        <v>2060.73</v>
      </c>
      <c r="Z4328">
        <v>15159.79</v>
      </c>
    </row>
    <row r="4329" spans="2:26" x14ac:dyDescent="0.25">
      <c r="B4329">
        <v>41856</v>
      </c>
      <c r="C4329">
        <v>312.27999999999997</v>
      </c>
      <c r="D4329">
        <v>4.1862000000000004</v>
      </c>
      <c r="E4329">
        <v>98.48</v>
      </c>
      <c r="F4329">
        <v>95.038499999999999</v>
      </c>
      <c r="G4329">
        <v>81.328000000000003</v>
      </c>
      <c r="H4329">
        <v>1028.25</v>
      </c>
      <c r="I4329">
        <v>1.3375999999999999</v>
      </c>
      <c r="J4329">
        <v>6.1706000000000003</v>
      </c>
      <c r="K4329">
        <v>453.46609999999998</v>
      </c>
      <c r="L4329" t="str">
        <v>#N/A N/A</v>
      </c>
      <c r="M4329" t="str">
        <v>#N/A N/A</v>
      </c>
      <c r="N4329">
        <v>1288.78</v>
      </c>
      <c r="O4329">
        <v>3.8969999999999998</v>
      </c>
      <c r="P4329">
        <v>11.55</v>
      </c>
      <c r="Q4329">
        <v>4.01</v>
      </c>
      <c r="R4329">
        <v>1.01</v>
      </c>
      <c r="S4329">
        <v>1.52</v>
      </c>
      <c r="T4329">
        <v>1.32</v>
      </c>
      <c r="U4329">
        <v>755</v>
      </c>
      <c r="V4329">
        <v>1920.21</v>
      </c>
      <c r="W4329">
        <v>4352.84</v>
      </c>
      <c r="X4329">
        <v>11009.84</v>
      </c>
      <c r="Y4329">
        <v>2066.2600000000002</v>
      </c>
      <c r="Z4329">
        <v>15320.31</v>
      </c>
    </row>
    <row r="4330" spans="2:26" x14ac:dyDescent="0.25">
      <c r="B4330">
        <v>41855</v>
      </c>
      <c r="C4330">
        <v>305.89999999999998</v>
      </c>
      <c r="D4330">
        <v>4.2183000000000002</v>
      </c>
      <c r="E4330">
        <v>98.51</v>
      </c>
      <c r="F4330">
        <v>95.072000000000003</v>
      </c>
      <c r="G4330">
        <v>81.328000000000003</v>
      </c>
      <c r="H4330">
        <v>1033.55</v>
      </c>
      <c r="I4330">
        <v>1.3422000000000001</v>
      </c>
      <c r="J4330">
        <v>6.1790000000000003</v>
      </c>
      <c r="K4330">
        <v>457.2638</v>
      </c>
      <c r="L4330" t="str">
        <v>#N/A N/A</v>
      </c>
      <c r="M4330" t="str">
        <v>#N/A N/A</v>
      </c>
      <c r="N4330">
        <v>1288.25</v>
      </c>
      <c r="O4330">
        <v>3.8340000000000001</v>
      </c>
      <c r="P4330">
        <v>11.4</v>
      </c>
      <c r="Q4330">
        <v>4.08</v>
      </c>
      <c r="R4330">
        <v>1.01</v>
      </c>
      <c r="S4330">
        <v>1.51</v>
      </c>
      <c r="T4330">
        <v>1.31</v>
      </c>
      <c r="U4330">
        <v>753</v>
      </c>
      <c r="V4330">
        <v>1938.99</v>
      </c>
      <c r="W4330">
        <v>4383.8900000000003</v>
      </c>
      <c r="X4330">
        <v>11088.96</v>
      </c>
      <c r="Y4330">
        <v>2080.42</v>
      </c>
      <c r="Z4330">
        <v>15474.5</v>
      </c>
    </row>
    <row r="4331" spans="2:26" x14ac:dyDescent="0.25">
      <c r="B4331">
        <v>41854</v>
      </c>
      <c r="C4331">
        <v>304.77</v>
      </c>
      <c r="D4331">
        <v>4.2708000000000004</v>
      </c>
      <c r="E4331">
        <v>98.52</v>
      </c>
      <c r="F4331">
        <v>94.941299999999998</v>
      </c>
      <c r="G4331">
        <v>81.302000000000007</v>
      </c>
      <c r="H4331">
        <v>1037.05</v>
      </c>
      <c r="I4331">
        <v>1.3427</v>
      </c>
      <c r="J4331">
        <v>6.1795999999999998</v>
      </c>
      <c r="K4331">
        <v>456.73700000000002</v>
      </c>
      <c r="L4331" t="str">
        <v>#N/A N/A</v>
      </c>
      <c r="M4331" t="str">
        <v>#N/A N/A</v>
      </c>
      <c r="N4331">
        <v>1293.75</v>
      </c>
      <c r="O4331">
        <v>3.798</v>
      </c>
      <c r="P4331">
        <v>11.4</v>
      </c>
      <c r="Q4331">
        <v>4.09</v>
      </c>
      <c r="R4331">
        <v>1.01</v>
      </c>
      <c r="S4331">
        <v>1.51</v>
      </c>
      <c r="T4331">
        <v>1.3</v>
      </c>
      <c r="U4331">
        <v>751</v>
      </c>
      <c r="V4331">
        <v>1925.15</v>
      </c>
      <c r="W4331">
        <v>4352.6400000000003</v>
      </c>
      <c r="X4331">
        <v>10982.65</v>
      </c>
      <c r="Y4331">
        <v>2073.1</v>
      </c>
      <c r="Z4331">
        <v>15523.11</v>
      </c>
    </row>
    <row r="4332" spans="2:26" x14ac:dyDescent="0.25">
      <c r="B4332">
        <v>41853</v>
      </c>
      <c r="C4332">
        <v>304.77</v>
      </c>
      <c r="D4332">
        <v>4.2708000000000004</v>
      </c>
      <c r="E4332">
        <v>98.52</v>
      </c>
      <c r="F4332">
        <v>94.941299999999998</v>
      </c>
      <c r="G4332">
        <v>81.302000000000007</v>
      </c>
      <c r="H4332">
        <v>1037.05</v>
      </c>
      <c r="I4332">
        <v>1.3427</v>
      </c>
      <c r="J4332">
        <v>6.1795999999999998</v>
      </c>
      <c r="K4332">
        <v>456.73700000000002</v>
      </c>
      <c r="L4332" t="str">
        <v>#N/A N/A</v>
      </c>
      <c r="M4332" t="str">
        <v>#N/A N/A</v>
      </c>
      <c r="N4332">
        <v>1293.75</v>
      </c>
      <c r="O4332">
        <v>3.798</v>
      </c>
      <c r="P4332">
        <v>11.4</v>
      </c>
      <c r="Q4332">
        <v>4.09</v>
      </c>
      <c r="R4332">
        <v>1.01</v>
      </c>
      <c r="S4332">
        <v>1.51</v>
      </c>
      <c r="T4332">
        <v>1.3</v>
      </c>
      <c r="U4332">
        <v>751</v>
      </c>
      <c r="V4332">
        <v>1925.15</v>
      </c>
      <c r="W4332">
        <v>4352.6400000000003</v>
      </c>
      <c r="X4332">
        <v>10982.65</v>
      </c>
      <c r="Y4332">
        <v>2073.1</v>
      </c>
      <c r="Z4332">
        <v>15523.11</v>
      </c>
    </row>
    <row r="4333" spans="2:26" x14ac:dyDescent="0.25">
      <c r="B4333">
        <v>41852</v>
      </c>
      <c r="C4333">
        <v>304.77</v>
      </c>
      <c r="D4333">
        <v>4.2708000000000004</v>
      </c>
      <c r="E4333">
        <v>98.51</v>
      </c>
      <c r="F4333">
        <v>94.941299999999998</v>
      </c>
      <c r="G4333">
        <v>81.302000000000007</v>
      </c>
      <c r="H4333">
        <v>1037.05</v>
      </c>
      <c r="I4333">
        <v>1.3427</v>
      </c>
      <c r="J4333">
        <v>6.1795999999999998</v>
      </c>
      <c r="K4333">
        <v>456.73700000000002</v>
      </c>
      <c r="L4333" t="str">
        <v>#N/A N/A</v>
      </c>
      <c r="M4333" t="str">
        <v>#N/A N/A</v>
      </c>
      <c r="N4333">
        <v>1293.75</v>
      </c>
      <c r="O4333">
        <v>3.798</v>
      </c>
      <c r="P4333">
        <v>11.4</v>
      </c>
      <c r="Q4333">
        <v>4.09</v>
      </c>
      <c r="R4333">
        <v>1.01</v>
      </c>
      <c r="S4333">
        <v>1.51</v>
      </c>
      <c r="T4333">
        <v>1.3</v>
      </c>
      <c r="U4333">
        <v>751</v>
      </c>
      <c r="V4333">
        <v>1925.15</v>
      </c>
      <c r="W4333">
        <v>4352.6400000000003</v>
      </c>
      <c r="X4333">
        <v>10982.65</v>
      </c>
      <c r="Y4333">
        <v>2073.1</v>
      </c>
      <c r="Z4333">
        <v>15523.11</v>
      </c>
    </row>
    <row r="4334" spans="2:26" x14ac:dyDescent="0.25">
      <c r="B4334">
        <v>41851</v>
      </c>
      <c r="C4334">
        <v>290.57</v>
      </c>
      <c r="D4334">
        <v>4.0250000000000004</v>
      </c>
      <c r="E4334">
        <v>98.63</v>
      </c>
      <c r="F4334">
        <v>95.123999999999995</v>
      </c>
      <c r="G4334">
        <v>81.456000000000003</v>
      </c>
      <c r="H4334">
        <v>1027.75</v>
      </c>
      <c r="I4334">
        <v>1.339</v>
      </c>
      <c r="J4334">
        <v>6.1738</v>
      </c>
      <c r="K4334">
        <v>456.18799999999999</v>
      </c>
      <c r="L4334" t="str">
        <v>#N/A N/A</v>
      </c>
      <c r="M4334" t="str">
        <v>#N/A N/A</v>
      </c>
      <c r="N4334">
        <v>1282.5899999999999</v>
      </c>
      <c r="O4334">
        <v>3.8410000000000002</v>
      </c>
      <c r="P4334">
        <v>19.8</v>
      </c>
      <c r="Q4334">
        <v>3.88</v>
      </c>
      <c r="R4334">
        <v>0.99</v>
      </c>
      <c r="S4334">
        <v>1.48</v>
      </c>
      <c r="T4334">
        <v>1.29</v>
      </c>
      <c r="U4334">
        <v>755</v>
      </c>
      <c r="V4334">
        <v>1930.67</v>
      </c>
      <c r="W4334">
        <v>4369.7700000000004</v>
      </c>
      <c r="X4334">
        <v>11130.2</v>
      </c>
      <c r="Y4334">
        <v>2076.12</v>
      </c>
      <c r="Z4334">
        <v>15620.77</v>
      </c>
    </row>
    <row r="4335" spans="2:26" x14ac:dyDescent="0.25">
      <c r="B4335">
        <v>41850</v>
      </c>
      <c r="C4335">
        <v>279.92</v>
      </c>
      <c r="D4335">
        <v>3.8906000000000001</v>
      </c>
      <c r="E4335">
        <v>98.75</v>
      </c>
      <c r="F4335">
        <v>95.170100000000005</v>
      </c>
      <c r="G4335">
        <v>81.432000000000002</v>
      </c>
      <c r="H4335">
        <v>1024.3</v>
      </c>
      <c r="I4335">
        <v>1.3396999999999999</v>
      </c>
      <c r="J4335">
        <v>6.1721000000000004</v>
      </c>
      <c r="K4335">
        <v>458.16359999999997</v>
      </c>
      <c r="L4335" t="str">
        <v>#N/A N/A</v>
      </c>
      <c r="M4335" t="str">
        <v>#N/A N/A</v>
      </c>
      <c r="N4335">
        <v>1296.3</v>
      </c>
      <c r="O4335">
        <v>3.786</v>
      </c>
      <c r="P4335">
        <v>19.8</v>
      </c>
      <c r="Q4335">
        <v>3.67</v>
      </c>
      <c r="R4335">
        <v>0.98</v>
      </c>
      <c r="S4335">
        <v>1.47</v>
      </c>
      <c r="T4335">
        <v>1.3</v>
      </c>
      <c r="U4335">
        <v>754</v>
      </c>
      <c r="V4335">
        <v>1970.07</v>
      </c>
      <c r="W4335">
        <v>4462.8999999999996</v>
      </c>
      <c r="X4335">
        <v>11119.32</v>
      </c>
      <c r="Y4335">
        <v>2082.61</v>
      </c>
      <c r="Z4335">
        <v>15646.23</v>
      </c>
    </row>
    <row r="4336" spans="2:26" x14ac:dyDescent="0.25">
      <c r="B4336">
        <v>41849</v>
      </c>
      <c r="C4336">
        <v>289.43</v>
      </c>
      <c r="D4336">
        <v>3.9291</v>
      </c>
      <c r="E4336">
        <v>98.8</v>
      </c>
      <c r="F4336">
        <v>95.190299999999993</v>
      </c>
      <c r="G4336">
        <v>81.213999999999999</v>
      </c>
      <c r="H4336">
        <v>1024.4000000000001</v>
      </c>
      <c r="I4336">
        <v>1.3409</v>
      </c>
      <c r="J4336">
        <v>6.1816000000000004</v>
      </c>
      <c r="K4336">
        <v>460.35879999999997</v>
      </c>
      <c r="L4336" t="str">
        <v>#N/A N/A</v>
      </c>
      <c r="M4336" t="str">
        <v>#N/A N/A</v>
      </c>
      <c r="N4336">
        <v>1299.1099999999999</v>
      </c>
      <c r="O4336">
        <v>3.8079999999999998</v>
      </c>
      <c r="P4336">
        <v>19.8</v>
      </c>
      <c r="Q4336">
        <v>3.68</v>
      </c>
      <c r="R4336">
        <v>0.99</v>
      </c>
      <c r="S4336">
        <v>1.48</v>
      </c>
      <c r="T4336">
        <v>1.29</v>
      </c>
      <c r="U4336">
        <v>747</v>
      </c>
      <c r="V4336">
        <v>1969.95</v>
      </c>
      <c r="W4336">
        <v>4442.7</v>
      </c>
      <c r="X4336">
        <v>11122.22</v>
      </c>
      <c r="Y4336">
        <v>2061.9699999999998</v>
      </c>
      <c r="Z4336">
        <v>15618.07</v>
      </c>
    </row>
    <row r="4337" spans="2:26" x14ac:dyDescent="0.25">
      <c r="B4337">
        <v>41848</v>
      </c>
      <c r="C4337">
        <v>285.14</v>
      </c>
      <c r="D4337">
        <v>3.8847</v>
      </c>
      <c r="E4337">
        <v>98.84</v>
      </c>
      <c r="F4337">
        <v>95.22</v>
      </c>
      <c r="G4337">
        <v>81.025000000000006</v>
      </c>
      <c r="H4337">
        <v>1026.3</v>
      </c>
      <c r="I4337">
        <v>1.3440000000000001</v>
      </c>
      <c r="J4337">
        <v>6.1868999999999996</v>
      </c>
      <c r="K4337">
        <v>461.60149999999999</v>
      </c>
      <c r="L4337" t="str">
        <v>#N/A N/A</v>
      </c>
      <c r="M4337" t="str">
        <v>#N/A N/A</v>
      </c>
      <c r="N4337">
        <v>1304.05</v>
      </c>
      <c r="O4337">
        <v>3.7469999999999999</v>
      </c>
      <c r="P4337">
        <v>19.8</v>
      </c>
      <c r="Q4337">
        <v>3.64</v>
      </c>
      <c r="R4337">
        <v>0.98</v>
      </c>
      <c r="S4337">
        <v>1.48</v>
      </c>
      <c r="T4337">
        <v>1.29</v>
      </c>
      <c r="U4337">
        <v>743</v>
      </c>
      <c r="V4337">
        <v>1978.91</v>
      </c>
      <c r="W4337">
        <v>4444.91</v>
      </c>
      <c r="X4337">
        <v>11072.62</v>
      </c>
      <c r="Y4337">
        <v>2048.81</v>
      </c>
      <c r="Z4337">
        <v>15529.4</v>
      </c>
    </row>
    <row r="4338" spans="2:26" x14ac:dyDescent="0.25">
      <c r="B4338">
        <v>41847</v>
      </c>
      <c r="C4338">
        <v>283.77</v>
      </c>
      <c r="D4338">
        <v>3.8752</v>
      </c>
      <c r="E4338">
        <v>98.86</v>
      </c>
      <c r="F4338">
        <v>94.957099999999997</v>
      </c>
      <c r="G4338">
        <v>81.028999999999996</v>
      </c>
      <c r="H4338">
        <v>1026.05</v>
      </c>
      <c r="I4338">
        <v>1.343</v>
      </c>
      <c r="J4338">
        <v>6.1916000000000002</v>
      </c>
      <c r="K4338">
        <v>460.5249</v>
      </c>
      <c r="L4338" t="str">
        <v>#N/A N/A</v>
      </c>
      <c r="M4338" t="str">
        <v>#N/A N/A</v>
      </c>
      <c r="N4338">
        <v>1307.22</v>
      </c>
      <c r="O4338">
        <v>3.7810000000000001</v>
      </c>
      <c r="P4338">
        <v>19.8</v>
      </c>
      <c r="Q4338">
        <v>3.64</v>
      </c>
      <c r="R4338">
        <v>0.99</v>
      </c>
      <c r="S4338">
        <v>1.48</v>
      </c>
      <c r="T4338">
        <v>1.29</v>
      </c>
      <c r="U4338">
        <v>739</v>
      </c>
      <c r="V4338">
        <v>1978.34</v>
      </c>
      <c r="W4338">
        <v>4449.5600000000004</v>
      </c>
      <c r="X4338">
        <v>10993.24</v>
      </c>
      <c r="Y4338">
        <v>2033.85</v>
      </c>
      <c r="Z4338">
        <v>15457.87</v>
      </c>
    </row>
    <row r="4339" spans="2:26" x14ac:dyDescent="0.25">
      <c r="B4339">
        <v>41846</v>
      </c>
      <c r="C4339">
        <v>283.77</v>
      </c>
      <c r="D4339">
        <v>3.8752</v>
      </c>
      <c r="E4339">
        <v>98.86</v>
      </c>
      <c r="F4339">
        <v>94.957099999999997</v>
      </c>
      <c r="G4339">
        <v>81.028999999999996</v>
      </c>
      <c r="H4339">
        <v>1026.05</v>
      </c>
      <c r="I4339">
        <v>1.343</v>
      </c>
      <c r="J4339">
        <v>6.1916000000000002</v>
      </c>
      <c r="K4339">
        <v>460.5249</v>
      </c>
      <c r="L4339" t="str">
        <v>#N/A N/A</v>
      </c>
      <c r="M4339" t="str">
        <v>#N/A N/A</v>
      </c>
      <c r="N4339">
        <v>1307.22</v>
      </c>
      <c r="O4339">
        <v>3.7810000000000001</v>
      </c>
      <c r="P4339">
        <v>19.8</v>
      </c>
      <c r="Q4339">
        <v>3.64</v>
      </c>
      <c r="R4339">
        <v>0.99</v>
      </c>
      <c r="S4339">
        <v>1.48</v>
      </c>
      <c r="T4339">
        <v>1.29</v>
      </c>
      <c r="U4339">
        <v>739</v>
      </c>
      <c r="V4339">
        <v>1978.34</v>
      </c>
      <c r="W4339">
        <v>4449.5600000000004</v>
      </c>
      <c r="X4339">
        <v>10993.24</v>
      </c>
      <c r="Y4339">
        <v>2033.85</v>
      </c>
      <c r="Z4339">
        <v>15457.87</v>
      </c>
    </row>
    <row r="4340" spans="2:26" x14ac:dyDescent="0.25">
      <c r="B4340">
        <v>41845</v>
      </c>
      <c r="C4340">
        <v>283.77</v>
      </c>
      <c r="D4340">
        <v>3.8752</v>
      </c>
      <c r="E4340">
        <v>98.86</v>
      </c>
      <c r="F4340">
        <v>94.957099999999997</v>
      </c>
      <c r="G4340">
        <v>81.028999999999996</v>
      </c>
      <c r="H4340">
        <v>1026.05</v>
      </c>
      <c r="I4340">
        <v>1.343</v>
      </c>
      <c r="J4340">
        <v>6.1916000000000002</v>
      </c>
      <c r="K4340">
        <v>460.5249</v>
      </c>
      <c r="L4340" t="str">
        <v>#N/A N/A</v>
      </c>
      <c r="M4340" t="str">
        <v>#N/A N/A</v>
      </c>
      <c r="N4340">
        <v>1307.22</v>
      </c>
      <c r="O4340">
        <v>3.7810000000000001</v>
      </c>
      <c r="P4340">
        <v>19.8</v>
      </c>
      <c r="Q4340">
        <v>3.64</v>
      </c>
      <c r="R4340">
        <v>0.99</v>
      </c>
      <c r="S4340">
        <v>1.48</v>
      </c>
      <c r="T4340">
        <v>1.29</v>
      </c>
      <c r="U4340">
        <v>739</v>
      </c>
      <c r="V4340">
        <v>1978.34</v>
      </c>
      <c r="W4340">
        <v>4449.5600000000004</v>
      </c>
      <c r="X4340">
        <v>10993.24</v>
      </c>
      <c r="Y4340">
        <v>2033.85</v>
      </c>
      <c r="Z4340">
        <v>15457.87</v>
      </c>
    </row>
    <row r="4341" spans="2:26" x14ac:dyDescent="0.25">
      <c r="B4341">
        <v>41844</v>
      </c>
      <c r="C4341">
        <v>275.83999999999997</v>
      </c>
      <c r="D4341">
        <v>3.8248000000000002</v>
      </c>
      <c r="E4341">
        <v>98.87</v>
      </c>
      <c r="F4341">
        <v>95.039500000000004</v>
      </c>
      <c r="G4341">
        <v>80.872</v>
      </c>
      <c r="H4341">
        <v>1028.7</v>
      </c>
      <c r="I4341">
        <v>1.3464</v>
      </c>
      <c r="J4341">
        <v>6.1943999999999999</v>
      </c>
      <c r="K4341">
        <v>463.52499999999998</v>
      </c>
      <c r="L4341" t="str">
        <v>#N/A N/A</v>
      </c>
      <c r="M4341" t="str">
        <v>#N/A N/A</v>
      </c>
      <c r="N4341">
        <v>1293.6600000000001</v>
      </c>
      <c r="O4341">
        <v>3.847</v>
      </c>
      <c r="P4341">
        <v>19.8</v>
      </c>
      <c r="Q4341">
        <v>3.61</v>
      </c>
      <c r="R4341">
        <v>0.99</v>
      </c>
      <c r="S4341">
        <v>1.48</v>
      </c>
      <c r="T4341">
        <v>1.29</v>
      </c>
      <c r="U4341">
        <v>732</v>
      </c>
      <c r="V4341">
        <v>1987.98</v>
      </c>
      <c r="W4341">
        <v>4472.1099999999997</v>
      </c>
      <c r="X4341">
        <v>10939.57</v>
      </c>
      <c r="Y4341">
        <v>2026.62</v>
      </c>
      <c r="Z4341">
        <v>15284.42</v>
      </c>
    </row>
    <row r="4342" spans="2:26" x14ac:dyDescent="0.25">
      <c r="B4342">
        <v>41843</v>
      </c>
      <c r="C4342">
        <v>280.97000000000003</v>
      </c>
      <c r="D4342">
        <v>3.8729</v>
      </c>
      <c r="E4342">
        <v>98.85</v>
      </c>
      <c r="F4342">
        <v>95.043400000000005</v>
      </c>
      <c r="G4342">
        <v>80.822999999999993</v>
      </c>
      <c r="H4342">
        <v>1023.75</v>
      </c>
      <c r="I4342">
        <v>1.3464</v>
      </c>
      <c r="J4342">
        <v>6.1988000000000003</v>
      </c>
      <c r="K4342">
        <v>461.33609999999999</v>
      </c>
      <c r="L4342" t="str">
        <v>#N/A N/A</v>
      </c>
      <c r="M4342" t="str">
        <v>#N/A N/A</v>
      </c>
      <c r="N4342">
        <v>1304.5899999999999</v>
      </c>
      <c r="O4342">
        <v>3.762</v>
      </c>
      <c r="P4342">
        <v>19.8</v>
      </c>
      <c r="Q4342">
        <v>3.65</v>
      </c>
      <c r="R4342">
        <v>0.99</v>
      </c>
      <c r="S4342">
        <v>1.48</v>
      </c>
      <c r="T4342">
        <v>1.3</v>
      </c>
      <c r="U4342">
        <v>727</v>
      </c>
      <c r="V4342">
        <v>1987.01</v>
      </c>
      <c r="W4342">
        <v>4473.7</v>
      </c>
      <c r="X4342">
        <v>10820.71</v>
      </c>
      <c r="Y4342">
        <v>2028.32</v>
      </c>
      <c r="Z4342">
        <v>15328.56</v>
      </c>
    </row>
    <row r="4343" spans="2:26" x14ac:dyDescent="0.25">
      <c r="B4343">
        <v>41842</v>
      </c>
      <c r="C4343">
        <v>286.89</v>
      </c>
      <c r="D4343">
        <v>3.8971</v>
      </c>
      <c r="E4343">
        <v>98.88</v>
      </c>
      <c r="F4343">
        <v>95.045500000000004</v>
      </c>
      <c r="G4343">
        <v>80.781000000000006</v>
      </c>
      <c r="H4343">
        <v>1024.4000000000001</v>
      </c>
      <c r="I4343">
        <v>1.3466</v>
      </c>
      <c r="J4343">
        <v>6.2039</v>
      </c>
      <c r="K4343">
        <v>463.0052</v>
      </c>
      <c r="L4343" t="str">
        <v>#N/A N/A</v>
      </c>
      <c r="M4343" t="str">
        <v>#N/A N/A</v>
      </c>
      <c r="N4343">
        <v>1306.42</v>
      </c>
      <c r="O4343">
        <v>3.7719999999999998</v>
      </c>
      <c r="P4343">
        <v>19.8</v>
      </c>
      <c r="Q4343">
        <v>3.67</v>
      </c>
      <c r="R4343">
        <v>0.99</v>
      </c>
      <c r="S4343">
        <v>1.49</v>
      </c>
      <c r="T4343">
        <v>1.3</v>
      </c>
      <c r="U4343">
        <v>723</v>
      </c>
      <c r="V4343">
        <v>1983.53</v>
      </c>
      <c r="W4343">
        <v>4456.0200000000004</v>
      </c>
      <c r="X4343">
        <v>10605.22</v>
      </c>
      <c r="Y4343">
        <v>2028.93</v>
      </c>
      <c r="Z4343">
        <v>15343.28</v>
      </c>
    </row>
    <row r="4344" spans="2:26" x14ac:dyDescent="0.25">
      <c r="B4344">
        <v>41841</v>
      </c>
      <c r="C4344">
        <v>289.27</v>
      </c>
      <c r="D4344">
        <v>3.8999000000000001</v>
      </c>
      <c r="E4344">
        <v>98.89</v>
      </c>
      <c r="F4344">
        <v>95.087199999999996</v>
      </c>
      <c r="G4344">
        <v>80.56</v>
      </c>
      <c r="H4344">
        <v>1026.9000000000001</v>
      </c>
      <c r="I4344">
        <v>1.3524</v>
      </c>
      <c r="J4344">
        <v>6.2092999999999998</v>
      </c>
      <c r="K4344">
        <v>462.14920000000001</v>
      </c>
      <c r="L4344" t="str">
        <v>#N/A N/A</v>
      </c>
      <c r="M4344" t="str">
        <v>#N/A N/A</v>
      </c>
      <c r="N4344">
        <v>1312.49</v>
      </c>
      <c r="O4344">
        <v>3.8490000000000002</v>
      </c>
      <c r="P4344">
        <v>19.8</v>
      </c>
      <c r="Q4344">
        <v>3.69</v>
      </c>
      <c r="R4344">
        <v>0.99</v>
      </c>
      <c r="S4344">
        <v>1.48</v>
      </c>
      <c r="T4344">
        <v>1.29</v>
      </c>
      <c r="U4344">
        <v>724</v>
      </c>
      <c r="V4344">
        <v>1973.63</v>
      </c>
      <c r="W4344">
        <v>4424.7</v>
      </c>
      <c r="X4344">
        <v>10355.73</v>
      </c>
      <c r="Y4344">
        <v>2018.5</v>
      </c>
      <c r="Z4344">
        <v>15215.71</v>
      </c>
    </row>
    <row r="4345" spans="2:26" x14ac:dyDescent="0.25">
      <c r="B4345">
        <v>41840</v>
      </c>
      <c r="C4345">
        <v>286.33999999999997</v>
      </c>
      <c r="D4345">
        <v>3.8788999999999998</v>
      </c>
      <c r="E4345">
        <v>98.91</v>
      </c>
      <c r="F4345">
        <v>95.025999999999996</v>
      </c>
      <c r="G4345">
        <v>80.524000000000001</v>
      </c>
      <c r="H4345">
        <v>1029.3</v>
      </c>
      <c r="I4345">
        <v>1.3524</v>
      </c>
      <c r="J4345">
        <v>6.2080000000000002</v>
      </c>
      <c r="K4345">
        <v>462.36770000000001</v>
      </c>
      <c r="L4345" t="str">
        <v>#N/A N/A</v>
      </c>
      <c r="M4345" t="str">
        <v>#N/A N/A</v>
      </c>
      <c r="N4345">
        <v>1310.88</v>
      </c>
      <c r="O4345">
        <v>3.9510000000000001</v>
      </c>
      <c r="P4345">
        <v>19.8</v>
      </c>
      <c r="Q4345">
        <v>3.67</v>
      </c>
      <c r="R4345">
        <v>0.99</v>
      </c>
      <c r="S4345">
        <v>1.48</v>
      </c>
      <c r="T4345">
        <v>1.29</v>
      </c>
      <c r="U4345">
        <v>732</v>
      </c>
      <c r="V4345">
        <v>1978.22</v>
      </c>
      <c r="W4345">
        <v>4432.1499999999996</v>
      </c>
      <c r="X4345">
        <v>10441.23</v>
      </c>
      <c r="Y4345">
        <v>2019.42</v>
      </c>
      <c r="Z4345">
        <v>15215.71</v>
      </c>
    </row>
    <row r="4346" spans="2:26" x14ac:dyDescent="0.25">
      <c r="B4346">
        <v>41839</v>
      </c>
      <c r="C4346">
        <v>286.33999999999997</v>
      </c>
      <c r="D4346">
        <v>3.8788999999999998</v>
      </c>
      <c r="E4346">
        <v>98.91</v>
      </c>
      <c r="F4346">
        <v>95.025999999999996</v>
      </c>
      <c r="G4346">
        <v>80.524000000000001</v>
      </c>
      <c r="H4346">
        <v>1029.3</v>
      </c>
      <c r="I4346">
        <v>1.3524</v>
      </c>
      <c r="J4346">
        <v>6.2080000000000002</v>
      </c>
      <c r="K4346">
        <v>462.36770000000001</v>
      </c>
      <c r="L4346" t="str">
        <v>#N/A N/A</v>
      </c>
      <c r="M4346" t="str">
        <v>#N/A N/A</v>
      </c>
      <c r="N4346">
        <v>1310.88</v>
      </c>
      <c r="O4346">
        <v>3.9510000000000001</v>
      </c>
      <c r="P4346">
        <v>19.8</v>
      </c>
      <c r="Q4346">
        <v>3.67</v>
      </c>
      <c r="R4346">
        <v>0.99</v>
      </c>
      <c r="S4346">
        <v>1.48</v>
      </c>
      <c r="T4346">
        <v>1.29</v>
      </c>
      <c r="U4346">
        <v>732</v>
      </c>
      <c r="V4346">
        <v>1978.22</v>
      </c>
      <c r="W4346">
        <v>4432.1499999999996</v>
      </c>
      <c r="X4346">
        <v>10441.23</v>
      </c>
      <c r="Y4346">
        <v>2019.42</v>
      </c>
      <c r="Z4346">
        <v>15215.71</v>
      </c>
    </row>
    <row r="4347" spans="2:26" x14ac:dyDescent="0.25">
      <c r="B4347">
        <v>41838</v>
      </c>
      <c r="C4347">
        <v>286.33999999999997</v>
      </c>
      <c r="D4347">
        <v>3.8788999999999998</v>
      </c>
      <c r="E4347">
        <v>98.89</v>
      </c>
      <c r="F4347">
        <v>95.025999999999996</v>
      </c>
      <c r="G4347">
        <v>80.524000000000001</v>
      </c>
      <c r="H4347">
        <v>1029.3</v>
      </c>
      <c r="I4347">
        <v>1.3524</v>
      </c>
      <c r="J4347">
        <v>6.2080000000000002</v>
      </c>
      <c r="K4347">
        <v>462.36770000000001</v>
      </c>
      <c r="L4347" t="str">
        <v>#N/A N/A</v>
      </c>
      <c r="M4347" t="str">
        <v>#N/A N/A</v>
      </c>
      <c r="N4347">
        <v>1310.88</v>
      </c>
      <c r="O4347">
        <v>3.9510000000000001</v>
      </c>
      <c r="P4347">
        <v>19.8</v>
      </c>
      <c r="Q4347">
        <v>3.67</v>
      </c>
      <c r="R4347">
        <v>0.99</v>
      </c>
      <c r="S4347">
        <v>1.48</v>
      </c>
      <c r="T4347">
        <v>1.29</v>
      </c>
      <c r="U4347">
        <v>732</v>
      </c>
      <c r="V4347">
        <v>1978.22</v>
      </c>
      <c r="W4347">
        <v>4432.1499999999996</v>
      </c>
      <c r="X4347">
        <v>10441.23</v>
      </c>
      <c r="Y4347">
        <v>2019.42</v>
      </c>
      <c r="Z4347">
        <v>15215.71</v>
      </c>
    </row>
    <row r="4348" spans="2:26" x14ac:dyDescent="0.25">
      <c r="B4348">
        <v>41837</v>
      </c>
      <c r="C4348">
        <v>291.64</v>
      </c>
      <c r="D4348">
        <v>3.8403999999999998</v>
      </c>
      <c r="E4348">
        <v>98.95</v>
      </c>
      <c r="F4348">
        <v>95.038200000000003</v>
      </c>
      <c r="G4348">
        <v>80.504999999999995</v>
      </c>
      <c r="H4348">
        <v>1029.2</v>
      </c>
      <c r="I4348">
        <v>1.3526</v>
      </c>
      <c r="J4348">
        <v>6.2042999999999999</v>
      </c>
      <c r="K4348">
        <v>459.56659999999999</v>
      </c>
      <c r="L4348" t="str">
        <v>#N/A N/A</v>
      </c>
      <c r="M4348" t="str">
        <v>#N/A N/A</v>
      </c>
      <c r="N4348">
        <v>1319.2</v>
      </c>
      <c r="O4348">
        <v>3.9540000000000002</v>
      </c>
      <c r="P4348">
        <v>19.8</v>
      </c>
      <c r="Q4348">
        <v>3.62</v>
      </c>
      <c r="R4348">
        <v>0.99</v>
      </c>
      <c r="S4348">
        <v>1.47</v>
      </c>
      <c r="T4348">
        <v>1.3</v>
      </c>
      <c r="U4348">
        <v>738</v>
      </c>
      <c r="V4348">
        <v>1958.12</v>
      </c>
      <c r="W4348">
        <v>4363.45</v>
      </c>
      <c r="X4348">
        <v>10467.06</v>
      </c>
      <c r="Y4348">
        <v>2020.9</v>
      </c>
      <c r="Z4348">
        <v>15370.26</v>
      </c>
    </row>
    <row r="4349" spans="2:26" x14ac:dyDescent="0.25">
      <c r="B4349">
        <v>41836</v>
      </c>
      <c r="C4349">
        <v>281.51</v>
      </c>
      <c r="D4349">
        <v>3.7602000000000002</v>
      </c>
      <c r="E4349">
        <v>98.94</v>
      </c>
      <c r="F4349">
        <v>95.036799999999999</v>
      </c>
      <c r="G4349">
        <v>80.558999999999997</v>
      </c>
      <c r="H4349">
        <v>1032.05</v>
      </c>
      <c r="I4349">
        <v>1.3525</v>
      </c>
      <c r="J4349">
        <v>6.2047999999999996</v>
      </c>
      <c r="K4349">
        <v>463.10050000000001</v>
      </c>
      <c r="L4349" t="str">
        <v>#N/A N/A</v>
      </c>
      <c r="M4349" t="str">
        <v>#N/A N/A</v>
      </c>
      <c r="N4349">
        <v>1299.21</v>
      </c>
      <c r="O4349">
        <v>4.1189999999999998</v>
      </c>
      <c r="P4349">
        <v>19.8</v>
      </c>
      <c r="Q4349">
        <v>3.52</v>
      </c>
      <c r="R4349">
        <v>0.98</v>
      </c>
      <c r="S4349">
        <v>1.46</v>
      </c>
      <c r="T4349">
        <v>1.29</v>
      </c>
      <c r="U4349">
        <v>755</v>
      </c>
      <c r="V4349">
        <v>1981.57</v>
      </c>
      <c r="W4349">
        <v>4425.97</v>
      </c>
      <c r="X4349">
        <v>10475.379999999999</v>
      </c>
      <c r="Y4349">
        <v>2013.48</v>
      </c>
      <c r="Z4349">
        <v>15379.3</v>
      </c>
    </row>
    <row r="4350" spans="2:26" x14ac:dyDescent="0.25">
      <c r="B4350">
        <v>41835</v>
      </c>
      <c r="C4350">
        <v>280.73</v>
      </c>
      <c r="D4350">
        <v>3.7343000000000002</v>
      </c>
      <c r="E4350">
        <v>98.98</v>
      </c>
      <c r="F4350">
        <v>95.026300000000006</v>
      </c>
      <c r="G4350">
        <v>80.39</v>
      </c>
      <c r="H4350">
        <v>1027.3499999999999</v>
      </c>
      <c r="I4350">
        <v>1.3568</v>
      </c>
      <c r="J4350">
        <v>6.2080000000000002</v>
      </c>
      <c r="K4350">
        <v>463.04640000000001</v>
      </c>
      <c r="L4350" t="str">
        <v>#N/A N/A</v>
      </c>
      <c r="M4350" t="str">
        <v>#N/A N/A</v>
      </c>
      <c r="N4350">
        <v>1294.05</v>
      </c>
      <c r="O4350">
        <v>4.0970000000000004</v>
      </c>
      <c r="P4350">
        <v>19.8</v>
      </c>
      <c r="Q4350">
        <v>3.48</v>
      </c>
      <c r="R4350">
        <v>0.98</v>
      </c>
      <c r="S4350">
        <v>1.46</v>
      </c>
      <c r="T4350">
        <v>1.29</v>
      </c>
      <c r="U4350">
        <v>782</v>
      </c>
      <c r="V4350">
        <v>1973.28</v>
      </c>
      <c r="W4350">
        <v>4416.3900000000003</v>
      </c>
      <c r="X4350">
        <v>10489.15</v>
      </c>
      <c r="Y4350">
        <v>2012.72</v>
      </c>
      <c r="Z4350">
        <v>15395.16</v>
      </c>
    </row>
    <row r="4351" spans="2:26" x14ac:dyDescent="0.25">
      <c r="B4351">
        <v>41834</v>
      </c>
      <c r="C4351">
        <v>279.77</v>
      </c>
      <c r="D4351">
        <v>3.7023999999999999</v>
      </c>
      <c r="E4351">
        <v>98.99</v>
      </c>
      <c r="F4351">
        <v>95.063800000000001</v>
      </c>
      <c r="G4351">
        <v>80.188000000000002</v>
      </c>
      <c r="H4351">
        <v>1018.33</v>
      </c>
      <c r="I4351">
        <v>1.3619000000000001</v>
      </c>
      <c r="J4351">
        <v>6.2058999999999997</v>
      </c>
      <c r="K4351">
        <v>460.91809999999998</v>
      </c>
      <c r="L4351" t="str">
        <v>#N/A N/A</v>
      </c>
      <c r="M4351" t="str">
        <v>#N/A N/A</v>
      </c>
      <c r="N4351">
        <v>1307.1500000000001</v>
      </c>
      <c r="O4351">
        <v>4.1470000000000002</v>
      </c>
      <c r="P4351">
        <v>19.8</v>
      </c>
      <c r="Q4351">
        <v>3.43</v>
      </c>
      <c r="R4351">
        <v>0.99</v>
      </c>
      <c r="S4351">
        <v>1.46</v>
      </c>
      <c r="T4351">
        <v>1.31</v>
      </c>
      <c r="U4351">
        <v>798</v>
      </c>
      <c r="V4351">
        <v>1977.1</v>
      </c>
      <c r="W4351">
        <v>4440.42</v>
      </c>
      <c r="X4351">
        <v>10457.77</v>
      </c>
      <c r="Y4351">
        <v>1993.88</v>
      </c>
      <c r="Z4351">
        <v>15296.82</v>
      </c>
    </row>
    <row r="4352" spans="2:26" x14ac:dyDescent="0.25">
      <c r="B4352">
        <v>41833</v>
      </c>
      <c r="C4352">
        <v>280.58999999999997</v>
      </c>
      <c r="D4352">
        <v>3.7284999999999999</v>
      </c>
      <c r="E4352">
        <v>98.98</v>
      </c>
      <c r="F4352">
        <v>95.117400000000004</v>
      </c>
      <c r="G4352">
        <v>80.186999999999998</v>
      </c>
      <c r="H4352">
        <v>1018.85</v>
      </c>
      <c r="I4352">
        <v>1.3608</v>
      </c>
      <c r="J4352">
        <v>6.2037000000000004</v>
      </c>
      <c r="K4352">
        <v>459.35919999999999</v>
      </c>
      <c r="L4352" t="str">
        <v>#N/A N/A</v>
      </c>
      <c r="M4352" t="str">
        <v>#N/A N/A</v>
      </c>
      <c r="N4352">
        <v>1338.7</v>
      </c>
      <c r="O4352">
        <v>4.1459999999999999</v>
      </c>
      <c r="P4352">
        <v>19.8</v>
      </c>
      <c r="Q4352">
        <v>3.47</v>
      </c>
      <c r="R4352">
        <v>0.99</v>
      </c>
      <c r="S4352">
        <v>1.47</v>
      </c>
      <c r="T4352">
        <v>1.33</v>
      </c>
      <c r="U4352">
        <v>814</v>
      </c>
      <c r="V4352">
        <v>1967.57</v>
      </c>
      <c r="W4352">
        <v>4415.49</v>
      </c>
      <c r="X4352">
        <v>10379.61</v>
      </c>
      <c r="Y4352">
        <v>1988.74</v>
      </c>
      <c r="Z4352">
        <v>15164.04</v>
      </c>
    </row>
    <row r="4353" spans="2:26" x14ac:dyDescent="0.25">
      <c r="B4353">
        <v>41832</v>
      </c>
      <c r="C4353">
        <v>280.58999999999997</v>
      </c>
      <c r="D4353">
        <v>3.7284999999999999</v>
      </c>
      <c r="E4353">
        <v>98.98</v>
      </c>
      <c r="F4353">
        <v>95.117400000000004</v>
      </c>
      <c r="G4353">
        <v>80.186999999999998</v>
      </c>
      <c r="H4353">
        <v>1018.85</v>
      </c>
      <c r="I4353">
        <v>1.3608</v>
      </c>
      <c r="J4353">
        <v>6.2037000000000004</v>
      </c>
      <c r="K4353">
        <v>459.35919999999999</v>
      </c>
      <c r="L4353" t="str">
        <v>#N/A N/A</v>
      </c>
      <c r="M4353" t="str">
        <v>#N/A N/A</v>
      </c>
      <c r="N4353">
        <v>1338.7</v>
      </c>
      <c r="O4353">
        <v>4.1459999999999999</v>
      </c>
      <c r="P4353">
        <v>19.8</v>
      </c>
      <c r="Q4353">
        <v>3.47</v>
      </c>
      <c r="R4353">
        <v>0.99</v>
      </c>
      <c r="S4353">
        <v>1.47</v>
      </c>
      <c r="T4353">
        <v>1.33</v>
      </c>
      <c r="U4353">
        <v>814</v>
      </c>
      <c r="V4353">
        <v>1967.57</v>
      </c>
      <c r="W4353">
        <v>4415.49</v>
      </c>
      <c r="X4353">
        <v>10379.61</v>
      </c>
      <c r="Y4353">
        <v>1988.74</v>
      </c>
      <c r="Z4353">
        <v>15164.04</v>
      </c>
    </row>
    <row r="4354" spans="2:26" x14ac:dyDescent="0.25">
      <c r="B4354">
        <v>41831</v>
      </c>
      <c r="C4354">
        <v>280.58999999999997</v>
      </c>
      <c r="D4354">
        <v>3.7284999999999999</v>
      </c>
      <c r="E4354">
        <v>98.97</v>
      </c>
      <c r="F4354">
        <v>95.117400000000004</v>
      </c>
      <c r="G4354">
        <v>80.186999999999998</v>
      </c>
      <c r="H4354">
        <v>1018.85</v>
      </c>
      <c r="I4354">
        <v>1.3608</v>
      </c>
      <c r="J4354">
        <v>6.2037000000000004</v>
      </c>
      <c r="K4354">
        <v>459.35919999999999</v>
      </c>
      <c r="L4354" t="str">
        <v>#N/A N/A</v>
      </c>
      <c r="M4354" t="str">
        <v>#N/A N/A</v>
      </c>
      <c r="N4354">
        <v>1338.7</v>
      </c>
      <c r="O4354">
        <v>4.1459999999999999</v>
      </c>
      <c r="P4354">
        <v>19.8</v>
      </c>
      <c r="Q4354">
        <v>3.47</v>
      </c>
      <c r="R4354">
        <v>0.99</v>
      </c>
      <c r="S4354">
        <v>1.47</v>
      </c>
      <c r="T4354">
        <v>1.33</v>
      </c>
      <c r="U4354">
        <v>814</v>
      </c>
      <c r="V4354">
        <v>1967.57</v>
      </c>
      <c r="W4354">
        <v>4415.49</v>
      </c>
      <c r="X4354">
        <v>10379.61</v>
      </c>
      <c r="Y4354">
        <v>1988.74</v>
      </c>
      <c r="Z4354">
        <v>15164.04</v>
      </c>
    </row>
    <row r="4355" spans="2:26" x14ac:dyDescent="0.25">
      <c r="B4355">
        <v>41830</v>
      </c>
      <c r="C4355">
        <v>279.64999999999998</v>
      </c>
      <c r="D4355">
        <v>3.7265999999999999</v>
      </c>
      <c r="E4355">
        <v>98.97</v>
      </c>
      <c r="F4355">
        <v>95.126499999999993</v>
      </c>
      <c r="G4355">
        <v>80.126999999999995</v>
      </c>
      <c r="H4355">
        <v>1013.45</v>
      </c>
      <c r="I4355">
        <v>1.3609</v>
      </c>
      <c r="J4355">
        <v>6.2020999999999997</v>
      </c>
      <c r="K4355">
        <v>456.66660000000002</v>
      </c>
      <c r="L4355" t="str">
        <v>#N/A N/A</v>
      </c>
      <c r="M4355" t="str">
        <v>#N/A N/A</v>
      </c>
      <c r="N4355">
        <v>1335.75</v>
      </c>
      <c r="O4355">
        <v>4.12</v>
      </c>
      <c r="P4355">
        <v>19.8</v>
      </c>
      <c r="Q4355">
        <v>3.47</v>
      </c>
      <c r="R4355">
        <v>0.99</v>
      </c>
      <c r="S4355">
        <v>1.47</v>
      </c>
      <c r="T4355">
        <v>1.33</v>
      </c>
      <c r="U4355">
        <v>836</v>
      </c>
      <c r="V4355">
        <v>1964.68</v>
      </c>
      <c r="W4355">
        <v>4396.2</v>
      </c>
      <c r="X4355">
        <v>10368.129999999999</v>
      </c>
      <c r="Y4355">
        <v>2002.84</v>
      </c>
      <c r="Z4355">
        <v>15216.47</v>
      </c>
    </row>
    <row r="4356" spans="2:26" x14ac:dyDescent="0.25">
      <c r="B4356">
        <v>41829</v>
      </c>
      <c r="C4356">
        <v>276.7</v>
      </c>
      <c r="D4356">
        <v>3.6335000000000002</v>
      </c>
      <c r="E4356">
        <v>99.01</v>
      </c>
      <c r="F4356">
        <v>95.131200000000007</v>
      </c>
      <c r="G4356">
        <v>79.992999999999995</v>
      </c>
      <c r="H4356">
        <v>1012.15</v>
      </c>
      <c r="I4356">
        <v>1.3642000000000001</v>
      </c>
      <c r="J4356">
        <v>6.1986999999999997</v>
      </c>
      <c r="K4356">
        <v>456.13580000000002</v>
      </c>
      <c r="L4356" t="str">
        <v>#N/A N/A</v>
      </c>
      <c r="M4356" t="str">
        <v>#N/A N/A</v>
      </c>
      <c r="N4356">
        <v>1327.83</v>
      </c>
      <c r="O4356">
        <v>4.17</v>
      </c>
      <c r="P4356">
        <v>19.8</v>
      </c>
      <c r="Q4356">
        <v>3.36</v>
      </c>
      <c r="R4356">
        <v>0.98</v>
      </c>
      <c r="S4356">
        <v>1.45</v>
      </c>
      <c r="T4356">
        <v>1.32</v>
      </c>
      <c r="U4356">
        <v>863</v>
      </c>
      <c r="V4356">
        <v>1972.83</v>
      </c>
      <c r="W4356">
        <v>4419.03</v>
      </c>
      <c r="X4356">
        <v>10341</v>
      </c>
      <c r="Y4356">
        <v>2000.5</v>
      </c>
      <c r="Z4356">
        <v>15302.65</v>
      </c>
    </row>
    <row r="4357" spans="2:26" x14ac:dyDescent="0.25">
      <c r="B4357">
        <v>41828</v>
      </c>
      <c r="C4357">
        <v>277.87</v>
      </c>
      <c r="D4357">
        <v>3.6120999999999999</v>
      </c>
      <c r="E4357">
        <v>99.02</v>
      </c>
      <c r="F4357">
        <v>95.121300000000005</v>
      </c>
      <c r="G4357">
        <v>80.179000000000002</v>
      </c>
      <c r="H4357">
        <v>1011.85</v>
      </c>
      <c r="I4357">
        <v>1.3612</v>
      </c>
      <c r="J4357">
        <v>6.2023000000000001</v>
      </c>
      <c r="K4357">
        <v>456.94400000000002</v>
      </c>
      <c r="L4357" t="str">
        <v>#N/A N/A</v>
      </c>
      <c r="M4357" t="str">
        <v>#N/A N/A</v>
      </c>
      <c r="N4357">
        <v>1319.24</v>
      </c>
      <c r="O4357">
        <v>4.2039999999999997</v>
      </c>
      <c r="P4357">
        <v>19.8</v>
      </c>
      <c r="Q4357">
        <v>3.33</v>
      </c>
      <c r="R4357">
        <v>0.98</v>
      </c>
      <c r="S4357">
        <v>1.45</v>
      </c>
      <c r="T4357">
        <v>1.3</v>
      </c>
      <c r="U4357">
        <v>881</v>
      </c>
      <c r="V4357">
        <v>1963.71</v>
      </c>
      <c r="W4357">
        <v>4391.46</v>
      </c>
      <c r="X4357">
        <v>10504.98</v>
      </c>
      <c r="Y4357">
        <v>2006.66</v>
      </c>
      <c r="Z4357">
        <v>15314.41</v>
      </c>
    </row>
    <row r="4358" spans="2:26" x14ac:dyDescent="0.25">
      <c r="B4358">
        <v>41827</v>
      </c>
      <c r="C4358">
        <v>276.91000000000003</v>
      </c>
      <c r="D4358">
        <v>3.5764</v>
      </c>
      <c r="E4358">
        <v>99.03</v>
      </c>
      <c r="F4358">
        <v>95.113299999999995</v>
      </c>
      <c r="G4358">
        <v>80.218000000000004</v>
      </c>
      <c r="H4358">
        <v>1010.65</v>
      </c>
      <c r="I4358">
        <v>1.3605</v>
      </c>
      <c r="J4358">
        <v>6.2039999999999997</v>
      </c>
      <c r="K4358">
        <v>455.25510000000003</v>
      </c>
      <c r="L4358" t="str">
        <v>#N/A N/A</v>
      </c>
      <c r="M4358" t="str">
        <v>#N/A N/A</v>
      </c>
      <c r="N4358">
        <v>1319.94</v>
      </c>
      <c r="O4358">
        <v>4.2249999999999996</v>
      </c>
      <c r="P4358">
        <v>19.8</v>
      </c>
      <c r="Q4358">
        <v>3.29</v>
      </c>
      <c r="R4358">
        <v>0.97</v>
      </c>
      <c r="S4358">
        <v>1.44</v>
      </c>
      <c r="T4358">
        <v>1.29</v>
      </c>
      <c r="U4358">
        <v>888</v>
      </c>
      <c r="V4358">
        <v>1977.65</v>
      </c>
      <c r="W4358">
        <v>4451.53</v>
      </c>
      <c r="X4358">
        <v>10487.34</v>
      </c>
      <c r="Y4358">
        <v>2005.12</v>
      </c>
      <c r="Z4358">
        <v>15379.44</v>
      </c>
    </row>
    <row r="4359" spans="2:26" x14ac:dyDescent="0.25">
      <c r="B4359">
        <v>41826</v>
      </c>
      <c r="C4359">
        <v>276.41000000000003</v>
      </c>
      <c r="D4359">
        <v>3.5750999999999999</v>
      </c>
      <c r="E4359">
        <v>99.05</v>
      </c>
      <c r="F4359">
        <v>95.099299999999999</v>
      </c>
      <c r="G4359">
        <v>80.269000000000005</v>
      </c>
      <c r="H4359">
        <v>1008.9</v>
      </c>
      <c r="I4359">
        <v>1.3594999999999999</v>
      </c>
      <c r="J4359">
        <v>6.2050000000000001</v>
      </c>
      <c r="K4359">
        <v>456.1454</v>
      </c>
      <c r="L4359" t="str">
        <v>#N/A N/A</v>
      </c>
      <c r="M4359" t="str">
        <v>#N/A N/A</v>
      </c>
      <c r="N4359">
        <v>1320.55</v>
      </c>
      <c r="O4359">
        <v>4.4059999999999997</v>
      </c>
      <c r="P4359">
        <v>19.8</v>
      </c>
      <c r="Q4359">
        <v>3.29</v>
      </c>
      <c r="R4359">
        <v>0.98</v>
      </c>
      <c r="S4359">
        <v>1.45</v>
      </c>
      <c r="T4359">
        <v>1.3</v>
      </c>
      <c r="U4359">
        <v>893</v>
      </c>
      <c r="V4359">
        <v>1985.44</v>
      </c>
      <c r="W4359">
        <v>4485.93</v>
      </c>
      <c r="X4359">
        <v>10489.56</v>
      </c>
      <c r="Y4359">
        <v>2009.66</v>
      </c>
      <c r="Z4359">
        <v>15437.13</v>
      </c>
    </row>
    <row r="4360" spans="2:26" x14ac:dyDescent="0.25">
      <c r="B4360">
        <v>41825</v>
      </c>
      <c r="C4360">
        <v>276.41000000000003</v>
      </c>
      <c r="D4360">
        <v>3.5750999999999999</v>
      </c>
      <c r="E4360">
        <v>99.05</v>
      </c>
      <c r="F4360">
        <v>95.099299999999999</v>
      </c>
      <c r="G4360">
        <v>80.269000000000005</v>
      </c>
      <c r="H4360">
        <v>1008.9</v>
      </c>
      <c r="I4360">
        <v>1.3594999999999999</v>
      </c>
      <c r="J4360">
        <v>6.2050000000000001</v>
      </c>
      <c r="K4360">
        <v>456.1454</v>
      </c>
      <c r="L4360" t="str">
        <v>#N/A N/A</v>
      </c>
      <c r="M4360" t="str">
        <v>#N/A N/A</v>
      </c>
      <c r="N4360">
        <v>1320.55</v>
      </c>
      <c r="O4360">
        <v>4.4059999999999997</v>
      </c>
      <c r="P4360">
        <v>19.8</v>
      </c>
      <c r="Q4360">
        <v>3.29</v>
      </c>
      <c r="R4360">
        <v>0.98</v>
      </c>
      <c r="S4360">
        <v>1.45</v>
      </c>
      <c r="T4360">
        <v>1.3</v>
      </c>
      <c r="U4360">
        <v>893</v>
      </c>
      <c r="V4360">
        <v>1985.44</v>
      </c>
      <c r="W4360">
        <v>4485.93</v>
      </c>
      <c r="X4360">
        <v>10489.56</v>
      </c>
      <c r="Y4360">
        <v>2009.66</v>
      </c>
      <c r="Z4360">
        <v>15437.13</v>
      </c>
    </row>
    <row r="4361" spans="2:26" x14ac:dyDescent="0.25">
      <c r="B4361">
        <v>41824</v>
      </c>
      <c r="C4361">
        <v>276.41000000000003</v>
      </c>
      <c r="D4361">
        <v>3.5750999999999999</v>
      </c>
      <c r="E4361">
        <v>99.05</v>
      </c>
      <c r="F4361">
        <v>95.099299999999999</v>
      </c>
      <c r="G4361">
        <v>80.269000000000005</v>
      </c>
      <c r="H4361">
        <v>1008.9</v>
      </c>
      <c r="I4361">
        <v>1.3594999999999999</v>
      </c>
      <c r="J4361">
        <v>6.2050000000000001</v>
      </c>
      <c r="K4361">
        <v>456.1454</v>
      </c>
      <c r="L4361" t="str">
        <v>#N/A N/A</v>
      </c>
      <c r="M4361" t="str">
        <v>#N/A N/A</v>
      </c>
      <c r="N4361">
        <v>1320.55</v>
      </c>
      <c r="O4361">
        <v>4.4059999999999997</v>
      </c>
      <c r="P4361">
        <v>19.8</v>
      </c>
      <c r="Q4361">
        <v>3.29</v>
      </c>
      <c r="R4361">
        <v>0.98</v>
      </c>
      <c r="S4361">
        <v>1.45</v>
      </c>
      <c r="T4361">
        <v>1.3</v>
      </c>
      <c r="U4361">
        <v>893</v>
      </c>
      <c r="V4361">
        <v>1985.44</v>
      </c>
      <c r="W4361">
        <v>4485.93</v>
      </c>
      <c r="X4361">
        <v>10489.56</v>
      </c>
      <c r="Y4361">
        <v>2009.66</v>
      </c>
      <c r="Z4361">
        <v>15437.13</v>
      </c>
    </row>
    <row r="4362" spans="2:26" x14ac:dyDescent="0.25">
      <c r="B4362">
        <v>41823</v>
      </c>
      <c r="C4362">
        <v>276.41000000000003</v>
      </c>
      <c r="D4362">
        <v>3.5739000000000001</v>
      </c>
      <c r="E4362">
        <v>99.05</v>
      </c>
      <c r="F4362">
        <v>95.131799999999998</v>
      </c>
      <c r="G4362">
        <v>80.212000000000003</v>
      </c>
      <c r="H4362">
        <v>1008.55</v>
      </c>
      <c r="I4362">
        <v>1.361</v>
      </c>
      <c r="J4362">
        <v>6.2126999999999999</v>
      </c>
      <c r="K4362">
        <v>456.37869999999998</v>
      </c>
      <c r="L4362" t="str">
        <v>#N/A N/A</v>
      </c>
      <c r="M4362" t="str">
        <v>#N/A N/A</v>
      </c>
      <c r="N4362">
        <v>1319.53</v>
      </c>
      <c r="O4362">
        <v>4.4059999999999997</v>
      </c>
      <c r="P4362">
        <v>19.8</v>
      </c>
      <c r="Q4362">
        <v>3.29</v>
      </c>
      <c r="R4362">
        <v>0.98</v>
      </c>
      <c r="S4362">
        <v>1.45</v>
      </c>
      <c r="T4362">
        <v>1.3</v>
      </c>
      <c r="U4362">
        <v>890</v>
      </c>
      <c r="V4362">
        <v>1985.44</v>
      </c>
      <c r="W4362">
        <v>4485.93</v>
      </c>
      <c r="X4362">
        <v>10454.27</v>
      </c>
      <c r="Y4362">
        <v>2010.97</v>
      </c>
      <c r="Z4362">
        <v>15348.29</v>
      </c>
    </row>
    <row r="4363" spans="2:26" x14ac:dyDescent="0.25">
      <c r="B4363">
        <v>41822</v>
      </c>
      <c r="C4363">
        <v>276.68</v>
      </c>
      <c r="D4363">
        <v>3.5989</v>
      </c>
      <c r="E4363">
        <v>99.05</v>
      </c>
      <c r="F4363">
        <v>95.107200000000006</v>
      </c>
      <c r="G4363">
        <v>79.956000000000003</v>
      </c>
      <c r="H4363">
        <v>1009.2</v>
      </c>
      <c r="I4363">
        <v>1.3660000000000001</v>
      </c>
      <c r="J4363">
        <v>6.2100999999999997</v>
      </c>
      <c r="K4363">
        <v>454.34910000000002</v>
      </c>
      <c r="L4363" t="str">
        <v>#N/A N/A</v>
      </c>
      <c r="M4363" t="str">
        <v>#N/A N/A</v>
      </c>
      <c r="N4363">
        <v>1326.86</v>
      </c>
      <c r="O4363">
        <v>4.3570000000000002</v>
      </c>
      <c r="P4363">
        <v>19.8</v>
      </c>
      <c r="Q4363">
        <v>3.31</v>
      </c>
      <c r="R4363">
        <v>0.98</v>
      </c>
      <c r="S4363">
        <v>1.45</v>
      </c>
      <c r="T4363">
        <v>1.29</v>
      </c>
      <c r="U4363">
        <v>890</v>
      </c>
      <c r="V4363">
        <v>1974.62</v>
      </c>
      <c r="W4363">
        <v>4457.7299999999996</v>
      </c>
      <c r="X4363">
        <v>10448.17</v>
      </c>
      <c r="Y4363">
        <v>2015.28</v>
      </c>
      <c r="Z4363">
        <v>15369.97</v>
      </c>
    </row>
    <row r="4364" spans="2:26" x14ac:dyDescent="0.25">
      <c r="B4364">
        <v>41821</v>
      </c>
      <c r="C4364">
        <v>281.29000000000002</v>
      </c>
      <c r="D4364">
        <v>3.6379999999999999</v>
      </c>
      <c r="E4364">
        <v>99.05</v>
      </c>
      <c r="F4364">
        <v>95.115899999999996</v>
      </c>
      <c r="G4364">
        <v>79.814999999999998</v>
      </c>
      <c r="H4364">
        <v>1011.6</v>
      </c>
      <c r="I4364">
        <v>1.3678999999999999</v>
      </c>
      <c r="J4364">
        <v>6.2008999999999999</v>
      </c>
      <c r="K4364">
        <v>459.23239999999998</v>
      </c>
      <c r="L4364" t="str">
        <v>#N/A N/A</v>
      </c>
      <c r="M4364" t="str">
        <v>#N/A N/A</v>
      </c>
      <c r="N4364">
        <v>1326.46</v>
      </c>
      <c r="O4364">
        <v>4.4550000000000001</v>
      </c>
      <c r="P4364">
        <v>19.8</v>
      </c>
      <c r="Q4364">
        <v>3.35</v>
      </c>
      <c r="R4364">
        <v>0.99</v>
      </c>
      <c r="S4364">
        <v>1.46</v>
      </c>
      <c r="T4364">
        <v>1.3</v>
      </c>
      <c r="U4364">
        <v>894</v>
      </c>
      <c r="V4364">
        <v>1973.32</v>
      </c>
      <c r="W4364">
        <v>4458.6499999999996</v>
      </c>
      <c r="X4364">
        <v>10335.030000000001</v>
      </c>
      <c r="Y4364">
        <v>1999</v>
      </c>
      <c r="Z4364">
        <v>15326.2</v>
      </c>
    </row>
    <row r="4365" spans="2:26" x14ac:dyDescent="0.25">
      <c r="B4365">
        <v>41820</v>
      </c>
      <c r="C4365">
        <v>284.97000000000003</v>
      </c>
      <c r="D4365">
        <v>3.6465000000000001</v>
      </c>
      <c r="E4365">
        <v>99.01</v>
      </c>
      <c r="F4365">
        <v>95.122900000000001</v>
      </c>
      <c r="G4365">
        <v>79.775000000000006</v>
      </c>
      <c r="H4365">
        <v>1011.85</v>
      </c>
      <c r="I4365">
        <v>1.3692</v>
      </c>
      <c r="J4365">
        <v>6.2032999999999996</v>
      </c>
      <c r="K4365">
        <v>457.23379999999997</v>
      </c>
      <c r="L4365" t="str">
        <v>#N/A N/A</v>
      </c>
      <c r="M4365" t="str">
        <v>#N/A N/A</v>
      </c>
      <c r="N4365">
        <v>1327.33</v>
      </c>
      <c r="O4365">
        <v>4.4610000000000003</v>
      </c>
      <c r="P4365">
        <v>19.8</v>
      </c>
      <c r="Q4365">
        <v>3.37</v>
      </c>
      <c r="R4365">
        <v>0.99</v>
      </c>
      <c r="S4365">
        <v>1.46</v>
      </c>
      <c r="T4365">
        <v>1.31</v>
      </c>
      <c r="U4365">
        <v>850</v>
      </c>
      <c r="V4365">
        <v>1960.23</v>
      </c>
      <c r="W4365">
        <v>4408.18</v>
      </c>
      <c r="X4365">
        <v>10335.030000000001</v>
      </c>
      <c r="Y4365">
        <v>2002.21</v>
      </c>
      <c r="Z4365">
        <v>15162.1</v>
      </c>
    </row>
    <row r="4366" spans="2:26" x14ac:dyDescent="0.25">
      <c r="B4366">
        <v>41819</v>
      </c>
      <c r="C4366">
        <v>281.24</v>
      </c>
      <c r="D4366">
        <v>3.6091000000000002</v>
      </c>
      <c r="E4366">
        <v>98.97</v>
      </c>
      <c r="F4366">
        <v>95.031000000000006</v>
      </c>
      <c r="G4366">
        <v>80.039000000000001</v>
      </c>
      <c r="H4366">
        <v>1013.55</v>
      </c>
      <c r="I4366">
        <v>1.3649</v>
      </c>
      <c r="J4366">
        <v>6.2179000000000002</v>
      </c>
      <c r="K4366">
        <v>460.89139999999998</v>
      </c>
      <c r="L4366" t="str">
        <v>#N/A N/A</v>
      </c>
      <c r="M4366" t="str">
        <v>#N/A N/A</v>
      </c>
      <c r="N4366">
        <v>1316.17</v>
      </c>
      <c r="O4366">
        <v>4.4089999999999998</v>
      </c>
      <c r="P4366">
        <v>19.8</v>
      </c>
      <c r="Q4366">
        <v>3.36</v>
      </c>
      <c r="R4366">
        <v>0.99</v>
      </c>
      <c r="S4366">
        <v>1.46</v>
      </c>
      <c r="T4366">
        <v>1.31</v>
      </c>
      <c r="U4366">
        <v>831</v>
      </c>
      <c r="V4366">
        <v>1960.96</v>
      </c>
      <c r="W4366">
        <v>4397.93</v>
      </c>
      <c r="X4366">
        <v>10307.51</v>
      </c>
      <c r="Y4366">
        <v>1988.51</v>
      </c>
      <c r="Z4366">
        <v>15095</v>
      </c>
    </row>
    <row r="4367" spans="2:26" x14ac:dyDescent="0.25">
      <c r="B4367">
        <v>41818</v>
      </c>
      <c r="C4367">
        <v>281.24</v>
      </c>
      <c r="D4367">
        <v>3.6091000000000002</v>
      </c>
      <c r="E4367">
        <v>98.97</v>
      </c>
      <c r="F4367">
        <v>95.031000000000006</v>
      </c>
      <c r="G4367">
        <v>80.039000000000001</v>
      </c>
      <c r="H4367">
        <v>1013.55</v>
      </c>
      <c r="I4367">
        <v>1.3649</v>
      </c>
      <c r="J4367">
        <v>6.2179000000000002</v>
      </c>
      <c r="K4367">
        <v>460.89139999999998</v>
      </c>
      <c r="L4367" t="str">
        <v>#N/A N/A</v>
      </c>
      <c r="M4367" t="str">
        <v>#N/A N/A</v>
      </c>
      <c r="N4367">
        <v>1316.17</v>
      </c>
      <c r="O4367">
        <v>4.4089999999999998</v>
      </c>
      <c r="P4367">
        <v>19.8</v>
      </c>
      <c r="Q4367">
        <v>3.36</v>
      </c>
      <c r="R4367">
        <v>0.99</v>
      </c>
      <c r="S4367">
        <v>1.46</v>
      </c>
      <c r="T4367">
        <v>1.31</v>
      </c>
      <c r="U4367">
        <v>831</v>
      </c>
      <c r="V4367">
        <v>1960.96</v>
      </c>
      <c r="W4367">
        <v>4397.93</v>
      </c>
      <c r="X4367">
        <v>10307.51</v>
      </c>
      <c r="Y4367">
        <v>1988.51</v>
      </c>
      <c r="Z4367">
        <v>15095</v>
      </c>
    </row>
    <row r="4368" spans="2:26" x14ac:dyDescent="0.25">
      <c r="B4368">
        <v>41817</v>
      </c>
      <c r="C4368">
        <v>281.24</v>
      </c>
      <c r="D4368">
        <v>3.6091000000000002</v>
      </c>
      <c r="E4368">
        <v>98.96</v>
      </c>
      <c r="F4368">
        <v>95.031000000000006</v>
      </c>
      <c r="G4368">
        <v>80.039000000000001</v>
      </c>
      <c r="H4368">
        <v>1013.55</v>
      </c>
      <c r="I4368">
        <v>1.3649</v>
      </c>
      <c r="J4368">
        <v>6.2179000000000002</v>
      </c>
      <c r="K4368">
        <v>460.89139999999998</v>
      </c>
      <c r="L4368" t="str">
        <v>#N/A N/A</v>
      </c>
      <c r="M4368" t="str">
        <v>#N/A N/A</v>
      </c>
      <c r="N4368">
        <v>1316.17</v>
      </c>
      <c r="O4368">
        <v>4.4089999999999998</v>
      </c>
      <c r="P4368">
        <v>19.8</v>
      </c>
      <c r="Q4368">
        <v>3.36</v>
      </c>
      <c r="R4368">
        <v>0.99</v>
      </c>
      <c r="S4368">
        <v>1.46</v>
      </c>
      <c r="T4368">
        <v>1.31</v>
      </c>
      <c r="U4368">
        <v>831</v>
      </c>
      <c r="V4368">
        <v>1960.96</v>
      </c>
      <c r="W4368">
        <v>4397.93</v>
      </c>
      <c r="X4368">
        <v>10307.51</v>
      </c>
      <c r="Y4368">
        <v>1988.51</v>
      </c>
      <c r="Z4368">
        <v>15095</v>
      </c>
    </row>
    <row r="4369" spans="2:26" x14ac:dyDescent="0.25">
      <c r="B4369">
        <v>41816</v>
      </c>
      <c r="C4369">
        <v>281.02</v>
      </c>
      <c r="D4369">
        <v>3.5929000000000002</v>
      </c>
      <c r="E4369">
        <v>98.95</v>
      </c>
      <c r="F4369">
        <v>95.033799999999999</v>
      </c>
      <c r="G4369">
        <v>80.22</v>
      </c>
      <c r="H4369">
        <v>1016.3</v>
      </c>
      <c r="I4369">
        <v>1.3612</v>
      </c>
      <c r="J4369">
        <v>6.2248000000000001</v>
      </c>
      <c r="K4369">
        <v>461.83019999999999</v>
      </c>
      <c r="L4369" t="str">
        <v>#N/A N/A</v>
      </c>
      <c r="M4369" t="str">
        <v>#N/A N/A</v>
      </c>
      <c r="N4369">
        <v>1316.58</v>
      </c>
      <c r="O4369">
        <v>4.4000000000000004</v>
      </c>
      <c r="P4369">
        <v>19.8</v>
      </c>
      <c r="Q4369">
        <v>3.35</v>
      </c>
      <c r="R4369">
        <v>0.98</v>
      </c>
      <c r="S4369">
        <v>1.45</v>
      </c>
      <c r="T4369">
        <v>1.33</v>
      </c>
      <c r="U4369">
        <v>824</v>
      </c>
      <c r="V4369">
        <v>1957.22</v>
      </c>
      <c r="W4369">
        <v>4379.05</v>
      </c>
      <c r="X4369">
        <v>10337.02</v>
      </c>
      <c r="Y4369">
        <v>1995.05</v>
      </c>
      <c r="Z4369">
        <v>15308.49</v>
      </c>
    </row>
    <row r="4370" spans="2:26" x14ac:dyDescent="0.25">
      <c r="B4370">
        <v>41815</v>
      </c>
      <c r="C4370">
        <v>278.85000000000002</v>
      </c>
      <c r="D4370">
        <v>3.5508999999999999</v>
      </c>
      <c r="E4370">
        <v>98.95</v>
      </c>
      <c r="F4370">
        <v>95.025700000000001</v>
      </c>
      <c r="G4370">
        <v>80.224999999999994</v>
      </c>
      <c r="H4370">
        <v>1020.95</v>
      </c>
      <c r="I4370">
        <v>1.3629</v>
      </c>
      <c r="J4370">
        <v>6.2343999999999999</v>
      </c>
      <c r="K4370">
        <v>461.80680000000001</v>
      </c>
      <c r="L4370" t="str">
        <v>#N/A N/A</v>
      </c>
      <c r="M4370" t="str">
        <v>#N/A N/A</v>
      </c>
      <c r="N4370">
        <v>1319.18</v>
      </c>
      <c r="O4370">
        <v>4.5529999999999999</v>
      </c>
      <c r="P4370">
        <v>19.8</v>
      </c>
      <c r="Q4370">
        <v>3.31</v>
      </c>
      <c r="R4370">
        <v>0.97</v>
      </c>
      <c r="S4370">
        <v>1.44</v>
      </c>
      <c r="T4370">
        <v>1.33</v>
      </c>
      <c r="U4370">
        <v>846</v>
      </c>
      <c r="V4370">
        <v>1959.53</v>
      </c>
      <c r="W4370">
        <v>4379.76</v>
      </c>
      <c r="X4370">
        <v>10180.049999999999</v>
      </c>
      <c r="Y4370">
        <v>1981.77</v>
      </c>
      <c r="Z4370">
        <v>15266.61</v>
      </c>
    </row>
    <row r="4371" spans="2:26" x14ac:dyDescent="0.25">
      <c r="B4371">
        <v>41814</v>
      </c>
      <c r="C4371">
        <v>279.41000000000003</v>
      </c>
      <c r="D4371">
        <v>3.5034000000000001</v>
      </c>
      <c r="E4371">
        <v>98.95</v>
      </c>
      <c r="F4371">
        <v>95.0124</v>
      </c>
      <c r="G4371">
        <v>80.326999999999998</v>
      </c>
      <c r="H4371">
        <v>1018.4</v>
      </c>
      <c r="I4371">
        <v>1.3606</v>
      </c>
      <c r="J4371">
        <v>6.2310999999999996</v>
      </c>
      <c r="K4371">
        <v>457.97149999999999</v>
      </c>
      <c r="L4371" t="str">
        <v>#N/A N/A</v>
      </c>
      <c r="M4371" t="str">
        <v>#N/A N/A</v>
      </c>
      <c r="N4371">
        <v>1318.29</v>
      </c>
      <c r="O4371">
        <v>4.5350000000000001</v>
      </c>
      <c r="P4371">
        <v>19.8</v>
      </c>
      <c r="Q4371">
        <v>3.26</v>
      </c>
      <c r="R4371">
        <v>0.97</v>
      </c>
      <c r="S4371">
        <v>1.44</v>
      </c>
      <c r="T4371">
        <v>1.34</v>
      </c>
      <c r="U4371">
        <v>867</v>
      </c>
      <c r="V4371">
        <v>1949.98</v>
      </c>
      <c r="W4371">
        <v>4350.3500000000004</v>
      </c>
      <c r="X4371">
        <v>10250.16</v>
      </c>
      <c r="Y4371">
        <v>1994.35</v>
      </c>
      <c r="Z4371">
        <v>15376.24</v>
      </c>
    </row>
    <row r="4372" spans="2:26" x14ac:dyDescent="0.25">
      <c r="B4372">
        <v>41813</v>
      </c>
      <c r="C4372">
        <v>279.39999999999998</v>
      </c>
      <c r="D4372">
        <v>3.49</v>
      </c>
      <c r="E4372">
        <v>98.95</v>
      </c>
      <c r="F4372">
        <v>95.031199999999998</v>
      </c>
      <c r="G4372">
        <v>80.272000000000006</v>
      </c>
      <c r="H4372">
        <v>1018.55</v>
      </c>
      <c r="I4372">
        <v>1.3605</v>
      </c>
      <c r="J4372">
        <v>6.2263999999999999</v>
      </c>
      <c r="K4372">
        <v>459.49759999999998</v>
      </c>
      <c r="L4372" t="str">
        <v>#N/A N/A</v>
      </c>
      <c r="M4372" t="str">
        <v>#N/A N/A</v>
      </c>
      <c r="N4372">
        <v>1317.52</v>
      </c>
      <c r="O4372">
        <v>4.4459999999999997</v>
      </c>
      <c r="P4372">
        <v>19.8</v>
      </c>
      <c r="Q4372">
        <v>3.23</v>
      </c>
      <c r="R4372">
        <v>0.97</v>
      </c>
      <c r="S4372">
        <v>1.44</v>
      </c>
      <c r="T4372">
        <v>1.33</v>
      </c>
      <c r="U4372">
        <v>886</v>
      </c>
      <c r="V4372">
        <v>1962.61</v>
      </c>
      <c r="W4372">
        <v>4368.68</v>
      </c>
      <c r="X4372">
        <v>10198.1</v>
      </c>
      <c r="Y4372">
        <v>1974.92</v>
      </c>
      <c r="Z4372">
        <v>15369.28</v>
      </c>
    </row>
    <row r="4373" spans="2:26" x14ac:dyDescent="0.25">
      <c r="B4373">
        <v>41812</v>
      </c>
      <c r="C4373">
        <v>280.60000000000002</v>
      </c>
      <c r="D4373">
        <v>3.4973000000000001</v>
      </c>
      <c r="E4373">
        <v>98.94</v>
      </c>
      <c r="F4373">
        <v>94.859899999999996</v>
      </c>
      <c r="G4373">
        <v>80.372</v>
      </c>
      <c r="H4373">
        <v>1020.65</v>
      </c>
      <c r="I4373">
        <v>1.36</v>
      </c>
      <c r="J4373">
        <v>6.2255000000000003</v>
      </c>
      <c r="K4373">
        <v>457.16899999999998</v>
      </c>
      <c r="L4373" t="str">
        <v>#N/A N/A</v>
      </c>
      <c r="M4373" t="str">
        <v>#N/A N/A</v>
      </c>
      <c r="N4373">
        <v>1314.82</v>
      </c>
      <c r="O4373">
        <v>4.5309999999999997</v>
      </c>
      <c r="P4373">
        <v>19.8</v>
      </c>
      <c r="Q4373">
        <v>3.24</v>
      </c>
      <c r="R4373">
        <v>0.97</v>
      </c>
      <c r="S4373">
        <v>1.45</v>
      </c>
      <c r="T4373">
        <v>1.33</v>
      </c>
      <c r="U4373">
        <v>904</v>
      </c>
      <c r="V4373">
        <v>1962.87</v>
      </c>
      <c r="W4373">
        <v>4368.04</v>
      </c>
      <c r="X4373">
        <v>10395.450000000001</v>
      </c>
      <c r="Y4373">
        <v>1968.07</v>
      </c>
      <c r="Z4373">
        <v>15349.42</v>
      </c>
    </row>
    <row r="4374" spans="2:26" x14ac:dyDescent="0.25">
      <c r="B4374">
        <v>41811</v>
      </c>
      <c r="C4374">
        <v>280.60000000000002</v>
      </c>
      <c r="D4374">
        <v>3.4973000000000001</v>
      </c>
      <c r="E4374">
        <v>98.94</v>
      </c>
      <c r="F4374">
        <v>94.859899999999996</v>
      </c>
      <c r="G4374">
        <v>80.372</v>
      </c>
      <c r="H4374">
        <v>1020.65</v>
      </c>
      <c r="I4374">
        <v>1.36</v>
      </c>
      <c r="J4374">
        <v>6.2255000000000003</v>
      </c>
      <c r="K4374">
        <v>457.16899999999998</v>
      </c>
      <c r="L4374" t="str">
        <v>#N/A N/A</v>
      </c>
      <c r="M4374" t="str">
        <v>#N/A N/A</v>
      </c>
      <c r="N4374">
        <v>1314.82</v>
      </c>
      <c r="O4374">
        <v>4.5309999999999997</v>
      </c>
      <c r="P4374">
        <v>19.8</v>
      </c>
      <c r="Q4374">
        <v>3.24</v>
      </c>
      <c r="R4374">
        <v>0.97</v>
      </c>
      <c r="S4374">
        <v>1.45</v>
      </c>
      <c r="T4374">
        <v>1.33</v>
      </c>
      <c r="U4374">
        <v>904</v>
      </c>
      <c r="V4374">
        <v>1962.87</v>
      </c>
      <c r="W4374">
        <v>4368.04</v>
      </c>
      <c r="X4374">
        <v>10395.450000000001</v>
      </c>
      <c r="Y4374">
        <v>1968.07</v>
      </c>
      <c r="Z4374">
        <v>15349.42</v>
      </c>
    </row>
    <row r="4375" spans="2:26" x14ac:dyDescent="0.25">
      <c r="B4375">
        <v>41810</v>
      </c>
      <c r="C4375">
        <v>280.60000000000002</v>
      </c>
      <c r="D4375">
        <v>3.4973000000000001</v>
      </c>
      <c r="E4375">
        <v>98.94</v>
      </c>
      <c r="F4375">
        <v>94.859899999999996</v>
      </c>
      <c r="G4375">
        <v>80.372</v>
      </c>
      <c r="H4375">
        <v>1020.65</v>
      </c>
      <c r="I4375">
        <v>1.36</v>
      </c>
      <c r="J4375">
        <v>6.2255000000000003</v>
      </c>
      <c r="K4375">
        <v>457.16899999999998</v>
      </c>
      <c r="L4375" t="str">
        <v>#N/A N/A</v>
      </c>
      <c r="M4375" t="str">
        <v>#N/A N/A</v>
      </c>
      <c r="N4375">
        <v>1314.82</v>
      </c>
      <c r="O4375">
        <v>4.5309999999999997</v>
      </c>
      <c r="P4375">
        <v>19.8</v>
      </c>
      <c r="Q4375">
        <v>3.24</v>
      </c>
      <c r="R4375">
        <v>0.97</v>
      </c>
      <c r="S4375">
        <v>1.45</v>
      </c>
      <c r="T4375">
        <v>1.33</v>
      </c>
      <c r="U4375">
        <v>904</v>
      </c>
      <c r="V4375">
        <v>1962.87</v>
      </c>
      <c r="W4375">
        <v>4368.04</v>
      </c>
      <c r="X4375">
        <v>10395.450000000001</v>
      </c>
      <c r="Y4375">
        <v>1968.07</v>
      </c>
      <c r="Z4375">
        <v>15349.42</v>
      </c>
    </row>
    <row r="4376" spans="2:26" x14ac:dyDescent="0.25">
      <c r="B4376">
        <v>41809</v>
      </c>
      <c r="C4376">
        <v>280.49</v>
      </c>
      <c r="D4376">
        <v>3.5371999999999999</v>
      </c>
      <c r="E4376">
        <v>98.94</v>
      </c>
      <c r="F4376">
        <v>94.847999999999999</v>
      </c>
      <c r="G4376">
        <v>80.316999999999993</v>
      </c>
      <c r="H4376">
        <v>1018.75</v>
      </c>
      <c r="I4376">
        <v>1.3608</v>
      </c>
      <c r="J4376">
        <v>6.2289000000000003</v>
      </c>
      <c r="K4376">
        <v>456.15289999999999</v>
      </c>
      <c r="L4376" t="str">
        <v>#N/A N/A</v>
      </c>
      <c r="M4376" t="str">
        <v>#N/A N/A</v>
      </c>
      <c r="N4376">
        <v>1320.39</v>
      </c>
      <c r="O4376">
        <v>4.5839999999999996</v>
      </c>
      <c r="P4376">
        <v>19.8</v>
      </c>
      <c r="Q4376">
        <v>3.26</v>
      </c>
      <c r="R4376">
        <v>0.98</v>
      </c>
      <c r="S4376">
        <v>1.45</v>
      </c>
      <c r="T4376">
        <v>1.33</v>
      </c>
      <c r="U4376">
        <v>902</v>
      </c>
      <c r="V4376">
        <v>1959.48</v>
      </c>
      <c r="W4376">
        <v>4359.33</v>
      </c>
      <c r="X4376">
        <v>10354.06</v>
      </c>
      <c r="Y4376">
        <v>1992.03</v>
      </c>
      <c r="Z4376">
        <v>15361.16</v>
      </c>
    </row>
    <row r="4377" spans="2:26" x14ac:dyDescent="0.25">
      <c r="B4377">
        <v>41808</v>
      </c>
      <c r="C4377">
        <v>284.83999999999997</v>
      </c>
      <c r="D4377">
        <v>3.569</v>
      </c>
      <c r="E4377">
        <v>98.93</v>
      </c>
      <c r="F4377">
        <v>94.828599999999994</v>
      </c>
      <c r="G4377">
        <v>80.584000000000003</v>
      </c>
      <c r="H4377">
        <v>1022.45</v>
      </c>
      <c r="I4377">
        <v>1.3594999999999999</v>
      </c>
      <c r="J4377">
        <v>6.2310999999999996</v>
      </c>
      <c r="K4377">
        <v>457.1096</v>
      </c>
      <c r="L4377" t="str">
        <v>#N/A N/A</v>
      </c>
      <c r="M4377" t="str">
        <v>#N/A N/A</v>
      </c>
      <c r="N4377">
        <v>1277.71</v>
      </c>
      <c r="O4377">
        <v>4.6589999999999998</v>
      </c>
      <c r="P4377">
        <v>19.8</v>
      </c>
      <c r="Q4377">
        <v>3.29</v>
      </c>
      <c r="R4377">
        <v>0.98</v>
      </c>
      <c r="S4377">
        <v>1.45</v>
      </c>
      <c r="T4377">
        <v>1.31</v>
      </c>
      <c r="U4377">
        <v>867</v>
      </c>
      <c r="V4377">
        <v>1956.98</v>
      </c>
      <c r="W4377">
        <v>4362.84</v>
      </c>
      <c r="X4377">
        <v>10444.41</v>
      </c>
      <c r="Y4377">
        <v>1989.49</v>
      </c>
      <c r="Z4377">
        <v>15115.8</v>
      </c>
    </row>
    <row r="4378" spans="2:26" x14ac:dyDescent="0.25">
      <c r="B4378">
        <v>41807</v>
      </c>
      <c r="C4378">
        <v>285.37</v>
      </c>
      <c r="D4378">
        <v>3.5488</v>
      </c>
      <c r="E4378">
        <v>98.93</v>
      </c>
      <c r="F4378">
        <v>94.850200000000001</v>
      </c>
      <c r="G4378">
        <v>80.629000000000005</v>
      </c>
      <c r="H4378">
        <v>1021.85</v>
      </c>
      <c r="I4378">
        <v>1.3547</v>
      </c>
      <c r="J4378">
        <v>6.2262000000000004</v>
      </c>
      <c r="K4378">
        <v>451.90320000000003</v>
      </c>
      <c r="L4378" t="str">
        <v>#N/A N/A</v>
      </c>
      <c r="M4378" t="str">
        <v>#N/A N/A</v>
      </c>
      <c r="N4378">
        <v>1270.58</v>
      </c>
      <c r="O4378">
        <v>4.7089999999999996</v>
      </c>
      <c r="P4378">
        <v>19.8</v>
      </c>
      <c r="Q4378">
        <v>3.26</v>
      </c>
      <c r="R4378">
        <v>0.98</v>
      </c>
      <c r="S4378">
        <v>1.45</v>
      </c>
      <c r="T4378">
        <v>1.31</v>
      </c>
      <c r="U4378">
        <v>858</v>
      </c>
      <c r="V4378">
        <v>1941.99</v>
      </c>
      <c r="W4378">
        <v>4337.2299999999996</v>
      </c>
      <c r="X4378">
        <v>10466.65</v>
      </c>
      <c r="Y4378">
        <v>2001.55</v>
      </c>
      <c r="Z4378">
        <v>14975.97</v>
      </c>
    </row>
    <row r="4379" spans="2:26" x14ac:dyDescent="0.25">
      <c r="B4379">
        <v>41806</v>
      </c>
      <c r="C4379">
        <v>286.8</v>
      </c>
      <c r="D4379">
        <v>3.5819999999999999</v>
      </c>
      <c r="E4379">
        <v>98.93</v>
      </c>
      <c r="F4379">
        <v>94.863200000000006</v>
      </c>
      <c r="G4379">
        <v>80.471000000000004</v>
      </c>
      <c r="H4379">
        <v>1019.9</v>
      </c>
      <c r="I4379">
        <v>1.3573999999999999</v>
      </c>
      <c r="J4379">
        <v>6.2247000000000003</v>
      </c>
      <c r="K4379">
        <v>456.447</v>
      </c>
      <c r="L4379" t="str">
        <v>#N/A N/A</v>
      </c>
      <c r="M4379" t="str">
        <v>#N/A N/A</v>
      </c>
      <c r="N4379">
        <v>1272</v>
      </c>
      <c r="O4379">
        <v>4.7069999999999999</v>
      </c>
      <c r="P4379">
        <v>19.8</v>
      </c>
      <c r="Q4379">
        <v>3.3</v>
      </c>
      <c r="R4379">
        <v>0.99</v>
      </c>
      <c r="S4379">
        <v>1.45</v>
      </c>
      <c r="T4379">
        <v>1.33</v>
      </c>
      <c r="U4379">
        <v>880</v>
      </c>
      <c r="V4379">
        <v>1937.78</v>
      </c>
      <c r="W4379">
        <v>4321.1000000000004</v>
      </c>
      <c r="X4379">
        <v>10522.13</v>
      </c>
      <c r="Y4379">
        <v>1993.59</v>
      </c>
      <c r="Z4379">
        <v>14933.29</v>
      </c>
    </row>
    <row r="4380" spans="2:26" x14ac:dyDescent="0.25">
      <c r="B4380">
        <v>41805</v>
      </c>
      <c r="C4380">
        <v>281.25</v>
      </c>
      <c r="D4380">
        <v>3.5743999999999998</v>
      </c>
      <c r="E4380">
        <v>98.93</v>
      </c>
      <c r="F4380">
        <v>94.871399999999994</v>
      </c>
      <c r="G4380">
        <v>80.575999999999993</v>
      </c>
      <c r="H4380">
        <v>1017.85</v>
      </c>
      <c r="I4380">
        <v>1.3540000000000001</v>
      </c>
      <c r="J4380">
        <v>6.2111000000000001</v>
      </c>
      <c r="K4380">
        <v>458.84109999999998</v>
      </c>
      <c r="L4380" t="str">
        <v>#N/A N/A</v>
      </c>
      <c r="M4380" t="str">
        <v>#N/A N/A</v>
      </c>
      <c r="N4380">
        <v>1276.96</v>
      </c>
      <c r="O4380">
        <v>4.7389999999999999</v>
      </c>
      <c r="P4380">
        <v>19.8</v>
      </c>
      <c r="Q4380">
        <v>3.32</v>
      </c>
      <c r="R4380">
        <v>0.99</v>
      </c>
      <c r="S4380">
        <v>1.45</v>
      </c>
      <c r="T4380">
        <v>1.33</v>
      </c>
      <c r="U4380">
        <v>906</v>
      </c>
      <c r="V4380">
        <v>1936.16</v>
      </c>
      <c r="W4380">
        <v>4310.6499999999996</v>
      </c>
      <c r="X4380">
        <v>10516.98</v>
      </c>
      <c r="Y4380">
        <v>1990.85</v>
      </c>
      <c r="Z4380">
        <v>15097.84</v>
      </c>
    </row>
    <row r="4381" spans="2:26" x14ac:dyDescent="0.25">
      <c r="B4381">
        <v>41804</v>
      </c>
      <c r="C4381">
        <v>281.25</v>
      </c>
      <c r="D4381">
        <v>3.5743999999999998</v>
      </c>
      <c r="E4381">
        <v>98.93</v>
      </c>
      <c r="F4381">
        <v>94.871399999999994</v>
      </c>
      <c r="G4381">
        <v>80.575999999999993</v>
      </c>
      <c r="H4381">
        <v>1017.85</v>
      </c>
      <c r="I4381">
        <v>1.3540000000000001</v>
      </c>
      <c r="J4381">
        <v>6.2111000000000001</v>
      </c>
      <c r="K4381">
        <v>458.84109999999998</v>
      </c>
      <c r="L4381" t="str">
        <v>#N/A N/A</v>
      </c>
      <c r="M4381" t="str">
        <v>#N/A N/A</v>
      </c>
      <c r="N4381">
        <v>1276.96</v>
      </c>
      <c r="O4381">
        <v>4.7389999999999999</v>
      </c>
      <c r="P4381">
        <v>19.8</v>
      </c>
      <c r="Q4381">
        <v>3.32</v>
      </c>
      <c r="R4381">
        <v>0.99</v>
      </c>
      <c r="S4381">
        <v>1.45</v>
      </c>
      <c r="T4381">
        <v>1.33</v>
      </c>
      <c r="U4381">
        <v>906</v>
      </c>
      <c r="V4381">
        <v>1936.16</v>
      </c>
      <c r="W4381">
        <v>4310.6499999999996</v>
      </c>
      <c r="X4381">
        <v>10516.98</v>
      </c>
      <c r="Y4381">
        <v>1990.85</v>
      </c>
      <c r="Z4381">
        <v>15097.84</v>
      </c>
    </row>
    <row r="4382" spans="2:26" x14ac:dyDescent="0.25">
      <c r="B4382">
        <v>41803</v>
      </c>
      <c r="C4382">
        <v>281.25</v>
      </c>
      <c r="D4382">
        <v>3.5743999999999998</v>
      </c>
      <c r="E4382">
        <v>98.92</v>
      </c>
      <c r="F4382">
        <v>94.871399999999994</v>
      </c>
      <c r="G4382">
        <v>80.575999999999993</v>
      </c>
      <c r="H4382">
        <v>1017.85</v>
      </c>
      <c r="I4382">
        <v>1.3540000000000001</v>
      </c>
      <c r="J4382">
        <v>6.2111000000000001</v>
      </c>
      <c r="K4382">
        <v>458.84109999999998</v>
      </c>
      <c r="L4382" t="str">
        <v>#N/A N/A</v>
      </c>
      <c r="M4382" t="str">
        <v>#N/A N/A</v>
      </c>
      <c r="N4382">
        <v>1276.96</v>
      </c>
      <c r="O4382">
        <v>4.7389999999999999</v>
      </c>
      <c r="P4382">
        <v>19.8</v>
      </c>
      <c r="Q4382">
        <v>3.32</v>
      </c>
      <c r="R4382">
        <v>0.99</v>
      </c>
      <c r="S4382">
        <v>1.45</v>
      </c>
      <c r="T4382">
        <v>1.33</v>
      </c>
      <c r="U4382">
        <v>906</v>
      </c>
      <c r="V4382">
        <v>1936.16</v>
      </c>
      <c r="W4382">
        <v>4310.6499999999996</v>
      </c>
      <c r="X4382">
        <v>10516.98</v>
      </c>
      <c r="Y4382">
        <v>1990.85</v>
      </c>
      <c r="Z4382">
        <v>15097.84</v>
      </c>
    </row>
    <row r="4383" spans="2:26" x14ac:dyDescent="0.25">
      <c r="B4383">
        <v>41802</v>
      </c>
      <c r="C4383">
        <v>284.95999999999998</v>
      </c>
      <c r="D4383">
        <v>3.5857999999999999</v>
      </c>
      <c r="E4383">
        <v>98.91</v>
      </c>
      <c r="F4383">
        <v>94.863399999999999</v>
      </c>
      <c r="G4383">
        <v>80.575999999999993</v>
      </c>
      <c r="H4383">
        <v>1017.6</v>
      </c>
      <c r="I4383">
        <v>1.3552</v>
      </c>
      <c r="J4383">
        <v>6.2186000000000003</v>
      </c>
      <c r="K4383">
        <v>455.34059999999999</v>
      </c>
      <c r="L4383" t="str">
        <v>#N/A N/A</v>
      </c>
      <c r="M4383" t="str">
        <v>#N/A N/A</v>
      </c>
      <c r="N4383">
        <v>1273.46</v>
      </c>
      <c r="O4383">
        <v>4.7619999999999996</v>
      </c>
      <c r="P4383">
        <v>19.8</v>
      </c>
      <c r="Q4383">
        <v>3.34</v>
      </c>
      <c r="R4383">
        <v>0.98</v>
      </c>
      <c r="S4383">
        <v>1.46</v>
      </c>
      <c r="T4383">
        <v>1.34</v>
      </c>
      <c r="U4383">
        <v>939</v>
      </c>
      <c r="V4383">
        <v>1930.11</v>
      </c>
      <c r="W4383">
        <v>4297.63</v>
      </c>
      <c r="X4383">
        <v>10431.66</v>
      </c>
      <c r="Y4383">
        <v>2011.65</v>
      </c>
      <c r="Z4383">
        <v>14973.53</v>
      </c>
    </row>
    <row r="4384" spans="2:26" x14ac:dyDescent="0.25">
      <c r="B4384">
        <v>41801</v>
      </c>
      <c r="C4384">
        <v>278.32</v>
      </c>
      <c r="D4384">
        <v>3.5586000000000002</v>
      </c>
      <c r="E4384">
        <v>98.9</v>
      </c>
      <c r="F4384">
        <v>94.850200000000001</v>
      </c>
      <c r="G4384">
        <v>80.787999999999997</v>
      </c>
      <c r="H4384">
        <v>1015.8</v>
      </c>
      <c r="I4384">
        <v>1.3532</v>
      </c>
      <c r="J4384">
        <v>6.2285000000000004</v>
      </c>
      <c r="K4384">
        <v>455.1302</v>
      </c>
      <c r="L4384" t="str">
        <v>#N/A N/A</v>
      </c>
      <c r="M4384" t="str">
        <v>#N/A N/A</v>
      </c>
      <c r="N4384">
        <v>1261.07</v>
      </c>
      <c r="O4384">
        <v>4.508</v>
      </c>
      <c r="P4384">
        <v>19.8</v>
      </c>
      <c r="Q4384">
        <v>3.31</v>
      </c>
      <c r="R4384">
        <v>0.98</v>
      </c>
      <c r="S4384">
        <v>1.46</v>
      </c>
      <c r="T4384">
        <v>1.32</v>
      </c>
      <c r="U4384">
        <v>973</v>
      </c>
      <c r="V4384">
        <v>1943.89</v>
      </c>
      <c r="W4384">
        <v>4331.93</v>
      </c>
      <c r="X4384">
        <v>10508.4</v>
      </c>
      <c r="Y4384">
        <v>2014.67</v>
      </c>
      <c r="Z4384">
        <v>15069.48</v>
      </c>
    </row>
    <row r="4385" spans="2:26" x14ac:dyDescent="0.25">
      <c r="B4385">
        <v>41800</v>
      </c>
      <c r="C4385">
        <v>273.39</v>
      </c>
      <c r="D4385">
        <v>3.5406</v>
      </c>
      <c r="E4385">
        <v>98.89</v>
      </c>
      <c r="F4385">
        <v>94.811599999999999</v>
      </c>
      <c r="G4385">
        <v>80.819999999999993</v>
      </c>
      <c r="H4385">
        <v>1017.15</v>
      </c>
      <c r="I4385">
        <v>1.3547</v>
      </c>
      <c r="J4385">
        <v>6.2256999999999998</v>
      </c>
      <c r="K4385">
        <v>456.68220000000002</v>
      </c>
      <c r="L4385" t="str">
        <v>#N/A N/A</v>
      </c>
      <c r="M4385" t="str">
        <v>#N/A N/A</v>
      </c>
      <c r="N4385">
        <v>1259.9000000000001</v>
      </c>
      <c r="O4385">
        <v>4.53</v>
      </c>
      <c r="P4385">
        <v>19.8</v>
      </c>
      <c r="Q4385">
        <v>3.3</v>
      </c>
      <c r="R4385">
        <v>0.98</v>
      </c>
      <c r="S4385">
        <v>1.46</v>
      </c>
      <c r="T4385">
        <v>1.32</v>
      </c>
      <c r="U4385">
        <v>1004</v>
      </c>
      <c r="V4385">
        <v>1950.79</v>
      </c>
      <c r="W4385">
        <v>4338</v>
      </c>
      <c r="X4385">
        <v>10518.8</v>
      </c>
      <c r="Y4385">
        <v>2011.8</v>
      </c>
      <c r="Z4385">
        <v>14994.8</v>
      </c>
    </row>
    <row r="4386" spans="2:26" x14ac:dyDescent="0.25">
      <c r="B4386">
        <v>41799</v>
      </c>
      <c r="C4386">
        <v>270.77</v>
      </c>
      <c r="D4386">
        <v>3.5775000000000001</v>
      </c>
      <c r="E4386">
        <v>98.88</v>
      </c>
      <c r="F4386">
        <v>94.832700000000003</v>
      </c>
      <c r="G4386">
        <v>80.653000000000006</v>
      </c>
      <c r="H4386">
        <v>1016.5</v>
      </c>
      <c r="I4386">
        <v>1.3593999999999999</v>
      </c>
      <c r="J4386">
        <v>6.2385000000000002</v>
      </c>
      <c r="K4386">
        <v>456.34280000000001</v>
      </c>
      <c r="L4386" t="str">
        <v>#N/A N/A</v>
      </c>
      <c r="M4386" t="str">
        <v>#N/A N/A</v>
      </c>
      <c r="N4386">
        <v>1252.3399999999999</v>
      </c>
      <c r="O4386">
        <v>4.6449999999999996</v>
      </c>
      <c r="P4386">
        <v>19.8</v>
      </c>
      <c r="Q4386">
        <v>3.35</v>
      </c>
      <c r="R4386">
        <v>0.99</v>
      </c>
      <c r="S4386">
        <v>1.46</v>
      </c>
      <c r="T4386">
        <v>1.33</v>
      </c>
      <c r="U4386">
        <v>999</v>
      </c>
      <c r="V4386">
        <v>1951.27</v>
      </c>
      <c r="W4386">
        <v>4336.24</v>
      </c>
      <c r="X4386">
        <v>10406.790000000001</v>
      </c>
      <c r="Y4386">
        <v>1990.04</v>
      </c>
      <c r="Z4386">
        <v>15124</v>
      </c>
    </row>
    <row r="4387" spans="2:26" x14ac:dyDescent="0.25">
      <c r="B4387">
        <v>41798</v>
      </c>
      <c r="C4387">
        <v>273.05</v>
      </c>
      <c r="D4387">
        <v>3.6341999999999999</v>
      </c>
      <c r="E4387">
        <v>98.86</v>
      </c>
      <c r="F4387">
        <v>94.817599999999999</v>
      </c>
      <c r="G4387">
        <v>80.409000000000006</v>
      </c>
      <c r="H4387">
        <v>1020.45</v>
      </c>
      <c r="I4387">
        <v>1.3643000000000001</v>
      </c>
      <c r="J4387">
        <v>6.25</v>
      </c>
      <c r="K4387">
        <v>453.69439999999997</v>
      </c>
      <c r="L4387" t="str">
        <v>#N/A N/A</v>
      </c>
      <c r="M4387" t="str">
        <v>#N/A N/A</v>
      </c>
      <c r="N4387">
        <v>1253.23</v>
      </c>
      <c r="O4387">
        <v>4.71</v>
      </c>
      <c r="P4387">
        <v>19.8</v>
      </c>
      <c r="Q4387">
        <v>3.39</v>
      </c>
      <c r="R4387">
        <v>1</v>
      </c>
      <c r="S4387">
        <v>1.47</v>
      </c>
      <c r="T4387">
        <v>1.33</v>
      </c>
      <c r="U4387">
        <v>989</v>
      </c>
      <c r="V4387">
        <v>1949.44</v>
      </c>
      <c r="W4387">
        <v>4321.3999999999996</v>
      </c>
      <c r="X4387">
        <v>10340.99</v>
      </c>
      <c r="Y4387">
        <v>1995.48</v>
      </c>
      <c r="Z4387">
        <v>15077.24</v>
      </c>
    </row>
    <row r="4388" spans="2:26" x14ac:dyDescent="0.25">
      <c r="B4388">
        <v>41797</v>
      </c>
      <c r="C4388">
        <v>273.05</v>
      </c>
      <c r="D4388">
        <v>3.6341999999999999</v>
      </c>
      <c r="E4388">
        <v>98.86</v>
      </c>
      <c r="F4388">
        <v>94.817599999999999</v>
      </c>
      <c r="G4388">
        <v>80.409000000000006</v>
      </c>
      <c r="H4388">
        <v>1020.45</v>
      </c>
      <c r="I4388">
        <v>1.3643000000000001</v>
      </c>
      <c r="J4388">
        <v>6.25</v>
      </c>
      <c r="K4388">
        <v>453.69439999999997</v>
      </c>
      <c r="L4388" t="str">
        <v>#N/A N/A</v>
      </c>
      <c r="M4388" t="str">
        <v>#N/A N/A</v>
      </c>
      <c r="N4388">
        <v>1253.23</v>
      </c>
      <c r="O4388">
        <v>4.71</v>
      </c>
      <c r="P4388">
        <v>19.8</v>
      </c>
      <c r="Q4388">
        <v>3.39</v>
      </c>
      <c r="R4388">
        <v>1</v>
      </c>
      <c r="S4388">
        <v>1.47</v>
      </c>
      <c r="T4388">
        <v>1.33</v>
      </c>
      <c r="U4388">
        <v>989</v>
      </c>
      <c r="V4388">
        <v>1949.44</v>
      </c>
      <c r="W4388">
        <v>4321.3999999999996</v>
      </c>
      <c r="X4388">
        <v>10340.99</v>
      </c>
      <c r="Y4388">
        <v>1995.48</v>
      </c>
      <c r="Z4388">
        <v>15077.24</v>
      </c>
    </row>
    <row r="4389" spans="2:26" x14ac:dyDescent="0.25">
      <c r="B4389">
        <v>41796</v>
      </c>
      <c r="C4389">
        <v>273.05</v>
      </c>
      <c r="D4389">
        <v>3.6341999999999999</v>
      </c>
      <c r="E4389">
        <v>98.86</v>
      </c>
      <c r="F4389">
        <v>94.817599999999999</v>
      </c>
      <c r="G4389">
        <v>80.409000000000006</v>
      </c>
      <c r="H4389">
        <v>1020.45</v>
      </c>
      <c r="I4389">
        <v>1.3643000000000001</v>
      </c>
      <c r="J4389">
        <v>6.25</v>
      </c>
      <c r="K4389">
        <v>453.69439999999997</v>
      </c>
      <c r="L4389" t="str">
        <v>#N/A N/A</v>
      </c>
      <c r="M4389" t="str">
        <v>#N/A N/A</v>
      </c>
      <c r="N4389">
        <v>1253.23</v>
      </c>
      <c r="O4389">
        <v>4.71</v>
      </c>
      <c r="P4389">
        <v>19.8</v>
      </c>
      <c r="Q4389">
        <v>3.39</v>
      </c>
      <c r="R4389">
        <v>1</v>
      </c>
      <c r="S4389">
        <v>1.47</v>
      </c>
      <c r="T4389">
        <v>1.33</v>
      </c>
      <c r="U4389">
        <v>989</v>
      </c>
      <c r="V4389">
        <v>1949.44</v>
      </c>
      <c r="W4389">
        <v>4321.3999999999996</v>
      </c>
      <c r="X4389">
        <v>10340.99</v>
      </c>
      <c r="Y4389">
        <v>1995.48</v>
      </c>
      <c r="Z4389">
        <v>15077.24</v>
      </c>
    </row>
    <row r="4390" spans="2:26" x14ac:dyDescent="0.25">
      <c r="B4390">
        <v>41795</v>
      </c>
      <c r="C4390">
        <v>285.91000000000003</v>
      </c>
      <c r="D4390">
        <v>3.6960000000000002</v>
      </c>
      <c r="E4390">
        <v>98.84</v>
      </c>
      <c r="F4390">
        <v>94.7256</v>
      </c>
      <c r="G4390">
        <v>80.370999999999995</v>
      </c>
      <c r="H4390">
        <v>1020.45</v>
      </c>
      <c r="I4390">
        <v>1.3660000000000001</v>
      </c>
      <c r="J4390">
        <v>6.2548000000000004</v>
      </c>
      <c r="K4390">
        <v>450.1832</v>
      </c>
      <c r="L4390" t="str">
        <v>#N/A N/A</v>
      </c>
      <c r="M4390" t="str">
        <v>#N/A N/A</v>
      </c>
      <c r="N4390">
        <v>1253.6300000000001</v>
      </c>
      <c r="O4390">
        <v>4.7009999999999996</v>
      </c>
      <c r="P4390">
        <v>19.8</v>
      </c>
      <c r="Q4390">
        <v>3.44</v>
      </c>
      <c r="R4390">
        <v>1.01</v>
      </c>
      <c r="S4390">
        <v>1.48</v>
      </c>
      <c r="T4390">
        <v>1.34</v>
      </c>
      <c r="U4390">
        <v>977</v>
      </c>
      <c r="V4390">
        <v>1940.46</v>
      </c>
      <c r="W4390">
        <v>4296.2299999999996</v>
      </c>
      <c r="X4390">
        <v>10364.58</v>
      </c>
      <c r="Y4390">
        <v>1995.48</v>
      </c>
      <c r="Z4390">
        <v>15079.37</v>
      </c>
    </row>
    <row r="4391" spans="2:26" x14ac:dyDescent="0.25">
      <c r="B4391">
        <v>41794</v>
      </c>
      <c r="C4391">
        <v>289.32</v>
      </c>
      <c r="D4391">
        <v>3.6976</v>
      </c>
      <c r="E4391">
        <v>98.83</v>
      </c>
      <c r="F4391">
        <v>94.724000000000004</v>
      </c>
      <c r="G4391">
        <v>80.662999999999997</v>
      </c>
      <c r="H4391">
        <v>1023.1</v>
      </c>
      <c r="I4391">
        <v>1.3599000000000001</v>
      </c>
      <c r="J4391">
        <v>6.2503000000000002</v>
      </c>
      <c r="K4391">
        <v>449.60989999999998</v>
      </c>
      <c r="L4391" t="str">
        <v>#N/A N/A</v>
      </c>
      <c r="M4391" t="str">
        <v>#N/A N/A</v>
      </c>
      <c r="N4391">
        <v>1243.94</v>
      </c>
      <c r="O4391">
        <v>4.6399999999999997</v>
      </c>
      <c r="P4391">
        <v>19.8</v>
      </c>
      <c r="Q4391">
        <v>3.43</v>
      </c>
      <c r="R4391">
        <v>1.01</v>
      </c>
      <c r="S4391">
        <v>1.48</v>
      </c>
      <c r="T4391">
        <v>1.33</v>
      </c>
      <c r="U4391">
        <v>959</v>
      </c>
      <c r="V4391">
        <v>1927.88</v>
      </c>
      <c r="W4391">
        <v>4251.6400000000003</v>
      </c>
      <c r="X4391">
        <v>10317.82</v>
      </c>
      <c r="Y4391">
        <v>2008.56</v>
      </c>
      <c r="Z4391">
        <v>15067.96</v>
      </c>
    </row>
    <row r="4392" spans="2:26" x14ac:dyDescent="0.25">
      <c r="B4392">
        <v>41793</v>
      </c>
      <c r="C4392">
        <v>287.56</v>
      </c>
      <c r="D4392">
        <v>3.7029000000000001</v>
      </c>
      <c r="E4392">
        <v>98.79</v>
      </c>
      <c r="F4392">
        <v>94.701400000000007</v>
      </c>
      <c r="G4392">
        <v>80.554000000000002</v>
      </c>
      <c r="H4392">
        <v>1023.15</v>
      </c>
      <c r="I4392">
        <v>1.3628</v>
      </c>
      <c r="J4392">
        <v>6.2544000000000004</v>
      </c>
      <c r="K4392">
        <v>448.88400000000001</v>
      </c>
      <c r="L4392" t="str">
        <v>#N/A N/A</v>
      </c>
      <c r="M4392" t="str">
        <v>#N/A N/A</v>
      </c>
      <c r="N4392">
        <v>1244.95</v>
      </c>
      <c r="O4392">
        <v>4.6289999999999996</v>
      </c>
      <c r="P4392">
        <v>19.8</v>
      </c>
      <c r="Q4392">
        <v>3.43</v>
      </c>
      <c r="R4392">
        <v>1.01</v>
      </c>
      <c r="S4392">
        <v>1.48</v>
      </c>
      <c r="T4392">
        <v>1.33</v>
      </c>
      <c r="U4392">
        <v>948</v>
      </c>
      <c r="V4392">
        <v>1924.24</v>
      </c>
      <c r="W4392">
        <v>4234.08</v>
      </c>
      <c r="X4392">
        <v>10368.120000000001</v>
      </c>
      <c r="Y4392">
        <v>2008.56</v>
      </c>
      <c r="Z4392">
        <v>15034.25</v>
      </c>
    </row>
    <row r="4393" spans="2:26" x14ac:dyDescent="0.25">
      <c r="B4393">
        <v>41792</v>
      </c>
      <c r="C4393">
        <v>288.72000000000003</v>
      </c>
      <c r="D4393">
        <v>3.7246000000000001</v>
      </c>
      <c r="E4393">
        <v>98.79</v>
      </c>
      <c r="F4393">
        <v>94.709400000000002</v>
      </c>
      <c r="G4393">
        <v>80.644000000000005</v>
      </c>
      <c r="H4393">
        <v>1023.85</v>
      </c>
      <c r="I4393">
        <v>1.3596999999999999</v>
      </c>
      <c r="J4393">
        <v>6.2473000000000001</v>
      </c>
      <c r="K4393">
        <v>450.19009999999997</v>
      </c>
      <c r="L4393" t="str">
        <v>#N/A N/A</v>
      </c>
      <c r="M4393" t="str">
        <v>#N/A N/A</v>
      </c>
      <c r="N4393">
        <v>1243.93</v>
      </c>
      <c r="O4393">
        <v>4.6120000000000001</v>
      </c>
      <c r="P4393">
        <v>19.8</v>
      </c>
      <c r="Q4393">
        <v>3.45</v>
      </c>
      <c r="R4393">
        <v>1.02</v>
      </c>
      <c r="S4393">
        <v>1.49</v>
      </c>
      <c r="T4393">
        <v>1.34</v>
      </c>
      <c r="U4393">
        <v>934</v>
      </c>
      <c r="V4393">
        <v>1924.97</v>
      </c>
      <c r="W4393">
        <v>4237.2</v>
      </c>
      <c r="X4393">
        <v>10249.69</v>
      </c>
      <c r="Y4393">
        <v>2002</v>
      </c>
      <c r="Z4393">
        <v>14935.92</v>
      </c>
    </row>
    <row r="4394" spans="2:26" x14ac:dyDescent="0.25">
      <c r="B4394">
        <v>41791</v>
      </c>
      <c r="C4394">
        <v>292.54000000000002</v>
      </c>
      <c r="D4394">
        <v>3.7696999999999998</v>
      </c>
      <c r="E4394">
        <v>98.79</v>
      </c>
      <c r="F4394">
        <v>94.767099999999999</v>
      </c>
      <c r="G4394">
        <v>80.369</v>
      </c>
      <c r="H4394">
        <v>1020.22</v>
      </c>
      <c r="I4394">
        <v>1.3634999999999999</v>
      </c>
      <c r="J4394">
        <v>6.2473000000000001</v>
      </c>
      <c r="K4394">
        <v>455.60739999999998</v>
      </c>
      <c r="L4394" t="str">
        <v>#N/A N/A</v>
      </c>
      <c r="M4394" t="str">
        <v>#N/A N/A</v>
      </c>
      <c r="N4394">
        <v>1249.68</v>
      </c>
      <c r="O4394">
        <v>4.5419999999999998</v>
      </c>
      <c r="P4394">
        <v>19.8</v>
      </c>
      <c r="Q4394">
        <v>3.51</v>
      </c>
      <c r="R4394">
        <v>1.01</v>
      </c>
      <c r="S4394">
        <v>1.49</v>
      </c>
      <c r="T4394">
        <v>1.34</v>
      </c>
      <c r="U4394">
        <v>934</v>
      </c>
      <c r="V4394">
        <v>1923.57</v>
      </c>
      <c r="W4394">
        <v>4242.62</v>
      </c>
      <c r="X4394">
        <v>10249.69</v>
      </c>
      <c r="Y4394">
        <v>1994.96</v>
      </c>
      <c r="Z4394">
        <v>14632.38</v>
      </c>
    </row>
    <row r="4395" spans="2:26" x14ac:dyDescent="0.25">
      <c r="B4395">
        <v>41790</v>
      </c>
      <c r="C4395">
        <v>292.54000000000002</v>
      </c>
      <c r="D4395">
        <v>3.7696999999999998</v>
      </c>
      <c r="E4395">
        <v>98.79</v>
      </c>
      <c r="F4395">
        <v>94.767099999999999</v>
      </c>
      <c r="G4395">
        <v>80.369</v>
      </c>
      <c r="H4395">
        <v>1020.22</v>
      </c>
      <c r="I4395">
        <v>1.3634999999999999</v>
      </c>
      <c r="J4395">
        <v>6.2473000000000001</v>
      </c>
      <c r="K4395">
        <v>455.60739999999998</v>
      </c>
      <c r="L4395" t="str">
        <v>#N/A N/A</v>
      </c>
      <c r="M4395" t="str">
        <v>#N/A N/A</v>
      </c>
      <c r="N4395">
        <v>1249.68</v>
      </c>
      <c r="O4395">
        <v>4.5419999999999998</v>
      </c>
      <c r="P4395">
        <v>19.8</v>
      </c>
      <c r="Q4395">
        <v>3.51</v>
      </c>
      <c r="R4395">
        <v>1.01</v>
      </c>
      <c r="S4395">
        <v>1.49</v>
      </c>
      <c r="T4395">
        <v>1.34</v>
      </c>
      <c r="U4395">
        <v>934</v>
      </c>
      <c r="V4395">
        <v>1923.57</v>
      </c>
      <c r="W4395">
        <v>4242.62</v>
      </c>
      <c r="X4395">
        <v>10249.69</v>
      </c>
      <c r="Y4395">
        <v>1994.96</v>
      </c>
      <c r="Z4395">
        <v>14632.38</v>
      </c>
    </row>
    <row r="4396" spans="2:26" x14ac:dyDescent="0.25">
      <c r="B4396">
        <v>41789</v>
      </c>
      <c r="C4396">
        <v>292.54000000000002</v>
      </c>
      <c r="D4396">
        <v>3.7696999999999998</v>
      </c>
      <c r="E4396">
        <v>98.79</v>
      </c>
      <c r="F4396">
        <v>94.767099999999999</v>
      </c>
      <c r="G4396">
        <v>80.369</v>
      </c>
      <c r="H4396">
        <v>1020.22</v>
      </c>
      <c r="I4396">
        <v>1.3634999999999999</v>
      </c>
      <c r="J4396">
        <v>6.2473000000000001</v>
      </c>
      <c r="K4396">
        <v>455.60739999999998</v>
      </c>
      <c r="L4396" t="str">
        <v>#N/A N/A</v>
      </c>
      <c r="M4396" t="str">
        <v>#N/A N/A</v>
      </c>
      <c r="N4396">
        <v>1249.68</v>
      </c>
      <c r="O4396">
        <v>4.5419999999999998</v>
      </c>
      <c r="P4396">
        <v>19.8</v>
      </c>
      <c r="Q4396">
        <v>3.51</v>
      </c>
      <c r="R4396">
        <v>1.01</v>
      </c>
      <c r="S4396">
        <v>1.49</v>
      </c>
      <c r="T4396">
        <v>1.34</v>
      </c>
      <c r="U4396">
        <v>934</v>
      </c>
      <c r="V4396">
        <v>1923.57</v>
      </c>
      <c r="W4396">
        <v>4242.62</v>
      </c>
      <c r="X4396">
        <v>10249.69</v>
      </c>
      <c r="Y4396">
        <v>1994.96</v>
      </c>
      <c r="Z4396">
        <v>14632.38</v>
      </c>
    </row>
    <row r="4397" spans="2:26" x14ac:dyDescent="0.25">
      <c r="B4397">
        <v>41788</v>
      </c>
      <c r="C4397">
        <v>293.89</v>
      </c>
      <c r="D4397">
        <v>3.7938000000000001</v>
      </c>
      <c r="E4397">
        <v>98.76</v>
      </c>
      <c r="F4397">
        <v>94.750699999999995</v>
      </c>
      <c r="G4397">
        <v>80.494</v>
      </c>
      <c r="H4397">
        <v>1020.5</v>
      </c>
      <c r="I4397">
        <v>1.3602000000000001</v>
      </c>
      <c r="J4397">
        <v>6.2393000000000001</v>
      </c>
      <c r="K4397">
        <v>458.02030000000002</v>
      </c>
      <c r="L4397" t="str">
        <v>#N/A N/A</v>
      </c>
      <c r="M4397" t="str">
        <v>#N/A N/A</v>
      </c>
      <c r="N4397">
        <v>1255.56</v>
      </c>
      <c r="O4397">
        <v>4.5590000000000002</v>
      </c>
      <c r="P4397">
        <v>19.8</v>
      </c>
      <c r="Q4397">
        <v>3.55</v>
      </c>
      <c r="R4397">
        <v>1.02</v>
      </c>
      <c r="S4397">
        <v>1.49</v>
      </c>
      <c r="T4397">
        <v>1.35</v>
      </c>
      <c r="U4397">
        <v>940</v>
      </c>
      <c r="V4397">
        <v>1920.03</v>
      </c>
      <c r="W4397">
        <v>4247.95</v>
      </c>
      <c r="X4397">
        <v>10185.209999999999</v>
      </c>
      <c r="Y4397">
        <v>2012.26</v>
      </c>
      <c r="Z4397">
        <v>14681.72</v>
      </c>
    </row>
    <row r="4398" spans="2:26" x14ac:dyDescent="0.25">
      <c r="B4398">
        <v>41787</v>
      </c>
      <c r="C4398">
        <v>299.01</v>
      </c>
      <c r="D4398">
        <v>3.8231999999999999</v>
      </c>
      <c r="E4398">
        <v>98.73</v>
      </c>
      <c r="F4398">
        <v>94.728800000000007</v>
      </c>
      <c r="G4398">
        <v>80.570999999999998</v>
      </c>
      <c r="H4398">
        <v>1021.45</v>
      </c>
      <c r="I4398">
        <v>1.3591</v>
      </c>
      <c r="J4398">
        <v>6.2552000000000003</v>
      </c>
      <c r="K4398">
        <v>457.9033</v>
      </c>
      <c r="L4398" t="str">
        <v>#N/A N/A</v>
      </c>
      <c r="M4398" t="str">
        <v>#N/A N/A</v>
      </c>
      <c r="N4398">
        <v>1258.1400000000001</v>
      </c>
      <c r="O4398">
        <v>4.6189999999999998</v>
      </c>
      <c r="P4398">
        <v>19.8</v>
      </c>
      <c r="Q4398">
        <v>3.57</v>
      </c>
      <c r="R4398">
        <v>1.02</v>
      </c>
      <c r="S4398">
        <v>1.48</v>
      </c>
      <c r="T4398">
        <v>1.36</v>
      </c>
      <c r="U4398">
        <v>954</v>
      </c>
      <c r="V4398">
        <v>1909.78</v>
      </c>
      <c r="W4398">
        <v>4225.08</v>
      </c>
      <c r="X4398">
        <v>10198.02</v>
      </c>
      <c r="Y4398">
        <v>2017.06</v>
      </c>
      <c r="Z4398">
        <v>14670.95</v>
      </c>
    </row>
    <row r="4399" spans="2:26" x14ac:dyDescent="0.25">
      <c r="B4399">
        <v>41786</v>
      </c>
      <c r="C4399">
        <v>300.39</v>
      </c>
      <c r="D4399">
        <v>3.7968999999999999</v>
      </c>
      <c r="E4399">
        <v>98.73</v>
      </c>
      <c r="F4399">
        <v>94.701899999999995</v>
      </c>
      <c r="G4399">
        <v>80.352000000000004</v>
      </c>
      <c r="H4399">
        <v>1023.17</v>
      </c>
      <c r="I4399">
        <v>1.3634999999999999</v>
      </c>
      <c r="J4399">
        <v>6.2480000000000002</v>
      </c>
      <c r="K4399">
        <v>457.56209999999999</v>
      </c>
      <c r="L4399" t="str">
        <v>#N/A N/A</v>
      </c>
      <c r="M4399" t="str">
        <v>#N/A N/A</v>
      </c>
      <c r="N4399">
        <v>1264.95</v>
      </c>
      <c r="O4399">
        <v>4.5049999999999999</v>
      </c>
      <c r="P4399">
        <v>19.8</v>
      </c>
      <c r="Q4399">
        <v>3.52</v>
      </c>
      <c r="R4399">
        <v>1.02</v>
      </c>
      <c r="S4399">
        <v>1.48</v>
      </c>
      <c r="T4399">
        <v>1.37</v>
      </c>
      <c r="U4399">
        <v>973</v>
      </c>
      <c r="V4399">
        <v>1911.91</v>
      </c>
      <c r="W4399">
        <v>4237.07</v>
      </c>
      <c r="X4399">
        <v>10082.85</v>
      </c>
      <c r="Y4399">
        <v>1997.63</v>
      </c>
      <c r="Z4399">
        <v>14636.52</v>
      </c>
    </row>
    <row r="4400" spans="2:26" x14ac:dyDescent="0.25">
      <c r="B4400">
        <v>41785</v>
      </c>
      <c r="C4400">
        <v>300.68</v>
      </c>
      <c r="D4400">
        <v>3.8357000000000001</v>
      </c>
      <c r="E4400">
        <v>98.73</v>
      </c>
      <c r="F4400">
        <v>94.671800000000005</v>
      </c>
      <c r="G4400">
        <v>80.393000000000001</v>
      </c>
      <c r="H4400">
        <v>1023.93</v>
      </c>
      <c r="I4400">
        <v>1.3646</v>
      </c>
      <c r="J4400">
        <v>6.2392000000000003</v>
      </c>
      <c r="K4400">
        <v>460.1755</v>
      </c>
      <c r="L4400" t="str">
        <v>#N/A N/A</v>
      </c>
      <c r="M4400" t="str">
        <v>#N/A N/A</v>
      </c>
      <c r="N4400">
        <v>1292.9100000000001</v>
      </c>
      <c r="O4400">
        <v>4.4050000000000002</v>
      </c>
      <c r="P4400">
        <v>19.8</v>
      </c>
      <c r="Q4400">
        <v>3.55</v>
      </c>
      <c r="R4400">
        <v>1.02</v>
      </c>
      <c r="S4400">
        <v>1.49</v>
      </c>
      <c r="T4400">
        <v>1.37</v>
      </c>
      <c r="U4400">
        <v>964</v>
      </c>
      <c r="V4400">
        <v>1900.53</v>
      </c>
      <c r="W4400">
        <v>4185.8100000000004</v>
      </c>
      <c r="X4400">
        <v>10126.48</v>
      </c>
      <c r="Y4400">
        <v>2010.35</v>
      </c>
      <c r="Z4400">
        <v>14602.52</v>
      </c>
    </row>
    <row r="4401" spans="2:26" x14ac:dyDescent="0.25">
      <c r="B4401">
        <v>41784</v>
      </c>
      <c r="C4401">
        <v>300.68</v>
      </c>
      <c r="D4401">
        <v>3.8357000000000001</v>
      </c>
      <c r="E4401">
        <v>98.73</v>
      </c>
      <c r="F4401">
        <v>94.672300000000007</v>
      </c>
      <c r="G4401">
        <v>80.393000000000001</v>
      </c>
      <c r="H4401">
        <v>1024.67</v>
      </c>
      <c r="I4401">
        <v>1.3629</v>
      </c>
      <c r="J4401">
        <v>6.2362000000000002</v>
      </c>
      <c r="K4401">
        <v>461.41649999999998</v>
      </c>
      <c r="L4401" t="str">
        <v>#N/A N/A</v>
      </c>
      <c r="M4401" t="str">
        <v>#N/A N/A</v>
      </c>
      <c r="N4401">
        <v>1292.6099999999999</v>
      </c>
      <c r="O4401">
        <v>4.4050000000000002</v>
      </c>
      <c r="P4401">
        <v>19.8</v>
      </c>
      <c r="Q4401">
        <v>3.55</v>
      </c>
      <c r="R4401">
        <v>1.02</v>
      </c>
      <c r="S4401">
        <v>1.49</v>
      </c>
      <c r="T4401">
        <v>1.37</v>
      </c>
      <c r="U4401">
        <v>964</v>
      </c>
      <c r="V4401">
        <v>1900.53</v>
      </c>
      <c r="W4401">
        <v>4185.8100000000004</v>
      </c>
      <c r="X4401">
        <v>10121.06</v>
      </c>
      <c r="Y4401">
        <v>2017.17</v>
      </c>
      <c r="Z4401">
        <v>14462.17</v>
      </c>
    </row>
    <row r="4402" spans="2:26" x14ac:dyDescent="0.25">
      <c r="B4402">
        <v>41783</v>
      </c>
      <c r="C4402">
        <v>300.68</v>
      </c>
      <c r="D4402">
        <v>3.8357000000000001</v>
      </c>
      <c r="E4402">
        <v>98.73</v>
      </c>
      <c r="F4402">
        <v>94.672300000000007</v>
      </c>
      <c r="G4402">
        <v>80.393000000000001</v>
      </c>
      <c r="H4402">
        <v>1024.67</v>
      </c>
      <c r="I4402">
        <v>1.3629</v>
      </c>
      <c r="J4402">
        <v>6.2362000000000002</v>
      </c>
      <c r="K4402">
        <v>461.41649999999998</v>
      </c>
      <c r="L4402" t="str">
        <v>#N/A N/A</v>
      </c>
      <c r="M4402" t="str">
        <v>#N/A N/A</v>
      </c>
      <c r="N4402">
        <v>1292.6099999999999</v>
      </c>
      <c r="O4402">
        <v>4.4050000000000002</v>
      </c>
      <c r="P4402">
        <v>19.8</v>
      </c>
      <c r="Q4402">
        <v>3.55</v>
      </c>
      <c r="R4402">
        <v>1.02</v>
      </c>
      <c r="S4402">
        <v>1.49</v>
      </c>
      <c r="T4402">
        <v>1.37</v>
      </c>
      <c r="U4402">
        <v>964</v>
      </c>
      <c r="V4402">
        <v>1900.53</v>
      </c>
      <c r="W4402">
        <v>4185.8100000000004</v>
      </c>
      <c r="X4402">
        <v>10121.06</v>
      </c>
      <c r="Y4402">
        <v>2017.17</v>
      </c>
      <c r="Z4402">
        <v>14462.17</v>
      </c>
    </row>
    <row r="4403" spans="2:26" x14ac:dyDescent="0.25">
      <c r="B4403">
        <v>41782</v>
      </c>
      <c r="C4403">
        <v>300.68</v>
      </c>
      <c r="D4403">
        <v>3.8357000000000001</v>
      </c>
      <c r="E4403">
        <v>98.72</v>
      </c>
      <c r="F4403">
        <v>94.672300000000007</v>
      </c>
      <c r="G4403">
        <v>80.393000000000001</v>
      </c>
      <c r="H4403">
        <v>1024.67</v>
      </c>
      <c r="I4403">
        <v>1.3629</v>
      </c>
      <c r="J4403">
        <v>6.2362000000000002</v>
      </c>
      <c r="K4403">
        <v>461.41649999999998</v>
      </c>
      <c r="L4403" t="str">
        <v>#N/A N/A</v>
      </c>
      <c r="M4403" t="str">
        <v>#N/A N/A</v>
      </c>
      <c r="N4403">
        <v>1292.6099999999999</v>
      </c>
      <c r="O4403">
        <v>4.4050000000000002</v>
      </c>
      <c r="P4403">
        <v>19.8</v>
      </c>
      <c r="Q4403">
        <v>3.55</v>
      </c>
      <c r="R4403">
        <v>1.02</v>
      </c>
      <c r="S4403">
        <v>1.49</v>
      </c>
      <c r="T4403">
        <v>1.37</v>
      </c>
      <c r="U4403">
        <v>964</v>
      </c>
      <c r="V4403">
        <v>1900.53</v>
      </c>
      <c r="W4403">
        <v>4185.8100000000004</v>
      </c>
      <c r="X4403">
        <v>10121.06</v>
      </c>
      <c r="Y4403">
        <v>2017.17</v>
      </c>
      <c r="Z4403">
        <v>14462.17</v>
      </c>
    </row>
    <row r="4404" spans="2:26" x14ac:dyDescent="0.25">
      <c r="B4404">
        <v>41781</v>
      </c>
      <c r="C4404">
        <v>302.07</v>
      </c>
      <c r="D4404">
        <v>3.82</v>
      </c>
      <c r="E4404">
        <v>98.74</v>
      </c>
      <c r="F4404">
        <v>94.654600000000002</v>
      </c>
      <c r="G4404">
        <v>80.254000000000005</v>
      </c>
      <c r="H4404">
        <v>1024.2</v>
      </c>
      <c r="I4404">
        <v>1.3655999999999999</v>
      </c>
      <c r="J4404">
        <v>6.2351000000000001</v>
      </c>
      <c r="K4404">
        <v>462.40839999999997</v>
      </c>
      <c r="L4404" t="str">
        <v>#N/A N/A</v>
      </c>
      <c r="M4404" t="str">
        <v>#N/A N/A</v>
      </c>
      <c r="N4404">
        <v>1294.0999999999999</v>
      </c>
      <c r="O4404">
        <v>4.359</v>
      </c>
      <c r="P4404">
        <v>19.8</v>
      </c>
      <c r="Q4404">
        <v>3.52</v>
      </c>
      <c r="R4404">
        <v>1.02</v>
      </c>
      <c r="S4404">
        <v>1.49</v>
      </c>
      <c r="T4404">
        <v>1.38</v>
      </c>
      <c r="U4404">
        <v>966</v>
      </c>
      <c r="V4404">
        <v>1892.49</v>
      </c>
      <c r="W4404">
        <v>4154.34</v>
      </c>
      <c r="X4404">
        <v>10109.57</v>
      </c>
      <c r="Y4404">
        <v>2015.59</v>
      </c>
      <c r="Z4404">
        <v>14337.79</v>
      </c>
    </row>
    <row r="4405" spans="2:26" x14ac:dyDescent="0.25">
      <c r="B4405">
        <v>41780</v>
      </c>
      <c r="C4405">
        <v>302.8</v>
      </c>
      <c r="D4405">
        <v>3.8363</v>
      </c>
      <c r="E4405">
        <v>98.74</v>
      </c>
      <c r="F4405">
        <v>94.611500000000007</v>
      </c>
      <c r="G4405">
        <v>80.094999999999999</v>
      </c>
      <c r="H4405">
        <v>1026.98</v>
      </c>
      <c r="I4405">
        <v>1.3687</v>
      </c>
      <c r="J4405">
        <v>6.2337999999999996</v>
      </c>
      <c r="K4405">
        <v>464.76339999999999</v>
      </c>
      <c r="L4405" t="str">
        <v>#N/A N/A</v>
      </c>
      <c r="M4405" t="str">
        <v>#N/A N/A</v>
      </c>
      <c r="N4405">
        <v>1292.04</v>
      </c>
      <c r="O4405">
        <v>4.4729999999999999</v>
      </c>
      <c r="P4405">
        <v>19.8</v>
      </c>
      <c r="Q4405">
        <v>3.53</v>
      </c>
      <c r="R4405">
        <v>1.02</v>
      </c>
      <c r="S4405">
        <v>1.49</v>
      </c>
      <c r="T4405">
        <v>1.38</v>
      </c>
      <c r="U4405">
        <v>988</v>
      </c>
      <c r="V4405">
        <v>1888.03</v>
      </c>
      <c r="W4405">
        <v>4131.54</v>
      </c>
      <c r="X4405">
        <v>9995.39</v>
      </c>
      <c r="Y4405">
        <v>2008.33</v>
      </c>
      <c r="Z4405">
        <v>14042.17</v>
      </c>
    </row>
    <row r="4406" spans="2:26" x14ac:dyDescent="0.25">
      <c r="B4406">
        <v>41779</v>
      </c>
      <c r="C4406">
        <v>307.24</v>
      </c>
      <c r="D4406">
        <v>3.8254000000000001</v>
      </c>
      <c r="E4406">
        <v>98.75</v>
      </c>
      <c r="F4406">
        <v>94.599699999999999</v>
      </c>
      <c r="G4406">
        <v>80.040999999999997</v>
      </c>
      <c r="H4406">
        <v>1025.32</v>
      </c>
      <c r="I4406">
        <v>1.3702000000000001</v>
      </c>
      <c r="J4406">
        <v>6.2378</v>
      </c>
      <c r="K4406">
        <v>462.7353</v>
      </c>
      <c r="L4406" t="str">
        <v>#N/A N/A</v>
      </c>
      <c r="M4406" t="str">
        <v>#N/A N/A</v>
      </c>
      <c r="N4406">
        <v>1294.3699999999999</v>
      </c>
      <c r="O4406">
        <v>4.5519999999999996</v>
      </c>
      <c r="P4406">
        <v>19.8</v>
      </c>
      <c r="Q4406">
        <v>3.52</v>
      </c>
      <c r="R4406">
        <v>1.02</v>
      </c>
      <c r="S4406">
        <v>1.48</v>
      </c>
      <c r="T4406">
        <v>1.39</v>
      </c>
      <c r="U4406">
        <v>1010</v>
      </c>
      <c r="V4406">
        <v>1872.83</v>
      </c>
      <c r="W4406">
        <v>4096.8900000000003</v>
      </c>
      <c r="X4406">
        <v>9884.2199999999993</v>
      </c>
      <c r="Y4406">
        <v>2011.26</v>
      </c>
      <c r="Z4406">
        <v>14075.25</v>
      </c>
    </row>
    <row r="4407" spans="2:26" x14ac:dyDescent="0.25">
      <c r="B4407">
        <v>41778</v>
      </c>
      <c r="C4407">
        <v>302.87</v>
      </c>
      <c r="D4407">
        <v>3.8144999999999998</v>
      </c>
      <c r="E4407">
        <v>98.75</v>
      </c>
      <c r="F4407">
        <v>94.592500000000001</v>
      </c>
      <c r="G4407">
        <v>79.992999999999995</v>
      </c>
      <c r="H4407">
        <v>1022.03</v>
      </c>
      <c r="I4407">
        <v>1.3709</v>
      </c>
      <c r="J4407">
        <v>6.2373000000000003</v>
      </c>
      <c r="K4407">
        <v>462.66699999999997</v>
      </c>
      <c r="L4407" t="str">
        <v>#N/A N/A</v>
      </c>
      <c r="M4407" t="str">
        <v>#N/A N/A</v>
      </c>
      <c r="N4407">
        <v>1292.97</v>
      </c>
      <c r="O4407">
        <v>4.47</v>
      </c>
      <c r="P4407">
        <v>19.8</v>
      </c>
      <c r="Q4407">
        <v>3.51</v>
      </c>
      <c r="R4407">
        <v>1.02</v>
      </c>
      <c r="S4407">
        <v>1.48</v>
      </c>
      <c r="T4407">
        <v>1.39</v>
      </c>
      <c r="U4407">
        <v>1022</v>
      </c>
      <c r="V4407">
        <v>1885.08</v>
      </c>
      <c r="W4407">
        <v>4125.8100000000004</v>
      </c>
      <c r="X4407">
        <v>9915.2900000000009</v>
      </c>
      <c r="Y4407">
        <v>2015.14</v>
      </c>
      <c r="Z4407">
        <v>14006.44</v>
      </c>
    </row>
    <row r="4408" spans="2:26" x14ac:dyDescent="0.25">
      <c r="B4408">
        <v>41777</v>
      </c>
      <c r="C4408">
        <v>306.83999999999997</v>
      </c>
      <c r="D4408">
        <v>3.8304999999999998</v>
      </c>
      <c r="E4408">
        <v>98.75</v>
      </c>
      <c r="F4408">
        <v>94.580500000000001</v>
      </c>
      <c r="G4408">
        <v>80.043000000000006</v>
      </c>
      <c r="H4408">
        <v>1024.1300000000001</v>
      </c>
      <c r="I4408">
        <v>1.3694</v>
      </c>
      <c r="J4408">
        <v>6.2335000000000003</v>
      </c>
      <c r="K4408">
        <v>462.4513</v>
      </c>
      <c r="L4408" t="str">
        <v>#N/A N/A</v>
      </c>
      <c r="M4408" t="str">
        <v>#N/A N/A</v>
      </c>
      <c r="N4408">
        <v>1293.52</v>
      </c>
      <c r="O4408">
        <v>4.4130000000000003</v>
      </c>
      <c r="P4408">
        <v>19.8</v>
      </c>
      <c r="Q4408">
        <v>3.53</v>
      </c>
      <c r="R4408">
        <v>1.02</v>
      </c>
      <c r="S4408">
        <v>1.49</v>
      </c>
      <c r="T4408">
        <v>1.38</v>
      </c>
      <c r="U4408">
        <v>1027</v>
      </c>
      <c r="V4408">
        <v>1877.86</v>
      </c>
      <c r="W4408">
        <v>4090.59</v>
      </c>
      <c r="X4408">
        <v>9955.35</v>
      </c>
      <c r="Y4408">
        <v>2013.44</v>
      </c>
      <c r="Z4408">
        <v>14096.59</v>
      </c>
    </row>
    <row r="4409" spans="2:26" x14ac:dyDescent="0.25">
      <c r="B4409">
        <v>41776</v>
      </c>
      <c r="C4409">
        <v>306.83999999999997</v>
      </c>
      <c r="D4409">
        <v>3.8304999999999998</v>
      </c>
      <c r="E4409">
        <v>98.75</v>
      </c>
      <c r="F4409">
        <v>94.580500000000001</v>
      </c>
      <c r="G4409">
        <v>80.043000000000006</v>
      </c>
      <c r="H4409">
        <v>1024.1300000000001</v>
      </c>
      <c r="I4409">
        <v>1.3694</v>
      </c>
      <c r="J4409">
        <v>6.2335000000000003</v>
      </c>
      <c r="K4409">
        <v>462.4513</v>
      </c>
      <c r="L4409" t="str">
        <v>#N/A N/A</v>
      </c>
      <c r="M4409" t="str">
        <v>#N/A N/A</v>
      </c>
      <c r="N4409">
        <v>1293.52</v>
      </c>
      <c r="O4409">
        <v>4.4130000000000003</v>
      </c>
      <c r="P4409">
        <v>19.8</v>
      </c>
      <c r="Q4409">
        <v>3.53</v>
      </c>
      <c r="R4409">
        <v>1.02</v>
      </c>
      <c r="S4409">
        <v>1.49</v>
      </c>
      <c r="T4409">
        <v>1.38</v>
      </c>
      <c r="U4409">
        <v>1027</v>
      </c>
      <c r="V4409">
        <v>1877.86</v>
      </c>
      <c r="W4409">
        <v>4090.59</v>
      </c>
      <c r="X4409">
        <v>9955.35</v>
      </c>
      <c r="Y4409">
        <v>2013.44</v>
      </c>
      <c r="Z4409">
        <v>14096.59</v>
      </c>
    </row>
    <row r="4410" spans="2:26" x14ac:dyDescent="0.25">
      <c r="B4410">
        <v>41775</v>
      </c>
      <c r="C4410">
        <v>306.83999999999997</v>
      </c>
      <c r="D4410">
        <v>3.8304999999999998</v>
      </c>
      <c r="E4410">
        <v>98.74</v>
      </c>
      <c r="F4410">
        <v>94.580500000000001</v>
      </c>
      <c r="G4410">
        <v>80.043000000000006</v>
      </c>
      <c r="H4410">
        <v>1024.1300000000001</v>
      </c>
      <c r="I4410">
        <v>1.3694</v>
      </c>
      <c r="J4410">
        <v>6.2335000000000003</v>
      </c>
      <c r="K4410">
        <v>462.4513</v>
      </c>
      <c r="L4410" t="str">
        <v>#N/A N/A</v>
      </c>
      <c r="M4410" t="str">
        <v>#N/A N/A</v>
      </c>
      <c r="N4410">
        <v>1293.52</v>
      </c>
      <c r="O4410">
        <v>4.4130000000000003</v>
      </c>
      <c r="P4410">
        <v>19.8</v>
      </c>
      <c r="Q4410">
        <v>3.53</v>
      </c>
      <c r="R4410">
        <v>1.02</v>
      </c>
      <c r="S4410">
        <v>1.49</v>
      </c>
      <c r="T4410">
        <v>1.38</v>
      </c>
      <c r="U4410">
        <v>1027</v>
      </c>
      <c r="V4410">
        <v>1877.86</v>
      </c>
      <c r="W4410">
        <v>4090.59</v>
      </c>
      <c r="X4410">
        <v>9955.35</v>
      </c>
      <c r="Y4410">
        <v>2013.44</v>
      </c>
      <c r="Z4410">
        <v>14096.59</v>
      </c>
    </row>
    <row r="4411" spans="2:26" x14ac:dyDescent="0.25">
      <c r="B4411">
        <v>41774</v>
      </c>
      <c r="C4411">
        <v>307.27</v>
      </c>
      <c r="D4411">
        <v>3.8268</v>
      </c>
      <c r="E4411">
        <v>98.74</v>
      </c>
      <c r="F4411">
        <v>94.633600000000001</v>
      </c>
      <c r="G4411">
        <v>80.003</v>
      </c>
      <c r="H4411">
        <v>1025.25</v>
      </c>
      <c r="I4411">
        <v>1.371</v>
      </c>
      <c r="J4411">
        <v>6.2298</v>
      </c>
      <c r="K4411">
        <v>463.79750000000001</v>
      </c>
      <c r="L4411" t="str">
        <v>#N/A N/A</v>
      </c>
      <c r="M4411" t="str">
        <v>#N/A N/A</v>
      </c>
      <c r="N4411">
        <v>1296.22</v>
      </c>
      <c r="O4411">
        <v>4.4690000000000003</v>
      </c>
      <c r="P4411">
        <v>19.8</v>
      </c>
      <c r="Q4411">
        <v>3.53</v>
      </c>
      <c r="R4411">
        <v>1.01</v>
      </c>
      <c r="S4411">
        <v>1.47</v>
      </c>
      <c r="T4411">
        <v>1.39</v>
      </c>
      <c r="U4411">
        <v>1021</v>
      </c>
      <c r="V4411">
        <v>1870.85</v>
      </c>
      <c r="W4411">
        <v>4069.29</v>
      </c>
      <c r="X4411">
        <v>9971.24</v>
      </c>
      <c r="Y4411">
        <v>2010.2</v>
      </c>
      <c r="Z4411">
        <v>14298.21</v>
      </c>
    </row>
    <row r="4412" spans="2:26" x14ac:dyDescent="0.25">
      <c r="B4412">
        <v>41773</v>
      </c>
      <c r="C4412">
        <v>302.56</v>
      </c>
      <c r="D4412">
        <v>3.7753999999999999</v>
      </c>
      <c r="E4412">
        <v>98.75</v>
      </c>
      <c r="F4412">
        <v>94.631500000000003</v>
      </c>
      <c r="G4412">
        <v>80.072999999999993</v>
      </c>
      <c r="H4412">
        <v>1027.8</v>
      </c>
      <c r="I4412">
        <v>1.3714999999999999</v>
      </c>
      <c r="J4412">
        <v>6.2290000000000001</v>
      </c>
      <c r="K4412">
        <v>466.74619999999999</v>
      </c>
      <c r="L4412" t="str">
        <v>#N/A N/A</v>
      </c>
      <c r="M4412" t="str">
        <v>#N/A N/A</v>
      </c>
      <c r="N4412">
        <v>1305.97</v>
      </c>
      <c r="O4412">
        <v>4.367</v>
      </c>
      <c r="P4412">
        <v>19.8</v>
      </c>
      <c r="Q4412">
        <v>3.47</v>
      </c>
      <c r="R4412">
        <v>1.01</v>
      </c>
      <c r="S4412">
        <v>1.47</v>
      </c>
      <c r="T4412">
        <v>1.39</v>
      </c>
      <c r="U4412">
        <v>1002</v>
      </c>
      <c r="V4412">
        <v>1888.53</v>
      </c>
      <c r="W4412">
        <v>4100.63</v>
      </c>
      <c r="X4412">
        <v>9991.61</v>
      </c>
      <c r="Y4412">
        <v>2010.83</v>
      </c>
      <c r="Z4412">
        <v>14405.76</v>
      </c>
    </row>
    <row r="4413" spans="2:26" x14ac:dyDescent="0.25">
      <c r="B4413">
        <v>41772</v>
      </c>
      <c r="C4413">
        <v>299.5</v>
      </c>
      <c r="D4413">
        <v>3.7442000000000002</v>
      </c>
      <c r="E4413">
        <v>98.73</v>
      </c>
      <c r="F4413">
        <v>94.655299999999997</v>
      </c>
      <c r="G4413">
        <v>80.143000000000001</v>
      </c>
      <c r="H4413">
        <v>1022.1</v>
      </c>
      <c r="I4413">
        <v>1.3704000000000001</v>
      </c>
      <c r="J4413">
        <v>6.2286999999999999</v>
      </c>
      <c r="K4413">
        <v>461.779</v>
      </c>
      <c r="L4413" t="str">
        <v>#N/A N/A</v>
      </c>
      <c r="M4413" t="str">
        <v>#N/A N/A</v>
      </c>
      <c r="N4413">
        <v>1293.6300000000001</v>
      </c>
      <c r="O4413">
        <v>4.3579999999999997</v>
      </c>
      <c r="P4413">
        <v>19.8</v>
      </c>
      <c r="Q4413">
        <v>3.44</v>
      </c>
      <c r="R4413">
        <v>1.01</v>
      </c>
      <c r="S4413">
        <v>1.46</v>
      </c>
      <c r="T4413">
        <v>1.38</v>
      </c>
      <c r="U4413">
        <v>982</v>
      </c>
      <c r="V4413">
        <v>1897.45</v>
      </c>
      <c r="W4413">
        <v>4130.17</v>
      </c>
      <c r="X4413">
        <v>9855.7999999999993</v>
      </c>
      <c r="Y4413">
        <v>1982.93</v>
      </c>
      <c r="Z4413">
        <v>14425.44</v>
      </c>
    </row>
    <row r="4414" spans="2:26" x14ac:dyDescent="0.25">
      <c r="B4414">
        <v>41771</v>
      </c>
      <c r="C4414">
        <v>297.42</v>
      </c>
      <c r="D4414">
        <v>3.7141000000000002</v>
      </c>
      <c r="E4414">
        <v>98.67</v>
      </c>
      <c r="F4414">
        <v>94.621099999999998</v>
      </c>
      <c r="G4414">
        <v>79.900999999999996</v>
      </c>
      <c r="H4414">
        <v>1024.45</v>
      </c>
      <c r="I4414">
        <v>1.3756999999999999</v>
      </c>
      <c r="J4414">
        <v>6.2371999999999996</v>
      </c>
      <c r="K4414">
        <v>461.69409999999999</v>
      </c>
      <c r="L4414" t="str">
        <v>#N/A N/A</v>
      </c>
      <c r="M4414" t="str">
        <v>#N/A N/A</v>
      </c>
      <c r="N4414">
        <v>1295.8</v>
      </c>
      <c r="O4414">
        <v>4.4340000000000002</v>
      </c>
      <c r="P4414">
        <v>19.8</v>
      </c>
      <c r="Q4414">
        <v>3.42</v>
      </c>
      <c r="R4414">
        <v>1</v>
      </c>
      <c r="S4414">
        <v>1.46</v>
      </c>
      <c r="T4414">
        <v>1.39</v>
      </c>
      <c r="U4414">
        <v>987</v>
      </c>
      <c r="V4414">
        <v>1896.65</v>
      </c>
      <c r="W4414">
        <v>4143.8599999999997</v>
      </c>
      <c r="X4414">
        <v>9827.85</v>
      </c>
      <c r="Y4414">
        <v>1964.94</v>
      </c>
      <c r="Z4414">
        <v>14149.52</v>
      </c>
    </row>
    <row r="4415" spans="2:26" x14ac:dyDescent="0.25">
      <c r="B4415">
        <v>41770</v>
      </c>
      <c r="C4415">
        <v>298.36</v>
      </c>
      <c r="D4415">
        <v>3.7403</v>
      </c>
      <c r="E4415">
        <v>98.64</v>
      </c>
      <c r="F4415">
        <v>94.619</v>
      </c>
      <c r="G4415">
        <v>79.903000000000006</v>
      </c>
      <c r="H4415">
        <v>1024.45</v>
      </c>
      <c r="I4415">
        <v>1.3757999999999999</v>
      </c>
      <c r="J4415">
        <v>6.2272999999999996</v>
      </c>
      <c r="K4415">
        <v>462.35129999999998</v>
      </c>
      <c r="L4415" t="str">
        <v>#N/A N/A</v>
      </c>
      <c r="M4415" t="str">
        <v>#N/A N/A</v>
      </c>
      <c r="N4415">
        <v>1288.9100000000001</v>
      </c>
      <c r="O4415">
        <v>4.5309999999999997</v>
      </c>
      <c r="P4415">
        <v>19.8</v>
      </c>
      <c r="Q4415">
        <v>3.47</v>
      </c>
      <c r="R4415">
        <v>1.01</v>
      </c>
      <c r="S4415">
        <v>1.47</v>
      </c>
      <c r="T4415">
        <v>1.39</v>
      </c>
      <c r="U4415">
        <v>997</v>
      </c>
      <c r="V4415">
        <v>1878.48</v>
      </c>
      <c r="W4415">
        <v>4071.87</v>
      </c>
      <c r="X4415">
        <v>9684.58</v>
      </c>
      <c r="Y4415">
        <v>1956.55</v>
      </c>
      <c r="Z4415">
        <v>14199.59</v>
      </c>
    </row>
    <row r="4416" spans="2:26" x14ac:dyDescent="0.25">
      <c r="B4416">
        <v>41769</v>
      </c>
      <c r="C4416">
        <v>298.36</v>
      </c>
      <c r="D4416">
        <v>3.7403</v>
      </c>
      <c r="E4416">
        <v>98.64</v>
      </c>
      <c r="F4416">
        <v>94.619</v>
      </c>
      <c r="G4416">
        <v>79.903000000000006</v>
      </c>
      <c r="H4416">
        <v>1024.45</v>
      </c>
      <c r="I4416">
        <v>1.3757999999999999</v>
      </c>
      <c r="J4416">
        <v>6.2272999999999996</v>
      </c>
      <c r="K4416">
        <v>462.35129999999998</v>
      </c>
      <c r="L4416" t="str">
        <v>#N/A N/A</v>
      </c>
      <c r="M4416" t="str">
        <v>#N/A N/A</v>
      </c>
      <c r="N4416">
        <v>1288.9100000000001</v>
      </c>
      <c r="O4416">
        <v>4.5309999999999997</v>
      </c>
      <c r="P4416">
        <v>19.8</v>
      </c>
      <c r="Q4416">
        <v>3.47</v>
      </c>
      <c r="R4416">
        <v>1.01</v>
      </c>
      <c r="S4416">
        <v>1.47</v>
      </c>
      <c r="T4416">
        <v>1.39</v>
      </c>
      <c r="U4416">
        <v>997</v>
      </c>
      <c r="V4416">
        <v>1878.48</v>
      </c>
      <c r="W4416">
        <v>4071.87</v>
      </c>
      <c r="X4416">
        <v>9684.58</v>
      </c>
      <c r="Y4416">
        <v>1956.55</v>
      </c>
      <c r="Z4416">
        <v>14199.59</v>
      </c>
    </row>
    <row r="4417" spans="2:26" x14ac:dyDescent="0.25">
      <c r="B4417">
        <v>41768</v>
      </c>
      <c r="C4417">
        <v>298.36</v>
      </c>
      <c r="D4417">
        <v>3.7403</v>
      </c>
      <c r="E4417">
        <v>98.64</v>
      </c>
      <c r="F4417">
        <v>94.619</v>
      </c>
      <c r="G4417">
        <v>79.903000000000006</v>
      </c>
      <c r="H4417">
        <v>1024.45</v>
      </c>
      <c r="I4417">
        <v>1.3757999999999999</v>
      </c>
      <c r="J4417">
        <v>6.2272999999999996</v>
      </c>
      <c r="K4417">
        <v>462.35129999999998</v>
      </c>
      <c r="L4417" t="str">
        <v>#N/A N/A</v>
      </c>
      <c r="M4417" t="str">
        <v>#N/A N/A</v>
      </c>
      <c r="N4417">
        <v>1288.9100000000001</v>
      </c>
      <c r="O4417">
        <v>4.5309999999999997</v>
      </c>
      <c r="P4417">
        <v>19.8</v>
      </c>
      <c r="Q4417">
        <v>3.47</v>
      </c>
      <c r="R4417">
        <v>1.01</v>
      </c>
      <c r="S4417">
        <v>1.47</v>
      </c>
      <c r="T4417">
        <v>1.39</v>
      </c>
      <c r="U4417">
        <v>997</v>
      </c>
      <c r="V4417">
        <v>1878.48</v>
      </c>
      <c r="W4417">
        <v>4071.87</v>
      </c>
      <c r="X4417">
        <v>9684.58</v>
      </c>
      <c r="Y4417">
        <v>1956.55</v>
      </c>
      <c r="Z4417">
        <v>14199.59</v>
      </c>
    </row>
    <row r="4418" spans="2:26" x14ac:dyDescent="0.25">
      <c r="B4418">
        <v>41767</v>
      </c>
      <c r="C4418">
        <v>297.52999999999997</v>
      </c>
      <c r="D4418">
        <v>3.7614999999999998</v>
      </c>
      <c r="E4418">
        <v>98.61</v>
      </c>
      <c r="F4418">
        <v>94.590500000000006</v>
      </c>
      <c r="G4418">
        <v>79.361000000000004</v>
      </c>
      <c r="H4418">
        <v>1022.75</v>
      </c>
      <c r="I4418">
        <v>1.3839999999999999</v>
      </c>
      <c r="J4418">
        <v>6.2272999999999996</v>
      </c>
      <c r="K4418">
        <v>461.84640000000002</v>
      </c>
      <c r="L4418" t="str">
        <v>#N/A N/A</v>
      </c>
      <c r="M4418" t="str">
        <v>#N/A N/A</v>
      </c>
      <c r="N4418">
        <v>1289.43</v>
      </c>
      <c r="O4418">
        <v>4.5720000000000001</v>
      </c>
      <c r="P4418">
        <v>19.8</v>
      </c>
      <c r="Q4418">
        <v>3.47</v>
      </c>
      <c r="R4418">
        <v>1.01</v>
      </c>
      <c r="S4418">
        <v>1.47</v>
      </c>
      <c r="T4418">
        <v>1.4</v>
      </c>
      <c r="U4418">
        <v>1008</v>
      </c>
      <c r="V4418">
        <v>1875.63</v>
      </c>
      <c r="W4418">
        <v>4051.5</v>
      </c>
      <c r="X4418">
        <v>9734.9699999999993</v>
      </c>
      <c r="Y4418">
        <v>1950.6</v>
      </c>
      <c r="Z4418">
        <v>14163.78</v>
      </c>
    </row>
    <row r="4419" spans="2:26" x14ac:dyDescent="0.25">
      <c r="B4419">
        <v>41766</v>
      </c>
      <c r="C4419">
        <v>303.38</v>
      </c>
      <c r="D4419">
        <v>3.7608999999999999</v>
      </c>
      <c r="E4419">
        <v>98.59</v>
      </c>
      <c r="F4419">
        <v>94.578599999999994</v>
      </c>
      <c r="G4419">
        <v>79.201999999999998</v>
      </c>
      <c r="H4419">
        <v>1022.65</v>
      </c>
      <c r="I4419">
        <v>1.391</v>
      </c>
      <c r="J4419">
        <v>6.2347999999999999</v>
      </c>
      <c r="K4419">
        <v>461.26240000000001</v>
      </c>
      <c r="L4419" t="str">
        <v>#N/A N/A</v>
      </c>
      <c r="M4419" t="str">
        <v>#N/A N/A</v>
      </c>
      <c r="N4419">
        <v>1289.8800000000001</v>
      </c>
      <c r="O4419">
        <v>4.74</v>
      </c>
      <c r="P4419">
        <v>19.8</v>
      </c>
      <c r="Q4419">
        <v>3.46</v>
      </c>
      <c r="R4419">
        <v>1.01</v>
      </c>
      <c r="S4419">
        <v>1.46</v>
      </c>
      <c r="T4419">
        <v>1.39</v>
      </c>
      <c r="U4419">
        <v>1022</v>
      </c>
      <c r="V4419">
        <v>1878.21</v>
      </c>
      <c r="W4419">
        <v>4067.67</v>
      </c>
      <c r="X4419">
        <v>9655.56</v>
      </c>
      <c r="Y4419">
        <v>1939.88</v>
      </c>
      <c r="Z4419">
        <v>14033.45</v>
      </c>
    </row>
    <row r="4420" spans="2:26" x14ac:dyDescent="0.25">
      <c r="B4420">
        <v>41765</v>
      </c>
      <c r="C4420">
        <v>312.07</v>
      </c>
      <c r="D4420">
        <v>3.7570999999999999</v>
      </c>
      <c r="E4420">
        <v>98.55</v>
      </c>
      <c r="F4420">
        <v>94.575599999999994</v>
      </c>
      <c r="G4420">
        <v>79.093000000000004</v>
      </c>
      <c r="H4420">
        <v>1030.3</v>
      </c>
      <c r="I4420">
        <v>1.3928</v>
      </c>
      <c r="J4420">
        <v>6.2263000000000002</v>
      </c>
      <c r="K4420">
        <v>460.86270000000002</v>
      </c>
      <c r="L4420" t="str">
        <v>#N/A N/A</v>
      </c>
      <c r="M4420" t="str">
        <v>#N/A N/A</v>
      </c>
      <c r="N4420">
        <v>1308.05</v>
      </c>
      <c r="O4420">
        <v>4.7990000000000004</v>
      </c>
      <c r="P4420">
        <v>19.8</v>
      </c>
      <c r="Q4420">
        <v>3.45</v>
      </c>
      <c r="R4420">
        <v>1</v>
      </c>
      <c r="S4420">
        <v>1.45</v>
      </c>
      <c r="T4420">
        <v>1.38</v>
      </c>
      <c r="U4420">
        <v>1022</v>
      </c>
      <c r="V4420">
        <v>1867.72</v>
      </c>
      <c r="W4420">
        <v>4080.76</v>
      </c>
      <c r="X4420">
        <v>9743.2900000000009</v>
      </c>
      <c r="Y4420">
        <v>1959.44</v>
      </c>
      <c r="Z4420">
        <v>14457.51</v>
      </c>
    </row>
    <row r="4421" spans="2:26" x14ac:dyDescent="0.25">
      <c r="B4421">
        <v>41764</v>
      </c>
      <c r="C4421">
        <v>314.77999999999997</v>
      </c>
      <c r="D4421">
        <v>3.7738999999999998</v>
      </c>
      <c r="E4421">
        <v>98.53</v>
      </c>
      <c r="F4421">
        <v>94.512600000000006</v>
      </c>
      <c r="G4421">
        <v>79.486000000000004</v>
      </c>
      <c r="H4421">
        <v>1030.3</v>
      </c>
      <c r="I4421">
        <v>1.3875</v>
      </c>
      <c r="J4421">
        <v>6.2450000000000001</v>
      </c>
      <c r="K4421">
        <v>458.20010000000002</v>
      </c>
      <c r="L4421" t="str">
        <v>#N/A N/A</v>
      </c>
      <c r="M4421" t="str">
        <v>#N/A N/A</v>
      </c>
      <c r="N4421">
        <v>1310.28</v>
      </c>
      <c r="O4421">
        <v>4.6879999999999997</v>
      </c>
      <c r="P4421">
        <v>19.8</v>
      </c>
      <c r="Q4421">
        <v>3.45</v>
      </c>
      <c r="R4421">
        <v>1</v>
      </c>
      <c r="S4421">
        <v>1.46</v>
      </c>
      <c r="T4421">
        <v>1.38</v>
      </c>
      <c r="U4421">
        <v>1017</v>
      </c>
      <c r="V4421">
        <v>1884.66</v>
      </c>
      <c r="W4421">
        <v>4138.0600000000004</v>
      </c>
      <c r="X4421">
        <v>9743.2900000000009</v>
      </c>
      <c r="Y4421">
        <v>1959.44</v>
      </c>
      <c r="Z4421">
        <v>14457.51</v>
      </c>
    </row>
    <row r="4422" spans="2:26" x14ac:dyDescent="0.25">
      <c r="B4422">
        <v>41763</v>
      </c>
      <c r="C4422">
        <v>316.68</v>
      </c>
      <c r="D4422">
        <v>3.7694999999999999</v>
      </c>
      <c r="E4422">
        <v>98.53</v>
      </c>
      <c r="F4422">
        <v>94.559200000000004</v>
      </c>
      <c r="G4422">
        <v>79.516000000000005</v>
      </c>
      <c r="H4422">
        <v>1030.3</v>
      </c>
      <c r="I4422">
        <v>1.3869</v>
      </c>
      <c r="J4422">
        <v>6.2592999999999996</v>
      </c>
      <c r="K4422">
        <v>463.4015</v>
      </c>
      <c r="L4422" t="str">
        <v>#N/A N/A</v>
      </c>
      <c r="M4422" t="str">
        <v>#N/A N/A</v>
      </c>
      <c r="N4422">
        <v>1299.7</v>
      </c>
      <c r="O4422">
        <v>4.6740000000000004</v>
      </c>
      <c r="P4422">
        <v>19.8</v>
      </c>
      <c r="Q4422">
        <v>3.45</v>
      </c>
      <c r="R4422">
        <v>1</v>
      </c>
      <c r="S4422">
        <v>1.45</v>
      </c>
      <c r="T4422">
        <v>1.37</v>
      </c>
      <c r="U4422">
        <v>1017</v>
      </c>
      <c r="V4422">
        <v>1881.14</v>
      </c>
      <c r="W4422">
        <v>4123.8999999999996</v>
      </c>
      <c r="X4422">
        <v>9802.4599999999991</v>
      </c>
      <c r="Y4422">
        <v>1959.44</v>
      </c>
      <c r="Z4422">
        <v>14457.51</v>
      </c>
    </row>
    <row r="4423" spans="2:26" x14ac:dyDescent="0.25">
      <c r="B4423">
        <v>41762</v>
      </c>
      <c r="C4423">
        <v>316.68</v>
      </c>
      <c r="D4423">
        <v>3.7694999999999999</v>
      </c>
      <c r="E4423">
        <v>98.53</v>
      </c>
      <c r="F4423">
        <v>94.559200000000004</v>
      </c>
      <c r="G4423">
        <v>79.516000000000005</v>
      </c>
      <c r="H4423">
        <v>1030.3</v>
      </c>
      <c r="I4423">
        <v>1.3869</v>
      </c>
      <c r="J4423">
        <v>6.2592999999999996</v>
      </c>
      <c r="K4423">
        <v>463.4015</v>
      </c>
      <c r="L4423" t="str">
        <v>#N/A N/A</v>
      </c>
      <c r="M4423" t="str">
        <v>#N/A N/A</v>
      </c>
      <c r="N4423">
        <v>1299.7</v>
      </c>
      <c r="O4423">
        <v>4.6740000000000004</v>
      </c>
      <c r="P4423">
        <v>19.8</v>
      </c>
      <c r="Q4423">
        <v>3.45</v>
      </c>
      <c r="R4423">
        <v>1</v>
      </c>
      <c r="S4423">
        <v>1.45</v>
      </c>
      <c r="T4423">
        <v>1.37</v>
      </c>
      <c r="U4423">
        <v>1017</v>
      </c>
      <c r="V4423">
        <v>1881.14</v>
      </c>
      <c r="W4423">
        <v>4123.8999999999996</v>
      </c>
      <c r="X4423">
        <v>9802.4599999999991</v>
      </c>
      <c r="Y4423">
        <v>1959.44</v>
      </c>
      <c r="Z4423">
        <v>14457.51</v>
      </c>
    </row>
    <row r="4424" spans="2:26" x14ac:dyDescent="0.25">
      <c r="B4424">
        <v>41761</v>
      </c>
      <c r="C4424">
        <v>316.68</v>
      </c>
      <c r="D4424">
        <v>3.7694999999999999</v>
      </c>
      <c r="E4424">
        <v>98.52</v>
      </c>
      <c r="F4424">
        <v>94.559200000000004</v>
      </c>
      <c r="G4424">
        <v>79.516000000000005</v>
      </c>
      <c r="H4424">
        <v>1030.3</v>
      </c>
      <c r="I4424">
        <v>1.3869</v>
      </c>
      <c r="J4424">
        <v>6.2592999999999996</v>
      </c>
      <c r="K4424">
        <v>463.4015</v>
      </c>
      <c r="L4424" t="str">
        <v>#N/A N/A</v>
      </c>
      <c r="M4424" t="str">
        <v>#N/A N/A</v>
      </c>
      <c r="N4424">
        <v>1299.7</v>
      </c>
      <c r="O4424">
        <v>4.6740000000000004</v>
      </c>
      <c r="P4424">
        <v>19.8</v>
      </c>
      <c r="Q4424">
        <v>3.45</v>
      </c>
      <c r="R4424">
        <v>1</v>
      </c>
      <c r="S4424">
        <v>1.45</v>
      </c>
      <c r="T4424">
        <v>1.37</v>
      </c>
      <c r="U4424">
        <v>1017</v>
      </c>
      <c r="V4424">
        <v>1881.14</v>
      </c>
      <c r="W4424">
        <v>4123.8999999999996</v>
      </c>
      <c r="X4424">
        <v>9802.4599999999991</v>
      </c>
      <c r="Y4424">
        <v>1959.44</v>
      </c>
      <c r="Z4424">
        <v>14457.51</v>
      </c>
    </row>
    <row r="4425" spans="2:26" x14ac:dyDescent="0.25">
      <c r="B4425">
        <v>41760</v>
      </c>
      <c r="C4425">
        <v>317.29000000000002</v>
      </c>
      <c r="D4425">
        <v>3.7759999999999998</v>
      </c>
      <c r="E4425">
        <v>98.49</v>
      </c>
      <c r="F4425">
        <v>94.459100000000007</v>
      </c>
      <c r="G4425">
        <v>79.527000000000001</v>
      </c>
      <c r="H4425">
        <v>1033.25</v>
      </c>
      <c r="I4425">
        <v>1.387</v>
      </c>
      <c r="J4425">
        <v>6.2592999999999996</v>
      </c>
      <c r="K4425">
        <v>462.79259999999999</v>
      </c>
      <c r="L4425" t="str">
        <v>#N/A N/A</v>
      </c>
      <c r="M4425" t="str">
        <v>#N/A N/A</v>
      </c>
      <c r="N4425">
        <v>1284.31</v>
      </c>
      <c r="O4425">
        <v>4.7190000000000003</v>
      </c>
      <c r="P4425">
        <v>19.8</v>
      </c>
      <c r="Q4425">
        <v>3.46</v>
      </c>
      <c r="R4425">
        <v>1.01</v>
      </c>
      <c r="S4425">
        <v>1.46</v>
      </c>
      <c r="T4425">
        <v>1.38</v>
      </c>
      <c r="U4425">
        <v>993</v>
      </c>
      <c r="V4425">
        <v>1883.68</v>
      </c>
      <c r="W4425">
        <v>4127.45</v>
      </c>
      <c r="X4425">
        <v>9779.7199999999993</v>
      </c>
      <c r="Y4425">
        <v>1961.79</v>
      </c>
      <c r="Z4425">
        <v>14485.13</v>
      </c>
    </row>
    <row r="4426" spans="2:26" x14ac:dyDescent="0.25">
      <c r="B4426">
        <v>41759</v>
      </c>
      <c r="C4426">
        <v>315.3</v>
      </c>
      <c r="D4426">
        <v>3.7618999999999998</v>
      </c>
      <c r="E4426">
        <v>98.44</v>
      </c>
      <c r="F4426">
        <v>94.413700000000006</v>
      </c>
      <c r="G4426">
        <v>79.474000000000004</v>
      </c>
      <c r="H4426">
        <v>1033.25</v>
      </c>
      <c r="I4426">
        <v>1.3867</v>
      </c>
      <c r="J4426">
        <v>6.2592999999999996</v>
      </c>
      <c r="K4426">
        <v>463.37189999999998</v>
      </c>
      <c r="L4426" t="str">
        <v>#N/A N/A</v>
      </c>
      <c r="M4426" t="str">
        <v>#N/A N/A</v>
      </c>
      <c r="N4426">
        <v>1291.5999999999999</v>
      </c>
      <c r="O4426">
        <v>4.8150000000000004</v>
      </c>
      <c r="P4426">
        <v>19.8</v>
      </c>
      <c r="Q4426">
        <v>3.44</v>
      </c>
      <c r="R4426">
        <v>1.01</v>
      </c>
      <c r="S4426">
        <v>1.46</v>
      </c>
      <c r="T4426">
        <v>1.39</v>
      </c>
      <c r="U4426">
        <v>943</v>
      </c>
      <c r="V4426">
        <v>1883.95</v>
      </c>
      <c r="W4426">
        <v>4114.5600000000004</v>
      </c>
      <c r="X4426">
        <v>9779.7199999999993</v>
      </c>
      <c r="Y4426">
        <v>1961.79</v>
      </c>
      <c r="Z4426">
        <v>14304.11</v>
      </c>
    </row>
    <row r="4427" spans="2:26" x14ac:dyDescent="0.25">
      <c r="B4427">
        <v>41758</v>
      </c>
      <c r="C4427">
        <v>313.52999999999997</v>
      </c>
      <c r="D4427">
        <v>3.7357</v>
      </c>
      <c r="E4427">
        <v>98.41</v>
      </c>
      <c r="F4427">
        <v>94.378399999999999</v>
      </c>
      <c r="G4427">
        <v>79.808000000000007</v>
      </c>
      <c r="H4427">
        <v>1030.55</v>
      </c>
      <c r="I4427">
        <v>1.3812</v>
      </c>
      <c r="J4427">
        <v>6.258</v>
      </c>
      <c r="K4427">
        <v>461.28480000000002</v>
      </c>
      <c r="L4427" t="str">
        <v>#N/A N/A</v>
      </c>
      <c r="M4427" t="str">
        <v>#N/A N/A</v>
      </c>
      <c r="N4427">
        <v>1295.92</v>
      </c>
      <c r="O4427">
        <v>4.8310000000000004</v>
      </c>
      <c r="P4427">
        <v>19.8</v>
      </c>
      <c r="Q4427">
        <v>3.41</v>
      </c>
      <c r="R4427">
        <v>1.01</v>
      </c>
      <c r="S4427">
        <v>1.46</v>
      </c>
      <c r="T4427">
        <v>1.39</v>
      </c>
      <c r="U4427">
        <v>949</v>
      </c>
      <c r="V4427">
        <v>1878.33</v>
      </c>
      <c r="W4427">
        <v>4103.54</v>
      </c>
      <c r="X4427">
        <v>9882.94</v>
      </c>
      <c r="Y4427">
        <v>1964.77</v>
      </c>
      <c r="Z4427">
        <v>14288.23</v>
      </c>
    </row>
    <row r="4428" spans="2:26" x14ac:dyDescent="0.25">
      <c r="B4428">
        <v>41757</v>
      </c>
      <c r="C4428">
        <v>318.39999999999998</v>
      </c>
      <c r="D4428">
        <v>3.7738</v>
      </c>
      <c r="E4428">
        <v>98.32</v>
      </c>
      <c r="F4428">
        <v>94.343999999999994</v>
      </c>
      <c r="G4428">
        <v>79.683000000000007</v>
      </c>
      <c r="H4428">
        <v>1035.18</v>
      </c>
      <c r="I4428">
        <v>1.3851</v>
      </c>
      <c r="J4428">
        <v>6.2526000000000002</v>
      </c>
      <c r="K4428">
        <v>465.17349999999999</v>
      </c>
      <c r="L4428" t="str">
        <v>#N/A N/A</v>
      </c>
      <c r="M4428" t="str">
        <v>#N/A N/A</v>
      </c>
      <c r="N4428">
        <v>1296.74</v>
      </c>
      <c r="O4428">
        <v>4.7949999999999999</v>
      </c>
      <c r="P4428">
        <v>19.8</v>
      </c>
      <c r="Q4428">
        <v>3.44</v>
      </c>
      <c r="R4428">
        <v>1.01</v>
      </c>
      <c r="S4428">
        <v>1.46</v>
      </c>
      <c r="T4428">
        <v>1.39</v>
      </c>
      <c r="U4428">
        <v>961</v>
      </c>
      <c r="V4428">
        <v>1869.43</v>
      </c>
      <c r="W4428">
        <v>4074.4</v>
      </c>
      <c r="X4428">
        <v>9770.1</v>
      </c>
      <c r="Y4428">
        <v>1969.26</v>
      </c>
      <c r="Z4428">
        <v>14288.23</v>
      </c>
    </row>
    <row r="4429" spans="2:26" x14ac:dyDescent="0.25">
      <c r="B4429">
        <v>41756</v>
      </c>
      <c r="C4429">
        <v>322.94</v>
      </c>
      <c r="D4429">
        <v>3.7812999999999999</v>
      </c>
      <c r="E4429">
        <v>98.31</v>
      </c>
      <c r="F4429">
        <v>94.213899999999995</v>
      </c>
      <c r="G4429">
        <v>79.748999999999995</v>
      </c>
      <c r="H4429">
        <v>1041.5</v>
      </c>
      <c r="I4429">
        <v>1.3834</v>
      </c>
      <c r="J4429">
        <v>6.2529000000000003</v>
      </c>
      <c r="K4429">
        <v>464.32089999999999</v>
      </c>
      <c r="L4429" t="str">
        <v>#N/A N/A</v>
      </c>
      <c r="M4429" t="str">
        <v>#N/A N/A</v>
      </c>
      <c r="N4429">
        <v>1303.25</v>
      </c>
      <c r="O4429">
        <v>4.6470000000000002</v>
      </c>
      <c r="P4429">
        <v>19.8</v>
      </c>
      <c r="Q4429">
        <v>3.45</v>
      </c>
      <c r="R4429">
        <v>1.01</v>
      </c>
      <c r="S4429">
        <v>1.46</v>
      </c>
      <c r="T4429">
        <v>1.4</v>
      </c>
      <c r="U4429">
        <v>967</v>
      </c>
      <c r="V4429">
        <v>1863.4</v>
      </c>
      <c r="W4429">
        <v>4075.56</v>
      </c>
      <c r="X4429">
        <v>9798.7000000000007</v>
      </c>
      <c r="Y4429">
        <v>1971.66</v>
      </c>
      <c r="Z4429">
        <v>14429.26</v>
      </c>
    </row>
    <row r="4430" spans="2:26" x14ac:dyDescent="0.25">
      <c r="B4430">
        <v>41755</v>
      </c>
      <c r="C4430">
        <v>322.94</v>
      </c>
      <c r="D4430">
        <v>3.7812999999999999</v>
      </c>
      <c r="E4430">
        <v>98.31</v>
      </c>
      <c r="F4430">
        <v>94.213899999999995</v>
      </c>
      <c r="G4430">
        <v>79.748999999999995</v>
      </c>
      <c r="H4430">
        <v>1041.5</v>
      </c>
      <c r="I4430">
        <v>1.3834</v>
      </c>
      <c r="J4430">
        <v>6.2529000000000003</v>
      </c>
      <c r="K4430">
        <v>464.32089999999999</v>
      </c>
      <c r="L4430" t="str">
        <v>#N/A N/A</v>
      </c>
      <c r="M4430" t="str">
        <v>#N/A N/A</v>
      </c>
      <c r="N4430">
        <v>1303.25</v>
      </c>
      <c r="O4430">
        <v>4.6470000000000002</v>
      </c>
      <c r="P4430">
        <v>19.8</v>
      </c>
      <c r="Q4430">
        <v>3.45</v>
      </c>
      <c r="R4430">
        <v>1.01</v>
      </c>
      <c r="S4430">
        <v>1.46</v>
      </c>
      <c r="T4430">
        <v>1.4</v>
      </c>
      <c r="U4430">
        <v>967</v>
      </c>
      <c r="V4430">
        <v>1863.4</v>
      </c>
      <c r="W4430">
        <v>4075.56</v>
      </c>
      <c r="X4430">
        <v>9798.7000000000007</v>
      </c>
      <c r="Y4430">
        <v>1971.66</v>
      </c>
      <c r="Z4430">
        <v>14429.26</v>
      </c>
    </row>
    <row r="4431" spans="2:26" x14ac:dyDescent="0.25">
      <c r="B4431">
        <v>41754</v>
      </c>
      <c r="C4431">
        <v>322.94</v>
      </c>
      <c r="D4431">
        <v>3.7812999999999999</v>
      </c>
      <c r="E4431">
        <v>98.3</v>
      </c>
      <c r="F4431">
        <v>94.213899999999995</v>
      </c>
      <c r="G4431">
        <v>79.748999999999995</v>
      </c>
      <c r="H4431">
        <v>1041.5</v>
      </c>
      <c r="I4431">
        <v>1.3834</v>
      </c>
      <c r="J4431">
        <v>6.2529000000000003</v>
      </c>
      <c r="K4431">
        <v>464.32089999999999</v>
      </c>
      <c r="L4431" t="str">
        <v>#N/A N/A</v>
      </c>
      <c r="M4431" t="str">
        <v>#N/A N/A</v>
      </c>
      <c r="N4431">
        <v>1303.25</v>
      </c>
      <c r="O4431">
        <v>4.6470000000000002</v>
      </c>
      <c r="P4431">
        <v>19.8</v>
      </c>
      <c r="Q4431">
        <v>3.45</v>
      </c>
      <c r="R4431">
        <v>1.01</v>
      </c>
      <c r="S4431">
        <v>1.46</v>
      </c>
      <c r="T4431">
        <v>1.4</v>
      </c>
      <c r="U4431">
        <v>967</v>
      </c>
      <c r="V4431">
        <v>1863.4</v>
      </c>
      <c r="W4431">
        <v>4075.56</v>
      </c>
      <c r="X4431">
        <v>9798.7000000000007</v>
      </c>
      <c r="Y4431">
        <v>1971.66</v>
      </c>
      <c r="Z4431">
        <v>14429.26</v>
      </c>
    </row>
    <row r="4432" spans="2:26" x14ac:dyDescent="0.25">
      <c r="B4432">
        <v>41753</v>
      </c>
      <c r="C4432">
        <v>316.26</v>
      </c>
      <c r="D4432">
        <v>3.7473000000000001</v>
      </c>
      <c r="E4432">
        <v>98.3</v>
      </c>
      <c r="F4432">
        <v>94.228899999999996</v>
      </c>
      <c r="G4432">
        <v>79.799000000000007</v>
      </c>
      <c r="H4432">
        <v>1039.2</v>
      </c>
      <c r="I4432">
        <v>1.3831</v>
      </c>
      <c r="J4432">
        <v>6.2504</v>
      </c>
      <c r="K4432">
        <v>468.95119999999997</v>
      </c>
      <c r="L4432" t="str">
        <v>#N/A N/A</v>
      </c>
      <c r="M4432" t="str">
        <v>#N/A N/A</v>
      </c>
      <c r="N4432">
        <v>1293.3599999999999</v>
      </c>
      <c r="O4432">
        <v>4.7050000000000001</v>
      </c>
      <c r="P4432">
        <v>19.8</v>
      </c>
      <c r="Q4432">
        <v>3.43</v>
      </c>
      <c r="R4432">
        <v>1.01</v>
      </c>
      <c r="S4432">
        <v>1.45</v>
      </c>
      <c r="T4432">
        <v>1.4</v>
      </c>
      <c r="U4432">
        <v>962</v>
      </c>
      <c r="V4432">
        <v>1878.61</v>
      </c>
      <c r="W4432">
        <v>4148.34</v>
      </c>
      <c r="X4432">
        <v>9940.6299999999992</v>
      </c>
      <c r="Y4432">
        <v>1998.34</v>
      </c>
      <c r="Z4432">
        <v>14404.99</v>
      </c>
    </row>
    <row r="4433" spans="2:26" x14ac:dyDescent="0.25">
      <c r="B4433">
        <v>41752</v>
      </c>
      <c r="C4433">
        <v>314.2</v>
      </c>
      <c r="D4433">
        <v>3.7581000000000002</v>
      </c>
      <c r="E4433">
        <v>98.33</v>
      </c>
      <c r="F4433">
        <v>94.252300000000005</v>
      </c>
      <c r="G4433">
        <v>79.855000000000004</v>
      </c>
      <c r="H4433">
        <v>1039.7</v>
      </c>
      <c r="I4433">
        <v>1.3816999999999999</v>
      </c>
      <c r="J4433">
        <v>6.2380000000000004</v>
      </c>
      <c r="K4433">
        <v>467.51299999999998</v>
      </c>
      <c r="L4433" t="str">
        <v>#N/A N/A</v>
      </c>
      <c r="M4433" t="str">
        <v>#N/A N/A</v>
      </c>
      <c r="N4433">
        <v>1283.9100000000001</v>
      </c>
      <c r="O4433">
        <v>4.7300000000000004</v>
      </c>
      <c r="P4433">
        <v>19.8</v>
      </c>
      <c r="Q4433">
        <v>3.45</v>
      </c>
      <c r="R4433">
        <v>1.01</v>
      </c>
      <c r="S4433">
        <v>1.46</v>
      </c>
      <c r="T4433">
        <v>1.41</v>
      </c>
      <c r="U4433">
        <v>956</v>
      </c>
      <c r="V4433">
        <v>1875.39</v>
      </c>
      <c r="W4433">
        <v>4126.97</v>
      </c>
      <c r="X4433">
        <v>9905.6299999999992</v>
      </c>
      <c r="Y4433">
        <v>2000.37</v>
      </c>
      <c r="Z4433">
        <v>14546.27</v>
      </c>
    </row>
    <row r="4434" spans="2:26" x14ac:dyDescent="0.25">
      <c r="B4434">
        <v>41751</v>
      </c>
      <c r="C4434">
        <v>310.82</v>
      </c>
      <c r="D4434">
        <v>3.7250000000000001</v>
      </c>
      <c r="E4434">
        <v>98.39</v>
      </c>
      <c r="F4434">
        <v>94.280600000000007</v>
      </c>
      <c r="G4434">
        <v>79.905000000000001</v>
      </c>
      <c r="H4434">
        <v>1037.7</v>
      </c>
      <c r="I4434">
        <v>1.3805000000000001</v>
      </c>
      <c r="J4434">
        <v>6.2370000000000001</v>
      </c>
      <c r="K4434">
        <v>464.6438</v>
      </c>
      <c r="L4434" t="str">
        <v>#N/A N/A</v>
      </c>
      <c r="M4434" t="str">
        <v>#N/A N/A</v>
      </c>
      <c r="N4434">
        <v>1283.81</v>
      </c>
      <c r="O4434">
        <v>4.7389999999999999</v>
      </c>
      <c r="P4434">
        <v>19.8</v>
      </c>
      <c r="Q4434">
        <v>3.4</v>
      </c>
      <c r="R4434">
        <v>1.01</v>
      </c>
      <c r="S4434">
        <v>1.46</v>
      </c>
      <c r="T4434">
        <v>1.42</v>
      </c>
      <c r="U4434">
        <v>939</v>
      </c>
      <c r="V4434">
        <v>1879.55</v>
      </c>
      <c r="W4434">
        <v>4161.46</v>
      </c>
      <c r="X4434">
        <v>10030.719999999999</v>
      </c>
      <c r="Y4434">
        <v>2004.22</v>
      </c>
      <c r="Z4434">
        <v>14388.77</v>
      </c>
    </row>
    <row r="4435" spans="2:26" x14ac:dyDescent="0.25">
      <c r="B4435">
        <v>41750</v>
      </c>
      <c r="C4435">
        <v>308.37</v>
      </c>
      <c r="D4435">
        <v>3.7562000000000002</v>
      </c>
      <c r="E4435">
        <v>98.42</v>
      </c>
      <c r="F4435">
        <v>94.302599999999998</v>
      </c>
      <c r="G4435">
        <v>79.944999999999993</v>
      </c>
      <c r="H4435">
        <v>1039.08</v>
      </c>
      <c r="I4435">
        <v>1.3793</v>
      </c>
      <c r="J4435">
        <v>6.2272999999999996</v>
      </c>
      <c r="K4435">
        <v>464.91950000000003</v>
      </c>
      <c r="L4435" t="str">
        <v>#N/A N/A</v>
      </c>
      <c r="M4435" t="str">
        <v>#N/A N/A</v>
      </c>
      <c r="N4435">
        <v>1289.77</v>
      </c>
      <c r="O4435">
        <v>4.6970000000000001</v>
      </c>
      <c r="P4435">
        <v>19.8</v>
      </c>
      <c r="Q4435">
        <v>3.44</v>
      </c>
      <c r="R4435">
        <v>1.01</v>
      </c>
      <c r="S4435">
        <v>1.46</v>
      </c>
      <c r="T4435">
        <v>1.41</v>
      </c>
      <c r="U4435">
        <v>930</v>
      </c>
      <c r="V4435">
        <v>1871.89</v>
      </c>
      <c r="W4435">
        <v>4121.55</v>
      </c>
      <c r="X4435">
        <v>10080.23</v>
      </c>
      <c r="Y4435">
        <v>1999.22</v>
      </c>
      <c r="Z4435">
        <v>14512.38</v>
      </c>
    </row>
    <row r="4436" spans="2:26" x14ac:dyDescent="0.25">
      <c r="B4436">
        <v>41749</v>
      </c>
      <c r="C4436">
        <v>309.22000000000003</v>
      </c>
      <c r="D4436">
        <v>3.7576000000000001</v>
      </c>
      <c r="E4436">
        <v>98.44</v>
      </c>
      <c r="F4436">
        <v>94.2941</v>
      </c>
      <c r="G4436">
        <v>79.846999999999994</v>
      </c>
      <c r="H4436">
        <v>1037.45</v>
      </c>
      <c r="I4436">
        <v>1.3813</v>
      </c>
      <c r="J4436">
        <v>6.2243000000000004</v>
      </c>
      <c r="K4436">
        <v>464.19990000000001</v>
      </c>
      <c r="L4436" t="str">
        <v>#N/A N/A</v>
      </c>
      <c r="M4436" t="str">
        <v>#N/A N/A</v>
      </c>
      <c r="N4436">
        <v>1294.3</v>
      </c>
      <c r="O4436">
        <v>4.7409999999999997</v>
      </c>
      <c r="P4436">
        <v>19.8</v>
      </c>
      <c r="Q4436">
        <v>3.43</v>
      </c>
      <c r="R4436">
        <v>1.02</v>
      </c>
      <c r="S4436">
        <v>1.47</v>
      </c>
      <c r="T4436">
        <v>1.43</v>
      </c>
      <c r="U4436">
        <v>930</v>
      </c>
      <c r="V4436">
        <v>1864.85</v>
      </c>
      <c r="W4436">
        <v>4095.52</v>
      </c>
      <c r="X4436">
        <v>10080.23</v>
      </c>
      <c r="Y4436">
        <v>2004.28</v>
      </c>
      <c r="Z4436">
        <v>14516.27</v>
      </c>
    </row>
    <row r="4437" spans="2:26" x14ac:dyDescent="0.25">
      <c r="B4437">
        <v>41748</v>
      </c>
      <c r="C4437">
        <v>309.22000000000003</v>
      </c>
      <c r="D4437">
        <v>3.7576000000000001</v>
      </c>
      <c r="E4437">
        <v>98.44</v>
      </c>
      <c r="F4437">
        <v>94.2941</v>
      </c>
      <c r="G4437">
        <v>79.846999999999994</v>
      </c>
      <c r="H4437">
        <v>1037.45</v>
      </c>
      <c r="I4437">
        <v>1.3813</v>
      </c>
      <c r="J4437">
        <v>6.2243000000000004</v>
      </c>
      <c r="K4437">
        <v>464.19990000000001</v>
      </c>
      <c r="L4437" t="str">
        <v>#N/A N/A</v>
      </c>
      <c r="M4437" t="str">
        <v>#N/A N/A</v>
      </c>
      <c r="N4437">
        <v>1294.3</v>
      </c>
      <c r="O4437">
        <v>4.7409999999999997</v>
      </c>
      <c r="P4437">
        <v>19.8</v>
      </c>
      <c r="Q4437">
        <v>3.43</v>
      </c>
      <c r="R4437">
        <v>1.02</v>
      </c>
      <c r="S4437">
        <v>1.47</v>
      </c>
      <c r="T4437">
        <v>1.43</v>
      </c>
      <c r="U4437">
        <v>930</v>
      </c>
      <c r="V4437">
        <v>1864.85</v>
      </c>
      <c r="W4437">
        <v>4095.52</v>
      </c>
      <c r="X4437">
        <v>10080.23</v>
      </c>
      <c r="Y4437">
        <v>2004.28</v>
      </c>
      <c r="Z4437">
        <v>14516.27</v>
      </c>
    </row>
    <row r="4438" spans="2:26" x14ac:dyDescent="0.25">
      <c r="B4438">
        <v>41747</v>
      </c>
      <c r="C4438">
        <v>309.22000000000003</v>
      </c>
      <c r="D4438">
        <v>3.7576000000000001</v>
      </c>
      <c r="E4438">
        <v>98.44</v>
      </c>
      <c r="F4438">
        <v>94.2941</v>
      </c>
      <c r="G4438">
        <v>79.846999999999994</v>
      </c>
      <c r="H4438">
        <v>1037.45</v>
      </c>
      <c r="I4438">
        <v>1.3813</v>
      </c>
      <c r="J4438">
        <v>6.2243000000000004</v>
      </c>
      <c r="K4438">
        <v>464.19990000000001</v>
      </c>
      <c r="L4438" t="str">
        <v>#N/A N/A</v>
      </c>
      <c r="M4438" t="str">
        <v>#N/A N/A</v>
      </c>
      <c r="N4438">
        <v>1294.3</v>
      </c>
      <c r="O4438">
        <v>4.7409999999999997</v>
      </c>
      <c r="P4438">
        <v>19.8</v>
      </c>
      <c r="Q4438">
        <v>3.43</v>
      </c>
      <c r="R4438">
        <v>1.02</v>
      </c>
      <c r="S4438">
        <v>1.47</v>
      </c>
      <c r="T4438">
        <v>1.43</v>
      </c>
      <c r="U4438">
        <v>930</v>
      </c>
      <c r="V4438">
        <v>1864.85</v>
      </c>
      <c r="W4438">
        <v>4095.52</v>
      </c>
      <c r="X4438">
        <v>10080.23</v>
      </c>
      <c r="Y4438">
        <v>2004.28</v>
      </c>
      <c r="Z4438">
        <v>14516.27</v>
      </c>
    </row>
    <row r="4439" spans="2:26" x14ac:dyDescent="0.25">
      <c r="B4439">
        <v>41746</v>
      </c>
      <c r="C4439">
        <v>309.22000000000003</v>
      </c>
      <c r="D4439">
        <v>3.7576000000000001</v>
      </c>
      <c r="E4439">
        <v>98.44</v>
      </c>
      <c r="F4439">
        <v>94.294799999999995</v>
      </c>
      <c r="G4439">
        <v>79.828000000000003</v>
      </c>
      <c r="H4439">
        <v>1038.82</v>
      </c>
      <c r="I4439">
        <v>1.3814</v>
      </c>
      <c r="J4439">
        <v>6.2187000000000001</v>
      </c>
      <c r="K4439">
        <v>463.32990000000001</v>
      </c>
      <c r="L4439" t="str">
        <v>#N/A N/A</v>
      </c>
      <c r="M4439" t="str">
        <v>#N/A N/A</v>
      </c>
      <c r="N4439">
        <v>1295.1199999999999</v>
      </c>
      <c r="O4439">
        <v>4.7409999999999997</v>
      </c>
      <c r="P4439">
        <v>19.8</v>
      </c>
      <c r="Q4439">
        <v>3.43</v>
      </c>
      <c r="R4439">
        <v>1.02</v>
      </c>
      <c r="S4439">
        <v>1.47</v>
      </c>
      <c r="T4439">
        <v>1.43</v>
      </c>
      <c r="U4439">
        <v>930</v>
      </c>
      <c r="V4439">
        <v>1864.85</v>
      </c>
      <c r="W4439">
        <v>4095.52</v>
      </c>
      <c r="X4439">
        <v>10080.23</v>
      </c>
      <c r="Y4439">
        <v>1992.05</v>
      </c>
      <c r="Z4439">
        <v>14417.53</v>
      </c>
    </row>
    <row r="4440" spans="2:26" x14ac:dyDescent="0.25">
      <c r="B4440">
        <v>41745</v>
      </c>
      <c r="C4440">
        <v>319.22000000000003</v>
      </c>
      <c r="D4440">
        <v>3.8065000000000002</v>
      </c>
      <c r="E4440">
        <v>98.45</v>
      </c>
      <c r="F4440">
        <v>94.311400000000006</v>
      </c>
      <c r="G4440">
        <v>79.802999999999997</v>
      </c>
      <c r="H4440">
        <v>1037.6500000000001</v>
      </c>
      <c r="I4440">
        <v>1.3815999999999999</v>
      </c>
      <c r="J4440">
        <v>6.2220000000000004</v>
      </c>
      <c r="K4440">
        <v>463.38299999999998</v>
      </c>
      <c r="L4440" t="str">
        <v>#N/A N/A</v>
      </c>
      <c r="M4440" t="str">
        <v>#N/A N/A</v>
      </c>
      <c r="N4440">
        <v>1302.53</v>
      </c>
      <c r="O4440">
        <v>4.53</v>
      </c>
      <c r="P4440">
        <v>19.8</v>
      </c>
      <c r="Q4440">
        <v>3.48</v>
      </c>
      <c r="R4440">
        <v>1.02</v>
      </c>
      <c r="S4440">
        <v>1.47</v>
      </c>
      <c r="T4440">
        <v>1.43</v>
      </c>
      <c r="U4440">
        <v>936</v>
      </c>
      <c r="V4440">
        <v>1862.31</v>
      </c>
      <c r="W4440">
        <v>4086.23</v>
      </c>
      <c r="X4440">
        <v>10035.959999999999</v>
      </c>
      <c r="Y4440">
        <v>1992.21</v>
      </c>
      <c r="Z4440">
        <v>14417.68</v>
      </c>
    </row>
    <row r="4441" spans="2:26" x14ac:dyDescent="0.25">
      <c r="B4441">
        <v>41744</v>
      </c>
      <c r="C4441">
        <v>323.02</v>
      </c>
      <c r="D4441">
        <v>3.8147000000000002</v>
      </c>
      <c r="E4441">
        <v>98.48</v>
      </c>
      <c r="F4441">
        <v>94.370800000000003</v>
      </c>
      <c r="G4441">
        <v>79.802999999999997</v>
      </c>
      <c r="H4441">
        <v>1040.6500000000001</v>
      </c>
      <c r="I4441">
        <v>1.3815</v>
      </c>
      <c r="J4441">
        <v>6.2210000000000001</v>
      </c>
      <c r="K4441">
        <v>466.77269999999999</v>
      </c>
      <c r="L4441" t="str">
        <v>#N/A N/A</v>
      </c>
      <c r="M4441" t="str">
        <v>#N/A N/A</v>
      </c>
      <c r="N4441">
        <v>1302.6400000000001</v>
      </c>
      <c r="O4441">
        <v>4.5670000000000002</v>
      </c>
      <c r="P4441">
        <v>19.8</v>
      </c>
      <c r="Q4441">
        <v>3.5</v>
      </c>
      <c r="R4441">
        <v>1.03</v>
      </c>
      <c r="S4441">
        <v>1.47</v>
      </c>
      <c r="T4441">
        <v>1.42</v>
      </c>
      <c r="U4441">
        <v>970</v>
      </c>
      <c r="V4441">
        <v>1842.98</v>
      </c>
      <c r="W4441">
        <v>4034.16</v>
      </c>
      <c r="X4441">
        <v>10028.74</v>
      </c>
      <c r="Y4441">
        <v>1992.27</v>
      </c>
      <c r="Z4441">
        <v>13996.81</v>
      </c>
    </row>
    <row r="4442" spans="2:26" x14ac:dyDescent="0.25">
      <c r="B4442">
        <v>41743</v>
      </c>
      <c r="C4442">
        <v>319.14</v>
      </c>
      <c r="D4442">
        <v>3.7945000000000002</v>
      </c>
      <c r="E4442">
        <v>98.5</v>
      </c>
      <c r="F4442">
        <v>94.359499999999997</v>
      </c>
      <c r="G4442">
        <v>79.728999999999999</v>
      </c>
      <c r="H4442">
        <v>1038.93</v>
      </c>
      <c r="I4442">
        <v>1.3821000000000001</v>
      </c>
      <c r="J4442">
        <v>6.2176999999999998</v>
      </c>
      <c r="K4442">
        <v>470.1454</v>
      </c>
      <c r="L4442" t="str">
        <v>#N/A N/A</v>
      </c>
      <c r="M4442" t="str">
        <v>#N/A N/A</v>
      </c>
      <c r="N4442">
        <v>1327.99</v>
      </c>
      <c r="O4442">
        <v>4.5599999999999996</v>
      </c>
      <c r="P4442">
        <v>19.8</v>
      </c>
      <c r="Q4442">
        <v>3.48</v>
      </c>
      <c r="R4442">
        <v>1.03</v>
      </c>
      <c r="S4442">
        <v>1.48</v>
      </c>
      <c r="T4442">
        <v>1.44</v>
      </c>
      <c r="U4442">
        <v>989</v>
      </c>
      <c r="V4442">
        <v>1830.61</v>
      </c>
      <c r="W4442">
        <v>4022.69</v>
      </c>
      <c r="X4442">
        <v>10244.02</v>
      </c>
      <c r="Y4442">
        <v>1997.02</v>
      </c>
      <c r="Z4442">
        <v>13910.16</v>
      </c>
    </row>
    <row r="4443" spans="2:26" x14ac:dyDescent="0.25">
      <c r="B4443">
        <v>41742</v>
      </c>
      <c r="C4443">
        <v>317.38</v>
      </c>
      <c r="D4443">
        <v>3.8191000000000002</v>
      </c>
      <c r="E4443">
        <v>98.51</v>
      </c>
      <c r="F4443">
        <v>94.499899999999997</v>
      </c>
      <c r="G4443">
        <v>79.451999999999998</v>
      </c>
      <c r="H4443">
        <v>1034.8800000000001</v>
      </c>
      <c r="I4443">
        <v>1.3885000000000001</v>
      </c>
      <c r="J4443">
        <v>6.2106000000000003</v>
      </c>
      <c r="K4443">
        <v>468.46539999999999</v>
      </c>
      <c r="L4443" t="str">
        <v>#N/A N/A</v>
      </c>
      <c r="M4443" t="str">
        <v>#N/A N/A</v>
      </c>
      <c r="N4443">
        <v>1318.42</v>
      </c>
      <c r="O4443">
        <v>4.62</v>
      </c>
      <c r="P4443">
        <v>19.8</v>
      </c>
      <c r="Q4443">
        <v>3.56</v>
      </c>
      <c r="R4443">
        <v>1.04</v>
      </c>
      <c r="S4443">
        <v>1.49</v>
      </c>
      <c r="T4443">
        <v>1.44</v>
      </c>
      <c r="U4443">
        <v>1002</v>
      </c>
      <c r="V4443">
        <v>1815.69</v>
      </c>
      <c r="W4443">
        <v>3999.73</v>
      </c>
      <c r="X4443">
        <v>10228.42</v>
      </c>
      <c r="Y4443">
        <v>1997.44</v>
      </c>
      <c r="Z4443">
        <v>13960.05</v>
      </c>
    </row>
    <row r="4444" spans="2:26" x14ac:dyDescent="0.25">
      <c r="B4444">
        <v>41741</v>
      </c>
      <c r="C4444">
        <v>317.38</v>
      </c>
      <c r="D4444">
        <v>3.8191000000000002</v>
      </c>
      <c r="E4444">
        <v>98.51</v>
      </c>
      <c r="F4444">
        <v>94.499899999999997</v>
      </c>
      <c r="G4444">
        <v>79.451999999999998</v>
      </c>
      <c r="H4444">
        <v>1034.8800000000001</v>
      </c>
      <c r="I4444">
        <v>1.3885000000000001</v>
      </c>
      <c r="J4444">
        <v>6.2106000000000003</v>
      </c>
      <c r="K4444">
        <v>468.46539999999999</v>
      </c>
      <c r="L4444" t="str">
        <v>#N/A N/A</v>
      </c>
      <c r="M4444" t="str">
        <v>#N/A N/A</v>
      </c>
      <c r="N4444">
        <v>1318.42</v>
      </c>
      <c r="O4444">
        <v>4.62</v>
      </c>
      <c r="P4444">
        <v>19.8</v>
      </c>
      <c r="Q4444">
        <v>3.56</v>
      </c>
      <c r="R4444">
        <v>1.04</v>
      </c>
      <c r="S4444">
        <v>1.49</v>
      </c>
      <c r="T4444">
        <v>1.44</v>
      </c>
      <c r="U4444">
        <v>1002</v>
      </c>
      <c r="V4444">
        <v>1815.69</v>
      </c>
      <c r="W4444">
        <v>3999.73</v>
      </c>
      <c r="X4444">
        <v>10228.42</v>
      </c>
      <c r="Y4444">
        <v>1997.44</v>
      </c>
      <c r="Z4444">
        <v>13960.05</v>
      </c>
    </row>
    <row r="4445" spans="2:26" x14ac:dyDescent="0.25">
      <c r="B4445">
        <v>41740</v>
      </c>
      <c r="C4445">
        <v>317.38</v>
      </c>
      <c r="D4445">
        <v>3.8191000000000002</v>
      </c>
      <c r="E4445">
        <v>98.49</v>
      </c>
      <c r="F4445">
        <v>94.499899999999997</v>
      </c>
      <c r="G4445">
        <v>79.451999999999998</v>
      </c>
      <c r="H4445">
        <v>1034.8800000000001</v>
      </c>
      <c r="I4445">
        <v>1.3885000000000001</v>
      </c>
      <c r="J4445">
        <v>6.2106000000000003</v>
      </c>
      <c r="K4445">
        <v>468.46539999999999</v>
      </c>
      <c r="L4445" t="str">
        <v>#N/A N/A</v>
      </c>
      <c r="M4445" t="str">
        <v>#N/A N/A</v>
      </c>
      <c r="N4445">
        <v>1318.42</v>
      </c>
      <c r="O4445">
        <v>4.62</v>
      </c>
      <c r="P4445">
        <v>19.8</v>
      </c>
      <c r="Q4445">
        <v>3.56</v>
      </c>
      <c r="R4445">
        <v>1.04</v>
      </c>
      <c r="S4445">
        <v>1.49</v>
      </c>
      <c r="T4445">
        <v>1.44</v>
      </c>
      <c r="U4445">
        <v>1002</v>
      </c>
      <c r="V4445">
        <v>1815.69</v>
      </c>
      <c r="W4445">
        <v>3999.73</v>
      </c>
      <c r="X4445">
        <v>10228.42</v>
      </c>
      <c r="Y4445">
        <v>1997.44</v>
      </c>
      <c r="Z4445">
        <v>13960.05</v>
      </c>
    </row>
    <row r="4446" spans="2:26" x14ac:dyDescent="0.25">
      <c r="B4446">
        <v>41739</v>
      </c>
      <c r="C4446">
        <v>313.5</v>
      </c>
      <c r="D4446">
        <v>3.7818000000000001</v>
      </c>
      <c r="E4446">
        <v>98.55</v>
      </c>
      <c r="F4446">
        <v>94.553100000000001</v>
      </c>
      <c r="G4446">
        <v>79.382999999999996</v>
      </c>
      <c r="H4446">
        <v>1040.05</v>
      </c>
      <c r="I4446">
        <v>1.3886000000000001</v>
      </c>
      <c r="J4446">
        <v>6.2125000000000004</v>
      </c>
      <c r="K4446">
        <v>474.7946</v>
      </c>
      <c r="L4446" t="str">
        <v>#N/A N/A</v>
      </c>
      <c r="M4446" t="str">
        <v>#N/A N/A</v>
      </c>
      <c r="N4446">
        <v>1318.95</v>
      </c>
      <c r="O4446">
        <v>4.6550000000000002</v>
      </c>
      <c r="P4446">
        <v>19.8</v>
      </c>
      <c r="Q4446">
        <v>3.5</v>
      </c>
      <c r="R4446">
        <v>1.03</v>
      </c>
      <c r="S4446">
        <v>1.48</v>
      </c>
      <c r="T4446">
        <v>1.44</v>
      </c>
      <c r="U4446">
        <v>1029</v>
      </c>
      <c r="V4446">
        <v>1833.08</v>
      </c>
      <c r="W4446">
        <v>4054.11</v>
      </c>
      <c r="X4446">
        <v>10421.31</v>
      </c>
      <c r="Y4446">
        <v>2008.61</v>
      </c>
      <c r="Z4446">
        <v>14300.12</v>
      </c>
    </row>
    <row r="4447" spans="2:26" x14ac:dyDescent="0.25">
      <c r="B4447">
        <v>41738</v>
      </c>
      <c r="C4447">
        <v>313.02</v>
      </c>
      <c r="D4447">
        <v>3.8241999999999998</v>
      </c>
      <c r="E4447">
        <v>98.58</v>
      </c>
      <c r="F4447">
        <v>94.564599999999999</v>
      </c>
      <c r="G4447">
        <v>79.483999999999995</v>
      </c>
      <c r="H4447">
        <v>1041.3</v>
      </c>
      <c r="I4447">
        <v>1.3855</v>
      </c>
      <c r="J4447">
        <v>6.2</v>
      </c>
      <c r="K4447">
        <v>470.74</v>
      </c>
      <c r="L4447" t="str">
        <v>#N/A N/A</v>
      </c>
      <c r="M4447" t="str">
        <v>#N/A N/A</v>
      </c>
      <c r="N4447">
        <v>1311.8</v>
      </c>
      <c r="O4447">
        <v>4.5860000000000003</v>
      </c>
      <c r="P4447">
        <v>19.8</v>
      </c>
      <c r="Q4447">
        <v>3.57</v>
      </c>
      <c r="R4447">
        <v>1.03</v>
      </c>
      <c r="S4447">
        <v>1.47</v>
      </c>
      <c r="T4447">
        <v>1.44</v>
      </c>
      <c r="U4447">
        <v>1061</v>
      </c>
      <c r="V4447">
        <v>1872.18</v>
      </c>
      <c r="W4447">
        <v>4183.8999999999996</v>
      </c>
      <c r="X4447">
        <v>10380.74</v>
      </c>
      <c r="Y4447">
        <v>1998.95</v>
      </c>
      <c r="Z4447">
        <v>14299.69</v>
      </c>
    </row>
    <row r="4448" spans="2:26" x14ac:dyDescent="0.25">
      <c r="B4448">
        <v>41737</v>
      </c>
      <c r="C4448">
        <v>316.81</v>
      </c>
      <c r="D4448">
        <v>3.8527</v>
      </c>
      <c r="E4448">
        <v>98.59</v>
      </c>
      <c r="F4448">
        <v>94.523899999999998</v>
      </c>
      <c r="G4448">
        <v>79.751999999999995</v>
      </c>
      <c r="H4448">
        <v>1052.27</v>
      </c>
      <c r="I4448">
        <v>1.3796999999999999</v>
      </c>
      <c r="J4448">
        <v>6.1966999999999999</v>
      </c>
      <c r="K4448">
        <v>476.66120000000001</v>
      </c>
      <c r="L4448" t="str">
        <v>#N/A N/A</v>
      </c>
      <c r="M4448" t="str">
        <v>#N/A N/A</v>
      </c>
      <c r="N4448">
        <v>1308.6600000000001</v>
      </c>
      <c r="O4448">
        <v>4.5339999999999998</v>
      </c>
      <c r="P4448">
        <v>19.8</v>
      </c>
      <c r="Q4448">
        <v>3.6</v>
      </c>
      <c r="R4448">
        <v>1.03</v>
      </c>
      <c r="S4448">
        <v>1.48</v>
      </c>
      <c r="T4448">
        <v>1.43</v>
      </c>
      <c r="U4448">
        <v>1098</v>
      </c>
      <c r="V4448">
        <v>1851.96</v>
      </c>
      <c r="W4448">
        <v>4112.99</v>
      </c>
      <c r="X4448">
        <v>10321.82</v>
      </c>
      <c r="Y4448">
        <v>1993.03</v>
      </c>
      <c r="Z4448">
        <v>14606.88</v>
      </c>
    </row>
    <row r="4449" spans="2:26" x14ac:dyDescent="0.25">
      <c r="B4449">
        <v>41736</v>
      </c>
      <c r="C4449">
        <v>319.24</v>
      </c>
      <c r="D4449">
        <v>3.8393000000000002</v>
      </c>
      <c r="E4449">
        <v>98.6</v>
      </c>
      <c r="F4449">
        <v>94.546599999999998</v>
      </c>
      <c r="G4449">
        <v>80.231999999999999</v>
      </c>
      <c r="H4449">
        <v>1055.43</v>
      </c>
      <c r="I4449">
        <v>1.3742000000000001</v>
      </c>
      <c r="J4449">
        <v>6.2122999999999999</v>
      </c>
      <c r="K4449">
        <v>476.3562</v>
      </c>
      <c r="L4449" t="str">
        <v>#N/A N/A</v>
      </c>
      <c r="M4449" t="str">
        <v>#N/A N/A</v>
      </c>
      <c r="N4449">
        <v>1297.28</v>
      </c>
      <c r="O4449">
        <v>4.476</v>
      </c>
      <c r="P4449">
        <v>19.8</v>
      </c>
      <c r="Q4449">
        <v>3.56</v>
      </c>
      <c r="R4449">
        <v>1.03</v>
      </c>
      <c r="S4449">
        <v>1.47</v>
      </c>
      <c r="T4449">
        <v>1.43</v>
      </c>
      <c r="U4449">
        <v>1186</v>
      </c>
      <c r="V4449">
        <v>1845.04</v>
      </c>
      <c r="W4449">
        <v>4079.75</v>
      </c>
      <c r="X4449">
        <v>10156.89</v>
      </c>
      <c r="Y4449">
        <v>1989.7</v>
      </c>
      <c r="Z4449">
        <v>14808.85</v>
      </c>
    </row>
    <row r="4450" spans="2:26" x14ac:dyDescent="0.25">
      <c r="B4450">
        <v>41735</v>
      </c>
      <c r="C4450">
        <v>315.19</v>
      </c>
      <c r="D4450">
        <v>3.8153000000000001</v>
      </c>
      <c r="E4450">
        <v>98.63</v>
      </c>
      <c r="F4450">
        <v>95.164199999999994</v>
      </c>
      <c r="G4450">
        <v>80.423000000000002</v>
      </c>
      <c r="H4450">
        <v>1053.57</v>
      </c>
      <c r="I4450">
        <v>1.3705000000000001</v>
      </c>
      <c r="J4450">
        <v>6.2122999999999999</v>
      </c>
      <c r="K4450">
        <v>469.02710000000002</v>
      </c>
      <c r="L4450" t="str">
        <v>#N/A N/A</v>
      </c>
      <c r="M4450" t="str">
        <v>#N/A N/A</v>
      </c>
      <c r="N4450">
        <v>1303.5</v>
      </c>
      <c r="O4450">
        <v>4.4390000000000001</v>
      </c>
      <c r="P4450">
        <v>19.8</v>
      </c>
      <c r="Q4450">
        <v>3.52</v>
      </c>
      <c r="R4450">
        <v>1.03</v>
      </c>
      <c r="S4450">
        <v>1.47</v>
      </c>
      <c r="T4450">
        <v>1.43</v>
      </c>
      <c r="U4450">
        <v>1205</v>
      </c>
      <c r="V4450">
        <v>1865.09</v>
      </c>
      <c r="W4450">
        <v>4127.7299999999996</v>
      </c>
      <c r="X4450">
        <v>10110.01</v>
      </c>
      <c r="Y4450">
        <v>1988.09</v>
      </c>
      <c r="Z4450">
        <v>15063.77</v>
      </c>
    </row>
    <row r="4451" spans="2:26" x14ac:dyDescent="0.25">
      <c r="B4451">
        <v>41734</v>
      </c>
      <c r="C4451">
        <v>315.19</v>
      </c>
      <c r="D4451">
        <v>3.8153000000000001</v>
      </c>
      <c r="E4451">
        <v>98.63</v>
      </c>
      <c r="F4451">
        <v>95.164199999999994</v>
      </c>
      <c r="G4451">
        <v>80.423000000000002</v>
      </c>
      <c r="H4451">
        <v>1053.57</v>
      </c>
      <c r="I4451">
        <v>1.3705000000000001</v>
      </c>
      <c r="J4451">
        <v>6.2122999999999999</v>
      </c>
      <c r="K4451">
        <v>469.02710000000002</v>
      </c>
      <c r="L4451" t="str">
        <v>#N/A N/A</v>
      </c>
      <c r="M4451" t="str">
        <v>#N/A N/A</v>
      </c>
      <c r="N4451">
        <v>1303.5</v>
      </c>
      <c r="O4451">
        <v>4.4390000000000001</v>
      </c>
      <c r="P4451">
        <v>19.8</v>
      </c>
      <c r="Q4451">
        <v>3.52</v>
      </c>
      <c r="R4451">
        <v>1.03</v>
      </c>
      <c r="S4451">
        <v>1.47</v>
      </c>
      <c r="T4451">
        <v>1.43</v>
      </c>
      <c r="U4451">
        <v>1205</v>
      </c>
      <c r="V4451">
        <v>1865.09</v>
      </c>
      <c r="W4451">
        <v>4127.7299999999996</v>
      </c>
      <c r="X4451">
        <v>10110.01</v>
      </c>
      <c r="Y4451">
        <v>1988.09</v>
      </c>
      <c r="Z4451">
        <v>15063.77</v>
      </c>
    </row>
    <row r="4452" spans="2:26" x14ac:dyDescent="0.25">
      <c r="B4452">
        <v>41733</v>
      </c>
      <c r="C4452">
        <v>315.19</v>
      </c>
      <c r="D4452">
        <v>3.8153000000000001</v>
      </c>
      <c r="E4452">
        <v>98.63</v>
      </c>
      <c r="F4452">
        <v>95.164199999999994</v>
      </c>
      <c r="G4452">
        <v>80.423000000000002</v>
      </c>
      <c r="H4452">
        <v>1053.57</v>
      </c>
      <c r="I4452">
        <v>1.3705000000000001</v>
      </c>
      <c r="J4452">
        <v>6.2122999999999999</v>
      </c>
      <c r="K4452">
        <v>469.02710000000002</v>
      </c>
      <c r="L4452" t="str">
        <v>#N/A N/A</v>
      </c>
      <c r="M4452" t="str">
        <v>#N/A N/A</v>
      </c>
      <c r="N4452">
        <v>1303.5</v>
      </c>
      <c r="O4452">
        <v>4.4390000000000001</v>
      </c>
      <c r="P4452">
        <v>19.8</v>
      </c>
      <c r="Q4452">
        <v>3.52</v>
      </c>
      <c r="R4452">
        <v>1.03</v>
      </c>
      <c r="S4452">
        <v>1.47</v>
      </c>
      <c r="T4452">
        <v>1.43</v>
      </c>
      <c r="U4452">
        <v>1205</v>
      </c>
      <c r="V4452">
        <v>1865.09</v>
      </c>
      <c r="W4452">
        <v>4127.7299999999996</v>
      </c>
      <c r="X4452">
        <v>10110.01</v>
      </c>
      <c r="Y4452">
        <v>1988.09</v>
      </c>
      <c r="Z4452">
        <v>15063.77</v>
      </c>
    </row>
    <row r="4453" spans="2:26" x14ac:dyDescent="0.25">
      <c r="B4453">
        <v>41732</v>
      </c>
      <c r="C4453">
        <v>316.49</v>
      </c>
      <c r="D4453">
        <v>3.8086000000000002</v>
      </c>
      <c r="E4453">
        <v>98.64</v>
      </c>
      <c r="F4453">
        <v>95.170900000000003</v>
      </c>
      <c r="G4453">
        <v>80.474999999999994</v>
      </c>
      <c r="H4453">
        <v>1057.8499999999999</v>
      </c>
      <c r="I4453">
        <v>1.3720000000000001</v>
      </c>
      <c r="J4453">
        <v>6.2115</v>
      </c>
      <c r="K4453">
        <v>464.16120000000001</v>
      </c>
      <c r="L4453" t="str">
        <v>#N/A N/A</v>
      </c>
      <c r="M4453" t="str">
        <v>#N/A N/A</v>
      </c>
      <c r="N4453">
        <v>1286.7</v>
      </c>
      <c r="O4453">
        <v>4.47</v>
      </c>
      <c r="P4453">
        <v>19.8</v>
      </c>
      <c r="Q4453">
        <v>3.51</v>
      </c>
      <c r="R4453">
        <v>1.03</v>
      </c>
      <c r="S4453">
        <v>1.47</v>
      </c>
      <c r="T4453">
        <v>1.42</v>
      </c>
      <c r="U4453">
        <v>1235</v>
      </c>
      <c r="V4453">
        <v>1888.77</v>
      </c>
      <c r="W4453">
        <v>4237.74</v>
      </c>
      <c r="X4453">
        <v>10093.799999999999</v>
      </c>
      <c r="Y4453">
        <v>1993.7</v>
      </c>
      <c r="Z4453">
        <v>15071.88</v>
      </c>
    </row>
    <row r="4454" spans="2:26" x14ac:dyDescent="0.25">
      <c r="B4454">
        <v>41731</v>
      </c>
      <c r="C4454">
        <v>315.02999999999997</v>
      </c>
      <c r="D4454">
        <v>3.8069000000000002</v>
      </c>
      <c r="E4454">
        <v>98.63</v>
      </c>
      <c r="F4454">
        <v>95.194500000000005</v>
      </c>
      <c r="G4454">
        <v>80.215000000000003</v>
      </c>
      <c r="H4454">
        <v>1056.68</v>
      </c>
      <c r="I4454">
        <v>1.3767</v>
      </c>
      <c r="J4454">
        <v>6.2054999999999998</v>
      </c>
      <c r="K4454">
        <v>466.0763</v>
      </c>
      <c r="L4454" t="str">
        <v>#N/A N/A</v>
      </c>
      <c r="M4454" t="str">
        <v>#N/A N/A</v>
      </c>
      <c r="N4454">
        <v>1289.9000000000001</v>
      </c>
      <c r="O4454">
        <v>4.3639999999999999</v>
      </c>
      <c r="P4454">
        <v>19.8</v>
      </c>
      <c r="Q4454">
        <v>3.51</v>
      </c>
      <c r="R4454">
        <v>1.04</v>
      </c>
      <c r="S4454">
        <v>1.48</v>
      </c>
      <c r="T4454">
        <v>1.44</v>
      </c>
      <c r="U4454">
        <v>1273</v>
      </c>
      <c r="V4454">
        <v>1890.9</v>
      </c>
      <c r="W4454">
        <v>4276.46</v>
      </c>
      <c r="X4454">
        <v>10022.83</v>
      </c>
      <c r="Y4454">
        <v>1997.25</v>
      </c>
      <c r="Z4454">
        <v>14946.32</v>
      </c>
    </row>
    <row r="4455" spans="2:26" x14ac:dyDescent="0.25">
      <c r="B4455">
        <v>41730</v>
      </c>
      <c r="C4455">
        <v>317.24</v>
      </c>
      <c r="D4455">
        <v>3.8523000000000001</v>
      </c>
      <c r="E4455">
        <v>98.64</v>
      </c>
      <c r="F4455">
        <v>95.156300000000002</v>
      </c>
      <c r="G4455">
        <v>80.093999999999994</v>
      </c>
      <c r="H4455">
        <v>1058.7</v>
      </c>
      <c r="I4455">
        <v>1.3793</v>
      </c>
      <c r="J4455">
        <v>6.2068000000000003</v>
      </c>
      <c r="K4455">
        <v>467.37819999999999</v>
      </c>
      <c r="L4455" t="str">
        <v>#N/A N/A</v>
      </c>
      <c r="M4455" t="str">
        <v>#N/A N/A</v>
      </c>
      <c r="N4455">
        <v>1278.95</v>
      </c>
      <c r="O4455">
        <v>4.2759999999999998</v>
      </c>
      <c r="P4455">
        <v>19.8</v>
      </c>
      <c r="Q4455">
        <v>3.56</v>
      </c>
      <c r="R4455">
        <v>1.06</v>
      </c>
      <c r="S4455">
        <v>1.49</v>
      </c>
      <c r="T4455">
        <v>1.44</v>
      </c>
      <c r="U4455">
        <v>1316</v>
      </c>
      <c r="V4455">
        <v>1885.52</v>
      </c>
      <c r="W4455">
        <v>4268.04</v>
      </c>
      <c r="X4455">
        <v>10098.280000000001</v>
      </c>
      <c r="Y4455">
        <v>1991.98</v>
      </c>
      <c r="Z4455">
        <v>14791.99</v>
      </c>
    </row>
    <row r="4456" spans="2:26" x14ac:dyDescent="0.25">
      <c r="B4456">
        <v>41729</v>
      </c>
      <c r="C4456">
        <v>323.52</v>
      </c>
      <c r="D4456">
        <v>3.8841000000000001</v>
      </c>
      <c r="E4456">
        <v>98.64</v>
      </c>
      <c r="F4456">
        <v>95.135800000000003</v>
      </c>
      <c r="G4456">
        <v>80.099999999999994</v>
      </c>
      <c r="H4456">
        <v>1064.55</v>
      </c>
      <c r="I4456">
        <v>1.3769</v>
      </c>
      <c r="J4456">
        <v>6.2168000000000001</v>
      </c>
      <c r="K4456">
        <v>468.51589999999999</v>
      </c>
      <c r="L4456" t="str">
        <v>#N/A N/A</v>
      </c>
      <c r="M4456" t="str">
        <v>#N/A N/A</v>
      </c>
      <c r="N4456">
        <v>1284.01</v>
      </c>
      <c r="O4456">
        <v>4.3710000000000004</v>
      </c>
      <c r="P4456">
        <v>19.8</v>
      </c>
      <c r="Q4456">
        <v>3.58</v>
      </c>
      <c r="R4456">
        <v>1.06</v>
      </c>
      <c r="S4456">
        <v>1.5</v>
      </c>
      <c r="T4456">
        <v>1.44</v>
      </c>
      <c r="U4456">
        <v>1362</v>
      </c>
      <c r="V4456">
        <v>1872.34</v>
      </c>
      <c r="W4456">
        <v>4198.99</v>
      </c>
      <c r="X4456">
        <v>10075.1</v>
      </c>
      <c r="Y4456">
        <v>1985.61</v>
      </c>
      <c r="Z4456">
        <v>14827.83</v>
      </c>
    </row>
    <row r="4457" spans="2:26" x14ac:dyDescent="0.25">
      <c r="B4457">
        <v>41728</v>
      </c>
      <c r="C4457">
        <v>326.89999999999998</v>
      </c>
      <c r="D4457">
        <v>3.8971</v>
      </c>
      <c r="E4457">
        <v>98.65</v>
      </c>
      <c r="F4457">
        <v>95.305499999999995</v>
      </c>
      <c r="G4457">
        <v>80.176000000000002</v>
      </c>
      <c r="H4457">
        <v>1069.2</v>
      </c>
      <c r="I4457">
        <v>1.3752</v>
      </c>
      <c r="J4457">
        <v>6.2127999999999997</v>
      </c>
      <c r="K4457">
        <v>473.09949999999998</v>
      </c>
      <c r="L4457" t="str">
        <v>#N/A N/A</v>
      </c>
      <c r="M4457" t="str">
        <v>#N/A N/A</v>
      </c>
      <c r="N4457">
        <v>1295.23</v>
      </c>
      <c r="O4457">
        <v>4.4850000000000003</v>
      </c>
      <c r="P4457">
        <v>19.8</v>
      </c>
      <c r="Q4457">
        <v>3.59</v>
      </c>
      <c r="R4457">
        <v>1.05</v>
      </c>
      <c r="S4457">
        <v>1.5</v>
      </c>
      <c r="T4457">
        <v>1.43</v>
      </c>
      <c r="U4457">
        <v>1373</v>
      </c>
      <c r="V4457">
        <v>1857.62</v>
      </c>
      <c r="W4457">
        <v>4155.76</v>
      </c>
      <c r="X4457">
        <v>10001.82</v>
      </c>
      <c r="Y4457">
        <v>1981</v>
      </c>
      <c r="Z4457">
        <v>14696.03</v>
      </c>
    </row>
    <row r="4458" spans="2:26" x14ac:dyDescent="0.25">
      <c r="B4458">
        <v>41727</v>
      </c>
      <c r="C4458">
        <v>326.89999999999998</v>
      </c>
      <c r="D4458">
        <v>3.8971</v>
      </c>
      <c r="E4458">
        <v>98.65</v>
      </c>
      <c r="F4458">
        <v>95.305499999999995</v>
      </c>
      <c r="G4458">
        <v>80.176000000000002</v>
      </c>
      <c r="H4458">
        <v>1069.2</v>
      </c>
      <c r="I4458">
        <v>1.3752</v>
      </c>
      <c r="J4458">
        <v>6.2127999999999997</v>
      </c>
      <c r="K4458">
        <v>473.09949999999998</v>
      </c>
      <c r="L4458" t="str">
        <v>#N/A N/A</v>
      </c>
      <c r="M4458" t="str">
        <v>#N/A N/A</v>
      </c>
      <c r="N4458">
        <v>1295.23</v>
      </c>
      <c r="O4458">
        <v>4.4850000000000003</v>
      </c>
      <c r="P4458">
        <v>19.8</v>
      </c>
      <c r="Q4458">
        <v>3.59</v>
      </c>
      <c r="R4458">
        <v>1.05</v>
      </c>
      <c r="S4458">
        <v>1.5</v>
      </c>
      <c r="T4458">
        <v>1.43</v>
      </c>
      <c r="U4458">
        <v>1373</v>
      </c>
      <c r="V4458">
        <v>1857.62</v>
      </c>
      <c r="W4458">
        <v>4155.76</v>
      </c>
      <c r="X4458">
        <v>10001.82</v>
      </c>
      <c r="Y4458">
        <v>1981</v>
      </c>
      <c r="Z4458">
        <v>14696.03</v>
      </c>
    </row>
    <row r="4459" spans="2:26" x14ac:dyDescent="0.25">
      <c r="B4459">
        <v>41726</v>
      </c>
      <c r="C4459">
        <v>326.89999999999998</v>
      </c>
      <c r="D4459">
        <v>3.8971</v>
      </c>
      <c r="E4459">
        <v>98.64</v>
      </c>
      <c r="F4459">
        <v>95.305499999999995</v>
      </c>
      <c r="G4459">
        <v>80.176000000000002</v>
      </c>
      <c r="H4459">
        <v>1069.2</v>
      </c>
      <c r="I4459">
        <v>1.3752</v>
      </c>
      <c r="J4459">
        <v>6.2127999999999997</v>
      </c>
      <c r="K4459">
        <v>473.09949999999998</v>
      </c>
      <c r="L4459" t="str">
        <v>#N/A N/A</v>
      </c>
      <c r="M4459" t="str">
        <v>#N/A N/A</v>
      </c>
      <c r="N4459">
        <v>1295.23</v>
      </c>
      <c r="O4459">
        <v>4.4850000000000003</v>
      </c>
      <c r="P4459">
        <v>19.8</v>
      </c>
      <c r="Q4459">
        <v>3.59</v>
      </c>
      <c r="R4459">
        <v>1.05</v>
      </c>
      <c r="S4459">
        <v>1.5</v>
      </c>
      <c r="T4459">
        <v>1.43</v>
      </c>
      <c r="U4459">
        <v>1373</v>
      </c>
      <c r="V4459">
        <v>1857.62</v>
      </c>
      <c r="W4459">
        <v>4155.76</v>
      </c>
      <c r="X4459">
        <v>10001.82</v>
      </c>
      <c r="Y4459">
        <v>1981</v>
      </c>
      <c r="Z4459">
        <v>14696.03</v>
      </c>
    </row>
    <row r="4460" spans="2:26" x14ac:dyDescent="0.25">
      <c r="B4460">
        <v>41725</v>
      </c>
      <c r="C4460">
        <v>328.72</v>
      </c>
      <c r="D4460">
        <v>3.9459</v>
      </c>
      <c r="E4460">
        <v>98.66</v>
      </c>
      <c r="F4460">
        <v>95.297600000000003</v>
      </c>
      <c r="G4460">
        <v>80.111000000000004</v>
      </c>
      <c r="H4460">
        <v>1071.48</v>
      </c>
      <c r="I4460">
        <v>1.3740000000000001</v>
      </c>
      <c r="J4460">
        <v>6.2142999999999997</v>
      </c>
      <c r="K4460">
        <v>472.79750000000001</v>
      </c>
      <c r="L4460" t="str">
        <v>#N/A N/A</v>
      </c>
      <c r="M4460" t="str">
        <v>#N/A N/A</v>
      </c>
      <c r="N4460">
        <v>1291.31</v>
      </c>
      <c r="O4460">
        <v>4.5839999999999996</v>
      </c>
      <c r="P4460">
        <v>19.8</v>
      </c>
      <c r="Q4460">
        <v>3.63</v>
      </c>
      <c r="R4460">
        <v>1.06</v>
      </c>
      <c r="S4460">
        <v>1.51</v>
      </c>
      <c r="T4460">
        <v>1.43</v>
      </c>
      <c r="U4460">
        <v>1412</v>
      </c>
      <c r="V4460">
        <v>1849.04</v>
      </c>
      <c r="W4460">
        <v>4151.2299999999996</v>
      </c>
      <c r="X4460">
        <v>9873.5300000000007</v>
      </c>
      <c r="Y4460">
        <v>1977.97</v>
      </c>
      <c r="Z4460">
        <v>14622.89</v>
      </c>
    </row>
    <row r="4461" spans="2:26" x14ac:dyDescent="0.25">
      <c r="B4461">
        <v>41724</v>
      </c>
      <c r="C4461">
        <v>334.14</v>
      </c>
      <c r="D4461">
        <v>3.9361000000000002</v>
      </c>
      <c r="E4461">
        <v>98.66</v>
      </c>
      <c r="F4461">
        <v>95.337699999999998</v>
      </c>
      <c r="G4461">
        <v>80.031999999999996</v>
      </c>
      <c r="H4461">
        <v>1075.02</v>
      </c>
      <c r="I4461">
        <v>1.3781000000000001</v>
      </c>
      <c r="J4461">
        <v>6.2088999999999999</v>
      </c>
      <c r="K4461">
        <v>467.38290000000001</v>
      </c>
      <c r="L4461" t="str">
        <v>#N/A N/A</v>
      </c>
      <c r="M4461" t="str">
        <v>#N/A N/A</v>
      </c>
      <c r="N4461">
        <v>1304.48</v>
      </c>
      <c r="O4461">
        <v>4.4020000000000001</v>
      </c>
      <c r="P4461">
        <v>19.8</v>
      </c>
      <c r="Q4461">
        <v>3.6</v>
      </c>
      <c r="R4461">
        <v>1.06</v>
      </c>
      <c r="S4461">
        <v>1.51</v>
      </c>
      <c r="T4461">
        <v>1.44</v>
      </c>
      <c r="U4461">
        <v>1496</v>
      </c>
      <c r="V4461">
        <v>1852.56</v>
      </c>
      <c r="W4461">
        <v>4173.58</v>
      </c>
      <c r="X4461">
        <v>9849.6299999999992</v>
      </c>
      <c r="Y4461">
        <v>1964.31</v>
      </c>
      <c r="Z4461">
        <v>14477.16</v>
      </c>
    </row>
    <row r="4462" spans="2:26" x14ac:dyDescent="0.25">
      <c r="B4462">
        <v>41723</v>
      </c>
      <c r="C4462">
        <v>336.39</v>
      </c>
      <c r="D4462">
        <v>3.9325999999999999</v>
      </c>
      <c r="E4462">
        <v>98.67</v>
      </c>
      <c r="F4462">
        <v>95.364599999999996</v>
      </c>
      <c r="G4462">
        <v>79.944000000000003</v>
      </c>
      <c r="H4462">
        <v>1079.3</v>
      </c>
      <c r="I4462">
        <v>1.3826000000000001</v>
      </c>
      <c r="J4462">
        <v>6.2001999999999997</v>
      </c>
      <c r="K4462">
        <v>467.75720000000001</v>
      </c>
      <c r="L4462" t="str">
        <v>#N/A N/A</v>
      </c>
      <c r="M4462" t="str">
        <v>#N/A N/A</v>
      </c>
      <c r="N4462">
        <v>1311.17</v>
      </c>
      <c r="O4462">
        <v>4.4109999999999996</v>
      </c>
      <c r="P4462">
        <v>19.8</v>
      </c>
      <c r="Q4462">
        <v>3.59</v>
      </c>
      <c r="R4462">
        <v>1.07</v>
      </c>
      <c r="S4462">
        <v>1.51</v>
      </c>
      <c r="T4462">
        <v>1.44</v>
      </c>
      <c r="U4462">
        <v>1578</v>
      </c>
      <c r="V4462">
        <v>1865.62</v>
      </c>
      <c r="W4462">
        <v>4234.2700000000004</v>
      </c>
      <c r="X4462">
        <v>9690.86</v>
      </c>
      <c r="Y4462">
        <v>1941.25</v>
      </c>
      <c r="Z4462">
        <v>14423.19</v>
      </c>
    </row>
    <row r="4463" spans="2:26" x14ac:dyDescent="0.25">
      <c r="B4463">
        <v>41722</v>
      </c>
      <c r="C4463">
        <v>342.01</v>
      </c>
      <c r="D4463">
        <v>3.9430999999999998</v>
      </c>
      <c r="E4463">
        <v>98.67</v>
      </c>
      <c r="F4463">
        <v>95.379900000000006</v>
      </c>
      <c r="G4463">
        <v>79.933999999999997</v>
      </c>
      <c r="H4463">
        <v>1077.7</v>
      </c>
      <c r="I4463">
        <v>1.3838999999999999</v>
      </c>
      <c r="J4463">
        <v>6.1887999999999996</v>
      </c>
      <c r="K4463">
        <v>464.26639999999998</v>
      </c>
      <c r="L4463" t="str">
        <v>#N/A N/A</v>
      </c>
      <c r="M4463" t="str">
        <v>#N/A N/A</v>
      </c>
      <c r="N4463">
        <v>1308.76</v>
      </c>
      <c r="O4463">
        <v>4.2759999999999998</v>
      </c>
      <c r="P4463">
        <v>19.8</v>
      </c>
      <c r="Q4463">
        <v>3.6</v>
      </c>
      <c r="R4463">
        <v>1.07</v>
      </c>
      <c r="S4463">
        <v>1.52</v>
      </c>
      <c r="T4463">
        <v>1.44</v>
      </c>
      <c r="U4463">
        <v>1602</v>
      </c>
      <c r="V4463">
        <v>1857.44</v>
      </c>
      <c r="W4463">
        <v>4226.3900000000003</v>
      </c>
      <c r="X4463">
        <v>9694.9599999999991</v>
      </c>
      <c r="Y4463">
        <v>1945.55</v>
      </c>
      <c r="Z4463">
        <v>14475.3</v>
      </c>
    </row>
    <row r="4464" spans="2:26" x14ac:dyDescent="0.25">
      <c r="B4464">
        <v>41721</v>
      </c>
      <c r="C4464">
        <v>343.42</v>
      </c>
      <c r="D4464">
        <v>3.9666999999999999</v>
      </c>
      <c r="E4464">
        <v>98.66</v>
      </c>
      <c r="F4464">
        <v>94.938699999999997</v>
      </c>
      <c r="G4464">
        <v>80.105000000000004</v>
      </c>
      <c r="H4464">
        <v>1080.3</v>
      </c>
      <c r="I4464">
        <v>1.3794</v>
      </c>
      <c r="J4464">
        <v>6.2249999999999996</v>
      </c>
      <c r="K4464">
        <v>464.51010000000002</v>
      </c>
      <c r="L4464" t="str">
        <v>#N/A N/A</v>
      </c>
      <c r="M4464" t="str">
        <v>#N/A N/A</v>
      </c>
      <c r="N4464">
        <v>1334.69</v>
      </c>
      <c r="O4464">
        <v>4.3129999999999997</v>
      </c>
      <c r="P4464">
        <v>19.8</v>
      </c>
      <c r="Q4464">
        <v>3.62</v>
      </c>
      <c r="R4464">
        <v>1.08</v>
      </c>
      <c r="S4464">
        <v>1.52</v>
      </c>
      <c r="T4464">
        <v>1.45</v>
      </c>
      <c r="U4464">
        <v>1599</v>
      </c>
      <c r="V4464">
        <v>1866.52</v>
      </c>
      <c r="W4464">
        <v>4276.79</v>
      </c>
      <c r="X4464">
        <v>9427.33</v>
      </c>
      <c r="Y4464">
        <v>1934.94</v>
      </c>
      <c r="Z4464">
        <v>14224.23</v>
      </c>
    </row>
    <row r="4465" spans="2:26" x14ac:dyDescent="0.25">
      <c r="B4465">
        <v>41720</v>
      </c>
      <c r="C4465">
        <v>343.42</v>
      </c>
      <c r="D4465">
        <v>3.9666999999999999</v>
      </c>
      <c r="E4465">
        <v>98.66</v>
      </c>
      <c r="F4465">
        <v>94.938699999999997</v>
      </c>
      <c r="G4465">
        <v>80.105000000000004</v>
      </c>
      <c r="H4465">
        <v>1080.3</v>
      </c>
      <c r="I4465">
        <v>1.3794</v>
      </c>
      <c r="J4465">
        <v>6.2249999999999996</v>
      </c>
      <c r="K4465">
        <v>464.51010000000002</v>
      </c>
      <c r="L4465" t="str">
        <v>#N/A N/A</v>
      </c>
      <c r="M4465" t="str">
        <v>#N/A N/A</v>
      </c>
      <c r="N4465">
        <v>1334.69</v>
      </c>
      <c r="O4465">
        <v>4.3129999999999997</v>
      </c>
      <c r="P4465">
        <v>19.8</v>
      </c>
      <c r="Q4465">
        <v>3.62</v>
      </c>
      <c r="R4465">
        <v>1.08</v>
      </c>
      <c r="S4465">
        <v>1.52</v>
      </c>
      <c r="T4465">
        <v>1.45</v>
      </c>
      <c r="U4465">
        <v>1599</v>
      </c>
      <c r="V4465">
        <v>1866.52</v>
      </c>
      <c r="W4465">
        <v>4276.79</v>
      </c>
      <c r="X4465">
        <v>9427.33</v>
      </c>
      <c r="Y4465">
        <v>1934.94</v>
      </c>
      <c r="Z4465">
        <v>14224.23</v>
      </c>
    </row>
    <row r="4466" spans="2:26" x14ac:dyDescent="0.25">
      <c r="B4466">
        <v>41719</v>
      </c>
      <c r="C4466">
        <v>343.42</v>
      </c>
      <c r="D4466">
        <v>3.9666999999999999</v>
      </c>
      <c r="E4466">
        <v>98.46</v>
      </c>
      <c r="F4466">
        <v>94.938699999999997</v>
      </c>
      <c r="G4466">
        <v>80.105000000000004</v>
      </c>
      <c r="H4466">
        <v>1080.3</v>
      </c>
      <c r="I4466">
        <v>1.3794</v>
      </c>
      <c r="J4466">
        <v>6.2249999999999996</v>
      </c>
      <c r="K4466">
        <v>464.51010000000002</v>
      </c>
      <c r="L4466" t="str">
        <v>#N/A N/A</v>
      </c>
      <c r="M4466" t="str">
        <v>#N/A N/A</v>
      </c>
      <c r="N4466">
        <v>1334.69</v>
      </c>
      <c r="O4466">
        <v>4.3129999999999997</v>
      </c>
      <c r="P4466">
        <v>19.8</v>
      </c>
      <c r="Q4466">
        <v>3.62</v>
      </c>
      <c r="R4466">
        <v>1.08</v>
      </c>
      <c r="S4466">
        <v>1.52</v>
      </c>
      <c r="T4466">
        <v>1.45</v>
      </c>
      <c r="U4466">
        <v>1599</v>
      </c>
      <c r="V4466">
        <v>1866.52</v>
      </c>
      <c r="W4466">
        <v>4276.79</v>
      </c>
      <c r="X4466">
        <v>9427.33</v>
      </c>
      <c r="Y4466">
        <v>1934.94</v>
      </c>
      <c r="Z4466">
        <v>14224.23</v>
      </c>
    </row>
    <row r="4467" spans="2:26" x14ac:dyDescent="0.25">
      <c r="B4467">
        <v>41718</v>
      </c>
      <c r="C4467">
        <v>343.74</v>
      </c>
      <c r="D4467">
        <v>3.9883999999999999</v>
      </c>
      <c r="E4467">
        <v>98.47</v>
      </c>
      <c r="F4467">
        <v>94.982200000000006</v>
      </c>
      <c r="G4467">
        <v>80.191999999999993</v>
      </c>
      <c r="H4467">
        <v>1076.08</v>
      </c>
      <c r="I4467">
        <v>1.3778999999999999</v>
      </c>
      <c r="J4467">
        <v>6.2286000000000001</v>
      </c>
      <c r="K4467">
        <v>464.41770000000002</v>
      </c>
      <c r="L4467" t="str">
        <v>#N/A N/A</v>
      </c>
      <c r="M4467" t="str">
        <v>#N/A N/A</v>
      </c>
      <c r="N4467">
        <v>1327.77</v>
      </c>
      <c r="O4467">
        <v>4.3689999999999998</v>
      </c>
      <c r="P4467">
        <v>19.8</v>
      </c>
      <c r="Q4467">
        <v>3.64</v>
      </c>
      <c r="R4467">
        <v>1.0900000000000001</v>
      </c>
      <c r="S4467">
        <v>1.54</v>
      </c>
      <c r="T4467">
        <v>1.45</v>
      </c>
      <c r="U4467">
        <v>1621</v>
      </c>
      <c r="V4467">
        <v>1872.01</v>
      </c>
      <c r="W4467">
        <v>4319.29</v>
      </c>
      <c r="X4467">
        <v>9203.07</v>
      </c>
      <c r="Y4467">
        <v>1919.52</v>
      </c>
      <c r="Z4467">
        <v>14224.23</v>
      </c>
    </row>
    <row r="4468" spans="2:26" x14ac:dyDescent="0.25">
      <c r="B4468">
        <v>41717</v>
      </c>
      <c r="C4468">
        <v>338.91</v>
      </c>
      <c r="D4468">
        <v>3.9689999999999999</v>
      </c>
      <c r="E4468">
        <v>98.47</v>
      </c>
      <c r="F4468">
        <v>94.985299999999995</v>
      </c>
      <c r="G4468">
        <v>79.995000000000005</v>
      </c>
      <c r="H4468">
        <v>1070.0999999999999</v>
      </c>
      <c r="I4468">
        <v>1.3833</v>
      </c>
      <c r="J4468">
        <v>6.1942000000000004</v>
      </c>
      <c r="K4468">
        <v>457.95089999999999</v>
      </c>
      <c r="L4468" t="str">
        <v>#N/A N/A</v>
      </c>
      <c r="M4468" t="str">
        <v>#N/A N/A</v>
      </c>
      <c r="N4468">
        <v>1329.59</v>
      </c>
      <c r="O4468">
        <v>4.484</v>
      </c>
      <c r="P4468">
        <v>19.8</v>
      </c>
      <c r="Q4468">
        <v>3.59</v>
      </c>
      <c r="R4468">
        <v>1.1000000000000001</v>
      </c>
      <c r="S4468">
        <v>1.55</v>
      </c>
      <c r="T4468">
        <v>1.45</v>
      </c>
      <c r="U4468">
        <v>1570</v>
      </c>
      <c r="V4468">
        <v>1860.77</v>
      </c>
      <c r="W4468">
        <v>4307.6000000000004</v>
      </c>
      <c r="X4468">
        <v>9360.7000000000007</v>
      </c>
      <c r="Y4468">
        <v>1937.68</v>
      </c>
      <c r="Z4468">
        <v>14462.52</v>
      </c>
    </row>
    <row r="4469" spans="2:26" x14ac:dyDescent="0.25">
      <c r="B4469">
        <v>41716</v>
      </c>
      <c r="C4469">
        <v>349.16</v>
      </c>
      <c r="D4469">
        <v>4.0964999999999998</v>
      </c>
      <c r="E4469">
        <v>98.47</v>
      </c>
      <c r="F4469">
        <v>95.022099999999995</v>
      </c>
      <c r="G4469">
        <v>79.414000000000001</v>
      </c>
      <c r="H4469">
        <v>1069.2</v>
      </c>
      <c r="I4469">
        <v>1.3934</v>
      </c>
      <c r="J4469">
        <v>6.1950000000000003</v>
      </c>
      <c r="K4469">
        <v>457.09699999999998</v>
      </c>
      <c r="L4469" t="str">
        <v>#N/A N/A</v>
      </c>
      <c r="M4469" t="str">
        <v>#N/A N/A</v>
      </c>
      <c r="N4469">
        <v>1355.78</v>
      </c>
      <c r="O4469">
        <v>4.4560000000000004</v>
      </c>
      <c r="P4469">
        <v>19.8</v>
      </c>
      <c r="Q4469">
        <v>3.73</v>
      </c>
      <c r="R4469">
        <v>1.1200000000000001</v>
      </c>
      <c r="S4469">
        <v>1.57</v>
      </c>
      <c r="T4469">
        <v>1.48</v>
      </c>
      <c r="U4469">
        <v>1518</v>
      </c>
      <c r="V4469">
        <v>1872.25</v>
      </c>
      <c r="W4469">
        <v>4333.3100000000004</v>
      </c>
      <c r="X4469">
        <v>9342.2800000000007</v>
      </c>
      <c r="Y4469">
        <v>1940.21</v>
      </c>
      <c r="Z4469">
        <v>14411.27</v>
      </c>
    </row>
    <row r="4470" spans="2:26" x14ac:dyDescent="0.25">
      <c r="B4470">
        <v>41715</v>
      </c>
      <c r="C4470">
        <v>349.59</v>
      </c>
      <c r="D4470">
        <v>4.1281999999999996</v>
      </c>
      <c r="E4470">
        <v>98.46</v>
      </c>
      <c r="F4470">
        <v>95.029300000000006</v>
      </c>
      <c r="G4470">
        <v>79.385000000000005</v>
      </c>
      <c r="H4470">
        <v>1067.4000000000001</v>
      </c>
      <c r="I4470">
        <v>1.3922000000000001</v>
      </c>
      <c r="J4470">
        <v>6.1775000000000002</v>
      </c>
      <c r="K4470">
        <v>454.24799999999999</v>
      </c>
      <c r="L4470" t="str">
        <v>#N/A N/A</v>
      </c>
      <c r="M4470" t="str">
        <v>#N/A N/A</v>
      </c>
      <c r="N4470">
        <v>1367.07</v>
      </c>
      <c r="O4470">
        <v>4.5359999999999996</v>
      </c>
      <c r="P4470">
        <v>19.8</v>
      </c>
      <c r="Q4470">
        <v>3.75</v>
      </c>
      <c r="R4470">
        <v>1.1299999999999999</v>
      </c>
      <c r="S4470">
        <v>1.58</v>
      </c>
      <c r="T4470">
        <v>1.47</v>
      </c>
      <c r="U4470">
        <v>1481</v>
      </c>
      <c r="V4470">
        <v>1858.83</v>
      </c>
      <c r="W4470">
        <v>4279.95</v>
      </c>
      <c r="X4470">
        <v>9333.0300000000007</v>
      </c>
      <c r="Y4470">
        <v>1927.53</v>
      </c>
      <c r="Z4470">
        <v>14277.67</v>
      </c>
    </row>
    <row r="4471" spans="2:26" x14ac:dyDescent="0.25">
      <c r="B4471">
        <v>41714</v>
      </c>
      <c r="C4471">
        <v>354.81</v>
      </c>
      <c r="D4471">
        <v>4.1611000000000002</v>
      </c>
      <c r="E4471">
        <v>98.46</v>
      </c>
      <c r="F4471">
        <v>95.066500000000005</v>
      </c>
      <c r="G4471">
        <v>79.445999999999998</v>
      </c>
      <c r="H4471">
        <v>1072.82</v>
      </c>
      <c r="I4471">
        <v>1.3914</v>
      </c>
      <c r="J4471">
        <v>6.15</v>
      </c>
      <c r="K4471">
        <v>455.15109999999999</v>
      </c>
      <c r="L4471" t="str">
        <v>#N/A N/A</v>
      </c>
      <c r="M4471" t="str">
        <v>#N/A N/A</v>
      </c>
      <c r="N4471">
        <v>1382.92</v>
      </c>
      <c r="O4471">
        <v>4.4249999999999998</v>
      </c>
      <c r="P4471">
        <v>19.8</v>
      </c>
      <c r="Q4471">
        <v>3.81</v>
      </c>
      <c r="R4471">
        <v>1.1200000000000001</v>
      </c>
      <c r="S4471">
        <v>1.57</v>
      </c>
      <c r="T4471">
        <v>1.47</v>
      </c>
      <c r="U4471">
        <v>1477</v>
      </c>
      <c r="V4471">
        <v>1841.13</v>
      </c>
      <c r="W4471">
        <v>4245.3999999999996</v>
      </c>
      <c r="X4471">
        <v>9298.64</v>
      </c>
      <c r="Y4471">
        <v>1919.9</v>
      </c>
      <c r="Z4471">
        <v>14327.66</v>
      </c>
    </row>
    <row r="4472" spans="2:26" x14ac:dyDescent="0.25">
      <c r="B4472">
        <v>41713</v>
      </c>
      <c r="C4472">
        <v>354.81</v>
      </c>
      <c r="D4472">
        <v>4.1611000000000002</v>
      </c>
      <c r="E4472">
        <v>98.46</v>
      </c>
      <c r="F4472">
        <v>95.066500000000005</v>
      </c>
      <c r="G4472">
        <v>79.445999999999998</v>
      </c>
      <c r="H4472">
        <v>1072.82</v>
      </c>
      <c r="I4472">
        <v>1.3914</v>
      </c>
      <c r="J4472">
        <v>6.15</v>
      </c>
      <c r="K4472">
        <v>455.15109999999999</v>
      </c>
      <c r="L4472" t="str">
        <v>#N/A N/A</v>
      </c>
      <c r="M4472" t="str">
        <v>#N/A N/A</v>
      </c>
      <c r="N4472">
        <v>1382.92</v>
      </c>
      <c r="O4472">
        <v>4.4249999999999998</v>
      </c>
      <c r="P4472">
        <v>19.8</v>
      </c>
      <c r="Q4472">
        <v>3.81</v>
      </c>
      <c r="R4472">
        <v>1.1200000000000001</v>
      </c>
      <c r="S4472">
        <v>1.57</v>
      </c>
      <c r="T4472">
        <v>1.47</v>
      </c>
      <c r="U4472">
        <v>1477</v>
      </c>
      <c r="V4472">
        <v>1841.13</v>
      </c>
      <c r="W4472">
        <v>4245.3999999999996</v>
      </c>
      <c r="X4472">
        <v>9298.64</v>
      </c>
      <c r="Y4472">
        <v>1919.9</v>
      </c>
      <c r="Z4472">
        <v>14327.66</v>
      </c>
    </row>
    <row r="4473" spans="2:26" x14ac:dyDescent="0.25">
      <c r="B4473">
        <v>41712</v>
      </c>
      <c r="C4473">
        <v>354.81</v>
      </c>
      <c r="D4473">
        <v>4.1611000000000002</v>
      </c>
      <c r="E4473">
        <v>98.44</v>
      </c>
      <c r="F4473">
        <v>95.066500000000005</v>
      </c>
      <c r="G4473">
        <v>79.445999999999998</v>
      </c>
      <c r="H4473">
        <v>1072.82</v>
      </c>
      <c r="I4473">
        <v>1.3914</v>
      </c>
      <c r="J4473">
        <v>6.15</v>
      </c>
      <c r="K4473">
        <v>455.15109999999999</v>
      </c>
      <c r="L4473" t="str">
        <v>#N/A N/A</v>
      </c>
      <c r="M4473" t="str">
        <v>#N/A N/A</v>
      </c>
      <c r="N4473">
        <v>1382.92</v>
      </c>
      <c r="O4473">
        <v>4.4249999999999998</v>
      </c>
      <c r="P4473">
        <v>19.8</v>
      </c>
      <c r="Q4473">
        <v>3.81</v>
      </c>
      <c r="R4473">
        <v>1.1200000000000001</v>
      </c>
      <c r="S4473">
        <v>1.57</v>
      </c>
      <c r="T4473">
        <v>1.47</v>
      </c>
      <c r="U4473">
        <v>1477</v>
      </c>
      <c r="V4473">
        <v>1841.13</v>
      </c>
      <c r="W4473">
        <v>4245.3999999999996</v>
      </c>
      <c r="X4473">
        <v>9298.64</v>
      </c>
      <c r="Y4473">
        <v>1919.9</v>
      </c>
      <c r="Z4473">
        <v>14327.66</v>
      </c>
    </row>
    <row r="4474" spans="2:26" x14ac:dyDescent="0.25">
      <c r="B4474">
        <v>41711</v>
      </c>
      <c r="C4474">
        <v>354.92</v>
      </c>
      <c r="D4474">
        <v>4.0998999999999999</v>
      </c>
      <c r="E4474">
        <v>98.46</v>
      </c>
      <c r="F4474">
        <v>95.051000000000002</v>
      </c>
      <c r="G4474">
        <v>79.62</v>
      </c>
      <c r="H4474">
        <v>1069.23</v>
      </c>
      <c r="I4474">
        <v>1.3868</v>
      </c>
      <c r="J4474">
        <v>6.1369999999999996</v>
      </c>
      <c r="K4474">
        <v>452.83629999999999</v>
      </c>
      <c r="L4474" t="str">
        <v>#N/A N/A</v>
      </c>
      <c r="M4474" t="str">
        <v>#N/A N/A</v>
      </c>
      <c r="N4474">
        <v>1370.28</v>
      </c>
      <c r="O4474">
        <v>4.383</v>
      </c>
      <c r="P4474">
        <v>19.8</v>
      </c>
      <c r="Q4474">
        <v>3.76</v>
      </c>
      <c r="R4474">
        <v>1.1200000000000001</v>
      </c>
      <c r="S4474">
        <v>1.56</v>
      </c>
      <c r="T4474">
        <v>1.47</v>
      </c>
      <c r="U4474">
        <v>1468</v>
      </c>
      <c r="V4474">
        <v>1846.34</v>
      </c>
      <c r="W4474">
        <v>4260.42</v>
      </c>
      <c r="X4474">
        <v>9322.93</v>
      </c>
      <c r="Y4474">
        <v>1934.38</v>
      </c>
      <c r="Z4474">
        <v>14815.98</v>
      </c>
    </row>
    <row r="4475" spans="2:26" x14ac:dyDescent="0.25">
      <c r="B4475">
        <v>41710</v>
      </c>
      <c r="C4475">
        <v>345.86</v>
      </c>
      <c r="D4475">
        <v>4.0540000000000003</v>
      </c>
      <c r="E4475">
        <v>98.44</v>
      </c>
      <c r="F4475">
        <v>95.057100000000005</v>
      </c>
      <c r="G4475">
        <v>79.608000000000004</v>
      </c>
      <c r="H4475">
        <v>1070.45</v>
      </c>
      <c r="I4475">
        <v>1.3903000000000001</v>
      </c>
      <c r="J4475">
        <v>6.1456999999999997</v>
      </c>
      <c r="K4475">
        <v>454.05860000000001</v>
      </c>
      <c r="L4475" t="str">
        <v>#N/A N/A</v>
      </c>
      <c r="M4475" t="str">
        <v>#N/A N/A</v>
      </c>
      <c r="N4475">
        <v>1366.84</v>
      </c>
      <c r="O4475">
        <v>4.49</v>
      </c>
      <c r="P4475">
        <v>19.8</v>
      </c>
      <c r="Q4475">
        <v>3.71</v>
      </c>
      <c r="R4475">
        <v>1.1100000000000001</v>
      </c>
      <c r="S4475">
        <v>1.55</v>
      </c>
      <c r="T4475">
        <v>1.44</v>
      </c>
      <c r="U4475">
        <v>1453</v>
      </c>
      <c r="V4475">
        <v>1868.2</v>
      </c>
      <c r="W4475">
        <v>4323.33</v>
      </c>
      <c r="X4475">
        <v>9364.52</v>
      </c>
      <c r="Y4475">
        <v>1932.54</v>
      </c>
      <c r="Z4475">
        <v>14830.39</v>
      </c>
    </row>
    <row r="4476" spans="2:26" x14ac:dyDescent="0.25">
      <c r="B4476">
        <v>41709</v>
      </c>
      <c r="C4476">
        <v>341.21</v>
      </c>
      <c r="D4476">
        <v>3.9878</v>
      </c>
      <c r="E4476">
        <v>98.45</v>
      </c>
      <c r="F4476">
        <v>95.072900000000004</v>
      </c>
      <c r="G4476">
        <v>79.736000000000004</v>
      </c>
      <c r="H4476">
        <v>1065.05</v>
      </c>
      <c r="I4476">
        <v>1.3859999999999999</v>
      </c>
      <c r="J4476">
        <v>6.1402000000000001</v>
      </c>
      <c r="K4476">
        <v>452.71929999999998</v>
      </c>
      <c r="L4476" t="str">
        <v>#N/A N/A</v>
      </c>
      <c r="M4476" t="str">
        <v>#N/A N/A</v>
      </c>
      <c r="N4476">
        <v>1349.01</v>
      </c>
      <c r="O4476">
        <v>4.6050000000000004</v>
      </c>
      <c r="P4476">
        <v>19.8</v>
      </c>
      <c r="Q4476">
        <v>3.66</v>
      </c>
      <c r="R4476">
        <v>1.1000000000000001</v>
      </c>
      <c r="S4476">
        <v>1.54</v>
      </c>
      <c r="T4476">
        <v>1.45</v>
      </c>
      <c r="U4476">
        <v>1580</v>
      </c>
      <c r="V4476">
        <v>1867.63</v>
      </c>
      <c r="W4476">
        <v>4307.1899999999996</v>
      </c>
      <c r="X4476">
        <v>9520.26</v>
      </c>
      <c r="Y4476">
        <v>1963.87</v>
      </c>
      <c r="Z4476">
        <v>15224.11</v>
      </c>
    </row>
    <row r="4477" spans="2:26" x14ac:dyDescent="0.25">
      <c r="B4477">
        <v>41708</v>
      </c>
      <c r="C4477">
        <v>338.32</v>
      </c>
      <c r="D4477">
        <v>3.9796</v>
      </c>
      <c r="E4477">
        <v>98.44</v>
      </c>
      <c r="F4477">
        <v>95.039400000000001</v>
      </c>
      <c r="G4477">
        <v>79.768000000000001</v>
      </c>
      <c r="H4477">
        <v>1066.47</v>
      </c>
      <c r="I4477">
        <v>1.3876999999999999</v>
      </c>
      <c r="J4477">
        <v>6.1391999999999998</v>
      </c>
      <c r="K4477">
        <v>453.84059999999999</v>
      </c>
      <c r="L4477" t="str">
        <v>#N/A N/A</v>
      </c>
      <c r="M4477" t="str">
        <v>#N/A N/A</v>
      </c>
      <c r="N4477">
        <v>1339.72</v>
      </c>
      <c r="O4477">
        <v>4.6509999999999998</v>
      </c>
      <c r="P4477">
        <v>19.8</v>
      </c>
      <c r="Q4477">
        <v>3.65</v>
      </c>
      <c r="R4477">
        <v>1.1000000000000001</v>
      </c>
      <c r="S4477">
        <v>1.54</v>
      </c>
      <c r="T4477">
        <v>1.45</v>
      </c>
      <c r="U4477">
        <v>1562</v>
      </c>
      <c r="V4477">
        <v>1877.17</v>
      </c>
      <c r="W4477">
        <v>4334.45</v>
      </c>
      <c r="X4477">
        <v>9536.85</v>
      </c>
      <c r="Y4477">
        <v>1954.42</v>
      </c>
      <c r="Z4477">
        <v>15120.14</v>
      </c>
    </row>
    <row r="4478" spans="2:26" x14ac:dyDescent="0.25">
      <c r="B4478">
        <v>41707</v>
      </c>
      <c r="C4478">
        <v>334.17</v>
      </c>
      <c r="D4478">
        <v>3.9540000000000002</v>
      </c>
      <c r="E4478">
        <v>98.42</v>
      </c>
      <c r="F4478">
        <v>94.823800000000006</v>
      </c>
      <c r="G4478">
        <v>79.718999999999994</v>
      </c>
      <c r="H4478">
        <v>1060.75</v>
      </c>
      <c r="I4478">
        <v>1.3875</v>
      </c>
      <c r="J4478">
        <v>6.1284999999999998</v>
      </c>
      <c r="K4478">
        <v>455.20389999999998</v>
      </c>
      <c r="L4478" t="str">
        <v>#N/A N/A</v>
      </c>
      <c r="M4478" t="str">
        <v>#N/A N/A</v>
      </c>
      <c r="N4478">
        <v>1339.98</v>
      </c>
      <c r="O4478">
        <v>4.6180000000000003</v>
      </c>
      <c r="P4478">
        <v>19.8</v>
      </c>
      <c r="Q4478">
        <v>3.62</v>
      </c>
      <c r="R4478">
        <v>1.1000000000000001</v>
      </c>
      <c r="S4478">
        <v>1.53</v>
      </c>
      <c r="T4478">
        <v>1.44</v>
      </c>
      <c r="U4478">
        <v>1543</v>
      </c>
      <c r="V4478">
        <v>1878.04</v>
      </c>
      <c r="W4478">
        <v>4336.22</v>
      </c>
      <c r="X4478">
        <v>9709.49</v>
      </c>
      <c r="Y4478">
        <v>1974.68</v>
      </c>
      <c r="Z4478">
        <v>15274.07</v>
      </c>
    </row>
    <row r="4479" spans="2:26" x14ac:dyDescent="0.25">
      <c r="B4479">
        <v>41706</v>
      </c>
      <c r="C4479">
        <v>334.17</v>
      </c>
      <c r="D4479">
        <v>3.9540000000000002</v>
      </c>
      <c r="E4479">
        <v>98.42</v>
      </c>
      <c r="F4479">
        <v>94.823800000000006</v>
      </c>
      <c r="G4479">
        <v>79.718999999999994</v>
      </c>
      <c r="H4479">
        <v>1060.75</v>
      </c>
      <c r="I4479">
        <v>1.3875</v>
      </c>
      <c r="J4479">
        <v>6.1284999999999998</v>
      </c>
      <c r="K4479">
        <v>455.20389999999998</v>
      </c>
      <c r="L4479" t="str">
        <v>#N/A N/A</v>
      </c>
      <c r="M4479" t="str">
        <v>#N/A N/A</v>
      </c>
      <c r="N4479">
        <v>1339.98</v>
      </c>
      <c r="O4479">
        <v>4.6180000000000003</v>
      </c>
      <c r="P4479">
        <v>19.8</v>
      </c>
      <c r="Q4479">
        <v>3.62</v>
      </c>
      <c r="R4479">
        <v>1.1000000000000001</v>
      </c>
      <c r="S4479">
        <v>1.53</v>
      </c>
      <c r="T4479">
        <v>1.44</v>
      </c>
      <c r="U4479">
        <v>1543</v>
      </c>
      <c r="V4479">
        <v>1878.04</v>
      </c>
      <c r="W4479">
        <v>4336.22</v>
      </c>
      <c r="X4479">
        <v>9709.49</v>
      </c>
      <c r="Y4479">
        <v>1974.68</v>
      </c>
      <c r="Z4479">
        <v>15274.07</v>
      </c>
    </row>
    <row r="4480" spans="2:26" x14ac:dyDescent="0.25">
      <c r="B4480">
        <v>41705</v>
      </c>
      <c r="C4480">
        <v>334.17</v>
      </c>
      <c r="D4480">
        <v>3.9540000000000002</v>
      </c>
      <c r="E4480">
        <v>98.42</v>
      </c>
      <c r="F4480">
        <v>94.823800000000006</v>
      </c>
      <c r="G4480">
        <v>79.718999999999994</v>
      </c>
      <c r="H4480">
        <v>1060.75</v>
      </c>
      <c r="I4480">
        <v>1.3875</v>
      </c>
      <c r="J4480">
        <v>6.1284999999999998</v>
      </c>
      <c r="K4480">
        <v>455.20389999999998</v>
      </c>
      <c r="L4480" t="str">
        <v>#N/A N/A</v>
      </c>
      <c r="M4480" t="str">
        <v>#N/A N/A</v>
      </c>
      <c r="N4480">
        <v>1339.98</v>
      </c>
      <c r="O4480">
        <v>4.6180000000000003</v>
      </c>
      <c r="P4480">
        <v>19.8</v>
      </c>
      <c r="Q4480">
        <v>3.62</v>
      </c>
      <c r="R4480">
        <v>1.1000000000000001</v>
      </c>
      <c r="S4480">
        <v>1.53</v>
      </c>
      <c r="T4480">
        <v>1.44</v>
      </c>
      <c r="U4480">
        <v>1543</v>
      </c>
      <c r="V4480">
        <v>1878.04</v>
      </c>
      <c r="W4480">
        <v>4336.22</v>
      </c>
      <c r="X4480">
        <v>9709.49</v>
      </c>
      <c r="Y4480">
        <v>1974.68</v>
      </c>
      <c r="Z4480">
        <v>15274.07</v>
      </c>
    </row>
    <row r="4481" spans="2:26" x14ac:dyDescent="0.25">
      <c r="B4481">
        <v>41704</v>
      </c>
      <c r="C4481">
        <v>336.36</v>
      </c>
      <c r="D4481">
        <v>3.9577</v>
      </c>
      <c r="E4481">
        <v>98.42</v>
      </c>
      <c r="F4481">
        <v>94.846199999999996</v>
      </c>
      <c r="G4481">
        <v>79.662999999999997</v>
      </c>
      <c r="H4481">
        <v>1064.0999999999999</v>
      </c>
      <c r="I4481">
        <v>1.3861000000000001</v>
      </c>
      <c r="J4481">
        <v>6.1186999999999996</v>
      </c>
      <c r="K4481">
        <v>458.00080000000003</v>
      </c>
      <c r="L4481" t="str">
        <v>#N/A N/A</v>
      </c>
      <c r="M4481" t="str">
        <v>#N/A N/A</v>
      </c>
      <c r="N4481">
        <v>1350.82</v>
      </c>
      <c r="O4481">
        <v>4.6619999999999999</v>
      </c>
      <c r="P4481">
        <v>19.8</v>
      </c>
      <c r="Q4481">
        <v>3.6</v>
      </c>
      <c r="R4481">
        <v>1.1000000000000001</v>
      </c>
      <c r="S4481">
        <v>1.52</v>
      </c>
      <c r="T4481">
        <v>1.44</v>
      </c>
      <c r="U4481">
        <v>1480</v>
      </c>
      <c r="V4481">
        <v>1877.03</v>
      </c>
      <c r="W4481">
        <v>4352.13</v>
      </c>
      <c r="X4481">
        <v>9672.98</v>
      </c>
      <c r="Y4481">
        <v>1975.62</v>
      </c>
      <c r="Z4481">
        <v>15134.75</v>
      </c>
    </row>
    <row r="4482" spans="2:26" x14ac:dyDescent="0.25">
      <c r="B4482">
        <v>41703</v>
      </c>
      <c r="C4482">
        <v>340.56</v>
      </c>
      <c r="D4482">
        <v>3.9847000000000001</v>
      </c>
      <c r="E4482">
        <v>98.41</v>
      </c>
      <c r="F4482">
        <v>94.894400000000005</v>
      </c>
      <c r="G4482">
        <v>80.108999999999995</v>
      </c>
      <c r="H4482">
        <v>1070.9000000000001</v>
      </c>
      <c r="I4482">
        <v>1.3733</v>
      </c>
      <c r="J4482">
        <v>6.1285999999999996</v>
      </c>
      <c r="K4482">
        <v>462.18579999999997</v>
      </c>
      <c r="L4482" t="str">
        <v>#N/A N/A</v>
      </c>
      <c r="M4482" t="str">
        <v>#N/A N/A</v>
      </c>
      <c r="N4482">
        <v>1336.86</v>
      </c>
      <c r="O4482">
        <v>4.5229999999999997</v>
      </c>
      <c r="P4482">
        <v>19.8</v>
      </c>
      <c r="Q4482">
        <v>3.61</v>
      </c>
      <c r="R4482">
        <v>1.1000000000000001</v>
      </c>
      <c r="S4482">
        <v>1.52</v>
      </c>
      <c r="T4482">
        <v>1.46</v>
      </c>
      <c r="U4482">
        <v>1391</v>
      </c>
      <c r="V4482">
        <v>1873.81</v>
      </c>
      <c r="W4482">
        <v>4357.97</v>
      </c>
      <c r="X4482">
        <v>9661.99</v>
      </c>
      <c r="Y4482">
        <v>1971.24</v>
      </c>
      <c r="Z4482">
        <v>14897.63</v>
      </c>
    </row>
    <row r="4483" spans="2:26" x14ac:dyDescent="0.25">
      <c r="B4483">
        <v>41702</v>
      </c>
      <c r="C4483">
        <v>342.04</v>
      </c>
      <c r="D4483">
        <v>4.0102000000000002</v>
      </c>
      <c r="E4483">
        <v>98.41</v>
      </c>
      <c r="F4483">
        <v>94.922700000000006</v>
      </c>
      <c r="G4483">
        <v>80.168000000000006</v>
      </c>
      <c r="H4483">
        <v>1073.53</v>
      </c>
      <c r="I4483">
        <v>1.3743000000000001</v>
      </c>
      <c r="J4483">
        <v>6.1429999999999998</v>
      </c>
      <c r="K4483">
        <v>457.41039999999998</v>
      </c>
      <c r="L4483" t="str">
        <v>#N/A N/A</v>
      </c>
      <c r="M4483" t="str">
        <v>#N/A N/A</v>
      </c>
      <c r="N4483">
        <v>1334.47</v>
      </c>
      <c r="O4483">
        <v>4.6669999999999998</v>
      </c>
      <c r="P4483">
        <v>19.8</v>
      </c>
      <c r="Q4483">
        <v>3.61</v>
      </c>
      <c r="R4483">
        <v>1.1000000000000001</v>
      </c>
      <c r="S4483">
        <v>1.51</v>
      </c>
      <c r="T4483">
        <v>1.45</v>
      </c>
      <c r="U4483">
        <v>1325</v>
      </c>
      <c r="V4483">
        <v>1873.91</v>
      </c>
      <c r="W4483">
        <v>4351.97</v>
      </c>
      <c r="X4483">
        <v>9776.77</v>
      </c>
      <c r="Y4483">
        <v>1954.11</v>
      </c>
      <c r="Z4483">
        <v>14721.48</v>
      </c>
    </row>
    <row r="4484" spans="2:26" x14ac:dyDescent="0.25">
      <c r="B4484">
        <v>41701</v>
      </c>
      <c r="C4484">
        <v>357.97</v>
      </c>
      <c r="D4484">
        <v>4.0941000000000001</v>
      </c>
      <c r="E4484">
        <v>98.41</v>
      </c>
      <c r="F4484">
        <v>94.962100000000007</v>
      </c>
      <c r="G4484">
        <v>80.076999999999998</v>
      </c>
      <c r="H4484">
        <v>1070</v>
      </c>
      <c r="I4484">
        <v>1.3734999999999999</v>
      </c>
      <c r="J4484">
        <v>6.1459999999999999</v>
      </c>
      <c r="K4484">
        <v>457.85660000000001</v>
      </c>
      <c r="L4484" t="str">
        <v>#N/A N/A</v>
      </c>
      <c r="M4484" t="str">
        <v>#N/A N/A</v>
      </c>
      <c r="N4484">
        <v>1350.61</v>
      </c>
      <c r="O4484">
        <v>4.492</v>
      </c>
      <c r="P4484">
        <v>19.8</v>
      </c>
      <c r="Q4484">
        <v>3.7</v>
      </c>
      <c r="R4484">
        <v>1.1100000000000001</v>
      </c>
      <c r="S4484">
        <v>1.53</v>
      </c>
      <c r="T4484">
        <v>1.49</v>
      </c>
      <c r="U4484">
        <v>1276</v>
      </c>
      <c r="V4484">
        <v>1845.73</v>
      </c>
      <c r="W4484">
        <v>4277.3</v>
      </c>
      <c r="X4484">
        <v>9751.65</v>
      </c>
      <c r="Y4484">
        <v>1964.69</v>
      </c>
      <c r="Z4484">
        <v>14652.23</v>
      </c>
    </row>
    <row r="4485" spans="2:26" x14ac:dyDescent="0.25">
      <c r="B4485">
        <v>41700</v>
      </c>
      <c r="C4485">
        <v>344.24</v>
      </c>
      <c r="D4485">
        <v>3.9980000000000002</v>
      </c>
      <c r="E4485">
        <v>98.45</v>
      </c>
      <c r="F4485">
        <v>94.970600000000005</v>
      </c>
      <c r="G4485">
        <v>79.691000000000003</v>
      </c>
      <c r="H4485">
        <v>1067.4000000000001</v>
      </c>
      <c r="I4485">
        <v>1.3802000000000001</v>
      </c>
      <c r="J4485">
        <v>6.1426999999999996</v>
      </c>
      <c r="K4485">
        <v>455.36090000000002</v>
      </c>
      <c r="L4485" t="str">
        <v>#N/A N/A</v>
      </c>
      <c r="M4485" t="str">
        <v>#N/A N/A</v>
      </c>
      <c r="N4485">
        <v>1326.39</v>
      </c>
      <c r="O4485">
        <v>4.609</v>
      </c>
      <c r="P4485">
        <v>19.8</v>
      </c>
      <c r="Q4485">
        <v>3.63</v>
      </c>
      <c r="R4485">
        <v>1.0900000000000001</v>
      </c>
      <c r="S4485">
        <v>1.52</v>
      </c>
      <c r="T4485">
        <v>1.47</v>
      </c>
      <c r="U4485">
        <v>1258</v>
      </c>
      <c r="V4485">
        <v>1859.45</v>
      </c>
      <c r="W4485">
        <v>4308.12</v>
      </c>
      <c r="X4485">
        <v>9891.42</v>
      </c>
      <c r="Y4485">
        <v>1979.99</v>
      </c>
      <c r="Z4485">
        <v>14841.07</v>
      </c>
    </row>
    <row r="4486" spans="2:26" x14ac:dyDescent="0.25">
      <c r="B4486">
        <v>41699</v>
      </c>
      <c r="C4486">
        <v>344.24</v>
      </c>
      <c r="D4486">
        <v>3.9980000000000002</v>
      </c>
      <c r="E4486">
        <v>98.45</v>
      </c>
      <c r="F4486">
        <v>94.970600000000005</v>
      </c>
      <c r="G4486">
        <v>79.691000000000003</v>
      </c>
      <c r="H4486">
        <v>1067.4000000000001</v>
      </c>
      <c r="I4486">
        <v>1.3802000000000001</v>
      </c>
      <c r="J4486">
        <v>6.1426999999999996</v>
      </c>
      <c r="K4486">
        <v>455.36090000000002</v>
      </c>
      <c r="L4486" t="str">
        <v>#N/A N/A</v>
      </c>
      <c r="M4486" t="str">
        <v>#N/A N/A</v>
      </c>
      <c r="N4486">
        <v>1326.39</v>
      </c>
      <c r="O4486">
        <v>4.609</v>
      </c>
      <c r="P4486">
        <v>19.8</v>
      </c>
      <c r="Q4486">
        <v>3.63</v>
      </c>
      <c r="R4486">
        <v>1.0900000000000001</v>
      </c>
      <c r="S4486">
        <v>1.52</v>
      </c>
      <c r="T4486">
        <v>1.47</v>
      </c>
      <c r="U4486">
        <v>1258</v>
      </c>
      <c r="V4486">
        <v>1859.45</v>
      </c>
      <c r="W4486">
        <v>4308.12</v>
      </c>
      <c r="X4486">
        <v>9891.42</v>
      </c>
      <c r="Y4486">
        <v>1979.99</v>
      </c>
      <c r="Z4486">
        <v>14841.07</v>
      </c>
    </row>
    <row r="4487" spans="2:26" x14ac:dyDescent="0.25">
      <c r="B4487">
        <v>41698</v>
      </c>
      <c r="C4487">
        <v>344.24</v>
      </c>
      <c r="D4487">
        <v>3.9980000000000002</v>
      </c>
      <c r="E4487">
        <v>98.43</v>
      </c>
      <c r="F4487">
        <v>94.970600000000005</v>
      </c>
      <c r="G4487">
        <v>79.691000000000003</v>
      </c>
      <c r="H4487">
        <v>1067.4000000000001</v>
      </c>
      <c r="I4487">
        <v>1.3802000000000001</v>
      </c>
      <c r="J4487">
        <v>6.1426999999999996</v>
      </c>
      <c r="K4487">
        <v>455.36090000000002</v>
      </c>
      <c r="L4487" t="str">
        <v>#N/A N/A</v>
      </c>
      <c r="M4487" t="str">
        <v>#N/A N/A</v>
      </c>
      <c r="N4487">
        <v>1326.39</v>
      </c>
      <c r="O4487">
        <v>4.609</v>
      </c>
      <c r="P4487">
        <v>19.8</v>
      </c>
      <c r="Q4487">
        <v>3.63</v>
      </c>
      <c r="R4487">
        <v>1.0900000000000001</v>
      </c>
      <c r="S4487">
        <v>1.52</v>
      </c>
      <c r="T4487">
        <v>1.47</v>
      </c>
      <c r="U4487">
        <v>1258</v>
      </c>
      <c r="V4487">
        <v>1859.45</v>
      </c>
      <c r="W4487">
        <v>4308.12</v>
      </c>
      <c r="X4487">
        <v>9891.42</v>
      </c>
      <c r="Y4487">
        <v>1979.99</v>
      </c>
      <c r="Z4487">
        <v>14841.07</v>
      </c>
    </row>
    <row r="4488" spans="2:26" x14ac:dyDescent="0.25">
      <c r="B4488">
        <v>41697</v>
      </c>
      <c r="C4488">
        <v>355.25</v>
      </c>
      <c r="D4488">
        <v>4.0654000000000003</v>
      </c>
      <c r="E4488">
        <v>98.44</v>
      </c>
      <c r="F4488">
        <v>95.003699999999995</v>
      </c>
      <c r="G4488">
        <v>80.284999999999997</v>
      </c>
      <c r="H4488">
        <v>1069</v>
      </c>
      <c r="I4488">
        <v>1.371</v>
      </c>
      <c r="J4488">
        <v>6.1285999999999996</v>
      </c>
      <c r="K4488">
        <v>456.5095</v>
      </c>
      <c r="L4488" t="str">
        <v>#N/A N/A</v>
      </c>
      <c r="M4488" t="str">
        <v>#N/A N/A</v>
      </c>
      <c r="N4488">
        <v>1331.29</v>
      </c>
      <c r="O4488">
        <v>4.5110000000000001</v>
      </c>
      <c r="P4488">
        <v>19.8</v>
      </c>
      <c r="Q4488">
        <v>3.69</v>
      </c>
      <c r="R4488">
        <v>1.1000000000000001</v>
      </c>
      <c r="S4488">
        <v>1.52</v>
      </c>
      <c r="T4488">
        <v>1.48</v>
      </c>
      <c r="U4488">
        <v>1250</v>
      </c>
      <c r="V4488">
        <v>1854.29</v>
      </c>
      <c r="W4488">
        <v>4318.93</v>
      </c>
      <c r="X4488">
        <v>9957.77</v>
      </c>
      <c r="Y4488">
        <v>1978.43</v>
      </c>
      <c r="Z4488">
        <v>14923.11</v>
      </c>
    </row>
    <row r="4489" spans="2:26" x14ac:dyDescent="0.25">
      <c r="B4489">
        <v>41696</v>
      </c>
      <c r="C4489">
        <v>359.48</v>
      </c>
      <c r="D4489">
        <v>4.0705</v>
      </c>
      <c r="E4489">
        <v>98.44</v>
      </c>
      <c r="F4489">
        <v>95.033699999999996</v>
      </c>
      <c r="G4489">
        <v>80.429000000000002</v>
      </c>
      <c r="H4489">
        <v>1065.25</v>
      </c>
      <c r="I4489">
        <v>1.3687</v>
      </c>
      <c r="J4489">
        <v>6.1238999999999999</v>
      </c>
      <c r="K4489">
        <v>455.40440000000001</v>
      </c>
      <c r="L4489" t="str">
        <v>#N/A N/A</v>
      </c>
      <c r="M4489" t="str">
        <v>#N/A N/A</v>
      </c>
      <c r="N4489">
        <v>1330.64</v>
      </c>
      <c r="O4489">
        <v>4.8550000000000004</v>
      </c>
      <c r="P4489">
        <v>19.8</v>
      </c>
      <c r="Q4489">
        <v>3.7</v>
      </c>
      <c r="R4489">
        <v>1.1000000000000001</v>
      </c>
      <c r="S4489">
        <v>1.53</v>
      </c>
      <c r="T4489">
        <v>1.47</v>
      </c>
      <c r="U4489">
        <v>1222</v>
      </c>
      <c r="V4489">
        <v>1845.16</v>
      </c>
      <c r="W4489">
        <v>4292.0600000000004</v>
      </c>
      <c r="X4489">
        <v>9806.0300000000007</v>
      </c>
      <c r="Y4489">
        <v>1970.77</v>
      </c>
      <c r="Z4489">
        <v>14970.97</v>
      </c>
    </row>
    <row r="4490" spans="2:26" x14ac:dyDescent="0.25">
      <c r="B4490">
        <v>41695</v>
      </c>
      <c r="C4490">
        <v>356.69</v>
      </c>
      <c r="D4490">
        <v>4.0660999999999996</v>
      </c>
      <c r="E4490">
        <v>98.45</v>
      </c>
      <c r="F4490">
        <v>95.001300000000001</v>
      </c>
      <c r="G4490">
        <v>80.137</v>
      </c>
      <c r="H4490">
        <v>1072.8499999999999</v>
      </c>
      <c r="I4490">
        <v>1.3745000000000001</v>
      </c>
      <c r="J4490">
        <v>6.1245000000000003</v>
      </c>
      <c r="K4490">
        <v>458.52109999999999</v>
      </c>
      <c r="L4490" t="str">
        <v>#N/A N/A</v>
      </c>
      <c r="M4490" t="str">
        <v>#N/A N/A</v>
      </c>
      <c r="N4490">
        <v>1340.5</v>
      </c>
      <c r="O4490">
        <v>5.0960000000000001</v>
      </c>
      <c r="P4490">
        <v>19.8</v>
      </c>
      <c r="Q4490">
        <v>3.7</v>
      </c>
      <c r="R4490">
        <v>1.1000000000000001</v>
      </c>
      <c r="S4490">
        <v>1.53</v>
      </c>
      <c r="T4490">
        <v>1.47</v>
      </c>
      <c r="U4490">
        <v>1197</v>
      </c>
      <c r="V4490">
        <v>1845.12</v>
      </c>
      <c r="W4490">
        <v>4287.59</v>
      </c>
      <c r="X4490">
        <v>9740.56</v>
      </c>
      <c r="Y4490">
        <v>1964.86</v>
      </c>
      <c r="Z4490">
        <v>15051.6</v>
      </c>
    </row>
    <row r="4491" spans="2:26" x14ac:dyDescent="0.25">
      <c r="B4491">
        <v>41694</v>
      </c>
      <c r="C4491">
        <v>354.6</v>
      </c>
      <c r="D4491">
        <v>4.0839999999999996</v>
      </c>
      <c r="E4491">
        <v>98.46</v>
      </c>
      <c r="F4491">
        <v>94.95</v>
      </c>
      <c r="G4491">
        <v>80.198999999999998</v>
      </c>
      <c r="H4491">
        <v>1074.55</v>
      </c>
      <c r="I4491">
        <v>1.3734999999999999</v>
      </c>
      <c r="J4491">
        <v>6.0978000000000003</v>
      </c>
      <c r="K4491">
        <v>457.27069999999998</v>
      </c>
      <c r="L4491" t="str">
        <v>#N/A N/A</v>
      </c>
      <c r="M4491" t="str">
        <v>#N/A N/A</v>
      </c>
      <c r="N4491">
        <v>1336.97</v>
      </c>
      <c r="O4491">
        <v>5.4450000000000003</v>
      </c>
      <c r="P4491">
        <v>19.8</v>
      </c>
      <c r="Q4491">
        <v>3.71</v>
      </c>
      <c r="R4491">
        <v>1.1000000000000001</v>
      </c>
      <c r="S4491">
        <v>1.53</v>
      </c>
      <c r="T4491">
        <v>1.46</v>
      </c>
      <c r="U4491">
        <v>1174</v>
      </c>
      <c r="V4491">
        <v>1847.61</v>
      </c>
      <c r="W4491">
        <v>4292.97</v>
      </c>
      <c r="X4491">
        <v>9797.86</v>
      </c>
      <c r="Y4491">
        <v>1949.05</v>
      </c>
      <c r="Z4491">
        <v>14837.68</v>
      </c>
    </row>
    <row r="4492" spans="2:26" x14ac:dyDescent="0.25">
      <c r="B4492">
        <v>41693</v>
      </c>
      <c r="C4492">
        <v>363.46</v>
      </c>
      <c r="D4492">
        <v>4.1719999999999997</v>
      </c>
      <c r="E4492">
        <v>98.46</v>
      </c>
      <c r="F4492">
        <v>94.866799999999998</v>
      </c>
      <c r="G4492">
        <v>80.236999999999995</v>
      </c>
      <c r="H4492">
        <v>1072.05</v>
      </c>
      <c r="I4492">
        <v>1.3746</v>
      </c>
      <c r="J4492">
        <v>6.0914999999999999</v>
      </c>
      <c r="K4492">
        <v>457.43310000000002</v>
      </c>
      <c r="L4492" t="str">
        <v>#N/A N/A</v>
      </c>
      <c r="M4492" t="str">
        <v>#N/A N/A</v>
      </c>
      <c r="N4492">
        <v>1324.25</v>
      </c>
      <c r="O4492">
        <v>6.1349999999999998</v>
      </c>
      <c r="P4492">
        <v>19.8</v>
      </c>
      <c r="Q4492">
        <v>3.77</v>
      </c>
      <c r="R4492">
        <v>1.1100000000000001</v>
      </c>
      <c r="S4492">
        <v>1.53</v>
      </c>
      <c r="T4492">
        <v>1.48</v>
      </c>
      <c r="U4492">
        <v>1175</v>
      </c>
      <c r="V4492">
        <v>1836.25</v>
      </c>
      <c r="W4492">
        <v>4263.41</v>
      </c>
      <c r="X4492">
        <v>9936.25</v>
      </c>
      <c r="Y4492">
        <v>1957.83</v>
      </c>
      <c r="Z4492">
        <v>14865.67</v>
      </c>
    </row>
    <row r="4493" spans="2:26" x14ac:dyDescent="0.25">
      <c r="B4493">
        <v>41692</v>
      </c>
      <c r="C4493">
        <v>363.46</v>
      </c>
      <c r="D4493">
        <v>4.1719999999999997</v>
      </c>
      <c r="E4493">
        <v>98.46</v>
      </c>
      <c r="F4493">
        <v>94.866799999999998</v>
      </c>
      <c r="G4493">
        <v>80.236999999999995</v>
      </c>
      <c r="H4493">
        <v>1072.05</v>
      </c>
      <c r="I4493">
        <v>1.3746</v>
      </c>
      <c r="J4493">
        <v>6.0914999999999999</v>
      </c>
      <c r="K4493">
        <v>457.43310000000002</v>
      </c>
      <c r="L4493" t="str">
        <v>#N/A N/A</v>
      </c>
      <c r="M4493" t="str">
        <v>#N/A N/A</v>
      </c>
      <c r="N4493">
        <v>1324.25</v>
      </c>
      <c r="O4493">
        <v>6.1349999999999998</v>
      </c>
      <c r="P4493">
        <v>19.8</v>
      </c>
      <c r="Q4493">
        <v>3.77</v>
      </c>
      <c r="R4493">
        <v>1.1100000000000001</v>
      </c>
      <c r="S4493">
        <v>1.53</v>
      </c>
      <c r="T4493">
        <v>1.48</v>
      </c>
      <c r="U4493">
        <v>1175</v>
      </c>
      <c r="V4493">
        <v>1836.25</v>
      </c>
      <c r="W4493">
        <v>4263.41</v>
      </c>
      <c r="X4493">
        <v>9936.25</v>
      </c>
      <c r="Y4493">
        <v>1957.83</v>
      </c>
      <c r="Z4493">
        <v>14865.67</v>
      </c>
    </row>
    <row r="4494" spans="2:26" x14ac:dyDescent="0.25">
      <c r="B4494">
        <v>41691</v>
      </c>
      <c r="C4494">
        <v>363.46</v>
      </c>
      <c r="D4494">
        <v>4.1719999999999997</v>
      </c>
      <c r="E4494">
        <v>98.44</v>
      </c>
      <c r="F4494">
        <v>94.866799999999998</v>
      </c>
      <c r="G4494">
        <v>80.236999999999995</v>
      </c>
      <c r="H4494">
        <v>1072.05</v>
      </c>
      <c r="I4494">
        <v>1.3746</v>
      </c>
      <c r="J4494">
        <v>6.0914999999999999</v>
      </c>
      <c r="K4494">
        <v>457.43310000000002</v>
      </c>
      <c r="L4494" t="str">
        <v>#N/A N/A</v>
      </c>
      <c r="M4494" t="str">
        <v>#N/A N/A</v>
      </c>
      <c r="N4494">
        <v>1324.25</v>
      </c>
      <c r="O4494">
        <v>6.1349999999999998</v>
      </c>
      <c r="P4494">
        <v>19.8</v>
      </c>
      <c r="Q4494">
        <v>3.77</v>
      </c>
      <c r="R4494">
        <v>1.1100000000000001</v>
      </c>
      <c r="S4494">
        <v>1.53</v>
      </c>
      <c r="T4494">
        <v>1.48</v>
      </c>
      <c r="U4494">
        <v>1175</v>
      </c>
      <c r="V4494">
        <v>1836.25</v>
      </c>
      <c r="W4494">
        <v>4263.41</v>
      </c>
      <c r="X4494">
        <v>9936.25</v>
      </c>
      <c r="Y4494">
        <v>1957.83</v>
      </c>
      <c r="Z4494">
        <v>14865.67</v>
      </c>
    </row>
    <row r="4495" spans="2:26" x14ac:dyDescent="0.25">
      <c r="B4495">
        <v>41690</v>
      </c>
      <c r="C4495">
        <v>367.18</v>
      </c>
      <c r="D4495">
        <v>4.2065999999999999</v>
      </c>
      <c r="E4495">
        <v>98.44</v>
      </c>
      <c r="F4495">
        <v>94.802199999999999</v>
      </c>
      <c r="G4495">
        <v>80.286000000000001</v>
      </c>
      <c r="H4495">
        <v>1072.1500000000001</v>
      </c>
      <c r="I4495">
        <v>1.3718999999999999</v>
      </c>
      <c r="J4495">
        <v>6.0842000000000001</v>
      </c>
      <c r="K4495">
        <v>452.31</v>
      </c>
      <c r="L4495" t="str">
        <v>#N/A N/A</v>
      </c>
      <c r="M4495" t="str">
        <v>#N/A N/A</v>
      </c>
      <c r="N4495">
        <v>1322.97</v>
      </c>
      <c r="O4495">
        <v>6.0640000000000001</v>
      </c>
      <c r="P4495">
        <v>19.8</v>
      </c>
      <c r="Q4495">
        <v>3.79</v>
      </c>
      <c r="R4495">
        <v>1.1100000000000001</v>
      </c>
      <c r="S4495">
        <v>1.54</v>
      </c>
      <c r="T4495">
        <v>1.49</v>
      </c>
      <c r="U4495">
        <v>1164</v>
      </c>
      <c r="V4495">
        <v>1839.78</v>
      </c>
      <c r="W4495">
        <v>4267.55</v>
      </c>
      <c r="X4495">
        <v>9978.06</v>
      </c>
      <c r="Y4495">
        <v>1930.57</v>
      </c>
      <c r="Z4495">
        <v>14449.18</v>
      </c>
    </row>
    <row r="4496" spans="2:26" x14ac:dyDescent="0.25">
      <c r="B4496">
        <v>41689</v>
      </c>
      <c r="C4496">
        <v>370.93</v>
      </c>
      <c r="D4496">
        <v>4.2342000000000004</v>
      </c>
      <c r="E4496">
        <v>98.44</v>
      </c>
      <c r="F4496">
        <v>94.776399999999995</v>
      </c>
      <c r="G4496">
        <v>80.144000000000005</v>
      </c>
      <c r="H4496">
        <v>1065.6300000000001</v>
      </c>
      <c r="I4496">
        <v>1.3733</v>
      </c>
      <c r="J4496">
        <v>6.0766</v>
      </c>
      <c r="K4496">
        <v>446.31099999999998</v>
      </c>
      <c r="L4496" t="str">
        <v>#N/A N/A</v>
      </c>
      <c r="M4496" t="str">
        <v>#N/A N/A</v>
      </c>
      <c r="N4496">
        <v>1311.6</v>
      </c>
      <c r="O4496">
        <v>6.149</v>
      </c>
      <c r="P4496">
        <v>19.8</v>
      </c>
      <c r="Q4496">
        <v>3.82</v>
      </c>
      <c r="R4496">
        <v>1.1100000000000001</v>
      </c>
      <c r="S4496">
        <v>1.54</v>
      </c>
      <c r="T4496">
        <v>1.49</v>
      </c>
      <c r="U4496">
        <v>1160</v>
      </c>
      <c r="V4496">
        <v>1828.75</v>
      </c>
      <c r="W4496">
        <v>4237.95</v>
      </c>
      <c r="X4496">
        <v>10057.52</v>
      </c>
      <c r="Y4496">
        <v>1942.93</v>
      </c>
      <c r="Z4496">
        <v>14766.53</v>
      </c>
    </row>
    <row r="4497" spans="2:26" x14ac:dyDescent="0.25">
      <c r="B4497">
        <v>41688</v>
      </c>
      <c r="C4497">
        <v>371.51</v>
      </c>
      <c r="D4497">
        <v>4.2778999999999998</v>
      </c>
      <c r="E4497">
        <v>98.45</v>
      </c>
      <c r="F4497">
        <v>94.802800000000005</v>
      </c>
      <c r="G4497">
        <v>80.007999999999996</v>
      </c>
      <c r="H4497">
        <v>1066.25</v>
      </c>
      <c r="I4497">
        <v>1.3758999999999999</v>
      </c>
      <c r="J4497">
        <v>6.0674999999999999</v>
      </c>
      <c r="K4497">
        <v>444.435</v>
      </c>
      <c r="L4497" t="str">
        <v>#N/A N/A</v>
      </c>
      <c r="M4497" t="str">
        <v>#N/A N/A</v>
      </c>
      <c r="N4497">
        <v>1322.02</v>
      </c>
      <c r="O4497">
        <v>5.5510000000000002</v>
      </c>
      <c r="P4497">
        <v>19.8</v>
      </c>
      <c r="Q4497">
        <v>3.88</v>
      </c>
      <c r="R4497">
        <v>1.1200000000000001</v>
      </c>
      <c r="S4497">
        <v>1.55</v>
      </c>
      <c r="T4497">
        <v>1.5</v>
      </c>
      <c r="U4497">
        <v>1146</v>
      </c>
      <c r="V4497">
        <v>1840.76</v>
      </c>
      <c r="W4497">
        <v>4272.78</v>
      </c>
      <c r="X4497">
        <v>10057.83</v>
      </c>
      <c r="Y4497">
        <v>1946.91</v>
      </c>
      <c r="Z4497">
        <v>14843.24</v>
      </c>
    </row>
    <row r="4498" spans="2:26" x14ac:dyDescent="0.25">
      <c r="B4498">
        <v>41687</v>
      </c>
      <c r="C4498">
        <v>367.49</v>
      </c>
      <c r="D4498">
        <v>4.2847999999999997</v>
      </c>
      <c r="E4498">
        <v>98.46</v>
      </c>
      <c r="F4498">
        <v>94.771100000000004</v>
      </c>
      <c r="G4498">
        <v>80.135999999999996</v>
      </c>
      <c r="H4498">
        <v>1060.55</v>
      </c>
      <c r="I4498">
        <v>1.3707</v>
      </c>
      <c r="J4498">
        <v>6.0637999999999996</v>
      </c>
      <c r="K4498">
        <v>443.68669999999997</v>
      </c>
      <c r="L4498" t="str">
        <v>#N/A N/A</v>
      </c>
      <c r="M4498" t="str">
        <v>#N/A N/A</v>
      </c>
      <c r="N4498">
        <v>1331.5</v>
      </c>
      <c r="O4498">
        <v>5.2140000000000004</v>
      </c>
      <c r="P4498">
        <v>19.8</v>
      </c>
      <c r="Q4498">
        <v>3.89</v>
      </c>
      <c r="R4498">
        <v>1.1200000000000001</v>
      </c>
      <c r="S4498">
        <v>1.56</v>
      </c>
      <c r="T4498">
        <v>1.5</v>
      </c>
      <c r="U4498">
        <v>1130</v>
      </c>
      <c r="V4498">
        <v>1838.63</v>
      </c>
      <c r="W4498">
        <v>4244.0200000000004</v>
      </c>
      <c r="X4498">
        <v>10101.209999999999</v>
      </c>
      <c r="Y4498">
        <v>1946.36</v>
      </c>
      <c r="Z4498">
        <v>14393.11</v>
      </c>
    </row>
    <row r="4499" spans="2:26" x14ac:dyDescent="0.25">
      <c r="B4499">
        <v>41686</v>
      </c>
      <c r="C4499">
        <v>367.49</v>
      </c>
      <c r="D4499">
        <v>4.2919</v>
      </c>
      <c r="E4499">
        <v>98.46</v>
      </c>
      <c r="F4499">
        <v>94.851799999999997</v>
      </c>
      <c r="G4499">
        <v>80.135999999999996</v>
      </c>
      <c r="H4499">
        <v>1063.48</v>
      </c>
      <c r="I4499">
        <v>1.3693</v>
      </c>
      <c r="J4499">
        <v>6.0683999999999996</v>
      </c>
      <c r="K4499">
        <v>444.0686</v>
      </c>
      <c r="L4499" t="str">
        <v>#N/A N/A</v>
      </c>
      <c r="M4499" t="str">
        <v>#N/A N/A</v>
      </c>
      <c r="N4499">
        <v>1318.66</v>
      </c>
      <c r="O4499">
        <v>5.2140000000000004</v>
      </c>
      <c r="P4499">
        <v>19.8</v>
      </c>
      <c r="Q4499">
        <v>3.89</v>
      </c>
      <c r="R4499">
        <v>1.1200000000000001</v>
      </c>
      <c r="S4499">
        <v>1.56</v>
      </c>
      <c r="T4499">
        <v>1.5</v>
      </c>
      <c r="U4499">
        <v>1106</v>
      </c>
      <c r="V4499">
        <v>1838.63</v>
      </c>
      <c r="W4499">
        <v>4244.0200000000004</v>
      </c>
      <c r="X4499">
        <v>9933.73</v>
      </c>
      <c r="Y4499">
        <v>1940.28</v>
      </c>
      <c r="Z4499">
        <v>14313.03</v>
      </c>
    </row>
    <row r="4500" spans="2:26" x14ac:dyDescent="0.25">
      <c r="B4500">
        <v>41685</v>
      </c>
      <c r="C4500">
        <v>367.49</v>
      </c>
      <c r="D4500">
        <v>4.2919</v>
      </c>
      <c r="E4500">
        <v>98.46</v>
      </c>
      <c r="F4500">
        <v>94.851799999999997</v>
      </c>
      <c r="G4500">
        <v>80.135999999999996</v>
      </c>
      <c r="H4500">
        <v>1063.48</v>
      </c>
      <c r="I4500">
        <v>1.3693</v>
      </c>
      <c r="J4500">
        <v>6.0683999999999996</v>
      </c>
      <c r="K4500">
        <v>444.0686</v>
      </c>
      <c r="L4500" t="str">
        <v>#N/A N/A</v>
      </c>
      <c r="M4500" t="str">
        <v>#N/A N/A</v>
      </c>
      <c r="N4500">
        <v>1318.66</v>
      </c>
      <c r="O4500">
        <v>5.2140000000000004</v>
      </c>
      <c r="P4500">
        <v>19.8</v>
      </c>
      <c r="Q4500">
        <v>3.89</v>
      </c>
      <c r="R4500">
        <v>1.1200000000000001</v>
      </c>
      <c r="S4500">
        <v>1.56</v>
      </c>
      <c r="T4500">
        <v>1.5</v>
      </c>
      <c r="U4500">
        <v>1106</v>
      </c>
      <c r="V4500">
        <v>1838.63</v>
      </c>
      <c r="W4500">
        <v>4244.0200000000004</v>
      </c>
      <c r="X4500">
        <v>9933.73</v>
      </c>
      <c r="Y4500">
        <v>1940.28</v>
      </c>
      <c r="Z4500">
        <v>14313.03</v>
      </c>
    </row>
    <row r="4501" spans="2:26" x14ac:dyDescent="0.25">
      <c r="B4501">
        <v>41684</v>
      </c>
      <c r="C4501">
        <v>367.49</v>
      </c>
      <c r="D4501">
        <v>4.2919</v>
      </c>
      <c r="E4501">
        <v>98.45</v>
      </c>
      <c r="F4501">
        <v>94.851799999999997</v>
      </c>
      <c r="G4501">
        <v>80.135999999999996</v>
      </c>
      <c r="H4501">
        <v>1063.48</v>
      </c>
      <c r="I4501">
        <v>1.3693</v>
      </c>
      <c r="J4501">
        <v>6.0683999999999996</v>
      </c>
      <c r="K4501">
        <v>444.0686</v>
      </c>
      <c r="L4501" t="str">
        <v>#N/A N/A</v>
      </c>
      <c r="M4501" t="str">
        <v>#N/A N/A</v>
      </c>
      <c r="N4501">
        <v>1318.66</v>
      </c>
      <c r="O4501">
        <v>5.2140000000000004</v>
      </c>
      <c r="P4501">
        <v>19.8</v>
      </c>
      <c r="Q4501">
        <v>3.89</v>
      </c>
      <c r="R4501">
        <v>1.1200000000000001</v>
      </c>
      <c r="S4501">
        <v>1.56</v>
      </c>
      <c r="T4501">
        <v>1.5</v>
      </c>
      <c r="U4501">
        <v>1106</v>
      </c>
      <c r="V4501">
        <v>1838.63</v>
      </c>
      <c r="W4501">
        <v>4244.0200000000004</v>
      </c>
      <c r="X4501">
        <v>9933.73</v>
      </c>
      <c r="Y4501">
        <v>1940.28</v>
      </c>
      <c r="Z4501">
        <v>14313.03</v>
      </c>
    </row>
    <row r="4502" spans="2:26" x14ac:dyDescent="0.25">
      <c r="B4502">
        <v>41683</v>
      </c>
      <c r="C4502">
        <v>369.15</v>
      </c>
      <c r="D4502">
        <v>4.3151000000000002</v>
      </c>
      <c r="E4502">
        <v>98.48</v>
      </c>
      <c r="F4502">
        <v>94.862200000000001</v>
      </c>
      <c r="G4502">
        <v>80.322999999999993</v>
      </c>
      <c r="H4502">
        <v>1066.7</v>
      </c>
      <c r="I4502">
        <v>1.3681000000000001</v>
      </c>
      <c r="J4502">
        <v>6.0636000000000001</v>
      </c>
      <c r="K4502">
        <v>442.87799999999999</v>
      </c>
      <c r="L4502" t="str">
        <v>#N/A N/A</v>
      </c>
      <c r="M4502" t="str">
        <v>#N/A N/A</v>
      </c>
      <c r="N4502">
        <v>1302.92</v>
      </c>
      <c r="O4502">
        <v>5.2229999999999999</v>
      </c>
      <c r="P4502">
        <v>19.8</v>
      </c>
      <c r="Q4502">
        <v>3.91</v>
      </c>
      <c r="R4502">
        <v>1.1200000000000001</v>
      </c>
      <c r="S4502">
        <v>1.56</v>
      </c>
      <c r="T4502">
        <v>1.5</v>
      </c>
      <c r="U4502">
        <v>1097</v>
      </c>
      <c r="V4502">
        <v>1829.83</v>
      </c>
      <c r="W4502">
        <v>4240.67</v>
      </c>
      <c r="X4502">
        <v>9872.7099999999991</v>
      </c>
      <c r="Y4502">
        <v>1926.96</v>
      </c>
      <c r="Z4502">
        <v>14534.74</v>
      </c>
    </row>
    <row r="4503" spans="2:26" x14ac:dyDescent="0.25">
      <c r="B4503">
        <v>41682</v>
      </c>
      <c r="C4503">
        <v>363.05</v>
      </c>
      <c r="D4503">
        <v>4.2595000000000001</v>
      </c>
      <c r="E4503">
        <v>98.48</v>
      </c>
      <c r="F4503">
        <v>95.028199999999998</v>
      </c>
      <c r="G4503">
        <v>80.679000000000002</v>
      </c>
      <c r="H4503">
        <v>1062.7</v>
      </c>
      <c r="I4503">
        <v>1.3593</v>
      </c>
      <c r="J4503">
        <v>6.0618999999999996</v>
      </c>
      <c r="K4503">
        <v>438.50319999999999</v>
      </c>
      <c r="L4503" t="str">
        <v>#N/A N/A</v>
      </c>
      <c r="M4503" t="str">
        <v>#N/A N/A</v>
      </c>
      <c r="N4503">
        <v>1291.1500000000001</v>
      </c>
      <c r="O4503">
        <v>4.8220000000000001</v>
      </c>
      <c r="P4503">
        <v>19.8</v>
      </c>
      <c r="Q4503">
        <v>3.86</v>
      </c>
      <c r="R4503">
        <v>1.1200000000000001</v>
      </c>
      <c r="S4503">
        <v>1.56</v>
      </c>
      <c r="T4503">
        <v>1.5</v>
      </c>
      <c r="U4503">
        <v>1085</v>
      </c>
      <c r="V4503">
        <v>1819.26</v>
      </c>
      <c r="W4503">
        <v>4201.29</v>
      </c>
      <c r="X4503">
        <v>9996.76</v>
      </c>
      <c r="Y4503">
        <v>1935.84</v>
      </c>
      <c r="Z4503">
        <v>14800.06</v>
      </c>
    </row>
    <row r="4504" spans="2:26" x14ac:dyDescent="0.25">
      <c r="B4504">
        <v>41681</v>
      </c>
      <c r="C4504">
        <v>367.12</v>
      </c>
      <c r="D4504">
        <v>4.3067000000000002</v>
      </c>
      <c r="E4504">
        <v>98.47</v>
      </c>
      <c r="F4504">
        <v>95.212000000000003</v>
      </c>
      <c r="G4504">
        <v>80.638000000000005</v>
      </c>
      <c r="H4504">
        <v>1070.8499999999999</v>
      </c>
      <c r="I4504">
        <v>1.3637999999999999</v>
      </c>
      <c r="J4504">
        <v>6.0609000000000002</v>
      </c>
      <c r="K4504">
        <v>444.0521</v>
      </c>
      <c r="L4504" t="str">
        <v>#N/A N/A</v>
      </c>
      <c r="M4504" t="str">
        <v>#N/A N/A</v>
      </c>
      <c r="N4504">
        <v>1291.3599999999999</v>
      </c>
      <c r="O4504">
        <v>4.8239999999999998</v>
      </c>
      <c r="P4504">
        <v>19.8</v>
      </c>
      <c r="Q4504">
        <v>3.92</v>
      </c>
      <c r="R4504">
        <v>1.1399999999999999</v>
      </c>
      <c r="S4504">
        <v>1.58</v>
      </c>
      <c r="T4504">
        <v>1.52</v>
      </c>
      <c r="U4504">
        <v>1091</v>
      </c>
      <c r="V4504">
        <v>1819.75</v>
      </c>
      <c r="W4504">
        <v>4191.05</v>
      </c>
      <c r="X4504">
        <v>9856.85</v>
      </c>
      <c r="Y4504">
        <v>1932.06</v>
      </c>
      <c r="Z4504">
        <v>14718.34</v>
      </c>
    </row>
    <row r="4505" spans="2:26" x14ac:dyDescent="0.25">
      <c r="B4505">
        <v>41680</v>
      </c>
      <c r="C4505">
        <v>372.37</v>
      </c>
      <c r="D4505">
        <v>4.3833000000000002</v>
      </c>
      <c r="E4505">
        <v>98.47</v>
      </c>
      <c r="F4505">
        <v>95.459299999999999</v>
      </c>
      <c r="G4505">
        <v>80.641999999999996</v>
      </c>
      <c r="H4505">
        <v>1071.23</v>
      </c>
      <c r="I4505">
        <v>1.3646</v>
      </c>
      <c r="J4505">
        <v>6.06</v>
      </c>
      <c r="K4505">
        <v>445.57479999999998</v>
      </c>
      <c r="L4505" t="str">
        <v>#N/A N/A</v>
      </c>
      <c r="M4505" t="str">
        <v>#N/A N/A</v>
      </c>
      <c r="N4505">
        <v>1274.78</v>
      </c>
      <c r="O4505">
        <v>4.5789999999999997</v>
      </c>
      <c r="P4505">
        <v>19.8</v>
      </c>
      <c r="Q4505">
        <v>4.01</v>
      </c>
      <c r="R4505">
        <v>1.1499999999999999</v>
      </c>
      <c r="S4505">
        <v>1.59</v>
      </c>
      <c r="T4505">
        <v>1.53</v>
      </c>
      <c r="U4505">
        <v>1096</v>
      </c>
      <c r="V4505">
        <v>1799.84</v>
      </c>
      <c r="W4505">
        <v>4148.17</v>
      </c>
      <c r="X4505">
        <v>9613.77</v>
      </c>
      <c r="Y4505">
        <v>1923.3</v>
      </c>
      <c r="Z4505">
        <v>14718.34</v>
      </c>
    </row>
    <row r="4506" spans="2:26" x14ac:dyDescent="0.25">
      <c r="B4506">
        <v>41679</v>
      </c>
      <c r="C4506">
        <v>370</v>
      </c>
      <c r="D4506">
        <v>4.4234</v>
      </c>
      <c r="E4506">
        <v>98.49</v>
      </c>
      <c r="F4506">
        <v>95.437399999999997</v>
      </c>
      <c r="G4506">
        <v>80.691000000000003</v>
      </c>
      <c r="H4506">
        <v>1074.32</v>
      </c>
      <c r="I4506">
        <v>1.3634999999999999</v>
      </c>
      <c r="J4506">
        <v>6.0633999999999997</v>
      </c>
      <c r="K4506">
        <v>451.31470000000002</v>
      </c>
      <c r="L4506" t="str">
        <v>#N/A N/A</v>
      </c>
      <c r="M4506" t="str">
        <v>#N/A N/A</v>
      </c>
      <c r="N4506">
        <v>1267.27</v>
      </c>
      <c r="O4506">
        <v>4.7750000000000004</v>
      </c>
      <c r="P4506">
        <v>19.8</v>
      </c>
      <c r="Q4506">
        <v>4.04</v>
      </c>
      <c r="R4506">
        <v>1.1499999999999999</v>
      </c>
      <c r="S4506">
        <v>1.59</v>
      </c>
      <c r="T4506">
        <v>1.54</v>
      </c>
      <c r="U4506">
        <v>1091</v>
      </c>
      <c r="V4506">
        <v>1797.02</v>
      </c>
      <c r="W4506">
        <v>4125.8599999999997</v>
      </c>
      <c r="X4506">
        <v>9645.39</v>
      </c>
      <c r="Y4506">
        <v>1922.5</v>
      </c>
      <c r="Z4506">
        <v>14462.41</v>
      </c>
    </row>
    <row r="4507" spans="2:26" x14ac:dyDescent="0.25">
      <c r="B4507">
        <v>41678</v>
      </c>
      <c r="C4507">
        <v>370</v>
      </c>
      <c r="D4507">
        <v>4.4234</v>
      </c>
      <c r="E4507">
        <v>98.49</v>
      </c>
      <c r="F4507">
        <v>95.437399999999997</v>
      </c>
      <c r="G4507">
        <v>80.691000000000003</v>
      </c>
      <c r="H4507">
        <v>1074.32</v>
      </c>
      <c r="I4507">
        <v>1.3634999999999999</v>
      </c>
      <c r="J4507">
        <v>6.0633999999999997</v>
      </c>
      <c r="K4507">
        <v>451.31470000000002</v>
      </c>
      <c r="L4507" t="str">
        <v>#N/A N/A</v>
      </c>
      <c r="M4507" t="str">
        <v>#N/A N/A</v>
      </c>
      <c r="N4507">
        <v>1267.27</v>
      </c>
      <c r="O4507">
        <v>4.7750000000000004</v>
      </c>
      <c r="P4507">
        <v>19.8</v>
      </c>
      <c r="Q4507">
        <v>4.04</v>
      </c>
      <c r="R4507">
        <v>1.1499999999999999</v>
      </c>
      <c r="S4507">
        <v>1.59</v>
      </c>
      <c r="T4507">
        <v>1.54</v>
      </c>
      <c r="U4507">
        <v>1091</v>
      </c>
      <c r="V4507">
        <v>1797.02</v>
      </c>
      <c r="W4507">
        <v>4125.8599999999997</v>
      </c>
      <c r="X4507">
        <v>9645.39</v>
      </c>
      <c r="Y4507">
        <v>1922.5</v>
      </c>
      <c r="Z4507">
        <v>14462.41</v>
      </c>
    </row>
    <row r="4508" spans="2:26" x14ac:dyDescent="0.25">
      <c r="B4508">
        <v>41677</v>
      </c>
      <c r="C4508">
        <v>370</v>
      </c>
      <c r="D4508">
        <v>4.4234</v>
      </c>
      <c r="E4508">
        <v>98.49</v>
      </c>
      <c r="F4508">
        <v>95.437399999999997</v>
      </c>
      <c r="G4508">
        <v>80.691000000000003</v>
      </c>
      <c r="H4508">
        <v>1074.32</v>
      </c>
      <c r="I4508">
        <v>1.3634999999999999</v>
      </c>
      <c r="J4508">
        <v>6.0633999999999997</v>
      </c>
      <c r="K4508">
        <v>451.31470000000002</v>
      </c>
      <c r="L4508" t="str">
        <v>#N/A N/A</v>
      </c>
      <c r="M4508" t="str">
        <v>#N/A N/A</v>
      </c>
      <c r="N4508">
        <v>1267.27</v>
      </c>
      <c r="O4508">
        <v>4.7750000000000004</v>
      </c>
      <c r="P4508">
        <v>19.8</v>
      </c>
      <c r="Q4508">
        <v>4.04</v>
      </c>
      <c r="R4508">
        <v>1.1499999999999999</v>
      </c>
      <c r="S4508">
        <v>1.59</v>
      </c>
      <c r="T4508">
        <v>1.54</v>
      </c>
      <c r="U4508">
        <v>1091</v>
      </c>
      <c r="V4508">
        <v>1797.02</v>
      </c>
      <c r="W4508">
        <v>4125.8599999999997</v>
      </c>
      <c r="X4508">
        <v>9645.39</v>
      </c>
      <c r="Y4508">
        <v>1922.5</v>
      </c>
      <c r="Z4508">
        <v>14462.41</v>
      </c>
    </row>
    <row r="4509" spans="2:26" x14ac:dyDescent="0.25">
      <c r="B4509">
        <v>41676</v>
      </c>
      <c r="C4509">
        <v>374.9</v>
      </c>
      <c r="D4509">
        <v>4.4153000000000002</v>
      </c>
      <c r="E4509">
        <v>98.48</v>
      </c>
      <c r="F4509">
        <v>95.355900000000005</v>
      </c>
      <c r="G4509">
        <v>80.906000000000006</v>
      </c>
      <c r="H4509">
        <v>1078.98</v>
      </c>
      <c r="I4509">
        <v>1.359</v>
      </c>
      <c r="J4509">
        <v>6.0598000000000001</v>
      </c>
      <c r="K4509">
        <v>451.29329999999999</v>
      </c>
      <c r="L4509" t="str">
        <v>#N/A N/A</v>
      </c>
      <c r="M4509" t="str">
        <v>#N/A N/A</v>
      </c>
      <c r="N4509">
        <v>1258.2</v>
      </c>
      <c r="O4509">
        <v>4.931</v>
      </c>
      <c r="P4509">
        <v>19.8</v>
      </c>
      <c r="Q4509">
        <v>4.0199999999999996</v>
      </c>
      <c r="R4509">
        <v>1.1599999999999999</v>
      </c>
      <c r="S4509">
        <v>1.6</v>
      </c>
      <c r="T4509">
        <v>1.53</v>
      </c>
      <c r="U4509">
        <v>1092</v>
      </c>
      <c r="V4509">
        <v>1773.43</v>
      </c>
      <c r="W4509">
        <v>4057.12</v>
      </c>
      <c r="X4509">
        <v>9537.7099999999991</v>
      </c>
      <c r="Y4509">
        <v>1907.89</v>
      </c>
      <c r="Z4509">
        <v>14155.12</v>
      </c>
    </row>
    <row r="4510" spans="2:26" x14ac:dyDescent="0.25">
      <c r="B4510">
        <v>41675</v>
      </c>
      <c r="C4510">
        <v>378.81</v>
      </c>
      <c r="D4510">
        <v>4.4800000000000004</v>
      </c>
      <c r="E4510">
        <v>98.47</v>
      </c>
      <c r="F4510">
        <v>95.330799999999996</v>
      </c>
      <c r="G4510">
        <v>81.036000000000001</v>
      </c>
      <c r="H4510">
        <v>1076.8499999999999</v>
      </c>
      <c r="I4510">
        <v>1.3532999999999999</v>
      </c>
      <c r="J4510">
        <v>6.0598000000000001</v>
      </c>
      <c r="K4510">
        <v>449.43720000000002</v>
      </c>
      <c r="L4510" t="str">
        <v>#N/A N/A</v>
      </c>
      <c r="M4510" t="str">
        <v>#N/A N/A</v>
      </c>
      <c r="N4510">
        <v>1257.92</v>
      </c>
      <c r="O4510">
        <v>5.03</v>
      </c>
      <c r="P4510">
        <v>19.8</v>
      </c>
      <c r="Q4510">
        <v>4.09</v>
      </c>
      <c r="R4510">
        <v>1.18</v>
      </c>
      <c r="S4510">
        <v>1.62</v>
      </c>
      <c r="T4510">
        <v>1.56</v>
      </c>
      <c r="U4510">
        <v>1086</v>
      </c>
      <c r="V4510">
        <v>1751.64</v>
      </c>
      <c r="W4510">
        <v>4011.55</v>
      </c>
      <c r="X4510">
        <v>9470.6200000000008</v>
      </c>
      <c r="Y4510">
        <v>1891.32</v>
      </c>
      <c r="Z4510">
        <v>14180.38</v>
      </c>
    </row>
    <row r="4511" spans="2:26" x14ac:dyDescent="0.25">
      <c r="B4511">
        <v>41674</v>
      </c>
      <c r="C4511">
        <v>384.46</v>
      </c>
      <c r="D4511">
        <v>4.5339</v>
      </c>
      <c r="E4511">
        <v>98.51</v>
      </c>
      <c r="F4511">
        <v>95.331299999999999</v>
      </c>
      <c r="G4511">
        <v>81.120999999999995</v>
      </c>
      <c r="H4511">
        <v>1083.8</v>
      </c>
      <c r="I4511">
        <v>1.3519000000000001</v>
      </c>
      <c r="J4511">
        <v>6.0598000000000001</v>
      </c>
      <c r="K4511">
        <v>447.74250000000001</v>
      </c>
      <c r="L4511" t="str">
        <v>#N/A N/A</v>
      </c>
      <c r="M4511" t="str">
        <v>#N/A N/A</v>
      </c>
      <c r="N4511">
        <v>1254.6500000000001</v>
      </c>
      <c r="O4511">
        <v>5.375</v>
      </c>
      <c r="P4511">
        <v>19.8</v>
      </c>
      <c r="Q4511">
        <v>4.1399999999999997</v>
      </c>
      <c r="R4511">
        <v>1.18</v>
      </c>
      <c r="S4511">
        <v>1.62</v>
      </c>
      <c r="T4511">
        <v>1.69</v>
      </c>
      <c r="U4511">
        <v>1084</v>
      </c>
      <c r="V4511">
        <v>1755.2</v>
      </c>
      <c r="W4511">
        <v>4031.52</v>
      </c>
      <c r="X4511">
        <v>9509.65</v>
      </c>
      <c r="Y4511">
        <v>1886.85</v>
      </c>
      <c r="Z4511">
        <v>14008.47</v>
      </c>
    </row>
    <row r="4512" spans="2:26" x14ac:dyDescent="0.25">
      <c r="B4512">
        <v>41673</v>
      </c>
      <c r="C4512">
        <v>396.51</v>
      </c>
      <c r="D4512">
        <v>4.5307000000000004</v>
      </c>
      <c r="E4512">
        <v>98.56</v>
      </c>
      <c r="F4512">
        <v>95.375299999999996</v>
      </c>
      <c r="G4512">
        <v>81.009</v>
      </c>
      <c r="H4512">
        <v>1084.45</v>
      </c>
      <c r="I4512">
        <v>1.3525</v>
      </c>
      <c r="J4512">
        <v>6.0598000000000001</v>
      </c>
      <c r="K4512">
        <v>447.29489999999998</v>
      </c>
      <c r="L4512" t="str">
        <v>#N/A N/A</v>
      </c>
      <c r="M4512" t="str">
        <v>#N/A N/A</v>
      </c>
      <c r="N4512">
        <v>1257.6500000000001</v>
      </c>
      <c r="O4512">
        <v>4.9050000000000002</v>
      </c>
      <c r="P4512">
        <v>19.8</v>
      </c>
      <c r="Q4512">
        <v>4.13</v>
      </c>
      <c r="R4512">
        <v>1.17</v>
      </c>
      <c r="S4512">
        <v>1.62</v>
      </c>
      <c r="T4512">
        <v>1.69</v>
      </c>
      <c r="U4512">
        <v>1093</v>
      </c>
      <c r="V4512">
        <v>1741.89</v>
      </c>
      <c r="W4512">
        <v>3996.96</v>
      </c>
      <c r="X4512">
        <v>9818.36</v>
      </c>
      <c r="Y4512">
        <v>1919.96</v>
      </c>
      <c r="Z4512">
        <v>14619.13</v>
      </c>
    </row>
    <row r="4513" spans="2:26" x14ac:dyDescent="0.25">
      <c r="B4513">
        <v>41672</v>
      </c>
      <c r="C4513">
        <v>389.86</v>
      </c>
      <c r="D4513">
        <v>4.4466999999999999</v>
      </c>
      <c r="E4513">
        <v>98.58</v>
      </c>
      <c r="F4513">
        <v>95.341800000000006</v>
      </c>
      <c r="G4513">
        <v>81.311000000000007</v>
      </c>
      <c r="H4513">
        <v>1070.3</v>
      </c>
      <c r="I4513">
        <v>1.3486</v>
      </c>
      <c r="J4513">
        <v>6.0598000000000001</v>
      </c>
      <c r="K4513">
        <v>448.06299999999999</v>
      </c>
      <c r="L4513" t="str">
        <v>#N/A N/A</v>
      </c>
      <c r="M4513" t="str">
        <v>#N/A N/A</v>
      </c>
      <c r="N4513">
        <v>1244.55</v>
      </c>
      <c r="O4513">
        <v>4.9429999999999996</v>
      </c>
      <c r="P4513">
        <v>19.8</v>
      </c>
      <c r="Q4513">
        <v>4.04</v>
      </c>
      <c r="R4513">
        <v>1.1599999999999999</v>
      </c>
      <c r="S4513">
        <v>1.61</v>
      </c>
      <c r="T4513">
        <v>1.69</v>
      </c>
      <c r="U4513">
        <v>1110</v>
      </c>
      <c r="V4513">
        <v>1782.59</v>
      </c>
      <c r="W4513">
        <v>4103.88</v>
      </c>
      <c r="X4513">
        <v>9818.36</v>
      </c>
      <c r="Y4513">
        <v>1941.15</v>
      </c>
      <c r="Z4513">
        <v>14914.53</v>
      </c>
    </row>
    <row r="4514" spans="2:26" x14ac:dyDescent="0.25">
      <c r="B4514">
        <v>41671</v>
      </c>
      <c r="C4514">
        <v>389.86</v>
      </c>
      <c r="D4514">
        <v>4.4466999999999999</v>
      </c>
      <c r="E4514">
        <v>98.58</v>
      </c>
      <c r="F4514">
        <v>95.341800000000006</v>
      </c>
      <c r="G4514">
        <v>81.311000000000007</v>
      </c>
      <c r="H4514">
        <v>1070.3</v>
      </c>
      <c r="I4514">
        <v>1.3486</v>
      </c>
      <c r="J4514">
        <v>6.0598000000000001</v>
      </c>
      <c r="K4514">
        <v>448.06299999999999</v>
      </c>
      <c r="L4514" t="str">
        <v>#N/A N/A</v>
      </c>
      <c r="M4514" t="str">
        <v>#N/A N/A</v>
      </c>
      <c r="N4514">
        <v>1244.55</v>
      </c>
      <c r="O4514">
        <v>4.9429999999999996</v>
      </c>
      <c r="P4514">
        <v>19.8</v>
      </c>
      <c r="Q4514">
        <v>4.04</v>
      </c>
      <c r="R4514">
        <v>1.1599999999999999</v>
      </c>
      <c r="S4514">
        <v>1.61</v>
      </c>
      <c r="T4514">
        <v>1.69</v>
      </c>
      <c r="U4514">
        <v>1110</v>
      </c>
      <c r="V4514">
        <v>1782.59</v>
      </c>
      <c r="W4514">
        <v>4103.88</v>
      </c>
      <c r="X4514">
        <v>9818.36</v>
      </c>
      <c r="Y4514">
        <v>1941.15</v>
      </c>
      <c r="Z4514">
        <v>14914.53</v>
      </c>
    </row>
    <row r="4515" spans="2:26" x14ac:dyDescent="0.25">
      <c r="B4515">
        <v>41670</v>
      </c>
      <c r="C4515">
        <v>389.86</v>
      </c>
      <c r="D4515">
        <v>4.4466999999999999</v>
      </c>
      <c r="E4515">
        <v>98.58</v>
      </c>
      <c r="F4515">
        <v>95.341800000000006</v>
      </c>
      <c r="G4515">
        <v>81.311000000000007</v>
      </c>
      <c r="H4515">
        <v>1070.3</v>
      </c>
      <c r="I4515">
        <v>1.3486</v>
      </c>
      <c r="J4515">
        <v>6.0598000000000001</v>
      </c>
      <c r="K4515">
        <v>448.06299999999999</v>
      </c>
      <c r="L4515" t="str">
        <v>#N/A N/A</v>
      </c>
      <c r="M4515" t="str">
        <v>#N/A N/A</v>
      </c>
      <c r="N4515">
        <v>1244.55</v>
      </c>
      <c r="O4515">
        <v>4.9429999999999996</v>
      </c>
      <c r="P4515">
        <v>19.8</v>
      </c>
      <c r="Q4515">
        <v>4.04</v>
      </c>
      <c r="R4515">
        <v>1.1599999999999999</v>
      </c>
      <c r="S4515">
        <v>1.61</v>
      </c>
      <c r="T4515">
        <v>1.69</v>
      </c>
      <c r="U4515">
        <v>1110</v>
      </c>
      <c r="V4515">
        <v>1782.59</v>
      </c>
      <c r="W4515">
        <v>4103.88</v>
      </c>
      <c r="X4515">
        <v>9818.36</v>
      </c>
      <c r="Y4515">
        <v>1941.15</v>
      </c>
      <c r="Z4515">
        <v>14914.53</v>
      </c>
    </row>
    <row r="4516" spans="2:26" x14ac:dyDescent="0.25">
      <c r="B4516">
        <v>41669</v>
      </c>
      <c r="C4516">
        <v>376.79</v>
      </c>
      <c r="D4516">
        <v>4.3754999999999997</v>
      </c>
      <c r="E4516">
        <v>98.59</v>
      </c>
      <c r="F4516">
        <v>95.408900000000003</v>
      </c>
      <c r="G4516">
        <v>81.084999999999994</v>
      </c>
      <c r="H4516">
        <v>1070.3</v>
      </c>
      <c r="I4516">
        <v>1.3554999999999999</v>
      </c>
      <c r="J4516">
        <v>6.0598000000000001</v>
      </c>
      <c r="K4516">
        <v>448.452</v>
      </c>
      <c r="L4516" t="str">
        <v>#N/A N/A</v>
      </c>
      <c r="M4516" t="str">
        <v>#N/A N/A</v>
      </c>
      <c r="N4516">
        <v>1243.78</v>
      </c>
      <c r="O4516">
        <v>5.0110000000000001</v>
      </c>
      <c r="P4516">
        <v>19.8</v>
      </c>
      <c r="Q4516">
        <v>3.98</v>
      </c>
      <c r="R4516">
        <v>1.1599999999999999</v>
      </c>
      <c r="S4516">
        <v>1.6</v>
      </c>
      <c r="T4516">
        <v>1.68</v>
      </c>
      <c r="U4516">
        <v>1127</v>
      </c>
      <c r="V4516">
        <v>1794.19</v>
      </c>
      <c r="W4516">
        <v>4123.13</v>
      </c>
      <c r="X4516">
        <v>9818.36</v>
      </c>
      <c r="Y4516">
        <v>1941.15</v>
      </c>
      <c r="Z4516">
        <v>15007.06</v>
      </c>
    </row>
    <row r="4517" spans="2:26" x14ac:dyDescent="0.25">
      <c r="B4517">
        <v>41668</v>
      </c>
      <c r="C4517">
        <v>374.63</v>
      </c>
      <c r="D4517">
        <v>4.3787000000000003</v>
      </c>
      <c r="E4517">
        <v>98.59</v>
      </c>
      <c r="F4517">
        <v>95.431200000000004</v>
      </c>
      <c r="G4517">
        <v>80.504999999999995</v>
      </c>
      <c r="H4517">
        <v>1070.3</v>
      </c>
      <c r="I4517">
        <v>1.3663000000000001</v>
      </c>
      <c r="J4517">
        <v>6.0557999999999996</v>
      </c>
      <c r="K4517">
        <v>442.81439999999998</v>
      </c>
      <c r="L4517" t="str">
        <v>#N/A N/A</v>
      </c>
      <c r="M4517" t="str">
        <v>#N/A N/A</v>
      </c>
      <c r="N4517">
        <v>1267.3399999999999</v>
      </c>
      <c r="O4517">
        <v>5.5570000000000004</v>
      </c>
      <c r="P4517">
        <v>19.8</v>
      </c>
      <c r="Q4517">
        <v>4.04</v>
      </c>
      <c r="R4517">
        <v>1.1599999999999999</v>
      </c>
      <c r="S4517">
        <v>1.6</v>
      </c>
      <c r="T4517">
        <v>1.7</v>
      </c>
      <c r="U4517">
        <v>1148</v>
      </c>
      <c r="V4517">
        <v>1774.2</v>
      </c>
      <c r="W4517">
        <v>4051.43</v>
      </c>
      <c r="X4517">
        <v>9898.02</v>
      </c>
      <c r="Y4517">
        <v>1941.15</v>
      </c>
      <c r="Z4517">
        <v>15383.91</v>
      </c>
    </row>
    <row r="4518" spans="2:26" x14ac:dyDescent="0.25">
      <c r="B4518">
        <v>41667</v>
      </c>
      <c r="C4518">
        <v>363.9</v>
      </c>
      <c r="D4518">
        <v>4.3178000000000001</v>
      </c>
      <c r="E4518">
        <v>98.61</v>
      </c>
      <c r="F4518">
        <v>95.4208</v>
      </c>
      <c r="G4518">
        <v>80.567999999999998</v>
      </c>
      <c r="H4518">
        <v>1081.1500000000001</v>
      </c>
      <c r="I4518">
        <v>1.3671</v>
      </c>
      <c r="J4518">
        <v>6.0507999999999997</v>
      </c>
      <c r="K4518">
        <v>444.3845</v>
      </c>
      <c r="L4518" t="str">
        <v>#N/A N/A</v>
      </c>
      <c r="M4518" t="str">
        <v>#N/A N/A</v>
      </c>
      <c r="N4518">
        <v>1256.83</v>
      </c>
      <c r="O4518">
        <v>5.0330000000000004</v>
      </c>
      <c r="P4518">
        <v>19.8</v>
      </c>
      <c r="Q4518">
        <v>3.97</v>
      </c>
      <c r="R4518">
        <v>1.1599999999999999</v>
      </c>
      <c r="S4518">
        <v>1.6</v>
      </c>
      <c r="T4518">
        <v>1.7</v>
      </c>
      <c r="U4518">
        <v>1177</v>
      </c>
      <c r="V4518">
        <v>1792.5</v>
      </c>
      <c r="W4518">
        <v>4097.96</v>
      </c>
      <c r="X4518">
        <v>9763.9699999999993</v>
      </c>
      <c r="Y4518">
        <v>1916.93</v>
      </c>
      <c r="Z4518">
        <v>14980.16</v>
      </c>
    </row>
    <row r="4519" spans="2:26" x14ac:dyDescent="0.25">
      <c r="B4519">
        <v>41666</v>
      </c>
      <c r="C4519">
        <v>366.41</v>
      </c>
      <c r="D4519">
        <v>4.3224</v>
      </c>
      <c r="E4519">
        <v>98.63</v>
      </c>
      <c r="F4519">
        <v>95.435699999999997</v>
      </c>
      <c r="G4519">
        <v>80.524000000000001</v>
      </c>
      <c r="H4519">
        <v>1083.6500000000001</v>
      </c>
      <c r="I4519">
        <v>1.3673</v>
      </c>
      <c r="J4519">
        <v>6.048</v>
      </c>
      <c r="K4519">
        <v>445.78390000000002</v>
      </c>
      <c r="L4519" t="str">
        <v>#N/A N/A</v>
      </c>
      <c r="M4519" t="str">
        <v>#N/A N/A</v>
      </c>
      <c r="N4519">
        <v>1257.1099999999999</v>
      </c>
      <c r="O4519">
        <v>4.8470000000000004</v>
      </c>
      <c r="P4519">
        <v>19.8</v>
      </c>
      <c r="Q4519">
        <v>3.96</v>
      </c>
      <c r="R4519">
        <v>1.1599999999999999</v>
      </c>
      <c r="S4519">
        <v>1.61</v>
      </c>
      <c r="T4519">
        <v>1.69</v>
      </c>
      <c r="U4519">
        <v>1217</v>
      </c>
      <c r="V4519">
        <v>1781.56</v>
      </c>
      <c r="W4519">
        <v>4083.61</v>
      </c>
      <c r="X4519">
        <v>9792.58</v>
      </c>
      <c r="Y4519">
        <v>1910.34</v>
      </c>
      <c r="Z4519">
        <v>15005.73</v>
      </c>
    </row>
    <row r="4520" spans="2:26" x14ac:dyDescent="0.25">
      <c r="B4520">
        <v>41665</v>
      </c>
      <c r="C4520">
        <v>367.56</v>
      </c>
      <c r="D4520">
        <v>4.2794999999999996</v>
      </c>
      <c r="E4520">
        <v>98.64</v>
      </c>
      <c r="F4520">
        <v>95.456699999999998</v>
      </c>
      <c r="G4520">
        <v>80.457999999999998</v>
      </c>
      <c r="H4520">
        <v>1080.3800000000001</v>
      </c>
      <c r="I4520">
        <v>1.3677999999999999</v>
      </c>
      <c r="J4520">
        <v>6.0484</v>
      </c>
      <c r="K4520">
        <v>452.64159999999998</v>
      </c>
      <c r="L4520" t="str">
        <v>#N/A N/A</v>
      </c>
      <c r="M4520" t="str">
        <v>#N/A N/A</v>
      </c>
      <c r="N4520">
        <v>1270.06</v>
      </c>
      <c r="O4520">
        <v>5.1820000000000004</v>
      </c>
      <c r="P4520">
        <v>19.8</v>
      </c>
      <c r="Q4520">
        <v>3.95</v>
      </c>
      <c r="R4520">
        <v>1.1599999999999999</v>
      </c>
      <c r="S4520">
        <v>1.61</v>
      </c>
      <c r="T4520">
        <v>1.69</v>
      </c>
      <c r="U4520">
        <v>1246</v>
      </c>
      <c r="V4520">
        <v>1790.29</v>
      </c>
      <c r="W4520">
        <v>4128.17</v>
      </c>
      <c r="X4520">
        <v>10014.02</v>
      </c>
      <c r="Y4520">
        <v>1940.56</v>
      </c>
      <c r="Z4520">
        <v>15391.56</v>
      </c>
    </row>
    <row r="4521" spans="2:26" x14ac:dyDescent="0.25">
      <c r="B4521">
        <v>41664</v>
      </c>
      <c r="C4521">
        <v>367.56</v>
      </c>
      <c r="D4521">
        <v>4.2794999999999996</v>
      </c>
      <c r="E4521">
        <v>98.64</v>
      </c>
      <c r="F4521">
        <v>95.456699999999998</v>
      </c>
      <c r="G4521">
        <v>80.457999999999998</v>
      </c>
      <c r="H4521">
        <v>1080.3800000000001</v>
      </c>
      <c r="I4521">
        <v>1.3677999999999999</v>
      </c>
      <c r="J4521">
        <v>6.0484</v>
      </c>
      <c r="K4521">
        <v>452.64159999999998</v>
      </c>
      <c r="L4521" t="str">
        <v>#N/A N/A</v>
      </c>
      <c r="M4521" t="str">
        <v>#N/A N/A</v>
      </c>
      <c r="N4521">
        <v>1270.06</v>
      </c>
      <c r="O4521">
        <v>5.1820000000000004</v>
      </c>
      <c r="P4521">
        <v>19.8</v>
      </c>
      <c r="Q4521">
        <v>3.95</v>
      </c>
      <c r="R4521">
        <v>1.1599999999999999</v>
      </c>
      <c r="S4521">
        <v>1.61</v>
      </c>
      <c r="T4521">
        <v>1.69</v>
      </c>
      <c r="U4521">
        <v>1246</v>
      </c>
      <c r="V4521">
        <v>1790.29</v>
      </c>
      <c r="W4521">
        <v>4128.17</v>
      </c>
      <c r="X4521">
        <v>10014.02</v>
      </c>
      <c r="Y4521">
        <v>1940.56</v>
      </c>
      <c r="Z4521">
        <v>15391.56</v>
      </c>
    </row>
    <row r="4522" spans="2:26" x14ac:dyDescent="0.25">
      <c r="B4522">
        <v>41663</v>
      </c>
      <c r="C4522">
        <v>367.56</v>
      </c>
      <c r="D4522">
        <v>4.2794999999999996</v>
      </c>
      <c r="E4522">
        <v>98.64</v>
      </c>
      <c r="F4522">
        <v>95.456699999999998</v>
      </c>
      <c r="G4522">
        <v>80.457999999999998</v>
      </c>
      <c r="H4522">
        <v>1080.3800000000001</v>
      </c>
      <c r="I4522">
        <v>1.3677999999999999</v>
      </c>
      <c r="J4522">
        <v>6.0484</v>
      </c>
      <c r="K4522">
        <v>452.64159999999998</v>
      </c>
      <c r="L4522" t="str">
        <v>#N/A N/A</v>
      </c>
      <c r="M4522" t="str">
        <v>#N/A N/A</v>
      </c>
      <c r="N4522">
        <v>1270.06</v>
      </c>
      <c r="O4522">
        <v>5.1820000000000004</v>
      </c>
      <c r="P4522">
        <v>19.8</v>
      </c>
      <c r="Q4522">
        <v>3.95</v>
      </c>
      <c r="R4522">
        <v>1.1599999999999999</v>
      </c>
      <c r="S4522">
        <v>1.61</v>
      </c>
      <c r="T4522">
        <v>1.69</v>
      </c>
      <c r="U4522">
        <v>1246</v>
      </c>
      <c r="V4522">
        <v>1790.29</v>
      </c>
      <c r="W4522">
        <v>4128.17</v>
      </c>
      <c r="X4522">
        <v>10014.02</v>
      </c>
      <c r="Y4522">
        <v>1940.56</v>
      </c>
      <c r="Z4522">
        <v>15391.56</v>
      </c>
    </row>
    <row r="4523" spans="2:26" x14ac:dyDescent="0.25">
      <c r="B4523">
        <v>41662</v>
      </c>
      <c r="C4523">
        <v>358.06</v>
      </c>
      <c r="D4523">
        <v>4.1266999999999996</v>
      </c>
      <c r="E4523">
        <v>98.67</v>
      </c>
      <c r="F4523">
        <v>95.5535</v>
      </c>
      <c r="G4523">
        <v>80.438000000000002</v>
      </c>
      <c r="H4523">
        <v>1073.8499999999999</v>
      </c>
      <c r="I4523">
        <v>1.3695999999999999</v>
      </c>
      <c r="J4523">
        <v>6.0517000000000003</v>
      </c>
      <c r="K4523">
        <v>449.43869999999998</v>
      </c>
      <c r="L4523" t="str">
        <v>#N/A N/A</v>
      </c>
      <c r="M4523" t="str">
        <v>#N/A N/A</v>
      </c>
      <c r="N4523">
        <v>1264.1300000000001</v>
      </c>
      <c r="O4523">
        <v>4.7300000000000004</v>
      </c>
      <c r="P4523">
        <v>19.8</v>
      </c>
      <c r="Q4523">
        <v>3.79</v>
      </c>
      <c r="R4523">
        <v>1.1299999999999999</v>
      </c>
      <c r="S4523">
        <v>1.57</v>
      </c>
      <c r="T4523">
        <v>1.69</v>
      </c>
      <c r="U4523">
        <v>1271</v>
      </c>
      <c r="V4523">
        <v>1828.46</v>
      </c>
      <c r="W4523">
        <v>4218.88</v>
      </c>
      <c r="X4523">
        <v>10109.49</v>
      </c>
      <c r="Y4523">
        <v>1947.59</v>
      </c>
      <c r="Z4523">
        <v>15695.89</v>
      </c>
    </row>
    <row r="4524" spans="2:26" x14ac:dyDescent="0.25">
      <c r="B4524">
        <v>41661</v>
      </c>
      <c r="C4524">
        <v>342.33</v>
      </c>
      <c r="D4524">
        <v>4.0164</v>
      </c>
      <c r="E4524">
        <v>98.67</v>
      </c>
      <c r="F4524">
        <v>95.563900000000004</v>
      </c>
      <c r="G4524">
        <v>81.167000000000002</v>
      </c>
      <c r="H4524">
        <v>1067.1300000000001</v>
      </c>
      <c r="I4524">
        <v>1.3547</v>
      </c>
      <c r="J4524">
        <v>6.0513000000000003</v>
      </c>
      <c r="K4524">
        <v>449.86419999999998</v>
      </c>
      <c r="L4524" t="str">
        <v>#N/A N/A</v>
      </c>
      <c r="M4524" t="str">
        <v>#N/A N/A</v>
      </c>
      <c r="N4524">
        <v>1237.1500000000001</v>
      </c>
      <c r="O4524">
        <v>4.6890000000000001</v>
      </c>
      <c r="P4524">
        <v>19.8</v>
      </c>
      <c r="Q4524">
        <v>3.68</v>
      </c>
      <c r="R4524">
        <v>1.1100000000000001</v>
      </c>
      <c r="S4524">
        <v>1.55</v>
      </c>
      <c r="T4524">
        <v>1.69</v>
      </c>
      <c r="U4524">
        <v>1322</v>
      </c>
      <c r="V4524">
        <v>1844.86</v>
      </c>
      <c r="W4524">
        <v>4243</v>
      </c>
      <c r="X4524">
        <v>10326.73</v>
      </c>
      <c r="Y4524">
        <v>1970.42</v>
      </c>
      <c r="Z4524">
        <v>15820.96</v>
      </c>
    </row>
    <row r="4525" spans="2:26" x14ac:dyDescent="0.25">
      <c r="B4525">
        <v>41660</v>
      </c>
      <c r="C4525">
        <v>340.89</v>
      </c>
      <c r="D4525">
        <v>4.0324</v>
      </c>
      <c r="E4525">
        <v>98.67</v>
      </c>
      <c r="F4525">
        <v>95.501400000000004</v>
      </c>
      <c r="G4525">
        <v>81.097999999999999</v>
      </c>
      <c r="H4525">
        <v>1065.3</v>
      </c>
      <c r="I4525">
        <v>1.3561000000000001</v>
      </c>
      <c r="J4525">
        <v>6.0503999999999998</v>
      </c>
      <c r="K4525">
        <v>453.18040000000002</v>
      </c>
      <c r="L4525" t="str">
        <v>#N/A N/A</v>
      </c>
      <c r="M4525" t="str">
        <v>#N/A N/A</v>
      </c>
      <c r="N4525">
        <v>1241.4100000000001</v>
      </c>
      <c r="O4525">
        <v>4.431</v>
      </c>
      <c r="P4525">
        <v>19.8</v>
      </c>
      <c r="Q4525">
        <v>3.71</v>
      </c>
      <c r="R4525">
        <v>1.1100000000000001</v>
      </c>
      <c r="S4525">
        <v>1.55</v>
      </c>
      <c r="T4525">
        <v>1.7</v>
      </c>
      <c r="U4525">
        <v>1369</v>
      </c>
      <c r="V4525">
        <v>1843.8</v>
      </c>
      <c r="W4525">
        <v>4225.76</v>
      </c>
      <c r="X4525">
        <v>10218.41</v>
      </c>
      <c r="Y4525">
        <v>1963.89</v>
      </c>
      <c r="Z4525">
        <v>15795.96</v>
      </c>
    </row>
    <row r="4526" spans="2:26" x14ac:dyDescent="0.25">
      <c r="B4526">
        <v>41659</v>
      </c>
      <c r="C4526">
        <v>340.06</v>
      </c>
      <c r="D4526">
        <v>4.0472999999999999</v>
      </c>
      <c r="E4526">
        <v>98.65</v>
      </c>
      <c r="F4526">
        <v>95.443200000000004</v>
      </c>
      <c r="G4526">
        <v>81.224999999999994</v>
      </c>
      <c r="H4526">
        <v>1063.55</v>
      </c>
      <c r="I4526">
        <v>1.3552</v>
      </c>
      <c r="J4526">
        <v>6.0526</v>
      </c>
      <c r="K4526">
        <v>453.98750000000001</v>
      </c>
      <c r="L4526" t="str">
        <v>#N/A N/A</v>
      </c>
      <c r="M4526" t="str">
        <v>#N/A N/A</v>
      </c>
      <c r="N4526">
        <v>1254.3499999999999</v>
      </c>
      <c r="O4526">
        <v>4.3259999999999996</v>
      </c>
      <c r="P4526">
        <v>19.8</v>
      </c>
      <c r="Q4526">
        <v>3.73</v>
      </c>
      <c r="R4526">
        <v>1.1100000000000001</v>
      </c>
      <c r="S4526">
        <v>1.55</v>
      </c>
      <c r="T4526">
        <v>1.71</v>
      </c>
      <c r="U4526">
        <v>1428</v>
      </c>
      <c r="V4526">
        <v>1838.7</v>
      </c>
      <c r="W4526">
        <v>4197.58</v>
      </c>
      <c r="X4526">
        <v>10040.16</v>
      </c>
      <c r="Y4526">
        <v>1953.78</v>
      </c>
      <c r="Z4526">
        <v>15641.68</v>
      </c>
    </row>
    <row r="4527" spans="2:26" x14ac:dyDescent="0.25">
      <c r="B4527">
        <v>41658</v>
      </c>
      <c r="C4527">
        <v>340.06</v>
      </c>
      <c r="D4527">
        <v>4.0495999999999999</v>
      </c>
      <c r="E4527">
        <v>98.63</v>
      </c>
      <c r="F4527">
        <v>95.556299999999993</v>
      </c>
      <c r="G4527">
        <v>81.224999999999994</v>
      </c>
      <c r="H4527">
        <v>1059.6500000000001</v>
      </c>
      <c r="I4527">
        <v>1.3541000000000001</v>
      </c>
      <c r="J4527">
        <v>6.0495999999999999</v>
      </c>
      <c r="K4527">
        <v>451.89449999999999</v>
      </c>
      <c r="L4527" t="str">
        <v>#N/A N/A</v>
      </c>
      <c r="M4527" t="str">
        <v>#N/A N/A</v>
      </c>
      <c r="N4527">
        <v>1254.05</v>
      </c>
      <c r="O4527">
        <v>4.3259999999999996</v>
      </c>
      <c r="P4527">
        <v>19.8</v>
      </c>
      <c r="Q4527">
        <v>3.73</v>
      </c>
      <c r="R4527">
        <v>1.1100000000000001</v>
      </c>
      <c r="S4527">
        <v>1.55</v>
      </c>
      <c r="T4527">
        <v>1.71</v>
      </c>
      <c r="U4527">
        <v>1421</v>
      </c>
      <c r="V4527">
        <v>1838.7</v>
      </c>
      <c r="W4527">
        <v>4197.58</v>
      </c>
      <c r="X4527">
        <v>10167.280000000001</v>
      </c>
      <c r="Y4527">
        <v>1944.48</v>
      </c>
      <c r="Z4527">
        <v>15734.46</v>
      </c>
    </row>
    <row r="4528" spans="2:26" x14ac:dyDescent="0.25">
      <c r="B4528">
        <v>41657</v>
      </c>
      <c r="C4528">
        <v>340.06</v>
      </c>
      <c r="D4528">
        <v>4.0495999999999999</v>
      </c>
      <c r="E4528">
        <v>98.63</v>
      </c>
      <c r="F4528">
        <v>95.556299999999993</v>
      </c>
      <c r="G4528">
        <v>81.224999999999994</v>
      </c>
      <c r="H4528">
        <v>1059.6500000000001</v>
      </c>
      <c r="I4528">
        <v>1.3541000000000001</v>
      </c>
      <c r="J4528">
        <v>6.0495999999999999</v>
      </c>
      <c r="K4528">
        <v>451.89449999999999</v>
      </c>
      <c r="L4528" t="str">
        <v>#N/A N/A</v>
      </c>
      <c r="M4528" t="str">
        <v>#N/A N/A</v>
      </c>
      <c r="N4528">
        <v>1254.05</v>
      </c>
      <c r="O4528">
        <v>4.3259999999999996</v>
      </c>
      <c r="P4528">
        <v>19.8</v>
      </c>
      <c r="Q4528">
        <v>3.73</v>
      </c>
      <c r="R4528">
        <v>1.1100000000000001</v>
      </c>
      <c r="S4528">
        <v>1.55</v>
      </c>
      <c r="T4528">
        <v>1.71</v>
      </c>
      <c r="U4528">
        <v>1421</v>
      </c>
      <c r="V4528">
        <v>1838.7</v>
      </c>
      <c r="W4528">
        <v>4197.58</v>
      </c>
      <c r="X4528">
        <v>10167.280000000001</v>
      </c>
      <c r="Y4528">
        <v>1944.48</v>
      </c>
      <c r="Z4528">
        <v>15734.46</v>
      </c>
    </row>
    <row r="4529" spans="2:26" x14ac:dyDescent="0.25">
      <c r="B4529">
        <v>41656</v>
      </c>
      <c r="C4529">
        <v>340.06</v>
      </c>
      <c r="D4529">
        <v>4.0495999999999999</v>
      </c>
      <c r="E4529">
        <v>98.63</v>
      </c>
      <c r="F4529">
        <v>95.556299999999993</v>
      </c>
      <c r="G4529">
        <v>81.224999999999994</v>
      </c>
      <c r="H4529">
        <v>1059.6500000000001</v>
      </c>
      <c r="I4529">
        <v>1.3541000000000001</v>
      </c>
      <c r="J4529">
        <v>6.0495999999999999</v>
      </c>
      <c r="K4529">
        <v>451.89449999999999</v>
      </c>
      <c r="L4529" t="str">
        <v>#N/A N/A</v>
      </c>
      <c r="M4529" t="str">
        <v>#N/A N/A</v>
      </c>
      <c r="N4529">
        <v>1254.05</v>
      </c>
      <c r="O4529">
        <v>4.3259999999999996</v>
      </c>
      <c r="P4529">
        <v>19.8</v>
      </c>
      <c r="Q4529">
        <v>3.73</v>
      </c>
      <c r="R4529">
        <v>1.1100000000000001</v>
      </c>
      <c r="S4529">
        <v>1.55</v>
      </c>
      <c r="T4529">
        <v>1.71</v>
      </c>
      <c r="U4529">
        <v>1421</v>
      </c>
      <c r="V4529">
        <v>1838.7</v>
      </c>
      <c r="W4529">
        <v>4197.58</v>
      </c>
      <c r="X4529">
        <v>10167.280000000001</v>
      </c>
      <c r="Y4529">
        <v>1944.48</v>
      </c>
      <c r="Z4529">
        <v>15734.46</v>
      </c>
    </row>
    <row r="4530" spans="2:26" x14ac:dyDescent="0.25">
      <c r="B4530">
        <v>41655</v>
      </c>
      <c r="C4530">
        <v>337.5</v>
      </c>
      <c r="D4530">
        <v>4.0488999999999997</v>
      </c>
      <c r="E4530">
        <v>98.6</v>
      </c>
      <c r="F4530">
        <v>95.529700000000005</v>
      </c>
      <c r="G4530">
        <v>80.91</v>
      </c>
      <c r="H4530">
        <v>1063.3499999999999</v>
      </c>
      <c r="I4530">
        <v>1.3620000000000001</v>
      </c>
      <c r="J4530">
        <v>6.0561999999999996</v>
      </c>
      <c r="K4530">
        <v>449.90170000000001</v>
      </c>
      <c r="L4530" t="str">
        <v>#N/A N/A</v>
      </c>
      <c r="M4530" t="str">
        <v>#N/A N/A</v>
      </c>
      <c r="N4530">
        <v>1242.3900000000001</v>
      </c>
      <c r="O4530">
        <v>4.3819999999999997</v>
      </c>
      <c r="P4530">
        <v>19.8</v>
      </c>
      <c r="Q4530">
        <v>3.73</v>
      </c>
      <c r="R4530">
        <v>1.1100000000000001</v>
      </c>
      <c r="S4530">
        <v>1.54</v>
      </c>
      <c r="T4530">
        <v>1.71</v>
      </c>
      <c r="U4530">
        <v>1398</v>
      </c>
      <c r="V4530">
        <v>1845.89</v>
      </c>
      <c r="W4530">
        <v>4218.6899999999996</v>
      </c>
      <c r="X4530">
        <v>10187.52</v>
      </c>
      <c r="Y4530">
        <v>1957.32</v>
      </c>
      <c r="Z4530">
        <v>15747.2</v>
      </c>
    </row>
    <row r="4531" spans="2:26" x14ac:dyDescent="0.25">
      <c r="B4531">
        <v>41654</v>
      </c>
      <c r="C4531">
        <v>333.19</v>
      </c>
      <c r="D4531">
        <v>4.0269000000000004</v>
      </c>
      <c r="E4531">
        <v>98.58</v>
      </c>
      <c r="F4531">
        <v>95.523099999999999</v>
      </c>
      <c r="G4531">
        <v>81.027000000000001</v>
      </c>
      <c r="H4531">
        <v>1062.5999999999999</v>
      </c>
      <c r="I4531">
        <v>1.3605</v>
      </c>
      <c r="J4531">
        <v>6.0460000000000003</v>
      </c>
      <c r="K4531">
        <v>453.35239999999999</v>
      </c>
      <c r="L4531" t="str">
        <v>#N/A N/A</v>
      </c>
      <c r="M4531" t="str">
        <v>#N/A N/A</v>
      </c>
      <c r="N4531">
        <v>1241.8800000000001</v>
      </c>
      <c r="O4531">
        <v>4.3250000000000002</v>
      </c>
      <c r="P4531">
        <v>19.8</v>
      </c>
      <c r="Q4531">
        <v>3.72</v>
      </c>
      <c r="R4531">
        <v>1.1100000000000001</v>
      </c>
      <c r="S4531">
        <v>1.54</v>
      </c>
      <c r="T4531">
        <v>1.71</v>
      </c>
      <c r="U4531">
        <v>1374</v>
      </c>
      <c r="V4531">
        <v>1848.38</v>
      </c>
      <c r="W4531">
        <v>4214.88</v>
      </c>
      <c r="X4531">
        <v>10201.790000000001</v>
      </c>
      <c r="Y4531">
        <v>1953.28</v>
      </c>
      <c r="Z4531">
        <v>15808.73</v>
      </c>
    </row>
    <row r="4532" spans="2:26" x14ac:dyDescent="0.25">
      <c r="B4532">
        <v>41653</v>
      </c>
      <c r="C4532">
        <v>337.86</v>
      </c>
      <c r="D4532">
        <v>4.0834999999999999</v>
      </c>
      <c r="E4532">
        <v>98.57</v>
      </c>
      <c r="F4532">
        <v>95.501599999999996</v>
      </c>
      <c r="G4532">
        <v>80.662000000000006</v>
      </c>
      <c r="H4532">
        <v>1059.1500000000001</v>
      </c>
      <c r="I4532">
        <v>1.3678999999999999</v>
      </c>
      <c r="J4532">
        <v>6.0408999999999997</v>
      </c>
      <c r="K4532">
        <v>450.20190000000002</v>
      </c>
      <c r="L4532" t="str">
        <v>#N/A N/A</v>
      </c>
      <c r="M4532" t="str">
        <v>#N/A N/A</v>
      </c>
      <c r="N4532">
        <v>1245.19</v>
      </c>
      <c r="O4532">
        <v>4.3689999999999998</v>
      </c>
      <c r="P4532">
        <v>19.8</v>
      </c>
      <c r="Q4532">
        <v>3.78</v>
      </c>
      <c r="R4532">
        <v>1.1200000000000001</v>
      </c>
      <c r="S4532">
        <v>1.55</v>
      </c>
      <c r="T4532">
        <v>1.72</v>
      </c>
      <c r="U4532">
        <v>1370</v>
      </c>
      <c r="V4532">
        <v>1838.88</v>
      </c>
      <c r="W4532">
        <v>4183.0200000000004</v>
      </c>
      <c r="X4532">
        <v>10149.219999999999</v>
      </c>
      <c r="Y4532">
        <v>1946.07</v>
      </c>
      <c r="Z4532">
        <v>15422.4</v>
      </c>
    </row>
    <row r="4533" spans="2:26" x14ac:dyDescent="0.25">
      <c r="B4533">
        <v>41652</v>
      </c>
      <c r="C4533">
        <v>342.34</v>
      </c>
      <c r="D4533">
        <v>4.1100000000000003</v>
      </c>
      <c r="E4533">
        <v>98.56</v>
      </c>
      <c r="F4533">
        <v>95.488500000000002</v>
      </c>
      <c r="G4533">
        <v>80.513000000000005</v>
      </c>
      <c r="H4533">
        <v>1056.8</v>
      </c>
      <c r="I4533">
        <v>1.3671</v>
      </c>
      <c r="J4533">
        <v>6.0437000000000003</v>
      </c>
      <c r="K4533">
        <v>448.37900000000002</v>
      </c>
      <c r="L4533" t="str">
        <v>#N/A N/A</v>
      </c>
      <c r="M4533" t="str">
        <v>#N/A N/A</v>
      </c>
      <c r="N4533">
        <v>1253.31</v>
      </c>
      <c r="O4533">
        <v>4.274</v>
      </c>
      <c r="P4533">
        <v>19.8</v>
      </c>
      <c r="Q4533">
        <v>3.82</v>
      </c>
      <c r="R4533">
        <v>1.1200000000000001</v>
      </c>
      <c r="S4533">
        <v>1.54</v>
      </c>
      <c r="T4533">
        <v>1.73</v>
      </c>
      <c r="U4533">
        <v>1395</v>
      </c>
      <c r="V4533">
        <v>1819.2</v>
      </c>
      <c r="W4533">
        <v>4113.3100000000004</v>
      </c>
      <c r="X4533">
        <v>10182.459999999999</v>
      </c>
      <c r="Y4533">
        <v>1948.92</v>
      </c>
      <c r="Z4533">
        <v>15912.06</v>
      </c>
    </row>
    <row r="4534" spans="2:26" x14ac:dyDescent="0.25">
      <c r="B4534">
        <v>41651</v>
      </c>
      <c r="C4534">
        <v>339.53</v>
      </c>
      <c r="D4534">
        <v>4.0869</v>
      </c>
      <c r="E4534">
        <v>98.56</v>
      </c>
      <c r="F4534">
        <v>95.479299999999995</v>
      </c>
      <c r="G4534">
        <v>80.658000000000001</v>
      </c>
      <c r="H4534">
        <v>1061.3499999999999</v>
      </c>
      <c r="I4534">
        <v>1.367</v>
      </c>
      <c r="J4534">
        <v>6.0519999999999996</v>
      </c>
      <c r="K4534">
        <v>448.3827</v>
      </c>
      <c r="L4534" t="str">
        <v>#N/A N/A</v>
      </c>
      <c r="M4534" t="str">
        <v>#N/A N/A</v>
      </c>
      <c r="N4534">
        <v>1248.5</v>
      </c>
      <c r="O4534">
        <v>4.0529999999999999</v>
      </c>
      <c r="P4534">
        <v>19.8</v>
      </c>
      <c r="Q4534">
        <v>3.79</v>
      </c>
      <c r="R4534">
        <v>1.1200000000000001</v>
      </c>
      <c r="S4534">
        <v>1.54</v>
      </c>
      <c r="T4534">
        <v>1.74</v>
      </c>
      <c r="U4534">
        <v>1512</v>
      </c>
      <c r="V4534">
        <v>1842.37</v>
      </c>
      <c r="W4534">
        <v>4174.67</v>
      </c>
      <c r="X4534">
        <v>10164.68</v>
      </c>
      <c r="Y4534">
        <v>1938.54</v>
      </c>
      <c r="Z4534">
        <v>15912.06</v>
      </c>
    </row>
    <row r="4535" spans="2:26" x14ac:dyDescent="0.25">
      <c r="B4535">
        <v>41650</v>
      </c>
      <c r="C4535">
        <v>339.53</v>
      </c>
      <c r="D4535">
        <v>4.0869</v>
      </c>
      <c r="E4535">
        <v>98.56</v>
      </c>
      <c r="F4535">
        <v>95.479299999999995</v>
      </c>
      <c r="G4535">
        <v>80.658000000000001</v>
      </c>
      <c r="H4535">
        <v>1061.3499999999999</v>
      </c>
      <c r="I4535">
        <v>1.367</v>
      </c>
      <c r="J4535">
        <v>6.0519999999999996</v>
      </c>
      <c r="K4535">
        <v>448.3827</v>
      </c>
      <c r="L4535" t="str">
        <v>#N/A N/A</v>
      </c>
      <c r="M4535" t="str">
        <v>#N/A N/A</v>
      </c>
      <c r="N4535">
        <v>1248.5</v>
      </c>
      <c r="O4535">
        <v>4.0529999999999999</v>
      </c>
      <c r="P4535">
        <v>19.8</v>
      </c>
      <c r="Q4535">
        <v>3.79</v>
      </c>
      <c r="R4535">
        <v>1.1200000000000001</v>
      </c>
      <c r="S4535">
        <v>1.54</v>
      </c>
      <c r="T4535">
        <v>1.74</v>
      </c>
      <c r="U4535">
        <v>1512</v>
      </c>
      <c r="V4535">
        <v>1842.37</v>
      </c>
      <c r="W4535">
        <v>4174.67</v>
      </c>
      <c r="X4535">
        <v>10164.68</v>
      </c>
      <c r="Y4535">
        <v>1938.54</v>
      </c>
      <c r="Z4535">
        <v>15912.06</v>
      </c>
    </row>
    <row r="4536" spans="2:26" x14ac:dyDescent="0.25">
      <c r="B4536">
        <v>41649</v>
      </c>
      <c r="C4536">
        <v>339.53</v>
      </c>
      <c r="D4536">
        <v>4.0869</v>
      </c>
      <c r="E4536">
        <v>98.56</v>
      </c>
      <c r="F4536">
        <v>95.479299999999995</v>
      </c>
      <c r="G4536">
        <v>80.658000000000001</v>
      </c>
      <c r="H4536">
        <v>1061.3499999999999</v>
      </c>
      <c r="I4536">
        <v>1.367</v>
      </c>
      <c r="J4536">
        <v>6.0519999999999996</v>
      </c>
      <c r="K4536">
        <v>448.3827</v>
      </c>
      <c r="L4536" t="str">
        <v>#N/A N/A</v>
      </c>
      <c r="M4536" t="str">
        <v>#N/A N/A</v>
      </c>
      <c r="N4536">
        <v>1248.5</v>
      </c>
      <c r="O4536">
        <v>4.0529999999999999</v>
      </c>
      <c r="P4536">
        <v>19.8</v>
      </c>
      <c r="Q4536">
        <v>3.79</v>
      </c>
      <c r="R4536">
        <v>1.1200000000000001</v>
      </c>
      <c r="S4536">
        <v>1.54</v>
      </c>
      <c r="T4536">
        <v>1.74</v>
      </c>
      <c r="U4536">
        <v>1512</v>
      </c>
      <c r="V4536">
        <v>1842.37</v>
      </c>
      <c r="W4536">
        <v>4174.67</v>
      </c>
      <c r="X4536">
        <v>10164.68</v>
      </c>
      <c r="Y4536">
        <v>1938.54</v>
      </c>
      <c r="Z4536">
        <v>15912.06</v>
      </c>
    </row>
    <row r="4537" spans="2:26" x14ac:dyDescent="0.25">
      <c r="B4537">
        <v>41648</v>
      </c>
      <c r="C4537">
        <v>332.36</v>
      </c>
      <c r="D4537">
        <v>4.0115999999999996</v>
      </c>
      <c r="E4537">
        <v>98.54</v>
      </c>
      <c r="F4537">
        <v>95.436000000000007</v>
      </c>
      <c r="G4537">
        <v>81.004999999999995</v>
      </c>
      <c r="H4537">
        <v>1062.68</v>
      </c>
      <c r="I4537">
        <v>1.3608</v>
      </c>
      <c r="J4537">
        <v>6.0553999999999997</v>
      </c>
      <c r="K4537">
        <v>443.43400000000003</v>
      </c>
      <c r="L4537" t="str">
        <v>#N/A N/A</v>
      </c>
      <c r="M4537" t="str">
        <v>#N/A N/A</v>
      </c>
      <c r="N4537">
        <v>1227.98</v>
      </c>
      <c r="O4537">
        <v>4.0049999999999999</v>
      </c>
      <c r="P4537">
        <v>19.8</v>
      </c>
      <c r="Q4537">
        <v>3.71</v>
      </c>
      <c r="R4537">
        <v>1.1100000000000001</v>
      </c>
      <c r="S4537">
        <v>1.52</v>
      </c>
      <c r="T4537">
        <v>1.72</v>
      </c>
      <c r="U4537">
        <v>1706</v>
      </c>
      <c r="V4537">
        <v>1838.13</v>
      </c>
      <c r="W4537">
        <v>4156.1899999999996</v>
      </c>
      <c r="X4537">
        <v>10152.82</v>
      </c>
      <c r="Y4537">
        <v>1946.11</v>
      </c>
      <c r="Z4537">
        <v>15880.33</v>
      </c>
    </row>
    <row r="4538" spans="2:26" x14ac:dyDescent="0.25">
      <c r="B4538">
        <v>41647</v>
      </c>
      <c r="C4538">
        <v>330.73</v>
      </c>
      <c r="D4538">
        <v>3.9969999999999999</v>
      </c>
      <c r="E4538">
        <v>98.5</v>
      </c>
      <c r="F4538">
        <v>95.395499999999998</v>
      </c>
      <c r="G4538">
        <v>81.022000000000006</v>
      </c>
      <c r="H4538">
        <v>1064.6300000000001</v>
      </c>
      <c r="I4538">
        <v>1.3575999999999999</v>
      </c>
      <c r="J4538">
        <v>6.0513000000000003</v>
      </c>
      <c r="K4538">
        <v>446.78179999999998</v>
      </c>
      <c r="L4538" t="str">
        <v>#N/A N/A</v>
      </c>
      <c r="M4538" t="str">
        <v>#N/A N/A</v>
      </c>
      <c r="N4538">
        <v>1225.99</v>
      </c>
      <c r="O4538">
        <v>4.2160000000000002</v>
      </c>
      <c r="P4538">
        <v>19.8</v>
      </c>
      <c r="Q4538">
        <v>3.69</v>
      </c>
      <c r="R4538">
        <v>1.1200000000000001</v>
      </c>
      <c r="S4538">
        <v>1.52</v>
      </c>
      <c r="T4538">
        <v>1.71</v>
      </c>
      <c r="U4538">
        <v>1826</v>
      </c>
      <c r="V4538">
        <v>1837.49</v>
      </c>
      <c r="W4538">
        <v>4165.6099999999997</v>
      </c>
      <c r="X4538">
        <v>10329.82</v>
      </c>
      <c r="Y4538">
        <v>1958.96</v>
      </c>
      <c r="Z4538">
        <v>16121.45</v>
      </c>
    </row>
    <row r="4539" spans="2:26" x14ac:dyDescent="0.25">
      <c r="B4539">
        <v>41646</v>
      </c>
      <c r="C4539">
        <v>333.06</v>
      </c>
      <c r="D4539">
        <v>4.0511999999999997</v>
      </c>
      <c r="E4539">
        <v>98.47</v>
      </c>
      <c r="F4539">
        <v>95.3523</v>
      </c>
      <c r="G4539">
        <v>80.832999999999998</v>
      </c>
      <c r="H4539">
        <v>1068.3499999999999</v>
      </c>
      <c r="I4539">
        <v>1.3615999999999999</v>
      </c>
      <c r="J4539">
        <v>6.0511999999999997</v>
      </c>
      <c r="K4539">
        <v>451.0077</v>
      </c>
      <c r="L4539" t="str">
        <v>#N/A N/A</v>
      </c>
      <c r="M4539" t="str">
        <v>#N/A N/A</v>
      </c>
      <c r="N4539">
        <v>1232.08</v>
      </c>
      <c r="O4539">
        <v>4.2990000000000004</v>
      </c>
      <c r="P4539">
        <v>19.8</v>
      </c>
      <c r="Q4539">
        <v>3.77</v>
      </c>
      <c r="R4539">
        <v>1.1200000000000001</v>
      </c>
      <c r="S4539">
        <v>1.51</v>
      </c>
      <c r="T4539">
        <v>1.74</v>
      </c>
      <c r="U4539">
        <v>1876</v>
      </c>
      <c r="V4539">
        <v>1837.88</v>
      </c>
      <c r="W4539">
        <v>4153.18</v>
      </c>
      <c r="X4539">
        <v>10236.120000000001</v>
      </c>
      <c r="Y4539">
        <v>1959.44</v>
      </c>
      <c r="Z4539">
        <v>15814.37</v>
      </c>
    </row>
    <row r="4540" spans="2:26" x14ac:dyDescent="0.25">
      <c r="B4540">
        <v>41645</v>
      </c>
      <c r="C4540">
        <v>330.32</v>
      </c>
      <c r="D4540">
        <v>4.0701999999999998</v>
      </c>
      <c r="E4540">
        <v>98.42</v>
      </c>
      <c r="F4540">
        <v>95.3279</v>
      </c>
      <c r="G4540">
        <v>80.652000000000001</v>
      </c>
      <c r="H4540">
        <v>1065.3</v>
      </c>
      <c r="I4540">
        <v>1.3629</v>
      </c>
      <c r="J4540">
        <v>6.0523999999999996</v>
      </c>
      <c r="K4540">
        <v>448.24740000000003</v>
      </c>
      <c r="L4540" t="str">
        <v>#N/A N/A</v>
      </c>
      <c r="M4540" t="str">
        <v>#N/A N/A</v>
      </c>
      <c r="N4540">
        <v>1238.06</v>
      </c>
      <c r="O4540">
        <v>4.306</v>
      </c>
      <c r="P4540">
        <v>19.8</v>
      </c>
      <c r="Q4540">
        <v>3.78</v>
      </c>
      <c r="R4540">
        <v>1.1200000000000001</v>
      </c>
      <c r="S4540">
        <v>1.5</v>
      </c>
      <c r="T4540">
        <v>1.74</v>
      </c>
      <c r="U4540">
        <v>1951</v>
      </c>
      <c r="V4540">
        <v>1826.77</v>
      </c>
      <c r="W4540">
        <v>4113.68</v>
      </c>
      <c r="X4540">
        <v>10290.549999999999</v>
      </c>
      <c r="Y4540">
        <v>1953.28</v>
      </c>
      <c r="Z4540">
        <v>15908.88</v>
      </c>
    </row>
    <row r="4541" spans="2:26" x14ac:dyDescent="0.25">
      <c r="B4541">
        <v>41644</v>
      </c>
      <c r="C4541">
        <v>328.51</v>
      </c>
      <c r="D4541">
        <v>4.0938999999999997</v>
      </c>
      <c r="E4541">
        <v>98.33</v>
      </c>
      <c r="F4541">
        <v>95.292500000000004</v>
      </c>
      <c r="G4541">
        <v>80.790999999999997</v>
      </c>
      <c r="H4541">
        <v>1055.25</v>
      </c>
      <c r="I4541">
        <v>1.3589</v>
      </c>
      <c r="J4541">
        <v>6.0517000000000003</v>
      </c>
      <c r="K4541">
        <v>443.24540000000002</v>
      </c>
      <c r="L4541" t="str">
        <v>#N/A N/A</v>
      </c>
      <c r="M4541" t="str">
        <v>#N/A N/A</v>
      </c>
      <c r="N4541">
        <v>1236.97</v>
      </c>
      <c r="O4541">
        <v>4.3040000000000003</v>
      </c>
      <c r="P4541">
        <v>19.8</v>
      </c>
      <c r="Q4541">
        <v>3.8</v>
      </c>
      <c r="R4541">
        <v>1.1200000000000001</v>
      </c>
      <c r="S4541">
        <v>1.51</v>
      </c>
      <c r="T4541">
        <v>1.74</v>
      </c>
      <c r="U4541">
        <v>2036</v>
      </c>
      <c r="V4541">
        <v>1831.37</v>
      </c>
      <c r="W4541">
        <v>4131.91</v>
      </c>
      <c r="X4541">
        <v>10436.76</v>
      </c>
      <c r="Y4541">
        <v>1946.14</v>
      </c>
      <c r="Z4541">
        <v>16291.31</v>
      </c>
    </row>
    <row r="4542" spans="2:26" x14ac:dyDescent="0.25">
      <c r="B4542">
        <v>41643</v>
      </c>
      <c r="C4542">
        <v>328.51</v>
      </c>
      <c r="D4542">
        <v>4.0938999999999997</v>
      </c>
      <c r="E4542">
        <v>98.33</v>
      </c>
      <c r="F4542">
        <v>95.292500000000004</v>
      </c>
      <c r="G4542">
        <v>80.790999999999997</v>
      </c>
      <c r="H4542">
        <v>1055.25</v>
      </c>
      <c r="I4542">
        <v>1.3589</v>
      </c>
      <c r="J4542">
        <v>6.0517000000000003</v>
      </c>
      <c r="K4542">
        <v>443.24540000000002</v>
      </c>
      <c r="L4542" t="str">
        <v>#N/A N/A</v>
      </c>
      <c r="M4542" t="str">
        <v>#N/A N/A</v>
      </c>
      <c r="N4542">
        <v>1236.97</v>
      </c>
      <c r="O4542">
        <v>4.3040000000000003</v>
      </c>
      <c r="P4542">
        <v>19.8</v>
      </c>
      <c r="Q4542">
        <v>3.8</v>
      </c>
      <c r="R4542">
        <v>1.1200000000000001</v>
      </c>
      <c r="S4542">
        <v>1.51</v>
      </c>
      <c r="T4542">
        <v>1.74</v>
      </c>
      <c r="U4542">
        <v>2036</v>
      </c>
      <c r="V4542">
        <v>1831.37</v>
      </c>
      <c r="W4542">
        <v>4131.91</v>
      </c>
      <c r="X4542">
        <v>10436.76</v>
      </c>
      <c r="Y4542">
        <v>1946.14</v>
      </c>
      <c r="Z4542">
        <v>16291.31</v>
      </c>
    </row>
    <row r="4543" spans="2:26" x14ac:dyDescent="0.25">
      <c r="B4543">
        <v>41642</v>
      </c>
      <c r="C4543">
        <v>328.51</v>
      </c>
      <c r="D4543">
        <v>4.0938999999999997</v>
      </c>
      <c r="E4543">
        <v>98.33</v>
      </c>
      <c r="F4543">
        <v>95.292500000000004</v>
      </c>
      <c r="G4543">
        <v>80.790999999999997</v>
      </c>
      <c r="H4543">
        <v>1055.25</v>
      </c>
      <c r="I4543">
        <v>1.3589</v>
      </c>
      <c r="J4543">
        <v>6.0517000000000003</v>
      </c>
      <c r="K4543">
        <v>443.24540000000002</v>
      </c>
      <c r="L4543" t="str">
        <v>#N/A N/A</v>
      </c>
      <c r="M4543" t="str">
        <v>#N/A N/A</v>
      </c>
      <c r="N4543">
        <v>1236.97</v>
      </c>
      <c r="O4543">
        <v>4.3040000000000003</v>
      </c>
      <c r="P4543">
        <v>19.8</v>
      </c>
      <c r="Q4543">
        <v>3.8</v>
      </c>
      <c r="R4543">
        <v>1.1200000000000001</v>
      </c>
      <c r="S4543">
        <v>1.51</v>
      </c>
      <c r="T4543">
        <v>1.74</v>
      </c>
      <c r="U4543">
        <v>2036</v>
      </c>
      <c r="V4543">
        <v>1831.37</v>
      </c>
      <c r="W4543">
        <v>4131.91</v>
      </c>
      <c r="X4543">
        <v>10436.76</v>
      </c>
      <c r="Y4543">
        <v>1946.14</v>
      </c>
      <c r="Z4543">
        <v>16291.31</v>
      </c>
    </row>
    <row r="4544" spans="2:26" x14ac:dyDescent="0.25">
      <c r="B4544">
        <v>41641</v>
      </c>
      <c r="C4544">
        <v>331.17</v>
      </c>
      <c r="D4544">
        <v>4.1117999999999997</v>
      </c>
      <c r="E4544">
        <v>98.31</v>
      </c>
      <c r="F4544">
        <v>95.292900000000003</v>
      </c>
      <c r="G4544">
        <v>80.63</v>
      </c>
      <c r="H4544">
        <v>1050.32</v>
      </c>
      <c r="I4544">
        <v>1.3672</v>
      </c>
      <c r="J4544">
        <v>6.0506000000000002</v>
      </c>
      <c r="K4544">
        <v>438.78649999999999</v>
      </c>
      <c r="L4544" t="str">
        <v>#N/A N/A</v>
      </c>
      <c r="M4544" t="str">
        <v>#N/A N/A</v>
      </c>
      <c r="N4544">
        <v>1224.5999999999999</v>
      </c>
      <c r="O4544">
        <v>4.3209999999999997</v>
      </c>
      <c r="P4544">
        <v>19.8</v>
      </c>
      <c r="Q4544">
        <v>3.82</v>
      </c>
      <c r="R4544">
        <v>1.1299999999999999</v>
      </c>
      <c r="S4544">
        <v>1.52</v>
      </c>
      <c r="T4544">
        <v>1.74</v>
      </c>
      <c r="U4544">
        <v>2113</v>
      </c>
      <c r="V4544">
        <v>1831.98</v>
      </c>
      <c r="W4544">
        <v>4143.07</v>
      </c>
      <c r="X4544">
        <v>10709.34</v>
      </c>
      <c r="Y4544">
        <v>1967.19</v>
      </c>
      <c r="Z4544">
        <v>16291.31</v>
      </c>
    </row>
    <row r="4545" spans="2:26" x14ac:dyDescent="0.25">
      <c r="B4545">
        <v>41640</v>
      </c>
      <c r="C4545">
        <v>327.18</v>
      </c>
      <c r="D4545">
        <v>4.1121999999999996</v>
      </c>
      <c r="E4545">
        <v>98.29</v>
      </c>
      <c r="F4545">
        <v>95.274199999999993</v>
      </c>
      <c r="G4545">
        <v>80.108000000000004</v>
      </c>
      <c r="H4545">
        <v>1055.45</v>
      </c>
      <c r="I4545">
        <v>1.3763000000000001</v>
      </c>
      <c r="J4545">
        <v>6.0540000000000003</v>
      </c>
      <c r="K4545">
        <v>446.99650000000003</v>
      </c>
      <c r="L4545" t="str">
        <v>#N/A N/A</v>
      </c>
      <c r="M4545" t="str">
        <v>#N/A N/A</v>
      </c>
      <c r="N4545">
        <v>1205.9000000000001</v>
      </c>
      <c r="O4545">
        <v>4.2300000000000004</v>
      </c>
      <c r="P4545">
        <v>19.8</v>
      </c>
      <c r="Q4545">
        <v>3.82</v>
      </c>
      <c r="R4545">
        <v>1.1399999999999999</v>
      </c>
      <c r="S4545">
        <v>1.52</v>
      </c>
      <c r="T4545">
        <v>1.77</v>
      </c>
      <c r="U4545">
        <v>2277</v>
      </c>
      <c r="V4545">
        <v>1848.36</v>
      </c>
      <c r="W4545">
        <v>4176.59</v>
      </c>
      <c r="X4545">
        <v>10816.14</v>
      </c>
      <c r="Y4545">
        <v>2011.34</v>
      </c>
      <c r="Z4545">
        <v>16291.31</v>
      </c>
    </row>
    <row r="4546" spans="2:26" x14ac:dyDescent="0.25">
      <c r="B4546">
        <v>41639</v>
      </c>
      <c r="C4546">
        <v>327.18</v>
      </c>
      <c r="D4546">
        <v>4.1121999999999996</v>
      </c>
      <c r="E4546">
        <v>98.29</v>
      </c>
      <c r="F4546">
        <v>95.274199999999993</v>
      </c>
      <c r="G4546">
        <v>80.034999999999997</v>
      </c>
      <c r="H4546">
        <v>1055.45</v>
      </c>
      <c r="I4546">
        <v>1.3743000000000001</v>
      </c>
      <c r="J4546">
        <v>6.0540000000000003</v>
      </c>
      <c r="K4546">
        <v>445.72629999999998</v>
      </c>
      <c r="L4546" t="str">
        <v>#N/A N/A</v>
      </c>
      <c r="M4546" t="str">
        <v>#N/A N/A</v>
      </c>
      <c r="N4546">
        <v>1201.6400000000001</v>
      </c>
      <c r="O4546">
        <v>4.2300000000000004</v>
      </c>
      <c r="P4546">
        <v>19.8</v>
      </c>
      <c r="Q4546">
        <v>3.82</v>
      </c>
      <c r="R4546">
        <v>1.1399999999999999</v>
      </c>
      <c r="S4546">
        <v>1.52</v>
      </c>
      <c r="T4546">
        <v>1.77</v>
      </c>
      <c r="U4546">
        <v>2277</v>
      </c>
      <c r="V4546">
        <v>1848.36</v>
      </c>
      <c r="W4546">
        <v>4176.59</v>
      </c>
      <c r="X4546">
        <v>10816.14</v>
      </c>
      <c r="Y4546">
        <v>2011.34</v>
      </c>
      <c r="Z4546">
        <v>16291.31</v>
      </c>
    </row>
    <row r="4547" spans="2:26" x14ac:dyDescent="0.25">
      <c r="B4547">
        <v>41638</v>
      </c>
      <c r="C4547">
        <v>330.75</v>
      </c>
      <c r="D4547">
        <v>4.1257999999999999</v>
      </c>
      <c r="E4547">
        <v>98.27</v>
      </c>
      <c r="F4547">
        <v>95.285399999999996</v>
      </c>
      <c r="G4547">
        <v>80</v>
      </c>
      <c r="H4547">
        <v>1055.45</v>
      </c>
      <c r="I4547">
        <v>1.3801000000000001</v>
      </c>
      <c r="J4547">
        <v>6.0617999999999999</v>
      </c>
      <c r="K4547">
        <v>446.83879999999999</v>
      </c>
      <c r="L4547" t="str">
        <v>#N/A N/A</v>
      </c>
      <c r="M4547" t="str">
        <v>#N/A N/A</v>
      </c>
      <c r="N4547">
        <v>1196.57</v>
      </c>
      <c r="O4547">
        <v>4.4269999999999996</v>
      </c>
      <c r="P4547">
        <v>19.8</v>
      </c>
      <c r="Q4547">
        <v>3.84</v>
      </c>
      <c r="R4547">
        <v>1.1399999999999999</v>
      </c>
      <c r="S4547">
        <v>1.53</v>
      </c>
      <c r="T4547">
        <v>1.73</v>
      </c>
      <c r="U4547">
        <v>2277</v>
      </c>
      <c r="V4547">
        <v>1841.07</v>
      </c>
      <c r="W4547">
        <v>4154.2</v>
      </c>
      <c r="X4547">
        <v>10770.69</v>
      </c>
      <c r="Y4547">
        <v>2011.34</v>
      </c>
      <c r="Z4547">
        <v>16291.31</v>
      </c>
    </row>
    <row r="4548" spans="2:26" x14ac:dyDescent="0.25">
      <c r="B4548">
        <v>41637</v>
      </c>
      <c r="C4548">
        <v>327.75</v>
      </c>
      <c r="D4548">
        <v>4.1185999999999998</v>
      </c>
      <c r="E4548">
        <v>98.26</v>
      </c>
      <c r="F4548">
        <v>95.195999999999998</v>
      </c>
      <c r="G4548">
        <v>80.391999999999996</v>
      </c>
      <c r="H4548">
        <v>1054.3499999999999</v>
      </c>
      <c r="I4548">
        <v>1.3749</v>
      </c>
      <c r="J4548">
        <v>6.0689000000000002</v>
      </c>
      <c r="K4548">
        <v>451.01240000000001</v>
      </c>
      <c r="L4548" t="str">
        <v>#N/A N/A</v>
      </c>
      <c r="M4548" t="str">
        <v>#N/A N/A</v>
      </c>
      <c r="N4548">
        <v>1213.27</v>
      </c>
      <c r="O4548">
        <v>4.407</v>
      </c>
      <c r="P4548">
        <v>19.8</v>
      </c>
      <c r="Q4548">
        <v>3.84</v>
      </c>
      <c r="R4548">
        <v>1.1499999999999999</v>
      </c>
      <c r="S4548">
        <v>1.53</v>
      </c>
      <c r="T4548">
        <v>1.73</v>
      </c>
      <c r="U4548">
        <v>2277</v>
      </c>
      <c r="V4548">
        <v>1841.4</v>
      </c>
      <c r="W4548">
        <v>4156.59</v>
      </c>
      <c r="X4548">
        <v>10830.1</v>
      </c>
      <c r="Y4548">
        <v>2002.28</v>
      </c>
      <c r="Z4548">
        <v>16178.94</v>
      </c>
    </row>
    <row r="4549" spans="2:26" x14ac:dyDescent="0.25">
      <c r="B4549">
        <v>41636</v>
      </c>
      <c r="C4549">
        <v>327.75</v>
      </c>
      <c r="D4549">
        <v>4.1185999999999998</v>
      </c>
      <c r="E4549">
        <v>98.26</v>
      </c>
      <c r="F4549">
        <v>95.195999999999998</v>
      </c>
      <c r="G4549">
        <v>80.391999999999996</v>
      </c>
      <c r="H4549">
        <v>1054.3499999999999</v>
      </c>
      <c r="I4549">
        <v>1.3749</v>
      </c>
      <c r="J4549">
        <v>6.0689000000000002</v>
      </c>
      <c r="K4549">
        <v>451.01240000000001</v>
      </c>
      <c r="L4549" t="str">
        <v>#N/A N/A</v>
      </c>
      <c r="M4549" t="str">
        <v>#N/A N/A</v>
      </c>
      <c r="N4549">
        <v>1213.27</v>
      </c>
      <c r="O4549">
        <v>4.407</v>
      </c>
      <c r="P4549">
        <v>19.8</v>
      </c>
      <c r="Q4549">
        <v>3.84</v>
      </c>
      <c r="R4549">
        <v>1.1499999999999999</v>
      </c>
      <c r="S4549">
        <v>1.53</v>
      </c>
      <c r="T4549">
        <v>1.73</v>
      </c>
      <c r="U4549">
        <v>2277</v>
      </c>
      <c r="V4549">
        <v>1841.4</v>
      </c>
      <c r="W4549">
        <v>4156.59</v>
      </c>
      <c r="X4549">
        <v>10830.1</v>
      </c>
      <c r="Y4549">
        <v>2002.28</v>
      </c>
      <c r="Z4549">
        <v>16178.94</v>
      </c>
    </row>
    <row r="4550" spans="2:26" x14ac:dyDescent="0.25">
      <c r="B4550">
        <v>41635</v>
      </c>
      <c r="C4550">
        <v>327.75</v>
      </c>
      <c r="D4550">
        <v>4.1185999999999998</v>
      </c>
      <c r="E4550">
        <v>98.26</v>
      </c>
      <c r="F4550">
        <v>95.195999999999998</v>
      </c>
      <c r="G4550">
        <v>80.391999999999996</v>
      </c>
      <c r="H4550">
        <v>1054.3499999999999</v>
      </c>
      <c r="I4550">
        <v>1.3749</v>
      </c>
      <c r="J4550">
        <v>6.0689000000000002</v>
      </c>
      <c r="K4550">
        <v>451.01240000000001</v>
      </c>
      <c r="L4550" t="str">
        <v>#N/A N/A</v>
      </c>
      <c r="M4550" t="str">
        <v>#N/A N/A</v>
      </c>
      <c r="N4550">
        <v>1213.27</v>
      </c>
      <c r="O4550">
        <v>4.407</v>
      </c>
      <c r="P4550">
        <v>19.8</v>
      </c>
      <c r="Q4550">
        <v>3.84</v>
      </c>
      <c r="R4550">
        <v>1.1499999999999999</v>
      </c>
      <c r="S4550">
        <v>1.53</v>
      </c>
      <c r="T4550">
        <v>1.73</v>
      </c>
      <c r="U4550">
        <v>2277</v>
      </c>
      <c r="V4550">
        <v>1841.4</v>
      </c>
      <c r="W4550">
        <v>4156.59</v>
      </c>
      <c r="X4550">
        <v>10830.1</v>
      </c>
      <c r="Y4550">
        <v>2002.28</v>
      </c>
      <c r="Z4550">
        <v>16178.94</v>
      </c>
    </row>
    <row r="4551" spans="2:26" x14ac:dyDescent="0.25">
      <c r="B4551">
        <v>41634</v>
      </c>
      <c r="C4551">
        <v>324.62</v>
      </c>
      <c r="D4551">
        <v>4.1246</v>
      </c>
      <c r="E4551">
        <v>98.25</v>
      </c>
      <c r="F4551">
        <v>95.191100000000006</v>
      </c>
      <c r="G4551">
        <v>80.483999999999995</v>
      </c>
      <c r="H4551">
        <v>1059.17</v>
      </c>
      <c r="I4551">
        <v>1.3691</v>
      </c>
      <c r="J4551">
        <v>6.0749000000000004</v>
      </c>
      <c r="K4551">
        <v>450.55829999999997</v>
      </c>
      <c r="L4551" t="str">
        <v>#N/A N/A</v>
      </c>
      <c r="M4551" t="str">
        <v>#N/A N/A</v>
      </c>
      <c r="N4551">
        <v>1210.6400000000001</v>
      </c>
      <c r="O4551">
        <v>4.4329999999999998</v>
      </c>
      <c r="P4551">
        <v>19.8</v>
      </c>
      <c r="Q4551">
        <v>3.83</v>
      </c>
      <c r="R4551">
        <v>1.1499999999999999</v>
      </c>
      <c r="S4551">
        <v>1.54</v>
      </c>
      <c r="T4551">
        <v>1.72</v>
      </c>
      <c r="U4551">
        <v>2277</v>
      </c>
      <c r="V4551">
        <v>1842.02</v>
      </c>
      <c r="W4551">
        <v>4167.18</v>
      </c>
      <c r="X4551">
        <v>10834.43</v>
      </c>
      <c r="Y4551">
        <v>1999.3</v>
      </c>
      <c r="Z4551">
        <v>16174.44</v>
      </c>
    </row>
    <row r="4552" spans="2:26" x14ac:dyDescent="0.25">
      <c r="B4552">
        <v>41633</v>
      </c>
      <c r="C4552">
        <v>325.08999999999997</v>
      </c>
      <c r="D4552">
        <v>4.1323999999999996</v>
      </c>
      <c r="E4552">
        <v>98.25</v>
      </c>
      <c r="F4552">
        <v>95.190600000000003</v>
      </c>
      <c r="G4552">
        <v>80.558000000000007</v>
      </c>
      <c r="H4552">
        <v>1059.3</v>
      </c>
      <c r="I4552">
        <v>1.3681000000000001</v>
      </c>
      <c r="J4552">
        <v>6.0711000000000004</v>
      </c>
      <c r="K4552">
        <v>449.9083</v>
      </c>
      <c r="L4552" t="str">
        <v>#N/A N/A</v>
      </c>
      <c r="M4552" t="str">
        <v>#N/A N/A</v>
      </c>
      <c r="N4552">
        <v>1204.6199999999999</v>
      </c>
      <c r="O4552">
        <v>4.4160000000000004</v>
      </c>
      <c r="P4552">
        <v>19.8</v>
      </c>
      <c r="Q4552">
        <v>3.84</v>
      </c>
      <c r="R4552">
        <v>1.1499999999999999</v>
      </c>
      <c r="S4552">
        <v>1.54</v>
      </c>
      <c r="T4552">
        <v>1.7</v>
      </c>
      <c r="U4552">
        <v>2277</v>
      </c>
      <c r="V4552">
        <v>1833.32</v>
      </c>
      <c r="W4552">
        <v>4155.42</v>
      </c>
      <c r="X4552">
        <v>10834.43</v>
      </c>
      <c r="Y4552">
        <v>2001.59</v>
      </c>
      <c r="Z4552">
        <v>16009.99</v>
      </c>
    </row>
    <row r="4553" spans="2:26" x14ac:dyDescent="0.25">
      <c r="B4553">
        <v>41632</v>
      </c>
      <c r="C4553">
        <v>325.08999999999997</v>
      </c>
      <c r="D4553">
        <v>4.1323999999999996</v>
      </c>
      <c r="E4553">
        <v>98.25</v>
      </c>
      <c r="F4553">
        <v>95.190600000000003</v>
      </c>
      <c r="G4553">
        <v>80.536000000000001</v>
      </c>
      <c r="H4553">
        <v>1059.3</v>
      </c>
      <c r="I4553">
        <v>1.3680000000000001</v>
      </c>
      <c r="J4553">
        <v>6.0711000000000004</v>
      </c>
      <c r="K4553">
        <v>449.99310000000003</v>
      </c>
      <c r="L4553" t="str">
        <v>#N/A N/A</v>
      </c>
      <c r="M4553" t="str">
        <v>#N/A N/A</v>
      </c>
      <c r="N4553">
        <v>1204.3499999999999</v>
      </c>
      <c r="O4553">
        <v>4.4160000000000004</v>
      </c>
      <c r="P4553">
        <v>19.8</v>
      </c>
      <c r="Q4553">
        <v>3.84</v>
      </c>
      <c r="R4553">
        <v>1.1499999999999999</v>
      </c>
      <c r="S4553">
        <v>1.54</v>
      </c>
      <c r="T4553">
        <v>1.7</v>
      </c>
      <c r="U4553">
        <v>2277</v>
      </c>
      <c r="V4553">
        <v>1833.32</v>
      </c>
      <c r="W4553">
        <v>4155.42</v>
      </c>
      <c r="X4553">
        <v>10834.43</v>
      </c>
      <c r="Y4553">
        <v>2001.59</v>
      </c>
      <c r="Z4553">
        <v>15889.33</v>
      </c>
    </row>
    <row r="4554" spans="2:26" x14ac:dyDescent="0.25">
      <c r="B4554">
        <v>41631</v>
      </c>
      <c r="C4554">
        <v>329.99</v>
      </c>
      <c r="D4554">
        <v>4.1631</v>
      </c>
      <c r="E4554">
        <v>98.24</v>
      </c>
      <c r="F4554">
        <v>95.1845</v>
      </c>
      <c r="G4554">
        <v>80.447000000000003</v>
      </c>
      <c r="H4554">
        <v>1060.75</v>
      </c>
      <c r="I4554">
        <v>1.3695999999999999</v>
      </c>
      <c r="J4554">
        <v>6.0708000000000002</v>
      </c>
      <c r="K4554">
        <v>450.32990000000001</v>
      </c>
      <c r="L4554" t="str">
        <v>#N/A N/A</v>
      </c>
      <c r="M4554" t="str">
        <v>#N/A N/A</v>
      </c>
      <c r="N4554">
        <v>1198.8599999999999</v>
      </c>
      <c r="O4554">
        <v>4.4630000000000001</v>
      </c>
      <c r="P4554">
        <v>19.8</v>
      </c>
      <c r="Q4554">
        <v>3.88</v>
      </c>
      <c r="R4554">
        <v>1.1599999999999999</v>
      </c>
      <c r="S4554">
        <v>1.54</v>
      </c>
      <c r="T4554">
        <v>1.7</v>
      </c>
      <c r="U4554">
        <v>2247</v>
      </c>
      <c r="V4554">
        <v>1827.99</v>
      </c>
      <c r="W4554">
        <v>4148.8999999999996</v>
      </c>
      <c r="X4554">
        <v>10647.35</v>
      </c>
      <c r="Y4554">
        <v>1996.89</v>
      </c>
      <c r="Z4554">
        <v>15870.42</v>
      </c>
    </row>
    <row r="4555" spans="2:26" x14ac:dyDescent="0.25">
      <c r="B4555">
        <v>41630</v>
      </c>
      <c r="C4555">
        <v>333.04</v>
      </c>
      <c r="D4555">
        <v>4.2043999999999997</v>
      </c>
      <c r="E4555">
        <v>98.23</v>
      </c>
      <c r="F4555">
        <v>95.157600000000002</v>
      </c>
      <c r="G4555">
        <v>80.575000000000003</v>
      </c>
      <c r="H4555">
        <v>1061.3499999999999</v>
      </c>
      <c r="I4555">
        <v>1.3673</v>
      </c>
      <c r="J4555">
        <v>6.0709</v>
      </c>
      <c r="K4555">
        <v>447.21440000000001</v>
      </c>
      <c r="L4555" t="str">
        <v>#N/A N/A</v>
      </c>
      <c r="M4555" t="str">
        <v>#N/A N/A</v>
      </c>
      <c r="N4555">
        <v>1203.24</v>
      </c>
      <c r="O4555">
        <v>4.4180000000000001</v>
      </c>
      <c r="P4555">
        <v>19.8</v>
      </c>
      <c r="Q4555">
        <v>3.93</v>
      </c>
      <c r="R4555">
        <v>1.1599999999999999</v>
      </c>
      <c r="S4555">
        <v>1.55</v>
      </c>
      <c r="T4555">
        <v>1.71</v>
      </c>
      <c r="U4555">
        <v>2208</v>
      </c>
      <c r="V4555">
        <v>1818.32</v>
      </c>
      <c r="W4555">
        <v>4104.74</v>
      </c>
      <c r="X4555">
        <v>10628.5</v>
      </c>
      <c r="Y4555">
        <v>1983.35</v>
      </c>
      <c r="Z4555">
        <v>15870.42</v>
      </c>
    </row>
    <row r="4556" spans="2:26" x14ac:dyDescent="0.25">
      <c r="B4556">
        <v>41629</v>
      </c>
      <c r="C4556">
        <v>333.04</v>
      </c>
      <c r="D4556">
        <v>4.2043999999999997</v>
      </c>
      <c r="E4556">
        <v>98.23</v>
      </c>
      <c r="F4556">
        <v>95.157600000000002</v>
      </c>
      <c r="G4556">
        <v>80.575000000000003</v>
      </c>
      <c r="H4556">
        <v>1061.3499999999999</v>
      </c>
      <c r="I4556">
        <v>1.3673</v>
      </c>
      <c r="J4556">
        <v>6.0709</v>
      </c>
      <c r="K4556">
        <v>447.21440000000001</v>
      </c>
      <c r="L4556" t="str">
        <v>#N/A N/A</v>
      </c>
      <c r="M4556" t="str">
        <v>#N/A N/A</v>
      </c>
      <c r="N4556">
        <v>1203.24</v>
      </c>
      <c r="O4556">
        <v>4.4180000000000001</v>
      </c>
      <c r="P4556">
        <v>19.8</v>
      </c>
      <c r="Q4556">
        <v>3.93</v>
      </c>
      <c r="R4556">
        <v>1.1599999999999999</v>
      </c>
      <c r="S4556">
        <v>1.55</v>
      </c>
      <c r="T4556">
        <v>1.71</v>
      </c>
      <c r="U4556">
        <v>2208</v>
      </c>
      <c r="V4556">
        <v>1818.32</v>
      </c>
      <c r="W4556">
        <v>4104.74</v>
      </c>
      <c r="X4556">
        <v>10628.5</v>
      </c>
      <c r="Y4556">
        <v>1983.35</v>
      </c>
      <c r="Z4556">
        <v>15870.42</v>
      </c>
    </row>
    <row r="4557" spans="2:26" x14ac:dyDescent="0.25">
      <c r="B4557">
        <v>41628</v>
      </c>
      <c r="C4557">
        <v>333.04</v>
      </c>
      <c r="D4557">
        <v>4.2043999999999997</v>
      </c>
      <c r="E4557">
        <v>98.23</v>
      </c>
      <c r="F4557">
        <v>95.157600000000002</v>
      </c>
      <c r="G4557">
        <v>80.575000000000003</v>
      </c>
      <c r="H4557">
        <v>1061.3499999999999</v>
      </c>
      <c r="I4557">
        <v>1.3673</v>
      </c>
      <c r="J4557">
        <v>6.0709</v>
      </c>
      <c r="K4557">
        <v>447.21440000000001</v>
      </c>
      <c r="L4557" t="str">
        <v>#N/A N/A</v>
      </c>
      <c r="M4557" t="str">
        <v>#N/A N/A</v>
      </c>
      <c r="N4557">
        <v>1203.24</v>
      </c>
      <c r="O4557">
        <v>4.4180000000000001</v>
      </c>
      <c r="P4557">
        <v>19.8</v>
      </c>
      <c r="Q4557">
        <v>3.93</v>
      </c>
      <c r="R4557">
        <v>1.1599999999999999</v>
      </c>
      <c r="S4557">
        <v>1.55</v>
      </c>
      <c r="T4557">
        <v>1.71</v>
      </c>
      <c r="U4557">
        <v>2208</v>
      </c>
      <c r="V4557">
        <v>1818.32</v>
      </c>
      <c r="W4557">
        <v>4104.74</v>
      </c>
      <c r="X4557">
        <v>10628.5</v>
      </c>
      <c r="Y4557">
        <v>1983.35</v>
      </c>
      <c r="Z4557">
        <v>15870.42</v>
      </c>
    </row>
    <row r="4558" spans="2:26" x14ac:dyDescent="0.25">
      <c r="B4558">
        <v>41627</v>
      </c>
      <c r="C4558">
        <v>331.14</v>
      </c>
      <c r="D4558">
        <v>4.2301000000000002</v>
      </c>
      <c r="E4558">
        <v>98.22</v>
      </c>
      <c r="F4558">
        <v>95.153800000000004</v>
      </c>
      <c r="G4558">
        <v>80.63</v>
      </c>
      <c r="H4558">
        <v>1059.72</v>
      </c>
      <c r="I4558">
        <v>1.3661000000000001</v>
      </c>
      <c r="J4558">
        <v>6.0712999999999999</v>
      </c>
      <c r="K4558">
        <v>451.66329999999999</v>
      </c>
      <c r="L4558" t="str">
        <v>#N/A N/A</v>
      </c>
      <c r="M4558" t="str">
        <v>#N/A N/A</v>
      </c>
      <c r="N4558">
        <v>1188.68</v>
      </c>
      <c r="O4558">
        <v>4.46</v>
      </c>
      <c r="P4558">
        <v>19.8</v>
      </c>
      <c r="Q4558">
        <v>3.94</v>
      </c>
      <c r="R4558">
        <v>1.1599999999999999</v>
      </c>
      <c r="S4558">
        <v>1.56</v>
      </c>
      <c r="T4558">
        <v>1.72</v>
      </c>
      <c r="U4558">
        <v>2134</v>
      </c>
      <c r="V4558">
        <v>1809.6</v>
      </c>
      <c r="W4558">
        <v>4058.14</v>
      </c>
      <c r="X4558">
        <v>10777.91</v>
      </c>
      <c r="Y4558">
        <v>1975.65</v>
      </c>
      <c r="Z4558">
        <v>15859.22</v>
      </c>
    </row>
    <row r="4559" spans="2:26" x14ac:dyDescent="0.25">
      <c r="B4559">
        <v>41626</v>
      </c>
      <c r="C4559">
        <v>336.28</v>
      </c>
      <c r="D4559">
        <v>4.3014999999999999</v>
      </c>
      <c r="E4559">
        <v>98.21</v>
      </c>
      <c r="F4559">
        <v>95.104699999999994</v>
      </c>
      <c r="G4559">
        <v>80.105000000000004</v>
      </c>
      <c r="H4559">
        <v>1051.25</v>
      </c>
      <c r="I4559">
        <v>1.3685</v>
      </c>
      <c r="J4559">
        <v>6.0716999999999999</v>
      </c>
      <c r="K4559">
        <v>448.93130000000002</v>
      </c>
      <c r="L4559" t="str">
        <v>#N/A N/A</v>
      </c>
      <c r="M4559" t="str">
        <v>#N/A N/A</v>
      </c>
      <c r="N4559">
        <v>1218.53</v>
      </c>
      <c r="O4559">
        <v>4.2510000000000003</v>
      </c>
      <c r="P4559">
        <v>19.8</v>
      </c>
      <c r="Q4559">
        <v>4.01</v>
      </c>
      <c r="R4559">
        <v>1.18</v>
      </c>
      <c r="S4559">
        <v>1.59</v>
      </c>
      <c r="T4559">
        <v>1.73</v>
      </c>
      <c r="U4559">
        <v>2156</v>
      </c>
      <c r="V4559">
        <v>1810.65</v>
      </c>
      <c r="W4559">
        <v>4070.06</v>
      </c>
      <c r="X4559">
        <v>10961.54</v>
      </c>
      <c r="Y4559">
        <v>1974.63</v>
      </c>
      <c r="Z4559">
        <v>15587.8</v>
      </c>
    </row>
    <row r="4560" spans="2:26" x14ac:dyDescent="0.25">
      <c r="B4560">
        <v>41625</v>
      </c>
      <c r="C4560">
        <v>338.39</v>
      </c>
      <c r="D4560">
        <v>4.3296999999999999</v>
      </c>
      <c r="E4560">
        <v>98.22</v>
      </c>
      <c r="F4560">
        <v>95.054100000000005</v>
      </c>
      <c r="G4560">
        <v>80.061000000000007</v>
      </c>
      <c r="H4560">
        <v>1051.05</v>
      </c>
      <c r="I4560">
        <v>1.3768</v>
      </c>
      <c r="J4560">
        <v>6.0709999999999997</v>
      </c>
      <c r="K4560">
        <v>453.7167</v>
      </c>
      <c r="L4560" t="str">
        <v>#N/A N/A</v>
      </c>
      <c r="M4560" t="str">
        <v>#N/A N/A</v>
      </c>
      <c r="N4560">
        <v>1230.8900000000001</v>
      </c>
      <c r="O4560">
        <v>4.2869999999999999</v>
      </c>
      <c r="P4560">
        <v>19.8</v>
      </c>
      <c r="Q4560">
        <v>4.0199999999999996</v>
      </c>
      <c r="R4560">
        <v>1.19</v>
      </c>
      <c r="S4560">
        <v>1.61</v>
      </c>
      <c r="T4560">
        <v>1.72</v>
      </c>
      <c r="U4560">
        <v>2225</v>
      </c>
      <c r="V4560">
        <v>1781</v>
      </c>
      <c r="W4560">
        <v>4023.68</v>
      </c>
      <c r="X4560">
        <v>10894.29</v>
      </c>
      <c r="Y4560">
        <v>1965.74</v>
      </c>
      <c r="Z4560">
        <v>15278.63</v>
      </c>
    </row>
    <row r="4561" spans="2:26" x14ac:dyDescent="0.25">
      <c r="B4561">
        <v>41624</v>
      </c>
      <c r="C4561">
        <v>332.99</v>
      </c>
      <c r="D4561">
        <v>4.2798999999999996</v>
      </c>
      <c r="E4561">
        <v>98.21</v>
      </c>
      <c r="F4561">
        <v>95.106800000000007</v>
      </c>
      <c r="G4561">
        <v>80.073999999999998</v>
      </c>
      <c r="H4561">
        <v>1051.53</v>
      </c>
      <c r="I4561">
        <v>1.3761000000000001</v>
      </c>
      <c r="J4561">
        <v>6.0713999999999997</v>
      </c>
      <c r="K4561">
        <v>452.39089999999999</v>
      </c>
      <c r="L4561" t="str">
        <v>#N/A N/A</v>
      </c>
      <c r="M4561" t="str">
        <v>#N/A N/A</v>
      </c>
      <c r="N4561">
        <v>1241.32</v>
      </c>
      <c r="O4561">
        <v>4.2789999999999999</v>
      </c>
      <c r="P4561">
        <v>19.8</v>
      </c>
      <c r="Q4561">
        <v>3.97</v>
      </c>
      <c r="R4561">
        <v>1.2</v>
      </c>
      <c r="S4561">
        <v>1.62</v>
      </c>
      <c r="T4561">
        <v>1.71</v>
      </c>
      <c r="U4561">
        <v>2292</v>
      </c>
      <c r="V4561">
        <v>1786.54</v>
      </c>
      <c r="W4561">
        <v>4029.52</v>
      </c>
      <c r="X4561">
        <v>10932.27</v>
      </c>
      <c r="Y4561">
        <v>1961.15</v>
      </c>
      <c r="Z4561">
        <v>15152.91</v>
      </c>
    </row>
    <row r="4562" spans="2:26" x14ac:dyDescent="0.25">
      <c r="B4562">
        <v>41623</v>
      </c>
      <c r="C4562">
        <v>337.49</v>
      </c>
      <c r="D4562">
        <v>4.2866999999999997</v>
      </c>
      <c r="E4562">
        <v>98.19</v>
      </c>
      <c r="F4562">
        <v>95.141400000000004</v>
      </c>
      <c r="G4562">
        <v>80.213999999999999</v>
      </c>
      <c r="H4562">
        <v>1052.7</v>
      </c>
      <c r="I4562">
        <v>1.3742000000000001</v>
      </c>
      <c r="J4562">
        <v>6.0716999999999999</v>
      </c>
      <c r="K4562">
        <v>451.4837</v>
      </c>
      <c r="L4562" t="str">
        <v>#N/A N/A</v>
      </c>
      <c r="M4562" t="str">
        <v>#N/A N/A</v>
      </c>
      <c r="N4562">
        <v>1238.69</v>
      </c>
      <c r="O4562">
        <v>4.351</v>
      </c>
      <c r="P4562">
        <v>19.8</v>
      </c>
      <c r="Q4562">
        <v>3.96</v>
      </c>
      <c r="R4562">
        <v>1.21</v>
      </c>
      <c r="S4562">
        <v>1.63</v>
      </c>
      <c r="T4562">
        <v>1.71</v>
      </c>
      <c r="U4562">
        <v>2330</v>
      </c>
      <c r="V4562">
        <v>1775.32</v>
      </c>
      <c r="W4562">
        <v>4000.98</v>
      </c>
      <c r="X4562">
        <v>11025.82</v>
      </c>
      <c r="Y4562">
        <v>1962.91</v>
      </c>
      <c r="Z4562">
        <v>15403.11</v>
      </c>
    </row>
    <row r="4563" spans="2:26" x14ac:dyDescent="0.25">
      <c r="B4563">
        <v>41622</v>
      </c>
      <c r="C4563">
        <v>337.49</v>
      </c>
      <c r="D4563">
        <v>4.2866999999999997</v>
      </c>
      <c r="E4563">
        <v>98.19</v>
      </c>
      <c r="F4563">
        <v>95.141400000000004</v>
      </c>
      <c r="G4563">
        <v>80.213999999999999</v>
      </c>
      <c r="H4563">
        <v>1052.7</v>
      </c>
      <c r="I4563">
        <v>1.3742000000000001</v>
      </c>
      <c r="J4563">
        <v>6.0716999999999999</v>
      </c>
      <c r="K4563">
        <v>451.4837</v>
      </c>
      <c r="L4563" t="str">
        <v>#N/A N/A</v>
      </c>
      <c r="M4563" t="str">
        <v>#N/A N/A</v>
      </c>
      <c r="N4563">
        <v>1238.69</v>
      </c>
      <c r="O4563">
        <v>4.351</v>
      </c>
      <c r="P4563">
        <v>19.8</v>
      </c>
      <c r="Q4563">
        <v>3.96</v>
      </c>
      <c r="R4563">
        <v>1.21</v>
      </c>
      <c r="S4563">
        <v>1.63</v>
      </c>
      <c r="T4563">
        <v>1.71</v>
      </c>
      <c r="U4563">
        <v>2330</v>
      </c>
      <c r="V4563">
        <v>1775.32</v>
      </c>
      <c r="W4563">
        <v>4000.98</v>
      </c>
      <c r="X4563">
        <v>11025.82</v>
      </c>
      <c r="Y4563">
        <v>1962.91</v>
      </c>
      <c r="Z4563">
        <v>15403.11</v>
      </c>
    </row>
    <row r="4564" spans="2:26" x14ac:dyDescent="0.25">
      <c r="B4564">
        <v>41621</v>
      </c>
      <c r="C4564">
        <v>337.49</v>
      </c>
      <c r="D4564">
        <v>4.2866999999999997</v>
      </c>
      <c r="E4564">
        <v>98.19</v>
      </c>
      <c r="F4564">
        <v>95.141400000000004</v>
      </c>
      <c r="G4564">
        <v>80.213999999999999</v>
      </c>
      <c r="H4564">
        <v>1052.7</v>
      </c>
      <c r="I4564">
        <v>1.3742000000000001</v>
      </c>
      <c r="J4564">
        <v>6.0716999999999999</v>
      </c>
      <c r="K4564">
        <v>451.4837</v>
      </c>
      <c r="L4564" t="str">
        <v>#N/A N/A</v>
      </c>
      <c r="M4564" t="str">
        <v>#N/A N/A</v>
      </c>
      <c r="N4564">
        <v>1238.69</v>
      </c>
      <c r="O4564">
        <v>4.351</v>
      </c>
      <c r="P4564">
        <v>19.8</v>
      </c>
      <c r="Q4564">
        <v>3.96</v>
      </c>
      <c r="R4564">
        <v>1.21</v>
      </c>
      <c r="S4564">
        <v>1.63</v>
      </c>
      <c r="T4564">
        <v>1.71</v>
      </c>
      <c r="U4564">
        <v>2330</v>
      </c>
      <c r="V4564">
        <v>1775.32</v>
      </c>
      <c r="W4564">
        <v>4000.98</v>
      </c>
      <c r="X4564">
        <v>11025.82</v>
      </c>
      <c r="Y4564">
        <v>1962.91</v>
      </c>
      <c r="Z4564">
        <v>15403.11</v>
      </c>
    </row>
    <row r="4565" spans="2:26" x14ac:dyDescent="0.25">
      <c r="B4565">
        <v>41620</v>
      </c>
      <c r="C4565">
        <v>340.49</v>
      </c>
      <c r="D4565">
        <v>4.2690000000000001</v>
      </c>
      <c r="E4565">
        <v>98.19</v>
      </c>
      <c r="F4565">
        <v>95.199200000000005</v>
      </c>
      <c r="G4565">
        <v>80.206000000000003</v>
      </c>
      <c r="H4565">
        <v>1051.05</v>
      </c>
      <c r="I4565">
        <v>1.3753</v>
      </c>
      <c r="J4565">
        <v>6.0712999999999999</v>
      </c>
      <c r="K4565">
        <v>451.41300000000001</v>
      </c>
      <c r="L4565" t="str">
        <v>#N/A N/A</v>
      </c>
      <c r="M4565" t="str">
        <v>#N/A N/A</v>
      </c>
      <c r="N4565">
        <v>1225.49</v>
      </c>
      <c r="O4565">
        <v>4.4089999999999998</v>
      </c>
      <c r="P4565">
        <v>19.8</v>
      </c>
      <c r="Q4565">
        <v>3.93</v>
      </c>
      <c r="R4565">
        <v>1.22</v>
      </c>
      <c r="S4565">
        <v>1.63</v>
      </c>
      <c r="T4565">
        <v>1.7</v>
      </c>
      <c r="U4565">
        <v>2337</v>
      </c>
      <c r="V4565">
        <v>1775.5</v>
      </c>
      <c r="W4565">
        <v>3998.4</v>
      </c>
      <c r="X4565">
        <v>10962.18</v>
      </c>
      <c r="Y4565">
        <v>1967.93</v>
      </c>
      <c r="Z4565">
        <v>15341.82</v>
      </c>
    </row>
    <row r="4566" spans="2:26" x14ac:dyDescent="0.25">
      <c r="B4566">
        <v>41619</v>
      </c>
      <c r="C4566">
        <v>344.97</v>
      </c>
      <c r="D4566">
        <v>4.2752999999999997</v>
      </c>
      <c r="E4566">
        <v>98.19</v>
      </c>
      <c r="F4566">
        <v>95.219099999999997</v>
      </c>
      <c r="G4566">
        <v>79.894000000000005</v>
      </c>
      <c r="H4566">
        <v>1052.23</v>
      </c>
      <c r="I4566">
        <v>1.3786</v>
      </c>
      <c r="J4566">
        <v>6.0719000000000003</v>
      </c>
      <c r="K4566">
        <v>450.56950000000001</v>
      </c>
      <c r="L4566" t="str">
        <v>#N/A N/A</v>
      </c>
      <c r="M4566" t="str">
        <v>#N/A N/A</v>
      </c>
      <c r="N4566">
        <v>1252.32</v>
      </c>
      <c r="O4566">
        <v>4.3369999999999997</v>
      </c>
      <c r="P4566">
        <v>19.8</v>
      </c>
      <c r="Q4566">
        <v>3.93</v>
      </c>
      <c r="R4566">
        <v>1.22</v>
      </c>
      <c r="S4566">
        <v>1.64</v>
      </c>
      <c r="T4566">
        <v>1.71</v>
      </c>
      <c r="U4566">
        <v>2299</v>
      </c>
      <c r="V4566">
        <v>1782.22</v>
      </c>
      <c r="W4566">
        <v>4003.81</v>
      </c>
      <c r="X4566">
        <v>11073.93</v>
      </c>
      <c r="Y4566">
        <v>1977.97</v>
      </c>
      <c r="Z4566">
        <v>15515.06</v>
      </c>
    </row>
    <row r="4567" spans="2:26" x14ac:dyDescent="0.25">
      <c r="B4567">
        <v>41618</v>
      </c>
      <c r="C4567">
        <v>348.88</v>
      </c>
      <c r="D4567">
        <v>4.3098000000000001</v>
      </c>
      <c r="E4567">
        <v>98.18</v>
      </c>
      <c r="F4567">
        <v>95.221000000000004</v>
      </c>
      <c r="G4567">
        <v>79.965999999999994</v>
      </c>
      <c r="H4567">
        <v>1052.2</v>
      </c>
      <c r="I4567">
        <v>1.3761000000000001</v>
      </c>
      <c r="J4567">
        <v>6.0712000000000002</v>
      </c>
      <c r="K4567">
        <v>455.44009999999997</v>
      </c>
      <c r="L4567" t="str">
        <v>#N/A N/A</v>
      </c>
      <c r="M4567" t="str">
        <v>#N/A N/A</v>
      </c>
      <c r="N4567">
        <v>1262.19</v>
      </c>
      <c r="O4567">
        <v>4.2370000000000001</v>
      </c>
      <c r="P4567">
        <v>19.8</v>
      </c>
      <c r="Q4567">
        <v>3.97</v>
      </c>
      <c r="R4567">
        <v>1.22</v>
      </c>
      <c r="S4567">
        <v>1.64</v>
      </c>
      <c r="T4567">
        <v>1.7</v>
      </c>
      <c r="U4567">
        <v>2237</v>
      </c>
      <c r="V4567">
        <v>1802.62</v>
      </c>
      <c r="W4567">
        <v>4060.49</v>
      </c>
      <c r="X4567">
        <v>11382.16</v>
      </c>
      <c r="Y4567">
        <v>1993.45</v>
      </c>
      <c r="Z4567">
        <v>15611.31</v>
      </c>
    </row>
    <row r="4568" spans="2:26" x14ac:dyDescent="0.25">
      <c r="B4568">
        <v>41617</v>
      </c>
      <c r="C4568">
        <v>349.22</v>
      </c>
      <c r="D4568">
        <v>4.2922000000000002</v>
      </c>
      <c r="E4568">
        <v>98.18</v>
      </c>
      <c r="F4568">
        <v>95.240700000000004</v>
      </c>
      <c r="G4568">
        <v>80.134</v>
      </c>
      <c r="H4568">
        <v>1052.8800000000001</v>
      </c>
      <c r="I4568">
        <v>1.3738999999999999</v>
      </c>
      <c r="J4568">
        <v>6.0716999999999999</v>
      </c>
      <c r="K4568">
        <v>453.3732</v>
      </c>
      <c r="L4568" t="str">
        <v>#N/A N/A</v>
      </c>
      <c r="M4568" t="str">
        <v>#N/A N/A</v>
      </c>
      <c r="N4568">
        <v>1240.3499999999999</v>
      </c>
      <c r="O4568">
        <v>4.2320000000000002</v>
      </c>
      <c r="P4568">
        <v>19.8</v>
      </c>
      <c r="Q4568">
        <v>3.93</v>
      </c>
      <c r="R4568">
        <v>1.24</v>
      </c>
      <c r="S4568">
        <v>1.66</v>
      </c>
      <c r="T4568">
        <v>1.7</v>
      </c>
      <c r="U4568">
        <v>2183</v>
      </c>
      <c r="V4568">
        <v>1808.37</v>
      </c>
      <c r="W4568">
        <v>4068.75</v>
      </c>
      <c r="X4568">
        <v>11432.92</v>
      </c>
      <c r="Y4568">
        <v>2000.38</v>
      </c>
      <c r="Z4568">
        <v>15650.21</v>
      </c>
    </row>
    <row r="4569" spans="2:26" x14ac:dyDescent="0.25">
      <c r="B4569">
        <v>41616</v>
      </c>
      <c r="C4569">
        <v>351.4</v>
      </c>
      <c r="D4569">
        <v>4.3137999999999996</v>
      </c>
      <c r="E4569">
        <v>98.06</v>
      </c>
      <c r="F4569">
        <v>95.258099999999999</v>
      </c>
      <c r="G4569">
        <v>80.314999999999998</v>
      </c>
      <c r="H4569">
        <v>1057.8499999999999</v>
      </c>
      <c r="I4569">
        <v>1.3706</v>
      </c>
      <c r="J4569">
        <v>6.0815999999999999</v>
      </c>
      <c r="K4569">
        <v>451.68169999999998</v>
      </c>
      <c r="L4569" t="str">
        <v>#N/A N/A</v>
      </c>
      <c r="M4569" t="str">
        <v>#N/A N/A</v>
      </c>
      <c r="N4569">
        <v>1229.0999999999999</v>
      </c>
      <c r="O4569">
        <v>4.1139999999999999</v>
      </c>
      <c r="P4569">
        <v>19.8</v>
      </c>
      <c r="Q4569">
        <v>3.96</v>
      </c>
      <c r="R4569">
        <v>1.25</v>
      </c>
      <c r="S4569">
        <v>1.67</v>
      </c>
      <c r="T4569">
        <v>1.71</v>
      </c>
      <c r="U4569">
        <v>2176</v>
      </c>
      <c r="V4569">
        <v>1805.09</v>
      </c>
      <c r="W4569">
        <v>4062.52</v>
      </c>
      <c r="X4569">
        <v>11376.17</v>
      </c>
      <c r="Y4569">
        <v>1980.41</v>
      </c>
      <c r="Z4569">
        <v>15299.86</v>
      </c>
    </row>
    <row r="4570" spans="2:26" x14ac:dyDescent="0.25">
      <c r="B4570">
        <v>41615</v>
      </c>
      <c r="C4570">
        <v>351.4</v>
      </c>
      <c r="D4570">
        <v>4.3137999999999996</v>
      </c>
      <c r="E4570">
        <v>98.06</v>
      </c>
      <c r="F4570">
        <v>95.258099999999999</v>
      </c>
      <c r="G4570">
        <v>80.314999999999998</v>
      </c>
      <c r="H4570">
        <v>1057.8499999999999</v>
      </c>
      <c r="I4570">
        <v>1.3706</v>
      </c>
      <c r="J4570">
        <v>6.0815999999999999</v>
      </c>
      <c r="K4570">
        <v>451.68169999999998</v>
      </c>
      <c r="L4570" t="str">
        <v>#N/A N/A</v>
      </c>
      <c r="M4570" t="str">
        <v>#N/A N/A</v>
      </c>
      <c r="N4570">
        <v>1229.0999999999999</v>
      </c>
      <c r="O4570">
        <v>4.1139999999999999</v>
      </c>
      <c r="P4570">
        <v>19.8</v>
      </c>
      <c r="Q4570">
        <v>3.96</v>
      </c>
      <c r="R4570">
        <v>1.25</v>
      </c>
      <c r="S4570">
        <v>1.67</v>
      </c>
      <c r="T4570">
        <v>1.71</v>
      </c>
      <c r="U4570">
        <v>2176</v>
      </c>
      <c r="V4570">
        <v>1805.09</v>
      </c>
      <c r="W4570">
        <v>4062.52</v>
      </c>
      <c r="X4570">
        <v>11376.17</v>
      </c>
      <c r="Y4570">
        <v>1980.41</v>
      </c>
      <c r="Z4570">
        <v>15299.86</v>
      </c>
    </row>
    <row r="4571" spans="2:26" x14ac:dyDescent="0.25">
      <c r="B4571">
        <v>41614</v>
      </c>
      <c r="C4571">
        <v>351.4</v>
      </c>
      <c r="D4571">
        <v>4.3137999999999996</v>
      </c>
      <c r="E4571">
        <v>98.06</v>
      </c>
      <c r="F4571">
        <v>95.258099999999999</v>
      </c>
      <c r="G4571">
        <v>80.314999999999998</v>
      </c>
      <c r="H4571">
        <v>1057.8499999999999</v>
      </c>
      <c r="I4571">
        <v>1.3706</v>
      </c>
      <c r="J4571">
        <v>6.0815999999999999</v>
      </c>
      <c r="K4571">
        <v>451.68169999999998</v>
      </c>
      <c r="L4571" t="str">
        <v>#N/A N/A</v>
      </c>
      <c r="M4571" t="str">
        <v>#N/A N/A</v>
      </c>
      <c r="N4571">
        <v>1229.0999999999999</v>
      </c>
      <c r="O4571">
        <v>4.1139999999999999</v>
      </c>
      <c r="P4571">
        <v>19.8</v>
      </c>
      <c r="Q4571">
        <v>3.96</v>
      </c>
      <c r="R4571">
        <v>1.25</v>
      </c>
      <c r="S4571">
        <v>1.67</v>
      </c>
      <c r="T4571">
        <v>1.71</v>
      </c>
      <c r="U4571">
        <v>2176</v>
      </c>
      <c r="V4571">
        <v>1805.09</v>
      </c>
      <c r="W4571">
        <v>4062.52</v>
      </c>
      <c r="X4571">
        <v>11376.17</v>
      </c>
      <c r="Y4571">
        <v>1980.41</v>
      </c>
      <c r="Z4571">
        <v>15299.86</v>
      </c>
    </row>
    <row r="4572" spans="2:26" x14ac:dyDescent="0.25">
      <c r="B4572">
        <v>41613</v>
      </c>
      <c r="C4572">
        <v>355.06</v>
      </c>
      <c r="D4572">
        <v>4.3323999999999998</v>
      </c>
      <c r="E4572">
        <v>98.06</v>
      </c>
      <c r="F4572">
        <v>95.256699999999995</v>
      </c>
      <c r="G4572">
        <v>80.234999999999999</v>
      </c>
      <c r="H4572">
        <v>1059.52</v>
      </c>
      <c r="I4572">
        <v>1.3667</v>
      </c>
      <c r="J4572">
        <v>6.0914000000000001</v>
      </c>
      <c r="K4572">
        <v>448.46039999999999</v>
      </c>
      <c r="L4572" t="str">
        <v>#N/A N/A</v>
      </c>
      <c r="M4572" t="str">
        <v>#N/A N/A</v>
      </c>
      <c r="N4572">
        <v>1225.23</v>
      </c>
      <c r="O4572">
        <v>4.1319999999999997</v>
      </c>
      <c r="P4572">
        <v>19.8</v>
      </c>
      <c r="Q4572">
        <v>3.98</v>
      </c>
      <c r="R4572">
        <v>1.25</v>
      </c>
      <c r="S4572">
        <v>1.68</v>
      </c>
      <c r="T4572">
        <v>1.71</v>
      </c>
      <c r="U4572">
        <v>2145</v>
      </c>
      <c r="V4572">
        <v>1785.03</v>
      </c>
      <c r="W4572">
        <v>4033.17</v>
      </c>
      <c r="X4572">
        <v>11395.74</v>
      </c>
      <c r="Y4572">
        <v>1984.77</v>
      </c>
      <c r="Z4572">
        <v>15177.49</v>
      </c>
    </row>
    <row r="4573" spans="2:26" x14ac:dyDescent="0.25">
      <c r="B4573">
        <v>41612</v>
      </c>
      <c r="C4573">
        <v>358.67</v>
      </c>
      <c r="D4573">
        <v>4.3474000000000004</v>
      </c>
      <c r="E4573">
        <v>98.06</v>
      </c>
      <c r="F4573">
        <v>95.187799999999996</v>
      </c>
      <c r="G4573">
        <v>80.619</v>
      </c>
      <c r="H4573">
        <v>1060.3499999999999</v>
      </c>
      <c r="I4573">
        <v>1.3593</v>
      </c>
      <c r="J4573">
        <v>6.0914999999999999</v>
      </c>
      <c r="K4573">
        <v>446.1943</v>
      </c>
      <c r="L4573" t="str">
        <v>#N/A N/A</v>
      </c>
      <c r="M4573" t="str">
        <v>#N/A N/A</v>
      </c>
      <c r="N4573">
        <v>1243.79</v>
      </c>
      <c r="O4573">
        <v>3.96</v>
      </c>
      <c r="P4573">
        <v>19.8</v>
      </c>
      <c r="Q4573">
        <v>4</v>
      </c>
      <c r="R4573">
        <v>1.25</v>
      </c>
      <c r="S4573">
        <v>1.68</v>
      </c>
      <c r="T4573">
        <v>1.72</v>
      </c>
      <c r="U4573">
        <v>1994</v>
      </c>
      <c r="V4573">
        <v>1792.81</v>
      </c>
      <c r="W4573">
        <v>4038</v>
      </c>
      <c r="X4573">
        <v>11368.78</v>
      </c>
      <c r="Y4573">
        <v>1986.8</v>
      </c>
      <c r="Z4573">
        <v>15407.94</v>
      </c>
    </row>
    <row r="4574" spans="2:26" x14ac:dyDescent="0.25">
      <c r="B4574">
        <v>41611</v>
      </c>
      <c r="C4574">
        <v>361.48</v>
      </c>
      <c r="D4574">
        <v>4.3747999999999996</v>
      </c>
      <c r="E4574">
        <v>98.06</v>
      </c>
      <c r="F4574">
        <v>95.200100000000006</v>
      </c>
      <c r="G4574">
        <v>80.590999999999994</v>
      </c>
      <c r="H4574">
        <v>1061.1500000000001</v>
      </c>
      <c r="I4574">
        <v>1.3588</v>
      </c>
      <c r="J4574">
        <v>6.0923999999999996</v>
      </c>
      <c r="K4574">
        <v>446.55520000000001</v>
      </c>
      <c r="L4574" t="str">
        <v>#N/A N/A</v>
      </c>
      <c r="M4574" t="str">
        <v>#N/A N/A</v>
      </c>
      <c r="N4574">
        <v>1223.42</v>
      </c>
      <c r="O4574">
        <v>3.976</v>
      </c>
      <c r="P4574">
        <v>19.8</v>
      </c>
      <c r="Q4574">
        <v>4.0199999999999996</v>
      </c>
      <c r="R4574">
        <v>1.25</v>
      </c>
      <c r="S4574">
        <v>1.68</v>
      </c>
      <c r="T4574">
        <v>1.75</v>
      </c>
      <c r="U4574">
        <v>1922</v>
      </c>
      <c r="V4574">
        <v>1795.15</v>
      </c>
      <c r="W4574">
        <v>4037.2</v>
      </c>
      <c r="X4574">
        <v>11448.35</v>
      </c>
      <c r="Y4574">
        <v>2009.36</v>
      </c>
      <c r="Z4574">
        <v>15749.66</v>
      </c>
    </row>
    <row r="4575" spans="2:26" x14ac:dyDescent="0.25">
      <c r="B4575">
        <v>41610</v>
      </c>
      <c r="C4575">
        <v>358.24</v>
      </c>
      <c r="D4575">
        <v>4.3506999999999998</v>
      </c>
      <c r="E4575">
        <v>98.07</v>
      </c>
      <c r="F4575">
        <v>95.138999999999996</v>
      </c>
      <c r="G4575">
        <v>80.924999999999997</v>
      </c>
      <c r="H4575">
        <v>1057.1300000000001</v>
      </c>
      <c r="I4575">
        <v>1.3542000000000001</v>
      </c>
      <c r="J4575">
        <v>6.0928000000000004</v>
      </c>
      <c r="K4575">
        <v>449.25940000000003</v>
      </c>
      <c r="L4575" t="str">
        <v>#N/A N/A</v>
      </c>
      <c r="M4575" t="str">
        <v>#N/A N/A</v>
      </c>
      <c r="N4575">
        <v>1219.83</v>
      </c>
      <c r="O4575">
        <v>3.988</v>
      </c>
      <c r="P4575">
        <v>19.8</v>
      </c>
      <c r="Q4575">
        <v>4</v>
      </c>
      <c r="R4575">
        <v>1.24</v>
      </c>
      <c r="S4575">
        <v>1.68</v>
      </c>
      <c r="T4575">
        <v>1.75</v>
      </c>
      <c r="U4575">
        <v>1865</v>
      </c>
      <c r="V4575">
        <v>1800.9</v>
      </c>
      <c r="W4575">
        <v>4045.26</v>
      </c>
      <c r="X4575">
        <v>11548.07</v>
      </c>
      <c r="Y4575">
        <v>2030.78</v>
      </c>
      <c r="Z4575">
        <v>15655.07</v>
      </c>
    </row>
    <row r="4576" spans="2:26" x14ac:dyDescent="0.25">
      <c r="B4576">
        <v>41609</v>
      </c>
      <c r="C4576">
        <v>355</v>
      </c>
      <c r="D4576">
        <v>4.3720999999999997</v>
      </c>
      <c r="E4576">
        <v>98.07</v>
      </c>
      <c r="F4576">
        <v>95.147000000000006</v>
      </c>
      <c r="G4576">
        <v>80.680000000000007</v>
      </c>
      <c r="H4576">
        <v>1058.18</v>
      </c>
      <c r="I4576">
        <v>1.3591</v>
      </c>
      <c r="J4576">
        <v>6.093</v>
      </c>
      <c r="K4576">
        <v>453.36970000000002</v>
      </c>
      <c r="L4576" t="str">
        <v>#N/A N/A</v>
      </c>
      <c r="M4576" t="str">
        <v>#N/A N/A</v>
      </c>
      <c r="N4576">
        <v>1253.3499999999999</v>
      </c>
      <c r="O4576">
        <v>3.9540000000000002</v>
      </c>
      <c r="P4576">
        <v>19.8</v>
      </c>
      <c r="Q4576">
        <v>4.04</v>
      </c>
      <c r="R4576">
        <v>1.25</v>
      </c>
      <c r="S4576">
        <v>1.69</v>
      </c>
      <c r="T4576">
        <v>1.76</v>
      </c>
      <c r="U4576">
        <v>1821</v>
      </c>
      <c r="V4576">
        <v>1805.81</v>
      </c>
      <c r="W4576">
        <v>4059.89</v>
      </c>
      <c r="X4576">
        <v>11441.27</v>
      </c>
      <c r="Y4576">
        <v>2044.87</v>
      </c>
      <c r="Z4576">
        <v>15661.87</v>
      </c>
    </row>
    <row r="4577" spans="2:26" x14ac:dyDescent="0.25">
      <c r="B4577">
        <v>41608</v>
      </c>
      <c r="C4577">
        <v>355</v>
      </c>
      <c r="D4577">
        <v>4.3720999999999997</v>
      </c>
      <c r="E4577">
        <v>98.07</v>
      </c>
      <c r="F4577">
        <v>95.147000000000006</v>
      </c>
      <c r="G4577">
        <v>80.680000000000007</v>
      </c>
      <c r="H4577">
        <v>1058.18</v>
      </c>
      <c r="I4577">
        <v>1.3591</v>
      </c>
      <c r="J4577">
        <v>6.093</v>
      </c>
      <c r="K4577">
        <v>453.36970000000002</v>
      </c>
      <c r="L4577" t="str">
        <v>#N/A N/A</v>
      </c>
      <c r="M4577" t="str">
        <v>#N/A N/A</v>
      </c>
      <c r="N4577">
        <v>1253.3499999999999</v>
      </c>
      <c r="O4577">
        <v>3.9540000000000002</v>
      </c>
      <c r="P4577">
        <v>19.8</v>
      </c>
      <c r="Q4577">
        <v>4.04</v>
      </c>
      <c r="R4577">
        <v>1.25</v>
      </c>
      <c r="S4577">
        <v>1.69</v>
      </c>
      <c r="T4577">
        <v>1.76</v>
      </c>
      <c r="U4577">
        <v>1821</v>
      </c>
      <c r="V4577">
        <v>1805.81</v>
      </c>
      <c r="W4577">
        <v>4059.89</v>
      </c>
      <c r="X4577">
        <v>11441.27</v>
      </c>
      <c r="Y4577">
        <v>2044.87</v>
      </c>
      <c r="Z4577">
        <v>15661.87</v>
      </c>
    </row>
    <row r="4578" spans="2:26" x14ac:dyDescent="0.25">
      <c r="B4578">
        <v>41607</v>
      </c>
      <c r="C4578">
        <v>355</v>
      </c>
      <c r="D4578">
        <v>4.3720999999999997</v>
      </c>
      <c r="E4578">
        <v>98.07</v>
      </c>
      <c r="F4578">
        <v>95.147000000000006</v>
      </c>
      <c r="G4578">
        <v>80.680000000000007</v>
      </c>
      <c r="H4578">
        <v>1058.18</v>
      </c>
      <c r="I4578">
        <v>1.3591</v>
      </c>
      <c r="J4578">
        <v>6.093</v>
      </c>
      <c r="K4578">
        <v>453.36970000000002</v>
      </c>
      <c r="L4578" t="str">
        <v>#N/A N/A</v>
      </c>
      <c r="M4578" t="str">
        <v>#N/A N/A</v>
      </c>
      <c r="N4578">
        <v>1253.3499999999999</v>
      </c>
      <c r="O4578">
        <v>3.9540000000000002</v>
      </c>
      <c r="P4578">
        <v>19.8</v>
      </c>
      <c r="Q4578">
        <v>4.04</v>
      </c>
      <c r="R4578">
        <v>1.25</v>
      </c>
      <c r="S4578">
        <v>1.69</v>
      </c>
      <c r="T4578">
        <v>1.76</v>
      </c>
      <c r="U4578">
        <v>1821</v>
      </c>
      <c r="V4578">
        <v>1805.81</v>
      </c>
      <c r="W4578">
        <v>4059.89</v>
      </c>
      <c r="X4578">
        <v>11441.27</v>
      </c>
      <c r="Y4578">
        <v>2044.87</v>
      </c>
      <c r="Z4578">
        <v>15661.87</v>
      </c>
    </row>
    <row r="4579" spans="2:26" x14ac:dyDescent="0.25">
      <c r="B4579">
        <v>41606</v>
      </c>
      <c r="C4579">
        <v>355</v>
      </c>
      <c r="D4579">
        <v>4.3936000000000002</v>
      </c>
      <c r="E4579">
        <v>98.07</v>
      </c>
      <c r="F4579">
        <v>95.109399999999994</v>
      </c>
      <c r="G4579">
        <v>80.581999999999994</v>
      </c>
      <c r="H4579">
        <v>1061.28</v>
      </c>
      <c r="I4579">
        <v>1.3606</v>
      </c>
      <c r="J4579">
        <v>6.0922000000000001</v>
      </c>
      <c r="K4579">
        <v>459.40309999999999</v>
      </c>
      <c r="L4579" t="str">
        <v>#N/A N/A</v>
      </c>
      <c r="M4579" t="str">
        <v>#N/A N/A</v>
      </c>
      <c r="N4579">
        <v>1244.6500000000001</v>
      </c>
      <c r="O4579">
        <v>3.895</v>
      </c>
      <c r="P4579">
        <v>19.8</v>
      </c>
      <c r="Q4579">
        <v>4.0599999999999996</v>
      </c>
      <c r="R4579">
        <v>1.25</v>
      </c>
      <c r="S4579">
        <v>1.69</v>
      </c>
      <c r="T4579">
        <v>1.76</v>
      </c>
      <c r="U4579">
        <v>1719</v>
      </c>
      <c r="V4579">
        <v>1807.23</v>
      </c>
      <c r="W4579">
        <v>4044.75</v>
      </c>
      <c r="X4579">
        <v>11385.29</v>
      </c>
      <c r="Y4579">
        <v>2045.77</v>
      </c>
      <c r="Z4579">
        <v>15727.12</v>
      </c>
    </row>
    <row r="4580" spans="2:26" x14ac:dyDescent="0.25">
      <c r="B4580">
        <v>41605</v>
      </c>
      <c r="C4580">
        <v>355</v>
      </c>
      <c r="D4580">
        <v>4.4036</v>
      </c>
      <c r="E4580">
        <v>98.07</v>
      </c>
      <c r="F4580">
        <v>95.048400000000001</v>
      </c>
      <c r="G4580">
        <v>80.721999999999994</v>
      </c>
      <c r="H4580">
        <v>1061.05</v>
      </c>
      <c r="I4580">
        <v>1.3579000000000001</v>
      </c>
      <c r="J4580">
        <v>6.0925000000000002</v>
      </c>
      <c r="K4580">
        <v>457.1103</v>
      </c>
      <c r="L4580" t="str">
        <v>#N/A N/A</v>
      </c>
      <c r="M4580" t="str">
        <v>#N/A N/A</v>
      </c>
      <c r="N4580">
        <v>1237.9000000000001</v>
      </c>
      <c r="O4580">
        <v>3.895</v>
      </c>
      <c r="P4580">
        <v>19.8</v>
      </c>
      <c r="Q4580">
        <v>4.0599999999999996</v>
      </c>
      <c r="R4580">
        <v>1.25</v>
      </c>
      <c r="S4580">
        <v>1.69</v>
      </c>
      <c r="T4580">
        <v>1.76</v>
      </c>
      <c r="U4580">
        <v>1573</v>
      </c>
      <c r="V4580">
        <v>1807.23</v>
      </c>
      <c r="W4580">
        <v>4044.75</v>
      </c>
      <c r="X4580">
        <v>11401.96</v>
      </c>
      <c r="Y4580">
        <v>2028.81</v>
      </c>
      <c r="Z4580">
        <v>15449.63</v>
      </c>
    </row>
    <row r="4581" spans="2:26" x14ac:dyDescent="0.25">
      <c r="B4581">
        <v>41604</v>
      </c>
      <c r="C4581">
        <v>354.08</v>
      </c>
      <c r="D4581">
        <v>4.4272999999999998</v>
      </c>
      <c r="E4581">
        <v>98.08</v>
      </c>
      <c r="F4581">
        <v>95.026700000000005</v>
      </c>
      <c r="G4581">
        <v>80.611000000000004</v>
      </c>
      <c r="H4581">
        <v>1059.8</v>
      </c>
      <c r="I4581">
        <v>1.3572</v>
      </c>
      <c r="J4581">
        <v>6.0926</v>
      </c>
      <c r="K4581">
        <v>461.76639999999998</v>
      </c>
      <c r="L4581" t="str">
        <v>#N/A N/A</v>
      </c>
      <c r="M4581" t="str">
        <v>#N/A N/A</v>
      </c>
      <c r="N4581">
        <v>1242.8499999999999</v>
      </c>
      <c r="O4581">
        <v>3.8180000000000001</v>
      </c>
      <c r="P4581">
        <v>19.8</v>
      </c>
      <c r="Q4581">
        <v>4.0999999999999996</v>
      </c>
      <c r="R4581">
        <v>1.25</v>
      </c>
      <c r="S4581">
        <v>1.7</v>
      </c>
      <c r="T4581">
        <v>1.77</v>
      </c>
      <c r="U4581">
        <v>1512</v>
      </c>
      <c r="V4581">
        <v>1802.75</v>
      </c>
      <c r="W4581">
        <v>4017.75</v>
      </c>
      <c r="X4581">
        <v>11302.03</v>
      </c>
      <c r="Y4581">
        <v>2022.64</v>
      </c>
      <c r="Z4581">
        <v>15515.24</v>
      </c>
    </row>
    <row r="4582" spans="2:26" x14ac:dyDescent="0.25">
      <c r="B4582">
        <v>41603</v>
      </c>
      <c r="C4582">
        <v>347.88</v>
      </c>
      <c r="D4582">
        <v>4.4109999999999996</v>
      </c>
      <c r="E4582">
        <v>98.09</v>
      </c>
      <c r="F4582">
        <v>95.003399999999999</v>
      </c>
      <c r="G4582">
        <v>80.92</v>
      </c>
      <c r="H4582">
        <v>1061.97</v>
      </c>
      <c r="I4582">
        <v>1.3516999999999999</v>
      </c>
      <c r="J4582">
        <v>6.0926999999999998</v>
      </c>
      <c r="K4582">
        <v>463.13229999999999</v>
      </c>
      <c r="L4582" t="str">
        <v>#N/A N/A</v>
      </c>
      <c r="M4582" t="str">
        <v>#N/A N/A</v>
      </c>
      <c r="N4582">
        <v>1251.3800000000001</v>
      </c>
      <c r="O4582">
        <v>3.7890000000000001</v>
      </c>
      <c r="P4582">
        <v>19.8</v>
      </c>
      <c r="Q4582">
        <v>4.09</v>
      </c>
      <c r="R4582">
        <v>1.26</v>
      </c>
      <c r="S4582">
        <v>1.7</v>
      </c>
      <c r="T4582">
        <v>1.76</v>
      </c>
      <c r="U4582">
        <v>1492</v>
      </c>
      <c r="V4582">
        <v>1802.48</v>
      </c>
      <c r="W4582">
        <v>3994.57</v>
      </c>
      <c r="X4582">
        <v>11387.21</v>
      </c>
      <c r="Y4582">
        <v>2015.98</v>
      </c>
      <c r="Z4582">
        <v>15619.13</v>
      </c>
    </row>
    <row r="4583" spans="2:26" x14ac:dyDescent="0.25">
      <c r="B4583">
        <v>41602</v>
      </c>
      <c r="C4583">
        <v>348.98</v>
      </c>
      <c r="D4583">
        <v>4.4393000000000002</v>
      </c>
      <c r="E4583">
        <v>98.08</v>
      </c>
      <c r="F4583">
        <v>94.929699999999997</v>
      </c>
      <c r="G4583">
        <v>80.707999999999998</v>
      </c>
      <c r="H4583">
        <v>1060.3</v>
      </c>
      <c r="I4583">
        <v>1.3557999999999999</v>
      </c>
      <c r="J4583">
        <v>6.0934999999999997</v>
      </c>
      <c r="K4583">
        <v>465.45060000000001</v>
      </c>
      <c r="L4583" t="str">
        <v>#N/A N/A</v>
      </c>
      <c r="M4583" t="str">
        <v>#N/A N/A</v>
      </c>
      <c r="N4583">
        <v>1243.8</v>
      </c>
      <c r="O4583">
        <v>3.7679999999999998</v>
      </c>
      <c r="P4583">
        <v>19.8</v>
      </c>
      <c r="Q4583">
        <v>4.13</v>
      </c>
      <c r="R4583">
        <v>1.27</v>
      </c>
      <c r="S4583">
        <v>1.7</v>
      </c>
      <c r="T4583">
        <v>1.77</v>
      </c>
      <c r="U4583">
        <v>1483</v>
      </c>
      <c r="V4583">
        <v>1804.76</v>
      </c>
      <c r="W4583">
        <v>3991.65</v>
      </c>
      <c r="X4583">
        <v>11448.74</v>
      </c>
      <c r="Y4583">
        <v>2006.23</v>
      </c>
      <c r="Z4583">
        <v>15381.72</v>
      </c>
    </row>
    <row r="4584" spans="2:26" x14ac:dyDescent="0.25">
      <c r="B4584">
        <v>41601</v>
      </c>
      <c r="C4584">
        <v>348.98</v>
      </c>
      <c r="D4584">
        <v>4.4393000000000002</v>
      </c>
      <c r="E4584">
        <v>98.08</v>
      </c>
      <c r="F4584">
        <v>94.929699999999997</v>
      </c>
      <c r="G4584">
        <v>80.707999999999998</v>
      </c>
      <c r="H4584">
        <v>1060.3</v>
      </c>
      <c r="I4584">
        <v>1.3557999999999999</v>
      </c>
      <c r="J4584">
        <v>6.0934999999999997</v>
      </c>
      <c r="K4584">
        <v>465.45060000000001</v>
      </c>
      <c r="L4584" t="str">
        <v>#N/A N/A</v>
      </c>
      <c r="M4584" t="str">
        <v>#N/A N/A</v>
      </c>
      <c r="N4584">
        <v>1243.8</v>
      </c>
      <c r="O4584">
        <v>3.7679999999999998</v>
      </c>
      <c r="P4584">
        <v>19.8</v>
      </c>
      <c r="Q4584">
        <v>4.13</v>
      </c>
      <c r="R4584">
        <v>1.27</v>
      </c>
      <c r="S4584">
        <v>1.7</v>
      </c>
      <c r="T4584">
        <v>1.77</v>
      </c>
      <c r="U4584">
        <v>1483</v>
      </c>
      <c r="V4584">
        <v>1804.76</v>
      </c>
      <c r="W4584">
        <v>3991.65</v>
      </c>
      <c r="X4584">
        <v>11448.74</v>
      </c>
      <c r="Y4584">
        <v>2006.23</v>
      </c>
      <c r="Z4584">
        <v>15381.72</v>
      </c>
    </row>
    <row r="4585" spans="2:26" x14ac:dyDescent="0.25">
      <c r="B4585">
        <v>41600</v>
      </c>
      <c r="C4585">
        <v>348.98</v>
      </c>
      <c r="D4585">
        <v>4.4393000000000002</v>
      </c>
      <c r="E4585">
        <v>98.08</v>
      </c>
      <c r="F4585">
        <v>94.929699999999997</v>
      </c>
      <c r="G4585">
        <v>80.707999999999998</v>
      </c>
      <c r="H4585">
        <v>1060.3</v>
      </c>
      <c r="I4585">
        <v>1.3557999999999999</v>
      </c>
      <c r="J4585">
        <v>6.0934999999999997</v>
      </c>
      <c r="K4585">
        <v>465.45060000000001</v>
      </c>
      <c r="L4585" t="str">
        <v>#N/A N/A</v>
      </c>
      <c r="M4585" t="str">
        <v>#N/A N/A</v>
      </c>
      <c r="N4585">
        <v>1243.8</v>
      </c>
      <c r="O4585">
        <v>3.7679999999999998</v>
      </c>
      <c r="P4585">
        <v>19.8</v>
      </c>
      <c r="Q4585">
        <v>4.13</v>
      </c>
      <c r="R4585">
        <v>1.27</v>
      </c>
      <c r="S4585">
        <v>1.7</v>
      </c>
      <c r="T4585">
        <v>1.77</v>
      </c>
      <c r="U4585">
        <v>1483</v>
      </c>
      <c r="V4585">
        <v>1804.76</v>
      </c>
      <c r="W4585">
        <v>3991.65</v>
      </c>
      <c r="X4585">
        <v>11448.74</v>
      </c>
      <c r="Y4585">
        <v>2006.23</v>
      </c>
      <c r="Z4585">
        <v>15381.72</v>
      </c>
    </row>
    <row r="4586" spans="2:26" x14ac:dyDescent="0.25">
      <c r="B4586">
        <v>41599</v>
      </c>
      <c r="C4586">
        <v>351.51</v>
      </c>
      <c r="D4586">
        <v>4.4629000000000003</v>
      </c>
      <c r="E4586">
        <v>98.09</v>
      </c>
      <c r="F4586">
        <v>94.922899999999998</v>
      </c>
      <c r="G4586">
        <v>81.072999999999993</v>
      </c>
      <c r="H4586">
        <v>1062.75</v>
      </c>
      <c r="I4586">
        <v>1.3482000000000001</v>
      </c>
      <c r="J4586">
        <v>6.0928000000000004</v>
      </c>
      <c r="K4586">
        <v>460.48270000000002</v>
      </c>
      <c r="L4586" t="str">
        <v>#N/A N/A</v>
      </c>
      <c r="M4586" t="str">
        <v>#N/A N/A</v>
      </c>
      <c r="N4586">
        <v>1242.9100000000001</v>
      </c>
      <c r="O4586">
        <v>3.702</v>
      </c>
      <c r="P4586">
        <v>19.8</v>
      </c>
      <c r="Q4586">
        <v>4.1399999999999997</v>
      </c>
      <c r="R4586">
        <v>1.28</v>
      </c>
      <c r="S4586">
        <v>1.72</v>
      </c>
      <c r="T4586">
        <v>1.79</v>
      </c>
      <c r="U4586">
        <v>1499</v>
      </c>
      <c r="V4586">
        <v>1795.85</v>
      </c>
      <c r="W4586">
        <v>3969.16</v>
      </c>
      <c r="X4586">
        <v>11333.14</v>
      </c>
      <c r="Y4586">
        <v>1993.78</v>
      </c>
      <c r="Z4586">
        <v>15365.6</v>
      </c>
    </row>
    <row r="4587" spans="2:26" x14ac:dyDescent="0.25">
      <c r="B4587">
        <v>41598</v>
      </c>
      <c r="C4587">
        <v>345.98</v>
      </c>
      <c r="D4587">
        <v>4.4523000000000001</v>
      </c>
      <c r="E4587">
        <v>98.08</v>
      </c>
      <c r="F4587">
        <v>94.893100000000004</v>
      </c>
      <c r="G4587">
        <v>81.111999999999995</v>
      </c>
      <c r="H4587">
        <v>1057.9000000000001</v>
      </c>
      <c r="I4587">
        <v>1.3439000000000001</v>
      </c>
      <c r="J4587">
        <v>6.0932000000000004</v>
      </c>
      <c r="K4587">
        <v>465.31830000000002</v>
      </c>
      <c r="L4587" t="str">
        <v>#N/A N/A</v>
      </c>
      <c r="M4587" t="str">
        <v>#N/A N/A</v>
      </c>
      <c r="N4587">
        <v>1244.33</v>
      </c>
      <c r="O4587">
        <v>3.6739999999999999</v>
      </c>
      <c r="P4587">
        <v>19.8</v>
      </c>
      <c r="Q4587">
        <v>4.12</v>
      </c>
      <c r="R4587">
        <v>1.29</v>
      </c>
      <c r="S4587">
        <v>1.73</v>
      </c>
      <c r="T4587">
        <v>1.8</v>
      </c>
      <c r="U4587">
        <v>1527</v>
      </c>
      <c r="V4587">
        <v>1781.37</v>
      </c>
      <c r="W4587">
        <v>3921.27</v>
      </c>
      <c r="X4587">
        <v>11437.44</v>
      </c>
      <c r="Y4587">
        <v>2017.24</v>
      </c>
      <c r="Z4587">
        <v>15076.08</v>
      </c>
    </row>
    <row r="4588" spans="2:26" x14ac:dyDescent="0.25">
      <c r="B4588">
        <v>41597</v>
      </c>
      <c r="C4588">
        <v>349.86</v>
      </c>
      <c r="D4588">
        <v>4.4557000000000002</v>
      </c>
      <c r="E4588">
        <v>98.07</v>
      </c>
      <c r="F4588">
        <v>94.875900000000001</v>
      </c>
      <c r="G4588">
        <v>80.703999999999994</v>
      </c>
      <c r="H4588">
        <v>1055.82</v>
      </c>
      <c r="I4588">
        <v>1.3537999999999999</v>
      </c>
      <c r="J4588">
        <v>6.0925000000000002</v>
      </c>
      <c r="K4588">
        <v>464.69580000000002</v>
      </c>
      <c r="L4588" t="str">
        <v>#N/A N/A</v>
      </c>
      <c r="M4588" t="str">
        <v>#N/A N/A</v>
      </c>
      <c r="N4588">
        <v>1275.72</v>
      </c>
      <c r="O4588">
        <v>3.556</v>
      </c>
      <c r="P4588">
        <v>19.8</v>
      </c>
      <c r="Q4588">
        <v>4.1100000000000003</v>
      </c>
      <c r="R4588">
        <v>1.29</v>
      </c>
      <c r="S4588">
        <v>1.74</v>
      </c>
      <c r="T4588">
        <v>1.82</v>
      </c>
      <c r="U4588">
        <v>1495</v>
      </c>
      <c r="V4588">
        <v>1787.87</v>
      </c>
      <c r="W4588">
        <v>3931.55</v>
      </c>
      <c r="X4588">
        <v>11365.45</v>
      </c>
      <c r="Y4588">
        <v>2031.64</v>
      </c>
      <c r="Z4588">
        <v>15126.56</v>
      </c>
    </row>
    <row r="4589" spans="2:26" x14ac:dyDescent="0.25">
      <c r="B4589">
        <v>41596</v>
      </c>
      <c r="C4589">
        <v>348.4</v>
      </c>
      <c r="D4589">
        <v>4.4863999999999997</v>
      </c>
      <c r="E4589">
        <v>98.09</v>
      </c>
      <c r="F4589">
        <v>94.845500000000001</v>
      </c>
      <c r="G4589">
        <v>80.825000000000003</v>
      </c>
      <c r="H4589">
        <v>1057.9000000000001</v>
      </c>
      <c r="I4589">
        <v>1.3506</v>
      </c>
      <c r="J4589">
        <v>6.0923999999999996</v>
      </c>
      <c r="K4589">
        <v>467.42320000000001</v>
      </c>
      <c r="L4589" t="str">
        <v>#N/A N/A</v>
      </c>
      <c r="M4589" t="str">
        <v>#N/A N/A</v>
      </c>
      <c r="N4589">
        <v>1275.44</v>
      </c>
      <c r="O4589">
        <v>3.617</v>
      </c>
      <c r="P4589">
        <v>19.8</v>
      </c>
      <c r="Q4589">
        <v>4.16</v>
      </c>
      <c r="R4589">
        <v>1.29</v>
      </c>
      <c r="S4589">
        <v>1.74</v>
      </c>
      <c r="T4589">
        <v>1.85</v>
      </c>
      <c r="U4589">
        <v>1500</v>
      </c>
      <c r="V4589">
        <v>1791.53</v>
      </c>
      <c r="W4589">
        <v>3949.07</v>
      </c>
      <c r="X4589">
        <v>11307.33</v>
      </c>
      <c r="Y4589">
        <v>2010.81</v>
      </c>
      <c r="Z4589">
        <v>15164.3</v>
      </c>
    </row>
    <row r="4590" spans="2:26" x14ac:dyDescent="0.25">
      <c r="B4590">
        <v>41595</v>
      </c>
      <c r="C4590">
        <v>351.31</v>
      </c>
      <c r="D4590">
        <v>4.5274999999999999</v>
      </c>
      <c r="E4590">
        <v>98.09</v>
      </c>
      <c r="F4590">
        <v>94.773200000000003</v>
      </c>
      <c r="G4590">
        <v>80.849000000000004</v>
      </c>
      <c r="H4590">
        <v>1063.5</v>
      </c>
      <c r="I4590">
        <v>1.3495999999999999</v>
      </c>
      <c r="J4590">
        <v>6.0925000000000002</v>
      </c>
      <c r="K4590">
        <v>458.32089999999999</v>
      </c>
      <c r="L4590" t="str">
        <v>#N/A N/A</v>
      </c>
      <c r="M4590" t="str">
        <v>#N/A N/A</v>
      </c>
      <c r="N4590">
        <v>1290.18</v>
      </c>
      <c r="O4590">
        <v>3.66</v>
      </c>
      <c r="P4590">
        <v>19.8</v>
      </c>
      <c r="Q4590">
        <v>4.2</v>
      </c>
      <c r="R4590">
        <v>1.31</v>
      </c>
      <c r="S4590">
        <v>1.75</v>
      </c>
      <c r="T4590">
        <v>1.86</v>
      </c>
      <c r="U4590">
        <v>1507</v>
      </c>
      <c r="V4590">
        <v>1798.18</v>
      </c>
      <c r="W4590">
        <v>3985.97</v>
      </c>
      <c r="X4590">
        <v>10702.7</v>
      </c>
      <c r="Y4590">
        <v>2005.64</v>
      </c>
      <c r="Z4590">
        <v>15165.92</v>
      </c>
    </row>
    <row r="4591" spans="2:26" x14ac:dyDescent="0.25">
      <c r="B4591">
        <v>41594</v>
      </c>
      <c r="C4591">
        <v>351.31</v>
      </c>
      <c r="D4591">
        <v>4.5274999999999999</v>
      </c>
      <c r="E4591">
        <v>98.09</v>
      </c>
      <c r="F4591">
        <v>94.773200000000003</v>
      </c>
      <c r="G4591">
        <v>80.849000000000004</v>
      </c>
      <c r="H4591">
        <v>1063.5</v>
      </c>
      <c r="I4591">
        <v>1.3495999999999999</v>
      </c>
      <c r="J4591">
        <v>6.0925000000000002</v>
      </c>
      <c r="K4591">
        <v>458.32089999999999</v>
      </c>
      <c r="L4591" t="str">
        <v>#N/A N/A</v>
      </c>
      <c r="M4591" t="str">
        <v>#N/A N/A</v>
      </c>
      <c r="N4591">
        <v>1290.18</v>
      </c>
      <c r="O4591">
        <v>3.66</v>
      </c>
      <c r="P4591">
        <v>19.8</v>
      </c>
      <c r="Q4591">
        <v>4.2</v>
      </c>
      <c r="R4591">
        <v>1.31</v>
      </c>
      <c r="S4591">
        <v>1.75</v>
      </c>
      <c r="T4591">
        <v>1.86</v>
      </c>
      <c r="U4591">
        <v>1507</v>
      </c>
      <c r="V4591">
        <v>1798.18</v>
      </c>
      <c r="W4591">
        <v>3985.97</v>
      </c>
      <c r="X4591">
        <v>10702.7</v>
      </c>
      <c r="Y4591">
        <v>2005.64</v>
      </c>
      <c r="Z4591">
        <v>15165.92</v>
      </c>
    </row>
    <row r="4592" spans="2:26" x14ac:dyDescent="0.25">
      <c r="B4592">
        <v>41593</v>
      </c>
      <c r="C4592">
        <v>351.31</v>
      </c>
      <c r="D4592">
        <v>4.5274999999999999</v>
      </c>
      <c r="E4592">
        <v>98.09</v>
      </c>
      <c r="F4592">
        <v>94.773200000000003</v>
      </c>
      <c r="G4592">
        <v>80.849000000000004</v>
      </c>
      <c r="H4592">
        <v>1063.5</v>
      </c>
      <c r="I4592">
        <v>1.3495999999999999</v>
      </c>
      <c r="J4592">
        <v>6.0925000000000002</v>
      </c>
      <c r="K4592">
        <v>458.32089999999999</v>
      </c>
      <c r="L4592" t="str">
        <v>#N/A N/A</v>
      </c>
      <c r="M4592" t="str">
        <v>#N/A N/A</v>
      </c>
      <c r="N4592">
        <v>1290.18</v>
      </c>
      <c r="O4592">
        <v>3.66</v>
      </c>
      <c r="P4592">
        <v>19.8</v>
      </c>
      <c r="Q4592">
        <v>4.2</v>
      </c>
      <c r="R4592">
        <v>1.31</v>
      </c>
      <c r="S4592">
        <v>1.75</v>
      </c>
      <c r="T4592">
        <v>1.86</v>
      </c>
      <c r="U4592">
        <v>1507</v>
      </c>
      <c r="V4592">
        <v>1798.18</v>
      </c>
      <c r="W4592">
        <v>3985.97</v>
      </c>
      <c r="X4592">
        <v>10702.7</v>
      </c>
      <c r="Y4592">
        <v>2005.64</v>
      </c>
      <c r="Z4592">
        <v>15165.92</v>
      </c>
    </row>
    <row r="4593" spans="2:26" x14ac:dyDescent="0.25">
      <c r="B4593">
        <v>41592</v>
      </c>
      <c r="C4593">
        <v>357.8</v>
      </c>
      <c r="D4593">
        <v>4.5646000000000004</v>
      </c>
      <c r="E4593">
        <v>98.11</v>
      </c>
      <c r="F4593">
        <v>94.762699999999995</v>
      </c>
      <c r="G4593">
        <v>81.022999999999996</v>
      </c>
      <c r="H4593">
        <v>1067.8499999999999</v>
      </c>
      <c r="I4593">
        <v>1.3461000000000001</v>
      </c>
      <c r="J4593">
        <v>6.0921000000000003</v>
      </c>
      <c r="K4593">
        <v>460.85660000000001</v>
      </c>
      <c r="L4593" t="str">
        <v>#N/A N/A</v>
      </c>
      <c r="M4593" t="str">
        <v>#N/A N/A</v>
      </c>
      <c r="N4593">
        <v>1287.18</v>
      </c>
      <c r="O4593">
        <v>3.605</v>
      </c>
      <c r="P4593">
        <v>19.8</v>
      </c>
      <c r="Q4593">
        <v>4.22</v>
      </c>
      <c r="R4593">
        <v>1.32</v>
      </c>
      <c r="S4593">
        <v>1.79</v>
      </c>
      <c r="T4593">
        <v>1.88</v>
      </c>
      <c r="U4593">
        <v>1517</v>
      </c>
      <c r="V4593">
        <v>1790.62</v>
      </c>
      <c r="W4593">
        <v>3972.74</v>
      </c>
      <c r="X4593">
        <v>10391.129999999999</v>
      </c>
      <c r="Y4593">
        <v>1967.56</v>
      </c>
      <c r="Z4593">
        <v>14876.41</v>
      </c>
    </row>
    <row r="4594" spans="2:26" x14ac:dyDescent="0.25">
      <c r="B4594">
        <v>41591</v>
      </c>
      <c r="C4594">
        <v>360.97</v>
      </c>
      <c r="D4594">
        <v>4.5580999999999996</v>
      </c>
      <c r="E4594">
        <v>98.13</v>
      </c>
      <c r="F4594">
        <v>94.7256</v>
      </c>
      <c r="G4594">
        <v>80.926000000000002</v>
      </c>
      <c r="H4594">
        <v>1072.42</v>
      </c>
      <c r="I4594">
        <v>1.3487</v>
      </c>
      <c r="J4594">
        <v>6.0919999999999996</v>
      </c>
      <c r="K4594">
        <v>458.5899</v>
      </c>
      <c r="L4594" t="str">
        <v>#N/A N/A</v>
      </c>
      <c r="M4594" t="str">
        <v>#N/A N/A</v>
      </c>
      <c r="N4594">
        <v>1281.75</v>
      </c>
      <c r="O4594">
        <v>3.5659999999999998</v>
      </c>
      <c r="P4594">
        <v>19.8</v>
      </c>
      <c r="Q4594">
        <v>4.21</v>
      </c>
      <c r="R4594">
        <v>1.32</v>
      </c>
      <c r="S4594">
        <v>1.8</v>
      </c>
      <c r="T4594">
        <v>1.9</v>
      </c>
      <c r="U4594">
        <v>1531</v>
      </c>
      <c r="V4594">
        <v>1782</v>
      </c>
      <c r="W4594">
        <v>3965.58</v>
      </c>
      <c r="X4594">
        <v>10276.61</v>
      </c>
      <c r="Y4594">
        <v>1963.56</v>
      </c>
      <c r="Z4594">
        <v>14567.16</v>
      </c>
    </row>
    <row r="4595" spans="2:26" x14ac:dyDescent="0.25">
      <c r="B4595">
        <v>41590</v>
      </c>
      <c r="C4595">
        <v>358.49</v>
      </c>
      <c r="D4595">
        <v>4.5422000000000002</v>
      </c>
      <c r="E4595">
        <v>98.17</v>
      </c>
      <c r="F4595">
        <v>94.788899999999998</v>
      </c>
      <c r="G4595">
        <v>81.191999999999993</v>
      </c>
      <c r="H4595">
        <v>1071.3800000000001</v>
      </c>
      <c r="I4595">
        <v>1.3435999999999999</v>
      </c>
      <c r="J4595">
        <v>6.0933000000000002</v>
      </c>
      <c r="K4595">
        <v>459.98090000000002</v>
      </c>
      <c r="L4595" t="str">
        <v>#N/A N/A</v>
      </c>
      <c r="M4595" t="str">
        <v>#N/A N/A</v>
      </c>
      <c r="N4595">
        <v>1268.04</v>
      </c>
      <c r="O4595">
        <v>3.617</v>
      </c>
      <c r="P4595">
        <v>19.8</v>
      </c>
      <c r="Q4595">
        <v>4.1399999999999997</v>
      </c>
      <c r="R4595">
        <v>1.32</v>
      </c>
      <c r="S4595">
        <v>1.79</v>
      </c>
      <c r="T4595">
        <v>1.9</v>
      </c>
      <c r="U4595">
        <v>1543</v>
      </c>
      <c r="V4595">
        <v>1767.69</v>
      </c>
      <c r="W4595">
        <v>3919.92</v>
      </c>
      <c r="X4595">
        <v>10561.61</v>
      </c>
      <c r="Y4595">
        <v>1995.48</v>
      </c>
      <c r="Z4595">
        <v>14588.68</v>
      </c>
    </row>
    <row r="4596" spans="2:26" x14ac:dyDescent="0.25">
      <c r="B4596">
        <v>41589</v>
      </c>
      <c r="C4596">
        <v>345.74</v>
      </c>
      <c r="D4596">
        <v>4.5339</v>
      </c>
      <c r="E4596">
        <v>98.17</v>
      </c>
      <c r="F4596">
        <v>94.770799999999994</v>
      </c>
      <c r="G4596">
        <v>81.090999999999994</v>
      </c>
      <c r="H4596">
        <v>1072.5</v>
      </c>
      <c r="I4596">
        <v>1.3407</v>
      </c>
      <c r="J4596">
        <v>6.0911999999999997</v>
      </c>
      <c r="K4596">
        <v>460.0883</v>
      </c>
      <c r="L4596" t="str">
        <v>#N/A N/A</v>
      </c>
      <c r="M4596" t="str">
        <v>#N/A N/A</v>
      </c>
      <c r="N4596">
        <v>1282.81</v>
      </c>
      <c r="O4596">
        <v>3.5739999999999998</v>
      </c>
      <c r="P4596">
        <v>19.8</v>
      </c>
      <c r="Q4596">
        <v>4.18</v>
      </c>
      <c r="R4596">
        <v>1.32</v>
      </c>
      <c r="S4596">
        <v>1.8</v>
      </c>
      <c r="T4596">
        <v>1.91</v>
      </c>
      <c r="U4596">
        <v>1564</v>
      </c>
      <c r="V4596">
        <v>1771.89</v>
      </c>
      <c r="W4596">
        <v>3919.79</v>
      </c>
      <c r="X4596">
        <v>10582.9</v>
      </c>
      <c r="Y4596">
        <v>1977.3</v>
      </c>
      <c r="Z4596">
        <v>14269.84</v>
      </c>
    </row>
    <row r="4597" spans="2:26" x14ac:dyDescent="0.25">
      <c r="B4597">
        <v>41588</v>
      </c>
      <c r="C4597">
        <v>345.74</v>
      </c>
      <c r="D4597">
        <v>4.5373999999999999</v>
      </c>
      <c r="E4597">
        <v>98.13</v>
      </c>
      <c r="F4597">
        <v>94.757199999999997</v>
      </c>
      <c r="G4597">
        <v>81.302999999999997</v>
      </c>
      <c r="H4597">
        <v>1064.8800000000001</v>
      </c>
      <c r="I4597">
        <v>1.3367</v>
      </c>
      <c r="J4597">
        <v>6.0910000000000002</v>
      </c>
      <c r="K4597">
        <v>460.34910000000002</v>
      </c>
      <c r="L4597" t="str">
        <v>#N/A N/A</v>
      </c>
      <c r="M4597" t="str">
        <v>#N/A N/A</v>
      </c>
      <c r="N4597">
        <v>1288.5</v>
      </c>
      <c r="O4597">
        <v>3.5590000000000002</v>
      </c>
      <c r="P4597">
        <v>19.8</v>
      </c>
      <c r="Q4597">
        <v>4.18</v>
      </c>
      <c r="R4597">
        <v>1.32</v>
      </c>
      <c r="S4597">
        <v>1.8</v>
      </c>
      <c r="T4597">
        <v>1.91</v>
      </c>
      <c r="U4597">
        <v>1581</v>
      </c>
      <c r="V4597">
        <v>1770.61</v>
      </c>
      <c r="W4597">
        <v>3919.23</v>
      </c>
      <c r="X4597">
        <v>10390.73</v>
      </c>
      <c r="Y4597">
        <v>1984.87</v>
      </c>
      <c r="Z4597">
        <v>14086.8</v>
      </c>
    </row>
    <row r="4598" spans="2:26" x14ac:dyDescent="0.25">
      <c r="B4598">
        <v>41587</v>
      </c>
      <c r="C4598">
        <v>345.74</v>
      </c>
      <c r="D4598">
        <v>4.5373999999999999</v>
      </c>
      <c r="E4598">
        <v>98.13</v>
      </c>
      <c r="F4598">
        <v>94.757199999999997</v>
      </c>
      <c r="G4598">
        <v>81.302999999999997</v>
      </c>
      <c r="H4598">
        <v>1064.8800000000001</v>
      </c>
      <c r="I4598">
        <v>1.3367</v>
      </c>
      <c r="J4598">
        <v>6.0910000000000002</v>
      </c>
      <c r="K4598">
        <v>460.34910000000002</v>
      </c>
      <c r="L4598" t="str">
        <v>#N/A N/A</v>
      </c>
      <c r="M4598" t="str">
        <v>#N/A N/A</v>
      </c>
      <c r="N4598">
        <v>1288.5</v>
      </c>
      <c r="O4598">
        <v>3.5590000000000002</v>
      </c>
      <c r="P4598">
        <v>19.8</v>
      </c>
      <c r="Q4598">
        <v>4.18</v>
      </c>
      <c r="R4598">
        <v>1.32</v>
      </c>
      <c r="S4598">
        <v>1.8</v>
      </c>
      <c r="T4598">
        <v>1.91</v>
      </c>
      <c r="U4598">
        <v>1581</v>
      </c>
      <c r="V4598">
        <v>1770.61</v>
      </c>
      <c r="W4598">
        <v>3919.23</v>
      </c>
      <c r="X4598">
        <v>10390.73</v>
      </c>
      <c r="Y4598">
        <v>1984.87</v>
      </c>
      <c r="Z4598">
        <v>14086.8</v>
      </c>
    </row>
    <row r="4599" spans="2:26" x14ac:dyDescent="0.25">
      <c r="B4599">
        <v>41586</v>
      </c>
      <c r="C4599">
        <v>345.74</v>
      </c>
      <c r="D4599">
        <v>4.5373999999999999</v>
      </c>
      <c r="E4599">
        <v>98.13</v>
      </c>
      <c r="F4599">
        <v>94.757199999999997</v>
      </c>
      <c r="G4599">
        <v>81.302999999999997</v>
      </c>
      <c r="H4599">
        <v>1064.8800000000001</v>
      </c>
      <c r="I4599">
        <v>1.3367</v>
      </c>
      <c r="J4599">
        <v>6.0910000000000002</v>
      </c>
      <c r="K4599">
        <v>460.34910000000002</v>
      </c>
      <c r="L4599" t="str">
        <v>#N/A N/A</v>
      </c>
      <c r="M4599" t="str">
        <v>#N/A N/A</v>
      </c>
      <c r="N4599">
        <v>1288.5</v>
      </c>
      <c r="O4599">
        <v>3.5590000000000002</v>
      </c>
      <c r="P4599">
        <v>19.8</v>
      </c>
      <c r="Q4599">
        <v>4.18</v>
      </c>
      <c r="R4599">
        <v>1.32</v>
      </c>
      <c r="S4599">
        <v>1.8</v>
      </c>
      <c r="T4599">
        <v>1.91</v>
      </c>
      <c r="U4599">
        <v>1581</v>
      </c>
      <c r="V4599">
        <v>1770.61</v>
      </c>
      <c r="W4599">
        <v>3919.23</v>
      </c>
      <c r="X4599">
        <v>10390.73</v>
      </c>
      <c r="Y4599">
        <v>1984.87</v>
      </c>
      <c r="Z4599">
        <v>14086.8</v>
      </c>
    </row>
    <row r="4600" spans="2:26" x14ac:dyDescent="0.25">
      <c r="B4600">
        <v>41585</v>
      </c>
      <c r="C4600">
        <v>345.44</v>
      </c>
      <c r="D4600">
        <v>4.5239000000000003</v>
      </c>
      <c r="E4600">
        <v>98.07</v>
      </c>
      <c r="F4600">
        <v>94.754800000000003</v>
      </c>
      <c r="G4600">
        <v>80.844999999999999</v>
      </c>
      <c r="H4600">
        <v>1061.45</v>
      </c>
      <c r="I4600">
        <v>1.3419000000000001</v>
      </c>
      <c r="J4600">
        <v>6.0915999999999997</v>
      </c>
      <c r="K4600">
        <v>461.22430000000003</v>
      </c>
      <c r="L4600" t="str">
        <v>#N/A N/A</v>
      </c>
      <c r="M4600" t="str">
        <v>#N/A N/A</v>
      </c>
      <c r="N4600">
        <v>1307.6300000000001</v>
      </c>
      <c r="O4600">
        <v>3.5190000000000001</v>
      </c>
      <c r="P4600">
        <v>19.8</v>
      </c>
      <c r="Q4600">
        <v>4.1399999999999997</v>
      </c>
      <c r="R4600">
        <v>1.32</v>
      </c>
      <c r="S4600">
        <v>1.79</v>
      </c>
      <c r="T4600">
        <v>1.92</v>
      </c>
      <c r="U4600">
        <v>1593</v>
      </c>
      <c r="V4600">
        <v>1747.15</v>
      </c>
      <c r="W4600">
        <v>3857.33</v>
      </c>
      <c r="X4600">
        <v>10474.33</v>
      </c>
      <c r="Y4600">
        <v>2004.04</v>
      </c>
      <c r="Z4600">
        <v>14228.44</v>
      </c>
    </row>
    <row r="4601" spans="2:26" x14ac:dyDescent="0.25">
      <c r="B4601">
        <v>41584</v>
      </c>
      <c r="C4601">
        <v>340.95</v>
      </c>
      <c r="D4601">
        <v>4.5209000000000001</v>
      </c>
      <c r="E4601">
        <v>98.03</v>
      </c>
      <c r="F4601">
        <v>94.7637</v>
      </c>
      <c r="G4601">
        <v>80.483000000000004</v>
      </c>
      <c r="H4601">
        <v>1060.9000000000001</v>
      </c>
      <c r="I4601">
        <v>1.3512999999999999</v>
      </c>
      <c r="J4601">
        <v>6.0932000000000004</v>
      </c>
      <c r="K4601">
        <v>463.86989999999997</v>
      </c>
      <c r="L4601" t="str">
        <v>#N/A N/A</v>
      </c>
      <c r="M4601" t="str">
        <v>#N/A N/A</v>
      </c>
      <c r="N4601">
        <v>1317.89</v>
      </c>
      <c r="O4601">
        <v>3.4980000000000002</v>
      </c>
      <c r="P4601">
        <v>19.8</v>
      </c>
      <c r="Q4601">
        <v>4.16</v>
      </c>
      <c r="R4601">
        <v>1.31</v>
      </c>
      <c r="S4601">
        <v>1.79</v>
      </c>
      <c r="T4601">
        <v>1.92</v>
      </c>
      <c r="U4601">
        <v>1602</v>
      </c>
      <c r="V4601">
        <v>1770.49</v>
      </c>
      <c r="W4601">
        <v>3931.95</v>
      </c>
      <c r="X4601">
        <v>10561.57</v>
      </c>
      <c r="Y4601">
        <v>2013.67</v>
      </c>
      <c r="Z4601">
        <v>14337.31</v>
      </c>
    </row>
    <row r="4602" spans="2:26" x14ac:dyDescent="0.25">
      <c r="B4602">
        <v>41583</v>
      </c>
      <c r="C4602">
        <v>337.59</v>
      </c>
      <c r="D4602">
        <v>4.4946999999999999</v>
      </c>
      <c r="E4602">
        <v>98.02</v>
      </c>
      <c r="F4602">
        <v>94.763499999999993</v>
      </c>
      <c r="G4602">
        <v>80.706000000000003</v>
      </c>
      <c r="H4602">
        <v>1061.1500000000001</v>
      </c>
      <c r="I4602">
        <v>1.3473999999999999</v>
      </c>
      <c r="J4602">
        <v>6.0978000000000003</v>
      </c>
      <c r="K4602">
        <v>465.3605</v>
      </c>
      <c r="L4602" t="str">
        <v>#N/A N/A</v>
      </c>
      <c r="M4602" t="str">
        <v>#N/A N/A</v>
      </c>
      <c r="N4602">
        <v>1311.68</v>
      </c>
      <c r="O4602">
        <v>3.4660000000000002</v>
      </c>
      <c r="P4602">
        <v>19.8</v>
      </c>
      <c r="Q4602">
        <v>4.13</v>
      </c>
      <c r="R4602">
        <v>1.31</v>
      </c>
      <c r="S4602">
        <v>1.78</v>
      </c>
      <c r="T4602">
        <v>1.91</v>
      </c>
      <c r="U4602">
        <v>1600</v>
      </c>
      <c r="V4602">
        <v>1762.97</v>
      </c>
      <c r="W4602">
        <v>3939.86</v>
      </c>
      <c r="X4602">
        <v>10637.15</v>
      </c>
      <c r="Y4602">
        <v>2013.93</v>
      </c>
      <c r="Z4602">
        <v>14225.37</v>
      </c>
    </row>
    <row r="4603" spans="2:26" x14ac:dyDescent="0.25">
      <c r="B4603">
        <v>41582</v>
      </c>
      <c r="C4603">
        <v>333.5</v>
      </c>
      <c r="D4603">
        <v>4.5014000000000003</v>
      </c>
      <c r="E4603">
        <v>98.01</v>
      </c>
      <c r="F4603">
        <v>94.738</v>
      </c>
      <c r="G4603">
        <v>80.552999999999997</v>
      </c>
      <c r="H4603">
        <v>1062.8800000000001</v>
      </c>
      <c r="I4603">
        <v>1.3513999999999999</v>
      </c>
      <c r="J4603">
        <v>6.0991999999999997</v>
      </c>
      <c r="K4603">
        <v>473.18439999999998</v>
      </c>
      <c r="L4603" t="str">
        <v>#N/A N/A</v>
      </c>
      <c r="M4603" t="str">
        <v>#N/A N/A</v>
      </c>
      <c r="N4603">
        <v>1314.64</v>
      </c>
      <c r="O4603">
        <v>3.4449999999999998</v>
      </c>
      <c r="P4603">
        <v>19.8</v>
      </c>
      <c r="Q4603">
        <v>4.1399999999999997</v>
      </c>
      <c r="R4603">
        <v>1.31</v>
      </c>
      <c r="S4603">
        <v>1.78</v>
      </c>
      <c r="T4603">
        <v>1.92</v>
      </c>
      <c r="U4603">
        <v>1552</v>
      </c>
      <c r="V4603">
        <v>1767.93</v>
      </c>
      <c r="W4603">
        <v>3936.59</v>
      </c>
      <c r="X4603">
        <v>10686.06</v>
      </c>
      <c r="Y4603">
        <v>2025.17</v>
      </c>
      <c r="Z4603">
        <v>14201.57</v>
      </c>
    </row>
    <row r="4604" spans="2:26" x14ac:dyDescent="0.25">
      <c r="B4604">
        <v>41581</v>
      </c>
      <c r="C4604">
        <v>329.43</v>
      </c>
      <c r="D4604">
        <v>4.4783999999999997</v>
      </c>
      <c r="E4604">
        <v>97.93</v>
      </c>
      <c r="F4604">
        <v>94.682500000000005</v>
      </c>
      <c r="G4604">
        <v>80.715999999999994</v>
      </c>
      <c r="H4604">
        <v>1060.8</v>
      </c>
      <c r="I4604">
        <v>1.3487</v>
      </c>
      <c r="J4604">
        <v>6.0995999999999997</v>
      </c>
      <c r="K4604">
        <v>470.32560000000001</v>
      </c>
      <c r="L4604" t="str">
        <v>#N/A N/A</v>
      </c>
      <c r="M4604" t="str">
        <v>#N/A N/A</v>
      </c>
      <c r="N4604">
        <v>1316.18</v>
      </c>
      <c r="O4604">
        <v>3.5129999999999999</v>
      </c>
      <c r="P4604">
        <v>19.8</v>
      </c>
      <c r="Q4604">
        <v>4.1100000000000003</v>
      </c>
      <c r="R4604">
        <v>1.32</v>
      </c>
      <c r="S4604">
        <v>1.78</v>
      </c>
      <c r="T4604">
        <v>1.91</v>
      </c>
      <c r="U4604">
        <v>1525</v>
      </c>
      <c r="V4604">
        <v>1761.64</v>
      </c>
      <c r="W4604">
        <v>3922.04</v>
      </c>
      <c r="X4604">
        <v>10678.69</v>
      </c>
      <c r="Y4604">
        <v>2039.42</v>
      </c>
      <c r="Z4604">
        <v>14201.57</v>
      </c>
    </row>
    <row r="4605" spans="2:26" x14ac:dyDescent="0.25">
      <c r="B4605">
        <v>41580</v>
      </c>
      <c r="C4605">
        <v>329.43</v>
      </c>
      <c r="D4605">
        <v>4.4783999999999997</v>
      </c>
      <c r="E4605">
        <v>97.93</v>
      </c>
      <c r="F4605">
        <v>94.682500000000005</v>
      </c>
      <c r="G4605">
        <v>80.715999999999994</v>
      </c>
      <c r="H4605">
        <v>1060.8</v>
      </c>
      <c r="I4605">
        <v>1.3487</v>
      </c>
      <c r="J4605">
        <v>6.0995999999999997</v>
      </c>
      <c r="K4605">
        <v>470.32560000000001</v>
      </c>
      <c r="L4605" t="str">
        <v>#N/A N/A</v>
      </c>
      <c r="M4605" t="str">
        <v>#N/A N/A</v>
      </c>
      <c r="N4605">
        <v>1316.18</v>
      </c>
      <c r="O4605">
        <v>3.5129999999999999</v>
      </c>
      <c r="P4605">
        <v>19.8</v>
      </c>
      <c r="Q4605">
        <v>4.1100000000000003</v>
      </c>
      <c r="R4605">
        <v>1.32</v>
      </c>
      <c r="S4605">
        <v>1.78</v>
      </c>
      <c r="T4605">
        <v>1.91</v>
      </c>
      <c r="U4605">
        <v>1525</v>
      </c>
      <c r="V4605">
        <v>1761.64</v>
      </c>
      <c r="W4605">
        <v>3922.04</v>
      </c>
      <c r="X4605">
        <v>10678.69</v>
      </c>
      <c r="Y4605">
        <v>2039.42</v>
      </c>
      <c r="Z4605">
        <v>14201.57</v>
      </c>
    </row>
    <row r="4606" spans="2:26" x14ac:dyDescent="0.25">
      <c r="B4606">
        <v>41579</v>
      </c>
      <c r="C4606">
        <v>329.43</v>
      </c>
      <c r="D4606">
        <v>4.4783999999999997</v>
      </c>
      <c r="E4606">
        <v>97.93</v>
      </c>
      <c r="F4606">
        <v>94.682500000000005</v>
      </c>
      <c r="G4606">
        <v>80.715999999999994</v>
      </c>
      <c r="H4606">
        <v>1060.8</v>
      </c>
      <c r="I4606">
        <v>1.3487</v>
      </c>
      <c r="J4606">
        <v>6.0995999999999997</v>
      </c>
      <c r="K4606">
        <v>470.32560000000001</v>
      </c>
      <c r="L4606" t="str">
        <v>#N/A N/A</v>
      </c>
      <c r="M4606" t="str">
        <v>#N/A N/A</v>
      </c>
      <c r="N4606">
        <v>1316.18</v>
      </c>
      <c r="O4606">
        <v>3.5129999999999999</v>
      </c>
      <c r="P4606">
        <v>19.8</v>
      </c>
      <c r="Q4606">
        <v>4.1100000000000003</v>
      </c>
      <c r="R4606">
        <v>1.32</v>
      </c>
      <c r="S4606">
        <v>1.78</v>
      </c>
      <c r="T4606">
        <v>1.91</v>
      </c>
      <c r="U4606">
        <v>1525</v>
      </c>
      <c r="V4606">
        <v>1761.64</v>
      </c>
      <c r="W4606">
        <v>3922.04</v>
      </c>
      <c r="X4606">
        <v>10678.69</v>
      </c>
      <c r="Y4606">
        <v>2039.42</v>
      </c>
      <c r="Z4606">
        <v>14201.57</v>
      </c>
    </row>
    <row r="4607" spans="2:26" x14ac:dyDescent="0.25">
      <c r="B4607">
        <v>41578</v>
      </c>
      <c r="C4607">
        <v>327.51</v>
      </c>
      <c r="D4607">
        <v>4.5019999999999998</v>
      </c>
      <c r="E4607">
        <v>97.88</v>
      </c>
      <c r="F4607">
        <v>94.662099999999995</v>
      </c>
      <c r="G4607">
        <v>80.194999999999993</v>
      </c>
      <c r="H4607">
        <v>1060.75</v>
      </c>
      <c r="I4607">
        <v>1.3584000000000001</v>
      </c>
      <c r="J4607">
        <v>6.0941999999999998</v>
      </c>
      <c r="K4607">
        <v>473.79059999999998</v>
      </c>
      <c r="L4607" t="str">
        <v>#N/A N/A</v>
      </c>
      <c r="M4607" t="str">
        <v>#N/A N/A</v>
      </c>
      <c r="N4607">
        <v>1323.06</v>
      </c>
      <c r="O4607">
        <v>3.581</v>
      </c>
      <c r="P4607">
        <v>19.8</v>
      </c>
      <c r="Q4607">
        <v>4.16</v>
      </c>
      <c r="R4607">
        <v>1.31</v>
      </c>
      <c r="S4607">
        <v>1.77</v>
      </c>
      <c r="T4607">
        <v>1.94</v>
      </c>
      <c r="U4607">
        <v>1504</v>
      </c>
      <c r="V4607">
        <v>1756.54</v>
      </c>
      <c r="W4607">
        <v>3919.71</v>
      </c>
      <c r="X4607">
        <v>10627.02</v>
      </c>
      <c r="Y4607">
        <v>2030.09</v>
      </c>
      <c r="Z4607">
        <v>14327.94</v>
      </c>
    </row>
    <row r="4608" spans="2:26" x14ac:dyDescent="0.25">
      <c r="B4608">
        <v>41577</v>
      </c>
      <c r="C4608">
        <v>331.56</v>
      </c>
      <c r="D4608">
        <v>4.5498000000000003</v>
      </c>
      <c r="E4608">
        <v>97.91</v>
      </c>
      <c r="F4608">
        <v>94.639300000000006</v>
      </c>
      <c r="G4608">
        <v>79.777000000000001</v>
      </c>
      <c r="H4608">
        <v>1060.0999999999999</v>
      </c>
      <c r="I4608">
        <v>1.3735999999999999</v>
      </c>
      <c r="J4608">
        <v>6.0934999999999997</v>
      </c>
      <c r="K4608">
        <v>485.13560000000001</v>
      </c>
      <c r="L4608" t="str">
        <v>#N/A N/A</v>
      </c>
      <c r="M4608" t="str">
        <v>#N/A N/A</v>
      </c>
      <c r="N4608">
        <v>1344.55</v>
      </c>
      <c r="O4608">
        <v>3.62</v>
      </c>
      <c r="P4608">
        <v>19.8</v>
      </c>
      <c r="Q4608">
        <v>4.22</v>
      </c>
      <c r="R4608">
        <v>1.3</v>
      </c>
      <c r="S4608">
        <v>1.77</v>
      </c>
      <c r="T4608">
        <v>1.94</v>
      </c>
      <c r="U4608">
        <v>1484</v>
      </c>
      <c r="V4608">
        <v>1763.31</v>
      </c>
      <c r="W4608">
        <v>3930.62</v>
      </c>
      <c r="X4608">
        <v>10640.89</v>
      </c>
      <c r="Y4608">
        <v>2059.58</v>
      </c>
      <c r="Z4608">
        <v>14502.35</v>
      </c>
    </row>
    <row r="4609" spans="2:26" x14ac:dyDescent="0.25">
      <c r="B4609">
        <v>41576</v>
      </c>
      <c r="C4609">
        <v>335.07</v>
      </c>
      <c r="D4609">
        <v>4.5803000000000003</v>
      </c>
      <c r="E4609">
        <v>97.88</v>
      </c>
      <c r="F4609">
        <v>94.611199999999997</v>
      </c>
      <c r="G4609">
        <v>79.606999999999999</v>
      </c>
      <c r="H4609">
        <v>1060.55</v>
      </c>
      <c r="I4609">
        <v>1.3745000000000001</v>
      </c>
      <c r="J4609">
        <v>6.0869999999999997</v>
      </c>
      <c r="K4609">
        <v>486.42610000000002</v>
      </c>
      <c r="L4609" t="str">
        <v>#N/A N/A</v>
      </c>
      <c r="M4609" t="str">
        <v>#N/A N/A</v>
      </c>
      <c r="N4609">
        <v>1345.05</v>
      </c>
      <c r="O4609">
        <v>3.496</v>
      </c>
      <c r="P4609">
        <v>19.8</v>
      </c>
      <c r="Q4609">
        <v>4.2699999999999996</v>
      </c>
      <c r="R4609">
        <v>1.31</v>
      </c>
      <c r="S4609">
        <v>1.78</v>
      </c>
      <c r="T4609">
        <v>1.94</v>
      </c>
      <c r="U4609">
        <v>1551</v>
      </c>
      <c r="V4609">
        <v>1771.95</v>
      </c>
      <c r="W4609">
        <v>3952.34</v>
      </c>
      <c r="X4609">
        <v>10390.56</v>
      </c>
      <c r="Y4609">
        <v>2051.7600000000002</v>
      </c>
      <c r="Z4609">
        <v>14325.98</v>
      </c>
    </row>
    <row r="4610" spans="2:26" x14ac:dyDescent="0.25">
      <c r="B4610">
        <v>41575</v>
      </c>
      <c r="C4610">
        <v>330.97</v>
      </c>
      <c r="D4610">
        <v>4.5655000000000001</v>
      </c>
      <c r="E4610">
        <v>97.84</v>
      </c>
      <c r="F4610">
        <v>94.572900000000004</v>
      </c>
      <c r="G4610">
        <v>79.245999999999995</v>
      </c>
      <c r="H4610">
        <v>1061.03</v>
      </c>
      <c r="I4610">
        <v>1.3785000000000001</v>
      </c>
      <c r="J4610">
        <v>6.0853999999999999</v>
      </c>
      <c r="K4610">
        <v>486.94810000000001</v>
      </c>
      <c r="L4610" t="str">
        <v>#N/A N/A</v>
      </c>
      <c r="M4610" t="str">
        <v>#N/A N/A</v>
      </c>
      <c r="N4610">
        <v>1352.63</v>
      </c>
      <c r="O4610">
        <v>3.569</v>
      </c>
      <c r="P4610">
        <v>19.8</v>
      </c>
      <c r="Q4610">
        <v>4.26</v>
      </c>
      <c r="R4610">
        <v>1.32</v>
      </c>
      <c r="S4610">
        <v>1.79</v>
      </c>
      <c r="T4610">
        <v>1.94</v>
      </c>
      <c r="U4610">
        <v>1619</v>
      </c>
      <c r="V4610">
        <v>1762.11</v>
      </c>
      <c r="W4610">
        <v>3940.13</v>
      </c>
      <c r="X4610">
        <v>10258.42</v>
      </c>
      <c r="Y4610">
        <v>2048.14</v>
      </c>
      <c r="Z4610">
        <v>14396.04</v>
      </c>
    </row>
    <row r="4611" spans="2:26" x14ac:dyDescent="0.25">
      <c r="B4611">
        <v>41574</v>
      </c>
      <c r="C4611">
        <v>331.49</v>
      </c>
      <c r="D4611">
        <v>4.5651000000000002</v>
      </c>
      <c r="E4611">
        <v>97.84</v>
      </c>
      <c r="F4611">
        <v>94.490799999999993</v>
      </c>
      <c r="G4611">
        <v>79.194000000000003</v>
      </c>
      <c r="H4611">
        <v>1062</v>
      </c>
      <c r="I4611">
        <v>1.3802000000000001</v>
      </c>
      <c r="J4611">
        <v>6.0834999999999999</v>
      </c>
      <c r="K4611">
        <v>485.59050000000002</v>
      </c>
      <c r="L4611" t="str">
        <v>#N/A N/A</v>
      </c>
      <c r="M4611" t="str">
        <v>#N/A N/A</v>
      </c>
      <c r="N4611">
        <v>1350.62</v>
      </c>
      <c r="O4611">
        <v>3.7069999999999999</v>
      </c>
      <c r="P4611">
        <v>19.8</v>
      </c>
      <c r="Q4611">
        <v>4.25</v>
      </c>
      <c r="R4611">
        <v>1.32</v>
      </c>
      <c r="S4611">
        <v>1.79</v>
      </c>
      <c r="T4611">
        <v>1.97</v>
      </c>
      <c r="U4611">
        <v>1671</v>
      </c>
      <c r="V4611">
        <v>1759.77</v>
      </c>
      <c r="W4611">
        <v>3943.36</v>
      </c>
      <c r="X4611">
        <v>10177.82</v>
      </c>
      <c r="Y4611">
        <v>2034.39</v>
      </c>
      <c r="Z4611">
        <v>14088.19</v>
      </c>
    </row>
    <row r="4612" spans="2:26" x14ac:dyDescent="0.25">
      <c r="B4612">
        <v>41573</v>
      </c>
      <c r="C4612">
        <v>331.49</v>
      </c>
      <c r="D4612">
        <v>4.5651000000000002</v>
      </c>
      <c r="E4612">
        <v>97.84</v>
      </c>
      <c r="F4612">
        <v>94.490799999999993</v>
      </c>
      <c r="G4612">
        <v>79.194000000000003</v>
      </c>
      <c r="H4612">
        <v>1062</v>
      </c>
      <c r="I4612">
        <v>1.3802000000000001</v>
      </c>
      <c r="J4612">
        <v>6.0834999999999999</v>
      </c>
      <c r="K4612">
        <v>485.59050000000002</v>
      </c>
      <c r="L4612" t="str">
        <v>#N/A N/A</v>
      </c>
      <c r="M4612" t="str">
        <v>#N/A N/A</v>
      </c>
      <c r="N4612">
        <v>1350.62</v>
      </c>
      <c r="O4612">
        <v>3.7069999999999999</v>
      </c>
      <c r="P4612">
        <v>19.8</v>
      </c>
      <c r="Q4612">
        <v>4.25</v>
      </c>
      <c r="R4612">
        <v>1.32</v>
      </c>
      <c r="S4612">
        <v>1.79</v>
      </c>
      <c r="T4612">
        <v>1.97</v>
      </c>
      <c r="U4612">
        <v>1671</v>
      </c>
      <c r="V4612">
        <v>1759.77</v>
      </c>
      <c r="W4612">
        <v>3943.36</v>
      </c>
      <c r="X4612">
        <v>10177.82</v>
      </c>
      <c r="Y4612">
        <v>2034.39</v>
      </c>
      <c r="Z4612">
        <v>14088.19</v>
      </c>
    </row>
    <row r="4613" spans="2:26" x14ac:dyDescent="0.25">
      <c r="B4613">
        <v>41572</v>
      </c>
      <c r="C4613">
        <v>331.49</v>
      </c>
      <c r="D4613">
        <v>4.5651000000000002</v>
      </c>
      <c r="E4613">
        <v>97.84</v>
      </c>
      <c r="F4613">
        <v>94.490799999999993</v>
      </c>
      <c r="G4613">
        <v>79.194000000000003</v>
      </c>
      <c r="H4613">
        <v>1062</v>
      </c>
      <c r="I4613">
        <v>1.3802000000000001</v>
      </c>
      <c r="J4613">
        <v>6.0834999999999999</v>
      </c>
      <c r="K4613">
        <v>485.59050000000002</v>
      </c>
      <c r="L4613" t="str">
        <v>#N/A N/A</v>
      </c>
      <c r="M4613" t="str">
        <v>#N/A N/A</v>
      </c>
      <c r="N4613">
        <v>1350.62</v>
      </c>
      <c r="O4613">
        <v>3.7069999999999999</v>
      </c>
      <c r="P4613">
        <v>19.8</v>
      </c>
      <c r="Q4613">
        <v>4.25</v>
      </c>
      <c r="R4613">
        <v>1.32</v>
      </c>
      <c r="S4613">
        <v>1.79</v>
      </c>
      <c r="T4613">
        <v>1.97</v>
      </c>
      <c r="U4613">
        <v>1671</v>
      </c>
      <c r="V4613">
        <v>1759.77</v>
      </c>
      <c r="W4613">
        <v>3943.36</v>
      </c>
      <c r="X4613">
        <v>10177.82</v>
      </c>
      <c r="Y4613">
        <v>2034.39</v>
      </c>
      <c r="Z4613">
        <v>14088.19</v>
      </c>
    </row>
    <row r="4614" spans="2:26" x14ac:dyDescent="0.25">
      <c r="B4614">
        <v>41571</v>
      </c>
      <c r="C4614">
        <v>329.81</v>
      </c>
      <c r="D4614">
        <v>4.5404999999999998</v>
      </c>
      <c r="E4614">
        <v>97.73</v>
      </c>
      <c r="F4614">
        <v>94.445599999999999</v>
      </c>
      <c r="G4614">
        <v>79.185000000000002</v>
      </c>
      <c r="H4614">
        <v>1061</v>
      </c>
      <c r="I4614">
        <v>1.3801000000000001</v>
      </c>
      <c r="J4614">
        <v>6.0819000000000001</v>
      </c>
      <c r="K4614">
        <v>479.63810000000001</v>
      </c>
      <c r="L4614" t="str">
        <v>#N/A N/A</v>
      </c>
      <c r="M4614" t="str">
        <v>#N/A N/A</v>
      </c>
      <c r="N4614">
        <v>1346.75</v>
      </c>
      <c r="O4614">
        <v>3.629</v>
      </c>
      <c r="P4614">
        <v>19.8</v>
      </c>
      <c r="Q4614">
        <v>4.22</v>
      </c>
      <c r="R4614">
        <v>1.32</v>
      </c>
      <c r="S4614">
        <v>1.78</v>
      </c>
      <c r="T4614">
        <v>1.97</v>
      </c>
      <c r="U4614">
        <v>1708</v>
      </c>
      <c r="V4614">
        <v>1752.07</v>
      </c>
      <c r="W4614">
        <v>3928.96</v>
      </c>
      <c r="X4614">
        <v>10322.120000000001</v>
      </c>
      <c r="Y4614">
        <v>2046.69</v>
      </c>
      <c r="Z4614">
        <v>14486.41</v>
      </c>
    </row>
    <row r="4615" spans="2:26" x14ac:dyDescent="0.25">
      <c r="B4615">
        <v>41570</v>
      </c>
      <c r="C4615">
        <v>329.4</v>
      </c>
      <c r="D4615">
        <v>4.5667</v>
      </c>
      <c r="E4615">
        <v>97.72</v>
      </c>
      <c r="F4615">
        <v>94.409800000000004</v>
      </c>
      <c r="G4615">
        <v>79.263999999999996</v>
      </c>
      <c r="H4615">
        <v>1056.03</v>
      </c>
      <c r="I4615">
        <v>1.3775999999999999</v>
      </c>
      <c r="J4615">
        <v>6.0839999999999996</v>
      </c>
      <c r="K4615">
        <v>482.29379999999998</v>
      </c>
      <c r="L4615" t="str">
        <v>#N/A N/A</v>
      </c>
      <c r="M4615" t="str">
        <v>#N/A N/A</v>
      </c>
      <c r="N4615">
        <v>1333.47</v>
      </c>
      <c r="O4615">
        <v>3.6190000000000002</v>
      </c>
      <c r="P4615">
        <v>19.8</v>
      </c>
      <c r="Q4615">
        <v>4.2699999999999996</v>
      </c>
      <c r="R4615">
        <v>1.32</v>
      </c>
      <c r="S4615">
        <v>1.78</v>
      </c>
      <c r="T4615">
        <v>1.98</v>
      </c>
      <c r="U4615">
        <v>1786</v>
      </c>
      <c r="V4615">
        <v>1746.38</v>
      </c>
      <c r="W4615">
        <v>3907.07</v>
      </c>
      <c r="X4615">
        <v>10457.32</v>
      </c>
      <c r="Y4615">
        <v>2035.75</v>
      </c>
      <c r="Z4615">
        <v>14426.05</v>
      </c>
    </row>
    <row r="4616" spans="2:26" x14ac:dyDescent="0.25">
      <c r="B4616">
        <v>41569</v>
      </c>
      <c r="C4616">
        <v>331.82</v>
      </c>
      <c r="D4616">
        <v>4.5666000000000002</v>
      </c>
      <c r="E4616">
        <v>97.68</v>
      </c>
      <c r="F4616">
        <v>94.389499999999998</v>
      </c>
      <c r="G4616">
        <v>79.23</v>
      </c>
      <c r="H4616">
        <v>1060.77</v>
      </c>
      <c r="I4616">
        <v>1.3781000000000001</v>
      </c>
      <c r="J4616">
        <v>6.0926999999999998</v>
      </c>
      <c r="K4616">
        <v>486.95080000000002</v>
      </c>
      <c r="L4616" t="str">
        <v>#N/A N/A</v>
      </c>
      <c r="M4616" t="str">
        <v>#N/A N/A</v>
      </c>
      <c r="N4616">
        <v>1340.11</v>
      </c>
      <c r="O4616">
        <v>3.581</v>
      </c>
      <c r="P4616">
        <v>19.8</v>
      </c>
      <c r="Q4616">
        <v>4.2699999999999996</v>
      </c>
      <c r="R4616">
        <v>1.31</v>
      </c>
      <c r="S4616">
        <v>1.76</v>
      </c>
      <c r="T4616">
        <v>1.99</v>
      </c>
      <c r="U4616">
        <v>1847</v>
      </c>
      <c r="V4616">
        <v>1754.67</v>
      </c>
      <c r="W4616">
        <v>3929.57</v>
      </c>
      <c r="X4616">
        <v>10653.43</v>
      </c>
      <c r="Y4616">
        <v>2056.12</v>
      </c>
      <c r="Z4616">
        <v>14713.25</v>
      </c>
    </row>
    <row r="4617" spans="2:26" x14ac:dyDescent="0.25">
      <c r="B4617">
        <v>41568</v>
      </c>
      <c r="C4617">
        <v>327.35000000000002</v>
      </c>
      <c r="D4617">
        <v>4.5319000000000003</v>
      </c>
      <c r="E4617">
        <v>97.65</v>
      </c>
      <c r="F4617">
        <v>94.360699999999994</v>
      </c>
      <c r="G4617">
        <v>79.694999999999993</v>
      </c>
      <c r="H4617">
        <v>1062.3</v>
      </c>
      <c r="I4617">
        <v>1.3681000000000001</v>
      </c>
      <c r="J4617">
        <v>6.0925000000000002</v>
      </c>
      <c r="K4617">
        <v>488.62360000000001</v>
      </c>
      <c r="L4617" t="str">
        <v>#N/A N/A</v>
      </c>
      <c r="M4617" t="str">
        <v>#N/A N/A</v>
      </c>
      <c r="N4617">
        <v>1316.02</v>
      </c>
      <c r="O4617">
        <v>3.6680000000000001</v>
      </c>
      <c r="P4617">
        <v>19.8</v>
      </c>
      <c r="Q4617">
        <v>4.2300000000000004</v>
      </c>
      <c r="R4617">
        <v>1.32</v>
      </c>
      <c r="S4617">
        <v>1.76</v>
      </c>
      <c r="T4617">
        <v>1.99</v>
      </c>
      <c r="U4617">
        <v>1878</v>
      </c>
      <c r="V4617">
        <v>1744.66</v>
      </c>
      <c r="W4617">
        <v>3920.05</v>
      </c>
      <c r="X4617">
        <v>10668.2</v>
      </c>
      <c r="Y4617">
        <v>2053.0100000000002</v>
      </c>
      <c r="Z4617">
        <v>14693.57</v>
      </c>
    </row>
    <row r="4618" spans="2:26" x14ac:dyDescent="0.25">
      <c r="B4618">
        <v>41567</v>
      </c>
      <c r="C4618">
        <v>328.92</v>
      </c>
      <c r="D4618">
        <v>4.5823999999999998</v>
      </c>
      <c r="E4618">
        <v>97.59</v>
      </c>
      <c r="F4618">
        <v>94.402199999999993</v>
      </c>
      <c r="G4618">
        <v>79.653999999999996</v>
      </c>
      <c r="H4618">
        <v>1060.8499999999999</v>
      </c>
      <c r="I4618">
        <v>1.3687</v>
      </c>
      <c r="J4618">
        <v>6.0972</v>
      </c>
      <c r="K4618">
        <v>487.09589999999997</v>
      </c>
      <c r="L4618" t="str">
        <v>#N/A N/A</v>
      </c>
      <c r="M4618" t="str">
        <v>#N/A N/A</v>
      </c>
      <c r="N4618">
        <v>1316.25</v>
      </c>
      <c r="O4618">
        <v>3.7639999999999998</v>
      </c>
      <c r="P4618">
        <v>19.8</v>
      </c>
      <c r="Q4618">
        <v>4.29</v>
      </c>
      <c r="R4618">
        <v>1.32</v>
      </c>
      <c r="S4618">
        <v>1.77</v>
      </c>
      <c r="T4618">
        <v>2</v>
      </c>
      <c r="U4618">
        <v>1901</v>
      </c>
      <c r="V4618">
        <v>1744.5</v>
      </c>
      <c r="W4618">
        <v>3914.28</v>
      </c>
      <c r="X4618">
        <v>10644.04</v>
      </c>
      <c r="Y4618">
        <v>2052.4</v>
      </c>
      <c r="Z4618">
        <v>14561.54</v>
      </c>
    </row>
    <row r="4619" spans="2:26" x14ac:dyDescent="0.25">
      <c r="B4619">
        <v>41566</v>
      </c>
      <c r="C4619">
        <v>328.92</v>
      </c>
      <c r="D4619">
        <v>4.5823999999999998</v>
      </c>
      <c r="E4619">
        <v>97.59</v>
      </c>
      <c r="F4619">
        <v>94.402199999999993</v>
      </c>
      <c r="G4619">
        <v>79.653999999999996</v>
      </c>
      <c r="H4619">
        <v>1060.8499999999999</v>
      </c>
      <c r="I4619">
        <v>1.3687</v>
      </c>
      <c r="J4619">
        <v>6.0972</v>
      </c>
      <c r="K4619">
        <v>487.09589999999997</v>
      </c>
      <c r="L4619" t="str">
        <v>#N/A N/A</v>
      </c>
      <c r="M4619" t="str">
        <v>#N/A N/A</v>
      </c>
      <c r="N4619">
        <v>1316.25</v>
      </c>
      <c r="O4619">
        <v>3.7639999999999998</v>
      </c>
      <c r="P4619">
        <v>19.8</v>
      </c>
      <c r="Q4619">
        <v>4.29</v>
      </c>
      <c r="R4619">
        <v>1.32</v>
      </c>
      <c r="S4619">
        <v>1.77</v>
      </c>
      <c r="T4619">
        <v>2</v>
      </c>
      <c r="U4619">
        <v>1901</v>
      </c>
      <c r="V4619">
        <v>1744.5</v>
      </c>
      <c r="W4619">
        <v>3914.28</v>
      </c>
      <c r="X4619">
        <v>10644.04</v>
      </c>
      <c r="Y4619">
        <v>2052.4</v>
      </c>
      <c r="Z4619">
        <v>14561.54</v>
      </c>
    </row>
    <row r="4620" spans="2:26" x14ac:dyDescent="0.25">
      <c r="B4620">
        <v>41565</v>
      </c>
      <c r="C4620">
        <v>328.92</v>
      </c>
      <c r="D4620">
        <v>4.5823999999999998</v>
      </c>
      <c r="E4620">
        <v>97.59</v>
      </c>
      <c r="F4620">
        <v>94.402199999999993</v>
      </c>
      <c r="G4620">
        <v>79.653999999999996</v>
      </c>
      <c r="H4620">
        <v>1060.8499999999999</v>
      </c>
      <c r="I4620">
        <v>1.3687</v>
      </c>
      <c r="J4620">
        <v>6.0972</v>
      </c>
      <c r="K4620">
        <v>487.09589999999997</v>
      </c>
      <c r="L4620" t="str">
        <v>#N/A N/A</v>
      </c>
      <c r="M4620" t="str">
        <v>#N/A N/A</v>
      </c>
      <c r="N4620">
        <v>1316.25</v>
      </c>
      <c r="O4620">
        <v>3.7639999999999998</v>
      </c>
      <c r="P4620">
        <v>19.8</v>
      </c>
      <c r="Q4620">
        <v>4.29</v>
      </c>
      <c r="R4620">
        <v>1.32</v>
      </c>
      <c r="S4620">
        <v>1.77</v>
      </c>
      <c r="T4620">
        <v>2</v>
      </c>
      <c r="U4620">
        <v>1901</v>
      </c>
      <c r="V4620">
        <v>1744.5</v>
      </c>
      <c r="W4620">
        <v>3914.28</v>
      </c>
      <c r="X4620">
        <v>10644.04</v>
      </c>
      <c r="Y4620">
        <v>2052.4</v>
      </c>
      <c r="Z4620">
        <v>14561.54</v>
      </c>
    </row>
    <row r="4621" spans="2:26" x14ac:dyDescent="0.25">
      <c r="B4621">
        <v>41564</v>
      </c>
      <c r="C4621">
        <v>335.06</v>
      </c>
      <c r="D4621">
        <v>4.6456</v>
      </c>
      <c r="E4621">
        <v>97.57</v>
      </c>
      <c r="F4621">
        <v>94.349699999999999</v>
      </c>
      <c r="G4621">
        <v>79.649000000000001</v>
      </c>
      <c r="H4621">
        <v>1063.6300000000001</v>
      </c>
      <c r="I4621">
        <v>1.3674999999999999</v>
      </c>
      <c r="J4621">
        <v>6.0970000000000004</v>
      </c>
      <c r="K4621">
        <v>492.41289999999998</v>
      </c>
      <c r="L4621" t="str">
        <v>#N/A N/A</v>
      </c>
      <c r="M4621" t="str">
        <v>#N/A N/A</v>
      </c>
      <c r="N4621">
        <v>1320.32</v>
      </c>
      <c r="O4621">
        <v>3.7570000000000001</v>
      </c>
      <c r="P4621">
        <v>19.8</v>
      </c>
      <c r="Q4621">
        <v>4.3600000000000003</v>
      </c>
      <c r="R4621">
        <v>1.33</v>
      </c>
      <c r="S4621">
        <v>1.77</v>
      </c>
      <c r="T4621">
        <v>2.0099999999999998</v>
      </c>
      <c r="U4621">
        <v>1960</v>
      </c>
      <c r="V4621">
        <v>1733.15</v>
      </c>
      <c r="W4621">
        <v>3863.15</v>
      </c>
      <c r="X4621">
        <v>10568.71</v>
      </c>
      <c r="Y4621">
        <v>2040.61</v>
      </c>
      <c r="Z4621">
        <v>14586.51</v>
      </c>
    </row>
    <row r="4622" spans="2:26" x14ac:dyDescent="0.25">
      <c r="B4622">
        <v>41563</v>
      </c>
      <c r="C4622">
        <v>334.59</v>
      </c>
      <c r="D4622">
        <v>4.6543999999999999</v>
      </c>
      <c r="E4622">
        <v>97.56</v>
      </c>
      <c r="F4622">
        <v>94.306799999999996</v>
      </c>
      <c r="G4622">
        <v>80.47</v>
      </c>
      <c r="H4622">
        <v>1065.68</v>
      </c>
      <c r="I4622">
        <v>1.3533999999999999</v>
      </c>
      <c r="J4622">
        <v>6.1036999999999999</v>
      </c>
      <c r="K4622">
        <v>489.23439999999999</v>
      </c>
      <c r="L4622" t="str">
        <v>#N/A N/A</v>
      </c>
      <c r="M4622" t="str">
        <v>#N/A N/A</v>
      </c>
      <c r="N4622">
        <v>1282.51</v>
      </c>
      <c r="O4622">
        <v>3.7690000000000001</v>
      </c>
      <c r="P4622">
        <v>19.8</v>
      </c>
      <c r="Q4622">
        <v>4.37</v>
      </c>
      <c r="R4622">
        <v>1.34</v>
      </c>
      <c r="S4622">
        <v>1.78</v>
      </c>
      <c r="T4622">
        <v>1.99</v>
      </c>
      <c r="U4622">
        <v>1965</v>
      </c>
      <c r="V4622">
        <v>1721.54</v>
      </c>
      <c r="W4622">
        <v>3839.43</v>
      </c>
      <c r="X4622">
        <v>10629.78</v>
      </c>
      <c r="Y4622">
        <v>2034.61</v>
      </c>
      <c r="Z4622">
        <v>14467.14</v>
      </c>
    </row>
    <row r="4623" spans="2:26" x14ac:dyDescent="0.25">
      <c r="B4623">
        <v>41562</v>
      </c>
      <c r="C4623">
        <v>330.76</v>
      </c>
      <c r="D4623">
        <v>4.6479999999999997</v>
      </c>
      <c r="E4623">
        <v>97.58</v>
      </c>
      <c r="F4623">
        <v>94.281300000000002</v>
      </c>
      <c r="G4623">
        <v>80.481999999999999</v>
      </c>
      <c r="H4623">
        <v>1066.77</v>
      </c>
      <c r="I4623">
        <v>1.3524</v>
      </c>
      <c r="J4623">
        <v>6.1025999999999998</v>
      </c>
      <c r="K4623">
        <v>489.72449999999998</v>
      </c>
      <c r="L4623" t="str">
        <v>#N/A N/A</v>
      </c>
      <c r="M4623" t="str">
        <v>#N/A N/A</v>
      </c>
      <c r="N4623">
        <v>1282.3499999999999</v>
      </c>
      <c r="O4623">
        <v>3.79</v>
      </c>
      <c r="P4623">
        <v>19.8</v>
      </c>
      <c r="Q4623">
        <v>4.3600000000000003</v>
      </c>
      <c r="R4623">
        <v>1.36</v>
      </c>
      <c r="S4623">
        <v>1.8</v>
      </c>
      <c r="T4623">
        <v>1.99</v>
      </c>
      <c r="U4623">
        <v>1963</v>
      </c>
      <c r="V4623">
        <v>1698.06</v>
      </c>
      <c r="W4623">
        <v>3794.01</v>
      </c>
      <c r="X4623">
        <v>10671.17</v>
      </c>
      <c r="Y4623">
        <v>2040.96</v>
      </c>
      <c r="Z4623">
        <v>14441.54</v>
      </c>
    </row>
    <row r="4624" spans="2:26" x14ac:dyDescent="0.25">
      <c r="B4624">
        <v>41561</v>
      </c>
      <c r="C4624">
        <v>337.13</v>
      </c>
      <c r="D4624">
        <v>4.7074999999999996</v>
      </c>
      <c r="E4624">
        <v>97.55</v>
      </c>
      <c r="F4624">
        <v>94.257900000000006</v>
      </c>
      <c r="G4624">
        <v>80.263000000000005</v>
      </c>
      <c r="H4624">
        <v>1071.5</v>
      </c>
      <c r="I4624">
        <v>1.3561000000000001</v>
      </c>
      <c r="J4624">
        <v>6.1086999999999998</v>
      </c>
      <c r="K4624">
        <v>491.85590000000002</v>
      </c>
      <c r="L4624" t="str">
        <v>#N/A N/A</v>
      </c>
      <c r="M4624" t="str">
        <v>#N/A N/A</v>
      </c>
      <c r="N4624">
        <v>1272.48</v>
      </c>
      <c r="O4624">
        <v>3.82</v>
      </c>
      <c r="P4624">
        <v>19.8</v>
      </c>
      <c r="Q4624">
        <v>4.42</v>
      </c>
      <c r="R4624">
        <v>1.36</v>
      </c>
      <c r="S4624">
        <v>1.8</v>
      </c>
      <c r="T4624">
        <v>2.0099999999999998</v>
      </c>
      <c r="U4624">
        <v>1961</v>
      </c>
      <c r="V4624">
        <v>1710.14</v>
      </c>
      <c r="W4624">
        <v>3815.28</v>
      </c>
      <c r="X4624">
        <v>10580.75</v>
      </c>
      <c r="Y4624">
        <v>2020.27</v>
      </c>
      <c r="Z4624">
        <v>14404.74</v>
      </c>
    </row>
    <row r="4625" spans="2:26" x14ac:dyDescent="0.25">
      <c r="B4625">
        <v>41560</v>
      </c>
      <c r="C4625">
        <v>337.13</v>
      </c>
      <c r="D4625">
        <v>4.7156000000000002</v>
      </c>
      <c r="E4625">
        <v>97.54</v>
      </c>
      <c r="F4625">
        <v>94.248199999999997</v>
      </c>
      <c r="G4625">
        <v>80.361999999999995</v>
      </c>
      <c r="H4625">
        <v>1071.43</v>
      </c>
      <c r="I4625">
        <v>1.3544</v>
      </c>
      <c r="J4625">
        <v>6.1185</v>
      </c>
      <c r="K4625">
        <v>491.8657</v>
      </c>
      <c r="L4625" t="str">
        <v>#N/A N/A</v>
      </c>
      <c r="M4625" t="str">
        <v>#N/A N/A</v>
      </c>
      <c r="N4625">
        <v>1272.2</v>
      </c>
      <c r="O4625">
        <v>3.7759999999999998</v>
      </c>
      <c r="P4625">
        <v>19.8</v>
      </c>
      <c r="Q4625">
        <v>4.42</v>
      </c>
      <c r="R4625">
        <v>1.36</v>
      </c>
      <c r="S4625">
        <v>1.8</v>
      </c>
      <c r="T4625">
        <v>2.0099999999999998</v>
      </c>
      <c r="U4625">
        <v>1985</v>
      </c>
      <c r="V4625">
        <v>1703.2</v>
      </c>
      <c r="W4625">
        <v>3791.87</v>
      </c>
      <c r="X4625">
        <v>10580.75</v>
      </c>
      <c r="Y4625">
        <v>2024.9</v>
      </c>
      <c r="Z4625">
        <v>14404.74</v>
      </c>
    </row>
    <row r="4626" spans="2:26" x14ac:dyDescent="0.25">
      <c r="B4626">
        <v>41559</v>
      </c>
      <c r="C4626">
        <v>337.13</v>
      </c>
      <c r="D4626">
        <v>4.7156000000000002</v>
      </c>
      <c r="E4626">
        <v>97.54</v>
      </c>
      <c r="F4626">
        <v>94.248199999999997</v>
      </c>
      <c r="G4626">
        <v>80.361999999999995</v>
      </c>
      <c r="H4626">
        <v>1071.43</v>
      </c>
      <c r="I4626">
        <v>1.3544</v>
      </c>
      <c r="J4626">
        <v>6.1185</v>
      </c>
      <c r="K4626">
        <v>491.8657</v>
      </c>
      <c r="L4626" t="str">
        <v>#N/A N/A</v>
      </c>
      <c r="M4626" t="str">
        <v>#N/A N/A</v>
      </c>
      <c r="N4626">
        <v>1272.2</v>
      </c>
      <c r="O4626">
        <v>3.7759999999999998</v>
      </c>
      <c r="P4626">
        <v>19.8</v>
      </c>
      <c r="Q4626">
        <v>4.42</v>
      </c>
      <c r="R4626">
        <v>1.36</v>
      </c>
      <c r="S4626">
        <v>1.8</v>
      </c>
      <c r="T4626">
        <v>2.0099999999999998</v>
      </c>
      <c r="U4626">
        <v>1985</v>
      </c>
      <c r="V4626">
        <v>1703.2</v>
      </c>
      <c r="W4626">
        <v>3791.87</v>
      </c>
      <c r="X4626">
        <v>10580.75</v>
      </c>
      <c r="Y4626">
        <v>2024.9</v>
      </c>
      <c r="Z4626">
        <v>14404.74</v>
      </c>
    </row>
    <row r="4627" spans="2:26" x14ac:dyDescent="0.25">
      <c r="B4627">
        <v>41558</v>
      </c>
      <c r="C4627">
        <v>337.13</v>
      </c>
      <c r="D4627">
        <v>4.7156000000000002</v>
      </c>
      <c r="E4627">
        <v>97.54</v>
      </c>
      <c r="F4627">
        <v>94.248199999999997</v>
      </c>
      <c r="G4627">
        <v>80.361999999999995</v>
      </c>
      <c r="H4627">
        <v>1071.43</v>
      </c>
      <c r="I4627">
        <v>1.3544</v>
      </c>
      <c r="J4627">
        <v>6.1185</v>
      </c>
      <c r="K4627">
        <v>491.8657</v>
      </c>
      <c r="L4627" t="str">
        <v>#N/A N/A</v>
      </c>
      <c r="M4627" t="str">
        <v>#N/A N/A</v>
      </c>
      <c r="N4627">
        <v>1272.2</v>
      </c>
      <c r="O4627">
        <v>3.7759999999999998</v>
      </c>
      <c r="P4627">
        <v>19.8</v>
      </c>
      <c r="Q4627">
        <v>4.42</v>
      </c>
      <c r="R4627">
        <v>1.36</v>
      </c>
      <c r="S4627">
        <v>1.8</v>
      </c>
      <c r="T4627">
        <v>2.0099999999999998</v>
      </c>
      <c r="U4627">
        <v>1985</v>
      </c>
      <c r="V4627">
        <v>1703.2</v>
      </c>
      <c r="W4627">
        <v>3791.87</v>
      </c>
      <c r="X4627">
        <v>10580.75</v>
      </c>
      <c r="Y4627">
        <v>2024.9</v>
      </c>
      <c r="Z4627">
        <v>14404.74</v>
      </c>
    </row>
    <row r="4628" spans="2:26" x14ac:dyDescent="0.25">
      <c r="B4628">
        <v>41557</v>
      </c>
      <c r="C4628">
        <v>339.03</v>
      </c>
      <c r="D4628">
        <v>4.7225999999999999</v>
      </c>
      <c r="E4628">
        <v>97.54</v>
      </c>
      <c r="F4628">
        <v>94.232500000000002</v>
      </c>
      <c r="G4628">
        <v>80.417000000000002</v>
      </c>
      <c r="H4628">
        <v>1073.5</v>
      </c>
      <c r="I4628">
        <v>1.3520000000000001</v>
      </c>
      <c r="J4628">
        <v>6.1195000000000004</v>
      </c>
      <c r="K4628">
        <v>491.39229999999998</v>
      </c>
      <c r="L4628" t="str">
        <v>#N/A N/A</v>
      </c>
      <c r="M4628" t="str">
        <v>#N/A N/A</v>
      </c>
      <c r="N4628">
        <v>1287.5999999999999</v>
      </c>
      <c r="O4628">
        <v>3.7229999999999999</v>
      </c>
      <c r="P4628">
        <v>19.8</v>
      </c>
      <c r="Q4628">
        <v>4.41</v>
      </c>
      <c r="R4628">
        <v>1.36</v>
      </c>
      <c r="S4628">
        <v>1.81</v>
      </c>
      <c r="T4628">
        <v>2.02</v>
      </c>
      <c r="U4628">
        <v>2011</v>
      </c>
      <c r="V4628">
        <v>1692.56</v>
      </c>
      <c r="W4628">
        <v>3760.75</v>
      </c>
      <c r="X4628">
        <v>10460.18</v>
      </c>
      <c r="Y4628">
        <v>2001.4</v>
      </c>
      <c r="Z4628">
        <v>14194.71</v>
      </c>
    </row>
    <row r="4629" spans="2:26" x14ac:dyDescent="0.25">
      <c r="B4629">
        <v>41556</v>
      </c>
      <c r="C4629">
        <v>342.89</v>
      </c>
      <c r="D4629">
        <v>4.7788000000000004</v>
      </c>
      <c r="E4629">
        <v>97.55</v>
      </c>
      <c r="F4629">
        <v>94.219300000000004</v>
      </c>
      <c r="G4629">
        <v>80.376000000000005</v>
      </c>
      <c r="H4629">
        <v>1073.75</v>
      </c>
      <c r="I4629">
        <v>1.3524</v>
      </c>
      <c r="J4629">
        <v>6.1199000000000003</v>
      </c>
      <c r="K4629">
        <v>487.76749999999998</v>
      </c>
      <c r="L4629" t="str">
        <v>#N/A N/A</v>
      </c>
      <c r="M4629" t="str">
        <v>#N/A N/A</v>
      </c>
      <c r="N4629">
        <v>1305.5899999999999</v>
      </c>
      <c r="O4629">
        <v>3.6789999999999998</v>
      </c>
      <c r="P4629">
        <v>19.8</v>
      </c>
      <c r="Q4629">
        <v>4.47</v>
      </c>
      <c r="R4629">
        <v>1.38</v>
      </c>
      <c r="S4629">
        <v>1.84</v>
      </c>
      <c r="T4629">
        <v>2.02</v>
      </c>
      <c r="U4629">
        <v>2125</v>
      </c>
      <c r="V4629">
        <v>1656.4</v>
      </c>
      <c r="W4629">
        <v>3677.78</v>
      </c>
      <c r="X4629">
        <v>10505.51</v>
      </c>
      <c r="Y4629">
        <v>2002.76</v>
      </c>
      <c r="Z4629">
        <v>14037.84</v>
      </c>
    </row>
    <row r="4630" spans="2:26" x14ac:dyDescent="0.25">
      <c r="B4630">
        <v>41555</v>
      </c>
      <c r="C4630">
        <v>345.81</v>
      </c>
      <c r="D4630">
        <v>4.7847999999999997</v>
      </c>
      <c r="E4630">
        <v>97.56</v>
      </c>
      <c r="F4630">
        <v>94.147300000000001</v>
      </c>
      <c r="G4630">
        <v>80.06</v>
      </c>
      <c r="H4630">
        <v>1073.75</v>
      </c>
      <c r="I4630">
        <v>1.3573</v>
      </c>
      <c r="J4630">
        <v>6.1195000000000004</v>
      </c>
      <c r="K4630">
        <v>486.76749999999998</v>
      </c>
      <c r="L4630" t="str">
        <v>#N/A N/A</v>
      </c>
      <c r="M4630" t="str">
        <v>#N/A N/A</v>
      </c>
      <c r="N4630">
        <v>1319.29</v>
      </c>
      <c r="O4630">
        <v>3.7160000000000002</v>
      </c>
      <c r="P4630">
        <v>19.8</v>
      </c>
      <c r="Q4630">
        <v>4.4800000000000004</v>
      </c>
      <c r="R4630">
        <v>1.38</v>
      </c>
      <c r="S4630">
        <v>1.84</v>
      </c>
      <c r="T4630">
        <v>2.0099999999999998</v>
      </c>
      <c r="U4630">
        <v>2146</v>
      </c>
      <c r="V4630">
        <v>1655.45</v>
      </c>
      <c r="W4630">
        <v>3694.83</v>
      </c>
      <c r="X4630">
        <v>10534.94</v>
      </c>
      <c r="Y4630">
        <v>2002.76</v>
      </c>
      <c r="Z4630">
        <v>13894.61</v>
      </c>
    </row>
    <row r="4631" spans="2:26" x14ac:dyDescent="0.25">
      <c r="B4631">
        <v>41554</v>
      </c>
      <c r="C4631">
        <v>347.52</v>
      </c>
      <c r="D4631">
        <v>4.8094999999999999</v>
      </c>
      <c r="E4631">
        <v>97.56</v>
      </c>
      <c r="F4631">
        <v>94.124399999999994</v>
      </c>
      <c r="G4631">
        <v>79.941000000000003</v>
      </c>
      <c r="H4631">
        <v>1071.45</v>
      </c>
      <c r="I4631">
        <v>1.3581000000000001</v>
      </c>
      <c r="J4631">
        <v>6.1191000000000004</v>
      </c>
      <c r="K4631">
        <v>486.13369999999998</v>
      </c>
      <c r="L4631" t="str">
        <v>#N/A N/A</v>
      </c>
      <c r="M4631" t="str">
        <v>#N/A N/A</v>
      </c>
      <c r="N4631">
        <v>1323.1</v>
      </c>
      <c r="O4631">
        <v>3.629</v>
      </c>
      <c r="P4631">
        <v>19.8</v>
      </c>
      <c r="Q4631">
        <v>4.5</v>
      </c>
      <c r="R4631">
        <v>1.38</v>
      </c>
      <c r="S4631">
        <v>1.84</v>
      </c>
      <c r="T4631">
        <v>2.02</v>
      </c>
      <c r="U4631">
        <v>2115</v>
      </c>
      <c r="V4631">
        <v>1676.12</v>
      </c>
      <c r="W4631">
        <v>3770.38</v>
      </c>
      <c r="X4631">
        <v>10427.17</v>
      </c>
      <c r="Y4631">
        <v>1994.42</v>
      </c>
      <c r="Z4631">
        <v>13853.32</v>
      </c>
    </row>
    <row r="4632" spans="2:26" x14ac:dyDescent="0.25">
      <c r="B4632">
        <v>41553</v>
      </c>
      <c r="C4632">
        <v>349.18</v>
      </c>
      <c r="D4632">
        <v>4.8247999999999998</v>
      </c>
      <c r="E4632">
        <v>97.56</v>
      </c>
      <c r="F4632">
        <v>94.020799999999994</v>
      </c>
      <c r="G4632">
        <v>80.122</v>
      </c>
      <c r="H4632">
        <v>1069.8800000000001</v>
      </c>
      <c r="I4632">
        <v>1.3557999999999999</v>
      </c>
      <c r="J4632">
        <v>6.1191000000000004</v>
      </c>
      <c r="K4632">
        <v>485.61070000000001</v>
      </c>
      <c r="L4632" t="str">
        <v>#N/A N/A</v>
      </c>
      <c r="M4632" t="str">
        <v>#N/A N/A</v>
      </c>
      <c r="N4632">
        <v>1311.09</v>
      </c>
      <c r="O4632">
        <v>3.5059999999999998</v>
      </c>
      <c r="P4632">
        <v>19.8</v>
      </c>
      <c r="Q4632">
        <v>4.49</v>
      </c>
      <c r="R4632">
        <v>1.39</v>
      </c>
      <c r="S4632">
        <v>1.84</v>
      </c>
      <c r="T4632">
        <v>2.0299999999999998</v>
      </c>
      <c r="U4632">
        <v>2084</v>
      </c>
      <c r="V4632">
        <v>1690.5</v>
      </c>
      <c r="W4632">
        <v>3807.75</v>
      </c>
      <c r="X4632">
        <v>10517.28</v>
      </c>
      <c r="Y4632">
        <v>1996.98</v>
      </c>
      <c r="Z4632">
        <v>14024.31</v>
      </c>
    </row>
    <row r="4633" spans="2:26" x14ac:dyDescent="0.25">
      <c r="B4633">
        <v>41552</v>
      </c>
      <c r="C4633">
        <v>349.18</v>
      </c>
      <c r="D4633">
        <v>4.8247999999999998</v>
      </c>
      <c r="E4633">
        <v>97.56</v>
      </c>
      <c r="F4633">
        <v>94.020799999999994</v>
      </c>
      <c r="G4633">
        <v>80.122</v>
      </c>
      <c r="H4633">
        <v>1069.8800000000001</v>
      </c>
      <c r="I4633">
        <v>1.3557999999999999</v>
      </c>
      <c r="J4633">
        <v>6.1191000000000004</v>
      </c>
      <c r="K4633">
        <v>485.61070000000001</v>
      </c>
      <c r="L4633" t="str">
        <v>#N/A N/A</v>
      </c>
      <c r="M4633" t="str">
        <v>#N/A N/A</v>
      </c>
      <c r="N4633">
        <v>1311.09</v>
      </c>
      <c r="O4633">
        <v>3.5059999999999998</v>
      </c>
      <c r="P4633">
        <v>19.8</v>
      </c>
      <c r="Q4633">
        <v>4.49</v>
      </c>
      <c r="R4633">
        <v>1.39</v>
      </c>
      <c r="S4633">
        <v>1.84</v>
      </c>
      <c r="T4633">
        <v>2.0299999999999998</v>
      </c>
      <c r="U4633">
        <v>2084</v>
      </c>
      <c r="V4633">
        <v>1690.5</v>
      </c>
      <c r="W4633">
        <v>3807.75</v>
      </c>
      <c r="X4633">
        <v>10517.28</v>
      </c>
      <c r="Y4633">
        <v>1996.98</v>
      </c>
      <c r="Z4633">
        <v>14024.31</v>
      </c>
    </row>
    <row r="4634" spans="2:26" x14ac:dyDescent="0.25">
      <c r="B4634">
        <v>41551</v>
      </c>
      <c r="C4634">
        <v>349.18</v>
      </c>
      <c r="D4634">
        <v>4.8247999999999998</v>
      </c>
      <c r="E4634">
        <v>97.56</v>
      </c>
      <c r="F4634">
        <v>94.020799999999994</v>
      </c>
      <c r="G4634">
        <v>80.122</v>
      </c>
      <c r="H4634">
        <v>1069.8800000000001</v>
      </c>
      <c r="I4634">
        <v>1.3557999999999999</v>
      </c>
      <c r="J4634">
        <v>6.1191000000000004</v>
      </c>
      <c r="K4634">
        <v>485.61070000000001</v>
      </c>
      <c r="L4634" t="str">
        <v>#N/A N/A</v>
      </c>
      <c r="M4634" t="str">
        <v>#N/A N/A</v>
      </c>
      <c r="N4634">
        <v>1311.09</v>
      </c>
      <c r="O4634">
        <v>3.5059999999999998</v>
      </c>
      <c r="P4634">
        <v>19.8</v>
      </c>
      <c r="Q4634">
        <v>4.49</v>
      </c>
      <c r="R4634">
        <v>1.39</v>
      </c>
      <c r="S4634">
        <v>1.84</v>
      </c>
      <c r="T4634">
        <v>2.0299999999999998</v>
      </c>
      <c r="U4634">
        <v>2084</v>
      </c>
      <c r="V4634">
        <v>1690.5</v>
      </c>
      <c r="W4634">
        <v>3807.75</v>
      </c>
      <c r="X4634">
        <v>10517.28</v>
      </c>
      <c r="Y4634">
        <v>1996.98</v>
      </c>
      <c r="Z4634">
        <v>14024.31</v>
      </c>
    </row>
    <row r="4635" spans="2:26" x14ac:dyDescent="0.25">
      <c r="B4635">
        <v>41550</v>
      </c>
      <c r="C4635">
        <v>357.32</v>
      </c>
      <c r="D4635">
        <v>4.8719999999999999</v>
      </c>
      <c r="E4635">
        <v>97.54</v>
      </c>
      <c r="F4635">
        <v>94.019499999999994</v>
      </c>
      <c r="G4635">
        <v>79.748999999999995</v>
      </c>
      <c r="H4635">
        <v>1074.05</v>
      </c>
      <c r="I4635">
        <v>1.3619000000000001</v>
      </c>
      <c r="J4635">
        <v>6.1191000000000004</v>
      </c>
      <c r="K4635">
        <v>485.80169999999998</v>
      </c>
      <c r="L4635" t="str">
        <v>#N/A N/A</v>
      </c>
      <c r="M4635" t="str">
        <v>#N/A N/A</v>
      </c>
      <c r="N4635">
        <v>1316.86</v>
      </c>
      <c r="O4635">
        <v>3.4990000000000001</v>
      </c>
      <c r="P4635">
        <v>19.8</v>
      </c>
      <c r="Q4635">
        <v>4.54</v>
      </c>
      <c r="R4635">
        <v>1.39</v>
      </c>
      <c r="S4635">
        <v>1.85</v>
      </c>
      <c r="T4635">
        <v>2.04</v>
      </c>
      <c r="U4635">
        <v>2047</v>
      </c>
      <c r="V4635">
        <v>1678.66</v>
      </c>
      <c r="W4635">
        <v>3774.34</v>
      </c>
      <c r="X4635">
        <v>10514.55</v>
      </c>
      <c r="Y4635">
        <v>1999.47</v>
      </c>
      <c r="Z4635">
        <v>14157.25</v>
      </c>
    </row>
    <row r="4636" spans="2:26" x14ac:dyDescent="0.25">
      <c r="B4636">
        <v>41549</v>
      </c>
      <c r="C4636">
        <v>355.47</v>
      </c>
      <c r="D4636">
        <v>4.8861999999999997</v>
      </c>
      <c r="E4636">
        <v>97.53</v>
      </c>
      <c r="F4636">
        <v>94.024900000000002</v>
      </c>
      <c r="G4636">
        <v>79.900000000000006</v>
      </c>
      <c r="H4636">
        <v>1074.05</v>
      </c>
      <c r="I4636">
        <v>1.3579000000000001</v>
      </c>
      <c r="J4636">
        <v>6.1191000000000004</v>
      </c>
      <c r="K4636">
        <v>487.45819999999998</v>
      </c>
      <c r="L4636" t="str">
        <v>#N/A N/A</v>
      </c>
      <c r="M4636" t="str">
        <v>#N/A N/A</v>
      </c>
      <c r="N4636">
        <v>1316.03</v>
      </c>
      <c r="O4636">
        <v>3.5419999999999998</v>
      </c>
      <c r="P4636">
        <v>19.8</v>
      </c>
      <c r="Q4636">
        <v>4.57</v>
      </c>
      <c r="R4636">
        <v>1.4</v>
      </c>
      <c r="S4636">
        <v>1.85</v>
      </c>
      <c r="T4636">
        <v>2.0299999999999998</v>
      </c>
      <c r="U4636">
        <v>2008</v>
      </c>
      <c r="V4636">
        <v>1693.87</v>
      </c>
      <c r="W4636">
        <v>3815.02</v>
      </c>
      <c r="X4636">
        <v>10333.59</v>
      </c>
      <c r="Y4636">
        <v>1999.47</v>
      </c>
      <c r="Z4636">
        <v>14170.49</v>
      </c>
    </row>
    <row r="4637" spans="2:26" x14ac:dyDescent="0.25">
      <c r="B4637">
        <v>41548</v>
      </c>
      <c r="C4637">
        <v>352.38</v>
      </c>
      <c r="D4637">
        <v>4.8864000000000001</v>
      </c>
      <c r="E4637">
        <v>97.52</v>
      </c>
      <c r="F4637">
        <v>93.972700000000003</v>
      </c>
      <c r="G4637">
        <v>80.141000000000005</v>
      </c>
      <c r="H4637">
        <v>1073.55</v>
      </c>
      <c r="I4637">
        <v>1.3526</v>
      </c>
      <c r="J4637">
        <v>6.1191000000000004</v>
      </c>
      <c r="K4637">
        <v>483.4255</v>
      </c>
      <c r="L4637" t="str">
        <v>#N/A N/A</v>
      </c>
      <c r="M4637" t="str">
        <v>#N/A N/A</v>
      </c>
      <c r="N4637">
        <v>1287.54</v>
      </c>
      <c r="O4637">
        <v>3.609</v>
      </c>
      <c r="P4637">
        <v>19.8</v>
      </c>
      <c r="Q4637">
        <v>4.5599999999999996</v>
      </c>
      <c r="R4637">
        <v>1.4</v>
      </c>
      <c r="S4637">
        <v>1.86</v>
      </c>
      <c r="T4637">
        <v>2.0299999999999998</v>
      </c>
      <c r="U4637">
        <v>1994</v>
      </c>
      <c r="V4637">
        <v>1695</v>
      </c>
      <c r="W4637">
        <v>3817.98</v>
      </c>
      <c r="X4637">
        <v>10316.120000000001</v>
      </c>
      <c r="Y4637">
        <v>1998.87</v>
      </c>
      <c r="Z4637">
        <v>14484.72</v>
      </c>
    </row>
    <row r="4638" spans="2:26" x14ac:dyDescent="0.25">
      <c r="B4638">
        <v>41547</v>
      </c>
      <c r="C4638">
        <v>355.29</v>
      </c>
      <c r="D4638">
        <v>4.9282000000000004</v>
      </c>
      <c r="E4638">
        <v>97.52</v>
      </c>
      <c r="F4638">
        <v>93.975399999999993</v>
      </c>
      <c r="G4638">
        <v>80.221000000000004</v>
      </c>
      <c r="H4638">
        <v>1074.57</v>
      </c>
      <c r="I4638">
        <v>1.3527</v>
      </c>
      <c r="J4638">
        <v>6.1191000000000004</v>
      </c>
      <c r="K4638">
        <v>484.80509999999998</v>
      </c>
      <c r="L4638" t="str">
        <v>#N/A N/A</v>
      </c>
      <c r="M4638" t="str">
        <v>#N/A N/A</v>
      </c>
      <c r="N4638">
        <v>1329.03</v>
      </c>
      <c r="O4638">
        <v>3.56</v>
      </c>
      <c r="P4638">
        <v>19.8</v>
      </c>
      <c r="Q4638">
        <v>4.6100000000000003</v>
      </c>
      <c r="R4638">
        <v>1.41</v>
      </c>
      <c r="S4638">
        <v>1.87</v>
      </c>
      <c r="T4638">
        <v>2.0299999999999998</v>
      </c>
      <c r="U4638">
        <v>2003</v>
      </c>
      <c r="V4638">
        <v>1681.55</v>
      </c>
      <c r="W4638">
        <v>3771.48</v>
      </c>
      <c r="X4638">
        <v>10316.120000000001</v>
      </c>
      <c r="Y4638">
        <v>1996.96</v>
      </c>
      <c r="Z4638">
        <v>14455.8</v>
      </c>
    </row>
    <row r="4639" spans="2:26" x14ac:dyDescent="0.25">
      <c r="B4639">
        <v>41546</v>
      </c>
      <c r="C4639">
        <v>349.5</v>
      </c>
      <c r="D4639">
        <v>4.8625999999999996</v>
      </c>
      <c r="E4639">
        <v>97.58</v>
      </c>
      <c r="F4639">
        <v>93.960400000000007</v>
      </c>
      <c r="G4639">
        <v>80.287000000000006</v>
      </c>
      <c r="H4639">
        <v>1073.8800000000001</v>
      </c>
      <c r="I4639">
        <v>1.3522000000000001</v>
      </c>
      <c r="J4639">
        <v>6.1197999999999997</v>
      </c>
      <c r="K4639">
        <v>477.29590000000002</v>
      </c>
      <c r="L4639" t="str">
        <v>#N/A N/A</v>
      </c>
      <c r="M4639" t="str">
        <v>#N/A N/A</v>
      </c>
      <c r="N4639">
        <v>1336.88</v>
      </c>
      <c r="O4639">
        <v>3.589</v>
      </c>
      <c r="P4639">
        <v>19.8</v>
      </c>
      <c r="Q4639">
        <v>4.55</v>
      </c>
      <c r="R4639">
        <v>1.4</v>
      </c>
      <c r="S4639">
        <v>1.85</v>
      </c>
      <c r="T4639">
        <v>2.02</v>
      </c>
      <c r="U4639">
        <v>2046</v>
      </c>
      <c r="V4639">
        <v>1691.75</v>
      </c>
      <c r="W4639">
        <v>3781.59</v>
      </c>
      <c r="X4639">
        <v>10494.36</v>
      </c>
      <c r="Y4639">
        <v>2011.8</v>
      </c>
      <c r="Z4639">
        <v>14760.07</v>
      </c>
    </row>
    <row r="4640" spans="2:26" x14ac:dyDescent="0.25">
      <c r="B4640">
        <v>41545</v>
      </c>
      <c r="C4640">
        <v>349.5</v>
      </c>
      <c r="D4640">
        <v>4.8625999999999996</v>
      </c>
      <c r="E4640">
        <v>97.58</v>
      </c>
      <c r="F4640">
        <v>93.960400000000007</v>
      </c>
      <c r="G4640">
        <v>80.287000000000006</v>
      </c>
      <c r="H4640">
        <v>1073.8800000000001</v>
      </c>
      <c r="I4640">
        <v>1.3522000000000001</v>
      </c>
      <c r="J4640">
        <v>6.1197999999999997</v>
      </c>
      <c r="K4640">
        <v>477.29590000000002</v>
      </c>
      <c r="L4640" t="str">
        <v>#N/A N/A</v>
      </c>
      <c r="M4640" t="str">
        <v>#N/A N/A</v>
      </c>
      <c r="N4640">
        <v>1336.88</v>
      </c>
      <c r="O4640">
        <v>3.589</v>
      </c>
      <c r="P4640">
        <v>19.8</v>
      </c>
      <c r="Q4640">
        <v>4.55</v>
      </c>
      <c r="R4640">
        <v>1.4</v>
      </c>
      <c r="S4640">
        <v>1.85</v>
      </c>
      <c r="T4640">
        <v>2.02</v>
      </c>
      <c r="U4640">
        <v>2046</v>
      </c>
      <c r="V4640">
        <v>1691.75</v>
      </c>
      <c r="W4640">
        <v>3781.59</v>
      </c>
      <c r="X4640">
        <v>10494.36</v>
      </c>
      <c r="Y4640">
        <v>2011.8</v>
      </c>
      <c r="Z4640">
        <v>14760.07</v>
      </c>
    </row>
    <row r="4641" spans="2:26" x14ac:dyDescent="0.25">
      <c r="B4641">
        <v>41544</v>
      </c>
      <c r="C4641">
        <v>349.5</v>
      </c>
      <c r="D4641">
        <v>4.8625999999999996</v>
      </c>
      <c r="E4641">
        <v>97.58</v>
      </c>
      <c r="F4641">
        <v>93.960400000000007</v>
      </c>
      <c r="G4641">
        <v>80.287000000000006</v>
      </c>
      <c r="H4641">
        <v>1073.8800000000001</v>
      </c>
      <c r="I4641">
        <v>1.3522000000000001</v>
      </c>
      <c r="J4641">
        <v>6.1197999999999997</v>
      </c>
      <c r="K4641">
        <v>477.29590000000002</v>
      </c>
      <c r="L4641" t="str">
        <v>#N/A N/A</v>
      </c>
      <c r="M4641" t="str">
        <v>#N/A N/A</v>
      </c>
      <c r="N4641">
        <v>1336.88</v>
      </c>
      <c r="O4641">
        <v>3.589</v>
      </c>
      <c r="P4641">
        <v>19.8</v>
      </c>
      <c r="Q4641">
        <v>4.55</v>
      </c>
      <c r="R4641">
        <v>1.4</v>
      </c>
      <c r="S4641">
        <v>1.85</v>
      </c>
      <c r="T4641">
        <v>2.02</v>
      </c>
      <c r="U4641">
        <v>2046</v>
      </c>
      <c r="V4641">
        <v>1691.75</v>
      </c>
      <c r="W4641">
        <v>3781.59</v>
      </c>
      <c r="X4641">
        <v>10494.36</v>
      </c>
      <c r="Y4641">
        <v>2011.8</v>
      </c>
      <c r="Z4641">
        <v>14760.07</v>
      </c>
    </row>
    <row r="4642" spans="2:26" x14ac:dyDescent="0.25">
      <c r="B4642">
        <v>41543</v>
      </c>
      <c r="C4642">
        <v>346.12</v>
      </c>
      <c r="D4642">
        <v>4.8026</v>
      </c>
      <c r="E4642">
        <v>97.6</v>
      </c>
      <c r="F4642">
        <v>93.848799999999997</v>
      </c>
      <c r="G4642">
        <v>80.522999999999996</v>
      </c>
      <c r="H4642">
        <v>1075.07</v>
      </c>
      <c r="I4642">
        <v>1.3489</v>
      </c>
      <c r="J4642">
        <v>6.1195000000000004</v>
      </c>
      <c r="K4642">
        <v>479.56299999999999</v>
      </c>
      <c r="L4642" t="str">
        <v>#N/A N/A</v>
      </c>
      <c r="M4642" t="str">
        <v>#N/A N/A</v>
      </c>
      <c r="N4642">
        <v>1324.08</v>
      </c>
      <c r="O4642">
        <v>3.4980000000000002</v>
      </c>
      <c r="P4642">
        <v>19.8</v>
      </c>
      <c r="Q4642">
        <v>4.49</v>
      </c>
      <c r="R4642">
        <v>1.38</v>
      </c>
      <c r="S4642">
        <v>1.84</v>
      </c>
      <c r="T4642">
        <v>2.0299999999999998</v>
      </c>
      <c r="U4642">
        <v>2113</v>
      </c>
      <c r="V4642">
        <v>1698.67</v>
      </c>
      <c r="W4642">
        <v>3787.43</v>
      </c>
      <c r="X4642">
        <v>10541.03</v>
      </c>
      <c r="Y4642">
        <v>2007.32</v>
      </c>
      <c r="Z4642">
        <v>14799.12</v>
      </c>
    </row>
    <row r="4643" spans="2:26" x14ac:dyDescent="0.25">
      <c r="B4643">
        <v>41542</v>
      </c>
      <c r="C4643">
        <v>341.94</v>
      </c>
      <c r="D4643">
        <v>4.8018000000000001</v>
      </c>
      <c r="E4643">
        <v>97.69</v>
      </c>
      <c r="F4643">
        <v>93.835599999999999</v>
      </c>
      <c r="G4643">
        <v>80.334000000000003</v>
      </c>
      <c r="H4643">
        <v>1077.25</v>
      </c>
      <c r="I4643">
        <v>1.3526</v>
      </c>
      <c r="J4643">
        <v>6.1204000000000001</v>
      </c>
      <c r="K4643">
        <v>483.33109999999999</v>
      </c>
      <c r="L4643" t="str">
        <v>#N/A N/A</v>
      </c>
      <c r="M4643" t="str">
        <v>#N/A N/A</v>
      </c>
      <c r="N4643">
        <v>1334.36</v>
      </c>
      <c r="O4643">
        <v>3.4929999999999999</v>
      </c>
      <c r="P4643">
        <v>19.8</v>
      </c>
      <c r="Q4643">
        <v>4.49</v>
      </c>
      <c r="R4643">
        <v>1.38</v>
      </c>
      <c r="S4643">
        <v>1.84</v>
      </c>
      <c r="T4643">
        <v>2.02</v>
      </c>
      <c r="U4643">
        <v>2127</v>
      </c>
      <c r="V4643">
        <v>1692.77</v>
      </c>
      <c r="W4643">
        <v>3761.1</v>
      </c>
      <c r="X4643">
        <v>10598.18</v>
      </c>
      <c r="Y4643">
        <v>1998.06</v>
      </c>
      <c r="Z4643">
        <v>14620.53</v>
      </c>
    </row>
    <row r="4644" spans="2:26" x14ac:dyDescent="0.25">
      <c r="B4644">
        <v>41541</v>
      </c>
      <c r="C4644">
        <v>338.87</v>
      </c>
      <c r="D4644">
        <v>4.7672999999999996</v>
      </c>
      <c r="E4644">
        <v>97.79</v>
      </c>
      <c r="F4644">
        <v>93.825599999999994</v>
      </c>
      <c r="G4644">
        <v>80.563000000000002</v>
      </c>
      <c r="H4644">
        <v>1072.4000000000001</v>
      </c>
      <c r="I4644">
        <v>1.3473999999999999</v>
      </c>
      <c r="J4644">
        <v>6.12</v>
      </c>
      <c r="K4644">
        <v>488.8972</v>
      </c>
      <c r="L4644" t="str">
        <v>#N/A N/A</v>
      </c>
      <c r="M4644" t="str">
        <v>#N/A N/A</v>
      </c>
      <c r="N4644">
        <v>1323.26</v>
      </c>
      <c r="O4644">
        <v>3.492</v>
      </c>
      <c r="P4644">
        <v>19.8</v>
      </c>
      <c r="Q4644">
        <v>4.45</v>
      </c>
      <c r="R4644">
        <v>1.38</v>
      </c>
      <c r="S4644">
        <v>1.84</v>
      </c>
      <c r="T4644">
        <v>2.0099999999999998</v>
      </c>
      <c r="U4644">
        <v>2021</v>
      </c>
      <c r="V4644">
        <v>1697.42</v>
      </c>
      <c r="W4644">
        <v>3768.25</v>
      </c>
      <c r="X4644">
        <v>10599.15</v>
      </c>
      <c r="Y4644">
        <v>2007.1</v>
      </c>
      <c r="Z4644">
        <v>14732.61</v>
      </c>
    </row>
    <row r="4645" spans="2:26" x14ac:dyDescent="0.25">
      <c r="B4645">
        <v>41540</v>
      </c>
      <c r="C4645">
        <v>329.23</v>
      </c>
      <c r="D4645">
        <v>4.6988000000000003</v>
      </c>
      <c r="E4645">
        <v>97.85</v>
      </c>
      <c r="F4645">
        <v>93.818399999999997</v>
      </c>
      <c r="G4645">
        <v>80.448999999999998</v>
      </c>
      <c r="H4645">
        <v>1073.3800000000001</v>
      </c>
      <c r="I4645">
        <v>1.3492999999999999</v>
      </c>
      <c r="J4645">
        <v>6.1197999999999997</v>
      </c>
      <c r="K4645">
        <v>488.41019999999997</v>
      </c>
      <c r="L4645" t="str">
        <v>#N/A N/A</v>
      </c>
      <c r="M4645" t="str">
        <v>#N/A N/A</v>
      </c>
      <c r="N4645">
        <v>1322.72</v>
      </c>
      <c r="O4645">
        <v>3.6019999999999999</v>
      </c>
      <c r="P4645">
        <v>19.8</v>
      </c>
      <c r="Q4645">
        <v>4.4000000000000004</v>
      </c>
      <c r="R4645">
        <v>1.38</v>
      </c>
      <c r="S4645">
        <v>1.84</v>
      </c>
      <c r="T4645">
        <v>2</v>
      </c>
      <c r="U4645">
        <v>1947</v>
      </c>
      <c r="V4645">
        <v>1701.84</v>
      </c>
      <c r="W4645">
        <v>3765.29</v>
      </c>
      <c r="X4645">
        <v>10717.72</v>
      </c>
      <c r="Y4645">
        <v>2009.41</v>
      </c>
      <c r="Z4645">
        <v>14742.42</v>
      </c>
    </row>
    <row r="4646" spans="2:26" x14ac:dyDescent="0.25">
      <c r="B4646">
        <v>41539</v>
      </c>
      <c r="C4646">
        <v>325.92</v>
      </c>
      <c r="D4646">
        <v>4.6567999999999996</v>
      </c>
      <c r="E4646">
        <v>97.85</v>
      </c>
      <c r="F4646">
        <v>93.640199999999993</v>
      </c>
      <c r="G4646">
        <v>80.430999999999997</v>
      </c>
      <c r="H4646">
        <v>1084.1500000000001</v>
      </c>
      <c r="I4646">
        <v>1.3524</v>
      </c>
      <c r="J4646">
        <v>6.1207000000000003</v>
      </c>
      <c r="K4646">
        <v>485.55</v>
      </c>
      <c r="L4646" t="str">
        <v>#N/A N/A</v>
      </c>
      <c r="M4646" t="str">
        <v>#N/A N/A</v>
      </c>
      <c r="N4646">
        <v>1325.85</v>
      </c>
      <c r="O4646">
        <v>3.6869999999999998</v>
      </c>
      <c r="P4646">
        <v>19.8</v>
      </c>
      <c r="Q4646">
        <v>4.3600000000000003</v>
      </c>
      <c r="R4646">
        <v>1.38</v>
      </c>
      <c r="S4646">
        <v>1.83</v>
      </c>
      <c r="T4646">
        <v>2.0099999999999998</v>
      </c>
      <c r="U4646">
        <v>1904</v>
      </c>
      <c r="V4646">
        <v>1709.91</v>
      </c>
      <c r="W4646">
        <v>3774.73</v>
      </c>
      <c r="X4646">
        <v>10769.54</v>
      </c>
      <c r="Y4646">
        <v>2005.58</v>
      </c>
      <c r="Z4646">
        <v>14742.42</v>
      </c>
    </row>
    <row r="4647" spans="2:26" x14ac:dyDescent="0.25">
      <c r="B4647">
        <v>41538</v>
      </c>
      <c r="C4647">
        <v>325.92</v>
      </c>
      <c r="D4647">
        <v>4.6567999999999996</v>
      </c>
      <c r="E4647">
        <v>97.85</v>
      </c>
      <c r="F4647">
        <v>93.640199999999993</v>
      </c>
      <c r="G4647">
        <v>80.430999999999997</v>
      </c>
      <c r="H4647">
        <v>1084.1500000000001</v>
      </c>
      <c r="I4647">
        <v>1.3524</v>
      </c>
      <c r="J4647">
        <v>6.1207000000000003</v>
      </c>
      <c r="K4647">
        <v>485.55</v>
      </c>
      <c r="L4647" t="str">
        <v>#N/A N/A</v>
      </c>
      <c r="M4647" t="str">
        <v>#N/A N/A</v>
      </c>
      <c r="N4647">
        <v>1325.85</v>
      </c>
      <c r="O4647">
        <v>3.6869999999999998</v>
      </c>
      <c r="P4647">
        <v>19.8</v>
      </c>
      <c r="Q4647">
        <v>4.3600000000000003</v>
      </c>
      <c r="R4647">
        <v>1.38</v>
      </c>
      <c r="S4647">
        <v>1.83</v>
      </c>
      <c r="T4647">
        <v>2.0099999999999998</v>
      </c>
      <c r="U4647">
        <v>1904</v>
      </c>
      <c r="V4647">
        <v>1709.91</v>
      </c>
      <c r="W4647">
        <v>3774.73</v>
      </c>
      <c r="X4647">
        <v>10769.54</v>
      </c>
      <c r="Y4647">
        <v>2005.58</v>
      </c>
      <c r="Z4647">
        <v>14742.42</v>
      </c>
    </row>
    <row r="4648" spans="2:26" x14ac:dyDescent="0.25">
      <c r="B4648">
        <v>41537</v>
      </c>
      <c r="C4648">
        <v>325.92</v>
      </c>
      <c r="D4648">
        <v>4.6567999999999996</v>
      </c>
      <c r="E4648">
        <v>97.85</v>
      </c>
      <c r="F4648">
        <v>93.640199999999993</v>
      </c>
      <c r="G4648">
        <v>80.430999999999997</v>
      </c>
      <c r="H4648">
        <v>1084.1500000000001</v>
      </c>
      <c r="I4648">
        <v>1.3524</v>
      </c>
      <c r="J4648">
        <v>6.1207000000000003</v>
      </c>
      <c r="K4648">
        <v>485.55</v>
      </c>
      <c r="L4648" t="str">
        <v>#N/A N/A</v>
      </c>
      <c r="M4648" t="str">
        <v>#N/A N/A</v>
      </c>
      <c r="N4648">
        <v>1325.85</v>
      </c>
      <c r="O4648">
        <v>3.6869999999999998</v>
      </c>
      <c r="P4648">
        <v>19.8</v>
      </c>
      <c r="Q4648">
        <v>4.3600000000000003</v>
      </c>
      <c r="R4648">
        <v>1.38</v>
      </c>
      <c r="S4648">
        <v>1.83</v>
      </c>
      <c r="T4648">
        <v>2.0099999999999998</v>
      </c>
      <c r="U4648">
        <v>1904</v>
      </c>
      <c r="V4648">
        <v>1709.91</v>
      </c>
      <c r="W4648">
        <v>3774.73</v>
      </c>
      <c r="X4648">
        <v>10769.54</v>
      </c>
      <c r="Y4648">
        <v>2005.58</v>
      </c>
      <c r="Z4648">
        <v>14742.42</v>
      </c>
    </row>
    <row r="4649" spans="2:26" x14ac:dyDescent="0.25">
      <c r="B4649">
        <v>41536</v>
      </c>
      <c r="C4649">
        <v>323.70999999999998</v>
      </c>
      <c r="D4649">
        <v>4.6361999999999997</v>
      </c>
      <c r="E4649">
        <v>97.84</v>
      </c>
      <c r="F4649">
        <v>93.665099999999995</v>
      </c>
      <c r="G4649">
        <v>80.372</v>
      </c>
      <c r="H4649">
        <v>1084.1500000000001</v>
      </c>
      <c r="I4649">
        <v>1.353</v>
      </c>
      <c r="J4649">
        <v>6.1207000000000003</v>
      </c>
      <c r="K4649">
        <v>487.53120000000001</v>
      </c>
      <c r="L4649" t="str">
        <v>#N/A N/A</v>
      </c>
      <c r="M4649" t="str">
        <v>#N/A N/A</v>
      </c>
      <c r="N4649">
        <v>1366.25</v>
      </c>
      <c r="O4649">
        <v>3.72</v>
      </c>
      <c r="P4649">
        <v>19.8</v>
      </c>
      <c r="Q4649">
        <v>4.32</v>
      </c>
      <c r="R4649">
        <v>1.38</v>
      </c>
      <c r="S4649">
        <v>1.84</v>
      </c>
      <c r="T4649">
        <v>2.0099999999999998</v>
      </c>
      <c r="U4649">
        <v>1860</v>
      </c>
      <c r="V4649">
        <v>1722.34</v>
      </c>
      <c r="W4649">
        <v>3789.38</v>
      </c>
      <c r="X4649">
        <v>10769.54</v>
      </c>
      <c r="Y4649">
        <v>2005.58</v>
      </c>
      <c r="Z4649">
        <v>14766.18</v>
      </c>
    </row>
    <row r="4650" spans="2:26" x14ac:dyDescent="0.25">
      <c r="B4650">
        <v>41535</v>
      </c>
      <c r="C4650">
        <v>341.88</v>
      </c>
      <c r="D4650">
        <v>4.7606000000000002</v>
      </c>
      <c r="E4650">
        <v>97.82</v>
      </c>
      <c r="F4650">
        <v>93.629099999999994</v>
      </c>
      <c r="G4650">
        <v>80.236999999999995</v>
      </c>
      <c r="H4650">
        <v>1084.1500000000001</v>
      </c>
      <c r="I4650">
        <v>1.3521000000000001</v>
      </c>
      <c r="J4650">
        <v>6.1207000000000003</v>
      </c>
      <c r="K4650">
        <v>492.85950000000003</v>
      </c>
      <c r="L4650" t="str">
        <v>#N/A N/A</v>
      </c>
      <c r="M4650" t="str">
        <v>#N/A N/A</v>
      </c>
      <c r="N4650">
        <v>1363.77</v>
      </c>
      <c r="O4650">
        <v>3.7130000000000001</v>
      </c>
      <c r="P4650">
        <v>19.8</v>
      </c>
      <c r="Q4650">
        <v>4.4800000000000004</v>
      </c>
      <c r="R4650">
        <v>1.41</v>
      </c>
      <c r="S4650">
        <v>1.86</v>
      </c>
      <c r="T4650">
        <v>2.0299999999999998</v>
      </c>
      <c r="U4650">
        <v>1822</v>
      </c>
      <c r="V4650">
        <v>1725.52</v>
      </c>
      <c r="W4650">
        <v>3783.64</v>
      </c>
      <c r="X4650">
        <v>10588.01</v>
      </c>
      <c r="Y4650">
        <v>2005.58</v>
      </c>
      <c r="Z4650">
        <v>14505.36</v>
      </c>
    </row>
    <row r="4651" spans="2:26" x14ac:dyDescent="0.25">
      <c r="B4651">
        <v>41534</v>
      </c>
      <c r="C4651">
        <v>341.85</v>
      </c>
      <c r="D4651">
        <v>4.7057000000000002</v>
      </c>
      <c r="E4651">
        <v>97.82</v>
      </c>
      <c r="F4651">
        <v>93.595299999999995</v>
      </c>
      <c r="G4651">
        <v>81.143000000000001</v>
      </c>
      <c r="H4651">
        <v>1084.1500000000001</v>
      </c>
      <c r="I4651">
        <v>1.3359000000000001</v>
      </c>
      <c r="J4651">
        <v>6.1212999999999997</v>
      </c>
      <c r="K4651">
        <v>479.88490000000002</v>
      </c>
      <c r="L4651" t="str">
        <v>#N/A N/A</v>
      </c>
      <c r="M4651" t="str">
        <v>#N/A N/A</v>
      </c>
      <c r="N4651">
        <v>1310.5999999999999</v>
      </c>
      <c r="O4651">
        <v>3.7450000000000001</v>
      </c>
      <c r="P4651">
        <v>19.8</v>
      </c>
      <c r="Q4651">
        <v>4.3899999999999997</v>
      </c>
      <c r="R4651">
        <v>1.41</v>
      </c>
      <c r="S4651">
        <v>1.86</v>
      </c>
      <c r="T4651">
        <v>2</v>
      </c>
      <c r="U4651">
        <v>1740</v>
      </c>
      <c r="V4651">
        <v>1704.76</v>
      </c>
      <c r="W4651">
        <v>3745.7</v>
      </c>
      <c r="X4651">
        <v>10650.64</v>
      </c>
      <c r="Y4651">
        <v>2005.58</v>
      </c>
      <c r="Z4651">
        <v>14311.67</v>
      </c>
    </row>
    <row r="4652" spans="2:26" x14ac:dyDescent="0.25">
      <c r="B4652">
        <v>41533</v>
      </c>
      <c r="C4652">
        <v>344.11</v>
      </c>
      <c r="D4652">
        <v>4.6917999999999997</v>
      </c>
      <c r="E4652">
        <v>97.79</v>
      </c>
      <c r="F4652">
        <v>93.571700000000007</v>
      </c>
      <c r="G4652">
        <v>81.295000000000002</v>
      </c>
      <c r="H4652">
        <v>1082.2</v>
      </c>
      <c r="I4652">
        <v>1.3333999999999999</v>
      </c>
      <c r="J4652">
        <v>6.1204000000000001</v>
      </c>
      <c r="K4652">
        <v>474.72149999999999</v>
      </c>
      <c r="L4652" t="str">
        <v>#N/A N/A</v>
      </c>
      <c r="M4652" t="str">
        <v>#N/A N/A</v>
      </c>
      <c r="N4652">
        <v>1312.79</v>
      </c>
      <c r="O4652">
        <v>3.738</v>
      </c>
      <c r="P4652">
        <v>19.8</v>
      </c>
      <c r="Q4652">
        <v>4.3499999999999996</v>
      </c>
      <c r="R4652">
        <v>1.41</v>
      </c>
      <c r="S4652">
        <v>1.85</v>
      </c>
      <c r="T4652">
        <v>1.95</v>
      </c>
      <c r="U4652">
        <v>1651</v>
      </c>
      <c r="V4652">
        <v>1697.6</v>
      </c>
      <c r="W4652">
        <v>3717.85</v>
      </c>
      <c r="X4652">
        <v>10706.63</v>
      </c>
      <c r="Y4652">
        <v>2013.37</v>
      </c>
      <c r="Z4652">
        <v>14404.67</v>
      </c>
    </row>
    <row r="4653" spans="2:26" x14ac:dyDescent="0.25">
      <c r="B4653">
        <v>41532</v>
      </c>
      <c r="C4653">
        <v>352.77</v>
      </c>
      <c r="D4653">
        <v>4.72</v>
      </c>
      <c r="E4653">
        <v>97.74</v>
      </c>
      <c r="F4653">
        <v>93.682000000000002</v>
      </c>
      <c r="G4653">
        <v>81.451999999999998</v>
      </c>
      <c r="H4653">
        <v>1086.9000000000001</v>
      </c>
      <c r="I4653">
        <v>1.3293999999999999</v>
      </c>
      <c r="J4653">
        <v>6.1180000000000003</v>
      </c>
      <c r="K4653">
        <v>475.86380000000003</v>
      </c>
      <c r="L4653" t="str">
        <v>#N/A N/A</v>
      </c>
      <c r="M4653" t="str">
        <v>#N/A N/A</v>
      </c>
      <c r="N4653">
        <v>1326.17</v>
      </c>
      <c r="O4653">
        <v>3.677</v>
      </c>
      <c r="P4653">
        <v>19.8</v>
      </c>
      <c r="Q4653">
        <v>4.38</v>
      </c>
      <c r="R4653">
        <v>1.42</v>
      </c>
      <c r="S4653">
        <v>1.85</v>
      </c>
      <c r="T4653">
        <v>1.95</v>
      </c>
      <c r="U4653">
        <v>1636</v>
      </c>
      <c r="V4653">
        <v>1687.99</v>
      </c>
      <c r="W4653">
        <v>3722.18</v>
      </c>
      <c r="X4653">
        <v>10538.94</v>
      </c>
      <c r="Y4653">
        <v>1994.32</v>
      </c>
      <c r="Z4653">
        <v>14404.67</v>
      </c>
    </row>
    <row r="4654" spans="2:26" x14ac:dyDescent="0.25">
      <c r="B4654">
        <v>41531</v>
      </c>
      <c r="C4654">
        <v>352.77</v>
      </c>
      <c r="D4654">
        <v>4.72</v>
      </c>
      <c r="E4654">
        <v>97.74</v>
      </c>
      <c r="F4654">
        <v>93.682000000000002</v>
      </c>
      <c r="G4654">
        <v>81.451999999999998</v>
      </c>
      <c r="H4654">
        <v>1086.9000000000001</v>
      </c>
      <c r="I4654">
        <v>1.3293999999999999</v>
      </c>
      <c r="J4654">
        <v>6.1180000000000003</v>
      </c>
      <c r="K4654">
        <v>475.86380000000003</v>
      </c>
      <c r="L4654" t="str">
        <v>#N/A N/A</v>
      </c>
      <c r="M4654" t="str">
        <v>#N/A N/A</v>
      </c>
      <c r="N4654">
        <v>1326.17</v>
      </c>
      <c r="O4654">
        <v>3.677</v>
      </c>
      <c r="P4654">
        <v>19.8</v>
      </c>
      <c r="Q4654">
        <v>4.38</v>
      </c>
      <c r="R4654">
        <v>1.42</v>
      </c>
      <c r="S4654">
        <v>1.85</v>
      </c>
      <c r="T4654">
        <v>1.95</v>
      </c>
      <c r="U4654">
        <v>1636</v>
      </c>
      <c r="V4654">
        <v>1687.99</v>
      </c>
      <c r="W4654">
        <v>3722.18</v>
      </c>
      <c r="X4654">
        <v>10538.94</v>
      </c>
      <c r="Y4654">
        <v>1994.32</v>
      </c>
      <c r="Z4654">
        <v>14404.67</v>
      </c>
    </row>
    <row r="4655" spans="2:26" x14ac:dyDescent="0.25">
      <c r="B4655">
        <v>41530</v>
      </c>
      <c r="C4655">
        <v>352.77</v>
      </c>
      <c r="D4655">
        <v>4.72</v>
      </c>
      <c r="E4655">
        <v>97.74</v>
      </c>
      <c r="F4655">
        <v>93.682000000000002</v>
      </c>
      <c r="G4655">
        <v>81.451999999999998</v>
      </c>
      <c r="H4655">
        <v>1086.9000000000001</v>
      </c>
      <c r="I4655">
        <v>1.3293999999999999</v>
      </c>
      <c r="J4655">
        <v>6.1180000000000003</v>
      </c>
      <c r="K4655">
        <v>475.86380000000003</v>
      </c>
      <c r="L4655" t="str">
        <v>#N/A N/A</v>
      </c>
      <c r="M4655" t="str">
        <v>#N/A N/A</v>
      </c>
      <c r="N4655">
        <v>1326.17</v>
      </c>
      <c r="O4655">
        <v>3.677</v>
      </c>
      <c r="P4655">
        <v>19.8</v>
      </c>
      <c r="Q4655">
        <v>4.38</v>
      </c>
      <c r="R4655">
        <v>1.42</v>
      </c>
      <c r="S4655">
        <v>1.85</v>
      </c>
      <c r="T4655">
        <v>1.95</v>
      </c>
      <c r="U4655">
        <v>1636</v>
      </c>
      <c r="V4655">
        <v>1687.99</v>
      </c>
      <c r="W4655">
        <v>3722.18</v>
      </c>
      <c r="X4655">
        <v>10538.94</v>
      </c>
      <c r="Y4655">
        <v>1994.32</v>
      </c>
      <c r="Z4655">
        <v>14404.67</v>
      </c>
    </row>
    <row r="4656" spans="2:26" x14ac:dyDescent="0.25">
      <c r="B4656">
        <v>41529</v>
      </c>
      <c r="C4656">
        <v>353.14</v>
      </c>
      <c r="D4656">
        <v>4.7209000000000003</v>
      </c>
      <c r="E4656">
        <v>97.73</v>
      </c>
      <c r="F4656">
        <v>93.695899999999995</v>
      </c>
      <c r="G4656">
        <v>81.489000000000004</v>
      </c>
      <c r="H4656">
        <v>1085.05</v>
      </c>
      <c r="I4656">
        <v>1.3299000000000001</v>
      </c>
      <c r="J4656">
        <v>6.1185999999999998</v>
      </c>
      <c r="K4656">
        <v>476.0471</v>
      </c>
      <c r="L4656" t="str">
        <v>#N/A N/A</v>
      </c>
      <c r="M4656" t="str">
        <v>#N/A N/A</v>
      </c>
      <c r="N4656">
        <v>1321.73</v>
      </c>
      <c r="O4656">
        <v>3.6379999999999999</v>
      </c>
      <c r="P4656">
        <v>19.8</v>
      </c>
      <c r="Q4656">
        <v>4.3899999999999997</v>
      </c>
      <c r="R4656">
        <v>1.41</v>
      </c>
      <c r="S4656">
        <v>1.85</v>
      </c>
      <c r="T4656">
        <v>1.94</v>
      </c>
      <c r="U4656">
        <v>1621</v>
      </c>
      <c r="V4656">
        <v>1683.42</v>
      </c>
      <c r="W4656">
        <v>3715.97</v>
      </c>
      <c r="X4656">
        <v>10637.53</v>
      </c>
      <c r="Y4656">
        <v>2004.06</v>
      </c>
      <c r="Z4656">
        <v>14387.27</v>
      </c>
    </row>
    <row r="4657" spans="2:26" x14ac:dyDescent="0.25">
      <c r="B4657">
        <v>41528</v>
      </c>
      <c r="C4657">
        <v>356.88</v>
      </c>
      <c r="D4657">
        <v>4.7439</v>
      </c>
      <c r="E4657">
        <v>97.71</v>
      </c>
      <c r="F4657">
        <v>93.666600000000003</v>
      </c>
      <c r="G4657">
        <v>81.518000000000001</v>
      </c>
      <c r="H4657">
        <v>1086.52</v>
      </c>
      <c r="I4657">
        <v>1.3310999999999999</v>
      </c>
      <c r="J4657">
        <v>6.12</v>
      </c>
      <c r="K4657">
        <v>477.33539999999999</v>
      </c>
      <c r="L4657" t="str">
        <v>#N/A N/A</v>
      </c>
      <c r="M4657" t="str">
        <v>#N/A N/A</v>
      </c>
      <c r="N4657">
        <v>1365.31</v>
      </c>
      <c r="O4657">
        <v>3.5670000000000002</v>
      </c>
      <c r="P4657">
        <v>19.8</v>
      </c>
      <c r="Q4657">
        <v>4.42</v>
      </c>
      <c r="R4657">
        <v>1.41</v>
      </c>
      <c r="S4657">
        <v>1.84</v>
      </c>
      <c r="T4657">
        <v>1.95</v>
      </c>
      <c r="U4657">
        <v>1628</v>
      </c>
      <c r="V4657">
        <v>1689.13</v>
      </c>
      <c r="W4657">
        <v>3725.01</v>
      </c>
      <c r="X4657">
        <v>10636.71</v>
      </c>
      <c r="Y4657">
        <v>2003.85</v>
      </c>
      <c r="Z4657">
        <v>14425.07</v>
      </c>
    </row>
    <row r="4658" spans="2:26" x14ac:dyDescent="0.25">
      <c r="B4658">
        <v>41527</v>
      </c>
      <c r="C4658">
        <v>359.63</v>
      </c>
      <c r="D4658">
        <v>4.7244999999999999</v>
      </c>
      <c r="E4658">
        <v>97.7</v>
      </c>
      <c r="F4658">
        <v>93.616399999999999</v>
      </c>
      <c r="G4658">
        <v>81.820999999999998</v>
      </c>
      <c r="H4658">
        <v>1084.1300000000001</v>
      </c>
      <c r="I4658">
        <v>1.3268</v>
      </c>
      <c r="J4658">
        <v>6.1204999999999998</v>
      </c>
      <c r="K4658">
        <v>475.5095</v>
      </c>
      <c r="L4658" t="str">
        <v>#N/A N/A</v>
      </c>
      <c r="M4658" t="str">
        <v>#N/A N/A</v>
      </c>
      <c r="N4658">
        <v>1363.88</v>
      </c>
      <c r="O4658">
        <v>3.5840000000000001</v>
      </c>
      <c r="P4658">
        <v>19.8</v>
      </c>
      <c r="Q4658">
        <v>4.3899999999999997</v>
      </c>
      <c r="R4658">
        <v>1.41</v>
      </c>
      <c r="S4658">
        <v>1.83</v>
      </c>
      <c r="T4658">
        <v>1.93</v>
      </c>
      <c r="U4658">
        <v>1541</v>
      </c>
      <c r="V4658">
        <v>1683.99</v>
      </c>
      <c r="W4658">
        <v>3729.02</v>
      </c>
      <c r="X4658">
        <v>10697.44</v>
      </c>
      <c r="Y4658">
        <v>1994.06</v>
      </c>
      <c r="Z4658">
        <v>14423.36</v>
      </c>
    </row>
    <row r="4659" spans="2:26" x14ac:dyDescent="0.25">
      <c r="B4659">
        <v>41526</v>
      </c>
      <c r="C4659">
        <v>362.92</v>
      </c>
      <c r="D4659">
        <v>4.79</v>
      </c>
      <c r="E4659">
        <v>97.68</v>
      </c>
      <c r="F4659">
        <v>93.556299999999993</v>
      </c>
      <c r="G4659">
        <v>81.793000000000006</v>
      </c>
      <c r="H4659">
        <v>1086.8499999999999</v>
      </c>
      <c r="I4659">
        <v>1.3254999999999999</v>
      </c>
      <c r="J4659">
        <v>6.1211000000000002</v>
      </c>
      <c r="K4659">
        <v>475.5018</v>
      </c>
      <c r="L4659" t="str">
        <v>#N/A N/A</v>
      </c>
      <c r="M4659" t="str">
        <v>#N/A N/A</v>
      </c>
      <c r="N4659">
        <v>1386.97</v>
      </c>
      <c r="O4659">
        <v>3.605</v>
      </c>
      <c r="P4659">
        <v>19.8</v>
      </c>
      <c r="Q4659">
        <v>4.45</v>
      </c>
      <c r="R4659">
        <v>1.4</v>
      </c>
      <c r="S4659">
        <v>1.82</v>
      </c>
      <c r="T4659">
        <v>1.96</v>
      </c>
      <c r="U4659">
        <v>1478</v>
      </c>
      <c r="V4659">
        <v>1671.71</v>
      </c>
      <c r="W4659">
        <v>3706.18</v>
      </c>
      <c r="X4659">
        <v>10528.69</v>
      </c>
      <c r="Y4659">
        <v>1974.67</v>
      </c>
      <c r="Z4659">
        <v>14205.23</v>
      </c>
    </row>
    <row r="4660" spans="2:26" x14ac:dyDescent="0.25">
      <c r="B4660">
        <v>41525</v>
      </c>
      <c r="C4660">
        <v>366.24</v>
      </c>
      <c r="D4660">
        <v>4.7949000000000002</v>
      </c>
      <c r="E4660">
        <v>97.64</v>
      </c>
      <c r="F4660">
        <v>93.337900000000005</v>
      </c>
      <c r="G4660">
        <v>82.146000000000001</v>
      </c>
      <c r="H4660">
        <v>1093.05</v>
      </c>
      <c r="I4660">
        <v>1.3178000000000001</v>
      </c>
      <c r="J4660">
        <v>6.12</v>
      </c>
      <c r="K4660">
        <v>473.74360000000001</v>
      </c>
      <c r="L4660" t="str">
        <v>#N/A N/A</v>
      </c>
      <c r="M4660" t="str">
        <v>#N/A N/A</v>
      </c>
      <c r="N4660">
        <v>1391.8</v>
      </c>
      <c r="O4660">
        <v>3.53</v>
      </c>
      <c r="P4660">
        <v>19.8</v>
      </c>
      <c r="Q4660">
        <v>4.42</v>
      </c>
      <c r="R4660">
        <v>1.4</v>
      </c>
      <c r="S4660">
        <v>1.82</v>
      </c>
      <c r="T4660">
        <v>1.91</v>
      </c>
      <c r="U4660">
        <v>1352</v>
      </c>
      <c r="V4660">
        <v>1655.17</v>
      </c>
      <c r="W4660">
        <v>3660.01</v>
      </c>
      <c r="X4660">
        <v>10334.07</v>
      </c>
      <c r="Y4660">
        <v>1955.31</v>
      </c>
      <c r="Z4660">
        <v>13860.81</v>
      </c>
    </row>
    <row r="4661" spans="2:26" x14ac:dyDescent="0.25">
      <c r="B4661">
        <v>41524</v>
      </c>
      <c r="C4661">
        <v>366.24</v>
      </c>
      <c r="D4661">
        <v>4.7949000000000002</v>
      </c>
      <c r="E4661">
        <v>97.64</v>
      </c>
      <c r="F4661">
        <v>93.337900000000005</v>
      </c>
      <c r="G4661">
        <v>82.146000000000001</v>
      </c>
      <c r="H4661">
        <v>1093.05</v>
      </c>
      <c r="I4661">
        <v>1.3178000000000001</v>
      </c>
      <c r="J4661">
        <v>6.12</v>
      </c>
      <c r="K4661">
        <v>473.74360000000001</v>
      </c>
      <c r="L4661" t="str">
        <v>#N/A N/A</v>
      </c>
      <c r="M4661" t="str">
        <v>#N/A N/A</v>
      </c>
      <c r="N4661">
        <v>1391.8</v>
      </c>
      <c r="O4661">
        <v>3.53</v>
      </c>
      <c r="P4661">
        <v>19.8</v>
      </c>
      <c r="Q4661">
        <v>4.42</v>
      </c>
      <c r="R4661">
        <v>1.4</v>
      </c>
      <c r="S4661">
        <v>1.82</v>
      </c>
      <c r="T4661">
        <v>1.91</v>
      </c>
      <c r="U4661">
        <v>1352</v>
      </c>
      <c r="V4661">
        <v>1655.17</v>
      </c>
      <c r="W4661">
        <v>3660.01</v>
      </c>
      <c r="X4661">
        <v>10334.07</v>
      </c>
      <c r="Y4661">
        <v>1955.31</v>
      </c>
      <c r="Z4661">
        <v>13860.81</v>
      </c>
    </row>
    <row r="4662" spans="2:26" x14ac:dyDescent="0.25">
      <c r="B4662">
        <v>41523</v>
      </c>
      <c r="C4662">
        <v>366.24</v>
      </c>
      <c r="D4662">
        <v>4.7949000000000002</v>
      </c>
      <c r="E4662">
        <v>97.64</v>
      </c>
      <c r="F4662">
        <v>93.337900000000005</v>
      </c>
      <c r="G4662">
        <v>82.146000000000001</v>
      </c>
      <c r="H4662">
        <v>1093.05</v>
      </c>
      <c r="I4662">
        <v>1.3178000000000001</v>
      </c>
      <c r="J4662">
        <v>6.12</v>
      </c>
      <c r="K4662">
        <v>473.74360000000001</v>
      </c>
      <c r="L4662" t="str">
        <v>#N/A N/A</v>
      </c>
      <c r="M4662" t="str">
        <v>#N/A N/A</v>
      </c>
      <c r="N4662">
        <v>1391.8</v>
      </c>
      <c r="O4662">
        <v>3.53</v>
      </c>
      <c r="P4662">
        <v>19.8</v>
      </c>
      <c r="Q4662">
        <v>4.42</v>
      </c>
      <c r="R4662">
        <v>1.4</v>
      </c>
      <c r="S4662">
        <v>1.82</v>
      </c>
      <c r="T4662">
        <v>1.91</v>
      </c>
      <c r="U4662">
        <v>1352</v>
      </c>
      <c r="V4662">
        <v>1655.17</v>
      </c>
      <c r="W4662">
        <v>3660.01</v>
      </c>
      <c r="X4662">
        <v>10334.07</v>
      </c>
      <c r="Y4662">
        <v>1955.31</v>
      </c>
      <c r="Z4662">
        <v>13860.81</v>
      </c>
    </row>
    <row r="4663" spans="2:26" x14ac:dyDescent="0.25">
      <c r="B4663">
        <v>41522</v>
      </c>
      <c r="C4663">
        <v>368.04</v>
      </c>
      <c r="D4663">
        <v>4.7317</v>
      </c>
      <c r="E4663">
        <v>97.61</v>
      </c>
      <c r="F4663">
        <v>93.291700000000006</v>
      </c>
      <c r="G4663">
        <v>82.632999999999996</v>
      </c>
      <c r="H4663">
        <v>1098.3</v>
      </c>
      <c r="I4663">
        <v>1.3120000000000001</v>
      </c>
      <c r="J4663">
        <v>6.12</v>
      </c>
      <c r="K4663">
        <v>472.32080000000002</v>
      </c>
      <c r="L4663" t="str">
        <v>#N/A N/A</v>
      </c>
      <c r="M4663" t="str">
        <v>#N/A N/A</v>
      </c>
      <c r="N4663">
        <v>1367.48</v>
      </c>
      <c r="O4663">
        <v>3.5750000000000002</v>
      </c>
      <c r="P4663">
        <v>19.8</v>
      </c>
      <c r="Q4663">
        <v>4.34</v>
      </c>
      <c r="R4663">
        <v>1.39</v>
      </c>
      <c r="S4663">
        <v>1.79</v>
      </c>
      <c r="T4663">
        <v>1.96</v>
      </c>
      <c r="U4663">
        <v>1279</v>
      </c>
      <c r="V4663">
        <v>1655.08</v>
      </c>
      <c r="W4663">
        <v>3658.79</v>
      </c>
      <c r="X4663">
        <v>10338.89</v>
      </c>
      <c r="Y4663">
        <v>1951.65</v>
      </c>
      <c r="Z4663">
        <v>14064.82</v>
      </c>
    </row>
    <row r="4664" spans="2:26" x14ac:dyDescent="0.25">
      <c r="B4664">
        <v>41521</v>
      </c>
      <c r="C4664">
        <v>373.73</v>
      </c>
      <c r="D4664">
        <v>4.7862</v>
      </c>
      <c r="E4664">
        <v>97.61</v>
      </c>
      <c r="F4664">
        <v>93.248800000000003</v>
      </c>
      <c r="G4664">
        <v>82.168999999999997</v>
      </c>
      <c r="H4664">
        <v>1094.55</v>
      </c>
      <c r="I4664">
        <v>1.3207</v>
      </c>
      <c r="J4664">
        <v>6.1189999999999998</v>
      </c>
      <c r="K4664">
        <v>463.51929999999999</v>
      </c>
      <c r="L4664" t="str">
        <v>#N/A N/A</v>
      </c>
      <c r="M4664" t="str">
        <v>#N/A N/A</v>
      </c>
      <c r="N4664">
        <v>1391.57</v>
      </c>
      <c r="O4664">
        <v>3.6829999999999998</v>
      </c>
      <c r="P4664">
        <v>19.8</v>
      </c>
      <c r="Q4664">
        <v>4.3899999999999997</v>
      </c>
      <c r="R4664">
        <v>1.38</v>
      </c>
      <c r="S4664">
        <v>1.78</v>
      </c>
      <c r="T4664">
        <v>1.97</v>
      </c>
      <c r="U4664">
        <v>1215</v>
      </c>
      <c r="V4664">
        <v>1653.08</v>
      </c>
      <c r="W4664">
        <v>3649.04</v>
      </c>
      <c r="X4664">
        <v>10233.030000000001</v>
      </c>
      <c r="Y4664">
        <v>1933.03</v>
      </c>
      <c r="Z4664">
        <v>14053.87</v>
      </c>
    </row>
    <row r="4665" spans="2:26" x14ac:dyDescent="0.25">
      <c r="B4665">
        <v>41520</v>
      </c>
      <c r="C4665">
        <v>372.51</v>
      </c>
      <c r="D4665">
        <v>4.8042999999999996</v>
      </c>
      <c r="E4665">
        <v>97.61</v>
      </c>
      <c r="F4665">
        <v>93.2303</v>
      </c>
      <c r="G4665">
        <v>82.361000000000004</v>
      </c>
      <c r="H4665">
        <v>1097.8800000000001</v>
      </c>
      <c r="I4665">
        <v>1.3169999999999999</v>
      </c>
      <c r="J4665">
        <v>6.1199000000000003</v>
      </c>
      <c r="K4665">
        <v>467.3211</v>
      </c>
      <c r="L4665" t="str">
        <v>#N/A N/A</v>
      </c>
      <c r="M4665" t="str">
        <v>#N/A N/A</v>
      </c>
      <c r="N4665">
        <v>1412.41</v>
      </c>
      <c r="O4665">
        <v>3.6659999999999999</v>
      </c>
      <c r="P4665">
        <v>19.8</v>
      </c>
      <c r="Q4665">
        <v>4.42</v>
      </c>
      <c r="R4665">
        <v>1.39</v>
      </c>
      <c r="S4665">
        <v>1.79</v>
      </c>
      <c r="T4665">
        <v>1.97</v>
      </c>
      <c r="U4665">
        <v>1168</v>
      </c>
      <c r="V4665">
        <v>1639.77</v>
      </c>
      <c r="W4665">
        <v>3612.61</v>
      </c>
      <c r="X4665">
        <v>10250.969999999999</v>
      </c>
      <c r="Y4665">
        <v>1933.74</v>
      </c>
      <c r="Z4665">
        <v>13978.44</v>
      </c>
    </row>
    <row r="4666" spans="2:26" x14ac:dyDescent="0.25">
      <c r="B4666">
        <v>41519</v>
      </c>
      <c r="C4666">
        <v>375.11</v>
      </c>
      <c r="D4666">
        <v>4.8898999999999999</v>
      </c>
      <c r="E4666">
        <v>97.6</v>
      </c>
      <c r="F4666">
        <v>93.114400000000003</v>
      </c>
      <c r="G4666">
        <v>82.087000000000003</v>
      </c>
      <c r="H4666">
        <v>1100.5999999999999</v>
      </c>
      <c r="I4666">
        <v>1.3191999999999999</v>
      </c>
      <c r="J4666">
        <v>6.1177999999999999</v>
      </c>
      <c r="K4666">
        <v>461.8075</v>
      </c>
      <c r="L4666" t="str">
        <v>#N/A N/A</v>
      </c>
      <c r="M4666" t="str">
        <v>#N/A N/A</v>
      </c>
      <c r="N4666">
        <v>1389.77</v>
      </c>
      <c r="O4666">
        <v>3.581</v>
      </c>
      <c r="P4666">
        <v>19.8</v>
      </c>
      <c r="Q4666">
        <v>4.5199999999999996</v>
      </c>
      <c r="R4666">
        <v>1.4</v>
      </c>
      <c r="S4666">
        <v>1.81</v>
      </c>
      <c r="T4666">
        <v>1.98</v>
      </c>
      <c r="U4666">
        <v>1139</v>
      </c>
      <c r="V4666">
        <v>1632.97</v>
      </c>
      <c r="W4666">
        <v>3589.87</v>
      </c>
      <c r="X4666">
        <v>10055.049999999999</v>
      </c>
      <c r="Y4666">
        <v>1924.81</v>
      </c>
      <c r="Z4666">
        <v>13572.92</v>
      </c>
    </row>
    <row r="4667" spans="2:26" x14ac:dyDescent="0.25">
      <c r="B4667">
        <v>41518</v>
      </c>
      <c r="C4667">
        <v>375.11</v>
      </c>
      <c r="D4667">
        <v>4.8921000000000001</v>
      </c>
      <c r="E4667">
        <v>97.58</v>
      </c>
      <c r="F4667">
        <v>92.931200000000004</v>
      </c>
      <c r="G4667">
        <v>82.087000000000003</v>
      </c>
      <c r="H4667">
        <v>1110.23</v>
      </c>
      <c r="I4667">
        <v>1.3222</v>
      </c>
      <c r="J4667">
        <v>6.12</v>
      </c>
      <c r="K4667">
        <v>465.71019999999999</v>
      </c>
      <c r="L4667" t="str">
        <v>#N/A N/A</v>
      </c>
      <c r="M4667" t="str">
        <v>#N/A N/A</v>
      </c>
      <c r="N4667">
        <v>1395.27</v>
      </c>
      <c r="O4667">
        <v>3.581</v>
      </c>
      <c r="P4667">
        <v>19.8</v>
      </c>
      <c r="Q4667">
        <v>4.5199999999999996</v>
      </c>
      <c r="R4667">
        <v>1.4</v>
      </c>
      <c r="S4667">
        <v>1.81</v>
      </c>
      <c r="T4667">
        <v>1.98</v>
      </c>
      <c r="U4667">
        <v>1132</v>
      </c>
      <c r="V4667">
        <v>1632.97</v>
      </c>
      <c r="W4667">
        <v>3589.87</v>
      </c>
      <c r="X4667">
        <v>9825.2099999999991</v>
      </c>
      <c r="Y4667">
        <v>1926.36</v>
      </c>
      <c r="Z4667">
        <v>13388.86</v>
      </c>
    </row>
    <row r="4668" spans="2:26" x14ac:dyDescent="0.25">
      <c r="B4668">
        <v>41517</v>
      </c>
      <c r="C4668">
        <v>375.11</v>
      </c>
      <c r="D4668">
        <v>4.8921000000000001</v>
      </c>
      <c r="E4668">
        <v>97.58</v>
      </c>
      <c r="F4668">
        <v>92.931200000000004</v>
      </c>
      <c r="G4668">
        <v>82.087000000000003</v>
      </c>
      <c r="H4668">
        <v>1110.23</v>
      </c>
      <c r="I4668">
        <v>1.3222</v>
      </c>
      <c r="J4668">
        <v>6.12</v>
      </c>
      <c r="K4668">
        <v>465.71019999999999</v>
      </c>
      <c r="L4668" t="str">
        <v>#N/A N/A</v>
      </c>
      <c r="M4668" t="str">
        <v>#N/A N/A</v>
      </c>
      <c r="N4668">
        <v>1395.27</v>
      </c>
      <c r="O4668">
        <v>3.581</v>
      </c>
      <c r="P4668">
        <v>19.8</v>
      </c>
      <c r="Q4668">
        <v>4.5199999999999996</v>
      </c>
      <c r="R4668">
        <v>1.4</v>
      </c>
      <c r="S4668">
        <v>1.81</v>
      </c>
      <c r="T4668">
        <v>1.98</v>
      </c>
      <c r="U4668">
        <v>1132</v>
      </c>
      <c r="V4668">
        <v>1632.97</v>
      </c>
      <c r="W4668">
        <v>3589.87</v>
      </c>
      <c r="X4668">
        <v>9825.2099999999991</v>
      </c>
      <c r="Y4668">
        <v>1926.36</v>
      </c>
      <c r="Z4668">
        <v>13388.86</v>
      </c>
    </row>
    <row r="4669" spans="2:26" x14ac:dyDescent="0.25">
      <c r="B4669">
        <v>41516</v>
      </c>
      <c r="C4669">
        <v>375.11</v>
      </c>
      <c r="D4669">
        <v>4.8921000000000001</v>
      </c>
      <c r="E4669">
        <v>97.58</v>
      </c>
      <c r="F4669">
        <v>92.931200000000004</v>
      </c>
      <c r="G4669">
        <v>82.087000000000003</v>
      </c>
      <c r="H4669">
        <v>1110.23</v>
      </c>
      <c r="I4669">
        <v>1.3222</v>
      </c>
      <c r="J4669">
        <v>6.12</v>
      </c>
      <c r="K4669">
        <v>465.71019999999999</v>
      </c>
      <c r="L4669" t="str">
        <v>#N/A N/A</v>
      </c>
      <c r="M4669" t="str">
        <v>#N/A N/A</v>
      </c>
      <c r="N4669">
        <v>1395.27</v>
      </c>
      <c r="O4669">
        <v>3.581</v>
      </c>
      <c r="P4669">
        <v>19.8</v>
      </c>
      <c r="Q4669">
        <v>4.5199999999999996</v>
      </c>
      <c r="R4669">
        <v>1.4</v>
      </c>
      <c r="S4669">
        <v>1.81</v>
      </c>
      <c r="T4669">
        <v>1.98</v>
      </c>
      <c r="U4669">
        <v>1132</v>
      </c>
      <c r="V4669">
        <v>1632.97</v>
      </c>
      <c r="W4669">
        <v>3589.87</v>
      </c>
      <c r="X4669">
        <v>9825.2099999999991</v>
      </c>
      <c r="Y4669">
        <v>1926.36</v>
      </c>
      <c r="Z4669">
        <v>13388.86</v>
      </c>
    </row>
    <row r="4670" spans="2:26" x14ac:dyDescent="0.25">
      <c r="B4670">
        <v>41515</v>
      </c>
      <c r="C4670">
        <v>377.67</v>
      </c>
      <c r="D4670">
        <v>4.8522999999999996</v>
      </c>
      <c r="E4670">
        <v>97.59</v>
      </c>
      <c r="F4670">
        <v>92.9054</v>
      </c>
      <c r="G4670">
        <v>81.947999999999993</v>
      </c>
      <c r="H4670">
        <v>1109.75</v>
      </c>
      <c r="I4670">
        <v>1.3241000000000001</v>
      </c>
      <c r="J4670">
        <v>6.1210000000000004</v>
      </c>
      <c r="K4670">
        <v>471.37220000000002</v>
      </c>
      <c r="L4670" t="str">
        <v>#N/A N/A</v>
      </c>
      <c r="M4670" t="str">
        <v>#N/A N/A</v>
      </c>
      <c r="N4670">
        <v>1407.79</v>
      </c>
      <c r="O4670">
        <v>3.6179999999999999</v>
      </c>
      <c r="P4670">
        <v>19.8</v>
      </c>
      <c r="Q4670">
        <v>4.54</v>
      </c>
      <c r="R4670">
        <v>1.4</v>
      </c>
      <c r="S4670">
        <v>1.81</v>
      </c>
      <c r="T4670">
        <v>1.96</v>
      </c>
      <c r="U4670">
        <v>1136</v>
      </c>
      <c r="V4670">
        <v>1638.17</v>
      </c>
      <c r="W4670">
        <v>3620.3</v>
      </c>
      <c r="X4670">
        <v>9850.7199999999993</v>
      </c>
      <c r="Y4670">
        <v>1907.54</v>
      </c>
      <c r="Z4670">
        <v>13459.71</v>
      </c>
    </row>
    <row r="4671" spans="2:26" x14ac:dyDescent="0.25">
      <c r="B4671">
        <v>41514</v>
      </c>
      <c r="C4671">
        <v>376.01</v>
      </c>
      <c r="D4671">
        <v>4.8776000000000002</v>
      </c>
      <c r="E4671">
        <v>97.6</v>
      </c>
      <c r="F4671">
        <v>92.877099999999999</v>
      </c>
      <c r="G4671">
        <v>81.430999999999997</v>
      </c>
      <c r="H4671">
        <v>1115.3</v>
      </c>
      <c r="I4671">
        <v>1.3340000000000001</v>
      </c>
      <c r="J4671">
        <v>6.1215999999999999</v>
      </c>
      <c r="K4671">
        <v>475.30759999999998</v>
      </c>
      <c r="L4671" t="str">
        <v>#N/A N/A</v>
      </c>
      <c r="M4671" t="str">
        <v>#N/A N/A</v>
      </c>
      <c r="N4671">
        <v>1417.51</v>
      </c>
      <c r="O4671">
        <v>3.5670000000000002</v>
      </c>
      <c r="P4671">
        <v>19.8</v>
      </c>
      <c r="Q4671">
        <v>4.54</v>
      </c>
      <c r="R4671">
        <v>1.4</v>
      </c>
      <c r="S4671">
        <v>1.82</v>
      </c>
      <c r="T4671">
        <v>1.97</v>
      </c>
      <c r="U4671">
        <v>1146</v>
      </c>
      <c r="V4671">
        <v>1634.96</v>
      </c>
      <c r="W4671">
        <v>3593.35</v>
      </c>
      <c r="X4671">
        <v>9765.19</v>
      </c>
      <c r="Y4671">
        <v>1884.52</v>
      </c>
      <c r="Z4671">
        <v>13338.46</v>
      </c>
    </row>
    <row r="4672" spans="2:26" x14ac:dyDescent="0.25">
      <c r="B4672">
        <v>41513</v>
      </c>
      <c r="C4672">
        <v>376.34</v>
      </c>
      <c r="D4672">
        <v>4.9147999999999996</v>
      </c>
      <c r="E4672">
        <v>97.62</v>
      </c>
      <c r="F4672">
        <v>92.8536</v>
      </c>
      <c r="G4672">
        <v>81.165999999999997</v>
      </c>
      <c r="H4672">
        <v>1116.3</v>
      </c>
      <c r="I4672">
        <v>1.3392999999999999</v>
      </c>
      <c r="J4672">
        <v>6.1208999999999998</v>
      </c>
      <c r="K4672">
        <v>470.98009999999999</v>
      </c>
      <c r="L4672" t="str">
        <v>#N/A N/A</v>
      </c>
      <c r="M4672" t="str">
        <v>#N/A N/A</v>
      </c>
      <c r="N4672">
        <v>1415.15</v>
      </c>
      <c r="O4672">
        <v>3.5339999999999998</v>
      </c>
      <c r="P4672">
        <v>19.8</v>
      </c>
      <c r="Q4672">
        <v>4.5999999999999996</v>
      </c>
      <c r="R4672">
        <v>1.4</v>
      </c>
      <c r="S4672">
        <v>1.82</v>
      </c>
      <c r="T4672">
        <v>1.96</v>
      </c>
      <c r="U4672">
        <v>1169</v>
      </c>
      <c r="V4672">
        <v>1630.48</v>
      </c>
      <c r="W4672">
        <v>3578.52</v>
      </c>
      <c r="X4672">
        <v>9988.23</v>
      </c>
      <c r="Y4672">
        <v>1885.84</v>
      </c>
      <c r="Z4672">
        <v>13542.37</v>
      </c>
    </row>
    <row r="4673" spans="2:26" x14ac:dyDescent="0.25">
      <c r="B4673">
        <v>41512</v>
      </c>
      <c r="C4673">
        <v>364.41</v>
      </c>
      <c r="D4673">
        <v>4.8346999999999998</v>
      </c>
      <c r="E4673">
        <v>97.63</v>
      </c>
      <c r="F4673">
        <v>92.835499999999996</v>
      </c>
      <c r="G4673">
        <v>81.406999999999996</v>
      </c>
      <c r="H4673">
        <v>1112.6500000000001</v>
      </c>
      <c r="I4673">
        <v>1.3368</v>
      </c>
      <c r="J4673">
        <v>6.1204000000000001</v>
      </c>
      <c r="K4673">
        <v>467.13830000000002</v>
      </c>
      <c r="L4673" t="str">
        <v>#N/A N/A</v>
      </c>
      <c r="M4673" t="str">
        <v>#N/A N/A</v>
      </c>
      <c r="N4673">
        <v>1404.65</v>
      </c>
      <c r="O4673">
        <v>3.5129999999999999</v>
      </c>
      <c r="P4673">
        <v>19.8</v>
      </c>
      <c r="Q4673">
        <v>4.5199999999999996</v>
      </c>
      <c r="R4673">
        <v>1.39</v>
      </c>
      <c r="S4673">
        <v>1.82</v>
      </c>
      <c r="T4673">
        <v>1.95</v>
      </c>
      <c r="U4673">
        <v>1165</v>
      </c>
      <c r="V4673">
        <v>1656.78</v>
      </c>
      <c r="W4673">
        <v>3657.57</v>
      </c>
      <c r="X4673">
        <v>10075.09</v>
      </c>
      <c r="Y4673">
        <v>1887.86</v>
      </c>
      <c r="Z4673">
        <v>13636.28</v>
      </c>
    </row>
    <row r="4674" spans="2:26" x14ac:dyDescent="0.25">
      <c r="B4674">
        <v>41511</v>
      </c>
      <c r="C4674">
        <v>363.52</v>
      </c>
      <c r="D4674">
        <v>4.8369</v>
      </c>
      <c r="E4674">
        <v>97.62</v>
      </c>
      <c r="F4674">
        <v>92.851900000000001</v>
      </c>
      <c r="G4674">
        <v>81.361000000000004</v>
      </c>
      <c r="H4674">
        <v>1117.03</v>
      </c>
      <c r="I4674">
        <v>1.3383</v>
      </c>
      <c r="J4674">
        <v>6.1212</v>
      </c>
      <c r="K4674">
        <v>474.04989999999998</v>
      </c>
      <c r="L4674" t="str">
        <v>#N/A N/A</v>
      </c>
      <c r="M4674" t="str">
        <v>#N/A N/A</v>
      </c>
      <c r="N4674">
        <v>1397.73</v>
      </c>
      <c r="O4674">
        <v>3.4849999999999999</v>
      </c>
      <c r="P4674">
        <v>19.8</v>
      </c>
      <c r="Q4674">
        <v>4.5199999999999996</v>
      </c>
      <c r="R4674">
        <v>1.4</v>
      </c>
      <c r="S4674">
        <v>1.83</v>
      </c>
      <c r="T4674">
        <v>1.96</v>
      </c>
      <c r="U4674">
        <v>1165</v>
      </c>
      <c r="V4674">
        <v>1663.5</v>
      </c>
      <c r="W4674">
        <v>3657.79</v>
      </c>
      <c r="X4674">
        <v>9932.35</v>
      </c>
      <c r="Y4674">
        <v>1870.16</v>
      </c>
      <c r="Z4674">
        <v>13660.55</v>
      </c>
    </row>
    <row r="4675" spans="2:26" x14ac:dyDescent="0.25">
      <c r="B4675">
        <v>41510</v>
      </c>
      <c r="C4675">
        <v>363.52</v>
      </c>
      <c r="D4675">
        <v>4.8369</v>
      </c>
      <c r="E4675">
        <v>97.62</v>
      </c>
      <c r="F4675">
        <v>92.851900000000001</v>
      </c>
      <c r="G4675">
        <v>81.361000000000004</v>
      </c>
      <c r="H4675">
        <v>1117.03</v>
      </c>
      <c r="I4675">
        <v>1.3383</v>
      </c>
      <c r="J4675">
        <v>6.1212</v>
      </c>
      <c r="K4675">
        <v>474.04989999999998</v>
      </c>
      <c r="L4675" t="str">
        <v>#N/A N/A</v>
      </c>
      <c r="M4675" t="str">
        <v>#N/A N/A</v>
      </c>
      <c r="N4675">
        <v>1397.73</v>
      </c>
      <c r="O4675">
        <v>3.4849999999999999</v>
      </c>
      <c r="P4675">
        <v>19.8</v>
      </c>
      <c r="Q4675">
        <v>4.5199999999999996</v>
      </c>
      <c r="R4675">
        <v>1.4</v>
      </c>
      <c r="S4675">
        <v>1.83</v>
      </c>
      <c r="T4675">
        <v>1.96</v>
      </c>
      <c r="U4675">
        <v>1165</v>
      </c>
      <c r="V4675">
        <v>1663.5</v>
      </c>
      <c r="W4675">
        <v>3657.79</v>
      </c>
      <c r="X4675">
        <v>9932.35</v>
      </c>
      <c r="Y4675">
        <v>1870.16</v>
      </c>
      <c r="Z4675">
        <v>13660.55</v>
      </c>
    </row>
    <row r="4676" spans="2:26" x14ac:dyDescent="0.25">
      <c r="B4676">
        <v>41509</v>
      </c>
      <c r="C4676">
        <v>363.52</v>
      </c>
      <c r="D4676">
        <v>4.8369</v>
      </c>
      <c r="E4676">
        <v>97.62</v>
      </c>
      <c r="F4676">
        <v>92.851900000000001</v>
      </c>
      <c r="G4676">
        <v>81.361000000000004</v>
      </c>
      <c r="H4676">
        <v>1117.03</v>
      </c>
      <c r="I4676">
        <v>1.3383</v>
      </c>
      <c r="J4676">
        <v>6.1212</v>
      </c>
      <c r="K4676">
        <v>474.04989999999998</v>
      </c>
      <c r="L4676" t="str">
        <v>#N/A N/A</v>
      </c>
      <c r="M4676" t="str">
        <v>#N/A N/A</v>
      </c>
      <c r="N4676">
        <v>1397.73</v>
      </c>
      <c r="O4676">
        <v>3.4849999999999999</v>
      </c>
      <c r="P4676">
        <v>19.8</v>
      </c>
      <c r="Q4676">
        <v>4.5199999999999996</v>
      </c>
      <c r="R4676">
        <v>1.4</v>
      </c>
      <c r="S4676">
        <v>1.83</v>
      </c>
      <c r="T4676">
        <v>1.96</v>
      </c>
      <c r="U4676">
        <v>1165</v>
      </c>
      <c r="V4676">
        <v>1663.5</v>
      </c>
      <c r="W4676">
        <v>3657.79</v>
      </c>
      <c r="X4676">
        <v>9932.35</v>
      </c>
      <c r="Y4676">
        <v>1870.16</v>
      </c>
      <c r="Z4676">
        <v>13660.55</v>
      </c>
    </row>
    <row r="4677" spans="2:26" x14ac:dyDescent="0.25">
      <c r="B4677">
        <v>41508</v>
      </c>
      <c r="C4677">
        <v>359.54</v>
      </c>
      <c r="D4677">
        <v>4.8263999999999996</v>
      </c>
      <c r="E4677">
        <v>97.63</v>
      </c>
      <c r="F4677">
        <v>92.875200000000007</v>
      </c>
      <c r="G4677">
        <v>81.488</v>
      </c>
      <c r="H4677">
        <v>1122.8</v>
      </c>
      <c r="I4677">
        <v>1.3355999999999999</v>
      </c>
      <c r="J4677">
        <v>6.1234999999999999</v>
      </c>
      <c r="K4677">
        <v>459.66559999999998</v>
      </c>
      <c r="L4677" t="str">
        <v>#N/A N/A</v>
      </c>
      <c r="M4677" t="str">
        <v>#N/A N/A</v>
      </c>
      <c r="N4677">
        <v>1376.14</v>
      </c>
      <c r="O4677">
        <v>3.5449999999999999</v>
      </c>
      <c r="P4677">
        <v>19.8</v>
      </c>
      <c r="Q4677">
        <v>4.49</v>
      </c>
      <c r="R4677">
        <v>1.41</v>
      </c>
      <c r="S4677">
        <v>1.84</v>
      </c>
      <c r="T4677">
        <v>1.92</v>
      </c>
      <c r="U4677">
        <v>1158</v>
      </c>
      <c r="V4677">
        <v>1656.96</v>
      </c>
      <c r="W4677">
        <v>3638.71</v>
      </c>
      <c r="X4677">
        <v>9967.77</v>
      </c>
      <c r="Y4677">
        <v>1849.12</v>
      </c>
      <c r="Z4677">
        <v>13365.17</v>
      </c>
    </row>
    <row r="4678" spans="2:26" x14ac:dyDescent="0.25">
      <c r="B4678">
        <v>41507</v>
      </c>
      <c r="C4678">
        <v>360.74</v>
      </c>
      <c r="D4678">
        <v>4.8518999999999997</v>
      </c>
      <c r="E4678">
        <v>97.66</v>
      </c>
      <c r="F4678">
        <v>92.884100000000004</v>
      </c>
      <c r="G4678">
        <v>81.212999999999994</v>
      </c>
      <c r="H4678">
        <v>1117.3</v>
      </c>
      <c r="I4678">
        <v>1.3354999999999999</v>
      </c>
      <c r="J4678">
        <v>6.1246999999999998</v>
      </c>
      <c r="K4678">
        <v>457.64240000000001</v>
      </c>
      <c r="L4678" t="str">
        <v>#N/A N/A</v>
      </c>
      <c r="M4678" t="str">
        <v>#N/A N/A</v>
      </c>
      <c r="N4678">
        <v>1366.66</v>
      </c>
      <c r="O4678">
        <v>3.46</v>
      </c>
      <c r="P4678">
        <v>19.8</v>
      </c>
      <c r="Q4678">
        <v>4.53</v>
      </c>
      <c r="R4678">
        <v>1.42</v>
      </c>
      <c r="S4678">
        <v>1.86</v>
      </c>
      <c r="T4678">
        <v>1.93</v>
      </c>
      <c r="U4678">
        <v>1156</v>
      </c>
      <c r="V4678">
        <v>1642.8</v>
      </c>
      <c r="W4678">
        <v>3599.79</v>
      </c>
      <c r="X4678">
        <v>9856.86</v>
      </c>
      <c r="Y4678">
        <v>1867.46</v>
      </c>
      <c r="Z4678">
        <v>13424.33</v>
      </c>
    </row>
    <row r="4679" spans="2:26" x14ac:dyDescent="0.25">
      <c r="B4679">
        <v>41506</v>
      </c>
      <c r="C4679">
        <v>358.11</v>
      </c>
      <c r="D4679">
        <v>4.8628999999999998</v>
      </c>
      <c r="E4679">
        <v>97.7</v>
      </c>
      <c r="F4679">
        <v>92.860399999999998</v>
      </c>
      <c r="G4679">
        <v>80.906000000000006</v>
      </c>
      <c r="H4679">
        <v>1120.82</v>
      </c>
      <c r="I4679">
        <v>1.3416999999999999</v>
      </c>
      <c r="J4679">
        <v>6.1247999999999996</v>
      </c>
      <c r="K4679">
        <v>468.0034</v>
      </c>
      <c r="L4679" t="str">
        <v>#N/A N/A</v>
      </c>
      <c r="M4679" t="str">
        <v>#N/A N/A</v>
      </c>
      <c r="N4679">
        <v>1371.23</v>
      </c>
      <c r="O4679">
        <v>3.444</v>
      </c>
      <c r="P4679">
        <v>19.8</v>
      </c>
      <c r="Q4679">
        <v>4.57</v>
      </c>
      <c r="R4679">
        <v>1.42</v>
      </c>
      <c r="S4679">
        <v>1.86</v>
      </c>
      <c r="T4679">
        <v>1.92</v>
      </c>
      <c r="U4679">
        <v>1145</v>
      </c>
      <c r="V4679">
        <v>1652.35</v>
      </c>
      <c r="W4679">
        <v>3613.59</v>
      </c>
      <c r="X4679">
        <v>9905.76</v>
      </c>
      <c r="Y4679">
        <v>1887.85</v>
      </c>
      <c r="Z4679">
        <v>13396.38</v>
      </c>
    </row>
    <row r="4680" spans="2:26" x14ac:dyDescent="0.25">
      <c r="B4680">
        <v>41505</v>
      </c>
      <c r="C4680">
        <v>347</v>
      </c>
      <c r="D4680">
        <v>4.7709000000000001</v>
      </c>
      <c r="E4680">
        <v>97.76</v>
      </c>
      <c r="F4680">
        <v>92.809700000000007</v>
      </c>
      <c r="G4680">
        <v>81.225999999999999</v>
      </c>
      <c r="H4680">
        <v>1115.72</v>
      </c>
      <c r="I4680">
        <v>1.3334999999999999</v>
      </c>
      <c r="J4680">
        <v>6.1220999999999997</v>
      </c>
      <c r="K4680">
        <v>463.24110000000002</v>
      </c>
      <c r="L4680" t="str">
        <v>#N/A N/A</v>
      </c>
      <c r="M4680" t="str">
        <v>#N/A N/A</v>
      </c>
      <c r="N4680">
        <v>1366</v>
      </c>
      <c r="O4680">
        <v>3.4630000000000001</v>
      </c>
      <c r="P4680">
        <v>19.8</v>
      </c>
      <c r="Q4680">
        <v>4.4800000000000004</v>
      </c>
      <c r="R4680">
        <v>1.41</v>
      </c>
      <c r="S4680">
        <v>1.84</v>
      </c>
      <c r="T4680">
        <v>1.87</v>
      </c>
      <c r="U4680">
        <v>1115</v>
      </c>
      <c r="V4680">
        <v>1646.06</v>
      </c>
      <c r="W4680">
        <v>3589.09</v>
      </c>
      <c r="X4680">
        <v>10199.08</v>
      </c>
      <c r="Y4680">
        <v>1917.64</v>
      </c>
      <c r="Z4680">
        <v>13758.13</v>
      </c>
    </row>
    <row r="4681" spans="2:26" x14ac:dyDescent="0.25">
      <c r="B4681">
        <v>41504</v>
      </c>
      <c r="C4681">
        <v>338.17</v>
      </c>
      <c r="D4681">
        <v>4.7449000000000003</v>
      </c>
      <c r="E4681">
        <v>97.82</v>
      </c>
      <c r="F4681">
        <v>92.771299999999997</v>
      </c>
      <c r="G4681">
        <v>81.257000000000005</v>
      </c>
      <c r="H4681">
        <v>1113.7</v>
      </c>
      <c r="I4681">
        <v>1.3329</v>
      </c>
      <c r="J4681">
        <v>6.1124999999999998</v>
      </c>
      <c r="K4681">
        <v>467.12689999999998</v>
      </c>
      <c r="L4681" t="str">
        <v>#N/A N/A</v>
      </c>
      <c r="M4681" t="str">
        <v>#N/A N/A</v>
      </c>
      <c r="N4681">
        <v>1376.57</v>
      </c>
      <c r="O4681">
        <v>3.3679999999999999</v>
      </c>
      <c r="P4681">
        <v>19.8</v>
      </c>
      <c r="Q4681">
        <v>4.46</v>
      </c>
      <c r="R4681">
        <v>1.41</v>
      </c>
      <c r="S4681">
        <v>1.83</v>
      </c>
      <c r="T4681">
        <v>1.85</v>
      </c>
      <c r="U4681">
        <v>1102</v>
      </c>
      <c r="V4681">
        <v>1655.83</v>
      </c>
      <c r="W4681">
        <v>3602.78</v>
      </c>
      <c r="X4681">
        <v>10220.200000000001</v>
      </c>
      <c r="Y4681">
        <v>1920.11</v>
      </c>
      <c r="Z4681">
        <v>13650.11</v>
      </c>
    </row>
    <row r="4682" spans="2:26" x14ac:dyDescent="0.25">
      <c r="B4682">
        <v>41503</v>
      </c>
      <c r="C4682">
        <v>338.17</v>
      </c>
      <c r="D4682">
        <v>4.7449000000000003</v>
      </c>
      <c r="E4682">
        <v>97.82</v>
      </c>
      <c r="F4682">
        <v>92.771299999999997</v>
      </c>
      <c r="G4682">
        <v>81.257000000000005</v>
      </c>
      <c r="H4682">
        <v>1113.7</v>
      </c>
      <c r="I4682">
        <v>1.3329</v>
      </c>
      <c r="J4682">
        <v>6.1124999999999998</v>
      </c>
      <c r="K4682">
        <v>467.12689999999998</v>
      </c>
      <c r="L4682" t="str">
        <v>#N/A N/A</v>
      </c>
      <c r="M4682" t="str">
        <v>#N/A N/A</v>
      </c>
      <c r="N4682">
        <v>1376.57</v>
      </c>
      <c r="O4682">
        <v>3.3679999999999999</v>
      </c>
      <c r="P4682">
        <v>19.8</v>
      </c>
      <c r="Q4682">
        <v>4.46</v>
      </c>
      <c r="R4682">
        <v>1.41</v>
      </c>
      <c r="S4682">
        <v>1.83</v>
      </c>
      <c r="T4682">
        <v>1.85</v>
      </c>
      <c r="U4682">
        <v>1102</v>
      </c>
      <c r="V4682">
        <v>1655.83</v>
      </c>
      <c r="W4682">
        <v>3602.78</v>
      </c>
      <c r="X4682">
        <v>10220.200000000001</v>
      </c>
      <c r="Y4682">
        <v>1920.11</v>
      </c>
      <c r="Z4682">
        <v>13650.11</v>
      </c>
    </row>
    <row r="4683" spans="2:26" x14ac:dyDescent="0.25">
      <c r="B4683">
        <v>41502</v>
      </c>
      <c r="C4683">
        <v>338.17</v>
      </c>
      <c r="D4683">
        <v>4.7449000000000003</v>
      </c>
      <c r="E4683">
        <v>97.82</v>
      </c>
      <c r="F4683">
        <v>92.771299999999997</v>
      </c>
      <c r="G4683">
        <v>81.257000000000005</v>
      </c>
      <c r="H4683">
        <v>1113.7</v>
      </c>
      <c r="I4683">
        <v>1.3329</v>
      </c>
      <c r="J4683">
        <v>6.1124999999999998</v>
      </c>
      <c r="K4683">
        <v>467.12689999999998</v>
      </c>
      <c r="L4683" t="str">
        <v>#N/A N/A</v>
      </c>
      <c r="M4683" t="str">
        <v>#N/A N/A</v>
      </c>
      <c r="N4683">
        <v>1376.57</v>
      </c>
      <c r="O4683">
        <v>3.3679999999999999</v>
      </c>
      <c r="P4683">
        <v>19.8</v>
      </c>
      <c r="Q4683">
        <v>4.46</v>
      </c>
      <c r="R4683">
        <v>1.41</v>
      </c>
      <c r="S4683">
        <v>1.83</v>
      </c>
      <c r="T4683">
        <v>1.85</v>
      </c>
      <c r="U4683">
        <v>1102</v>
      </c>
      <c r="V4683">
        <v>1655.83</v>
      </c>
      <c r="W4683">
        <v>3602.78</v>
      </c>
      <c r="X4683">
        <v>10220.200000000001</v>
      </c>
      <c r="Y4683">
        <v>1920.11</v>
      </c>
      <c r="Z4683">
        <v>13650.11</v>
      </c>
    </row>
    <row r="4684" spans="2:26" x14ac:dyDescent="0.25">
      <c r="B4684">
        <v>41501</v>
      </c>
      <c r="C4684">
        <v>337.9</v>
      </c>
      <c r="D4684">
        <v>4.7729999999999997</v>
      </c>
      <c r="E4684">
        <v>97.85</v>
      </c>
      <c r="F4684">
        <v>92.776399999999995</v>
      </c>
      <c r="G4684">
        <v>81.180999999999997</v>
      </c>
      <c r="H4684">
        <v>1118.73</v>
      </c>
      <c r="I4684">
        <v>1.3347</v>
      </c>
      <c r="J4684">
        <v>6.1130000000000004</v>
      </c>
      <c r="K4684">
        <v>477.0908</v>
      </c>
      <c r="L4684" t="str">
        <v>#N/A N/A</v>
      </c>
      <c r="M4684" t="str">
        <v>#N/A N/A</v>
      </c>
      <c r="N4684">
        <v>1366.18</v>
      </c>
      <c r="O4684">
        <v>3.419</v>
      </c>
      <c r="P4684">
        <v>19.8</v>
      </c>
      <c r="Q4684">
        <v>4.51</v>
      </c>
      <c r="R4684">
        <v>1.4</v>
      </c>
      <c r="S4684">
        <v>1.82</v>
      </c>
      <c r="T4684">
        <v>1.86</v>
      </c>
      <c r="U4684">
        <v>1091</v>
      </c>
      <c r="V4684">
        <v>1661.32</v>
      </c>
      <c r="W4684">
        <v>3606.12</v>
      </c>
      <c r="X4684">
        <v>10206.74</v>
      </c>
      <c r="Y4684">
        <v>1923.91</v>
      </c>
      <c r="Z4684">
        <v>13752.94</v>
      </c>
    </row>
    <row r="4685" spans="2:26" x14ac:dyDescent="0.25">
      <c r="B4685">
        <v>41500</v>
      </c>
      <c r="C4685">
        <v>335.9</v>
      </c>
      <c r="D4685">
        <v>4.7591999999999999</v>
      </c>
      <c r="E4685">
        <v>97.9</v>
      </c>
      <c r="F4685">
        <v>92.704400000000007</v>
      </c>
      <c r="G4685">
        <v>81.710999999999999</v>
      </c>
      <c r="H4685">
        <v>1118.73</v>
      </c>
      <c r="I4685">
        <v>1.3254999999999999</v>
      </c>
      <c r="J4685">
        <v>6.1234999999999999</v>
      </c>
      <c r="K4685">
        <v>481.56479999999999</v>
      </c>
      <c r="L4685" t="str">
        <v>#N/A N/A</v>
      </c>
      <c r="M4685" t="str">
        <v>#N/A N/A</v>
      </c>
      <c r="N4685">
        <v>1336.16</v>
      </c>
      <c r="O4685">
        <v>3.3420000000000001</v>
      </c>
      <c r="P4685">
        <v>19.8</v>
      </c>
      <c r="Q4685">
        <v>4.4800000000000004</v>
      </c>
      <c r="R4685">
        <v>1.38</v>
      </c>
      <c r="S4685">
        <v>1.8</v>
      </c>
      <c r="T4685">
        <v>1.86</v>
      </c>
      <c r="U4685">
        <v>1060</v>
      </c>
      <c r="V4685">
        <v>1685.39</v>
      </c>
      <c r="W4685">
        <v>3669.27</v>
      </c>
      <c r="X4685">
        <v>10185.549999999999</v>
      </c>
      <c r="Y4685">
        <v>1923.91</v>
      </c>
      <c r="Z4685">
        <v>14050.16</v>
      </c>
    </row>
    <row r="4686" spans="2:26" x14ac:dyDescent="0.25">
      <c r="B4686">
        <v>41499</v>
      </c>
      <c r="C4686">
        <v>334.35</v>
      </c>
      <c r="D4686">
        <v>4.7558999999999996</v>
      </c>
      <c r="E4686">
        <v>97.91</v>
      </c>
      <c r="F4686">
        <v>92.6661</v>
      </c>
      <c r="G4686">
        <v>81.768000000000001</v>
      </c>
      <c r="H4686">
        <v>1115.03</v>
      </c>
      <c r="I4686">
        <v>1.3263</v>
      </c>
      <c r="J4686">
        <v>6.1230000000000002</v>
      </c>
      <c r="K4686">
        <v>483.65370000000001</v>
      </c>
      <c r="L4686" t="str">
        <v>#N/A N/A</v>
      </c>
      <c r="M4686" t="str">
        <v>#N/A N/A</v>
      </c>
      <c r="N4686">
        <v>1321.67</v>
      </c>
      <c r="O4686">
        <v>3.2850000000000001</v>
      </c>
      <c r="P4686">
        <v>19.8</v>
      </c>
      <c r="Q4686">
        <v>4.47</v>
      </c>
      <c r="R4686">
        <v>1.38</v>
      </c>
      <c r="S4686">
        <v>1.8</v>
      </c>
      <c r="T4686">
        <v>1.86</v>
      </c>
      <c r="U4686">
        <v>1007</v>
      </c>
      <c r="V4686">
        <v>1694.16</v>
      </c>
      <c r="W4686">
        <v>3684.44</v>
      </c>
      <c r="X4686">
        <v>10185.549999999999</v>
      </c>
      <c r="Y4686">
        <v>1913.03</v>
      </c>
      <c r="Z4686">
        <v>13867</v>
      </c>
    </row>
    <row r="4687" spans="2:26" x14ac:dyDescent="0.25">
      <c r="B4687">
        <v>41498</v>
      </c>
      <c r="C4687">
        <v>340.5</v>
      </c>
      <c r="D4687">
        <v>4.8361999999999998</v>
      </c>
      <c r="E4687">
        <v>97.92</v>
      </c>
      <c r="F4687">
        <v>92.647599999999997</v>
      </c>
      <c r="G4687">
        <v>81.332999999999998</v>
      </c>
      <c r="H4687">
        <v>1113.55</v>
      </c>
      <c r="I4687">
        <v>1.33</v>
      </c>
      <c r="J4687">
        <v>6.1219999999999999</v>
      </c>
      <c r="K4687">
        <v>487.75630000000001</v>
      </c>
      <c r="L4687" t="str">
        <v>#N/A N/A</v>
      </c>
      <c r="M4687" t="str">
        <v>#N/A N/A</v>
      </c>
      <c r="N4687">
        <v>1338.39</v>
      </c>
      <c r="O4687">
        <v>3.31</v>
      </c>
      <c r="P4687">
        <v>19.8</v>
      </c>
      <c r="Q4687">
        <v>4.55</v>
      </c>
      <c r="R4687">
        <v>1.38</v>
      </c>
      <c r="S4687">
        <v>1.8</v>
      </c>
      <c r="T4687">
        <v>1.86</v>
      </c>
      <c r="U4687">
        <v>996</v>
      </c>
      <c r="V4687">
        <v>1689.47</v>
      </c>
      <c r="W4687">
        <v>3669.95</v>
      </c>
      <c r="X4687">
        <v>9928.0400000000009</v>
      </c>
      <c r="Y4687">
        <v>1884.83</v>
      </c>
      <c r="Z4687">
        <v>13519.43</v>
      </c>
    </row>
    <row r="4688" spans="2:26" x14ac:dyDescent="0.25">
      <c r="B4688">
        <v>41497</v>
      </c>
      <c r="C4688">
        <v>344.5</v>
      </c>
      <c r="D4688">
        <v>4.8487</v>
      </c>
      <c r="E4688">
        <v>97.92</v>
      </c>
      <c r="F4688">
        <v>92.735699999999994</v>
      </c>
      <c r="G4688">
        <v>81.126000000000005</v>
      </c>
      <c r="H4688">
        <v>1112.3</v>
      </c>
      <c r="I4688">
        <v>1.3342000000000001</v>
      </c>
      <c r="J4688">
        <v>6.1207000000000003</v>
      </c>
      <c r="K4688">
        <v>489.6848</v>
      </c>
      <c r="L4688" t="str">
        <v>#N/A N/A</v>
      </c>
      <c r="M4688" t="str">
        <v>#N/A N/A</v>
      </c>
      <c r="N4688">
        <v>1314.46</v>
      </c>
      <c r="O4688">
        <v>3.23</v>
      </c>
      <c r="P4688">
        <v>19.8</v>
      </c>
      <c r="Q4688">
        <v>4.5599999999999996</v>
      </c>
      <c r="R4688">
        <v>1.38</v>
      </c>
      <c r="S4688">
        <v>1.79</v>
      </c>
      <c r="T4688">
        <v>1.86</v>
      </c>
      <c r="U4688">
        <v>1001</v>
      </c>
      <c r="V4688">
        <v>1691.42</v>
      </c>
      <c r="W4688">
        <v>3660.11</v>
      </c>
      <c r="X4688">
        <v>9599.4599999999991</v>
      </c>
      <c r="Y4688">
        <v>1880.71</v>
      </c>
      <c r="Z4688">
        <v>13615.19</v>
      </c>
    </row>
    <row r="4689" spans="2:26" x14ac:dyDescent="0.25">
      <c r="B4689">
        <v>41496</v>
      </c>
      <c r="C4689">
        <v>344.5</v>
      </c>
      <c r="D4689">
        <v>4.8487</v>
      </c>
      <c r="E4689">
        <v>97.92</v>
      </c>
      <c r="F4689">
        <v>92.735699999999994</v>
      </c>
      <c r="G4689">
        <v>81.126000000000005</v>
      </c>
      <c r="H4689">
        <v>1112.3</v>
      </c>
      <c r="I4689">
        <v>1.3342000000000001</v>
      </c>
      <c r="J4689">
        <v>6.1207000000000003</v>
      </c>
      <c r="K4689">
        <v>489.6848</v>
      </c>
      <c r="L4689" t="str">
        <v>#N/A N/A</v>
      </c>
      <c r="M4689" t="str">
        <v>#N/A N/A</v>
      </c>
      <c r="N4689">
        <v>1314.46</v>
      </c>
      <c r="O4689">
        <v>3.23</v>
      </c>
      <c r="P4689">
        <v>19.8</v>
      </c>
      <c r="Q4689">
        <v>4.5599999999999996</v>
      </c>
      <c r="R4689">
        <v>1.38</v>
      </c>
      <c r="S4689">
        <v>1.79</v>
      </c>
      <c r="T4689">
        <v>1.86</v>
      </c>
      <c r="U4689">
        <v>1001</v>
      </c>
      <c r="V4689">
        <v>1691.42</v>
      </c>
      <c r="W4689">
        <v>3660.11</v>
      </c>
      <c r="X4689">
        <v>9599.4599999999991</v>
      </c>
      <c r="Y4689">
        <v>1880.71</v>
      </c>
      <c r="Z4689">
        <v>13615.19</v>
      </c>
    </row>
    <row r="4690" spans="2:26" x14ac:dyDescent="0.25">
      <c r="B4690">
        <v>41495</v>
      </c>
      <c r="C4690">
        <v>344.5</v>
      </c>
      <c r="D4690">
        <v>4.8487</v>
      </c>
      <c r="E4690">
        <v>97.92</v>
      </c>
      <c r="F4690">
        <v>92.735699999999994</v>
      </c>
      <c r="G4690">
        <v>81.126000000000005</v>
      </c>
      <c r="H4690">
        <v>1112.3</v>
      </c>
      <c r="I4690">
        <v>1.3342000000000001</v>
      </c>
      <c r="J4690">
        <v>6.1207000000000003</v>
      </c>
      <c r="K4690">
        <v>489.6848</v>
      </c>
      <c r="L4690" t="str">
        <v>#N/A N/A</v>
      </c>
      <c r="M4690" t="str">
        <v>#N/A N/A</v>
      </c>
      <c r="N4690">
        <v>1314.46</v>
      </c>
      <c r="O4690">
        <v>3.23</v>
      </c>
      <c r="P4690">
        <v>19.8</v>
      </c>
      <c r="Q4690">
        <v>4.5599999999999996</v>
      </c>
      <c r="R4690">
        <v>1.38</v>
      </c>
      <c r="S4690">
        <v>1.79</v>
      </c>
      <c r="T4690">
        <v>1.86</v>
      </c>
      <c r="U4690">
        <v>1001</v>
      </c>
      <c r="V4690">
        <v>1691.42</v>
      </c>
      <c r="W4690">
        <v>3660.11</v>
      </c>
      <c r="X4690">
        <v>9599.4599999999991</v>
      </c>
      <c r="Y4690">
        <v>1880.71</v>
      </c>
      <c r="Z4690">
        <v>13615.19</v>
      </c>
    </row>
    <row r="4691" spans="2:26" x14ac:dyDescent="0.25">
      <c r="B4691">
        <v>41494</v>
      </c>
      <c r="C4691">
        <v>344.18</v>
      </c>
      <c r="D4691">
        <v>4.8555000000000001</v>
      </c>
      <c r="E4691">
        <v>97.92</v>
      </c>
      <c r="F4691">
        <v>92.727999999999994</v>
      </c>
      <c r="G4691">
        <v>80.977000000000004</v>
      </c>
      <c r="H4691">
        <v>1113</v>
      </c>
      <c r="I4691">
        <v>1.3381000000000001</v>
      </c>
      <c r="J4691">
        <v>6.1204999999999998</v>
      </c>
      <c r="K4691">
        <v>485.76819999999998</v>
      </c>
      <c r="L4691" t="str">
        <v>#N/A N/A</v>
      </c>
      <c r="M4691" t="str">
        <v>#N/A N/A</v>
      </c>
      <c r="N4691">
        <v>1313.27</v>
      </c>
      <c r="O4691">
        <v>3.2970000000000002</v>
      </c>
      <c r="P4691">
        <v>19.8</v>
      </c>
      <c r="Q4691">
        <v>4.55</v>
      </c>
      <c r="R4691">
        <v>1.37</v>
      </c>
      <c r="S4691">
        <v>1.79</v>
      </c>
      <c r="T4691">
        <v>1.85</v>
      </c>
      <c r="U4691">
        <v>1012</v>
      </c>
      <c r="V4691">
        <v>1697.48</v>
      </c>
      <c r="W4691">
        <v>3669.12</v>
      </c>
      <c r="X4691">
        <v>9484.64</v>
      </c>
      <c r="Y4691">
        <v>1883.97</v>
      </c>
      <c r="Z4691">
        <v>13605.56</v>
      </c>
    </row>
    <row r="4692" spans="2:26" x14ac:dyDescent="0.25">
      <c r="B4692">
        <v>41493</v>
      </c>
      <c r="C4692">
        <v>345.9</v>
      </c>
      <c r="D4692">
        <v>4.8666999999999998</v>
      </c>
      <c r="E4692">
        <v>97.93</v>
      </c>
      <c r="F4692">
        <v>92.641900000000007</v>
      </c>
      <c r="G4692">
        <v>81.287000000000006</v>
      </c>
      <c r="H4692">
        <v>1118.52</v>
      </c>
      <c r="I4692">
        <v>1.3335999999999999</v>
      </c>
      <c r="J4692">
        <v>6.1234000000000002</v>
      </c>
      <c r="K4692">
        <v>482.60649999999998</v>
      </c>
      <c r="L4692" t="str">
        <v>#N/A N/A</v>
      </c>
      <c r="M4692" t="str">
        <v>#N/A N/A</v>
      </c>
      <c r="N4692">
        <v>1287.6099999999999</v>
      </c>
      <c r="O4692">
        <v>3.2469999999999999</v>
      </c>
      <c r="P4692">
        <v>19.8</v>
      </c>
      <c r="Q4692">
        <v>4.57</v>
      </c>
      <c r="R4692">
        <v>1.38</v>
      </c>
      <c r="S4692">
        <v>1.79</v>
      </c>
      <c r="T4692">
        <v>1.85</v>
      </c>
      <c r="U4692">
        <v>1024</v>
      </c>
      <c r="V4692">
        <v>1690.91</v>
      </c>
      <c r="W4692">
        <v>3654.01</v>
      </c>
      <c r="X4692">
        <v>9446.3799999999992</v>
      </c>
      <c r="Y4692">
        <v>1878.33</v>
      </c>
      <c r="Z4692">
        <v>13824.94</v>
      </c>
    </row>
    <row r="4693" spans="2:26" x14ac:dyDescent="0.25">
      <c r="B4693">
        <v>41492</v>
      </c>
      <c r="C4693">
        <v>338.27</v>
      </c>
      <c r="D4693">
        <v>4.8262</v>
      </c>
      <c r="E4693">
        <v>97.95</v>
      </c>
      <c r="F4693">
        <v>92.629199999999997</v>
      </c>
      <c r="G4693">
        <v>81.602999999999994</v>
      </c>
      <c r="H4693">
        <v>1115.48</v>
      </c>
      <c r="I4693">
        <v>1.3305</v>
      </c>
      <c r="J4693">
        <v>6.1226000000000003</v>
      </c>
      <c r="K4693">
        <v>484.65839999999997</v>
      </c>
      <c r="L4693" t="str">
        <v>#N/A N/A</v>
      </c>
      <c r="M4693" t="str">
        <v>#N/A N/A</v>
      </c>
      <c r="N4693">
        <v>1283.19</v>
      </c>
      <c r="O4693">
        <v>3.3180000000000001</v>
      </c>
      <c r="P4693">
        <v>19.8</v>
      </c>
      <c r="Q4693">
        <v>4.5199999999999996</v>
      </c>
      <c r="R4693">
        <v>1.37</v>
      </c>
      <c r="S4693">
        <v>1.78</v>
      </c>
      <c r="T4693">
        <v>1.83</v>
      </c>
      <c r="U4693">
        <v>1046</v>
      </c>
      <c r="V4693">
        <v>1697.37</v>
      </c>
      <c r="W4693">
        <v>3665.77</v>
      </c>
      <c r="X4693">
        <v>9650.42</v>
      </c>
      <c r="Y4693">
        <v>1906.62</v>
      </c>
      <c r="Z4693">
        <v>14401.06</v>
      </c>
    </row>
    <row r="4694" spans="2:26" x14ac:dyDescent="0.25">
      <c r="B4694">
        <v>41491</v>
      </c>
      <c r="C4694">
        <v>337.88</v>
      </c>
      <c r="D4694">
        <v>4.8224</v>
      </c>
      <c r="E4694">
        <v>97.95</v>
      </c>
      <c r="F4694">
        <v>92.626800000000003</v>
      </c>
      <c r="G4694">
        <v>81.875</v>
      </c>
      <c r="H4694">
        <v>1113.8800000000001</v>
      </c>
      <c r="I4694">
        <v>1.3258000000000001</v>
      </c>
      <c r="J4694">
        <v>6.1250999999999998</v>
      </c>
      <c r="K4694">
        <v>484.24470000000002</v>
      </c>
      <c r="L4694" t="str">
        <v>#N/A N/A</v>
      </c>
      <c r="M4694" t="str">
        <v>#N/A N/A</v>
      </c>
      <c r="N4694">
        <v>1303.01</v>
      </c>
      <c r="O4694">
        <v>3.319</v>
      </c>
      <c r="P4694">
        <v>19.8</v>
      </c>
      <c r="Q4694">
        <v>4.49</v>
      </c>
      <c r="R4694">
        <v>1.37</v>
      </c>
      <c r="S4694">
        <v>1.78</v>
      </c>
      <c r="T4694">
        <v>1.83</v>
      </c>
      <c r="U4694">
        <v>1058</v>
      </c>
      <c r="V4694">
        <v>1707.14</v>
      </c>
      <c r="W4694">
        <v>3692.95</v>
      </c>
      <c r="X4694">
        <v>9725.9599999999991</v>
      </c>
      <c r="Y4694">
        <v>1916.22</v>
      </c>
      <c r="Z4694">
        <v>14258.04</v>
      </c>
    </row>
    <row r="4695" spans="2:26" x14ac:dyDescent="0.25">
      <c r="B4695">
        <v>41490</v>
      </c>
      <c r="C4695">
        <v>341.86</v>
      </c>
      <c r="D4695">
        <v>4.8483999999999998</v>
      </c>
      <c r="E4695">
        <v>97.96</v>
      </c>
      <c r="F4695">
        <v>92.562200000000004</v>
      </c>
      <c r="G4695">
        <v>81.908000000000001</v>
      </c>
      <c r="H4695">
        <v>1123.75</v>
      </c>
      <c r="I4695">
        <v>1.3275999999999999</v>
      </c>
      <c r="J4695">
        <v>6.13</v>
      </c>
      <c r="K4695">
        <v>489.38580000000002</v>
      </c>
      <c r="L4695" t="str">
        <v>#N/A N/A</v>
      </c>
      <c r="M4695" t="str">
        <v>#N/A N/A</v>
      </c>
      <c r="N4695">
        <v>1312.03</v>
      </c>
      <c r="O4695">
        <v>3.347</v>
      </c>
      <c r="P4695">
        <v>19.8</v>
      </c>
      <c r="Q4695">
        <v>4.51</v>
      </c>
      <c r="R4695">
        <v>1.37</v>
      </c>
      <c r="S4695">
        <v>1.77</v>
      </c>
      <c r="T4695">
        <v>1.83</v>
      </c>
      <c r="U4695">
        <v>1065</v>
      </c>
      <c r="V4695">
        <v>1709.67</v>
      </c>
      <c r="W4695">
        <v>3689.59</v>
      </c>
      <c r="X4695">
        <v>9734.81</v>
      </c>
      <c r="Y4695">
        <v>1923.38</v>
      </c>
      <c r="Z4695">
        <v>14466.16</v>
      </c>
    </row>
    <row r="4696" spans="2:26" x14ac:dyDescent="0.25">
      <c r="B4696">
        <v>41489</v>
      </c>
      <c r="C4696">
        <v>341.86</v>
      </c>
      <c r="D4696">
        <v>4.8483999999999998</v>
      </c>
      <c r="E4696">
        <v>97.96</v>
      </c>
      <c r="F4696">
        <v>92.562200000000004</v>
      </c>
      <c r="G4696">
        <v>81.908000000000001</v>
      </c>
      <c r="H4696">
        <v>1123.75</v>
      </c>
      <c r="I4696">
        <v>1.3275999999999999</v>
      </c>
      <c r="J4696">
        <v>6.13</v>
      </c>
      <c r="K4696">
        <v>489.38580000000002</v>
      </c>
      <c r="L4696" t="str">
        <v>#N/A N/A</v>
      </c>
      <c r="M4696" t="str">
        <v>#N/A N/A</v>
      </c>
      <c r="N4696">
        <v>1312.03</v>
      </c>
      <c r="O4696">
        <v>3.347</v>
      </c>
      <c r="P4696">
        <v>19.8</v>
      </c>
      <c r="Q4696">
        <v>4.51</v>
      </c>
      <c r="R4696">
        <v>1.37</v>
      </c>
      <c r="S4696">
        <v>1.77</v>
      </c>
      <c r="T4696">
        <v>1.83</v>
      </c>
      <c r="U4696">
        <v>1065</v>
      </c>
      <c r="V4696">
        <v>1709.67</v>
      </c>
      <c r="W4696">
        <v>3689.59</v>
      </c>
      <c r="X4696">
        <v>9734.81</v>
      </c>
      <c r="Y4696">
        <v>1923.38</v>
      </c>
      <c r="Z4696">
        <v>14466.16</v>
      </c>
    </row>
    <row r="4697" spans="2:26" x14ac:dyDescent="0.25">
      <c r="B4697">
        <v>41488</v>
      </c>
      <c r="C4697">
        <v>341.86</v>
      </c>
      <c r="D4697">
        <v>4.8483999999999998</v>
      </c>
      <c r="E4697">
        <v>97.96</v>
      </c>
      <c r="F4697">
        <v>92.562200000000004</v>
      </c>
      <c r="G4697">
        <v>81.908000000000001</v>
      </c>
      <c r="H4697">
        <v>1123.75</v>
      </c>
      <c r="I4697">
        <v>1.3275999999999999</v>
      </c>
      <c r="J4697">
        <v>6.13</v>
      </c>
      <c r="K4697">
        <v>489.38580000000002</v>
      </c>
      <c r="L4697" t="str">
        <v>#N/A N/A</v>
      </c>
      <c r="M4697" t="str">
        <v>#N/A N/A</v>
      </c>
      <c r="N4697">
        <v>1312.03</v>
      </c>
      <c r="O4697">
        <v>3.347</v>
      </c>
      <c r="P4697">
        <v>19.8</v>
      </c>
      <c r="Q4697">
        <v>4.51</v>
      </c>
      <c r="R4697">
        <v>1.37</v>
      </c>
      <c r="S4697">
        <v>1.77</v>
      </c>
      <c r="T4697">
        <v>1.83</v>
      </c>
      <c r="U4697">
        <v>1065</v>
      </c>
      <c r="V4697">
        <v>1709.67</v>
      </c>
      <c r="W4697">
        <v>3689.59</v>
      </c>
      <c r="X4697">
        <v>9734.81</v>
      </c>
      <c r="Y4697">
        <v>1923.38</v>
      </c>
      <c r="Z4697">
        <v>14466.16</v>
      </c>
    </row>
    <row r="4698" spans="2:26" x14ac:dyDescent="0.25">
      <c r="B4698">
        <v>41487</v>
      </c>
      <c r="C4698">
        <v>333.79</v>
      </c>
      <c r="D4698">
        <v>4.7496</v>
      </c>
      <c r="E4698">
        <v>97.97</v>
      </c>
      <c r="F4698">
        <v>92.548100000000005</v>
      </c>
      <c r="G4698">
        <v>82.335999999999999</v>
      </c>
      <c r="H4698">
        <v>1123.47</v>
      </c>
      <c r="I4698">
        <v>1.3207</v>
      </c>
      <c r="J4698">
        <v>6.1289999999999996</v>
      </c>
      <c r="K4698">
        <v>488.3639</v>
      </c>
      <c r="L4698" t="str">
        <v>#N/A N/A</v>
      </c>
      <c r="M4698" t="str">
        <v>#N/A N/A</v>
      </c>
      <c r="N4698">
        <v>1310.2</v>
      </c>
      <c r="O4698">
        <v>3.387</v>
      </c>
      <c r="P4698">
        <v>19.8</v>
      </c>
      <c r="Q4698">
        <v>4.38</v>
      </c>
      <c r="R4698">
        <v>1.37</v>
      </c>
      <c r="S4698">
        <v>1.76</v>
      </c>
      <c r="T4698">
        <v>1.81</v>
      </c>
      <c r="U4698">
        <v>1066</v>
      </c>
      <c r="V4698">
        <v>1706.87</v>
      </c>
      <c r="W4698">
        <v>3675.74</v>
      </c>
      <c r="X4698">
        <v>9723.93</v>
      </c>
      <c r="Y4698">
        <v>1920.74</v>
      </c>
      <c r="Z4698">
        <v>14005.77</v>
      </c>
    </row>
    <row r="4699" spans="2:26" x14ac:dyDescent="0.25">
      <c r="B4699">
        <v>41486</v>
      </c>
      <c r="C4699">
        <v>342.99</v>
      </c>
      <c r="D4699">
        <v>4.8297999999999996</v>
      </c>
      <c r="E4699">
        <v>97.95</v>
      </c>
      <c r="F4699">
        <v>92.500399999999999</v>
      </c>
      <c r="G4699">
        <v>81.451999999999998</v>
      </c>
      <c r="H4699">
        <v>1122.95</v>
      </c>
      <c r="I4699">
        <v>1.3302</v>
      </c>
      <c r="J4699">
        <v>6.1302000000000003</v>
      </c>
      <c r="K4699">
        <v>493.08229999999998</v>
      </c>
      <c r="L4699" t="str">
        <v>#N/A N/A</v>
      </c>
      <c r="M4699" t="str">
        <v>#N/A N/A</v>
      </c>
      <c r="N4699">
        <v>1325.07</v>
      </c>
      <c r="O4699">
        <v>3.4460000000000002</v>
      </c>
      <c r="P4699">
        <v>19.8</v>
      </c>
      <c r="Q4699">
        <v>4.47</v>
      </c>
      <c r="R4699">
        <v>1.38</v>
      </c>
      <c r="S4699">
        <v>1.77</v>
      </c>
      <c r="T4699">
        <v>1.86</v>
      </c>
      <c r="U4699">
        <v>1062</v>
      </c>
      <c r="V4699">
        <v>1685.73</v>
      </c>
      <c r="W4699">
        <v>3626.37</v>
      </c>
      <c r="X4699">
        <v>9658.5400000000009</v>
      </c>
      <c r="Y4699">
        <v>1914.03</v>
      </c>
      <c r="Z4699">
        <v>13668.32</v>
      </c>
    </row>
    <row r="4700" spans="2:26" x14ac:dyDescent="0.25">
      <c r="B4700">
        <v>41485</v>
      </c>
      <c r="C4700">
        <v>336.55</v>
      </c>
      <c r="D4700">
        <v>4.8078000000000003</v>
      </c>
      <c r="E4700">
        <v>97.96</v>
      </c>
      <c r="F4700">
        <v>92.504199999999997</v>
      </c>
      <c r="G4700">
        <v>81.828999999999994</v>
      </c>
      <c r="H4700">
        <v>1113.77</v>
      </c>
      <c r="I4700">
        <v>1.3263</v>
      </c>
      <c r="J4700">
        <v>6.13</v>
      </c>
      <c r="K4700">
        <v>489.80849999999998</v>
      </c>
      <c r="L4700" t="str">
        <v>#N/A N/A</v>
      </c>
      <c r="M4700" t="str">
        <v>#N/A N/A</v>
      </c>
      <c r="N4700">
        <v>1326.37</v>
      </c>
      <c r="O4700">
        <v>3.4319999999999999</v>
      </c>
      <c r="P4700">
        <v>19.8</v>
      </c>
      <c r="Q4700">
        <v>4.4400000000000004</v>
      </c>
      <c r="R4700">
        <v>1.37</v>
      </c>
      <c r="S4700">
        <v>1.77</v>
      </c>
      <c r="T4700">
        <v>1.84</v>
      </c>
      <c r="U4700">
        <v>1067</v>
      </c>
      <c r="V4700">
        <v>1685.96</v>
      </c>
      <c r="W4700">
        <v>3616.47</v>
      </c>
      <c r="X4700">
        <v>9669.61</v>
      </c>
      <c r="Y4700">
        <v>1917.05</v>
      </c>
      <c r="Z4700">
        <v>13869.82</v>
      </c>
    </row>
    <row r="4701" spans="2:26" x14ac:dyDescent="0.25">
      <c r="B4701">
        <v>41484</v>
      </c>
      <c r="C4701">
        <v>332.61</v>
      </c>
      <c r="D4701">
        <v>4.8243999999999998</v>
      </c>
      <c r="E4701">
        <v>97.96</v>
      </c>
      <c r="F4701">
        <v>92.491</v>
      </c>
      <c r="G4701">
        <v>81.662999999999997</v>
      </c>
      <c r="H4701">
        <v>1110.75</v>
      </c>
      <c r="I4701">
        <v>1.3262</v>
      </c>
      <c r="J4701">
        <v>6.133</v>
      </c>
      <c r="K4701">
        <v>490.9538</v>
      </c>
      <c r="L4701" t="str">
        <v>#N/A N/A</v>
      </c>
      <c r="M4701" t="str">
        <v>#N/A N/A</v>
      </c>
      <c r="N4701">
        <v>1328.1</v>
      </c>
      <c r="O4701">
        <v>3.4590000000000001</v>
      </c>
      <c r="P4701">
        <v>19.8</v>
      </c>
      <c r="Q4701">
        <v>4.47</v>
      </c>
      <c r="R4701">
        <v>1.38</v>
      </c>
      <c r="S4701">
        <v>1.78</v>
      </c>
      <c r="T4701">
        <v>1.85</v>
      </c>
      <c r="U4701">
        <v>1075</v>
      </c>
      <c r="V4701">
        <v>1685.33</v>
      </c>
      <c r="W4701">
        <v>3599.14</v>
      </c>
      <c r="X4701">
        <v>9641.07</v>
      </c>
      <c r="Y4701">
        <v>1899.89</v>
      </c>
      <c r="Z4701">
        <v>13661.13</v>
      </c>
    </row>
    <row r="4702" spans="2:26" x14ac:dyDescent="0.25">
      <c r="B4702">
        <v>41483</v>
      </c>
      <c r="C4702">
        <v>331.73</v>
      </c>
      <c r="D4702">
        <v>4.8395000000000001</v>
      </c>
      <c r="E4702">
        <v>97.95</v>
      </c>
      <c r="F4702">
        <v>92.442300000000003</v>
      </c>
      <c r="G4702">
        <v>81.656999999999996</v>
      </c>
      <c r="H4702">
        <v>1111.43</v>
      </c>
      <c r="I4702">
        <v>1.3279000000000001</v>
      </c>
      <c r="J4702">
        <v>6.1360000000000001</v>
      </c>
      <c r="K4702">
        <v>493.61059999999998</v>
      </c>
      <c r="L4702" t="str">
        <v>#N/A N/A</v>
      </c>
      <c r="M4702" t="str">
        <v>#N/A N/A</v>
      </c>
      <c r="N4702">
        <v>1333.16</v>
      </c>
      <c r="O4702">
        <v>3.5550000000000002</v>
      </c>
      <c r="P4702">
        <v>19.8</v>
      </c>
      <c r="Q4702">
        <v>4.49</v>
      </c>
      <c r="R4702">
        <v>1.38</v>
      </c>
      <c r="S4702">
        <v>1.78</v>
      </c>
      <c r="T4702">
        <v>1.86</v>
      </c>
      <c r="U4702">
        <v>1082</v>
      </c>
      <c r="V4702">
        <v>1691.65</v>
      </c>
      <c r="W4702">
        <v>3613.17</v>
      </c>
      <c r="X4702">
        <v>9755.66</v>
      </c>
      <c r="Y4702">
        <v>1910.81</v>
      </c>
      <c r="Z4702">
        <v>14129.98</v>
      </c>
    </row>
    <row r="4703" spans="2:26" x14ac:dyDescent="0.25">
      <c r="B4703">
        <v>41482</v>
      </c>
      <c r="C4703">
        <v>331.73</v>
      </c>
      <c r="D4703">
        <v>4.8395000000000001</v>
      </c>
      <c r="E4703">
        <v>97.95</v>
      </c>
      <c r="F4703">
        <v>92.442300000000003</v>
      </c>
      <c r="G4703">
        <v>81.656999999999996</v>
      </c>
      <c r="H4703">
        <v>1111.43</v>
      </c>
      <c r="I4703">
        <v>1.3279000000000001</v>
      </c>
      <c r="J4703">
        <v>6.1360000000000001</v>
      </c>
      <c r="K4703">
        <v>493.61059999999998</v>
      </c>
      <c r="L4703" t="str">
        <v>#N/A N/A</v>
      </c>
      <c r="M4703" t="str">
        <v>#N/A N/A</v>
      </c>
      <c r="N4703">
        <v>1333.16</v>
      </c>
      <c r="O4703">
        <v>3.5550000000000002</v>
      </c>
      <c r="P4703">
        <v>19.8</v>
      </c>
      <c r="Q4703">
        <v>4.49</v>
      </c>
      <c r="R4703">
        <v>1.38</v>
      </c>
      <c r="S4703">
        <v>1.78</v>
      </c>
      <c r="T4703">
        <v>1.86</v>
      </c>
      <c r="U4703">
        <v>1082</v>
      </c>
      <c r="V4703">
        <v>1691.65</v>
      </c>
      <c r="W4703">
        <v>3613.17</v>
      </c>
      <c r="X4703">
        <v>9755.66</v>
      </c>
      <c r="Y4703">
        <v>1910.81</v>
      </c>
      <c r="Z4703">
        <v>14129.98</v>
      </c>
    </row>
    <row r="4704" spans="2:26" x14ac:dyDescent="0.25">
      <c r="B4704">
        <v>41481</v>
      </c>
      <c r="C4704">
        <v>331.73</v>
      </c>
      <c r="D4704">
        <v>4.8395000000000001</v>
      </c>
      <c r="E4704">
        <v>97.95</v>
      </c>
      <c r="F4704">
        <v>92.442300000000003</v>
      </c>
      <c r="G4704">
        <v>81.656999999999996</v>
      </c>
      <c r="H4704">
        <v>1111.43</v>
      </c>
      <c r="I4704">
        <v>1.3279000000000001</v>
      </c>
      <c r="J4704">
        <v>6.1360000000000001</v>
      </c>
      <c r="K4704">
        <v>493.61059999999998</v>
      </c>
      <c r="L4704" t="str">
        <v>#N/A N/A</v>
      </c>
      <c r="M4704" t="str">
        <v>#N/A N/A</v>
      </c>
      <c r="N4704">
        <v>1333.16</v>
      </c>
      <c r="O4704">
        <v>3.5550000000000002</v>
      </c>
      <c r="P4704">
        <v>19.8</v>
      </c>
      <c r="Q4704">
        <v>4.49</v>
      </c>
      <c r="R4704">
        <v>1.38</v>
      </c>
      <c r="S4704">
        <v>1.78</v>
      </c>
      <c r="T4704">
        <v>1.86</v>
      </c>
      <c r="U4704">
        <v>1082</v>
      </c>
      <c r="V4704">
        <v>1691.65</v>
      </c>
      <c r="W4704">
        <v>3613.17</v>
      </c>
      <c r="X4704">
        <v>9755.66</v>
      </c>
      <c r="Y4704">
        <v>1910.81</v>
      </c>
      <c r="Z4704">
        <v>14129.98</v>
      </c>
    </row>
    <row r="4705" spans="2:26" x14ac:dyDescent="0.25">
      <c r="B4705">
        <v>41480</v>
      </c>
      <c r="C4705">
        <v>327.73</v>
      </c>
      <c r="D4705">
        <v>4.7901999999999996</v>
      </c>
      <c r="E4705">
        <v>97.98</v>
      </c>
      <c r="F4705">
        <v>92.421000000000006</v>
      </c>
      <c r="G4705">
        <v>81.97</v>
      </c>
      <c r="H4705">
        <v>1116.0999999999999</v>
      </c>
      <c r="I4705">
        <v>1.3277000000000001</v>
      </c>
      <c r="J4705">
        <v>6.1360000000000001</v>
      </c>
      <c r="K4705">
        <v>497.95280000000002</v>
      </c>
      <c r="L4705" t="str">
        <v>#N/A N/A</v>
      </c>
      <c r="M4705" t="str">
        <v>#N/A N/A</v>
      </c>
      <c r="N4705">
        <v>1333.83</v>
      </c>
      <c r="O4705">
        <v>3.6440000000000001</v>
      </c>
      <c r="P4705">
        <v>19.8</v>
      </c>
      <c r="Q4705">
        <v>4.43</v>
      </c>
      <c r="R4705">
        <v>1.37</v>
      </c>
      <c r="S4705">
        <v>1.77</v>
      </c>
      <c r="T4705">
        <v>1.85</v>
      </c>
      <c r="U4705">
        <v>1092</v>
      </c>
      <c r="V4705">
        <v>1690.25</v>
      </c>
      <c r="W4705">
        <v>3605.19</v>
      </c>
      <c r="X4705">
        <v>9752.6</v>
      </c>
      <c r="Y4705">
        <v>1909.61</v>
      </c>
      <c r="Z4705">
        <v>14562.93</v>
      </c>
    </row>
    <row r="4706" spans="2:26" x14ac:dyDescent="0.25">
      <c r="B4706">
        <v>41479</v>
      </c>
      <c r="C4706">
        <v>320.12</v>
      </c>
      <c r="D4706">
        <v>4.7093999999999996</v>
      </c>
      <c r="E4706">
        <v>98.02</v>
      </c>
      <c r="F4706">
        <v>92.453500000000005</v>
      </c>
      <c r="G4706">
        <v>82.290999999999997</v>
      </c>
      <c r="H4706">
        <v>1112.75</v>
      </c>
      <c r="I4706">
        <v>1.3201000000000001</v>
      </c>
      <c r="J4706">
        <v>6.1372</v>
      </c>
      <c r="K4706">
        <v>496.77289999999999</v>
      </c>
      <c r="L4706" t="str">
        <v>#N/A N/A</v>
      </c>
      <c r="M4706" t="str">
        <v>#N/A N/A</v>
      </c>
      <c r="N4706">
        <v>1322.14</v>
      </c>
      <c r="O4706">
        <v>3.698</v>
      </c>
      <c r="P4706">
        <v>19.8</v>
      </c>
      <c r="Q4706">
        <v>4.32</v>
      </c>
      <c r="R4706">
        <v>1.35</v>
      </c>
      <c r="S4706">
        <v>1.75</v>
      </c>
      <c r="T4706">
        <v>1.83</v>
      </c>
      <c r="U4706">
        <v>1117</v>
      </c>
      <c r="V4706">
        <v>1685.94</v>
      </c>
      <c r="W4706">
        <v>3579.6</v>
      </c>
      <c r="X4706">
        <v>9778.51</v>
      </c>
      <c r="Y4706">
        <v>1912.08</v>
      </c>
      <c r="Z4706">
        <v>14731.28</v>
      </c>
    </row>
    <row r="4707" spans="2:26" x14ac:dyDescent="0.25">
      <c r="B4707">
        <v>41478</v>
      </c>
      <c r="C4707">
        <v>318.77999999999997</v>
      </c>
      <c r="D4707">
        <v>4.6833999999999998</v>
      </c>
      <c r="E4707">
        <v>98</v>
      </c>
      <c r="F4707">
        <v>92.441400000000002</v>
      </c>
      <c r="G4707">
        <v>81.944999999999993</v>
      </c>
      <c r="H4707">
        <v>1117.1500000000001</v>
      </c>
      <c r="I4707">
        <v>1.3223</v>
      </c>
      <c r="J4707">
        <v>6.1375000000000002</v>
      </c>
      <c r="K4707">
        <v>503.73739999999998</v>
      </c>
      <c r="L4707" t="str">
        <v>#N/A N/A</v>
      </c>
      <c r="M4707" t="str">
        <v>#N/A N/A</v>
      </c>
      <c r="N4707">
        <v>1345.18</v>
      </c>
      <c r="O4707">
        <v>3.7429999999999999</v>
      </c>
      <c r="P4707">
        <v>19.8</v>
      </c>
      <c r="Q4707">
        <v>4.2699999999999996</v>
      </c>
      <c r="R4707">
        <v>1.36</v>
      </c>
      <c r="S4707">
        <v>1.75</v>
      </c>
      <c r="T4707">
        <v>1.82</v>
      </c>
      <c r="U4707">
        <v>1127</v>
      </c>
      <c r="V4707">
        <v>1692.39</v>
      </c>
      <c r="W4707">
        <v>3579.27</v>
      </c>
      <c r="X4707">
        <v>9780.16</v>
      </c>
      <c r="Y4707">
        <v>1904.15</v>
      </c>
      <c r="Z4707">
        <v>14778.51</v>
      </c>
    </row>
    <row r="4708" spans="2:26" x14ac:dyDescent="0.25">
      <c r="B4708">
        <v>41477</v>
      </c>
      <c r="C4708">
        <v>321.02999999999997</v>
      </c>
      <c r="D4708">
        <v>4.7271999999999998</v>
      </c>
      <c r="E4708">
        <v>97.96</v>
      </c>
      <c r="F4708">
        <v>92.395099999999999</v>
      </c>
      <c r="G4708">
        <v>82.218999999999994</v>
      </c>
      <c r="H4708">
        <v>1118.7</v>
      </c>
      <c r="I4708">
        <v>1.3186</v>
      </c>
      <c r="J4708">
        <v>6.1397000000000004</v>
      </c>
      <c r="K4708">
        <v>501.09730000000002</v>
      </c>
      <c r="L4708" t="str">
        <v>#N/A N/A</v>
      </c>
      <c r="M4708" t="str">
        <v>#N/A N/A</v>
      </c>
      <c r="N4708">
        <v>1335.82</v>
      </c>
      <c r="O4708">
        <v>3.677</v>
      </c>
      <c r="P4708">
        <v>19.8</v>
      </c>
      <c r="Q4708">
        <v>4.3</v>
      </c>
      <c r="R4708">
        <v>1.37</v>
      </c>
      <c r="S4708">
        <v>1.76</v>
      </c>
      <c r="T4708">
        <v>1.82</v>
      </c>
      <c r="U4708">
        <v>1135</v>
      </c>
      <c r="V4708">
        <v>1695.53</v>
      </c>
      <c r="W4708">
        <v>3600.39</v>
      </c>
      <c r="X4708">
        <v>9415.06</v>
      </c>
      <c r="Y4708">
        <v>1880.35</v>
      </c>
      <c r="Z4708">
        <v>14658.04</v>
      </c>
    </row>
    <row r="4709" spans="2:26" x14ac:dyDescent="0.25">
      <c r="B4709">
        <v>41476</v>
      </c>
      <c r="C4709">
        <v>325.18</v>
      </c>
      <c r="D4709">
        <v>4.7643000000000004</v>
      </c>
      <c r="E4709">
        <v>97.93</v>
      </c>
      <c r="F4709">
        <v>92.4923</v>
      </c>
      <c r="G4709">
        <v>82.606999999999999</v>
      </c>
      <c r="H4709">
        <v>1121.6500000000001</v>
      </c>
      <c r="I4709">
        <v>1.3143</v>
      </c>
      <c r="J4709">
        <v>6.1380999999999997</v>
      </c>
      <c r="K4709">
        <v>498.7432</v>
      </c>
      <c r="L4709" t="str">
        <v>#N/A N/A</v>
      </c>
      <c r="M4709" t="str">
        <v>#N/A N/A</v>
      </c>
      <c r="N4709">
        <v>1296.03</v>
      </c>
      <c r="O4709">
        <v>3.7890000000000001</v>
      </c>
      <c r="P4709">
        <v>19.8</v>
      </c>
      <c r="Q4709">
        <v>4.32</v>
      </c>
      <c r="R4709">
        <v>1.38</v>
      </c>
      <c r="S4709">
        <v>1.77</v>
      </c>
      <c r="T4709">
        <v>1.81</v>
      </c>
      <c r="U4709">
        <v>1138</v>
      </c>
      <c r="V4709">
        <v>1692.09</v>
      </c>
      <c r="W4709">
        <v>3587.62</v>
      </c>
      <c r="X4709">
        <v>9448.51</v>
      </c>
      <c r="Y4709">
        <v>1871.41</v>
      </c>
      <c r="Z4709">
        <v>14589.91</v>
      </c>
    </row>
    <row r="4710" spans="2:26" x14ac:dyDescent="0.25">
      <c r="B4710">
        <v>41475</v>
      </c>
      <c r="C4710">
        <v>325.18</v>
      </c>
      <c r="D4710">
        <v>4.7643000000000004</v>
      </c>
      <c r="E4710">
        <v>97.93</v>
      </c>
      <c r="F4710">
        <v>92.4923</v>
      </c>
      <c r="G4710">
        <v>82.606999999999999</v>
      </c>
      <c r="H4710">
        <v>1121.6500000000001</v>
      </c>
      <c r="I4710">
        <v>1.3143</v>
      </c>
      <c r="J4710">
        <v>6.1380999999999997</v>
      </c>
      <c r="K4710">
        <v>498.7432</v>
      </c>
      <c r="L4710" t="str">
        <v>#N/A N/A</v>
      </c>
      <c r="M4710" t="str">
        <v>#N/A N/A</v>
      </c>
      <c r="N4710">
        <v>1296.03</v>
      </c>
      <c r="O4710">
        <v>3.7890000000000001</v>
      </c>
      <c r="P4710">
        <v>19.8</v>
      </c>
      <c r="Q4710">
        <v>4.32</v>
      </c>
      <c r="R4710">
        <v>1.38</v>
      </c>
      <c r="S4710">
        <v>1.77</v>
      </c>
      <c r="T4710">
        <v>1.81</v>
      </c>
      <c r="U4710">
        <v>1138</v>
      </c>
      <c r="V4710">
        <v>1692.09</v>
      </c>
      <c r="W4710">
        <v>3587.62</v>
      </c>
      <c r="X4710">
        <v>9448.51</v>
      </c>
      <c r="Y4710">
        <v>1871.41</v>
      </c>
      <c r="Z4710">
        <v>14589.91</v>
      </c>
    </row>
    <row r="4711" spans="2:26" x14ac:dyDescent="0.25">
      <c r="B4711">
        <v>41474</v>
      </c>
      <c r="C4711">
        <v>325.18</v>
      </c>
      <c r="D4711">
        <v>4.7643000000000004</v>
      </c>
      <c r="E4711">
        <v>97.93</v>
      </c>
      <c r="F4711">
        <v>92.4923</v>
      </c>
      <c r="G4711">
        <v>82.606999999999999</v>
      </c>
      <c r="H4711">
        <v>1121.6500000000001</v>
      </c>
      <c r="I4711">
        <v>1.3143</v>
      </c>
      <c r="J4711">
        <v>6.1380999999999997</v>
      </c>
      <c r="K4711">
        <v>498.7432</v>
      </c>
      <c r="L4711" t="str">
        <v>#N/A N/A</v>
      </c>
      <c r="M4711" t="str">
        <v>#N/A N/A</v>
      </c>
      <c r="N4711">
        <v>1296.03</v>
      </c>
      <c r="O4711">
        <v>3.7890000000000001</v>
      </c>
      <c r="P4711">
        <v>19.8</v>
      </c>
      <c r="Q4711">
        <v>4.32</v>
      </c>
      <c r="R4711">
        <v>1.38</v>
      </c>
      <c r="S4711">
        <v>1.77</v>
      </c>
      <c r="T4711">
        <v>1.81</v>
      </c>
      <c r="U4711">
        <v>1138</v>
      </c>
      <c r="V4711">
        <v>1692.09</v>
      </c>
      <c r="W4711">
        <v>3587.62</v>
      </c>
      <c r="X4711">
        <v>9448.51</v>
      </c>
      <c r="Y4711">
        <v>1871.41</v>
      </c>
      <c r="Z4711">
        <v>14589.91</v>
      </c>
    </row>
    <row r="4712" spans="2:26" x14ac:dyDescent="0.25">
      <c r="B4712">
        <v>41473</v>
      </c>
      <c r="C4712">
        <v>320.3</v>
      </c>
      <c r="D4712">
        <v>4.7667000000000002</v>
      </c>
      <c r="E4712">
        <v>97.88</v>
      </c>
      <c r="F4712">
        <v>92.475099999999998</v>
      </c>
      <c r="G4712">
        <v>82.822999999999993</v>
      </c>
      <c r="H4712">
        <v>1126.22</v>
      </c>
      <c r="I4712">
        <v>1.3109</v>
      </c>
      <c r="J4712">
        <v>6.141</v>
      </c>
      <c r="K4712">
        <v>505.81009999999998</v>
      </c>
      <c r="L4712" t="str">
        <v>#N/A N/A</v>
      </c>
      <c r="M4712" t="str">
        <v>#N/A N/A</v>
      </c>
      <c r="N4712">
        <v>1284.23</v>
      </c>
      <c r="O4712">
        <v>3.8119999999999998</v>
      </c>
      <c r="P4712">
        <v>19.8</v>
      </c>
      <c r="Q4712">
        <v>4.32</v>
      </c>
      <c r="R4712">
        <v>1.39</v>
      </c>
      <c r="S4712">
        <v>1.79</v>
      </c>
      <c r="T4712">
        <v>1.8</v>
      </c>
      <c r="U4712">
        <v>1146</v>
      </c>
      <c r="V4712">
        <v>1689.37</v>
      </c>
      <c r="W4712">
        <v>3611.28</v>
      </c>
      <c r="X4712">
        <v>9492.07</v>
      </c>
      <c r="Y4712">
        <v>1875.48</v>
      </c>
      <c r="Z4712">
        <v>14808.5</v>
      </c>
    </row>
    <row r="4713" spans="2:26" x14ac:dyDescent="0.25">
      <c r="B4713">
        <v>41472</v>
      </c>
      <c r="C4713">
        <v>334.34</v>
      </c>
      <c r="D4713">
        <v>4.8884999999999996</v>
      </c>
      <c r="E4713">
        <v>97.81</v>
      </c>
      <c r="F4713">
        <v>92.387500000000003</v>
      </c>
      <c r="G4713">
        <v>82.707999999999998</v>
      </c>
      <c r="H4713">
        <v>1121.57</v>
      </c>
      <c r="I4713">
        <v>1.3125</v>
      </c>
      <c r="J4713">
        <v>6.1349999999999998</v>
      </c>
      <c r="K4713">
        <v>502.06700000000001</v>
      </c>
      <c r="L4713" t="str">
        <v>#N/A N/A</v>
      </c>
      <c r="M4713" t="str">
        <v>#N/A N/A</v>
      </c>
      <c r="N4713">
        <v>1276.02</v>
      </c>
      <c r="O4713">
        <v>3.629</v>
      </c>
      <c r="P4713">
        <v>19.8</v>
      </c>
      <c r="Q4713">
        <v>4.45</v>
      </c>
      <c r="R4713">
        <v>1.41</v>
      </c>
      <c r="S4713">
        <v>1.8</v>
      </c>
      <c r="T4713">
        <v>1.82</v>
      </c>
      <c r="U4713">
        <v>1151</v>
      </c>
      <c r="V4713">
        <v>1680.91</v>
      </c>
      <c r="W4713">
        <v>3610</v>
      </c>
      <c r="X4713">
        <v>9480.85</v>
      </c>
      <c r="Y4713">
        <v>1887.49</v>
      </c>
      <c r="Z4713">
        <v>14615.04</v>
      </c>
    </row>
    <row r="4714" spans="2:26" x14ac:dyDescent="0.25">
      <c r="B4714">
        <v>41471</v>
      </c>
      <c r="C4714">
        <v>342.05</v>
      </c>
      <c r="D4714">
        <v>4.9246999999999996</v>
      </c>
      <c r="E4714">
        <v>97.73</v>
      </c>
      <c r="F4714">
        <v>92.328900000000004</v>
      </c>
      <c r="G4714">
        <v>82.498000000000005</v>
      </c>
      <c r="H4714">
        <v>1118.18</v>
      </c>
      <c r="I4714">
        <v>1.3162</v>
      </c>
      <c r="J4714">
        <v>6.1341000000000001</v>
      </c>
      <c r="K4714">
        <v>494.7133</v>
      </c>
      <c r="L4714" t="str">
        <v>#N/A N/A</v>
      </c>
      <c r="M4714" t="str">
        <v>#N/A N/A</v>
      </c>
      <c r="N4714">
        <v>1292.1300000000001</v>
      </c>
      <c r="O4714">
        <v>3.677</v>
      </c>
      <c r="P4714">
        <v>19.8</v>
      </c>
      <c r="Q4714">
        <v>4.49</v>
      </c>
      <c r="R4714">
        <v>1.41</v>
      </c>
      <c r="S4714">
        <v>1.8</v>
      </c>
      <c r="T4714">
        <v>1.83</v>
      </c>
      <c r="U4714">
        <v>1152</v>
      </c>
      <c r="V4714">
        <v>1676.26</v>
      </c>
      <c r="W4714">
        <v>3598.5</v>
      </c>
      <c r="X4714">
        <v>9419.51</v>
      </c>
      <c r="Y4714">
        <v>1866.36</v>
      </c>
      <c r="Z4714">
        <v>14599.12</v>
      </c>
    </row>
    <row r="4715" spans="2:26" x14ac:dyDescent="0.25">
      <c r="B4715">
        <v>41470</v>
      </c>
      <c r="C4715">
        <v>346.2</v>
      </c>
      <c r="D4715">
        <v>4.9757999999999996</v>
      </c>
      <c r="E4715">
        <v>97.66</v>
      </c>
      <c r="F4715">
        <v>92.339100000000002</v>
      </c>
      <c r="G4715">
        <v>83.043000000000006</v>
      </c>
      <c r="H4715">
        <v>1121.95</v>
      </c>
      <c r="I4715">
        <v>1.3062</v>
      </c>
      <c r="J4715">
        <v>6.1378000000000004</v>
      </c>
      <c r="K4715">
        <v>504.64409999999998</v>
      </c>
      <c r="L4715" t="str">
        <v>#N/A N/A</v>
      </c>
      <c r="M4715" t="str">
        <v>#N/A N/A</v>
      </c>
      <c r="N4715">
        <v>1284.7</v>
      </c>
      <c r="O4715">
        <v>3.6739999999999999</v>
      </c>
      <c r="P4715">
        <v>19.8</v>
      </c>
      <c r="Q4715">
        <v>4.54</v>
      </c>
      <c r="R4715">
        <v>1.42</v>
      </c>
      <c r="S4715">
        <v>1.81</v>
      </c>
      <c r="T4715">
        <v>1.83</v>
      </c>
      <c r="U4715">
        <v>1151</v>
      </c>
      <c r="V4715">
        <v>1682.5</v>
      </c>
      <c r="W4715">
        <v>3607.49</v>
      </c>
      <c r="X4715">
        <v>9445.56</v>
      </c>
      <c r="Y4715">
        <v>1875.16</v>
      </c>
      <c r="Z4715">
        <v>14506.25</v>
      </c>
    </row>
    <row r="4716" spans="2:26" x14ac:dyDescent="0.25">
      <c r="B4716">
        <v>41469</v>
      </c>
      <c r="C4716">
        <v>349.92</v>
      </c>
      <c r="D4716">
        <v>4.9901</v>
      </c>
      <c r="E4716">
        <v>97.6</v>
      </c>
      <c r="F4716">
        <v>92.426599999999993</v>
      </c>
      <c r="G4716">
        <v>82.988</v>
      </c>
      <c r="H4716">
        <v>1124.5999999999999</v>
      </c>
      <c r="I4716">
        <v>1.3067</v>
      </c>
      <c r="J4716">
        <v>6.1403999999999996</v>
      </c>
      <c r="K4716">
        <v>495.28899999999999</v>
      </c>
      <c r="L4716" t="str">
        <v>#N/A N/A</v>
      </c>
      <c r="M4716" t="str">
        <v>#N/A N/A</v>
      </c>
      <c r="N4716">
        <v>1285.5899999999999</v>
      </c>
      <c r="O4716">
        <v>3.6440000000000001</v>
      </c>
      <c r="P4716">
        <v>19.8</v>
      </c>
      <c r="Q4716">
        <v>4.5599999999999996</v>
      </c>
      <c r="R4716">
        <v>1.42</v>
      </c>
      <c r="S4716">
        <v>1.81</v>
      </c>
      <c r="T4716">
        <v>1.81</v>
      </c>
      <c r="U4716">
        <v>1149</v>
      </c>
      <c r="V4716">
        <v>1680.19</v>
      </c>
      <c r="W4716">
        <v>3600.08</v>
      </c>
      <c r="X4716">
        <v>9433.66</v>
      </c>
      <c r="Y4716">
        <v>1869.98</v>
      </c>
      <c r="Z4716">
        <v>14506.25</v>
      </c>
    </row>
    <row r="4717" spans="2:26" x14ac:dyDescent="0.25">
      <c r="B4717">
        <v>41468</v>
      </c>
      <c r="C4717">
        <v>349.92</v>
      </c>
      <c r="D4717">
        <v>4.9901</v>
      </c>
      <c r="E4717">
        <v>97.6</v>
      </c>
      <c r="F4717">
        <v>92.426599999999993</v>
      </c>
      <c r="G4717">
        <v>82.988</v>
      </c>
      <c r="H4717">
        <v>1124.5999999999999</v>
      </c>
      <c r="I4717">
        <v>1.3067</v>
      </c>
      <c r="J4717">
        <v>6.1403999999999996</v>
      </c>
      <c r="K4717">
        <v>495.28899999999999</v>
      </c>
      <c r="L4717" t="str">
        <v>#N/A N/A</v>
      </c>
      <c r="M4717" t="str">
        <v>#N/A N/A</v>
      </c>
      <c r="N4717">
        <v>1285.5899999999999</v>
      </c>
      <c r="O4717">
        <v>3.6440000000000001</v>
      </c>
      <c r="P4717">
        <v>19.8</v>
      </c>
      <c r="Q4717">
        <v>4.5599999999999996</v>
      </c>
      <c r="R4717">
        <v>1.42</v>
      </c>
      <c r="S4717">
        <v>1.81</v>
      </c>
      <c r="T4717">
        <v>1.81</v>
      </c>
      <c r="U4717">
        <v>1149</v>
      </c>
      <c r="V4717">
        <v>1680.19</v>
      </c>
      <c r="W4717">
        <v>3600.08</v>
      </c>
      <c r="X4717">
        <v>9433.66</v>
      </c>
      <c r="Y4717">
        <v>1869.98</v>
      </c>
      <c r="Z4717">
        <v>14506.25</v>
      </c>
    </row>
    <row r="4718" spans="2:26" x14ac:dyDescent="0.25">
      <c r="B4718">
        <v>41467</v>
      </c>
      <c r="C4718">
        <v>349.92</v>
      </c>
      <c r="D4718">
        <v>4.9901</v>
      </c>
      <c r="E4718">
        <v>97.6</v>
      </c>
      <c r="F4718">
        <v>92.426599999999993</v>
      </c>
      <c r="G4718">
        <v>82.988</v>
      </c>
      <c r="H4718">
        <v>1124.5999999999999</v>
      </c>
      <c r="I4718">
        <v>1.3067</v>
      </c>
      <c r="J4718">
        <v>6.1403999999999996</v>
      </c>
      <c r="K4718">
        <v>495.28899999999999</v>
      </c>
      <c r="L4718" t="str">
        <v>#N/A N/A</v>
      </c>
      <c r="M4718" t="str">
        <v>#N/A N/A</v>
      </c>
      <c r="N4718">
        <v>1285.5899999999999</v>
      </c>
      <c r="O4718">
        <v>3.6440000000000001</v>
      </c>
      <c r="P4718">
        <v>19.8</v>
      </c>
      <c r="Q4718">
        <v>4.5599999999999996</v>
      </c>
      <c r="R4718">
        <v>1.42</v>
      </c>
      <c r="S4718">
        <v>1.81</v>
      </c>
      <c r="T4718">
        <v>1.81</v>
      </c>
      <c r="U4718">
        <v>1149</v>
      </c>
      <c r="V4718">
        <v>1680.19</v>
      </c>
      <c r="W4718">
        <v>3600.08</v>
      </c>
      <c r="X4718">
        <v>9433.66</v>
      </c>
      <c r="Y4718">
        <v>1869.98</v>
      </c>
      <c r="Z4718">
        <v>14506.25</v>
      </c>
    </row>
    <row r="4719" spans="2:26" x14ac:dyDescent="0.25">
      <c r="B4719">
        <v>41466</v>
      </c>
      <c r="C4719">
        <v>356.28</v>
      </c>
      <c r="D4719">
        <v>5.0674999999999999</v>
      </c>
      <c r="E4719">
        <v>97.56</v>
      </c>
      <c r="F4719">
        <v>92.453500000000005</v>
      </c>
      <c r="G4719">
        <v>82.745999999999995</v>
      </c>
      <c r="H4719">
        <v>1122.33</v>
      </c>
      <c r="I4719">
        <v>1.3097000000000001</v>
      </c>
      <c r="J4719">
        <v>6.1273999999999997</v>
      </c>
      <c r="K4719">
        <v>497.75310000000002</v>
      </c>
      <c r="L4719" t="str">
        <v>#N/A N/A</v>
      </c>
      <c r="M4719" t="str">
        <v>#N/A N/A</v>
      </c>
      <c r="N4719">
        <v>1286.01</v>
      </c>
      <c r="O4719">
        <v>3.613</v>
      </c>
      <c r="P4719">
        <v>19.8</v>
      </c>
      <c r="Q4719">
        <v>4.66</v>
      </c>
      <c r="R4719">
        <v>1.42</v>
      </c>
      <c r="S4719">
        <v>1.82</v>
      </c>
      <c r="T4719">
        <v>1.84</v>
      </c>
      <c r="U4719">
        <v>1139</v>
      </c>
      <c r="V4719">
        <v>1675.02</v>
      </c>
      <c r="W4719">
        <v>3578.3</v>
      </c>
      <c r="X4719">
        <v>9551.61</v>
      </c>
      <c r="Y4719">
        <v>1877.6</v>
      </c>
      <c r="Z4719">
        <v>14472.58</v>
      </c>
    </row>
    <row r="4720" spans="2:26" x14ac:dyDescent="0.25">
      <c r="B4720">
        <v>41465</v>
      </c>
      <c r="C4720">
        <v>352.31</v>
      </c>
      <c r="D4720">
        <v>5.1135000000000002</v>
      </c>
      <c r="E4720">
        <v>97.43</v>
      </c>
      <c r="F4720">
        <v>92.426100000000005</v>
      </c>
      <c r="G4720">
        <v>84.040999999999997</v>
      </c>
      <c r="H4720">
        <v>1135.93</v>
      </c>
      <c r="I4720">
        <v>1.2978000000000001</v>
      </c>
      <c r="J4720">
        <v>6.1360000000000001</v>
      </c>
      <c r="K4720">
        <v>500.4153</v>
      </c>
      <c r="L4720" t="str">
        <v>#N/A N/A</v>
      </c>
      <c r="M4720" t="str">
        <v>#N/A N/A</v>
      </c>
      <c r="N4720">
        <v>1259.72</v>
      </c>
      <c r="O4720">
        <v>3.68</v>
      </c>
      <c r="P4720">
        <v>19.8</v>
      </c>
      <c r="Q4720">
        <v>4.7300000000000004</v>
      </c>
      <c r="R4720">
        <v>1.44</v>
      </c>
      <c r="S4720">
        <v>1.83</v>
      </c>
      <c r="T4720">
        <v>1.84</v>
      </c>
      <c r="U4720">
        <v>1130</v>
      </c>
      <c r="V4720">
        <v>1652.62</v>
      </c>
      <c r="W4720">
        <v>3520.76</v>
      </c>
      <c r="X4720">
        <v>9215.08</v>
      </c>
      <c r="Y4720">
        <v>1824.16</v>
      </c>
      <c r="Z4720">
        <v>14416.6</v>
      </c>
    </row>
    <row r="4721" spans="2:26" x14ac:dyDescent="0.25">
      <c r="B4721">
        <v>41464</v>
      </c>
      <c r="C4721">
        <v>350.43</v>
      </c>
      <c r="D4721">
        <v>5.1574999999999998</v>
      </c>
      <c r="E4721">
        <v>97.36</v>
      </c>
      <c r="F4721">
        <v>92.454599999999999</v>
      </c>
      <c r="G4721">
        <v>84.58</v>
      </c>
      <c r="H4721">
        <v>1141.73</v>
      </c>
      <c r="I4721">
        <v>1.2781</v>
      </c>
      <c r="J4721">
        <v>6.13</v>
      </c>
      <c r="K4721">
        <v>506.20100000000002</v>
      </c>
      <c r="L4721" t="str">
        <v>#N/A N/A</v>
      </c>
      <c r="M4721" t="str">
        <v>#N/A N/A</v>
      </c>
      <c r="N4721">
        <v>1251.3900000000001</v>
      </c>
      <c r="O4721">
        <v>3.657</v>
      </c>
      <c r="P4721">
        <v>19.8</v>
      </c>
      <c r="Q4721">
        <v>4.8</v>
      </c>
      <c r="R4721">
        <v>1.45</v>
      </c>
      <c r="S4721">
        <v>1.84</v>
      </c>
      <c r="T4721">
        <v>1.87</v>
      </c>
      <c r="U4721">
        <v>1120</v>
      </c>
      <c r="V4721">
        <v>1652.32</v>
      </c>
      <c r="W4721">
        <v>3504.26</v>
      </c>
      <c r="X4721">
        <v>9051.23</v>
      </c>
      <c r="Y4721">
        <v>1830.35</v>
      </c>
      <c r="Z4721">
        <v>14472.9</v>
      </c>
    </row>
    <row r="4722" spans="2:26" x14ac:dyDescent="0.25">
      <c r="B4722">
        <v>41463</v>
      </c>
      <c r="C4722">
        <v>349.28</v>
      </c>
      <c r="D4722">
        <v>5.2050999999999998</v>
      </c>
      <c r="E4722">
        <v>97.31</v>
      </c>
      <c r="F4722">
        <v>92.404300000000006</v>
      </c>
      <c r="G4722">
        <v>84.192999999999998</v>
      </c>
      <c r="H4722">
        <v>1152.17</v>
      </c>
      <c r="I4722">
        <v>1.2869999999999999</v>
      </c>
      <c r="J4722">
        <v>6.1334999999999997</v>
      </c>
      <c r="K4722">
        <v>505.82709999999997</v>
      </c>
      <c r="L4722" t="str">
        <v>#N/A N/A</v>
      </c>
      <c r="M4722" t="str">
        <v>#N/A N/A</v>
      </c>
      <c r="N4722">
        <v>1236.98</v>
      </c>
      <c r="O4722">
        <v>3.7410000000000001</v>
      </c>
      <c r="P4722">
        <v>19.8</v>
      </c>
      <c r="Q4722">
        <v>4.8600000000000003</v>
      </c>
      <c r="R4722">
        <v>1.47</v>
      </c>
      <c r="S4722">
        <v>1.87</v>
      </c>
      <c r="T4722">
        <v>1.89</v>
      </c>
      <c r="U4722">
        <v>1115</v>
      </c>
      <c r="V4722">
        <v>1640.46</v>
      </c>
      <c r="W4722">
        <v>3484.83</v>
      </c>
      <c r="X4722">
        <v>9063.2999999999993</v>
      </c>
      <c r="Y4722">
        <v>1816.85</v>
      </c>
      <c r="Z4722">
        <v>14109.34</v>
      </c>
    </row>
    <row r="4723" spans="2:26" x14ac:dyDescent="0.25">
      <c r="B4723">
        <v>41462</v>
      </c>
      <c r="C4723">
        <v>336.04</v>
      </c>
      <c r="D4723">
        <v>5.1252000000000004</v>
      </c>
      <c r="E4723">
        <v>97.31</v>
      </c>
      <c r="F4723">
        <v>92.251499999999993</v>
      </c>
      <c r="G4723">
        <v>84.448999999999998</v>
      </c>
      <c r="H4723">
        <v>1142.45</v>
      </c>
      <c r="I4723">
        <v>1.2828999999999999</v>
      </c>
      <c r="J4723">
        <v>6.1307999999999998</v>
      </c>
      <c r="K4723">
        <v>507.08049999999997</v>
      </c>
      <c r="L4723" t="str">
        <v>#N/A N/A</v>
      </c>
      <c r="M4723" t="str">
        <v>#N/A N/A</v>
      </c>
      <c r="N4723">
        <v>1223.1400000000001</v>
      </c>
      <c r="O4723">
        <v>3.617</v>
      </c>
      <c r="P4723">
        <v>19.8</v>
      </c>
      <c r="Q4723">
        <v>4.76</v>
      </c>
      <c r="R4723">
        <v>1.49</v>
      </c>
      <c r="S4723">
        <v>1.89</v>
      </c>
      <c r="T4723">
        <v>1.87</v>
      </c>
      <c r="U4723">
        <v>1099</v>
      </c>
      <c r="V4723">
        <v>1631.89</v>
      </c>
      <c r="W4723">
        <v>3479.38</v>
      </c>
      <c r="X4723">
        <v>9209.34</v>
      </c>
      <c r="Y4723">
        <v>1833.31</v>
      </c>
      <c r="Z4723">
        <v>14309.97</v>
      </c>
    </row>
    <row r="4724" spans="2:26" x14ac:dyDescent="0.25">
      <c r="B4724">
        <v>41461</v>
      </c>
      <c r="C4724">
        <v>336.04</v>
      </c>
      <c r="D4724">
        <v>5.1252000000000004</v>
      </c>
      <c r="E4724">
        <v>97.31</v>
      </c>
      <c r="F4724">
        <v>92.251499999999993</v>
      </c>
      <c r="G4724">
        <v>84.448999999999998</v>
      </c>
      <c r="H4724">
        <v>1142.45</v>
      </c>
      <c r="I4724">
        <v>1.2828999999999999</v>
      </c>
      <c r="J4724">
        <v>6.1307999999999998</v>
      </c>
      <c r="K4724">
        <v>507.08049999999997</v>
      </c>
      <c r="L4724" t="str">
        <v>#N/A N/A</v>
      </c>
      <c r="M4724" t="str">
        <v>#N/A N/A</v>
      </c>
      <c r="N4724">
        <v>1223.1400000000001</v>
      </c>
      <c r="O4724">
        <v>3.617</v>
      </c>
      <c r="P4724">
        <v>19.8</v>
      </c>
      <c r="Q4724">
        <v>4.76</v>
      </c>
      <c r="R4724">
        <v>1.49</v>
      </c>
      <c r="S4724">
        <v>1.89</v>
      </c>
      <c r="T4724">
        <v>1.87</v>
      </c>
      <c r="U4724">
        <v>1099</v>
      </c>
      <c r="V4724">
        <v>1631.89</v>
      </c>
      <c r="W4724">
        <v>3479.38</v>
      </c>
      <c r="X4724">
        <v>9209.34</v>
      </c>
      <c r="Y4724">
        <v>1833.31</v>
      </c>
      <c r="Z4724">
        <v>14309.97</v>
      </c>
    </row>
    <row r="4725" spans="2:26" x14ac:dyDescent="0.25">
      <c r="B4725">
        <v>41460</v>
      </c>
      <c r="C4725">
        <v>336.04</v>
      </c>
      <c r="D4725">
        <v>5.1252000000000004</v>
      </c>
      <c r="E4725">
        <v>97.31</v>
      </c>
      <c r="F4725">
        <v>92.251499999999993</v>
      </c>
      <c r="G4725">
        <v>84.448999999999998</v>
      </c>
      <c r="H4725">
        <v>1142.45</v>
      </c>
      <c r="I4725">
        <v>1.2828999999999999</v>
      </c>
      <c r="J4725">
        <v>6.1307999999999998</v>
      </c>
      <c r="K4725">
        <v>507.08049999999997</v>
      </c>
      <c r="L4725" t="str">
        <v>#N/A N/A</v>
      </c>
      <c r="M4725" t="str">
        <v>#N/A N/A</v>
      </c>
      <c r="N4725">
        <v>1223.1400000000001</v>
      </c>
      <c r="O4725">
        <v>3.617</v>
      </c>
      <c r="P4725">
        <v>19.8</v>
      </c>
      <c r="Q4725">
        <v>4.76</v>
      </c>
      <c r="R4725">
        <v>1.49</v>
      </c>
      <c r="S4725">
        <v>1.89</v>
      </c>
      <c r="T4725">
        <v>1.87</v>
      </c>
      <c r="U4725">
        <v>1099</v>
      </c>
      <c r="V4725">
        <v>1631.89</v>
      </c>
      <c r="W4725">
        <v>3479.38</v>
      </c>
      <c r="X4725">
        <v>9209.34</v>
      </c>
      <c r="Y4725">
        <v>1833.31</v>
      </c>
      <c r="Z4725">
        <v>14309.97</v>
      </c>
    </row>
    <row r="4726" spans="2:26" x14ac:dyDescent="0.25">
      <c r="B4726">
        <v>41459</v>
      </c>
      <c r="C4726">
        <v>346.53</v>
      </c>
      <c r="D4726">
        <v>5.2256999999999998</v>
      </c>
      <c r="E4726">
        <v>97.34</v>
      </c>
      <c r="F4726">
        <v>92.168599999999998</v>
      </c>
      <c r="G4726">
        <v>83.230999999999995</v>
      </c>
      <c r="H4726">
        <v>1138.5</v>
      </c>
      <c r="I4726">
        <v>1.2914000000000001</v>
      </c>
      <c r="J4726">
        <v>6.1269</v>
      </c>
      <c r="K4726">
        <v>506.6789</v>
      </c>
      <c r="L4726" t="str">
        <v>#N/A N/A</v>
      </c>
      <c r="M4726" t="str">
        <v>#N/A N/A</v>
      </c>
      <c r="N4726">
        <v>1249.8900000000001</v>
      </c>
      <c r="O4726">
        <v>3.69</v>
      </c>
      <c r="P4726">
        <v>19.8</v>
      </c>
      <c r="Q4726">
        <v>4.8600000000000003</v>
      </c>
      <c r="R4726">
        <v>1.5</v>
      </c>
      <c r="S4726">
        <v>1.91</v>
      </c>
      <c r="T4726">
        <v>1.88</v>
      </c>
      <c r="U4726">
        <v>1103</v>
      </c>
      <c r="V4726">
        <v>1615.41</v>
      </c>
      <c r="W4726">
        <v>3443.67</v>
      </c>
      <c r="X4726">
        <v>9024.01</v>
      </c>
      <c r="Y4726">
        <v>1839.14</v>
      </c>
      <c r="Z4726">
        <v>14018.93</v>
      </c>
    </row>
    <row r="4727" spans="2:26" x14ac:dyDescent="0.25">
      <c r="B4727">
        <v>41458</v>
      </c>
      <c r="C4727">
        <v>346.53</v>
      </c>
      <c r="D4727">
        <v>5.2295999999999996</v>
      </c>
      <c r="E4727">
        <v>97.34</v>
      </c>
      <c r="F4727">
        <v>92.173400000000001</v>
      </c>
      <c r="G4727">
        <v>83.230999999999995</v>
      </c>
      <c r="H4727">
        <v>1143.7</v>
      </c>
      <c r="I4727">
        <v>1.3008999999999999</v>
      </c>
      <c r="J4727">
        <v>6.1303999999999998</v>
      </c>
      <c r="K4727">
        <v>503.77350000000001</v>
      </c>
      <c r="L4727" t="str">
        <v>#N/A N/A</v>
      </c>
      <c r="M4727" t="str">
        <v>#N/A N/A</v>
      </c>
      <c r="N4727">
        <v>1252.8800000000001</v>
      </c>
      <c r="O4727">
        <v>3.69</v>
      </c>
      <c r="P4727">
        <v>19.8</v>
      </c>
      <c r="Q4727">
        <v>4.8600000000000003</v>
      </c>
      <c r="R4727">
        <v>1.5</v>
      </c>
      <c r="S4727">
        <v>1.91</v>
      </c>
      <c r="T4727">
        <v>1.88</v>
      </c>
      <c r="U4727">
        <v>1133</v>
      </c>
      <c r="V4727">
        <v>1615.41</v>
      </c>
      <c r="W4727">
        <v>3443.67</v>
      </c>
      <c r="X4727">
        <v>8900.25</v>
      </c>
      <c r="Y4727">
        <v>1824.66</v>
      </c>
      <c r="Z4727">
        <v>14055.56</v>
      </c>
    </row>
    <row r="4728" spans="2:26" x14ac:dyDescent="0.25">
      <c r="B4728">
        <v>41457</v>
      </c>
      <c r="C4728">
        <v>341.32</v>
      </c>
      <c r="D4728">
        <v>5.2167000000000003</v>
      </c>
      <c r="E4728">
        <v>97.35</v>
      </c>
      <c r="F4728">
        <v>92.221199999999996</v>
      </c>
      <c r="G4728">
        <v>83.543999999999997</v>
      </c>
      <c r="H4728">
        <v>1134.05</v>
      </c>
      <c r="I4728">
        <v>1.2979000000000001</v>
      </c>
      <c r="J4728">
        <v>6.1336000000000004</v>
      </c>
      <c r="K4728">
        <v>504.3777</v>
      </c>
      <c r="L4728" t="str">
        <v>#N/A N/A</v>
      </c>
      <c r="M4728" t="str">
        <v>#N/A N/A</v>
      </c>
      <c r="N4728">
        <v>1243.43</v>
      </c>
      <c r="O4728">
        <v>3.6539999999999999</v>
      </c>
      <c r="P4728">
        <v>19.8</v>
      </c>
      <c r="Q4728">
        <v>4.8899999999999997</v>
      </c>
      <c r="R4728">
        <v>1.5</v>
      </c>
      <c r="S4728">
        <v>1.92</v>
      </c>
      <c r="T4728">
        <v>1.91</v>
      </c>
      <c r="U4728">
        <v>1170</v>
      </c>
      <c r="V4728">
        <v>1614.08</v>
      </c>
      <c r="W4728">
        <v>3433.4</v>
      </c>
      <c r="X4728">
        <v>9203.85</v>
      </c>
      <c r="Y4728">
        <v>1855.02</v>
      </c>
      <c r="Z4728">
        <v>14098.74</v>
      </c>
    </row>
    <row r="4729" spans="2:26" x14ac:dyDescent="0.25">
      <c r="B4729">
        <v>41456</v>
      </c>
      <c r="C4729">
        <v>347.6</v>
      </c>
      <c r="D4729">
        <v>5.2297000000000002</v>
      </c>
      <c r="E4729">
        <v>97.34</v>
      </c>
      <c r="F4729">
        <v>92.239699999999999</v>
      </c>
      <c r="G4729">
        <v>83.054000000000002</v>
      </c>
      <c r="H4729">
        <v>1132.3</v>
      </c>
      <c r="I4729">
        <v>1.3064</v>
      </c>
      <c r="J4729">
        <v>6.133</v>
      </c>
      <c r="K4729">
        <v>509.46420000000001</v>
      </c>
      <c r="L4729" t="str">
        <v>#N/A N/A</v>
      </c>
      <c r="M4729" t="str">
        <v>#N/A N/A</v>
      </c>
      <c r="N4729">
        <v>1252.52</v>
      </c>
      <c r="O4729">
        <v>3.577</v>
      </c>
      <c r="P4729">
        <v>19.8</v>
      </c>
      <c r="Q4729">
        <v>4.9000000000000004</v>
      </c>
      <c r="R4729">
        <v>1.52</v>
      </c>
      <c r="S4729">
        <v>1.94</v>
      </c>
      <c r="T4729">
        <v>1.91</v>
      </c>
      <c r="U4729">
        <v>1179</v>
      </c>
      <c r="V4729">
        <v>1614.96</v>
      </c>
      <c r="W4729">
        <v>3434.49</v>
      </c>
      <c r="X4729">
        <v>9311.44</v>
      </c>
      <c r="Y4729">
        <v>1855.73</v>
      </c>
      <c r="Z4729">
        <v>13852.5</v>
      </c>
    </row>
    <row r="4730" spans="2:26" x14ac:dyDescent="0.25">
      <c r="B4730">
        <v>41455</v>
      </c>
      <c r="C4730">
        <v>353.42</v>
      </c>
      <c r="D4730">
        <v>5.2492999999999999</v>
      </c>
      <c r="E4730">
        <v>97.33</v>
      </c>
      <c r="F4730">
        <v>92.212400000000002</v>
      </c>
      <c r="G4730">
        <v>83.135999999999996</v>
      </c>
      <c r="H4730">
        <v>1142.05</v>
      </c>
      <c r="I4730">
        <v>1.3009999999999999</v>
      </c>
      <c r="J4730">
        <v>6.1421000000000001</v>
      </c>
      <c r="K4730">
        <v>511.86309999999997</v>
      </c>
      <c r="L4730" t="str">
        <v>#N/A N/A</v>
      </c>
      <c r="M4730" t="str">
        <v>#N/A N/A</v>
      </c>
      <c r="N4730">
        <v>1234.53</v>
      </c>
      <c r="O4730">
        <v>3.5649999999999999</v>
      </c>
      <c r="P4730">
        <v>19.8</v>
      </c>
      <c r="Q4730">
        <v>4.92</v>
      </c>
      <c r="R4730">
        <v>1.52</v>
      </c>
      <c r="S4730">
        <v>1.97</v>
      </c>
      <c r="T4730">
        <v>1.94</v>
      </c>
      <c r="U4730">
        <v>1171</v>
      </c>
      <c r="V4730">
        <v>1606.28</v>
      </c>
      <c r="W4730">
        <v>3403.25</v>
      </c>
      <c r="X4730">
        <v>9311.44</v>
      </c>
      <c r="Y4730">
        <v>1863.32</v>
      </c>
      <c r="Z4730">
        <v>13677.32</v>
      </c>
    </row>
    <row r="4731" spans="2:26" x14ac:dyDescent="0.25">
      <c r="B4731">
        <v>41454</v>
      </c>
      <c r="C4731">
        <v>353.42</v>
      </c>
      <c r="D4731">
        <v>5.2492999999999999</v>
      </c>
      <c r="E4731">
        <v>97.33</v>
      </c>
      <c r="F4731">
        <v>92.212400000000002</v>
      </c>
      <c r="G4731">
        <v>83.135999999999996</v>
      </c>
      <c r="H4731">
        <v>1142.05</v>
      </c>
      <c r="I4731">
        <v>1.3009999999999999</v>
      </c>
      <c r="J4731">
        <v>6.1421000000000001</v>
      </c>
      <c r="K4731">
        <v>511.86309999999997</v>
      </c>
      <c r="L4731" t="str">
        <v>#N/A N/A</v>
      </c>
      <c r="M4731" t="str">
        <v>#N/A N/A</v>
      </c>
      <c r="N4731">
        <v>1234.53</v>
      </c>
      <c r="O4731">
        <v>3.5649999999999999</v>
      </c>
      <c r="P4731">
        <v>19.8</v>
      </c>
      <c r="Q4731">
        <v>4.92</v>
      </c>
      <c r="R4731">
        <v>1.52</v>
      </c>
      <c r="S4731">
        <v>1.97</v>
      </c>
      <c r="T4731">
        <v>1.94</v>
      </c>
      <c r="U4731">
        <v>1171</v>
      </c>
      <c r="V4731">
        <v>1606.28</v>
      </c>
      <c r="W4731">
        <v>3403.25</v>
      </c>
      <c r="X4731">
        <v>9311.44</v>
      </c>
      <c r="Y4731">
        <v>1863.32</v>
      </c>
      <c r="Z4731">
        <v>13677.32</v>
      </c>
    </row>
    <row r="4732" spans="2:26" x14ac:dyDescent="0.25">
      <c r="B4732">
        <v>41453</v>
      </c>
      <c r="C4732">
        <v>353.42</v>
      </c>
      <c r="D4732">
        <v>5.2492999999999999</v>
      </c>
      <c r="E4732">
        <v>97.33</v>
      </c>
      <c r="F4732">
        <v>92.212400000000002</v>
      </c>
      <c r="G4732">
        <v>83.135999999999996</v>
      </c>
      <c r="H4732">
        <v>1142.05</v>
      </c>
      <c r="I4732">
        <v>1.3009999999999999</v>
      </c>
      <c r="J4732">
        <v>6.1421000000000001</v>
      </c>
      <c r="K4732">
        <v>511.86309999999997</v>
      </c>
      <c r="L4732" t="str">
        <v>#N/A N/A</v>
      </c>
      <c r="M4732" t="str">
        <v>#N/A N/A</v>
      </c>
      <c r="N4732">
        <v>1234.53</v>
      </c>
      <c r="O4732">
        <v>3.5649999999999999</v>
      </c>
      <c r="P4732">
        <v>19.8</v>
      </c>
      <c r="Q4732">
        <v>4.92</v>
      </c>
      <c r="R4732">
        <v>1.52</v>
      </c>
      <c r="S4732">
        <v>1.97</v>
      </c>
      <c r="T4732">
        <v>1.94</v>
      </c>
      <c r="U4732">
        <v>1171</v>
      </c>
      <c r="V4732">
        <v>1606.28</v>
      </c>
      <c r="W4732">
        <v>3403.25</v>
      </c>
      <c r="X4732">
        <v>9311.44</v>
      </c>
      <c r="Y4732">
        <v>1863.32</v>
      </c>
      <c r="Z4732">
        <v>13677.32</v>
      </c>
    </row>
    <row r="4733" spans="2:26" x14ac:dyDescent="0.25">
      <c r="B4733">
        <v>41452</v>
      </c>
      <c r="C4733">
        <v>360.34</v>
      </c>
      <c r="D4733">
        <v>5.3247</v>
      </c>
      <c r="E4733">
        <v>97.38</v>
      </c>
      <c r="F4733">
        <v>92.1691</v>
      </c>
      <c r="G4733">
        <v>82.902000000000001</v>
      </c>
      <c r="H4733">
        <v>1149.68</v>
      </c>
      <c r="I4733">
        <v>1.3038000000000001</v>
      </c>
      <c r="J4733">
        <v>6.149</v>
      </c>
      <c r="K4733">
        <v>521.47199999999998</v>
      </c>
      <c r="L4733" t="str">
        <v>#N/A N/A</v>
      </c>
      <c r="M4733" t="str">
        <v>#N/A N/A</v>
      </c>
      <c r="N4733">
        <v>1200.67</v>
      </c>
      <c r="O4733">
        <v>3.5819999999999999</v>
      </c>
      <c r="P4733">
        <v>19.8</v>
      </c>
      <c r="Q4733">
        <v>5</v>
      </c>
      <c r="R4733">
        <v>1.53</v>
      </c>
      <c r="S4733">
        <v>1.99</v>
      </c>
      <c r="T4733">
        <v>1.96</v>
      </c>
      <c r="U4733">
        <v>1151</v>
      </c>
      <c r="V4733">
        <v>1613.2</v>
      </c>
      <c r="W4733">
        <v>3401.86</v>
      </c>
      <c r="X4733">
        <v>9158.61</v>
      </c>
      <c r="Y4733">
        <v>1834.7</v>
      </c>
      <c r="Z4733">
        <v>13213.55</v>
      </c>
    </row>
    <row r="4734" spans="2:26" x14ac:dyDescent="0.25">
      <c r="B4734">
        <v>41451</v>
      </c>
      <c r="C4734">
        <v>369.98</v>
      </c>
      <c r="D4734">
        <v>5.3970000000000002</v>
      </c>
      <c r="E4734">
        <v>97.43</v>
      </c>
      <c r="F4734">
        <v>92.119600000000005</v>
      </c>
      <c r="G4734">
        <v>82.977000000000004</v>
      </c>
      <c r="H4734">
        <v>1154.4000000000001</v>
      </c>
      <c r="I4734">
        <v>1.3011999999999999</v>
      </c>
      <c r="J4734">
        <v>6.1458000000000004</v>
      </c>
      <c r="K4734">
        <v>527.97749999999996</v>
      </c>
      <c r="L4734" t="str">
        <v>#N/A N/A</v>
      </c>
      <c r="M4734" t="str">
        <v>#N/A N/A</v>
      </c>
      <c r="N4734">
        <v>1226.5899999999999</v>
      </c>
      <c r="O4734">
        <v>3.7069999999999999</v>
      </c>
      <c r="P4734">
        <v>19.8</v>
      </c>
      <c r="Q4734">
        <v>5.0599999999999996</v>
      </c>
      <c r="R4734">
        <v>1.53</v>
      </c>
      <c r="S4734">
        <v>2</v>
      </c>
      <c r="T4734">
        <v>1.95</v>
      </c>
      <c r="U4734">
        <v>1125</v>
      </c>
      <c r="V4734">
        <v>1603.26</v>
      </c>
      <c r="W4734">
        <v>3376.22</v>
      </c>
      <c r="X4734">
        <v>9164.64</v>
      </c>
      <c r="Y4734">
        <v>1783.45</v>
      </c>
      <c r="Z4734">
        <v>12834.01</v>
      </c>
    </row>
    <row r="4735" spans="2:26" x14ac:dyDescent="0.25">
      <c r="B4735">
        <v>41450</v>
      </c>
      <c r="C4735">
        <v>381.92</v>
      </c>
      <c r="D4735">
        <v>5.4455</v>
      </c>
      <c r="E4735">
        <v>97.51</v>
      </c>
      <c r="F4735">
        <v>92.075999999999993</v>
      </c>
      <c r="G4735">
        <v>82.581000000000003</v>
      </c>
      <c r="H4735">
        <v>1159.57</v>
      </c>
      <c r="I4735">
        <v>1.3077000000000001</v>
      </c>
      <c r="J4735">
        <v>6.1466000000000003</v>
      </c>
      <c r="K4735">
        <v>520.89869999999996</v>
      </c>
      <c r="L4735" t="str">
        <v>#N/A N/A</v>
      </c>
      <c r="M4735" t="str">
        <v>#N/A N/A</v>
      </c>
      <c r="N4735">
        <v>1277.6500000000001</v>
      </c>
      <c r="O4735">
        <v>3.6469999999999998</v>
      </c>
      <c r="P4735">
        <v>19.8</v>
      </c>
      <c r="Q4735">
        <v>5.0999999999999996</v>
      </c>
      <c r="R4735">
        <v>1.55</v>
      </c>
      <c r="S4735">
        <v>2.0299999999999998</v>
      </c>
      <c r="T4735">
        <v>1.94</v>
      </c>
      <c r="U4735">
        <v>1090</v>
      </c>
      <c r="V4735">
        <v>1588.03</v>
      </c>
      <c r="W4735">
        <v>3347.89</v>
      </c>
      <c r="X4735">
        <v>8871.2800000000007</v>
      </c>
      <c r="Y4735">
        <v>1780.63</v>
      </c>
      <c r="Z4735">
        <v>12969.34</v>
      </c>
    </row>
    <row r="4736" spans="2:26" x14ac:dyDescent="0.25">
      <c r="B4736">
        <v>41449</v>
      </c>
      <c r="C4736">
        <v>395.32</v>
      </c>
      <c r="D4736">
        <v>5.4150999999999998</v>
      </c>
      <c r="E4736">
        <v>97.61</v>
      </c>
      <c r="F4736">
        <v>92.229399999999998</v>
      </c>
      <c r="G4736">
        <v>82.424999999999997</v>
      </c>
      <c r="H4736">
        <v>1161.28</v>
      </c>
      <c r="I4736">
        <v>1.3120000000000001</v>
      </c>
      <c r="J4736">
        <v>6.141</v>
      </c>
      <c r="K4736">
        <v>521.17499999999995</v>
      </c>
      <c r="L4736" t="str">
        <v>#N/A N/A</v>
      </c>
      <c r="M4736" t="str">
        <v>#N/A N/A</v>
      </c>
      <c r="N4736">
        <v>1282.3900000000001</v>
      </c>
      <c r="O4736">
        <v>3.7389999999999999</v>
      </c>
      <c r="P4736">
        <v>19.8</v>
      </c>
      <c r="Q4736">
        <v>5.09</v>
      </c>
      <c r="R4736">
        <v>1.53</v>
      </c>
      <c r="S4736">
        <v>2.0099999999999998</v>
      </c>
      <c r="T4736">
        <v>1.94</v>
      </c>
      <c r="U4736">
        <v>1062</v>
      </c>
      <c r="V4736">
        <v>1573.09</v>
      </c>
      <c r="W4736">
        <v>3320.76</v>
      </c>
      <c r="X4736">
        <v>8938.6299999999992</v>
      </c>
      <c r="Y4736">
        <v>1799.01</v>
      </c>
      <c r="Z4736">
        <v>13062.78</v>
      </c>
    </row>
    <row r="4737" spans="2:26" x14ac:dyDescent="0.25">
      <c r="B4737">
        <v>41448</v>
      </c>
      <c r="C4737">
        <v>369.58</v>
      </c>
      <c r="D4737">
        <v>5.2023999999999999</v>
      </c>
      <c r="E4737">
        <v>97.67</v>
      </c>
      <c r="F4737">
        <v>92.469800000000006</v>
      </c>
      <c r="G4737">
        <v>82.317999999999998</v>
      </c>
      <c r="H4737">
        <v>1153.75</v>
      </c>
      <c r="I4737">
        <v>1.3122</v>
      </c>
      <c r="J4737">
        <v>6.1319999999999997</v>
      </c>
      <c r="K4737">
        <v>514.97360000000003</v>
      </c>
      <c r="L4737" t="str">
        <v>#N/A N/A</v>
      </c>
      <c r="M4737" t="str">
        <v>#N/A N/A</v>
      </c>
      <c r="N4737">
        <v>1296.42</v>
      </c>
      <c r="O4737">
        <v>3.7709999999999999</v>
      </c>
      <c r="P4737">
        <v>19.8</v>
      </c>
      <c r="Q4737">
        <v>4.8600000000000003</v>
      </c>
      <c r="R4737">
        <v>1.5</v>
      </c>
      <c r="S4737">
        <v>1.98</v>
      </c>
      <c r="T4737">
        <v>1.84</v>
      </c>
      <c r="U4737">
        <v>1027</v>
      </c>
      <c r="V4737">
        <v>1592.43</v>
      </c>
      <c r="W4737">
        <v>3357.25</v>
      </c>
      <c r="X4737">
        <v>9237.4699999999993</v>
      </c>
      <c r="Y4737">
        <v>1822.83</v>
      </c>
      <c r="Z4737">
        <v>13230.13</v>
      </c>
    </row>
    <row r="4738" spans="2:26" x14ac:dyDescent="0.25">
      <c r="B4738">
        <v>41447</v>
      </c>
      <c r="C4738">
        <v>369.58</v>
      </c>
      <c r="D4738">
        <v>5.2023999999999999</v>
      </c>
      <c r="E4738">
        <v>97.67</v>
      </c>
      <c r="F4738">
        <v>92.469800000000006</v>
      </c>
      <c r="G4738">
        <v>82.317999999999998</v>
      </c>
      <c r="H4738">
        <v>1153.75</v>
      </c>
      <c r="I4738">
        <v>1.3122</v>
      </c>
      <c r="J4738">
        <v>6.1319999999999997</v>
      </c>
      <c r="K4738">
        <v>514.97360000000003</v>
      </c>
      <c r="L4738" t="str">
        <v>#N/A N/A</v>
      </c>
      <c r="M4738" t="str">
        <v>#N/A N/A</v>
      </c>
      <c r="N4738">
        <v>1296.42</v>
      </c>
      <c r="O4738">
        <v>3.7709999999999999</v>
      </c>
      <c r="P4738">
        <v>19.8</v>
      </c>
      <c r="Q4738">
        <v>4.8600000000000003</v>
      </c>
      <c r="R4738">
        <v>1.5</v>
      </c>
      <c r="S4738">
        <v>1.98</v>
      </c>
      <c r="T4738">
        <v>1.84</v>
      </c>
      <c r="U4738">
        <v>1027</v>
      </c>
      <c r="V4738">
        <v>1592.43</v>
      </c>
      <c r="W4738">
        <v>3357.25</v>
      </c>
      <c r="X4738">
        <v>9237.4699999999993</v>
      </c>
      <c r="Y4738">
        <v>1822.83</v>
      </c>
      <c r="Z4738">
        <v>13230.13</v>
      </c>
    </row>
    <row r="4739" spans="2:26" x14ac:dyDescent="0.25">
      <c r="B4739">
        <v>41446</v>
      </c>
      <c r="C4739">
        <v>369.58</v>
      </c>
      <c r="D4739">
        <v>5.2023999999999999</v>
      </c>
      <c r="E4739">
        <v>97.67</v>
      </c>
      <c r="F4739">
        <v>92.469800000000006</v>
      </c>
      <c r="G4739">
        <v>82.317999999999998</v>
      </c>
      <c r="H4739">
        <v>1153.75</v>
      </c>
      <c r="I4739">
        <v>1.3122</v>
      </c>
      <c r="J4739">
        <v>6.1319999999999997</v>
      </c>
      <c r="K4739">
        <v>514.97360000000003</v>
      </c>
      <c r="L4739" t="str">
        <v>#N/A N/A</v>
      </c>
      <c r="M4739" t="str">
        <v>#N/A N/A</v>
      </c>
      <c r="N4739">
        <v>1296.42</v>
      </c>
      <c r="O4739">
        <v>3.7709999999999999</v>
      </c>
      <c r="P4739">
        <v>19.8</v>
      </c>
      <c r="Q4739">
        <v>4.8600000000000003</v>
      </c>
      <c r="R4739">
        <v>1.5</v>
      </c>
      <c r="S4739">
        <v>1.98</v>
      </c>
      <c r="T4739">
        <v>1.84</v>
      </c>
      <c r="U4739">
        <v>1027</v>
      </c>
      <c r="V4739">
        <v>1592.43</v>
      </c>
      <c r="W4739">
        <v>3357.25</v>
      </c>
      <c r="X4739">
        <v>9237.4699999999993</v>
      </c>
      <c r="Y4739">
        <v>1822.83</v>
      </c>
      <c r="Z4739">
        <v>13230.13</v>
      </c>
    </row>
    <row r="4740" spans="2:26" x14ac:dyDescent="0.25">
      <c r="B4740">
        <v>41445</v>
      </c>
      <c r="C4740">
        <v>366.76</v>
      </c>
      <c r="D4740">
        <v>5.2164999999999999</v>
      </c>
      <c r="E4740">
        <v>97.73</v>
      </c>
      <c r="F4740">
        <v>92.550399999999996</v>
      </c>
      <c r="G4740">
        <v>81.915000000000006</v>
      </c>
      <c r="H4740">
        <v>1145.57</v>
      </c>
      <c r="I4740">
        <v>1.3220000000000001</v>
      </c>
      <c r="J4740">
        <v>6.1276000000000002</v>
      </c>
      <c r="K4740">
        <v>510.93290000000002</v>
      </c>
      <c r="L4740" t="str">
        <v>#N/A N/A</v>
      </c>
      <c r="M4740" t="str">
        <v>#N/A N/A</v>
      </c>
      <c r="N4740">
        <v>1284.97</v>
      </c>
      <c r="O4740">
        <v>3.8769999999999998</v>
      </c>
      <c r="P4740">
        <v>19.8</v>
      </c>
      <c r="Q4740">
        <v>4.8899999999999997</v>
      </c>
      <c r="R4740">
        <v>1.5</v>
      </c>
      <c r="S4740">
        <v>2</v>
      </c>
      <c r="T4740">
        <v>1.79</v>
      </c>
      <c r="U4740">
        <v>1012</v>
      </c>
      <c r="V4740">
        <v>1588.19</v>
      </c>
      <c r="W4740">
        <v>3364.64</v>
      </c>
      <c r="X4740">
        <v>9265.2999999999993</v>
      </c>
      <c r="Y4740">
        <v>1850.49</v>
      </c>
      <c r="Z4740">
        <v>13014.58</v>
      </c>
    </row>
    <row r="4741" spans="2:26" x14ac:dyDescent="0.25">
      <c r="B4741">
        <v>41444</v>
      </c>
      <c r="C4741">
        <v>337.68</v>
      </c>
      <c r="D4741">
        <v>4.9695999999999998</v>
      </c>
      <c r="E4741">
        <v>97.85</v>
      </c>
      <c r="F4741">
        <v>92.687399999999997</v>
      </c>
      <c r="G4741">
        <v>81.427999999999997</v>
      </c>
      <c r="H4741">
        <v>1130.7</v>
      </c>
      <c r="I4741">
        <v>1.3294999999999999</v>
      </c>
      <c r="J4741">
        <v>6.13</v>
      </c>
      <c r="K4741">
        <v>509.8288</v>
      </c>
      <c r="L4741" t="str">
        <v>#N/A N/A</v>
      </c>
      <c r="M4741" t="str">
        <v>#N/A N/A</v>
      </c>
      <c r="N4741">
        <v>1351.31</v>
      </c>
      <c r="O4741">
        <v>3.9630000000000001</v>
      </c>
      <c r="P4741">
        <v>19.8</v>
      </c>
      <c r="Q4741">
        <v>4.62</v>
      </c>
      <c r="R4741">
        <v>1.45</v>
      </c>
      <c r="S4741">
        <v>1.94</v>
      </c>
      <c r="T4741">
        <v>1.76</v>
      </c>
      <c r="U4741">
        <v>995</v>
      </c>
      <c r="V4741">
        <v>1628.93</v>
      </c>
      <c r="W4741">
        <v>3443.2</v>
      </c>
      <c r="X4741">
        <v>9584.5400000000009</v>
      </c>
      <c r="Y4741">
        <v>1888.31</v>
      </c>
      <c r="Z4741">
        <v>13245.22</v>
      </c>
    </row>
    <row r="4742" spans="2:26" x14ac:dyDescent="0.25">
      <c r="B4742">
        <v>41443</v>
      </c>
      <c r="C4742">
        <v>338.32</v>
      </c>
      <c r="D4742">
        <v>5.0518999999999998</v>
      </c>
      <c r="E4742">
        <v>97.85</v>
      </c>
      <c r="F4742">
        <v>92.663899999999998</v>
      </c>
      <c r="G4742">
        <v>80.611999999999995</v>
      </c>
      <c r="H4742">
        <v>1131</v>
      </c>
      <c r="I4742">
        <v>1.3391999999999999</v>
      </c>
      <c r="J4742">
        <v>6.1280000000000001</v>
      </c>
      <c r="K4742">
        <v>518.93110000000001</v>
      </c>
      <c r="L4742" t="str">
        <v>#N/A N/A</v>
      </c>
      <c r="M4742" t="str">
        <v>#N/A N/A</v>
      </c>
      <c r="N4742">
        <v>1367.67</v>
      </c>
      <c r="O4742">
        <v>3.9049999999999998</v>
      </c>
      <c r="P4742">
        <v>19.8</v>
      </c>
      <c r="Q4742">
        <v>4.74</v>
      </c>
      <c r="R4742">
        <v>1.44</v>
      </c>
      <c r="S4742">
        <v>1.93</v>
      </c>
      <c r="T4742">
        <v>1.78</v>
      </c>
      <c r="U4742">
        <v>962</v>
      </c>
      <c r="V4742">
        <v>1651.81</v>
      </c>
      <c r="W4742">
        <v>3482.18</v>
      </c>
      <c r="X4742">
        <v>9733.5400000000009</v>
      </c>
      <c r="Y4742">
        <v>1900.62</v>
      </c>
      <c r="Z4742">
        <v>13007.28</v>
      </c>
    </row>
    <row r="4743" spans="2:26" x14ac:dyDescent="0.25">
      <c r="B4743">
        <v>41442</v>
      </c>
      <c r="C4743">
        <v>329.2</v>
      </c>
      <c r="D4743">
        <v>5.0655999999999999</v>
      </c>
      <c r="E4743">
        <v>97.83</v>
      </c>
      <c r="F4743">
        <v>92.6584</v>
      </c>
      <c r="G4743">
        <v>80.787000000000006</v>
      </c>
      <c r="H4743">
        <v>1126.23</v>
      </c>
      <c r="I4743">
        <v>1.3367</v>
      </c>
      <c r="J4743">
        <v>6.1246</v>
      </c>
      <c r="K4743">
        <v>519.86829999999998</v>
      </c>
      <c r="L4743" t="str">
        <v>#N/A N/A</v>
      </c>
      <c r="M4743" t="str">
        <v>#N/A N/A</v>
      </c>
      <c r="N4743">
        <v>1385.27</v>
      </c>
      <c r="O4743">
        <v>3.875</v>
      </c>
      <c r="P4743">
        <v>19.8</v>
      </c>
      <c r="Q4743">
        <v>4.76</v>
      </c>
      <c r="R4743">
        <v>1.43</v>
      </c>
      <c r="S4743">
        <v>1.92</v>
      </c>
      <c r="T4743">
        <v>1.77</v>
      </c>
      <c r="U4743">
        <v>925</v>
      </c>
      <c r="V4743">
        <v>1639.04</v>
      </c>
      <c r="W4743">
        <v>3452.13</v>
      </c>
      <c r="X4743">
        <v>9744.48</v>
      </c>
      <c r="Y4743">
        <v>1883.1</v>
      </c>
      <c r="Z4743">
        <v>13033.12</v>
      </c>
    </row>
    <row r="4744" spans="2:26" x14ac:dyDescent="0.25">
      <c r="B4744">
        <v>41441</v>
      </c>
      <c r="C4744">
        <v>329.9</v>
      </c>
      <c r="D4744">
        <v>5.1336000000000004</v>
      </c>
      <c r="E4744">
        <v>97.82</v>
      </c>
      <c r="F4744">
        <v>92.588800000000006</v>
      </c>
      <c r="G4744">
        <v>80.67</v>
      </c>
      <c r="H4744">
        <v>1126.4000000000001</v>
      </c>
      <c r="I4744">
        <v>1.3347</v>
      </c>
      <c r="J4744">
        <v>6.1315999999999997</v>
      </c>
      <c r="K4744">
        <v>524.89480000000003</v>
      </c>
      <c r="L4744" t="str">
        <v>#N/A N/A</v>
      </c>
      <c r="M4744" t="str">
        <v>#N/A N/A</v>
      </c>
      <c r="N4744">
        <v>1390.67</v>
      </c>
      <c r="O4744">
        <v>3.7330000000000001</v>
      </c>
      <c r="P4744">
        <v>19.8</v>
      </c>
      <c r="Q4744">
        <v>4.84</v>
      </c>
      <c r="R4744">
        <v>1.43</v>
      </c>
      <c r="S4744">
        <v>1.93</v>
      </c>
      <c r="T4744">
        <v>1.78</v>
      </c>
      <c r="U4744">
        <v>900</v>
      </c>
      <c r="V4744">
        <v>1626.73</v>
      </c>
      <c r="W4744">
        <v>3423.56</v>
      </c>
      <c r="X4744">
        <v>9667.42</v>
      </c>
      <c r="Y4744">
        <v>1889.24</v>
      </c>
      <c r="Z4744">
        <v>12686.52</v>
      </c>
    </row>
    <row r="4745" spans="2:26" x14ac:dyDescent="0.25">
      <c r="B4745">
        <v>41440</v>
      </c>
      <c r="C4745">
        <v>329.9</v>
      </c>
      <c r="D4745">
        <v>5.1336000000000004</v>
      </c>
      <c r="E4745">
        <v>97.82</v>
      </c>
      <c r="F4745">
        <v>92.588800000000006</v>
      </c>
      <c r="G4745">
        <v>80.67</v>
      </c>
      <c r="H4745">
        <v>1126.4000000000001</v>
      </c>
      <c r="I4745">
        <v>1.3347</v>
      </c>
      <c r="J4745">
        <v>6.1315999999999997</v>
      </c>
      <c r="K4745">
        <v>524.89480000000003</v>
      </c>
      <c r="L4745" t="str">
        <v>#N/A N/A</v>
      </c>
      <c r="M4745" t="str">
        <v>#N/A N/A</v>
      </c>
      <c r="N4745">
        <v>1390.67</v>
      </c>
      <c r="O4745">
        <v>3.7330000000000001</v>
      </c>
      <c r="P4745">
        <v>19.8</v>
      </c>
      <c r="Q4745">
        <v>4.84</v>
      </c>
      <c r="R4745">
        <v>1.43</v>
      </c>
      <c r="S4745">
        <v>1.93</v>
      </c>
      <c r="T4745">
        <v>1.78</v>
      </c>
      <c r="U4745">
        <v>900</v>
      </c>
      <c r="V4745">
        <v>1626.73</v>
      </c>
      <c r="W4745">
        <v>3423.56</v>
      </c>
      <c r="X4745">
        <v>9667.42</v>
      </c>
      <c r="Y4745">
        <v>1889.24</v>
      </c>
      <c r="Z4745">
        <v>12686.52</v>
      </c>
    </row>
    <row r="4746" spans="2:26" x14ac:dyDescent="0.25">
      <c r="B4746">
        <v>41439</v>
      </c>
      <c r="C4746">
        <v>329.9</v>
      </c>
      <c r="D4746">
        <v>5.1336000000000004</v>
      </c>
      <c r="E4746">
        <v>97.82</v>
      </c>
      <c r="F4746">
        <v>92.588800000000006</v>
      </c>
      <c r="G4746">
        <v>80.67</v>
      </c>
      <c r="H4746">
        <v>1126.4000000000001</v>
      </c>
      <c r="I4746">
        <v>1.3347</v>
      </c>
      <c r="J4746">
        <v>6.1315999999999997</v>
      </c>
      <c r="K4746">
        <v>524.89480000000003</v>
      </c>
      <c r="L4746" t="str">
        <v>#N/A N/A</v>
      </c>
      <c r="M4746" t="str">
        <v>#N/A N/A</v>
      </c>
      <c r="N4746">
        <v>1390.67</v>
      </c>
      <c r="O4746">
        <v>3.7330000000000001</v>
      </c>
      <c r="P4746">
        <v>19.8</v>
      </c>
      <c r="Q4746">
        <v>4.84</v>
      </c>
      <c r="R4746">
        <v>1.43</v>
      </c>
      <c r="S4746">
        <v>1.93</v>
      </c>
      <c r="T4746">
        <v>1.78</v>
      </c>
      <c r="U4746">
        <v>900</v>
      </c>
      <c r="V4746">
        <v>1626.73</v>
      </c>
      <c r="W4746">
        <v>3423.56</v>
      </c>
      <c r="X4746">
        <v>9667.42</v>
      </c>
      <c r="Y4746">
        <v>1889.24</v>
      </c>
      <c r="Z4746">
        <v>12686.52</v>
      </c>
    </row>
    <row r="4747" spans="2:26" x14ac:dyDescent="0.25">
      <c r="B4747">
        <v>41438</v>
      </c>
      <c r="C4747">
        <v>334.19</v>
      </c>
      <c r="D4747">
        <v>5.1764000000000001</v>
      </c>
      <c r="E4747">
        <v>97.82</v>
      </c>
      <c r="F4747">
        <v>92.526399999999995</v>
      </c>
      <c r="G4747">
        <v>80.751999999999995</v>
      </c>
      <c r="H4747">
        <v>1134.5</v>
      </c>
      <c r="I4747">
        <v>1.3374999999999999</v>
      </c>
      <c r="J4747">
        <v>6.1349999999999998</v>
      </c>
      <c r="K4747">
        <v>532.63099999999997</v>
      </c>
      <c r="L4747" t="str">
        <v>#N/A N/A</v>
      </c>
      <c r="M4747" t="str">
        <v>#N/A N/A</v>
      </c>
      <c r="N4747">
        <v>1386.15</v>
      </c>
      <c r="O4747">
        <v>3.8140000000000001</v>
      </c>
      <c r="P4747">
        <v>19.8</v>
      </c>
      <c r="Q4747">
        <v>4.88</v>
      </c>
      <c r="R4747">
        <v>1.43</v>
      </c>
      <c r="S4747">
        <v>1.93</v>
      </c>
      <c r="T4747">
        <v>1.77</v>
      </c>
      <c r="U4747">
        <v>873</v>
      </c>
      <c r="V4747">
        <v>1636.36</v>
      </c>
      <c r="W4747">
        <v>3445.37</v>
      </c>
      <c r="X4747">
        <v>9688.2999999999993</v>
      </c>
      <c r="Y4747">
        <v>1882.73</v>
      </c>
      <c r="Z4747">
        <v>12445.38</v>
      </c>
    </row>
    <row r="4748" spans="2:26" x14ac:dyDescent="0.25">
      <c r="B4748">
        <v>41437</v>
      </c>
      <c r="C4748">
        <v>343.9</v>
      </c>
      <c r="D4748">
        <v>5.1001000000000003</v>
      </c>
      <c r="E4748">
        <v>97.83</v>
      </c>
      <c r="F4748">
        <v>92.644999999999996</v>
      </c>
      <c r="G4748">
        <v>80.947000000000003</v>
      </c>
      <c r="H4748">
        <v>1133.6500000000001</v>
      </c>
      <c r="I4748">
        <v>1.3337000000000001</v>
      </c>
      <c r="J4748">
        <v>6.1340000000000003</v>
      </c>
      <c r="K4748">
        <v>525.50599999999997</v>
      </c>
      <c r="L4748" t="str">
        <v>#N/A N/A</v>
      </c>
      <c r="M4748" t="str">
        <v>#N/A N/A</v>
      </c>
      <c r="N4748">
        <v>1389.02</v>
      </c>
      <c r="O4748">
        <v>3.7770000000000001</v>
      </c>
      <c r="P4748">
        <v>19.8</v>
      </c>
      <c r="Q4748">
        <v>4.79</v>
      </c>
      <c r="R4748">
        <v>1.43</v>
      </c>
      <c r="S4748">
        <v>1.92</v>
      </c>
      <c r="T4748">
        <v>1.71</v>
      </c>
      <c r="U4748">
        <v>847</v>
      </c>
      <c r="V4748">
        <v>1612.52</v>
      </c>
      <c r="W4748">
        <v>3400.43</v>
      </c>
      <c r="X4748">
        <v>9959.74</v>
      </c>
      <c r="Y4748">
        <v>1909.91</v>
      </c>
      <c r="Z4748">
        <v>13289.32</v>
      </c>
    </row>
    <row r="4749" spans="2:26" x14ac:dyDescent="0.25">
      <c r="B4749">
        <v>41436</v>
      </c>
      <c r="C4749">
        <v>350.28</v>
      </c>
      <c r="D4749">
        <v>5.1237000000000004</v>
      </c>
      <c r="E4749">
        <v>97.82</v>
      </c>
      <c r="F4749">
        <v>92.6648</v>
      </c>
      <c r="G4749">
        <v>81.113</v>
      </c>
      <c r="H4749">
        <v>1133.95</v>
      </c>
      <c r="I4749">
        <v>1.3312999999999999</v>
      </c>
      <c r="J4749">
        <v>6.1340000000000003</v>
      </c>
      <c r="K4749">
        <v>531.3954</v>
      </c>
      <c r="L4749" t="str">
        <v>#N/A N/A</v>
      </c>
      <c r="M4749" t="str">
        <v>#N/A N/A</v>
      </c>
      <c r="N4749">
        <v>1378.33</v>
      </c>
      <c r="O4749">
        <v>3.7240000000000002</v>
      </c>
      <c r="P4749">
        <v>19.8</v>
      </c>
      <c r="Q4749">
        <v>4.8499999999999996</v>
      </c>
      <c r="R4749">
        <v>1.43</v>
      </c>
      <c r="S4749">
        <v>1.92</v>
      </c>
      <c r="T4749">
        <v>1.7</v>
      </c>
      <c r="U4749">
        <v>825</v>
      </c>
      <c r="V4749">
        <v>1626.13</v>
      </c>
      <c r="W4749">
        <v>3436.95</v>
      </c>
      <c r="X4749">
        <v>9959.74</v>
      </c>
      <c r="Y4749">
        <v>1920.68</v>
      </c>
      <c r="Z4749">
        <v>13317.62</v>
      </c>
    </row>
    <row r="4750" spans="2:26" x14ac:dyDescent="0.25">
      <c r="B4750">
        <v>41435</v>
      </c>
      <c r="C4750">
        <v>330.06</v>
      </c>
      <c r="D4750">
        <v>4.9302999999999999</v>
      </c>
      <c r="E4750">
        <v>97.92</v>
      </c>
      <c r="F4750">
        <v>92.706699999999998</v>
      </c>
      <c r="G4750">
        <v>81.646000000000001</v>
      </c>
      <c r="H4750">
        <v>1127.4000000000001</v>
      </c>
      <c r="I4750">
        <v>1.3257000000000001</v>
      </c>
      <c r="J4750">
        <v>6.1340000000000003</v>
      </c>
      <c r="K4750">
        <v>525.55330000000004</v>
      </c>
      <c r="L4750" t="str">
        <v>#N/A N/A</v>
      </c>
      <c r="M4750" t="str">
        <v>#N/A N/A</v>
      </c>
      <c r="N4750">
        <v>1386.5</v>
      </c>
      <c r="O4750">
        <v>3.8</v>
      </c>
      <c r="P4750">
        <v>19.8</v>
      </c>
      <c r="Q4750">
        <v>4.6399999999999997</v>
      </c>
      <c r="R4750">
        <v>1.4</v>
      </c>
      <c r="S4750">
        <v>1.89</v>
      </c>
      <c r="T4750">
        <v>1.67</v>
      </c>
      <c r="U4750">
        <v>815</v>
      </c>
      <c r="V4750">
        <v>1642.81</v>
      </c>
      <c r="W4750">
        <v>3473.77</v>
      </c>
      <c r="X4750">
        <v>10126.969999999999</v>
      </c>
      <c r="Y4750">
        <v>1932.7</v>
      </c>
      <c r="Z4750">
        <v>13514.2</v>
      </c>
    </row>
    <row r="4751" spans="2:26" x14ac:dyDescent="0.25">
      <c r="B4751">
        <v>41434</v>
      </c>
      <c r="C4751">
        <v>324.93</v>
      </c>
      <c r="D4751">
        <v>4.9508000000000001</v>
      </c>
      <c r="E4751">
        <v>97.89</v>
      </c>
      <c r="F4751">
        <v>92.759</v>
      </c>
      <c r="G4751">
        <v>81.668999999999997</v>
      </c>
      <c r="H4751">
        <v>1116.8499999999999</v>
      </c>
      <c r="I4751">
        <v>1.3218000000000001</v>
      </c>
      <c r="J4751">
        <v>6.1340000000000003</v>
      </c>
      <c r="K4751">
        <v>523.58699999999999</v>
      </c>
      <c r="L4751" t="str">
        <v>#N/A N/A</v>
      </c>
      <c r="M4751" t="str">
        <v>#N/A N/A</v>
      </c>
      <c r="N4751">
        <v>1382.97</v>
      </c>
      <c r="O4751">
        <v>3.8279999999999998</v>
      </c>
      <c r="P4751">
        <v>19.8</v>
      </c>
      <c r="Q4751">
        <v>4.66</v>
      </c>
      <c r="R4751">
        <v>1.4</v>
      </c>
      <c r="S4751">
        <v>1.89</v>
      </c>
      <c r="T4751">
        <v>1.65</v>
      </c>
      <c r="U4751">
        <v>812</v>
      </c>
      <c r="V4751">
        <v>1643.38</v>
      </c>
      <c r="W4751">
        <v>3469.22</v>
      </c>
      <c r="X4751">
        <v>10187.27</v>
      </c>
      <c r="Y4751">
        <v>1923.85</v>
      </c>
      <c r="Z4751">
        <v>12877.53</v>
      </c>
    </row>
    <row r="4752" spans="2:26" x14ac:dyDescent="0.25">
      <c r="B4752">
        <v>41433</v>
      </c>
      <c r="C4752">
        <v>324.93</v>
      </c>
      <c r="D4752">
        <v>4.9508000000000001</v>
      </c>
      <c r="E4752">
        <v>97.89</v>
      </c>
      <c r="F4752">
        <v>92.759</v>
      </c>
      <c r="G4752">
        <v>81.668999999999997</v>
      </c>
      <c r="H4752">
        <v>1116.8499999999999</v>
      </c>
      <c r="I4752">
        <v>1.3218000000000001</v>
      </c>
      <c r="J4752">
        <v>6.1340000000000003</v>
      </c>
      <c r="K4752">
        <v>523.58699999999999</v>
      </c>
      <c r="L4752" t="str">
        <v>#N/A N/A</v>
      </c>
      <c r="M4752" t="str">
        <v>#N/A N/A</v>
      </c>
      <c r="N4752">
        <v>1382.97</v>
      </c>
      <c r="O4752">
        <v>3.8279999999999998</v>
      </c>
      <c r="P4752">
        <v>19.8</v>
      </c>
      <c r="Q4752">
        <v>4.66</v>
      </c>
      <c r="R4752">
        <v>1.4</v>
      </c>
      <c r="S4752">
        <v>1.89</v>
      </c>
      <c r="T4752">
        <v>1.65</v>
      </c>
      <c r="U4752">
        <v>812</v>
      </c>
      <c r="V4752">
        <v>1643.38</v>
      </c>
      <c r="W4752">
        <v>3469.22</v>
      </c>
      <c r="X4752">
        <v>10187.27</v>
      </c>
      <c r="Y4752">
        <v>1923.85</v>
      </c>
      <c r="Z4752">
        <v>12877.53</v>
      </c>
    </row>
    <row r="4753" spans="2:26" x14ac:dyDescent="0.25">
      <c r="B4753">
        <v>41432</v>
      </c>
      <c r="C4753">
        <v>324.93</v>
      </c>
      <c r="D4753">
        <v>4.9508000000000001</v>
      </c>
      <c r="E4753">
        <v>97.89</v>
      </c>
      <c r="F4753">
        <v>92.759</v>
      </c>
      <c r="G4753">
        <v>81.668999999999997</v>
      </c>
      <c r="H4753">
        <v>1116.8499999999999</v>
      </c>
      <c r="I4753">
        <v>1.3218000000000001</v>
      </c>
      <c r="J4753">
        <v>6.1340000000000003</v>
      </c>
      <c r="K4753">
        <v>523.58699999999999</v>
      </c>
      <c r="L4753" t="str">
        <v>#N/A N/A</v>
      </c>
      <c r="M4753" t="str">
        <v>#N/A N/A</v>
      </c>
      <c r="N4753">
        <v>1382.97</v>
      </c>
      <c r="O4753">
        <v>3.8279999999999998</v>
      </c>
      <c r="P4753">
        <v>19.8</v>
      </c>
      <c r="Q4753">
        <v>4.66</v>
      </c>
      <c r="R4753">
        <v>1.4</v>
      </c>
      <c r="S4753">
        <v>1.89</v>
      </c>
      <c r="T4753">
        <v>1.65</v>
      </c>
      <c r="U4753">
        <v>812</v>
      </c>
      <c r="V4753">
        <v>1643.38</v>
      </c>
      <c r="W4753">
        <v>3469.22</v>
      </c>
      <c r="X4753">
        <v>10187.27</v>
      </c>
      <c r="Y4753">
        <v>1923.85</v>
      </c>
      <c r="Z4753">
        <v>12877.53</v>
      </c>
    </row>
    <row r="4754" spans="2:26" x14ac:dyDescent="0.25">
      <c r="B4754">
        <v>41431</v>
      </c>
      <c r="C4754">
        <v>333.81</v>
      </c>
      <c r="D4754">
        <v>5.0808</v>
      </c>
      <c r="E4754">
        <v>97.89</v>
      </c>
      <c r="F4754">
        <v>92.828699999999998</v>
      </c>
      <c r="G4754">
        <v>81.537000000000006</v>
      </c>
      <c r="H4754">
        <v>1116.03</v>
      </c>
      <c r="I4754">
        <v>1.3246</v>
      </c>
      <c r="J4754">
        <v>6.1315</v>
      </c>
      <c r="K4754">
        <v>525.96720000000005</v>
      </c>
      <c r="L4754" t="str">
        <v>#N/A N/A</v>
      </c>
      <c r="M4754" t="str">
        <v>#N/A N/A</v>
      </c>
      <c r="N4754">
        <v>1413.97</v>
      </c>
      <c r="O4754">
        <v>3.827</v>
      </c>
      <c r="P4754">
        <v>19.8</v>
      </c>
      <c r="Q4754">
        <v>4.87</v>
      </c>
      <c r="R4754">
        <v>1.41</v>
      </c>
      <c r="S4754">
        <v>1.9</v>
      </c>
      <c r="T4754">
        <v>1.66</v>
      </c>
      <c r="U4754">
        <v>806</v>
      </c>
      <c r="V4754">
        <v>1622.56</v>
      </c>
      <c r="W4754">
        <v>3424.05</v>
      </c>
      <c r="X4754">
        <v>10361.219999999999</v>
      </c>
      <c r="Y4754">
        <v>1959.19</v>
      </c>
      <c r="Z4754">
        <v>12904.02</v>
      </c>
    </row>
    <row r="4755" spans="2:26" x14ac:dyDescent="0.25">
      <c r="B4755">
        <v>41430</v>
      </c>
      <c r="C4755">
        <v>324.73</v>
      </c>
      <c r="D4755">
        <v>5.0050999999999997</v>
      </c>
      <c r="E4755">
        <v>98</v>
      </c>
      <c r="F4755">
        <v>92.938199999999995</v>
      </c>
      <c r="G4755">
        <v>82.593999999999994</v>
      </c>
      <c r="H4755">
        <v>1116.03</v>
      </c>
      <c r="I4755">
        <v>1.3092999999999999</v>
      </c>
      <c r="J4755">
        <v>6.1279000000000003</v>
      </c>
      <c r="K4755">
        <v>524.73969999999997</v>
      </c>
      <c r="L4755" t="str">
        <v>#N/A N/A</v>
      </c>
      <c r="M4755" t="str">
        <v>#N/A N/A</v>
      </c>
      <c r="N4755">
        <v>1403.43</v>
      </c>
      <c r="O4755">
        <v>4.0010000000000003</v>
      </c>
      <c r="P4755">
        <v>19.8</v>
      </c>
      <c r="Q4755">
        <v>4.8099999999999996</v>
      </c>
      <c r="R4755">
        <v>1.39</v>
      </c>
      <c r="S4755">
        <v>1.89</v>
      </c>
      <c r="T4755">
        <v>1.65</v>
      </c>
      <c r="U4755">
        <v>801</v>
      </c>
      <c r="V4755">
        <v>1608.9</v>
      </c>
      <c r="W4755">
        <v>3401.48</v>
      </c>
      <c r="X4755">
        <v>10473.18</v>
      </c>
      <c r="Y4755">
        <v>1959.19</v>
      </c>
      <c r="Z4755">
        <v>13014.87</v>
      </c>
    </row>
    <row r="4756" spans="2:26" x14ac:dyDescent="0.25">
      <c r="B4756">
        <v>41429</v>
      </c>
      <c r="C4756">
        <v>314.88</v>
      </c>
      <c r="D4756">
        <v>4.8197000000000001</v>
      </c>
      <c r="E4756">
        <v>98.1</v>
      </c>
      <c r="F4756">
        <v>92.948099999999997</v>
      </c>
      <c r="G4756">
        <v>82.769000000000005</v>
      </c>
      <c r="H4756">
        <v>1122.3</v>
      </c>
      <c r="I4756">
        <v>1.3081</v>
      </c>
      <c r="J4756">
        <v>6.1276999999999999</v>
      </c>
      <c r="K4756">
        <v>528.27120000000002</v>
      </c>
      <c r="L4756" t="str">
        <v>#N/A N/A</v>
      </c>
      <c r="M4756" t="str">
        <v>#N/A N/A</v>
      </c>
      <c r="N4756">
        <v>1399.56</v>
      </c>
      <c r="O4756">
        <v>3.9980000000000002</v>
      </c>
      <c r="P4756">
        <v>19.8</v>
      </c>
      <c r="Q4756">
        <v>4.58</v>
      </c>
      <c r="R4756">
        <v>1.35</v>
      </c>
      <c r="S4756">
        <v>1.84</v>
      </c>
      <c r="T4756">
        <v>1.61</v>
      </c>
      <c r="U4756">
        <v>805</v>
      </c>
      <c r="V4756">
        <v>1631.38</v>
      </c>
      <c r="W4756">
        <v>3445.26</v>
      </c>
      <c r="X4756">
        <v>10537.49</v>
      </c>
      <c r="Y4756">
        <v>1989.51</v>
      </c>
      <c r="Z4756">
        <v>13533.76</v>
      </c>
    </row>
    <row r="4757" spans="2:26" x14ac:dyDescent="0.25">
      <c r="B4757">
        <v>41428</v>
      </c>
      <c r="C4757">
        <v>315.82</v>
      </c>
      <c r="D4757">
        <v>4.7919</v>
      </c>
      <c r="E4757">
        <v>98.17</v>
      </c>
      <c r="F4757">
        <v>92.92</v>
      </c>
      <c r="G4757">
        <v>82.656000000000006</v>
      </c>
      <c r="H4757">
        <v>1128.18</v>
      </c>
      <c r="I4757">
        <v>1.3076000000000001</v>
      </c>
      <c r="J4757">
        <v>6.1315</v>
      </c>
      <c r="K4757">
        <v>526.62570000000005</v>
      </c>
      <c r="L4757" t="str">
        <v>#N/A N/A</v>
      </c>
      <c r="M4757" t="str">
        <v>#N/A N/A</v>
      </c>
      <c r="N4757">
        <v>1411.35</v>
      </c>
      <c r="O4757">
        <v>3.9910000000000001</v>
      </c>
      <c r="P4757">
        <v>19.8</v>
      </c>
      <c r="Q4757">
        <v>4.54</v>
      </c>
      <c r="R4757">
        <v>1.34</v>
      </c>
      <c r="S4757">
        <v>1.81</v>
      </c>
      <c r="T4757">
        <v>1.59</v>
      </c>
      <c r="U4757">
        <v>806</v>
      </c>
      <c r="V4757">
        <v>1640.42</v>
      </c>
      <c r="W4757">
        <v>3465.37</v>
      </c>
      <c r="X4757">
        <v>10548.13</v>
      </c>
      <c r="Y4757">
        <v>1989.57</v>
      </c>
      <c r="Z4757">
        <v>13261.82</v>
      </c>
    </row>
    <row r="4758" spans="2:26" x14ac:dyDescent="0.25">
      <c r="B4758">
        <v>41427</v>
      </c>
      <c r="C4758">
        <v>306.87</v>
      </c>
      <c r="D4758">
        <v>4.6635</v>
      </c>
      <c r="E4758">
        <v>98.22</v>
      </c>
      <c r="F4758">
        <v>92.984899999999996</v>
      </c>
      <c r="G4758">
        <v>83.375</v>
      </c>
      <c r="H4758">
        <v>1130.9000000000001</v>
      </c>
      <c r="I4758">
        <v>1.2999000000000001</v>
      </c>
      <c r="J4758">
        <v>6.1338999999999997</v>
      </c>
      <c r="K4758">
        <v>528.80799999999999</v>
      </c>
      <c r="L4758" t="str">
        <v>#N/A N/A</v>
      </c>
      <c r="M4758" t="str">
        <v>#N/A N/A</v>
      </c>
      <c r="N4758">
        <v>1387.8</v>
      </c>
      <c r="O4758">
        <v>3.984</v>
      </c>
      <c r="P4758">
        <v>19.8</v>
      </c>
      <c r="Q4758">
        <v>4.4000000000000004</v>
      </c>
      <c r="R4758">
        <v>1.32</v>
      </c>
      <c r="S4758">
        <v>1.8</v>
      </c>
      <c r="T4758">
        <v>1.58</v>
      </c>
      <c r="U4758">
        <v>809</v>
      </c>
      <c r="V4758">
        <v>1630.74</v>
      </c>
      <c r="W4758">
        <v>3455.91</v>
      </c>
      <c r="X4758">
        <v>10599.21</v>
      </c>
      <c r="Y4758">
        <v>2001.05</v>
      </c>
      <c r="Z4758">
        <v>13774.54</v>
      </c>
    </row>
    <row r="4759" spans="2:26" x14ac:dyDescent="0.25">
      <c r="B4759">
        <v>41426</v>
      </c>
      <c r="C4759">
        <v>306.87</v>
      </c>
      <c r="D4759">
        <v>4.6635</v>
      </c>
      <c r="E4759">
        <v>98.22</v>
      </c>
      <c r="F4759">
        <v>92.984899999999996</v>
      </c>
      <c r="G4759">
        <v>83.375</v>
      </c>
      <c r="H4759">
        <v>1130.9000000000001</v>
      </c>
      <c r="I4759">
        <v>1.2999000000000001</v>
      </c>
      <c r="J4759">
        <v>6.1338999999999997</v>
      </c>
      <c r="K4759">
        <v>528.80799999999999</v>
      </c>
      <c r="L4759" t="str">
        <v>#N/A N/A</v>
      </c>
      <c r="M4759" t="str">
        <v>#N/A N/A</v>
      </c>
      <c r="N4759">
        <v>1387.8</v>
      </c>
      <c r="O4759">
        <v>3.984</v>
      </c>
      <c r="P4759">
        <v>19.8</v>
      </c>
      <c r="Q4759">
        <v>4.4000000000000004</v>
      </c>
      <c r="R4759">
        <v>1.32</v>
      </c>
      <c r="S4759">
        <v>1.8</v>
      </c>
      <c r="T4759">
        <v>1.58</v>
      </c>
      <c r="U4759">
        <v>809</v>
      </c>
      <c r="V4759">
        <v>1630.74</v>
      </c>
      <c r="W4759">
        <v>3455.91</v>
      </c>
      <c r="X4759">
        <v>10599.21</v>
      </c>
      <c r="Y4759">
        <v>2001.05</v>
      </c>
      <c r="Z4759">
        <v>13774.54</v>
      </c>
    </row>
    <row r="4760" spans="2:26" x14ac:dyDescent="0.25">
      <c r="B4760">
        <v>41425</v>
      </c>
      <c r="C4760">
        <v>306.87</v>
      </c>
      <c r="D4760">
        <v>4.6635</v>
      </c>
      <c r="E4760">
        <v>98.22</v>
      </c>
      <c r="F4760">
        <v>92.984899999999996</v>
      </c>
      <c r="G4760">
        <v>83.375</v>
      </c>
      <c r="H4760">
        <v>1130.9000000000001</v>
      </c>
      <c r="I4760">
        <v>1.2999000000000001</v>
      </c>
      <c r="J4760">
        <v>6.1338999999999997</v>
      </c>
      <c r="K4760">
        <v>528.80799999999999</v>
      </c>
      <c r="L4760" t="str">
        <v>#N/A N/A</v>
      </c>
      <c r="M4760" t="str">
        <v>#N/A N/A</v>
      </c>
      <c r="N4760">
        <v>1387.8</v>
      </c>
      <c r="O4760">
        <v>3.984</v>
      </c>
      <c r="P4760">
        <v>19.8</v>
      </c>
      <c r="Q4760">
        <v>4.4000000000000004</v>
      </c>
      <c r="R4760">
        <v>1.32</v>
      </c>
      <c r="S4760">
        <v>1.8</v>
      </c>
      <c r="T4760">
        <v>1.58</v>
      </c>
      <c r="U4760">
        <v>809</v>
      </c>
      <c r="V4760">
        <v>1630.74</v>
      </c>
      <c r="W4760">
        <v>3455.91</v>
      </c>
      <c r="X4760">
        <v>10599.21</v>
      </c>
      <c r="Y4760">
        <v>2001.05</v>
      </c>
      <c r="Z4760">
        <v>13774.54</v>
      </c>
    </row>
    <row r="4761" spans="2:26" x14ac:dyDescent="0.25">
      <c r="B4761">
        <v>41424</v>
      </c>
      <c r="C4761">
        <v>306.89999999999998</v>
      </c>
      <c r="D4761">
        <v>4.6191000000000004</v>
      </c>
      <c r="E4761">
        <v>98.29</v>
      </c>
      <c r="F4761">
        <v>92.964200000000005</v>
      </c>
      <c r="G4761">
        <v>83.042000000000002</v>
      </c>
      <c r="H4761">
        <v>1127.45</v>
      </c>
      <c r="I4761">
        <v>1.3049999999999999</v>
      </c>
      <c r="J4761">
        <v>6.1292999999999997</v>
      </c>
      <c r="K4761">
        <v>533.79</v>
      </c>
      <c r="L4761" t="str">
        <v>#N/A N/A</v>
      </c>
      <c r="M4761" t="str">
        <v>#N/A N/A</v>
      </c>
      <c r="N4761">
        <v>1414</v>
      </c>
      <c r="O4761">
        <v>4.0229999999999997</v>
      </c>
      <c r="P4761">
        <v>19.8</v>
      </c>
      <c r="Q4761">
        <v>4.37</v>
      </c>
      <c r="R4761">
        <v>1.31</v>
      </c>
      <c r="S4761">
        <v>1.78</v>
      </c>
      <c r="T4761">
        <v>1.57</v>
      </c>
      <c r="U4761">
        <v>811</v>
      </c>
      <c r="V4761">
        <v>1654.41</v>
      </c>
      <c r="W4761">
        <v>3491.3</v>
      </c>
      <c r="X4761">
        <v>10689.99</v>
      </c>
      <c r="Y4761">
        <v>2000.1</v>
      </c>
      <c r="Z4761">
        <v>13589.03</v>
      </c>
    </row>
    <row r="4762" spans="2:26" x14ac:dyDescent="0.25">
      <c r="B4762">
        <v>41423</v>
      </c>
      <c r="C4762">
        <v>305.74</v>
      </c>
      <c r="D4762">
        <v>4.6196000000000002</v>
      </c>
      <c r="E4762">
        <v>98.36</v>
      </c>
      <c r="F4762">
        <v>93.076400000000007</v>
      </c>
      <c r="G4762">
        <v>83.66</v>
      </c>
      <c r="H4762">
        <v>1132.95</v>
      </c>
      <c r="I4762">
        <v>1.2941</v>
      </c>
      <c r="J4762">
        <v>6.1285999999999996</v>
      </c>
      <c r="K4762">
        <v>536.66890000000001</v>
      </c>
      <c r="L4762" t="str">
        <v>#N/A N/A</v>
      </c>
      <c r="M4762" t="str">
        <v>#N/A N/A</v>
      </c>
      <c r="N4762">
        <v>1392.95</v>
      </c>
      <c r="O4762">
        <v>4.1479999999999997</v>
      </c>
      <c r="P4762">
        <v>19.8</v>
      </c>
      <c r="Q4762">
        <v>4.3899999999999997</v>
      </c>
      <c r="R4762">
        <v>1.31</v>
      </c>
      <c r="S4762">
        <v>1.78</v>
      </c>
      <c r="T4762">
        <v>1.57</v>
      </c>
      <c r="U4762">
        <v>818</v>
      </c>
      <c r="V4762">
        <v>1648.36</v>
      </c>
      <c r="W4762">
        <v>3467.52</v>
      </c>
      <c r="X4762">
        <v>10751.29</v>
      </c>
      <c r="Y4762">
        <v>2001.2</v>
      </c>
      <c r="Z4762">
        <v>14326.46</v>
      </c>
    </row>
    <row r="4763" spans="2:26" x14ac:dyDescent="0.25">
      <c r="B4763">
        <v>41422</v>
      </c>
      <c r="C4763">
        <v>291.39999999999998</v>
      </c>
      <c r="D4763">
        <v>4.4713000000000003</v>
      </c>
      <c r="E4763">
        <v>98.47</v>
      </c>
      <c r="F4763">
        <v>93.099299999999999</v>
      </c>
      <c r="G4763">
        <v>84.1</v>
      </c>
      <c r="H4763">
        <v>1126.78</v>
      </c>
      <c r="I4763">
        <v>1.2856000000000001</v>
      </c>
      <c r="J4763">
        <v>6.1230000000000002</v>
      </c>
      <c r="K4763">
        <v>543.57129999999995</v>
      </c>
      <c r="L4763" t="str">
        <v>#N/A N/A</v>
      </c>
      <c r="M4763" t="str">
        <v>#N/A N/A</v>
      </c>
      <c r="N4763">
        <v>1381.12</v>
      </c>
      <c r="O4763">
        <v>4.1740000000000004</v>
      </c>
      <c r="P4763">
        <v>19.8</v>
      </c>
      <c r="Q4763">
        <v>4.21</v>
      </c>
      <c r="R4763">
        <v>1.3</v>
      </c>
      <c r="S4763">
        <v>1.77</v>
      </c>
      <c r="T4763">
        <v>1.55</v>
      </c>
      <c r="U4763">
        <v>822</v>
      </c>
      <c r="V4763">
        <v>1660.06</v>
      </c>
      <c r="W4763">
        <v>3488.89</v>
      </c>
      <c r="X4763">
        <v>10920.58</v>
      </c>
      <c r="Y4763">
        <v>1986.22</v>
      </c>
      <c r="Z4763">
        <v>14311.98</v>
      </c>
    </row>
    <row r="4764" spans="2:26" x14ac:dyDescent="0.25">
      <c r="B4764">
        <v>41421</v>
      </c>
      <c r="C4764">
        <v>292.17</v>
      </c>
      <c r="D4764">
        <v>4.5279999999999996</v>
      </c>
      <c r="E4764">
        <v>98.51</v>
      </c>
      <c r="F4764">
        <v>93.095799999999997</v>
      </c>
      <c r="G4764">
        <v>83.7</v>
      </c>
      <c r="H4764">
        <v>1122.45</v>
      </c>
      <c r="I4764">
        <v>1.2930999999999999</v>
      </c>
      <c r="J4764">
        <v>6.1215000000000002</v>
      </c>
      <c r="K4764">
        <v>545.81489999999997</v>
      </c>
      <c r="L4764" t="str">
        <v>#N/A N/A</v>
      </c>
      <c r="M4764" t="str">
        <v>#N/A N/A</v>
      </c>
      <c r="N4764">
        <v>1394.78</v>
      </c>
      <c r="O4764">
        <v>4.2370000000000001</v>
      </c>
      <c r="P4764">
        <v>19.8</v>
      </c>
      <c r="Q4764">
        <v>4.29</v>
      </c>
      <c r="R4764">
        <v>1.31</v>
      </c>
      <c r="S4764">
        <v>1.78</v>
      </c>
      <c r="T4764">
        <v>1.58</v>
      </c>
      <c r="U4764">
        <v>826</v>
      </c>
      <c r="V4764">
        <v>1649.6</v>
      </c>
      <c r="W4764">
        <v>3459.14</v>
      </c>
      <c r="X4764">
        <v>10753.49</v>
      </c>
      <c r="Y4764">
        <v>1979.97</v>
      </c>
      <c r="Z4764">
        <v>14142.65</v>
      </c>
    </row>
    <row r="4765" spans="2:26" x14ac:dyDescent="0.25">
      <c r="B4765">
        <v>41420</v>
      </c>
      <c r="C4765">
        <v>292.17</v>
      </c>
      <c r="D4765">
        <v>4.5279999999999996</v>
      </c>
      <c r="E4765">
        <v>98.48</v>
      </c>
      <c r="F4765">
        <v>93.0501</v>
      </c>
      <c r="G4765">
        <v>83.7</v>
      </c>
      <c r="H4765">
        <v>1127.1300000000001</v>
      </c>
      <c r="I4765">
        <v>1.2931999999999999</v>
      </c>
      <c r="J4765">
        <v>6.1302000000000003</v>
      </c>
      <c r="K4765">
        <v>550.73469999999998</v>
      </c>
      <c r="L4765" t="str">
        <v>#N/A N/A</v>
      </c>
      <c r="M4765" t="str">
        <v>#N/A N/A</v>
      </c>
      <c r="N4765">
        <v>1386.64</v>
      </c>
      <c r="O4765">
        <v>4.2370000000000001</v>
      </c>
      <c r="P4765">
        <v>19.8</v>
      </c>
      <c r="Q4765">
        <v>4.29</v>
      </c>
      <c r="R4765">
        <v>1.31</v>
      </c>
      <c r="S4765">
        <v>1.78</v>
      </c>
      <c r="T4765">
        <v>1.58</v>
      </c>
      <c r="U4765">
        <v>826</v>
      </c>
      <c r="V4765">
        <v>1649.6</v>
      </c>
      <c r="W4765">
        <v>3459.14</v>
      </c>
      <c r="X4765">
        <v>10722.3</v>
      </c>
      <c r="Y4765">
        <v>1973.45</v>
      </c>
      <c r="Z4765">
        <v>14612.45</v>
      </c>
    </row>
    <row r="4766" spans="2:26" x14ac:dyDescent="0.25">
      <c r="B4766">
        <v>41419</v>
      </c>
      <c r="C4766">
        <v>292.17</v>
      </c>
      <c r="D4766">
        <v>4.5279999999999996</v>
      </c>
      <c r="E4766">
        <v>98.48</v>
      </c>
      <c r="F4766">
        <v>93.0501</v>
      </c>
      <c r="G4766">
        <v>83.7</v>
      </c>
      <c r="H4766">
        <v>1127.1300000000001</v>
      </c>
      <c r="I4766">
        <v>1.2931999999999999</v>
      </c>
      <c r="J4766">
        <v>6.1302000000000003</v>
      </c>
      <c r="K4766">
        <v>550.73469999999998</v>
      </c>
      <c r="L4766" t="str">
        <v>#N/A N/A</v>
      </c>
      <c r="M4766" t="str">
        <v>#N/A N/A</v>
      </c>
      <c r="N4766">
        <v>1386.64</v>
      </c>
      <c r="O4766">
        <v>4.2370000000000001</v>
      </c>
      <c r="P4766">
        <v>19.8</v>
      </c>
      <c r="Q4766">
        <v>4.29</v>
      </c>
      <c r="R4766">
        <v>1.31</v>
      </c>
      <c r="S4766">
        <v>1.78</v>
      </c>
      <c r="T4766">
        <v>1.58</v>
      </c>
      <c r="U4766">
        <v>826</v>
      </c>
      <c r="V4766">
        <v>1649.6</v>
      </c>
      <c r="W4766">
        <v>3459.14</v>
      </c>
      <c r="X4766">
        <v>10722.3</v>
      </c>
      <c r="Y4766">
        <v>1973.45</v>
      </c>
      <c r="Z4766">
        <v>14612.45</v>
      </c>
    </row>
    <row r="4767" spans="2:26" x14ac:dyDescent="0.25">
      <c r="B4767">
        <v>41418</v>
      </c>
      <c r="C4767">
        <v>292.17</v>
      </c>
      <c r="D4767">
        <v>4.5279999999999996</v>
      </c>
      <c r="E4767">
        <v>98.48</v>
      </c>
      <c r="F4767">
        <v>93.0501</v>
      </c>
      <c r="G4767">
        <v>83.7</v>
      </c>
      <c r="H4767">
        <v>1127.1300000000001</v>
      </c>
      <c r="I4767">
        <v>1.2931999999999999</v>
      </c>
      <c r="J4767">
        <v>6.1302000000000003</v>
      </c>
      <c r="K4767">
        <v>550.73469999999998</v>
      </c>
      <c r="L4767" t="str">
        <v>#N/A N/A</v>
      </c>
      <c r="M4767" t="str">
        <v>#N/A N/A</v>
      </c>
      <c r="N4767">
        <v>1386.64</v>
      </c>
      <c r="O4767">
        <v>4.2370000000000001</v>
      </c>
      <c r="P4767">
        <v>19.8</v>
      </c>
      <c r="Q4767">
        <v>4.29</v>
      </c>
      <c r="R4767">
        <v>1.31</v>
      </c>
      <c r="S4767">
        <v>1.78</v>
      </c>
      <c r="T4767">
        <v>1.58</v>
      </c>
      <c r="U4767">
        <v>826</v>
      </c>
      <c r="V4767">
        <v>1649.6</v>
      </c>
      <c r="W4767">
        <v>3459.14</v>
      </c>
      <c r="X4767">
        <v>10722.3</v>
      </c>
      <c r="Y4767">
        <v>1973.45</v>
      </c>
      <c r="Z4767">
        <v>14612.45</v>
      </c>
    </row>
    <row r="4768" spans="2:26" x14ac:dyDescent="0.25">
      <c r="B4768">
        <v>41417</v>
      </c>
      <c r="C4768">
        <v>288.13</v>
      </c>
      <c r="D4768">
        <v>4.4981999999999998</v>
      </c>
      <c r="E4768">
        <v>98.53</v>
      </c>
      <c r="F4768">
        <v>93.069000000000003</v>
      </c>
      <c r="G4768">
        <v>83.8</v>
      </c>
      <c r="H4768">
        <v>1128.55</v>
      </c>
      <c r="I4768">
        <v>1.2934000000000001</v>
      </c>
      <c r="J4768">
        <v>6.1351000000000004</v>
      </c>
      <c r="K4768">
        <v>552.0616</v>
      </c>
      <c r="L4768" t="str">
        <v>#N/A N/A</v>
      </c>
      <c r="M4768" t="str">
        <v>#N/A N/A</v>
      </c>
      <c r="N4768">
        <v>1391.05</v>
      </c>
      <c r="O4768">
        <v>4.2610000000000001</v>
      </c>
      <c r="P4768">
        <v>19.8</v>
      </c>
      <c r="Q4768">
        <v>4.2699999999999996</v>
      </c>
      <c r="R4768">
        <v>1.31</v>
      </c>
      <c r="S4768">
        <v>1.78</v>
      </c>
      <c r="T4768">
        <v>1.58</v>
      </c>
      <c r="U4768">
        <v>828</v>
      </c>
      <c r="V4768">
        <v>1650.51</v>
      </c>
      <c r="W4768">
        <v>3459.42</v>
      </c>
      <c r="X4768">
        <v>10746.7</v>
      </c>
      <c r="Y4768">
        <v>1969.19</v>
      </c>
      <c r="Z4768">
        <v>14483.98</v>
      </c>
    </row>
    <row r="4769" spans="2:26" x14ac:dyDescent="0.25">
      <c r="B4769">
        <v>41416</v>
      </c>
      <c r="C4769">
        <v>277.67</v>
      </c>
      <c r="D4769">
        <v>4.3673999999999999</v>
      </c>
      <c r="E4769">
        <v>98.62</v>
      </c>
      <c r="F4769">
        <v>93.111900000000006</v>
      </c>
      <c r="G4769">
        <v>84.352000000000004</v>
      </c>
      <c r="H4769">
        <v>1113.9000000000001</v>
      </c>
      <c r="I4769">
        <v>1.2858000000000001</v>
      </c>
      <c r="J4769">
        <v>6.133</v>
      </c>
      <c r="K4769">
        <v>547.01260000000002</v>
      </c>
      <c r="L4769" t="str">
        <v>#N/A N/A</v>
      </c>
      <c r="M4769" t="str">
        <v>#N/A N/A</v>
      </c>
      <c r="N4769">
        <v>1370.27</v>
      </c>
      <c r="O4769">
        <v>4.1859999999999999</v>
      </c>
      <c r="P4769">
        <v>19.8</v>
      </c>
      <c r="Q4769">
        <v>4.1100000000000003</v>
      </c>
      <c r="R4769">
        <v>1.3</v>
      </c>
      <c r="S4769">
        <v>1.77</v>
      </c>
      <c r="T4769">
        <v>1.58</v>
      </c>
      <c r="U4769">
        <v>829</v>
      </c>
      <c r="V4769">
        <v>1655.35</v>
      </c>
      <c r="W4769">
        <v>3463.3</v>
      </c>
      <c r="X4769">
        <v>11053.04</v>
      </c>
      <c r="Y4769">
        <v>1993.83</v>
      </c>
      <c r="Z4769">
        <v>15627.26</v>
      </c>
    </row>
    <row r="4770" spans="2:26" x14ac:dyDescent="0.25">
      <c r="B4770">
        <v>41415</v>
      </c>
      <c r="C4770">
        <v>284.75</v>
      </c>
      <c r="D4770">
        <v>4.4329000000000001</v>
      </c>
      <c r="E4770">
        <v>98.61</v>
      </c>
      <c r="F4770">
        <v>93.121799999999993</v>
      </c>
      <c r="G4770">
        <v>83.864000000000004</v>
      </c>
      <c r="H4770">
        <v>1110.7</v>
      </c>
      <c r="I4770">
        <v>1.2906</v>
      </c>
      <c r="J4770">
        <v>6.1310000000000002</v>
      </c>
      <c r="K4770">
        <v>545.6979</v>
      </c>
      <c r="L4770" t="str">
        <v>#N/A N/A</v>
      </c>
      <c r="M4770" t="str">
        <v>#N/A N/A</v>
      </c>
      <c r="N4770">
        <v>1376.29</v>
      </c>
      <c r="O4770">
        <v>4.1920000000000002</v>
      </c>
      <c r="P4770">
        <v>19.8</v>
      </c>
      <c r="Q4770">
        <v>4.18</v>
      </c>
      <c r="R4770">
        <v>1.3</v>
      </c>
      <c r="S4770">
        <v>1.77</v>
      </c>
      <c r="T4770">
        <v>1.61</v>
      </c>
      <c r="U4770">
        <v>830</v>
      </c>
      <c r="V4770">
        <v>1669.16</v>
      </c>
      <c r="W4770">
        <v>3502.12</v>
      </c>
      <c r="X4770">
        <v>11083.23</v>
      </c>
      <c r="Y4770">
        <v>1981.09</v>
      </c>
      <c r="Z4770">
        <v>15381.02</v>
      </c>
    </row>
    <row r="4771" spans="2:26" x14ac:dyDescent="0.25">
      <c r="B4771">
        <v>41414</v>
      </c>
      <c r="C4771">
        <v>280.06</v>
      </c>
      <c r="D4771">
        <v>4.4280999999999997</v>
      </c>
      <c r="E4771">
        <v>98.6</v>
      </c>
      <c r="F4771">
        <v>93.135099999999994</v>
      </c>
      <c r="G4771">
        <v>83.736000000000004</v>
      </c>
      <c r="H4771">
        <v>1116.68</v>
      </c>
      <c r="I4771">
        <v>1.2882</v>
      </c>
      <c r="J4771">
        <v>6.1406000000000001</v>
      </c>
      <c r="K4771">
        <v>546.74289999999996</v>
      </c>
      <c r="L4771" t="str">
        <v>#N/A N/A</v>
      </c>
      <c r="M4771" t="str">
        <v>#N/A N/A</v>
      </c>
      <c r="N4771">
        <v>1393.85</v>
      </c>
      <c r="O4771">
        <v>4.09</v>
      </c>
      <c r="P4771">
        <v>19.8</v>
      </c>
      <c r="Q4771">
        <v>4.18</v>
      </c>
      <c r="R4771">
        <v>1.3</v>
      </c>
      <c r="S4771">
        <v>1.77</v>
      </c>
      <c r="T4771">
        <v>1.6</v>
      </c>
      <c r="U4771">
        <v>836</v>
      </c>
      <c r="V4771">
        <v>1666.29</v>
      </c>
      <c r="W4771">
        <v>3496.43</v>
      </c>
      <c r="X4771">
        <v>11186.54</v>
      </c>
      <c r="Y4771">
        <v>1982.43</v>
      </c>
      <c r="Z4771">
        <v>15360.81</v>
      </c>
    </row>
    <row r="4772" spans="2:26" x14ac:dyDescent="0.25">
      <c r="B4772">
        <v>41413</v>
      </c>
      <c r="C4772">
        <v>276.58999999999997</v>
      </c>
      <c r="D4772">
        <v>4.4316000000000004</v>
      </c>
      <c r="E4772">
        <v>98.6</v>
      </c>
      <c r="F4772">
        <v>93.045599999999993</v>
      </c>
      <c r="G4772">
        <v>84.251999999999995</v>
      </c>
      <c r="H4772">
        <v>1116.5</v>
      </c>
      <c r="I4772">
        <v>1.2839</v>
      </c>
      <c r="J4772">
        <v>6.1414999999999997</v>
      </c>
      <c r="K4772">
        <v>551.11</v>
      </c>
      <c r="L4772" t="str">
        <v>#N/A N/A</v>
      </c>
      <c r="M4772" t="str">
        <v>#N/A N/A</v>
      </c>
      <c r="N4772">
        <v>1359.5</v>
      </c>
      <c r="O4772">
        <v>4.0549999999999997</v>
      </c>
      <c r="P4772">
        <v>19.8</v>
      </c>
      <c r="Q4772">
        <v>4.1900000000000004</v>
      </c>
      <c r="R4772">
        <v>1.3</v>
      </c>
      <c r="S4772">
        <v>1.77</v>
      </c>
      <c r="T4772">
        <v>1.6</v>
      </c>
      <c r="U4772">
        <v>841</v>
      </c>
      <c r="V4772">
        <v>1667.47</v>
      </c>
      <c r="W4772">
        <v>3498.97</v>
      </c>
      <c r="X4772">
        <v>11019.48</v>
      </c>
      <c r="Y4772">
        <v>1986.81</v>
      </c>
      <c r="Z4772">
        <v>15138.12</v>
      </c>
    </row>
    <row r="4773" spans="2:26" x14ac:dyDescent="0.25">
      <c r="B4773">
        <v>41412</v>
      </c>
      <c r="C4773">
        <v>276.58999999999997</v>
      </c>
      <c r="D4773">
        <v>4.4316000000000004</v>
      </c>
      <c r="E4773">
        <v>98.6</v>
      </c>
      <c r="F4773">
        <v>93.045599999999993</v>
      </c>
      <c r="G4773">
        <v>84.251999999999995</v>
      </c>
      <c r="H4773">
        <v>1116.5</v>
      </c>
      <c r="I4773">
        <v>1.2839</v>
      </c>
      <c r="J4773">
        <v>6.1414999999999997</v>
      </c>
      <c r="K4773">
        <v>551.11</v>
      </c>
      <c r="L4773" t="str">
        <v>#N/A N/A</v>
      </c>
      <c r="M4773" t="str">
        <v>#N/A N/A</v>
      </c>
      <c r="N4773">
        <v>1359.5</v>
      </c>
      <c r="O4773">
        <v>4.0549999999999997</v>
      </c>
      <c r="P4773">
        <v>19.8</v>
      </c>
      <c r="Q4773">
        <v>4.1900000000000004</v>
      </c>
      <c r="R4773">
        <v>1.3</v>
      </c>
      <c r="S4773">
        <v>1.77</v>
      </c>
      <c r="T4773">
        <v>1.6</v>
      </c>
      <c r="U4773">
        <v>841</v>
      </c>
      <c r="V4773">
        <v>1667.47</v>
      </c>
      <c r="W4773">
        <v>3498.97</v>
      </c>
      <c r="X4773">
        <v>11019.48</v>
      </c>
      <c r="Y4773">
        <v>1986.81</v>
      </c>
      <c r="Z4773">
        <v>15138.12</v>
      </c>
    </row>
    <row r="4774" spans="2:26" x14ac:dyDescent="0.25">
      <c r="B4774">
        <v>41411</v>
      </c>
      <c r="C4774">
        <v>276.58999999999997</v>
      </c>
      <c r="D4774">
        <v>4.4316000000000004</v>
      </c>
      <c r="E4774">
        <v>98.6</v>
      </c>
      <c r="F4774">
        <v>93.045599999999993</v>
      </c>
      <c r="G4774">
        <v>84.251999999999995</v>
      </c>
      <c r="H4774">
        <v>1116.5</v>
      </c>
      <c r="I4774">
        <v>1.2839</v>
      </c>
      <c r="J4774">
        <v>6.1414999999999997</v>
      </c>
      <c r="K4774">
        <v>551.11</v>
      </c>
      <c r="L4774" t="str">
        <v>#N/A N/A</v>
      </c>
      <c r="M4774" t="str">
        <v>#N/A N/A</v>
      </c>
      <c r="N4774">
        <v>1359.5</v>
      </c>
      <c r="O4774">
        <v>4.0549999999999997</v>
      </c>
      <c r="P4774">
        <v>19.8</v>
      </c>
      <c r="Q4774">
        <v>4.1900000000000004</v>
      </c>
      <c r="R4774">
        <v>1.3</v>
      </c>
      <c r="S4774">
        <v>1.77</v>
      </c>
      <c r="T4774">
        <v>1.6</v>
      </c>
      <c r="U4774">
        <v>841</v>
      </c>
      <c r="V4774">
        <v>1667.47</v>
      </c>
      <c r="W4774">
        <v>3498.97</v>
      </c>
      <c r="X4774">
        <v>11019.48</v>
      </c>
      <c r="Y4774">
        <v>1986.81</v>
      </c>
      <c r="Z4774">
        <v>15138.12</v>
      </c>
    </row>
    <row r="4775" spans="2:26" x14ac:dyDescent="0.25">
      <c r="B4775">
        <v>41410</v>
      </c>
      <c r="C4775">
        <v>285.77</v>
      </c>
      <c r="D4775">
        <v>4.4176000000000002</v>
      </c>
      <c r="E4775">
        <v>98.6</v>
      </c>
      <c r="F4775">
        <v>93.102800000000002</v>
      </c>
      <c r="G4775">
        <v>83.587999999999994</v>
      </c>
      <c r="H4775">
        <v>1116.5</v>
      </c>
      <c r="I4775">
        <v>1.2882</v>
      </c>
      <c r="J4775">
        <v>6.149</v>
      </c>
      <c r="K4775">
        <v>551.87159999999994</v>
      </c>
      <c r="L4775" t="str">
        <v>#N/A N/A</v>
      </c>
      <c r="M4775" t="str">
        <v>#N/A N/A</v>
      </c>
      <c r="N4775">
        <v>1385.97</v>
      </c>
      <c r="O4775">
        <v>3.9319999999999999</v>
      </c>
      <c r="P4775">
        <v>19.8</v>
      </c>
      <c r="Q4775">
        <v>4.25</v>
      </c>
      <c r="R4775">
        <v>1.31</v>
      </c>
      <c r="S4775">
        <v>1.78</v>
      </c>
      <c r="T4775">
        <v>1.63</v>
      </c>
      <c r="U4775">
        <v>850</v>
      </c>
      <c r="V4775">
        <v>1650.47</v>
      </c>
      <c r="W4775">
        <v>3465.24</v>
      </c>
      <c r="X4775">
        <v>11019.48</v>
      </c>
      <c r="Y4775">
        <v>1986.81</v>
      </c>
      <c r="Z4775">
        <v>15037.24</v>
      </c>
    </row>
    <row r="4776" spans="2:26" x14ac:dyDescent="0.25">
      <c r="B4776">
        <v>41409</v>
      </c>
      <c r="C4776">
        <v>280.42</v>
      </c>
      <c r="D4776">
        <v>4.3754</v>
      </c>
      <c r="E4776">
        <v>98.58</v>
      </c>
      <c r="F4776">
        <v>93.113799999999998</v>
      </c>
      <c r="G4776">
        <v>83.83</v>
      </c>
      <c r="H4776">
        <v>1114.68</v>
      </c>
      <c r="I4776">
        <v>1.2887</v>
      </c>
      <c r="J4776">
        <v>6.1458000000000004</v>
      </c>
      <c r="K4776">
        <v>551.024</v>
      </c>
      <c r="L4776" t="str">
        <v>#N/A N/A</v>
      </c>
      <c r="M4776" t="str">
        <v>#N/A N/A</v>
      </c>
      <c r="N4776">
        <v>1393.03</v>
      </c>
      <c r="O4776">
        <v>4.07</v>
      </c>
      <c r="P4776">
        <v>19.8</v>
      </c>
      <c r="Q4776">
        <v>4.1900000000000004</v>
      </c>
      <c r="R4776">
        <v>1.3</v>
      </c>
      <c r="S4776">
        <v>1.79</v>
      </c>
      <c r="T4776">
        <v>1.64</v>
      </c>
      <c r="U4776">
        <v>861</v>
      </c>
      <c r="V4776">
        <v>1658.78</v>
      </c>
      <c r="W4776">
        <v>3471.62</v>
      </c>
      <c r="X4776">
        <v>11083.29</v>
      </c>
      <c r="Y4776">
        <v>1971.26</v>
      </c>
      <c r="Z4776">
        <v>15096.03</v>
      </c>
    </row>
    <row r="4777" spans="2:26" x14ac:dyDescent="0.25">
      <c r="B4777">
        <v>41408</v>
      </c>
      <c r="C4777">
        <v>276.02999999999997</v>
      </c>
      <c r="D4777">
        <v>4.3615000000000004</v>
      </c>
      <c r="E4777">
        <v>98.59</v>
      </c>
      <c r="F4777">
        <v>93.059200000000004</v>
      </c>
      <c r="G4777">
        <v>83.594999999999999</v>
      </c>
      <c r="H4777">
        <v>1106.55</v>
      </c>
      <c r="I4777">
        <v>1.292</v>
      </c>
      <c r="J4777">
        <v>6.1424000000000003</v>
      </c>
      <c r="K4777">
        <v>553.07830000000001</v>
      </c>
      <c r="L4777" t="str">
        <v>#N/A N/A</v>
      </c>
      <c r="M4777" t="str">
        <v>#N/A N/A</v>
      </c>
      <c r="N4777">
        <v>1425.46</v>
      </c>
      <c r="O4777">
        <v>4.024</v>
      </c>
      <c r="P4777">
        <v>19.8</v>
      </c>
      <c r="Q4777">
        <v>4.18</v>
      </c>
      <c r="R4777">
        <v>1.3</v>
      </c>
      <c r="S4777">
        <v>1.79</v>
      </c>
      <c r="T4777">
        <v>1.63</v>
      </c>
      <c r="U4777">
        <v>872</v>
      </c>
      <c r="V4777">
        <v>1650.34</v>
      </c>
      <c r="W4777">
        <v>3462.61</v>
      </c>
      <c r="X4777">
        <v>11032.79</v>
      </c>
      <c r="Y4777">
        <v>1968.83</v>
      </c>
      <c r="Z4777">
        <v>14758.42</v>
      </c>
    </row>
    <row r="4778" spans="2:26" x14ac:dyDescent="0.25">
      <c r="B4778">
        <v>41407</v>
      </c>
      <c r="C4778">
        <v>278.56</v>
      </c>
      <c r="D4778">
        <v>4.3338000000000001</v>
      </c>
      <c r="E4778">
        <v>98.6</v>
      </c>
      <c r="F4778">
        <v>93.066400000000002</v>
      </c>
      <c r="G4778">
        <v>83.277000000000001</v>
      </c>
      <c r="H4778">
        <v>1111.4000000000001</v>
      </c>
      <c r="I4778">
        <v>1.2975000000000001</v>
      </c>
      <c r="J4778">
        <v>6.1459999999999999</v>
      </c>
      <c r="K4778">
        <v>555.30550000000005</v>
      </c>
      <c r="L4778" t="str">
        <v>#N/A N/A</v>
      </c>
      <c r="M4778" t="str">
        <v>#N/A N/A</v>
      </c>
      <c r="N4778">
        <v>1430.59</v>
      </c>
      <c r="O4778">
        <v>3.9249999999999998</v>
      </c>
      <c r="P4778">
        <v>19.8</v>
      </c>
      <c r="Q4778">
        <v>4.1500000000000004</v>
      </c>
      <c r="R4778">
        <v>1.31</v>
      </c>
      <c r="S4778">
        <v>1.79</v>
      </c>
      <c r="T4778">
        <v>1.65</v>
      </c>
      <c r="U4778">
        <v>879</v>
      </c>
      <c r="V4778">
        <v>1633.77</v>
      </c>
      <c r="W4778">
        <v>3438.79</v>
      </c>
      <c r="X4778">
        <v>11109.27</v>
      </c>
      <c r="Y4778">
        <v>1948.7</v>
      </c>
      <c r="Z4778">
        <v>14782.21</v>
      </c>
    </row>
    <row r="4779" spans="2:26" x14ac:dyDescent="0.25">
      <c r="B4779">
        <v>41406</v>
      </c>
      <c r="C4779">
        <v>275.18</v>
      </c>
      <c r="D4779">
        <v>4.2535999999999996</v>
      </c>
      <c r="E4779">
        <v>98.59</v>
      </c>
      <c r="F4779">
        <v>93.038300000000007</v>
      </c>
      <c r="G4779">
        <v>83.143000000000001</v>
      </c>
      <c r="H4779">
        <v>1106.33</v>
      </c>
      <c r="I4779">
        <v>1.2988999999999999</v>
      </c>
      <c r="J4779">
        <v>6.1412000000000004</v>
      </c>
      <c r="K4779">
        <v>545.97739999999999</v>
      </c>
      <c r="L4779" t="str">
        <v>#N/A N/A</v>
      </c>
      <c r="M4779" t="str">
        <v>#N/A N/A</v>
      </c>
      <c r="N4779">
        <v>1448.55</v>
      </c>
      <c r="O4779">
        <v>3.91</v>
      </c>
      <c r="P4779">
        <v>19.8</v>
      </c>
      <c r="Q4779">
        <v>4.0199999999999996</v>
      </c>
      <c r="R4779">
        <v>1.31</v>
      </c>
      <c r="S4779">
        <v>1.8</v>
      </c>
      <c r="T4779">
        <v>1.65</v>
      </c>
      <c r="U4779">
        <v>884</v>
      </c>
      <c r="V4779">
        <v>1633.7</v>
      </c>
      <c r="W4779">
        <v>3436.58</v>
      </c>
      <c r="X4779">
        <v>11347.41</v>
      </c>
      <c r="Y4779">
        <v>1944.75</v>
      </c>
      <c r="Z4779">
        <v>14607.54</v>
      </c>
    </row>
    <row r="4780" spans="2:26" x14ac:dyDescent="0.25">
      <c r="B4780">
        <v>41405</v>
      </c>
      <c r="C4780">
        <v>275.18</v>
      </c>
      <c r="D4780">
        <v>4.2535999999999996</v>
      </c>
      <c r="E4780">
        <v>98.59</v>
      </c>
      <c r="F4780">
        <v>93.038300000000007</v>
      </c>
      <c r="G4780">
        <v>83.143000000000001</v>
      </c>
      <c r="H4780">
        <v>1106.33</v>
      </c>
      <c r="I4780">
        <v>1.2988999999999999</v>
      </c>
      <c r="J4780">
        <v>6.1412000000000004</v>
      </c>
      <c r="K4780">
        <v>545.97739999999999</v>
      </c>
      <c r="L4780" t="str">
        <v>#N/A N/A</v>
      </c>
      <c r="M4780" t="str">
        <v>#N/A N/A</v>
      </c>
      <c r="N4780">
        <v>1448.55</v>
      </c>
      <c r="O4780">
        <v>3.91</v>
      </c>
      <c r="P4780">
        <v>19.8</v>
      </c>
      <c r="Q4780">
        <v>4.0199999999999996</v>
      </c>
      <c r="R4780">
        <v>1.31</v>
      </c>
      <c r="S4780">
        <v>1.8</v>
      </c>
      <c r="T4780">
        <v>1.65</v>
      </c>
      <c r="U4780">
        <v>884</v>
      </c>
      <c r="V4780">
        <v>1633.7</v>
      </c>
      <c r="W4780">
        <v>3436.58</v>
      </c>
      <c r="X4780">
        <v>11347.41</v>
      </c>
      <c r="Y4780">
        <v>1944.75</v>
      </c>
      <c r="Z4780">
        <v>14607.54</v>
      </c>
    </row>
    <row r="4781" spans="2:26" x14ac:dyDescent="0.25">
      <c r="B4781">
        <v>41404</v>
      </c>
      <c r="C4781">
        <v>275.18</v>
      </c>
      <c r="D4781">
        <v>4.2535999999999996</v>
      </c>
      <c r="E4781">
        <v>98.59</v>
      </c>
      <c r="F4781">
        <v>93.038300000000007</v>
      </c>
      <c r="G4781">
        <v>83.143000000000001</v>
      </c>
      <c r="H4781">
        <v>1106.33</v>
      </c>
      <c r="I4781">
        <v>1.2988999999999999</v>
      </c>
      <c r="J4781">
        <v>6.1412000000000004</v>
      </c>
      <c r="K4781">
        <v>545.97739999999999</v>
      </c>
      <c r="L4781" t="str">
        <v>#N/A N/A</v>
      </c>
      <c r="M4781" t="str">
        <v>#N/A N/A</v>
      </c>
      <c r="N4781">
        <v>1448.55</v>
      </c>
      <c r="O4781">
        <v>3.91</v>
      </c>
      <c r="P4781">
        <v>19.8</v>
      </c>
      <c r="Q4781">
        <v>4.0199999999999996</v>
      </c>
      <c r="R4781">
        <v>1.31</v>
      </c>
      <c r="S4781">
        <v>1.8</v>
      </c>
      <c r="T4781">
        <v>1.65</v>
      </c>
      <c r="U4781">
        <v>884</v>
      </c>
      <c r="V4781">
        <v>1633.7</v>
      </c>
      <c r="W4781">
        <v>3436.58</v>
      </c>
      <c r="X4781">
        <v>11347.41</v>
      </c>
      <c r="Y4781">
        <v>1944.75</v>
      </c>
      <c r="Z4781">
        <v>14607.54</v>
      </c>
    </row>
    <row r="4782" spans="2:26" x14ac:dyDescent="0.25">
      <c r="B4782">
        <v>41403</v>
      </c>
      <c r="C4782">
        <v>275.58999999999997</v>
      </c>
      <c r="D4782">
        <v>4.2462</v>
      </c>
      <c r="E4782">
        <v>98.59</v>
      </c>
      <c r="F4782">
        <v>92.998800000000003</v>
      </c>
      <c r="G4782">
        <v>82.793000000000006</v>
      </c>
      <c r="H4782">
        <v>1091.28</v>
      </c>
      <c r="I4782">
        <v>1.3043</v>
      </c>
      <c r="J4782">
        <v>6.1337000000000002</v>
      </c>
      <c r="K4782">
        <v>544.87130000000002</v>
      </c>
      <c r="L4782" t="str">
        <v>#N/A N/A</v>
      </c>
      <c r="M4782" t="str">
        <v>#N/A N/A</v>
      </c>
      <c r="N4782">
        <v>1458.15</v>
      </c>
      <c r="O4782">
        <v>3.9830000000000001</v>
      </c>
      <c r="P4782">
        <v>19.8</v>
      </c>
      <c r="Q4782">
        <v>4.04</v>
      </c>
      <c r="R4782">
        <v>1.31</v>
      </c>
      <c r="S4782">
        <v>1.79</v>
      </c>
      <c r="T4782">
        <v>1.66</v>
      </c>
      <c r="U4782">
        <v>889</v>
      </c>
      <c r="V4782">
        <v>1626.67</v>
      </c>
      <c r="W4782">
        <v>3409.17</v>
      </c>
      <c r="X4782">
        <v>11266.89</v>
      </c>
      <c r="Y4782">
        <v>1979.45</v>
      </c>
      <c r="Z4782">
        <v>14191.48</v>
      </c>
    </row>
    <row r="4783" spans="2:26" x14ac:dyDescent="0.25">
      <c r="B4783">
        <v>41402</v>
      </c>
      <c r="C4783">
        <v>279.52999999999997</v>
      </c>
      <c r="D4783">
        <v>4.2514000000000003</v>
      </c>
      <c r="E4783">
        <v>98.55</v>
      </c>
      <c r="F4783">
        <v>92.9465</v>
      </c>
      <c r="G4783">
        <v>81.896000000000001</v>
      </c>
      <c r="H4783">
        <v>1086.8</v>
      </c>
      <c r="I4783">
        <v>1.3152999999999999</v>
      </c>
      <c r="J4783">
        <v>6.1405000000000003</v>
      </c>
      <c r="K4783">
        <v>542.09140000000002</v>
      </c>
      <c r="L4783" t="str">
        <v>#N/A N/A</v>
      </c>
      <c r="M4783" t="str">
        <v>#N/A N/A</v>
      </c>
      <c r="N4783">
        <v>1473.94</v>
      </c>
      <c r="O4783">
        <v>3.9780000000000002</v>
      </c>
      <c r="P4783">
        <v>19.8</v>
      </c>
      <c r="Q4783">
        <v>4.05</v>
      </c>
      <c r="R4783">
        <v>1.31</v>
      </c>
      <c r="S4783">
        <v>1.79</v>
      </c>
      <c r="T4783">
        <v>1.68</v>
      </c>
      <c r="U4783">
        <v>892</v>
      </c>
      <c r="V4783">
        <v>1632.69</v>
      </c>
      <c r="W4783">
        <v>3413.27</v>
      </c>
      <c r="X4783">
        <v>11284.74</v>
      </c>
      <c r="Y4783">
        <v>1956.45</v>
      </c>
      <c r="Z4783">
        <v>14285.69</v>
      </c>
    </row>
    <row r="4784" spans="2:26" x14ac:dyDescent="0.25">
      <c r="B4784">
        <v>41401</v>
      </c>
      <c r="C4784">
        <v>277.70999999999998</v>
      </c>
      <c r="D4784">
        <v>4.2546999999999997</v>
      </c>
      <c r="E4784">
        <v>98.52</v>
      </c>
      <c r="F4784">
        <v>92.917400000000001</v>
      </c>
      <c r="G4784">
        <v>82.253</v>
      </c>
      <c r="H4784">
        <v>1091.6500000000001</v>
      </c>
      <c r="I4784">
        <v>1.3079000000000001</v>
      </c>
      <c r="J4784">
        <v>6.157</v>
      </c>
      <c r="K4784">
        <v>543.07209999999998</v>
      </c>
      <c r="L4784" t="str">
        <v>#N/A N/A</v>
      </c>
      <c r="M4784" t="str">
        <v>#N/A N/A</v>
      </c>
      <c r="N4784">
        <v>1452.7</v>
      </c>
      <c r="O4784">
        <v>3.92</v>
      </c>
      <c r="P4784">
        <v>19.8</v>
      </c>
      <c r="Q4784">
        <v>4.0599999999999996</v>
      </c>
      <c r="R4784">
        <v>1.32</v>
      </c>
      <c r="S4784">
        <v>1.8</v>
      </c>
      <c r="T4784">
        <v>1.68</v>
      </c>
      <c r="U4784">
        <v>889</v>
      </c>
      <c r="V4784">
        <v>1625.96</v>
      </c>
      <c r="W4784">
        <v>3396.63</v>
      </c>
      <c r="X4784">
        <v>11115.05</v>
      </c>
      <c r="Y4784">
        <v>1954.35</v>
      </c>
      <c r="Z4784">
        <v>14180.24</v>
      </c>
    </row>
    <row r="4785" spans="2:26" x14ac:dyDescent="0.25">
      <c r="B4785">
        <v>41400</v>
      </c>
      <c r="C4785">
        <v>278.52999999999997</v>
      </c>
      <c r="D4785">
        <v>4.306</v>
      </c>
      <c r="E4785">
        <v>98.46</v>
      </c>
      <c r="F4785">
        <v>92.8904</v>
      </c>
      <c r="G4785">
        <v>82.314999999999998</v>
      </c>
      <c r="H4785">
        <v>1094.45</v>
      </c>
      <c r="I4785">
        <v>1.3076000000000001</v>
      </c>
      <c r="J4785">
        <v>6.1646999999999998</v>
      </c>
      <c r="K4785">
        <v>544.06849999999997</v>
      </c>
      <c r="L4785" t="str">
        <v>#N/A N/A</v>
      </c>
      <c r="M4785" t="str">
        <v>#N/A N/A</v>
      </c>
      <c r="N4785">
        <v>1469.46</v>
      </c>
      <c r="O4785">
        <v>4.0110000000000001</v>
      </c>
      <c r="P4785">
        <v>19.8</v>
      </c>
      <c r="Q4785">
        <v>4.1100000000000003</v>
      </c>
      <c r="R4785">
        <v>1.33</v>
      </c>
      <c r="S4785">
        <v>1.81</v>
      </c>
      <c r="T4785">
        <v>1.67</v>
      </c>
      <c r="U4785">
        <v>878</v>
      </c>
      <c r="V4785">
        <v>1617.5</v>
      </c>
      <c r="W4785">
        <v>3392.97</v>
      </c>
      <c r="X4785">
        <v>11001.77</v>
      </c>
      <c r="Y4785">
        <v>1961.48</v>
      </c>
      <c r="Z4785">
        <v>13694.04</v>
      </c>
    </row>
    <row r="4786" spans="2:26" x14ac:dyDescent="0.25">
      <c r="B4786">
        <v>41399</v>
      </c>
      <c r="C4786">
        <v>279.33999999999997</v>
      </c>
      <c r="D4786">
        <v>4.3125999999999998</v>
      </c>
      <c r="E4786">
        <v>98.46</v>
      </c>
      <c r="F4786">
        <v>92.883700000000005</v>
      </c>
      <c r="G4786">
        <v>82.125</v>
      </c>
      <c r="H4786">
        <v>1097.5</v>
      </c>
      <c r="I4786">
        <v>1.3113999999999999</v>
      </c>
      <c r="J4786">
        <v>6.1562999999999999</v>
      </c>
      <c r="K4786">
        <v>546.44269999999995</v>
      </c>
      <c r="L4786" t="str">
        <v>#N/A N/A</v>
      </c>
      <c r="M4786" t="str">
        <v>#N/A N/A</v>
      </c>
      <c r="N4786">
        <v>1470.75</v>
      </c>
      <c r="O4786">
        <v>4.0410000000000004</v>
      </c>
      <c r="P4786">
        <v>19.8</v>
      </c>
      <c r="Q4786">
        <v>4.0999999999999996</v>
      </c>
      <c r="R4786">
        <v>1.34</v>
      </c>
      <c r="S4786">
        <v>1.82</v>
      </c>
      <c r="T4786">
        <v>1.69</v>
      </c>
      <c r="U4786">
        <v>878</v>
      </c>
      <c r="V4786">
        <v>1614.42</v>
      </c>
      <c r="W4786">
        <v>3378.63</v>
      </c>
      <c r="X4786">
        <v>10845.99</v>
      </c>
      <c r="Y4786">
        <v>1965.71</v>
      </c>
      <c r="Z4786">
        <v>13694.04</v>
      </c>
    </row>
    <row r="4787" spans="2:26" x14ac:dyDescent="0.25">
      <c r="B4787">
        <v>41398</v>
      </c>
      <c r="C4787">
        <v>279.33999999999997</v>
      </c>
      <c r="D4787">
        <v>4.3125999999999998</v>
      </c>
      <c r="E4787">
        <v>98.46</v>
      </c>
      <c r="F4787">
        <v>92.883700000000005</v>
      </c>
      <c r="G4787">
        <v>82.125</v>
      </c>
      <c r="H4787">
        <v>1097.5</v>
      </c>
      <c r="I4787">
        <v>1.3113999999999999</v>
      </c>
      <c r="J4787">
        <v>6.1562999999999999</v>
      </c>
      <c r="K4787">
        <v>546.44269999999995</v>
      </c>
      <c r="L4787" t="str">
        <v>#N/A N/A</v>
      </c>
      <c r="M4787" t="str">
        <v>#N/A N/A</v>
      </c>
      <c r="N4787">
        <v>1470.75</v>
      </c>
      <c r="O4787">
        <v>4.0410000000000004</v>
      </c>
      <c r="P4787">
        <v>19.8</v>
      </c>
      <c r="Q4787">
        <v>4.0999999999999996</v>
      </c>
      <c r="R4787">
        <v>1.34</v>
      </c>
      <c r="S4787">
        <v>1.82</v>
      </c>
      <c r="T4787">
        <v>1.69</v>
      </c>
      <c r="U4787">
        <v>878</v>
      </c>
      <c r="V4787">
        <v>1614.42</v>
      </c>
      <c r="W4787">
        <v>3378.63</v>
      </c>
      <c r="X4787">
        <v>10845.99</v>
      </c>
      <c r="Y4787">
        <v>1965.71</v>
      </c>
      <c r="Z4787">
        <v>13694.04</v>
      </c>
    </row>
    <row r="4788" spans="2:26" x14ac:dyDescent="0.25">
      <c r="B4788">
        <v>41397</v>
      </c>
      <c r="C4788">
        <v>279.33999999999997</v>
      </c>
      <c r="D4788">
        <v>4.3125999999999998</v>
      </c>
      <c r="E4788">
        <v>98.46</v>
      </c>
      <c r="F4788">
        <v>92.883700000000005</v>
      </c>
      <c r="G4788">
        <v>82.125</v>
      </c>
      <c r="H4788">
        <v>1097.5</v>
      </c>
      <c r="I4788">
        <v>1.3113999999999999</v>
      </c>
      <c r="J4788">
        <v>6.1562999999999999</v>
      </c>
      <c r="K4788">
        <v>546.44269999999995</v>
      </c>
      <c r="L4788" t="str">
        <v>#N/A N/A</v>
      </c>
      <c r="M4788" t="str">
        <v>#N/A N/A</v>
      </c>
      <c r="N4788">
        <v>1470.75</v>
      </c>
      <c r="O4788">
        <v>4.0410000000000004</v>
      </c>
      <c r="P4788">
        <v>19.8</v>
      </c>
      <c r="Q4788">
        <v>4.0999999999999996</v>
      </c>
      <c r="R4788">
        <v>1.34</v>
      </c>
      <c r="S4788">
        <v>1.82</v>
      </c>
      <c r="T4788">
        <v>1.69</v>
      </c>
      <c r="U4788">
        <v>878</v>
      </c>
      <c r="V4788">
        <v>1614.42</v>
      </c>
      <c r="W4788">
        <v>3378.63</v>
      </c>
      <c r="X4788">
        <v>10845.99</v>
      </c>
      <c r="Y4788">
        <v>1965.71</v>
      </c>
      <c r="Z4788">
        <v>13694.04</v>
      </c>
    </row>
    <row r="4789" spans="2:26" x14ac:dyDescent="0.25">
      <c r="B4789">
        <v>41396</v>
      </c>
      <c r="C4789">
        <v>287.73</v>
      </c>
      <c r="D4789">
        <v>4.4326999999999996</v>
      </c>
      <c r="E4789">
        <v>98.42</v>
      </c>
      <c r="F4789">
        <v>92.814099999999996</v>
      </c>
      <c r="G4789">
        <v>82.224000000000004</v>
      </c>
      <c r="H4789">
        <v>1101.53</v>
      </c>
      <c r="I4789">
        <v>1.3065</v>
      </c>
      <c r="J4789">
        <v>6.1548999999999996</v>
      </c>
      <c r="K4789">
        <v>547.83450000000005</v>
      </c>
      <c r="L4789" t="str">
        <v>#N/A N/A</v>
      </c>
      <c r="M4789" t="str">
        <v>#N/A N/A</v>
      </c>
      <c r="N4789">
        <v>1467.07</v>
      </c>
      <c r="O4789">
        <v>4.0250000000000004</v>
      </c>
      <c r="P4789">
        <v>19.8</v>
      </c>
      <c r="Q4789">
        <v>4.2300000000000004</v>
      </c>
      <c r="R4789">
        <v>1.35</v>
      </c>
      <c r="S4789">
        <v>1.83</v>
      </c>
      <c r="T4789">
        <v>1.71</v>
      </c>
      <c r="U4789">
        <v>873</v>
      </c>
      <c r="V4789">
        <v>1597.59</v>
      </c>
      <c r="W4789">
        <v>3340.62</v>
      </c>
      <c r="X4789">
        <v>10825.35</v>
      </c>
      <c r="Y4789">
        <v>1957.21</v>
      </c>
      <c r="Z4789">
        <v>13694.04</v>
      </c>
    </row>
    <row r="4790" spans="2:26" x14ac:dyDescent="0.25">
      <c r="B4790">
        <v>41395</v>
      </c>
      <c r="C4790">
        <v>291.72000000000003</v>
      </c>
      <c r="D4790">
        <v>4.4322999999999997</v>
      </c>
      <c r="E4790">
        <v>98.4</v>
      </c>
      <c r="F4790">
        <v>92.703100000000006</v>
      </c>
      <c r="G4790">
        <v>81.483999999999995</v>
      </c>
      <c r="H4790">
        <v>1101.95</v>
      </c>
      <c r="I4790">
        <v>1.3180000000000001</v>
      </c>
      <c r="J4790">
        <v>6.1609999999999996</v>
      </c>
      <c r="K4790">
        <v>550.30259999999998</v>
      </c>
      <c r="L4790" t="str">
        <v>#N/A N/A</v>
      </c>
      <c r="M4790" t="str">
        <v>#N/A N/A</v>
      </c>
      <c r="N4790">
        <v>1457.64</v>
      </c>
      <c r="O4790">
        <v>4.3259999999999996</v>
      </c>
      <c r="P4790">
        <v>19.8</v>
      </c>
      <c r="Q4790">
        <v>4.3</v>
      </c>
      <c r="R4790">
        <v>1.35</v>
      </c>
      <c r="S4790">
        <v>1.83</v>
      </c>
      <c r="T4790">
        <v>1.72</v>
      </c>
      <c r="U4790">
        <v>862</v>
      </c>
      <c r="V4790">
        <v>1582.7</v>
      </c>
      <c r="W4790">
        <v>3299.13</v>
      </c>
      <c r="X4790">
        <v>10917.97</v>
      </c>
      <c r="Y4790">
        <v>1963.95</v>
      </c>
      <c r="Z4790">
        <v>13799.35</v>
      </c>
    </row>
    <row r="4791" spans="2:26" x14ac:dyDescent="0.25">
      <c r="B4791">
        <v>41394</v>
      </c>
      <c r="C4791">
        <v>291.27</v>
      </c>
      <c r="D4791">
        <v>4.4427000000000003</v>
      </c>
      <c r="E4791">
        <v>98.39</v>
      </c>
      <c r="F4791">
        <v>92.703100000000006</v>
      </c>
      <c r="G4791">
        <v>81.745999999999995</v>
      </c>
      <c r="H4791">
        <v>1101.0999999999999</v>
      </c>
      <c r="I4791">
        <v>1.3168</v>
      </c>
      <c r="J4791">
        <v>6.1609999999999996</v>
      </c>
      <c r="K4791">
        <v>550.45010000000002</v>
      </c>
      <c r="L4791" t="str">
        <v>#N/A N/A</v>
      </c>
      <c r="M4791" t="str">
        <v>#N/A N/A</v>
      </c>
      <c r="N4791">
        <v>1476.71</v>
      </c>
      <c r="O4791">
        <v>4.343</v>
      </c>
      <c r="P4791">
        <v>19.8</v>
      </c>
      <c r="Q4791">
        <v>4.32</v>
      </c>
      <c r="R4791">
        <v>1.35</v>
      </c>
      <c r="S4791">
        <v>1.83</v>
      </c>
      <c r="T4791">
        <v>1.7</v>
      </c>
      <c r="U4791">
        <v>863</v>
      </c>
      <c r="V4791">
        <v>1597.57</v>
      </c>
      <c r="W4791">
        <v>3328.79</v>
      </c>
      <c r="X4791">
        <v>10917.97</v>
      </c>
      <c r="Y4791">
        <v>1963.95</v>
      </c>
      <c r="Z4791">
        <v>13860.86</v>
      </c>
    </row>
    <row r="4792" spans="2:26" x14ac:dyDescent="0.25">
      <c r="B4792">
        <v>41393</v>
      </c>
      <c r="C4792">
        <v>294.37</v>
      </c>
      <c r="D4792">
        <v>4.4950999999999999</v>
      </c>
      <c r="E4792">
        <v>98.39</v>
      </c>
      <c r="F4792">
        <v>92.703100000000006</v>
      </c>
      <c r="G4792">
        <v>82.147000000000006</v>
      </c>
      <c r="H4792">
        <v>1107.25</v>
      </c>
      <c r="I4792">
        <v>1.3099000000000001</v>
      </c>
      <c r="J4792">
        <v>6.1609999999999996</v>
      </c>
      <c r="K4792">
        <v>550.65089999999998</v>
      </c>
      <c r="L4792" t="str">
        <v>#N/A N/A</v>
      </c>
      <c r="M4792" t="str">
        <v>#N/A N/A</v>
      </c>
      <c r="N4792">
        <v>1475.84</v>
      </c>
      <c r="O4792">
        <v>4.3920000000000003</v>
      </c>
      <c r="P4792">
        <v>19.8</v>
      </c>
      <c r="Q4792">
        <v>4.38</v>
      </c>
      <c r="R4792">
        <v>1.34</v>
      </c>
      <c r="S4792">
        <v>1.83</v>
      </c>
      <c r="T4792">
        <v>1.71</v>
      </c>
      <c r="U4792">
        <v>868</v>
      </c>
      <c r="V4792">
        <v>1593.61</v>
      </c>
      <c r="W4792">
        <v>3307.02</v>
      </c>
      <c r="X4792">
        <v>10785.58</v>
      </c>
      <c r="Y4792">
        <v>1940.7</v>
      </c>
      <c r="Z4792">
        <v>13884.13</v>
      </c>
    </row>
    <row r="4793" spans="2:26" x14ac:dyDescent="0.25">
      <c r="B4793">
        <v>41392</v>
      </c>
      <c r="C4793">
        <v>296.83999999999997</v>
      </c>
      <c r="D4793">
        <v>4.5632999999999999</v>
      </c>
      <c r="E4793">
        <v>98.35</v>
      </c>
      <c r="F4793">
        <v>92.703100000000006</v>
      </c>
      <c r="G4793">
        <v>82.501999999999995</v>
      </c>
      <c r="H4793">
        <v>1111.9000000000001</v>
      </c>
      <c r="I4793">
        <v>1.3029999999999999</v>
      </c>
      <c r="J4793">
        <v>6.1609999999999996</v>
      </c>
      <c r="K4793">
        <v>555.97640000000001</v>
      </c>
      <c r="L4793" t="str">
        <v>#N/A N/A</v>
      </c>
      <c r="M4793" t="str">
        <v>#N/A N/A</v>
      </c>
      <c r="N4793">
        <v>1461.92</v>
      </c>
      <c r="O4793">
        <v>4.1520000000000001</v>
      </c>
      <c r="P4793">
        <v>19.8</v>
      </c>
      <c r="Q4793">
        <v>4.45</v>
      </c>
      <c r="R4793">
        <v>1.35</v>
      </c>
      <c r="S4793">
        <v>1.83</v>
      </c>
      <c r="T4793">
        <v>1.72</v>
      </c>
      <c r="U4793">
        <v>871</v>
      </c>
      <c r="V4793">
        <v>1582.24</v>
      </c>
      <c r="W4793">
        <v>3279.26</v>
      </c>
      <c r="X4793">
        <v>10834.08</v>
      </c>
      <c r="Y4793">
        <v>1944.56</v>
      </c>
      <c r="Z4793">
        <v>13884.13</v>
      </c>
    </row>
    <row r="4794" spans="2:26" x14ac:dyDescent="0.25">
      <c r="B4794">
        <v>41391</v>
      </c>
      <c r="C4794">
        <v>296.83999999999997</v>
      </c>
      <c r="D4794">
        <v>4.5632999999999999</v>
      </c>
      <c r="E4794">
        <v>98.35</v>
      </c>
      <c r="F4794">
        <v>92.703100000000006</v>
      </c>
      <c r="G4794">
        <v>82.501999999999995</v>
      </c>
      <c r="H4794">
        <v>1111.9000000000001</v>
      </c>
      <c r="I4794">
        <v>1.3029999999999999</v>
      </c>
      <c r="J4794">
        <v>6.1609999999999996</v>
      </c>
      <c r="K4794">
        <v>555.97640000000001</v>
      </c>
      <c r="L4794" t="str">
        <v>#N/A N/A</v>
      </c>
      <c r="M4794" t="str">
        <v>#N/A N/A</v>
      </c>
      <c r="N4794">
        <v>1461.92</v>
      </c>
      <c r="O4794">
        <v>4.1520000000000001</v>
      </c>
      <c r="P4794">
        <v>19.8</v>
      </c>
      <c r="Q4794">
        <v>4.45</v>
      </c>
      <c r="R4794">
        <v>1.35</v>
      </c>
      <c r="S4794">
        <v>1.83</v>
      </c>
      <c r="T4794">
        <v>1.72</v>
      </c>
      <c r="U4794">
        <v>871</v>
      </c>
      <c r="V4794">
        <v>1582.24</v>
      </c>
      <c r="W4794">
        <v>3279.26</v>
      </c>
      <c r="X4794">
        <v>10834.08</v>
      </c>
      <c r="Y4794">
        <v>1944.56</v>
      </c>
      <c r="Z4794">
        <v>13884.13</v>
      </c>
    </row>
    <row r="4795" spans="2:26" x14ac:dyDescent="0.25">
      <c r="B4795">
        <v>41390</v>
      </c>
      <c r="C4795">
        <v>296.83999999999997</v>
      </c>
      <c r="D4795">
        <v>4.5632999999999999</v>
      </c>
      <c r="E4795">
        <v>98.35</v>
      </c>
      <c r="F4795">
        <v>92.703100000000006</v>
      </c>
      <c r="G4795">
        <v>82.501999999999995</v>
      </c>
      <c r="H4795">
        <v>1111.9000000000001</v>
      </c>
      <c r="I4795">
        <v>1.3029999999999999</v>
      </c>
      <c r="J4795">
        <v>6.1609999999999996</v>
      </c>
      <c r="K4795">
        <v>555.97640000000001</v>
      </c>
      <c r="L4795" t="str">
        <v>#N/A N/A</v>
      </c>
      <c r="M4795" t="str">
        <v>#N/A N/A</v>
      </c>
      <c r="N4795">
        <v>1461.92</v>
      </c>
      <c r="O4795">
        <v>4.1520000000000001</v>
      </c>
      <c r="P4795">
        <v>19.8</v>
      </c>
      <c r="Q4795">
        <v>4.45</v>
      </c>
      <c r="R4795">
        <v>1.35</v>
      </c>
      <c r="S4795">
        <v>1.83</v>
      </c>
      <c r="T4795">
        <v>1.72</v>
      </c>
      <c r="U4795">
        <v>871</v>
      </c>
      <c r="V4795">
        <v>1582.24</v>
      </c>
      <c r="W4795">
        <v>3279.26</v>
      </c>
      <c r="X4795">
        <v>10834.08</v>
      </c>
      <c r="Y4795">
        <v>1944.56</v>
      </c>
      <c r="Z4795">
        <v>13884.13</v>
      </c>
    </row>
    <row r="4796" spans="2:26" x14ac:dyDescent="0.25">
      <c r="B4796">
        <v>41389</v>
      </c>
      <c r="C4796">
        <v>293.72000000000003</v>
      </c>
      <c r="D4796">
        <v>4.5613999999999999</v>
      </c>
      <c r="E4796">
        <v>98.33</v>
      </c>
      <c r="F4796">
        <v>92.703100000000006</v>
      </c>
      <c r="G4796">
        <v>82.744</v>
      </c>
      <c r="H4796">
        <v>1112.1500000000001</v>
      </c>
      <c r="I4796">
        <v>1.3010999999999999</v>
      </c>
      <c r="J4796">
        <v>6.1699000000000002</v>
      </c>
      <c r="K4796">
        <v>555.20039999999995</v>
      </c>
      <c r="L4796" t="str">
        <v>#N/A N/A</v>
      </c>
      <c r="M4796" t="str">
        <v>#N/A N/A</v>
      </c>
      <c r="N4796">
        <v>1467.9</v>
      </c>
      <c r="O4796">
        <v>4.1669999999999998</v>
      </c>
      <c r="P4796">
        <v>19.8</v>
      </c>
      <c r="Q4796">
        <v>4.46</v>
      </c>
      <c r="R4796">
        <v>1.35</v>
      </c>
      <c r="S4796">
        <v>1.83</v>
      </c>
      <c r="T4796">
        <v>1.7</v>
      </c>
      <c r="U4796">
        <v>872</v>
      </c>
      <c r="V4796">
        <v>1585.16</v>
      </c>
      <c r="W4796">
        <v>3289.99</v>
      </c>
      <c r="X4796">
        <v>10772.76</v>
      </c>
      <c r="Y4796">
        <v>1951.6</v>
      </c>
      <c r="Z4796">
        <v>13926.08</v>
      </c>
    </row>
    <row r="4797" spans="2:26" x14ac:dyDescent="0.25">
      <c r="B4797">
        <v>41388</v>
      </c>
      <c r="C4797">
        <v>293.72000000000003</v>
      </c>
      <c r="D4797">
        <v>4.5998000000000001</v>
      </c>
      <c r="E4797">
        <v>98.32</v>
      </c>
      <c r="F4797">
        <v>92.494600000000005</v>
      </c>
      <c r="G4797">
        <v>83.048000000000002</v>
      </c>
      <c r="H4797">
        <v>1117.68</v>
      </c>
      <c r="I4797">
        <v>1.3015000000000001</v>
      </c>
      <c r="J4797">
        <v>6.1776</v>
      </c>
      <c r="K4797">
        <v>554.6902</v>
      </c>
      <c r="L4797" t="str">
        <v>#N/A N/A</v>
      </c>
      <c r="M4797" t="str">
        <v>#N/A N/A</v>
      </c>
      <c r="N4797">
        <v>1431.99</v>
      </c>
      <c r="O4797">
        <v>4.1660000000000004</v>
      </c>
      <c r="P4797">
        <v>19.8</v>
      </c>
      <c r="Q4797">
        <v>4.51</v>
      </c>
      <c r="R4797">
        <v>1.35</v>
      </c>
      <c r="S4797">
        <v>1.83</v>
      </c>
      <c r="T4797">
        <v>1.71</v>
      </c>
      <c r="U4797">
        <v>879</v>
      </c>
      <c r="V4797">
        <v>1578.79</v>
      </c>
      <c r="W4797">
        <v>3269.65</v>
      </c>
      <c r="X4797">
        <v>10634.37</v>
      </c>
      <c r="Y4797">
        <v>1935.31</v>
      </c>
      <c r="Z4797">
        <v>13843.46</v>
      </c>
    </row>
    <row r="4798" spans="2:26" x14ac:dyDescent="0.25">
      <c r="B4798">
        <v>41387</v>
      </c>
      <c r="C4798">
        <v>293.55</v>
      </c>
      <c r="D4798">
        <v>4.6374000000000004</v>
      </c>
      <c r="E4798">
        <v>98.32</v>
      </c>
      <c r="F4798">
        <v>92.494600000000005</v>
      </c>
      <c r="G4798">
        <v>83.048000000000002</v>
      </c>
      <c r="H4798">
        <v>1120.8499999999999</v>
      </c>
      <c r="I4798">
        <v>1.2996000000000001</v>
      </c>
      <c r="J4798">
        <v>6.1798000000000002</v>
      </c>
      <c r="K4798">
        <v>552.39340000000004</v>
      </c>
      <c r="L4798" t="str">
        <v>#N/A N/A</v>
      </c>
      <c r="M4798" t="str">
        <v>#N/A N/A</v>
      </c>
      <c r="N4798">
        <v>1413</v>
      </c>
      <c r="O4798">
        <v>4.2380000000000004</v>
      </c>
      <c r="P4798">
        <v>19.8</v>
      </c>
      <c r="Q4798">
        <v>4.55</v>
      </c>
      <c r="R4798">
        <v>1.36</v>
      </c>
      <c r="S4798">
        <v>1.84</v>
      </c>
      <c r="T4798">
        <v>1.71</v>
      </c>
      <c r="U4798">
        <v>885</v>
      </c>
      <c r="V4798">
        <v>1578.78</v>
      </c>
      <c r="W4798">
        <v>3269.33</v>
      </c>
      <c r="X4798">
        <v>10425.09</v>
      </c>
      <c r="Y4798">
        <v>1918.63</v>
      </c>
      <c r="Z4798">
        <v>13529.65</v>
      </c>
    </row>
    <row r="4799" spans="2:26" x14ac:dyDescent="0.25">
      <c r="B4799">
        <v>41386</v>
      </c>
      <c r="C4799">
        <v>296.58999999999997</v>
      </c>
      <c r="D4799">
        <v>4.6700999999999997</v>
      </c>
      <c r="E4799">
        <v>98.29</v>
      </c>
      <c r="F4799">
        <v>92.494600000000005</v>
      </c>
      <c r="G4799">
        <v>82.676000000000002</v>
      </c>
      <c r="H4799">
        <v>1118.95</v>
      </c>
      <c r="I4799">
        <v>1.3066</v>
      </c>
      <c r="J4799">
        <v>6.1814999999999998</v>
      </c>
      <c r="K4799">
        <v>554.18740000000003</v>
      </c>
      <c r="L4799" t="str">
        <v>#N/A N/A</v>
      </c>
      <c r="M4799" t="str">
        <v>#N/A N/A</v>
      </c>
      <c r="N4799">
        <v>1426.45</v>
      </c>
      <c r="O4799">
        <v>4.2670000000000003</v>
      </c>
      <c r="P4799">
        <v>19.8</v>
      </c>
      <c r="Q4799">
        <v>4.58</v>
      </c>
      <c r="R4799">
        <v>1.37</v>
      </c>
      <c r="S4799">
        <v>1.85</v>
      </c>
      <c r="T4799">
        <v>1.71</v>
      </c>
      <c r="U4799">
        <v>889</v>
      </c>
      <c r="V4799">
        <v>1562.5</v>
      </c>
      <c r="W4799">
        <v>3233.55</v>
      </c>
      <c r="X4799">
        <v>10590.75</v>
      </c>
      <c r="Y4799">
        <v>1926.31</v>
      </c>
      <c r="Z4799">
        <v>13568.37</v>
      </c>
    </row>
    <row r="4800" spans="2:26" x14ac:dyDescent="0.25">
      <c r="B4800">
        <v>41385</v>
      </c>
      <c r="C4800">
        <v>296.67</v>
      </c>
      <c r="D4800">
        <v>4.6923000000000004</v>
      </c>
      <c r="E4800">
        <v>98.28</v>
      </c>
      <c r="F4800">
        <v>92.494600000000005</v>
      </c>
      <c r="G4800">
        <v>82.713999999999999</v>
      </c>
      <c r="H4800">
        <v>1116.2</v>
      </c>
      <c r="I4800">
        <v>1.3051999999999999</v>
      </c>
      <c r="J4800">
        <v>6.1805000000000003</v>
      </c>
      <c r="K4800">
        <v>556.89980000000003</v>
      </c>
      <c r="L4800" t="str">
        <v>#N/A N/A</v>
      </c>
      <c r="M4800" t="str">
        <v>#N/A N/A</v>
      </c>
      <c r="N4800">
        <v>1403.79</v>
      </c>
      <c r="O4800">
        <v>4.4080000000000004</v>
      </c>
      <c r="P4800">
        <v>19.8</v>
      </c>
      <c r="Q4800">
        <v>4.6100000000000003</v>
      </c>
      <c r="R4800">
        <v>1.37</v>
      </c>
      <c r="S4800">
        <v>1.84</v>
      </c>
      <c r="T4800">
        <v>1.71</v>
      </c>
      <c r="U4800">
        <v>888</v>
      </c>
      <c r="V4800">
        <v>1555.25</v>
      </c>
      <c r="W4800">
        <v>3206.06</v>
      </c>
      <c r="X4800">
        <v>10587.32</v>
      </c>
      <c r="Y4800">
        <v>1906.75</v>
      </c>
      <c r="Z4800">
        <v>13316.48</v>
      </c>
    </row>
    <row r="4801" spans="2:26" x14ac:dyDescent="0.25">
      <c r="B4801">
        <v>41384</v>
      </c>
      <c r="C4801">
        <v>296.67</v>
      </c>
      <c r="D4801">
        <v>4.6923000000000004</v>
      </c>
      <c r="E4801">
        <v>98.28</v>
      </c>
      <c r="F4801">
        <v>92.494600000000005</v>
      </c>
      <c r="G4801">
        <v>82.713999999999999</v>
      </c>
      <c r="H4801">
        <v>1116.2</v>
      </c>
      <c r="I4801">
        <v>1.3051999999999999</v>
      </c>
      <c r="J4801">
        <v>6.1805000000000003</v>
      </c>
      <c r="K4801">
        <v>556.89980000000003</v>
      </c>
      <c r="L4801" t="str">
        <v>#N/A N/A</v>
      </c>
      <c r="M4801" t="str">
        <v>#N/A N/A</v>
      </c>
      <c r="N4801">
        <v>1403.79</v>
      </c>
      <c r="O4801">
        <v>4.4080000000000004</v>
      </c>
      <c r="P4801">
        <v>19.8</v>
      </c>
      <c r="Q4801">
        <v>4.6100000000000003</v>
      </c>
      <c r="R4801">
        <v>1.37</v>
      </c>
      <c r="S4801">
        <v>1.84</v>
      </c>
      <c r="T4801">
        <v>1.71</v>
      </c>
      <c r="U4801">
        <v>888</v>
      </c>
      <c r="V4801">
        <v>1555.25</v>
      </c>
      <c r="W4801">
        <v>3206.06</v>
      </c>
      <c r="X4801">
        <v>10587.32</v>
      </c>
      <c r="Y4801">
        <v>1906.75</v>
      </c>
      <c r="Z4801">
        <v>13316.48</v>
      </c>
    </row>
    <row r="4802" spans="2:26" x14ac:dyDescent="0.25">
      <c r="B4802">
        <v>41383</v>
      </c>
      <c r="C4802">
        <v>296.67</v>
      </c>
      <c r="D4802">
        <v>4.6923000000000004</v>
      </c>
      <c r="E4802">
        <v>98.28</v>
      </c>
      <c r="F4802">
        <v>92.494600000000005</v>
      </c>
      <c r="G4802">
        <v>82.713999999999999</v>
      </c>
      <c r="H4802">
        <v>1116.2</v>
      </c>
      <c r="I4802">
        <v>1.3051999999999999</v>
      </c>
      <c r="J4802">
        <v>6.1805000000000003</v>
      </c>
      <c r="K4802">
        <v>556.89980000000003</v>
      </c>
      <c r="L4802" t="str">
        <v>#N/A N/A</v>
      </c>
      <c r="M4802" t="str">
        <v>#N/A N/A</v>
      </c>
      <c r="N4802">
        <v>1403.79</v>
      </c>
      <c r="O4802">
        <v>4.4080000000000004</v>
      </c>
      <c r="P4802">
        <v>19.8</v>
      </c>
      <c r="Q4802">
        <v>4.6100000000000003</v>
      </c>
      <c r="R4802">
        <v>1.37</v>
      </c>
      <c r="S4802">
        <v>1.84</v>
      </c>
      <c r="T4802">
        <v>1.71</v>
      </c>
      <c r="U4802">
        <v>888</v>
      </c>
      <c r="V4802">
        <v>1555.25</v>
      </c>
      <c r="W4802">
        <v>3206.06</v>
      </c>
      <c r="X4802">
        <v>10587.32</v>
      </c>
      <c r="Y4802">
        <v>1906.75</v>
      </c>
      <c r="Z4802">
        <v>13316.48</v>
      </c>
    </row>
    <row r="4803" spans="2:26" x14ac:dyDescent="0.25">
      <c r="B4803">
        <v>41382</v>
      </c>
      <c r="C4803">
        <v>298.7</v>
      </c>
      <c r="D4803">
        <v>4.7074999999999996</v>
      </c>
      <c r="E4803">
        <v>98.27</v>
      </c>
      <c r="F4803">
        <v>92.494600000000005</v>
      </c>
      <c r="G4803">
        <v>82.558999999999997</v>
      </c>
      <c r="H4803">
        <v>1123.9000000000001</v>
      </c>
      <c r="I4803">
        <v>1.3050999999999999</v>
      </c>
      <c r="J4803">
        <v>6.1805000000000003</v>
      </c>
      <c r="K4803">
        <v>555.64099999999996</v>
      </c>
      <c r="L4803" t="str">
        <v>#N/A N/A</v>
      </c>
      <c r="M4803" t="str">
        <v>#N/A N/A</v>
      </c>
      <c r="N4803">
        <v>1390.5</v>
      </c>
      <c r="O4803">
        <v>4.4009999999999998</v>
      </c>
      <c r="P4803">
        <v>19.8</v>
      </c>
      <c r="Q4803">
        <v>4.63</v>
      </c>
      <c r="R4803">
        <v>1.37</v>
      </c>
      <c r="S4803">
        <v>1.84</v>
      </c>
      <c r="T4803">
        <v>1.71</v>
      </c>
      <c r="U4803">
        <v>885</v>
      </c>
      <c r="V4803">
        <v>1541.61</v>
      </c>
      <c r="W4803">
        <v>3166.36</v>
      </c>
      <c r="X4803">
        <v>10266.59</v>
      </c>
      <c r="Y4803">
        <v>1900.06</v>
      </c>
      <c r="Z4803">
        <v>13220.07</v>
      </c>
    </row>
    <row r="4804" spans="2:26" x14ac:dyDescent="0.25">
      <c r="B4804">
        <v>41381</v>
      </c>
      <c r="C4804">
        <v>297.18</v>
      </c>
      <c r="D4804">
        <v>4.6992000000000003</v>
      </c>
      <c r="E4804">
        <v>98.27</v>
      </c>
      <c r="F4804">
        <v>92.537400000000005</v>
      </c>
      <c r="G4804">
        <v>82.683999999999997</v>
      </c>
      <c r="H4804">
        <v>1118.48</v>
      </c>
      <c r="I4804">
        <v>1.3031999999999999</v>
      </c>
      <c r="J4804">
        <v>6.1727999999999996</v>
      </c>
      <c r="K4804">
        <v>559.60749999999996</v>
      </c>
      <c r="L4804" t="str">
        <v>#N/A N/A</v>
      </c>
      <c r="M4804" t="str">
        <v>#N/A N/A</v>
      </c>
      <c r="N4804">
        <v>1376.25</v>
      </c>
      <c r="O4804">
        <v>4.2140000000000004</v>
      </c>
      <c r="P4804">
        <v>19.8</v>
      </c>
      <c r="Q4804">
        <v>4.62</v>
      </c>
      <c r="R4804">
        <v>1.37</v>
      </c>
      <c r="S4804">
        <v>1.84</v>
      </c>
      <c r="T4804">
        <v>1.7</v>
      </c>
      <c r="U4804">
        <v>885</v>
      </c>
      <c r="V4804">
        <v>1552.01</v>
      </c>
      <c r="W4804">
        <v>3204.67</v>
      </c>
      <c r="X4804">
        <v>10300.93</v>
      </c>
      <c r="Y4804">
        <v>1923.84</v>
      </c>
      <c r="Z4804">
        <v>13382.89</v>
      </c>
    </row>
    <row r="4805" spans="2:26" x14ac:dyDescent="0.25">
      <c r="B4805">
        <v>41380</v>
      </c>
      <c r="C4805">
        <v>294.89</v>
      </c>
      <c r="D4805">
        <v>4.6616999999999997</v>
      </c>
      <c r="E4805">
        <v>98.27</v>
      </c>
      <c r="F4805">
        <v>92.537400000000005</v>
      </c>
      <c r="G4805">
        <v>81.748999999999995</v>
      </c>
      <c r="H4805">
        <v>1115.18</v>
      </c>
      <c r="I4805">
        <v>1.3177000000000001</v>
      </c>
      <c r="J4805">
        <v>6.1862000000000004</v>
      </c>
      <c r="K4805">
        <v>558.85540000000003</v>
      </c>
      <c r="L4805" t="str">
        <v>#N/A N/A</v>
      </c>
      <c r="M4805" t="str">
        <v>#N/A N/A</v>
      </c>
      <c r="N4805">
        <v>1367.36</v>
      </c>
      <c r="O4805">
        <v>4.16</v>
      </c>
      <c r="P4805">
        <v>19.8</v>
      </c>
      <c r="Q4805">
        <v>4.58</v>
      </c>
      <c r="R4805">
        <v>1.37</v>
      </c>
      <c r="S4805">
        <v>1.84</v>
      </c>
      <c r="T4805">
        <v>1.71</v>
      </c>
      <c r="U4805">
        <v>880</v>
      </c>
      <c r="V4805">
        <v>1574.57</v>
      </c>
      <c r="W4805">
        <v>3264.63</v>
      </c>
      <c r="X4805">
        <v>10426.56</v>
      </c>
      <c r="Y4805">
        <v>1922.21</v>
      </c>
      <c r="Z4805">
        <v>13221.44</v>
      </c>
    </row>
    <row r="4806" spans="2:26" x14ac:dyDescent="0.25">
      <c r="B4806">
        <v>41379</v>
      </c>
      <c r="C4806">
        <v>289.67</v>
      </c>
      <c r="D4806">
        <v>4.6401000000000003</v>
      </c>
      <c r="E4806">
        <v>98.27</v>
      </c>
      <c r="F4806">
        <v>92.537400000000005</v>
      </c>
      <c r="G4806">
        <v>82.417000000000002</v>
      </c>
      <c r="H4806">
        <v>1120.5</v>
      </c>
      <c r="I4806">
        <v>1.3036000000000001</v>
      </c>
      <c r="J4806">
        <v>6.1868999999999996</v>
      </c>
      <c r="K4806">
        <v>563.62570000000005</v>
      </c>
      <c r="L4806" t="str">
        <v>#N/A N/A</v>
      </c>
      <c r="M4806" t="str">
        <v>#N/A N/A</v>
      </c>
      <c r="N4806">
        <v>1348.21</v>
      </c>
      <c r="O4806">
        <v>4.1369999999999996</v>
      </c>
      <c r="P4806">
        <v>19.8</v>
      </c>
      <c r="Q4806">
        <v>4.59</v>
      </c>
      <c r="R4806">
        <v>1.37</v>
      </c>
      <c r="S4806">
        <v>1.83</v>
      </c>
      <c r="T4806">
        <v>1.71</v>
      </c>
      <c r="U4806">
        <v>876</v>
      </c>
      <c r="V4806">
        <v>1552.36</v>
      </c>
      <c r="W4806">
        <v>3216.49</v>
      </c>
      <c r="X4806">
        <v>10440.76</v>
      </c>
      <c r="Y4806">
        <v>1920.45</v>
      </c>
      <c r="Z4806">
        <v>13275.66</v>
      </c>
    </row>
    <row r="4807" spans="2:26" x14ac:dyDescent="0.25">
      <c r="B4807">
        <v>41378</v>
      </c>
      <c r="C4807">
        <v>285.27</v>
      </c>
      <c r="D4807">
        <v>4.59</v>
      </c>
      <c r="E4807">
        <v>98.26</v>
      </c>
      <c r="F4807">
        <v>92.537400000000005</v>
      </c>
      <c r="G4807">
        <v>82.311000000000007</v>
      </c>
      <c r="H4807">
        <v>1129.1500000000001</v>
      </c>
      <c r="I4807">
        <v>1.3112999999999999</v>
      </c>
      <c r="J4807">
        <v>6.1919000000000004</v>
      </c>
      <c r="K4807">
        <v>573.4085</v>
      </c>
      <c r="L4807" t="str">
        <v>#N/A N/A</v>
      </c>
      <c r="M4807" t="str">
        <v>#N/A N/A</v>
      </c>
      <c r="N4807">
        <v>1482.75</v>
      </c>
      <c r="O4807">
        <v>4.2220000000000004</v>
      </c>
      <c r="P4807">
        <v>19.8</v>
      </c>
      <c r="Q4807">
        <v>4.53</v>
      </c>
      <c r="R4807">
        <v>1.36</v>
      </c>
      <c r="S4807">
        <v>1.82</v>
      </c>
      <c r="T4807">
        <v>1.71</v>
      </c>
      <c r="U4807">
        <v>875</v>
      </c>
      <c r="V4807">
        <v>1588.85</v>
      </c>
      <c r="W4807">
        <v>3294.95</v>
      </c>
      <c r="X4807">
        <v>10655.68</v>
      </c>
      <c r="Y4807">
        <v>1924.23</v>
      </c>
      <c r="Z4807">
        <v>13485.14</v>
      </c>
    </row>
    <row r="4808" spans="2:26" x14ac:dyDescent="0.25">
      <c r="B4808">
        <v>41377</v>
      </c>
      <c r="C4808">
        <v>285.27</v>
      </c>
      <c r="D4808">
        <v>4.59</v>
      </c>
      <c r="E4808">
        <v>98.26</v>
      </c>
      <c r="F4808">
        <v>92.537400000000005</v>
      </c>
      <c r="G4808">
        <v>82.311000000000007</v>
      </c>
      <c r="H4808">
        <v>1129.1500000000001</v>
      </c>
      <c r="I4808">
        <v>1.3112999999999999</v>
      </c>
      <c r="J4808">
        <v>6.1919000000000004</v>
      </c>
      <c r="K4808">
        <v>573.4085</v>
      </c>
      <c r="L4808" t="str">
        <v>#N/A N/A</v>
      </c>
      <c r="M4808" t="str">
        <v>#N/A N/A</v>
      </c>
      <c r="N4808">
        <v>1482.75</v>
      </c>
      <c r="O4808">
        <v>4.2220000000000004</v>
      </c>
      <c r="P4808">
        <v>19.8</v>
      </c>
      <c r="Q4808">
        <v>4.53</v>
      </c>
      <c r="R4808">
        <v>1.36</v>
      </c>
      <c r="S4808">
        <v>1.82</v>
      </c>
      <c r="T4808">
        <v>1.71</v>
      </c>
      <c r="U4808">
        <v>875</v>
      </c>
      <c r="V4808">
        <v>1588.85</v>
      </c>
      <c r="W4808">
        <v>3294.95</v>
      </c>
      <c r="X4808">
        <v>10655.68</v>
      </c>
      <c r="Y4808">
        <v>1924.23</v>
      </c>
      <c r="Z4808">
        <v>13485.14</v>
      </c>
    </row>
    <row r="4809" spans="2:26" x14ac:dyDescent="0.25">
      <c r="B4809">
        <v>41376</v>
      </c>
      <c r="C4809">
        <v>285.27</v>
      </c>
      <c r="D4809">
        <v>4.59</v>
      </c>
      <c r="E4809">
        <v>98.26</v>
      </c>
      <c r="F4809">
        <v>92.537400000000005</v>
      </c>
      <c r="G4809">
        <v>82.311000000000007</v>
      </c>
      <c r="H4809">
        <v>1129.1500000000001</v>
      </c>
      <c r="I4809">
        <v>1.3112999999999999</v>
      </c>
      <c r="J4809">
        <v>6.1919000000000004</v>
      </c>
      <c r="K4809">
        <v>573.4085</v>
      </c>
      <c r="L4809" t="str">
        <v>#N/A N/A</v>
      </c>
      <c r="M4809" t="str">
        <v>#N/A N/A</v>
      </c>
      <c r="N4809">
        <v>1482.75</v>
      </c>
      <c r="O4809">
        <v>4.2220000000000004</v>
      </c>
      <c r="P4809">
        <v>19.8</v>
      </c>
      <c r="Q4809">
        <v>4.53</v>
      </c>
      <c r="R4809">
        <v>1.36</v>
      </c>
      <c r="S4809">
        <v>1.82</v>
      </c>
      <c r="T4809">
        <v>1.71</v>
      </c>
      <c r="U4809">
        <v>875</v>
      </c>
      <c r="V4809">
        <v>1588.85</v>
      </c>
      <c r="W4809">
        <v>3294.95</v>
      </c>
      <c r="X4809">
        <v>10655.68</v>
      </c>
      <c r="Y4809">
        <v>1924.23</v>
      </c>
      <c r="Z4809">
        <v>13485.14</v>
      </c>
    </row>
    <row r="4810" spans="2:26" x14ac:dyDescent="0.25">
      <c r="B4810">
        <v>41375</v>
      </c>
      <c r="C4810">
        <v>280.47000000000003</v>
      </c>
      <c r="D4810">
        <v>4.5590000000000002</v>
      </c>
      <c r="E4810">
        <v>98.23</v>
      </c>
      <c r="F4810">
        <v>92.537400000000005</v>
      </c>
      <c r="G4810">
        <v>82.247</v>
      </c>
      <c r="H4810">
        <v>1129.18</v>
      </c>
      <c r="I4810">
        <v>1.3099000000000001</v>
      </c>
      <c r="J4810">
        <v>6.1970000000000001</v>
      </c>
      <c r="K4810">
        <v>572.16309999999999</v>
      </c>
      <c r="L4810" t="str">
        <v>#N/A N/A</v>
      </c>
      <c r="M4810" t="str">
        <v>#N/A N/A</v>
      </c>
      <c r="N4810">
        <v>1561.5</v>
      </c>
      <c r="O4810">
        <v>4.1390000000000002</v>
      </c>
      <c r="P4810">
        <v>19.8</v>
      </c>
      <c r="Q4810">
        <v>4.5</v>
      </c>
      <c r="R4810">
        <v>1.35</v>
      </c>
      <c r="S4810">
        <v>1.81</v>
      </c>
      <c r="T4810">
        <v>1.69</v>
      </c>
      <c r="U4810">
        <v>865</v>
      </c>
      <c r="V4810">
        <v>1593.37</v>
      </c>
      <c r="W4810">
        <v>3300.16</v>
      </c>
      <c r="X4810">
        <v>10708.25</v>
      </c>
      <c r="Y4810">
        <v>1949.8</v>
      </c>
      <c r="Z4810">
        <v>13549.16</v>
      </c>
    </row>
    <row r="4811" spans="2:26" x14ac:dyDescent="0.25">
      <c r="B4811">
        <v>41374</v>
      </c>
      <c r="C4811">
        <v>281.85000000000002</v>
      </c>
      <c r="D4811">
        <v>4.5914999999999999</v>
      </c>
      <c r="E4811">
        <v>98.2</v>
      </c>
      <c r="F4811">
        <v>92.417699999999996</v>
      </c>
      <c r="G4811">
        <v>82.531999999999996</v>
      </c>
      <c r="H4811">
        <v>1136.4000000000001</v>
      </c>
      <c r="I4811">
        <v>1.3069999999999999</v>
      </c>
      <c r="J4811">
        <v>6.1929999999999996</v>
      </c>
      <c r="K4811">
        <v>574.30079999999998</v>
      </c>
      <c r="L4811" t="str">
        <v>#N/A N/A</v>
      </c>
      <c r="M4811" t="str">
        <v>#N/A N/A</v>
      </c>
      <c r="N4811">
        <v>1558.42</v>
      </c>
      <c r="O4811">
        <v>4.085</v>
      </c>
      <c r="P4811">
        <v>19.8</v>
      </c>
      <c r="Q4811">
        <v>4.54</v>
      </c>
      <c r="R4811">
        <v>1.36</v>
      </c>
      <c r="S4811">
        <v>1.82</v>
      </c>
      <c r="T4811">
        <v>1.69</v>
      </c>
      <c r="U4811">
        <v>859</v>
      </c>
      <c r="V4811">
        <v>1587.73</v>
      </c>
      <c r="W4811">
        <v>3297.25</v>
      </c>
      <c r="X4811">
        <v>10694.23</v>
      </c>
      <c r="Y4811">
        <v>1935.58</v>
      </c>
      <c r="Z4811">
        <v>13288.13</v>
      </c>
    </row>
    <row r="4812" spans="2:26" x14ac:dyDescent="0.25">
      <c r="B4812">
        <v>41373</v>
      </c>
      <c r="C4812">
        <v>285.68</v>
      </c>
      <c r="D4812">
        <v>4.6756000000000002</v>
      </c>
      <c r="E4812">
        <v>98.17</v>
      </c>
      <c r="F4812">
        <v>92.417699999999996</v>
      </c>
      <c r="G4812">
        <v>82.308999999999997</v>
      </c>
      <c r="H4812">
        <v>1139.3</v>
      </c>
      <c r="I4812">
        <v>1.3083</v>
      </c>
      <c r="J4812">
        <v>6.2028999999999996</v>
      </c>
      <c r="K4812">
        <v>574.18849999999998</v>
      </c>
      <c r="L4812" t="str">
        <v>#N/A N/A</v>
      </c>
      <c r="M4812" t="str">
        <v>#N/A N/A</v>
      </c>
      <c r="N4812">
        <v>1585.35</v>
      </c>
      <c r="O4812">
        <v>4.0170000000000003</v>
      </c>
      <c r="P4812">
        <v>19.8</v>
      </c>
      <c r="Q4812">
        <v>4.63</v>
      </c>
      <c r="R4812">
        <v>1.38</v>
      </c>
      <c r="S4812">
        <v>1.84</v>
      </c>
      <c r="T4812">
        <v>1.7</v>
      </c>
      <c r="U4812">
        <v>856</v>
      </c>
      <c r="V4812">
        <v>1568.61</v>
      </c>
      <c r="W4812">
        <v>3237.86</v>
      </c>
      <c r="X4812">
        <v>10610.77</v>
      </c>
      <c r="Y4812">
        <v>1920.74</v>
      </c>
      <c r="Z4812">
        <v>13192.35</v>
      </c>
    </row>
    <row r="4813" spans="2:26" x14ac:dyDescent="0.25">
      <c r="B4813">
        <v>41372</v>
      </c>
      <c r="C4813">
        <v>288.45</v>
      </c>
      <c r="D4813">
        <v>4.7160000000000002</v>
      </c>
      <c r="E4813">
        <v>98.16</v>
      </c>
      <c r="F4813">
        <v>92.417699999999996</v>
      </c>
      <c r="G4813">
        <v>82.751999999999995</v>
      </c>
      <c r="H4813">
        <v>1140.1300000000001</v>
      </c>
      <c r="I4813">
        <v>1.3008999999999999</v>
      </c>
      <c r="J4813">
        <v>6.2039999999999997</v>
      </c>
      <c r="K4813">
        <v>573.77329999999995</v>
      </c>
      <c r="L4813" t="str">
        <v>#N/A N/A</v>
      </c>
      <c r="M4813" t="str">
        <v>#N/A N/A</v>
      </c>
      <c r="N4813">
        <v>1573.47</v>
      </c>
      <c r="O4813">
        <v>4.0819999999999999</v>
      </c>
      <c r="P4813">
        <v>19.8</v>
      </c>
      <c r="Q4813">
        <v>4.66</v>
      </c>
      <c r="R4813">
        <v>1.38</v>
      </c>
      <c r="S4813">
        <v>1.85</v>
      </c>
      <c r="T4813">
        <v>1.73</v>
      </c>
      <c r="U4813">
        <v>858</v>
      </c>
      <c r="V4813">
        <v>1563.07</v>
      </c>
      <c r="W4813">
        <v>3222.25</v>
      </c>
      <c r="X4813">
        <v>10429.76</v>
      </c>
      <c r="Y4813">
        <v>1918.69</v>
      </c>
      <c r="Z4813">
        <v>13192.59</v>
      </c>
    </row>
    <row r="4814" spans="2:26" x14ac:dyDescent="0.25">
      <c r="B4814">
        <v>41371</v>
      </c>
      <c r="C4814">
        <v>297</v>
      </c>
      <c r="D4814">
        <v>4.7892999999999999</v>
      </c>
      <c r="E4814">
        <v>98.18</v>
      </c>
      <c r="F4814">
        <v>92.417699999999996</v>
      </c>
      <c r="G4814">
        <v>82.495999999999995</v>
      </c>
      <c r="H4814">
        <v>1131.6500000000001</v>
      </c>
      <c r="I4814">
        <v>1.2990999999999999</v>
      </c>
      <c r="J4814">
        <v>6.2023000000000001</v>
      </c>
      <c r="K4814">
        <v>572.09410000000003</v>
      </c>
      <c r="L4814" t="str">
        <v>#N/A N/A</v>
      </c>
      <c r="M4814" t="str">
        <v>#N/A N/A</v>
      </c>
      <c r="N4814">
        <v>1581.25</v>
      </c>
      <c r="O4814">
        <v>4.125</v>
      </c>
      <c r="P4814">
        <v>19.8</v>
      </c>
      <c r="Q4814">
        <v>4.7300000000000004</v>
      </c>
      <c r="R4814">
        <v>1.4</v>
      </c>
      <c r="S4814">
        <v>1.86</v>
      </c>
      <c r="T4814">
        <v>1.76</v>
      </c>
      <c r="U4814">
        <v>861</v>
      </c>
      <c r="V4814">
        <v>1553.28</v>
      </c>
      <c r="W4814">
        <v>3203.86</v>
      </c>
      <c r="X4814">
        <v>10429.31</v>
      </c>
      <c r="Y4814">
        <v>1927.23</v>
      </c>
      <c r="Z4814">
        <v>12833.64</v>
      </c>
    </row>
    <row r="4815" spans="2:26" x14ac:dyDescent="0.25">
      <c r="B4815">
        <v>41370</v>
      </c>
      <c r="C4815">
        <v>297</v>
      </c>
      <c r="D4815">
        <v>4.7892999999999999</v>
      </c>
      <c r="E4815">
        <v>98.18</v>
      </c>
      <c r="F4815">
        <v>92.417699999999996</v>
      </c>
      <c r="G4815">
        <v>82.495999999999995</v>
      </c>
      <c r="H4815">
        <v>1131.6500000000001</v>
      </c>
      <c r="I4815">
        <v>1.2990999999999999</v>
      </c>
      <c r="J4815">
        <v>6.2023000000000001</v>
      </c>
      <c r="K4815">
        <v>572.09410000000003</v>
      </c>
      <c r="L4815" t="str">
        <v>#N/A N/A</v>
      </c>
      <c r="M4815" t="str">
        <v>#N/A N/A</v>
      </c>
      <c r="N4815">
        <v>1581.25</v>
      </c>
      <c r="O4815">
        <v>4.125</v>
      </c>
      <c r="P4815">
        <v>19.8</v>
      </c>
      <c r="Q4815">
        <v>4.7300000000000004</v>
      </c>
      <c r="R4815">
        <v>1.4</v>
      </c>
      <c r="S4815">
        <v>1.86</v>
      </c>
      <c r="T4815">
        <v>1.76</v>
      </c>
      <c r="U4815">
        <v>861</v>
      </c>
      <c r="V4815">
        <v>1553.28</v>
      </c>
      <c r="W4815">
        <v>3203.86</v>
      </c>
      <c r="X4815">
        <v>10429.31</v>
      </c>
      <c r="Y4815">
        <v>1927.23</v>
      </c>
      <c r="Z4815">
        <v>12833.64</v>
      </c>
    </row>
    <row r="4816" spans="2:26" x14ac:dyDescent="0.25">
      <c r="B4816">
        <v>41369</v>
      </c>
      <c r="C4816">
        <v>297</v>
      </c>
      <c r="D4816">
        <v>4.7892999999999999</v>
      </c>
      <c r="E4816">
        <v>98.18</v>
      </c>
      <c r="F4816">
        <v>92.417699999999996</v>
      </c>
      <c r="G4816">
        <v>82.495999999999995</v>
      </c>
      <c r="H4816">
        <v>1131.6500000000001</v>
      </c>
      <c r="I4816">
        <v>1.2990999999999999</v>
      </c>
      <c r="J4816">
        <v>6.2023000000000001</v>
      </c>
      <c r="K4816">
        <v>572.09410000000003</v>
      </c>
      <c r="L4816" t="str">
        <v>#N/A N/A</v>
      </c>
      <c r="M4816" t="str">
        <v>#N/A N/A</v>
      </c>
      <c r="N4816">
        <v>1581.25</v>
      </c>
      <c r="O4816">
        <v>4.125</v>
      </c>
      <c r="P4816">
        <v>19.8</v>
      </c>
      <c r="Q4816">
        <v>4.7300000000000004</v>
      </c>
      <c r="R4816">
        <v>1.4</v>
      </c>
      <c r="S4816">
        <v>1.86</v>
      </c>
      <c r="T4816">
        <v>1.76</v>
      </c>
      <c r="U4816">
        <v>861</v>
      </c>
      <c r="V4816">
        <v>1553.28</v>
      </c>
      <c r="W4816">
        <v>3203.86</v>
      </c>
      <c r="X4816">
        <v>10429.31</v>
      </c>
      <c r="Y4816">
        <v>1927.23</v>
      </c>
      <c r="Z4816">
        <v>12833.64</v>
      </c>
    </row>
    <row r="4817" spans="2:26" x14ac:dyDescent="0.25">
      <c r="B4817">
        <v>41368</v>
      </c>
      <c r="C4817">
        <v>301.77</v>
      </c>
      <c r="D4817">
        <v>4.7508999999999997</v>
      </c>
      <c r="E4817">
        <v>98.18</v>
      </c>
      <c r="F4817">
        <v>92.417699999999996</v>
      </c>
      <c r="G4817">
        <v>82.677000000000007</v>
      </c>
      <c r="H4817">
        <v>1123.68</v>
      </c>
      <c r="I4817">
        <v>1.2936000000000001</v>
      </c>
      <c r="J4817">
        <v>6.2023000000000001</v>
      </c>
      <c r="K4817">
        <v>558.48770000000002</v>
      </c>
      <c r="L4817" t="str">
        <v>#N/A N/A</v>
      </c>
      <c r="M4817" t="str">
        <v>#N/A N/A</v>
      </c>
      <c r="N4817">
        <v>1554.8</v>
      </c>
      <c r="O4817">
        <v>3.9470000000000001</v>
      </c>
      <c r="P4817">
        <v>19.8</v>
      </c>
      <c r="Q4817">
        <v>4.66</v>
      </c>
      <c r="R4817">
        <v>1.4</v>
      </c>
      <c r="S4817">
        <v>1.87</v>
      </c>
      <c r="T4817">
        <v>1.74</v>
      </c>
      <c r="U4817">
        <v>866</v>
      </c>
      <c r="V4817">
        <v>1559.98</v>
      </c>
      <c r="W4817">
        <v>3224.98</v>
      </c>
      <c r="X4817">
        <v>10758.8</v>
      </c>
      <c r="Y4817">
        <v>1959.45</v>
      </c>
      <c r="Z4817">
        <v>12634.54</v>
      </c>
    </row>
    <row r="4818" spans="2:26" x14ac:dyDescent="0.25">
      <c r="B4818">
        <v>41367</v>
      </c>
      <c r="C4818">
        <v>304.95</v>
      </c>
      <c r="D4818">
        <v>4.7413999999999996</v>
      </c>
      <c r="E4818">
        <v>98.17</v>
      </c>
      <c r="F4818">
        <v>92.284199999999998</v>
      </c>
      <c r="G4818">
        <v>82.718000000000004</v>
      </c>
      <c r="H4818">
        <v>1117.55</v>
      </c>
      <c r="I4818">
        <v>1.2849999999999999</v>
      </c>
      <c r="J4818">
        <v>6.2023000000000001</v>
      </c>
      <c r="K4818">
        <v>553.29650000000004</v>
      </c>
      <c r="L4818" t="str">
        <v>#N/A N/A</v>
      </c>
      <c r="M4818" t="str">
        <v>#N/A N/A</v>
      </c>
      <c r="N4818">
        <v>1557.9</v>
      </c>
      <c r="O4818">
        <v>3.9</v>
      </c>
      <c r="P4818">
        <v>19.8</v>
      </c>
      <c r="Q4818">
        <v>4.6399999999999997</v>
      </c>
      <c r="R4818">
        <v>1.4</v>
      </c>
      <c r="S4818">
        <v>1.87</v>
      </c>
      <c r="T4818">
        <v>1.72</v>
      </c>
      <c r="U4818">
        <v>877</v>
      </c>
      <c r="V4818">
        <v>1553.69</v>
      </c>
      <c r="W4818">
        <v>3218.6</v>
      </c>
      <c r="X4818">
        <v>10758.8</v>
      </c>
      <c r="Y4818">
        <v>1983.22</v>
      </c>
      <c r="Z4818">
        <v>12362.2</v>
      </c>
    </row>
    <row r="4819" spans="2:26" x14ac:dyDescent="0.25">
      <c r="B4819">
        <v>41366</v>
      </c>
      <c r="C4819">
        <v>303.47000000000003</v>
      </c>
      <c r="D4819">
        <v>4.7325999999999997</v>
      </c>
      <c r="E4819">
        <v>98.15</v>
      </c>
      <c r="F4819">
        <v>92.284199999999998</v>
      </c>
      <c r="G4819">
        <v>82.924000000000007</v>
      </c>
      <c r="H4819">
        <v>1118.05</v>
      </c>
      <c r="I4819">
        <v>1.282</v>
      </c>
      <c r="J4819">
        <v>6.1997999999999998</v>
      </c>
      <c r="K4819">
        <v>553.35789999999997</v>
      </c>
      <c r="L4819" t="str">
        <v>#N/A N/A</v>
      </c>
      <c r="M4819" t="str">
        <v>#N/A N/A</v>
      </c>
      <c r="N4819">
        <v>1575.89</v>
      </c>
      <c r="O4819">
        <v>3.9689999999999999</v>
      </c>
      <c r="P4819">
        <v>19.8</v>
      </c>
      <c r="Q4819">
        <v>4.6100000000000003</v>
      </c>
      <c r="R4819">
        <v>1.4</v>
      </c>
      <c r="S4819">
        <v>1.88</v>
      </c>
      <c r="T4819">
        <v>1.7</v>
      </c>
      <c r="U4819">
        <v>896</v>
      </c>
      <c r="V4819">
        <v>1570.25</v>
      </c>
      <c r="W4819">
        <v>3254.86</v>
      </c>
      <c r="X4819">
        <v>10811.44</v>
      </c>
      <c r="Y4819">
        <v>1986.15</v>
      </c>
      <c r="Z4819">
        <v>12003.43</v>
      </c>
    </row>
    <row r="4820" spans="2:26" x14ac:dyDescent="0.25">
      <c r="B4820">
        <v>41365</v>
      </c>
      <c r="C4820">
        <v>308.14</v>
      </c>
      <c r="D4820">
        <v>4.7521000000000004</v>
      </c>
      <c r="E4820">
        <v>98.16</v>
      </c>
      <c r="F4820">
        <v>92.284199999999998</v>
      </c>
      <c r="G4820">
        <v>82.733000000000004</v>
      </c>
      <c r="H4820">
        <v>1114.68</v>
      </c>
      <c r="I4820">
        <v>1.2848999999999999</v>
      </c>
      <c r="J4820">
        <v>6.2080000000000002</v>
      </c>
      <c r="K4820">
        <v>551.53189999999995</v>
      </c>
      <c r="L4820" t="str">
        <v>#N/A N/A</v>
      </c>
      <c r="M4820" t="str">
        <v>#N/A N/A</v>
      </c>
      <c r="N4820">
        <v>1599.52</v>
      </c>
      <c r="O4820">
        <v>4.0149999999999997</v>
      </c>
      <c r="P4820">
        <v>19.8</v>
      </c>
      <c r="Q4820">
        <v>4.63</v>
      </c>
      <c r="R4820">
        <v>1.4</v>
      </c>
      <c r="S4820">
        <v>1.88</v>
      </c>
      <c r="T4820">
        <v>1.71</v>
      </c>
      <c r="U4820">
        <v>910</v>
      </c>
      <c r="V4820">
        <v>1562.17</v>
      </c>
      <c r="W4820">
        <v>3239.17</v>
      </c>
      <c r="X4820">
        <v>10896.22</v>
      </c>
      <c r="Y4820">
        <v>1995.99</v>
      </c>
      <c r="Z4820">
        <v>12135.02</v>
      </c>
    </row>
    <row r="4821" spans="2:26" x14ac:dyDescent="0.25">
      <c r="B4821">
        <v>41364</v>
      </c>
      <c r="C4821">
        <v>307.35000000000002</v>
      </c>
      <c r="D4821">
        <v>4.7089999999999996</v>
      </c>
      <c r="E4821">
        <v>98.17</v>
      </c>
      <c r="F4821">
        <v>92.284199999999998</v>
      </c>
      <c r="G4821">
        <v>82.975999999999999</v>
      </c>
      <c r="H4821">
        <v>1111.3</v>
      </c>
      <c r="I4821">
        <v>1.2819</v>
      </c>
      <c r="J4821">
        <v>6.2089999999999996</v>
      </c>
      <c r="K4821">
        <v>550.5394</v>
      </c>
      <c r="L4821" t="str">
        <v>#N/A N/A</v>
      </c>
      <c r="M4821" t="str">
        <v>#N/A N/A</v>
      </c>
      <c r="N4821">
        <v>1597.5</v>
      </c>
      <c r="O4821">
        <v>4.024</v>
      </c>
      <c r="P4821">
        <v>19.8</v>
      </c>
      <c r="Q4821">
        <v>4.57</v>
      </c>
      <c r="R4821">
        <v>1.39</v>
      </c>
      <c r="S4821">
        <v>1.88</v>
      </c>
      <c r="T4821">
        <v>1.68</v>
      </c>
      <c r="U4821">
        <v>910</v>
      </c>
      <c r="V4821">
        <v>1569.19</v>
      </c>
      <c r="W4821">
        <v>3267.52</v>
      </c>
      <c r="X4821">
        <v>10896.22</v>
      </c>
      <c r="Y4821">
        <v>2004.89</v>
      </c>
      <c r="Z4821">
        <v>12397.91</v>
      </c>
    </row>
    <row r="4822" spans="2:26" x14ac:dyDescent="0.25">
      <c r="B4822">
        <v>41363</v>
      </c>
      <c r="C4822">
        <v>307.35000000000002</v>
      </c>
      <c r="D4822">
        <v>4.7089999999999996</v>
      </c>
      <c r="E4822">
        <v>98.17</v>
      </c>
      <c r="F4822">
        <v>92.284199999999998</v>
      </c>
      <c r="G4822">
        <v>82.975999999999999</v>
      </c>
      <c r="H4822">
        <v>1111.3</v>
      </c>
      <c r="I4822">
        <v>1.2819</v>
      </c>
      <c r="J4822">
        <v>6.2089999999999996</v>
      </c>
      <c r="K4822">
        <v>550.5394</v>
      </c>
      <c r="L4822" t="str">
        <v>#N/A N/A</v>
      </c>
      <c r="M4822" t="str">
        <v>#N/A N/A</v>
      </c>
      <c r="N4822">
        <v>1597.5</v>
      </c>
      <c r="O4822">
        <v>4.024</v>
      </c>
      <c r="P4822">
        <v>19.8</v>
      </c>
      <c r="Q4822">
        <v>4.57</v>
      </c>
      <c r="R4822">
        <v>1.39</v>
      </c>
      <c r="S4822">
        <v>1.88</v>
      </c>
      <c r="T4822">
        <v>1.68</v>
      </c>
      <c r="U4822">
        <v>910</v>
      </c>
      <c r="V4822">
        <v>1569.19</v>
      </c>
      <c r="W4822">
        <v>3267.52</v>
      </c>
      <c r="X4822">
        <v>10896.22</v>
      </c>
      <c r="Y4822">
        <v>2004.89</v>
      </c>
      <c r="Z4822">
        <v>12397.91</v>
      </c>
    </row>
    <row r="4823" spans="2:26" x14ac:dyDescent="0.25">
      <c r="B4823">
        <v>41362</v>
      </c>
      <c r="C4823">
        <v>307.35000000000002</v>
      </c>
      <c r="D4823">
        <v>4.7089999999999996</v>
      </c>
      <c r="E4823">
        <v>98.17</v>
      </c>
      <c r="F4823">
        <v>92.284199999999998</v>
      </c>
      <c r="G4823">
        <v>82.975999999999999</v>
      </c>
      <c r="H4823">
        <v>1111.3</v>
      </c>
      <c r="I4823">
        <v>1.2819</v>
      </c>
      <c r="J4823">
        <v>6.2089999999999996</v>
      </c>
      <c r="K4823">
        <v>550.5394</v>
      </c>
      <c r="L4823" t="str">
        <v>#N/A N/A</v>
      </c>
      <c r="M4823" t="str">
        <v>#N/A N/A</v>
      </c>
      <c r="N4823">
        <v>1597.5</v>
      </c>
      <c r="O4823">
        <v>4.024</v>
      </c>
      <c r="P4823">
        <v>19.8</v>
      </c>
      <c r="Q4823">
        <v>4.57</v>
      </c>
      <c r="R4823">
        <v>1.39</v>
      </c>
      <c r="S4823">
        <v>1.88</v>
      </c>
      <c r="T4823">
        <v>1.68</v>
      </c>
      <c r="U4823">
        <v>910</v>
      </c>
      <c r="V4823">
        <v>1569.19</v>
      </c>
      <c r="W4823">
        <v>3267.52</v>
      </c>
      <c r="X4823">
        <v>10896.22</v>
      </c>
      <c r="Y4823">
        <v>2004.89</v>
      </c>
      <c r="Z4823">
        <v>12397.91</v>
      </c>
    </row>
    <row r="4824" spans="2:26" x14ac:dyDescent="0.25">
      <c r="B4824">
        <v>41361</v>
      </c>
      <c r="C4824">
        <v>307.35000000000002</v>
      </c>
      <c r="D4824">
        <v>4.7089999999999996</v>
      </c>
      <c r="E4824">
        <v>98.13</v>
      </c>
      <c r="F4824">
        <v>92.284199999999998</v>
      </c>
      <c r="G4824">
        <v>82.995999999999995</v>
      </c>
      <c r="H4824">
        <v>1112.6500000000001</v>
      </c>
      <c r="I4824">
        <v>1.2816000000000001</v>
      </c>
      <c r="J4824">
        <v>6.2141000000000002</v>
      </c>
      <c r="K4824">
        <v>552.11270000000002</v>
      </c>
      <c r="L4824" t="str">
        <v>#N/A N/A</v>
      </c>
      <c r="M4824" t="str">
        <v>#N/A N/A</v>
      </c>
      <c r="N4824">
        <v>1596.97</v>
      </c>
      <c r="O4824">
        <v>4.024</v>
      </c>
      <c r="P4824">
        <v>19.8</v>
      </c>
      <c r="Q4824">
        <v>4.57</v>
      </c>
      <c r="R4824">
        <v>1.39</v>
      </c>
      <c r="S4824">
        <v>1.88</v>
      </c>
      <c r="T4824">
        <v>1.68</v>
      </c>
      <c r="U4824">
        <v>910</v>
      </c>
      <c r="V4824">
        <v>1569.19</v>
      </c>
      <c r="W4824">
        <v>3267.52</v>
      </c>
      <c r="X4824">
        <v>10896.22</v>
      </c>
      <c r="Y4824">
        <v>1993.52</v>
      </c>
      <c r="Z4824">
        <v>12335.96</v>
      </c>
    </row>
    <row r="4825" spans="2:26" x14ac:dyDescent="0.25">
      <c r="B4825">
        <v>41360</v>
      </c>
      <c r="C4825">
        <v>307.73</v>
      </c>
      <c r="D4825">
        <v>4.7347999999999999</v>
      </c>
      <c r="E4825">
        <v>98.12</v>
      </c>
      <c r="F4825">
        <v>92.287899999999993</v>
      </c>
      <c r="G4825">
        <v>83.221000000000004</v>
      </c>
      <c r="H4825">
        <v>1111.57</v>
      </c>
      <c r="I4825">
        <v>1.278</v>
      </c>
      <c r="J4825">
        <v>6.2126000000000001</v>
      </c>
      <c r="K4825">
        <v>552.5797</v>
      </c>
      <c r="L4825" t="str">
        <v>#N/A N/A</v>
      </c>
      <c r="M4825" t="str">
        <v>#N/A N/A</v>
      </c>
      <c r="N4825">
        <v>1605.27</v>
      </c>
      <c r="O4825">
        <v>4.0679999999999996</v>
      </c>
      <c r="P4825">
        <v>19.8</v>
      </c>
      <c r="Q4825">
        <v>4.62</v>
      </c>
      <c r="R4825">
        <v>1.4</v>
      </c>
      <c r="S4825">
        <v>1.87</v>
      </c>
      <c r="T4825">
        <v>1.69</v>
      </c>
      <c r="U4825">
        <v>922</v>
      </c>
      <c r="V4825">
        <v>1562.85</v>
      </c>
      <c r="W4825">
        <v>3256.52</v>
      </c>
      <c r="X4825">
        <v>11033.61</v>
      </c>
      <c r="Y4825">
        <v>1993.44</v>
      </c>
      <c r="Z4825">
        <v>12493.79</v>
      </c>
    </row>
    <row r="4826" spans="2:26" x14ac:dyDescent="0.25">
      <c r="B4826">
        <v>41359</v>
      </c>
      <c r="C4826">
        <v>301.07</v>
      </c>
      <c r="D4826">
        <v>4.6760999999999999</v>
      </c>
      <c r="E4826">
        <v>98.1</v>
      </c>
      <c r="F4826">
        <v>92.287899999999993</v>
      </c>
      <c r="G4826">
        <v>82.881</v>
      </c>
      <c r="H4826">
        <v>1105.25</v>
      </c>
      <c r="I4826">
        <v>1.2861</v>
      </c>
      <c r="J4826">
        <v>6.2119999999999997</v>
      </c>
      <c r="K4826">
        <v>549.77179999999998</v>
      </c>
      <c r="L4826" t="str">
        <v>#N/A N/A</v>
      </c>
      <c r="M4826" t="str">
        <v>#N/A N/A</v>
      </c>
      <c r="N4826">
        <v>1600.05</v>
      </c>
      <c r="O4826">
        <v>3.976</v>
      </c>
      <c r="P4826">
        <v>19.8</v>
      </c>
      <c r="Q4826">
        <v>4.58</v>
      </c>
      <c r="R4826">
        <v>1.39</v>
      </c>
      <c r="S4826">
        <v>1.86</v>
      </c>
      <c r="T4826">
        <v>1.68</v>
      </c>
      <c r="U4826">
        <v>931</v>
      </c>
      <c r="V4826">
        <v>1563.77</v>
      </c>
      <c r="W4826">
        <v>3252.48</v>
      </c>
      <c r="X4826">
        <v>10925.13</v>
      </c>
      <c r="Y4826">
        <v>1983.7</v>
      </c>
      <c r="Z4826">
        <v>12471.62</v>
      </c>
    </row>
    <row r="4827" spans="2:26" x14ac:dyDescent="0.25">
      <c r="B4827">
        <v>41358</v>
      </c>
      <c r="C4827">
        <v>300.14</v>
      </c>
      <c r="D4827">
        <v>4.6458000000000004</v>
      </c>
      <c r="E4827">
        <v>98.09</v>
      </c>
      <c r="F4827">
        <v>92.287899999999993</v>
      </c>
      <c r="G4827">
        <v>82.828000000000003</v>
      </c>
      <c r="H4827">
        <v>1110.8</v>
      </c>
      <c r="I4827">
        <v>1.2853000000000001</v>
      </c>
      <c r="J4827">
        <v>6.21</v>
      </c>
      <c r="K4827">
        <v>552.80319999999995</v>
      </c>
      <c r="L4827" t="str">
        <v>#N/A N/A</v>
      </c>
      <c r="M4827" t="str">
        <v>#N/A N/A</v>
      </c>
      <c r="N4827">
        <v>1605.3</v>
      </c>
      <c r="O4827">
        <v>3.8650000000000002</v>
      </c>
      <c r="P4827">
        <v>19.8</v>
      </c>
      <c r="Q4827">
        <v>4.55</v>
      </c>
      <c r="R4827">
        <v>1.37</v>
      </c>
      <c r="S4827">
        <v>1.85</v>
      </c>
      <c r="T4827">
        <v>1.68</v>
      </c>
      <c r="U4827">
        <v>935</v>
      </c>
      <c r="V4827">
        <v>1551.69</v>
      </c>
      <c r="W4827">
        <v>3235.3</v>
      </c>
      <c r="X4827">
        <v>10978</v>
      </c>
      <c r="Y4827">
        <v>1977.67</v>
      </c>
      <c r="Z4827">
        <v>12546.46</v>
      </c>
    </row>
    <row r="4828" spans="2:26" x14ac:dyDescent="0.25">
      <c r="B4828">
        <v>41357</v>
      </c>
      <c r="C4828">
        <v>300.22000000000003</v>
      </c>
      <c r="D4828">
        <v>4.6466000000000003</v>
      </c>
      <c r="E4828">
        <v>98.06</v>
      </c>
      <c r="F4828">
        <v>92.287899999999993</v>
      </c>
      <c r="G4828">
        <v>82.376000000000005</v>
      </c>
      <c r="H4828">
        <v>1119.22</v>
      </c>
      <c r="I4828">
        <v>1.2988999999999999</v>
      </c>
      <c r="J4828">
        <v>6.2130000000000001</v>
      </c>
      <c r="K4828">
        <v>555.36329999999998</v>
      </c>
      <c r="L4828" t="str">
        <v>#N/A N/A</v>
      </c>
      <c r="M4828" t="str">
        <v>#N/A N/A</v>
      </c>
      <c r="N4828">
        <v>1608.55</v>
      </c>
      <c r="O4828">
        <v>3.927</v>
      </c>
      <c r="P4828">
        <v>19.8</v>
      </c>
      <c r="Q4828">
        <v>4.55</v>
      </c>
      <c r="R4828">
        <v>1.38</v>
      </c>
      <c r="S4828">
        <v>1.85</v>
      </c>
      <c r="T4828">
        <v>1.69</v>
      </c>
      <c r="U4828">
        <v>933</v>
      </c>
      <c r="V4828">
        <v>1556.89</v>
      </c>
      <c r="W4828">
        <v>3245</v>
      </c>
      <c r="X4828">
        <v>10896.48</v>
      </c>
      <c r="Y4828">
        <v>1948.71</v>
      </c>
      <c r="Z4828">
        <v>12338.53</v>
      </c>
    </row>
    <row r="4829" spans="2:26" x14ac:dyDescent="0.25">
      <c r="B4829">
        <v>41356</v>
      </c>
      <c r="C4829">
        <v>300.22000000000003</v>
      </c>
      <c r="D4829">
        <v>4.6466000000000003</v>
      </c>
      <c r="E4829">
        <v>98.06</v>
      </c>
      <c r="F4829">
        <v>92.287899999999993</v>
      </c>
      <c r="G4829">
        <v>82.376000000000005</v>
      </c>
      <c r="H4829">
        <v>1119.22</v>
      </c>
      <c r="I4829">
        <v>1.2988999999999999</v>
      </c>
      <c r="J4829">
        <v>6.2130000000000001</v>
      </c>
      <c r="K4829">
        <v>555.36329999999998</v>
      </c>
      <c r="L4829" t="str">
        <v>#N/A N/A</v>
      </c>
      <c r="M4829" t="str">
        <v>#N/A N/A</v>
      </c>
      <c r="N4829">
        <v>1608.55</v>
      </c>
      <c r="O4829">
        <v>3.927</v>
      </c>
      <c r="P4829">
        <v>19.8</v>
      </c>
      <c r="Q4829">
        <v>4.55</v>
      </c>
      <c r="R4829">
        <v>1.38</v>
      </c>
      <c r="S4829">
        <v>1.85</v>
      </c>
      <c r="T4829">
        <v>1.69</v>
      </c>
      <c r="U4829">
        <v>933</v>
      </c>
      <c r="V4829">
        <v>1556.89</v>
      </c>
      <c r="W4829">
        <v>3245</v>
      </c>
      <c r="X4829">
        <v>10896.48</v>
      </c>
      <c r="Y4829">
        <v>1948.71</v>
      </c>
      <c r="Z4829">
        <v>12338.53</v>
      </c>
    </row>
    <row r="4830" spans="2:26" x14ac:dyDescent="0.25">
      <c r="B4830">
        <v>41355</v>
      </c>
      <c r="C4830">
        <v>300.22000000000003</v>
      </c>
      <c r="D4830">
        <v>4.6466000000000003</v>
      </c>
      <c r="E4830">
        <v>98.06</v>
      </c>
      <c r="F4830">
        <v>92.287899999999993</v>
      </c>
      <c r="G4830">
        <v>82.376000000000005</v>
      </c>
      <c r="H4830">
        <v>1119.22</v>
      </c>
      <c r="I4830">
        <v>1.2988999999999999</v>
      </c>
      <c r="J4830">
        <v>6.2130000000000001</v>
      </c>
      <c r="K4830">
        <v>555.36329999999998</v>
      </c>
      <c r="L4830" t="str">
        <v>#N/A N/A</v>
      </c>
      <c r="M4830" t="str">
        <v>#N/A N/A</v>
      </c>
      <c r="N4830">
        <v>1608.55</v>
      </c>
      <c r="O4830">
        <v>3.927</v>
      </c>
      <c r="P4830">
        <v>19.8</v>
      </c>
      <c r="Q4830">
        <v>4.55</v>
      </c>
      <c r="R4830">
        <v>1.38</v>
      </c>
      <c r="S4830">
        <v>1.85</v>
      </c>
      <c r="T4830">
        <v>1.69</v>
      </c>
      <c r="U4830">
        <v>933</v>
      </c>
      <c r="V4830">
        <v>1556.89</v>
      </c>
      <c r="W4830">
        <v>3245</v>
      </c>
      <c r="X4830">
        <v>10896.48</v>
      </c>
      <c r="Y4830">
        <v>1948.71</v>
      </c>
      <c r="Z4830">
        <v>12338.53</v>
      </c>
    </row>
    <row r="4831" spans="2:26" x14ac:dyDescent="0.25">
      <c r="B4831">
        <v>41354</v>
      </c>
      <c r="C4831">
        <v>298.14</v>
      </c>
      <c r="D4831">
        <v>4.6391999999999998</v>
      </c>
      <c r="E4831">
        <v>98.04</v>
      </c>
      <c r="F4831">
        <v>92.287899999999993</v>
      </c>
      <c r="G4831">
        <v>82.74</v>
      </c>
      <c r="H4831">
        <v>1116.05</v>
      </c>
      <c r="I4831">
        <v>1.2899</v>
      </c>
      <c r="J4831">
        <v>6.2140000000000004</v>
      </c>
      <c r="K4831">
        <v>557.29629999999997</v>
      </c>
      <c r="L4831" t="str">
        <v>#N/A N/A</v>
      </c>
      <c r="M4831" t="str">
        <v>#N/A N/A</v>
      </c>
      <c r="N4831">
        <v>1614.85</v>
      </c>
      <c r="O4831">
        <v>3.9350000000000001</v>
      </c>
      <c r="P4831">
        <v>19.8</v>
      </c>
      <c r="Q4831">
        <v>4.5599999999999996</v>
      </c>
      <c r="R4831">
        <v>1.37</v>
      </c>
      <c r="S4831">
        <v>1.84</v>
      </c>
      <c r="T4831">
        <v>1.67</v>
      </c>
      <c r="U4831">
        <v>930</v>
      </c>
      <c r="V4831">
        <v>1545.8</v>
      </c>
      <c r="W4831">
        <v>3222.6</v>
      </c>
      <c r="X4831">
        <v>10944.35</v>
      </c>
      <c r="Y4831">
        <v>1950.82</v>
      </c>
      <c r="Z4831">
        <v>12635.69</v>
      </c>
    </row>
    <row r="4832" spans="2:26" x14ac:dyDescent="0.25">
      <c r="B4832">
        <v>41353</v>
      </c>
      <c r="C4832">
        <v>296.85000000000002</v>
      </c>
      <c r="D4832">
        <v>4.6318000000000001</v>
      </c>
      <c r="E4832">
        <v>98.03</v>
      </c>
      <c r="F4832">
        <v>92.027500000000003</v>
      </c>
      <c r="G4832">
        <v>82.778999999999996</v>
      </c>
      <c r="H4832">
        <v>1116.53</v>
      </c>
      <c r="I4832">
        <v>1.2932999999999999</v>
      </c>
      <c r="J4832">
        <v>6.2123999999999997</v>
      </c>
      <c r="K4832">
        <v>561.09119999999996</v>
      </c>
      <c r="L4832" t="str">
        <v>#N/A N/A</v>
      </c>
      <c r="M4832" t="str">
        <v>#N/A N/A</v>
      </c>
      <c r="N4832">
        <v>1606.92</v>
      </c>
      <c r="O4832">
        <v>3.96</v>
      </c>
      <c r="P4832">
        <v>19.8</v>
      </c>
      <c r="Q4832">
        <v>4.55</v>
      </c>
      <c r="R4832">
        <v>1.37</v>
      </c>
      <c r="S4832">
        <v>1.84</v>
      </c>
      <c r="T4832">
        <v>1.67</v>
      </c>
      <c r="U4832">
        <v>923</v>
      </c>
      <c r="V4832">
        <v>1558.71</v>
      </c>
      <c r="W4832">
        <v>3254.19</v>
      </c>
      <c r="X4832">
        <v>10978.75</v>
      </c>
      <c r="Y4832">
        <v>1959.41</v>
      </c>
      <c r="Z4832">
        <v>12468.23</v>
      </c>
    </row>
    <row r="4833" spans="2:26" x14ac:dyDescent="0.25">
      <c r="B4833">
        <v>41352</v>
      </c>
      <c r="C4833">
        <v>300.07</v>
      </c>
      <c r="D4833">
        <v>4.6433</v>
      </c>
      <c r="E4833">
        <v>97.99</v>
      </c>
      <c r="F4833">
        <v>92.027500000000003</v>
      </c>
      <c r="G4833">
        <v>82.989000000000004</v>
      </c>
      <c r="H4833">
        <v>1111.1300000000001</v>
      </c>
      <c r="I4833">
        <v>1.2882</v>
      </c>
      <c r="J4833">
        <v>6.2160000000000002</v>
      </c>
      <c r="K4833">
        <v>560.88319999999999</v>
      </c>
      <c r="L4833" t="str">
        <v>#N/A N/A</v>
      </c>
      <c r="M4833" t="str">
        <v>#N/A N/A</v>
      </c>
      <c r="N4833">
        <v>1612.87</v>
      </c>
      <c r="O4833">
        <v>3.9689999999999999</v>
      </c>
      <c r="P4833">
        <v>19.8</v>
      </c>
      <c r="Q4833">
        <v>4.5599999999999996</v>
      </c>
      <c r="R4833">
        <v>1.36</v>
      </c>
      <c r="S4833">
        <v>1.83</v>
      </c>
      <c r="T4833">
        <v>1.66</v>
      </c>
      <c r="U4833">
        <v>912</v>
      </c>
      <c r="V4833">
        <v>1548.34</v>
      </c>
      <c r="W4833">
        <v>3229.1</v>
      </c>
      <c r="X4833">
        <v>10740.05</v>
      </c>
      <c r="Y4833">
        <v>1978.56</v>
      </c>
      <c r="Z4833">
        <v>12468.23</v>
      </c>
    </row>
    <row r="4834" spans="2:26" x14ac:dyDescent="0.25">
      <c r="B4834">
        <v>41351</v>
      </c>
      <c r="C4834">
        <v>292.02999999999997</v>
      </c>
      <c r="D4834">
        <v>4.6140999999999996</v>
      </c>
      <c r="E4834">
        <v>98</v>
      </c>
      <c r="F4834">
        <v>92.027500000000003</v>
      </c>
      <c r="G4834">
        <v>82.694000000000003</v>
      </c>
      <c r="H4834">
        <v>1114.6500000000001</v>
      </c>
      <c r="I4834">
        <v>1.2957000000000001</v>
      </c>
      <c r="J4834">
        <v>6.2154999999999996</v>
      </c>
      <c r="K4834">
        <v>561.43870000000004</v>
      </c>
      <c r="L4834" t="str">
        <v>#N/A N/A</v>
      </c>
      <c r="M4834" t="str">
        <v>#N/A N/A</v>
      </c>
      <c r="N4834">
        <v>1605.49</v>
      </c>
      <c r="O4834">
        <v>3.8820000000000001</v>
      </c>
      <c r="P4834">
        <v>19.8</v>
      </c>
      <c r="Q4834">
        <v>4.54</v>
      </c>
      <c r="R4834">
        <v>1.36</v>
      </c>
      <c r="S4834">
        <v>1.83</v>
      </c>
      <c r="T4834">
        <v>1.66</v>
      </c>
      <c r="U4834">
        <v>899</v>
      </c>
      <c r="V4834">
        <v>1552.1</v>
      </c>
      <c r="W4834">
        <v>3237.59</v>
      </c>
      <c r="X4834">
        <v>10794.7</v>
      </c>
      <c r="Y4834">
        <v>1968.18</v>
      </c>
      <c r="Z4834">
        <v>12220.63</v>
      </c>
    </row>
    <row r="4835" spans="2:26" x14ac:dyDescent="0.25">
      <c r="B4835">
        <v>41350</v>
      </c>
      <c r="C4835">
        <v>287.51</v>
      </c>
      <c r="D4835">
        <v>4.5327999999999999</v>
      </c>
      <c r="E4835">
        <v>97.99</v>
      </c>
      <c r="F4835">
        <v>92.027500000000003</v>
      </c>
      <c r="G4835">
        <v>82.260999999999996</v>
      </c>
      <c r="H4835">
        <v>1110.7</v>
      </c>
      <c r="I4835">
        <v>1.3076000000000001</v>
      </c>
      <c r="J4835">
        <v>6.2144000000000004</v>
      </c>
      <c r="K4835">
        <v>561.12189999999998</v>
      </c>
      <c r="L4835" t="str">
        <v>#N/A N/A</v>
      </c>
      <c r="M4835" t="str">
        <v>#N/A N/A</v>
      </c>
      <c r="N4835">
        <v>1592.1</v>
      </c>
      <c r="O4835">
        <v>3.8719999999999999</v>
      </c>
      <c r="P4835">
        <v>19.8</v>
      </c>
      <c r="Q4835">
        <v>4.46</v>
      </c>
      <c r="R4835">
        <v>1.35</v>
      </c>
      <c r="S4835">
        <v>1.81</v>
      </c>
      <c r="T4835">
        <v>1.64</v>
      </c>
      <c r="U4835">
        <v>892</v>
      </c>
      <c r="V4835">
        <v>1560.7</v>
      </c>
      <c r="W4835">
        <v>3249.07</v>
      </c>
      <c r="X4835">
        <v>11020.89</v>
      </c>
      <c r="Y4835">
        <v>1986.5</v>
      </c>
      <c r="Z4835">
        <v>12560.95</v>
      </c>
    </row>
    <row r="4836" spans="2:26" x14ac:dyDescent="0.25">
      <c r="B4836">
        <v>41349</v>
      </c>
      <c r="C4836">
        <v>287.51</v>
      </c>
      <c r="D4836">
        <v>4.5327999999999999</v>
      </c>
      <c r="E4836">
        <v>97.99</v>
      </c>
      <c r="F4836">
        <v>92.027500000000003</v>
      </c>
      <c r="G4836">
        <v>82.260999999999996</v>
      </c>
      <c r="H4836">
        <v>1110.7</v>
      </c>
      <c r="I4836">
        <v>1.3076000000000001</v>
      </c>
      <c r="J4836">
        <v>6.2144000000000004</v>
      </c>
      <c r="K4836">
        <v>561.12189999999998</v>
      </c>
      <c r="L4836" t="str">
        <v>#N/A N/A</v>
      </c>
      <c r="M4836" t="str">
        <v>#N/A N/A</v>
      </c>
      <c r="N4836">
        <v>1592.1</v>
      </c>
      <c r="O4836">
        <v>3.8719999999999999</v>
      </c>
      <c r="P4836">
        <v>19.8</v>
      </c>
      <c r="Q4836">
        <v>4.46</v>
      </c>
      <c r="R4836">
        <v>1.35</v>
      </c>
      <c r="S4836">
        <v>1.81</v>
      </c>
      <c r="T4836">
        <v>1.64</v>
      </c>
      <c r="U4836">
        <v>892</v>
      </c>
      <c r="V4836">
        <v>1560.7</v>
      </c>
      <c r="W4836">
        <v>3249.07</v>
      </c>
      <c r="X4836">
        <v>11020.89</v>
      </c>
      <c r="Y4836">
        <v>1986.5</v>
      </c>
      <c r="Z4836">
        <v>12560.95</v>
      </c>
    </row>
    <row r="4837" spans="2:26" x14ac:dyDescent="0.25">
      <c r="B4837">
        <v>41348</v>
      </c>
      <c r="C4837">
        <v>287.51</v>
      </c>
      <c r="D4837">
        <v>4.5327999999999999</v>
      </c>
      <c r="E4837">
        <v>97.99</v>
      </c>
      <c r="F4837">
        <v>92.027500000000003</v>
      </c>
      <c r="G4837">
        <v>82.260999999999996</v>
      </c>
      <c r="H4837">
        <v>1110.7</v>
      </c>
      <c r="I4837">
        <v>1.3076000000000001</v>
      </c>
      <c r="J4837">
        <v>6.2144000000000004</v>
      </c>
      <c r="K4837">
        <v>561.12189999999998</v>
      </c>
      <c r="L4837" t="str">
        <v>#N/A N/A</v>
      </c>
      <c r="M4837" t="str">
        <v>#N/A N/A</v>
      </c>
      <c r="N4837">
        <v>1592.1</v>
      </c>
      <c r="O4837">
        <v>3.8719999999999999</v>
      </c>
      <c r="P4837">
        <v>19.8</v>
      </c>
      <c r="Q4837">
        <v>4.46</v>
      </c>
      <c r="R4837">
        <v>1.35</v>
      </c>
      <c r="S4837">
        <v>1.81</v>
      </c>
      <c r="T4837">
        <v>1.64</v>
      </c>
      <c r="U4837">
        <v>892</v>
      </c>
      <c r="V4837">
        <v>1560.7</v>
      </c>
      <c r="W4837">
        <v>3249.07</v>
      </c>
      <c r="X4837">
        <v>11020.89</v>
      </c>
      <c r="Y4837">
        <v>1986.5</v>
      </c>
      <c r="Z4837">
        <v>12560.95</v>
      </c>
    </row>
    <row r="4838" spans="2:26" x14ac:dyDescent="0.25">
      <c r="B4838">
        <v>41347</v>
      </c>
      <c r="C4838">
        <v>282.92</v>
      </c>
      <c r="D4838">
        <v>4.4882999999999997</v>
      </c>
      <c r="E4838">
        <v>97.97</v>
      </c>
      <c r="F4838">
        <v>92.027500000000003</v>
      </c>
      <c r="G4838">
        <v>82.605999999999995</v>
      </c>
      <c r="H4838">
        <v>1109.25</v>
      </c>
      <c r="I4838">
        <v>1.3005</v>
      </c>
      <c r="J4838">
        <v>6.2161999999999997</v>
      </c>
      <c r="K4838">
        <v>561.79660000000001</v>
      </c>
      <c r="L4838" t="str">
        <v>#N/A N/A</v>
      </c>
      <c r="M4838" t="str">
        <v>#N/A N/A</v>
      </c>
      <c r="N4838">
        <v>1590.19</v>
      </c>
      <c r="O4838">
        <v>3.8119999999999998</v>
      </c>
      <c r="P4838">
        <v>19.8</v>
      </c>
      <c r="Q4838">
        <v>4.41</v>
      </c>
      <c r="R4838">
        <v>1.33</v>
      </c>
      <c r="S4838">
        <v>1.8</v>
      </c>
      <c r="T4838">
        <v>1.63</v>
      </c>
      <c r="U4838">
        <v>880</v>
      </c>
      <c r="V4838">
        <v>1563.23</v>
      </c>
      <c r="W4838">
        <v>3258.93</v>
      </c>
      <c r="X4838">
        <v>11101.96</v>
      </c>
      <c r="Y4838">
        <v>2002.13</v>
      </c>
      <c r="Z4838">
        <v>12381.19</v>
      </c>
    </row>
    <row r="4839" spans="2:26" x14ac:dyDescent="0.25">
      <c r="B4839">
        <v>41346</v>
      </c>
      <c r="C4839">
        <v>282.95</v>
      </c>
      <c r="D4839">
        <v>4.4978999999999996</v>
      </c>
      <c r="E4839">
        <v>97.94</v>
      </c>
      <c r="F4839">
        <v>91.928600000000003</v>
      </c>
      <c r="G4839">
        <v>82.888999999999996</v>
      </c>
      <c r="H4839">
        <v>1097.45</v>
      </c>
      <c r="I4839">
        <v>1.2961</v>
      </c>
      <c r="J4839">
        <v>6.2140000000000004</v>
      </c>
      <c r="K4839">
        <v>557.41909999999996</v>
      </c>
      <c r="L4839" t="str">
        <v>#N/A N/A</v>
      </c>
      <c r="M4839" t="str">
        <v>#N/A N/A</v>
      </c>
      <c r="N4839">
        <v>1587.7</v>
      </c>
      <c r="O4839">
        <v>3.68</v>
      </c>
      <c r="P4839">
        <v>19.8</v>
      </c>
      <c r="Q4839">
        <v>4.42</v>
      </c>
      <c r="R4839">
        <v>1.34</v>
      </c>
      <c r="S4839">
        <v>1.8</v>
      </c>
      <c r="T4839">
        <v>1.65</v>
      </c>
      <c r="U4839">
        <v>875</v>
      </c>
      <c r="V4839">
        <v>1554.52</v>
      </c>
      <c r="W4839">
        <v>3245.12</v>
      </c>
      <c r="X4839">
        <v>11037.41</v>
      </c>
      <c r="Y4839">
        <v>1999.73</v>
      </c>
      <c r="Z4839">
        <v>12239.66</v>
      </c>
    </row>
    <row r="4840" spans="2:26" x14ac:dyDescent="0.25">
      <c r="B4840">
        <v>41345</v>
      </c>
      <c r="C4840">
        <v>281.3</v>
      </c>
      <c r="D4840">
        <v>4.4935</v>
      </c>
      <c r="E4840">
        <v>97.9</v>
      </c>
      <c r="F4840">
        <v>91.928600000000003</v>
      </c>
      <c r="G4840">
        <v>82.584000000000003</v>
      </c>
      <c r="H4840">
        <v>1095.4000000000001</v>
      </c>
      <c r="I4840">
        <v>1.3033999999999999</v>
      </c>
      <c r="J4840">
        <v>6.2161</v>
      </c>
      <c r="K4840">
        <v>559.18089999999995</v>
      </c>
      <c r="L4840" t="str">
        <v>#N/A N/A</v>
      </c>
      <c r="M4840" t="str">
        <v>#N/A N/A</v>
      </c>
      <c r="N4840">
        <v>1592.8</v>
      </c>
      <c r="O4840">
        <v>3.645</v>
      </c>
      <c r="P4840">
        <v>19.8</v>
      </c>
      <c r="Q4840">
        <v>4.42</v>
      </c>
      <c r="R4840">
        <v>1.34</v>
      </c>
      <c r="S4840">
        <v>1.8</v>
      </c>
      <c r="T4840">
        <v>1.65</v>
      </c>
      <c r="U4840">
        <v>865</v>
      </c>
      <c r="V4840">
        <v>1552.48</v>
      </c>
      <c r="W4840">
        <v>3242.32</v>
      </c>
      <c r="X4840">
        <v>11292.14</v>
      </c>
      <c r="Y4840">
        <v>1993.34</v>
      </c>
      <c r="Z4840">
        <v>12314.81</v>
      </c>
    </row>
    <row r="4841" spans="2:26" x14ac:dyDescent="0.25">
      <c r="B4841">
        <v>41344</v>
      </c>
      <c r="C4841">
        <v>280.24</v>
      </c>
      <c r="D4841">
        <v>4.4941000000000004</v>
      </c>
      <c r="E4841">
        <v>97.85</v>
      </c>
      <c r="F4841">
        <v>91.928600000000003</v>
      </c>
      <c r="G4841">
        <v>82.572999999999993</v>
      </c>
      <c r="H4841">
        <v>1094.75</v>
      </c>
      <c r="I4841">
        <v>1.3046</v>
      </c>
      <c r="J4841">
        <v>6.218</v>
      </c>
      <c r="K4841">
        <v>561.47280000000001</v>
      </c>
      <c r="L4841" t="str">
        <v>#N/A N/A</v>
      </c>
      <c r="M4841" t="str">
        <v>#N/A N/A</v>
      </c>
      <c r="N4841">
        <v>1581.6</v>
      </c>
      <c r="O4841">
        <v>3.649</v>
      </c>
      <c r="P4841">
        <v>19.8</v>
      </c>
      <c r="Q4841">
        <v>4.42</v>
      </c>
      <c r="R4841">
        <v>1.34</v>
      </c>
      <c r="S4841">
        <v>1.8</v>
      </c>
      <c r="T4841">
        <v>1.65</v>
      </c>
      <c r="U4841">
        <v>847</v>
      </c>
      <c r="V4841">
        <v>1556.22</v>
      </c>
      <c r="W4841">
        <v>3252.87</v>
      </c>
      <c r="X4841">
        <v>11435.82</v>
      </c>
      <c r="Y4841">
        <v>2003.35</v>
      </c>
      <c r="Z4841">
        <v>12349.05</v>
      </c>
    </row>
    <row r="4842" spans="2:26" x14ac:dyDescent="0.25">
      <c r="B4842">
        <v>41343</v>
      </c>
      <c r="C4842">
        <v>278.91000000000003</v>
      </c>
      <c r="D4842">
        <v>4.4907000000000004</v>
      </c>
      <c r="E4842">
        <v>97.78</v>
      </c>
      <c r="F4842">
        <v>91.928600000000003</v>
      </c>
      <c r="G4842">
        <v>82.695999999999998</v>
      </c>
      <c r="H4842">
        <v>1090.6500000000001</v>
      </c>
      <c r="I4842">
        <v>1.3005</v>
      </c>
      <c r="J4842">
        <v>6.2149999999999999</v>
      </c>
      <c r="K4842">
        <v>560.43629999999996</v>
      </c>
      <c r="L4842" t="str">
        <v>#N/A N/A</v>
      </c>
      <c r="M4842" t="str">
        <v>#N/A N/A</v>
      </c>
      <c r="N4842">
        <v>1578.97</v>
      </c>
      <c r="O4842">
        <v>3.629</v>
      </c>
      <c r="P4842">
        <v>19.8</v>
      </c>
      <c r="Q4842">
        <v>4.42</v>
      </c>
      <c r="R4842">
        <v>1.34</v>
      </c>
      <c r="S4842">
        <v>1.81</v>
      </c>
      <c r="T4842">
        <v>1.65</v>
      </c>
      <c r="U4842">
        <v>843</v>
      </c>
      <c r="V4842">
        <v>1551.18</v>
      </c>
      <c r="W4842">
        <v>3244.37</v>
      </c>
      <c r="X4842">
        <v>11484.35</v>
      </c>
      <c r="Y4842">
        <v>2006.01</v>
      </c>
      <c r="Z4842">
        <v>12283.62</v>
      </c>
    </row>
    <row r="4843" spans="2:26" x14ac:dyDescent="0.25">
      <c r="B4843">
        <v>41342</v>
      </c>
      <c r="C4843">
        <v>278.91000000000003</v>
      </c>
      <c r="D4843">
        <v>4.4907000000000004</v>
      </c>
      <c r="E4843">
        <v>97.78</v>
      </c>
      <c r="F4843">
        <v>91.928600000000003</v>
      </c>
      <c r="G4843">
        <v>82.695999999999998</v>
      </c>
      <c r="H4843">
        <v>1090.6500000000001</v>
      </c>
      <c r="I4843">
        <v>1.3005</v>
      </c>
      <c r="J4843">
        <v>6.2149999999999999</v>
      </c>
      <c r="K4843">
        <v>560.43629999999996</v>
      </c>
      <c r="L4843" t="str">
        <v>#N/A N/A</v>
      </c>
      <c r="M4843" t="str">
        <v>#N/A N/A</v>
      </c>
      <c r="N4843">
        <v>1578.97</v>
      </c>
      <c r="O4843">
        <v>3.629</v>
      </c>
      <c r="P4843">
        <v>19.8</v>
      </c>
      <c r="Q4843">
        <v>4.42</v>
      </c>
      <c r="R4843">
        <v>1.34</v>
      </c>
      <c r="S4843">
        <v>1.81</v>
      </c>
      <c r="T4843">
        <v>1.65</v>
      </c>
      <c r="U4843">
        <v>843</v>
      </c>
      <c r="V4843">
        <v>1551.18</v>
      </c>
      <c r="W4843">
        <v>3244.37</v>
      </c>
      <c r="X4843">
        <v>11484.35</v>
      </c>
      <c r="Y4843">
        <v>2006.01</v>
      </c>
      <c r="Z4843">
        <v>12283.62</v>
      </c>
    </row>
    <row r="4844" spans="2:26" x14ac:dyDescent="0.25">
      <c r="B4844">
        <v>41341</v>
      </c>
      <c r="C4844">
        <v>278.91000000000003</v>
      </c>
      <c r="D4844">
        <v>4.4907000000000004</v>
      </c>
      <c r="E4844">
        <v>97.78</v>
      </c>
      <c r="F4844">
        <v>91.928600000000003</v>
      </c>
      <c r="G4844">
        <v>82.695999999999998</v>
      </c>
      <c r="H4844">
        <v>1090.6500000000001</v>
      </c>
      <c r="I4844">
        <v>1.3005</v>
      </c>
      <c r="J4844">
        <v>6.2149999999999999</v>
      </c>
      <c r="K4844">
        <v>560.43629999999996</v>
      </c>
      <c r="L4844" t="str">
        <v>#N/A N/A</v>
      </c>
      <c r="M4844" t="str">
        <v>#N/A N/A</v>
      </c>
      <c r="N4844">
        <v>1578.97</v>
      </c>
      <c r="O4844">
        <v>3.629</v>
      </c>
      <c r="P4844">
        <v>19.8</v>
      </c>
      <c r="Q4844">
        <v>4.42</v>
      </c>
      <c r="R4844">
        <v>1.34</v>
      </c>
      <c r="S4844">
        <v>1.81</v>
      </c>
      <c r="T4844">
        <v>1.65</v>
      </c>
      <c r="U4844">
        <v>843</v>
      </c>
      <c r="V4844">
        <v>1551.18</v>
      </c>
      <c r="W4844">
        <v>3244.37</v>
      </c>
      <c r="X4844">
        <v>11484.35</v>
      </c>
      <c r="Y4844">
        <v>2006.01</v>
      </c>
      <c r="Z4844">
        <v>12283.62</v>
      </c>
    </row>
    <row r="4845" spans="2:26" x14ac:dyDescent="0.25">
      <c r="B4845">
        <v>41340</v>
      </c>
      <c r="C4845">
        <v>281.51</v>
      </c>
      <c r="D4845">
        <v>4.5351999999999997</v>
      </c>
      <c r="E4845">
        <v>97.75</v>
      </c>
      <c r="F4845">
        <v>91.928600000000003</v>
      </c>
      <c r="G4845">
        <v>82.081000000000003</v>
      </c>
      <c r="H4845">
        <v>1087.0999999999999</v>
      </c>
      <c r="I4845">
        <v>1.3107</v>
      </c>
      <c r="J4845">
        <v>6.2201000000000004</v>
      </c>
      <c r="K4845">
        <v>554.16610000000003</v>
      </c>
      <c r="L4845" t="str">
        <v>#N/A N/A</v>
      </c>
      <c r="M4845" t="str">
        <v>#N/A N/A</v>
      </c>
      <c r="N4845">
        <v>1579</v>
      </c>
      <c r="O4845">
        <v>3.5819999999999999</v>
      </c>
      <c r="P4845">
        <v>19.8</v>
      </c>
      <c r="Q4845">
        <v>4.49</v>
      </c>
      <c r="R4845">
        <v>1.35</v>
      </c>
      <c r="S4845">
        <v>1.82</v>
      </c>
      <c r="T4845">
        <v>1.66</v>
      </c>
      <c r="U4845">
        <v>834</v>
      </c>
      <c r="V4845">
        <v>1544.26</v>
      </c>
      <c r="W4845">
        <v>3232.09</v>
      </c>
      <c r="X4845">
        <v>11311.45</v>
      </c>
      <c r="Y4845">
        <v>2004.4</v>
      </c>
      <c r="Z4845">
        <v>11968.08</v>
      </c>
    </row>
    <row r="4846" spans="2:26" x14ac:dyDescent="0.25">
      <c r="B4846">
        <v>41339</v>
      </c>
      <c r="C4846">
        <v>282</v>
      </c>
      <c r="D4846">
        <v>4.6220999999999997</v>
      </c>
      <c r="E4846">
        <v>97.68</v>
      </c>
      <c r="F4846">
        <v>91.650300000000001</v>
      </c>
      <c r="G4846">
        <v>82.459000000000003</v>
      </c>
      <c r="H4846">
        <v>1082.6500000000001</v>
      </c>
      <c r="I4846">
        <v>1.2967</v>
      </c>
      <c r="J4846">
        <v>6.2163000000000004</v>
      </c>
      <c r="K4846">
        <v>552.04359999999997</v>
      </c>
      <c r="L4846" t="str">
        <v>#N/A N/A</v>
      </c>
      <c r="M4846" t="str">
        <v>#N/A N/A</v>
      </c>
      <c r="N4846">
        <v>1583.97</v>
      </c>
      <c r="O4846">
        <v>3.47</v>
      </c>
      <c r="P4846">
        <v>19.8</v>
      </c>
      <c r="Q4846">
        <v>4.59</v>
      </c>
      <c r="R4846">
        <v>1.36</v>
      </c>
      <c r="S4846">
        <v>1.82</v>
      </c>
      <c r="T4846">
        <v>1.66</v>
      </c>
      <c r="U4846">
        <v>820</v>
      </c>
      <c r="V4846">
        <v>1541.46</v>
      </c>
      <c r="W4846">
        <v>3222.37</v>
      </c>
      <c r="X4846">
        <v>11359.04</v>
      </c>
      <c r="Y4846">
        <v>2020.74</v>
      </c>
      <c r="Z4846">
        <v>11932.27</v>
      </c>
    </row>
    <row r="4847" spans="2:26" x14ac:dyDescent="0.25">
      <c r="B4847">
        <v>41338</v>
      </c>
      <c r="C4847">
        <v>284.29000000000002</v>
      </c>
      <c r="D4847">
        <v>4.6589999999999998</v>
      </c>
      <c r="E4847">
        <v>97.67</v>
      </c>
      <c r="F4847">
        <v>91.650300000000001</v>
      </c>
      <c r="G4847">
        <v>82.087000000000003</v>
      </c>
      <c r="H4847">
        <v>1087.05</v>
      </c>
      <c r="I4847">
        <v>1.3051999999999999</v>
      </c>
      <c r="J4847">
        <v>6.2220000000000004</v>
      </c>
      <c r="K4847">
        <v>553.01869999999997</v>
      </c>
      <c r="L4847" t="str">
        <v>#N/A N/A</v>
      </c>
      <c r="M4847" t="str">
        <v>#N/A N/A</v>
      </c>
      <c r="N4847">
        <v>1575.5</v>
      </c>
      <c r="O4847">
        <v>3.5289999999999999</v>
      </c>
      <c r="P4847">
        <v>19.8</v>
      </c>
      <c r="Q4847">
        <v>4.6399999999999997</v>
      </c>
      <c r="R4847">
        <v>1.37</v>
      </c>
      <c r="S4847">
        <v>1.83</v>
      </c>
      <c r="T4847">
        <v>1.66</v>
      </c>
      <c r="U4847">
        <v>806</v>
      </c>
      <c r="V4847">
        <v>1539.79</v>
      </c>
      <c r="W4847">
        <v>3224.13</v>
      </c>
      <c r="X4847">
        <v>11169.52</v>
      </c>
      <c r="Y4847">
        <v>2016.61</v>
      </c>
      <c r="Z4847">
        <v>11683.45</v>
      </c>
    </row>
    <row r="4848" spans="2:26" x14ac:dyDescent="0.25">
      <c r="B4848">
        <v>41337</v>
      </c>
      <c r="C4848">
        <v>287.14999999999998</v>
      </c>
      <c r="D4848">
        <v>4.7035999999999998</v>
      </c>
      <c r="E4848">
        <v>97.65</v>
      </c>
      <c r="F4848">
        <v>91.650300000000001</v>
      </c>
      <c r="G4848">
        <v>82.194999999999993</v>
      </c>
      <c r="H4848">
        <v>1093.2</v>
      </c>
      <c r="I4848">
        <v>1.3026</v>
      </c>
      <c r="J4848">
        <v>6.2262000000000004</v>
      </c>
      <c r="K4848">
        <v>551.48630000000003</v>
      </c>
      <c r="L4848" t="str">
        <v>#N/A N/A</v>
      </c>
      <c r="M4848" t="str">
        <v>#N/A N/A</v>
      </c>
      <c r="N4848">
        <v>1573.83</v>
      </c>
      <c r="O4848">
        <v>3.5289999999999999</v>
      </c>
      <c r="P4848">
        <v>19.8</v>
      </c>
      <c r="Q4848">
        <v>4.6900000000000004</v>
      </c>
      <c r="R4848">
        <v>1.38</v>
      </c>
      <c r="S4848">
        <v>1.84</v>
      </c>
      <c r="T4848">
        <v>1.66</v>
      </c>
      <c r="U4848">
        <v>789</v>
      </c>
      <c r="V4848">
        <v>1525.2</v>
      </c>
      <c r="W4848">
        <v>3182.03</v>
      </c>
      <c r="X4848">
        <v>11104.65</v>
      </c>
      <c r="Y4848">
        <v>2013.15</v>
      </c>
      <c r="Z4848">
        <v>11652.29</v>
      </c>
    </row>
    <row r="4849" spans="2:26" x14ac:dyDescent="0.25">
      <c r="B4849">
        <v>41336</v>
      </c>
      <c r="C4849">
        <v>290.05</v>
      </c>
      <c r="D4849">
        <v>4.7241999999999997</v>
      </c>
      <c r="E4849">
        <v>97.53</v>
      </c>
      <c r="F4849">
        <v>91.650300000000001</v>
      </c>
      <c r="G4849">
        <v>82.313000000000002</v>
      </c>
      <c r="H4849">
        <v>1082.6500000000001</v>
      </c>
      <c r="I4849">
        <v>1.3022</v>
      </c>
      <c r="J4849">
        <v>6.2226999999999997</v>
      </c>
      <c r="K4849">
        <v>548.70500000000004</v>
      </c>
      <c r="L4849" t="str">
        <v>#N/A N/A</v>
      </c>
      <c r="M4849" t="str">
        <v>#N/A N/A</v>
      </c>
      <c r="N4849">
        <v>1576.18</v>
      </c>
      <c r="O4849">
        <v>3.456</v>
      </c>
      <c r="P4849">
        <v>19.8</v>
      </c>
      <c r="Q4849">
        <v>4.71</v>
      </c>
      <c r="R4849">
        <v>1.39</v>
      </c>
      <c r="S4849">
        <v>1.84</v>
      </c>
      <c r="T4849">
        <v>1.67</v>
      </c>
      <c r="U4849">
        <v>776</v>
      </c>
      <c r="V4849">
        <v>1518.2</v>
      </c>
      <c r="W4849">
        <v>3169.74</v>
      </c>
      <c r="X4849">
        <v>11344.24</v>
      </c>
      <c r="Y4849">
        <v>2026.49</v>
      </c>
      <c r="Z4849">
        <v>11606.38</v>
      </c>
    </row>
    <row r="4850" spans="2:26" x14ac:dyDescent="0.25">
      <c r="B4850">
        <v>41335</v>
      </c>
      <c r="C4850">
        <v>290.05</v>
      </c>
      <c r="D4850">
        <v>4.7241999999999997</v>
      </c>
      <c r="E4850">
        <v>97.53</v>
      </c>
      <c r="F4850">
        <v>91.650300000000001</v>
      </c>
      <c r="G4850">
        <v>82.313000000000002</v>
      </c>
      <c r="H4850">
        <v>1082.6500000000001</v>
      </c>
      <c r="I4850">
        <v>1.3022</v>
      </c>
      <c r="J4850">
        <v>6.2226999999999997</v>
      </c>
      <c r="K4850">
        <v>548.70500000000004</v>
      </c>
      <c r="L4850" t="str">
        <v>#N/A N/A</v>
      </c>
      <c r="M4850" t="str">
        <v>#N/A N/A</v>
      </c>
      <c r="N4850">
        <v>1576.18</v>
      </c>
      <c r="O4850">
        <v>3.456</v>
      </c>
      <c r="P4850">
        <v>19.8</v>
      </c>
      <c r="Q4850">
        <v>4.71</v>
      </c>
      <c r="R4850">
        <v>1.39</v>
      </c>
      <c r="S4850">
        <v>1.84</v>
      </c>
      <c r="T4850">
        <v>1.67</v>
      </c>
      <c r="U4850">
        <v>776</v>
      </c>
      <c r="V4850">
        <v>1518.2</v>
      </c>
      <c r="W4850">
        <v>3169.74</v>
      </c>
      <c r="X4850">
        <v>11344.24</v>
      </c>
      <c r="Y4850">
        <v>2026.49</v>
      </c>
      <c r="Z4850">
        <v>11606.38</v>
      </c>
    </row>
    <row r="4851" spans="2:26" x14ac:dyDescent="0.25">
      <c r="B4851">
        <v>41334</v>
      </c>
      <c r="C4851">
        <v>290.05</v>
      </c>
      <c r="D4851">
        <v>4.7241999999999997</v>
      </c>
      <c r="E4851">
        <v>97.53</v>
      </c>
      <c r="F4851">
        <v>91.650300000000001</v>
      </c>
      <c r="G4851">
        <v>82.313000000000002</v>
      </c>
      <c r="H4851">
        <v>1082.6500000000001</v>
      </c>
      <c r="I4851">
        <v>1.3022</v>
      </c>
      <c r="J4851">
        <v>6.2226999999999997</v>
      </c>
      <c r="K4851">
        <v>548.70500000000004</v>
      </c>
      <c r="L4851" t="str">
        <v>#N/A N/A</v>
      </c>
      <c r="M4851" t="str">
        <v>#N/A N/A</v>
      </c>
      <c r="N4851">
        <v>1576.18</v>
      </c>
      <c r="O4851">
        <v>3.456</v>
      </c>
      <c r="P4851">
        <v>19.8</v>
      </c>
      <c r="Q4851">
        <v>4.71</v>
      </c>
      <c r="R4851">
        <v>1.39</v>
      </c>
      <c r="S4851">
        <v>1.84</v>
      </c>
      <c r="T4851">
        <v>1.67</v>
      </c>
      <c r="U4851">
        <v>776</v>
      </c>
      <c r="V4851">
        <v>1518.2</v>
      </c>
      <c r="W4851">
        <v>3169.74</v>
      </c>
      <c r="X4851">
        <v>11344.24</v>
      </c>
      <c r="Y4851">
        <v>2026.49</v>
      </c>
      <c r="Z4851">
        <v>11606.38</v>
      </c>
    </row>
    <row r="4852" spans="2:26" x14ac:dyDescent="0.25">
      <c r="B4852">
        <v>41333</v>
      </c>
      <c r="C4852">
        <v>288.33</v>
      </c>
      <c r="D4852">
        <v>4.7317</v>
      </c>
      <c r="E4852">
        <v>97.54</v>
      </c>
      <c r="F4852">
        <v>91.650300000000001</v>
      </c>
      <c r="G4852">
        <v>81.948999999999998</v>
      </c>
      <c r="H4852">
        <v>1082.6500000000001</v>
      </c>
      <c r="I4852">
        <v>1.3057000000000001</v>
      </c>
      <c r="J4852">
        <v>6.2218</v>
      </c>
      <c r="K4852">
        <v>550.23569999999995</v>
      </c>
      <c r="L4852" t="str">
        <v>#N/A N/A</v>
      </c>
      <c r="M4852" t="str">
        <v>#N/A N/A</v>
      </c>
      <c r="N4852">
        <v>1579.61</v>
      </c>
      <c r="O4852">
        <v>3.4860000000000002</v>
      </c>
      <c r="P4852">
        <v>19.8</v>
      </c>
      <c r="Q4852">
        <v>4.7300000000000004</v>
      </c>
      <c r="R4852">
        <v>1.37</v>
      </c>
      <c r="S4852">
        <v>1.82</v>
      </c>
      <c r="T4852">
        <v>1.66</v>
      </c>
      <c r="U4852">
        <v>757</v>
      </c>
      <c r="V4852">
        <v>1514.68</v>
      </c>
      <c r="W4852">
        <v>3160.19</v>
      </c>
      <c r="X4852">
        <v>11437.17</v>
      </c>
      <c r="Y4852">
        <v>2026.49</v>
      </c>
      <c r="Z4852">
        <v>11559.36</v>
      </c>
    </row>
    <row r="4853" spans="2:26" x14ac:dyDescent="0.25">
      <c r="B4853">
        <v>41332</v>
      </c>
      <c r="C4853">
        <v>286.83999999999997</v>
      </c>
      <c r="D4853">
        <v>4.7694000000000001</v>
      </c>
      <c r="E4853">
        <v>97.54</v>
      </c>
      <c r="F4853">
        <v>91.745599999999996</v>
      </c>
      <c r="G4853">
        <v>81.602000000000004</v>
      </c>
      <c r="H4853">
        <v>1084.45</v>
      </c>
      <c r="I4853">
        <v>1.3139000000000001</v>
      </c>
      <c r="J4853">
        <v>6.2276999999999996</v>
      </c>
      <c r="K4853">
        <v>549.36440000000005</v>
      </c>
      <c r="L4853" t="str">
        <v>#N/A N/A</v>
      </c>
      <c r="M4853" t="str">
        <v>#N/A N/A</v>
      </c>
      <c r="N4853">
        <v>1597.1</v>
      </c>
      <c r="O4853">
        <v>3.4340000000000002</v>
      </c>
      <c r="P4853">
        <v>19.8</v>
      </c>
      <c r="Q4853">
        <v>4.79</v>
      </c>
      <c r="R4853">
        <v>1.37</v>
      </c>
      <c r="S4853">
        <v>1.83</v>
      </c>
      <c r="T4853">
        <v>1.66</v>
      </c>
      <c r="U4853">
        <v>745</v>
      </c>
      <c r="V4853">
        <v>1515.99</v>
      </c>
      <c r="W4853">
        <v>3162.26</v>
      </c>
      <c r="X4853">
        <v>11144.34</v>
      </c>
      <c r="Y4853">
        <v>2004.04</v>
      </c>
      <c r="Z4853">
        <v>11253.97</v>
      </c>
    </row>
    <row r="4854" spans="2:26" x14ac:dyDescent="0.25">
      <c r="B4854">
        <v>41331</v>
      </c>
      <c r="C4854">
        <v>290.45</v>
      </c>
      <c r="D4854">
        <v>4.8033000000000001</v>
      </c>
      <c r="E4854">
        <v>97.55</v>
      </c>
      <c r="F4854">
        <v>91.745599999999996</v>
      </c>
      <c r="G4854">
        <v>81.87</v>
      </c>
      <c r="H4854">
        <v>1088</v>
      </c>
      <c r="I4854">
        <v>1.3061</v>
      </c>
      <c r="J4854">
        <v>6.2294999999999998</v>
      </c>
      <c r="K4854">
        <v>549.42039999999997</v>
      </c>
      <c r="L4854" t="str">
        <v>#N/A N/A</v>
      </c>
      <c r="M4854" t="str">
        <v>#N/A N/A</v>
      </c>
      <c r="N4854">
        <v>1613.76</v>
      </c>
      <c r="O4854">
        <v>3.427</v>
      </c>
      <c r="P4854">
        <v>19.8</v>
      </c>
      <c r="Q4854">
        <v>4.84</v>
      </c>
      <c r="R4854">
        <v>1.38</v>
      </c>
      <c r="S4854">
        <v>1.83</v>
      </c>
      <c r="T4854">
        <v>1.67</v>
      </c>
      <c r="U4854">
        <v>741</v>
      </c>
      <c r="V4854">
        <v>1496.94</v>
      </c>
      <c r="W4854">
        <v>3129.65</v>
      </c>
      <c r="X4854">
        <v>11104.1</v>
      </c>
      <c r="Y4854">
        <v>2000.01</v>
      </c>
      <c r="Z4854">
        <v>11398.81</v>
      </c>
    </row>
    <row r="4855" spans="2:26" x14ac:dyDescent="0.25">
      <c r="B4855">
        <v>41330</v>
      </c>
      <c r="C4855">
        <v>288.95</v>
      </c>
      <c r="D4855">
        <v>4.7445000000000004</v>
      </c>
      <c r="E4855">
        <v>97.56</v>
      </c>
      <c r="F4855">
        <v>91.745599999999996</v>
      </c>
      <c r="G4855">
        <v>81.67</v>
      </c>
      <c r="H4855">
        <v>1086.3499999999999</v>
      </c>
      <c r="I4855">
        <v>1.3063</v>
      </c>
      <c r="J4855">
        <v>6.234</v>
      </c>
      <c r="K4855">
        <v>550.76430000000005</v>
      </c>
      <c r="L4855" t="str">
        <v>#N/A N/A</v>
      </c>
      <c r="M4855" t="str">
        <v>#N/A N/A</v>
      </c>
      <c r="N4855">
        <v>1593.46</v>
      </c>
      <c r="O4855">
        <v>3.4140000000000001</v>
      </c>
      <c r="P4855">
        <v>19.8</v>
      </c>
      <c r="Q4855">
        <v>4.8</v>
      </c>
      <c r="R4855">
        <v>1.36</v>
      </c>
      <c r="S4855">
        <v>1.82</v>
      </c>
      <c r="T4855">
        <v>1.67</v>
      </c>
      <c r="U4855">
        <v>743</v>
      </c>
      <c r="V4855">
        <v>1487.85</v>
      </c>
      <c r="W4855">
        <v>3116.25</v>
      </c>
      <c r="X4855">
        <v>11333.98</v>
      </c>
      <c r="Y4855">
        <v>2009.52</v>
      </c>
      <c r="Z4855">
        <v>11662.52</v>
      </c>
    </row>
    <row r="4856" spans="2:26" x14ac:dyDescent="0.25">
      <c r="B4856">
        <v>41329</v>
      </c>
      <c r="C4856">
        <v>285.45</v>
      </c>
      <c r="D4856">
        <v>4.7478999999999996</v>
      </c>
      <c r="E4856">
        <v>97.53</v>
      </c>
      <c r="F4856">
        <v>91.745599999999996</v>
      </c>
      <c r="G4856">
        <v>81.481999999999999</v>
      </c>
      <c r="H4856">
        <v>1084.68</v>
      </c>
      <c r="I4856">
        <v>1.3193999999999999</v>
      </c>
      <c r="J4856">
        <v>6.2352999999999996</v>
      </c>
      <c r="K4856">
        <v>550.71289999999999</v>
      </c>
      <c r="L4856" t="str">
        <v>#N/A N/A</v>
      </c>
      <c r="M4856" t="str">
        <v>#N/A N/A</v>
      </c>
      <c r="N4856">
        <v>1581.16</v>
      </c>
      <c r="O4856">
        <v>3.2909999999999999</v>
      </c>
      <c r="P4856">
        <v>19.8</v>
      </c>
      <c r="Q4856">
        <v>4.8099999999999996</v>
      </c>
      <c r="R4856">
        <v>1.36</v>
      </c>
      <c r="S4856">
        <v>1.82</v>
      </c>
      <c r="T4856">
        <v>1.66</v>
      </c>
      <c r="U4856">
        <v>740</v>
      </c>
      <c r="V4856">
        <v>1515.6</v>
      </c>
      <c r="W4856">
        <v>3161.82</v>
      </c>
      <c r="X4856">
        <v>11317.13</v>
      </c>
      <c r="Y4856">
        <v>2018.89</v>
      </c>
      <c r="Z4856">
        <v>11385.94</v>
      </c>
    </row>
    <row r="4857" spans="2:26" x14ac:dyDescent="0.25">
      <c r="B4857">
        <v>41328</v>
      </c>
      <c r="C4857">
        <v>285.45</v>
      </c>
      <c r="D4857">
        <v>4.7478999999999996</v>
      </c>
      <c r="E4857">
        <v>97.53</v>
      </c>
      <c r="F4857">
        <v>91.745599999999996</v>
      </c>
      <c r="G4857">
        <v>81.481999999999999</v>
      </c>
      <c r="H4857">
        <v>1084.68</v>
      </c>
      <c r="I4857">
        <v>1.3193999999999999</v>
      </c>
      <c r="J4857">
        <v>6.2352999999999996</v>
      </c>
      <c r="K4857">
        <v>550.71289999999999</v>
      </c>
      <c r="L4857" t="str">
        <v>#N/A N/A</v>
      </c>
      <c r="M4857" t="str">
        <v>#N/A N/A</v>
      </c>
      <c r="N4857">
        <v>1581.16</v>
      </c>
      <c r="O4857">
        <v>3.2909999999999999</v>
      </c>
      <c r="P4857">
        <v>19.8</v>
      </c>
      <c r="Q4857">
        <v>4.8099999999999996</v>
      </c>
      <c r="R4857">
        <v>1.36</v>
      </c>
      <c r="S4857">
        <v>1.82</v>
      </c>
      <c r="T4857">
        <v>1.66</v>
      </c>
      <c r="U4857">
        <v>740</v>
      </c>
      <c r="V4857">
        <v>1515.6</v>
      </c>
      <c r="W4857">
        <v>3161.82</v>
      </c>
      <c r="X4857">
        <v>11317.13</v>
      </c>
      <c r="Y4857">
        <v>2018.89</v>
      </c>
      <c r="Z4857">
        <v>11385.94</v>
      </c>
    </row>
    <row r="4858" spans="2:26" x14ac:dyDescent="0.25">
      <c r="B4858">
        <v>41327</v>
      </c>
      <c r="C4858">
        <v>285.45</v>
      </c>
      <c r="D4858">
        <v>4.7478999999999996</v>
      </c>
      <c r="E4858">
        <v>97.53</v>
      </c>
      <c r="F4858">
        <v>91.745599999999996</v>
      </c>
      <c r="G4858">
        <v>81.481999999999999</v>
      </c>
      <c r="H4858">
        <v>1084.68</v>
      </c>
      <c r="I4858">
        <v>1.3193999999999999</v>
      </c>
      <c r="J4858">
        <v>6.2352999999999996</v>
      </c>
      <c r="K4858">
        <v>550.71289999999999</v>
      </c>
      <c r="L4858" t="str">
        <v>#N/A N/A</v>
      </c>
      <c r="M4858" t="str">
        <v>#N/A N/A</v>
      </c>
      <c r="N4858">
        <v>1581.16</v>
      </c>
      <c r="O4858">
        <v>3.2909999999999999</v>
      </c>
      <c r="P4858">
        <v>19.8</v>
      </c>
      <c r="Q4858">
        <v>4.8099999999999996</v>
      </c>
      <c r="R4858">
        <v>1.36</v>
      </c>
      <c r="S4858">
        <v>1.82</v>
      </c>
      <c r="T4858">
        <v>1.66</v>
      </c>
      <c r="U4858">
        <v>740</v>
      </c>
      <c r="V4858">
        <v>1515.6</v>
      </c>
      <c r="W4858">
        <v>3161.82</v>
      </c>
      <c r="X4858">
        <v>11317.13</v>
      </c>
      <c r="Y4858">
        <v>2018.89</v>
      </c>
      <c r="Z4858">
        <v>11385.94</v>
      </c>
    </row>
    <row r="4859" spans="2:26" x14ac:dyDescent="0.25">
      <c r="B4859">
        <v>41326</v>
      </c>
      <c r="C4859">
        <v>284.33</v>
      </c>
      <c r="D4859">
        <v>4.7359999999999998</v>
      </c>
      <c r="E4859">
        <v>97.55</v>
      </c>
      <c r="F4859">
        <v>91.745599999999996</v>
      </c>
      <c r="G4859">
        <v>81.460999999999999</v>
      </c>
      <c r="H4859">
        <v>1086.2</v>
      </c>
      <c r="I4859">
        <v>1.319</v>
      </c>
      <c r="J4859">
        <v>6.2393000000000001</v>
      </c>
      <c r="K4859">
        <v>552.62869999999998</v>
      </c>
      <c r="L4859" t="str">
        <v>#N/A N/A</v>
      </c>
      <c r="M4859" t="str">
        <v>#N/A N/A</v>
      </c>
      <c r="N4859">
        <v>1576.27</v>
      </c>
      <c r="O4859">
        <v>3.246</v>
      </c>
      <c r="P4859">
        <v>19.8</v>
      </c>
      <c r="Q4859">
        <v>4.8</v>
      </c>
      <c r="R4859">
        <v>1.37</v>
      </c>
      <c r="S4859">
        <v>1.82</v>
      </c>
      <c r="T4859">
        <v>1.65</v>
      </c>
      <c r="U4859">
        <v>737</v>
      </c>
      <c r="V4859">
        <v>1502.42</v>
      </c>
      <c r="W4859">
        <v>3131.49</v>
      </c>
      <c r="X4859">
        <v>11426.22</v>
      </c>
      <c r="Y4859">
        <v>2015.22</v>
      </c>
      <c r="Z4859">
        <v>11309.13</v>
      </c>
    </row>
    <row r="4860" spans="2:26" x14ac:dyDescent="0.25">
      <c r="B4860">
        <v>41325</v>
      </c>
      <c r="C4860">
        <v>277.36</v>
      </c>
      <c r="D4860">
        <v>4.6508000000000003</v>
      </c>
      <c r="E4860">
        <v>97.55</v>
      </c>
      <c r="F4860">
        <v>91.747399999999999</v>
      </c>
      <c r="G4860">
        <v>81.069000000000003</v>
      </c>
      <c r="H4860">
        <v>1078.3800000000001</v>
      </c>
      <c r="I4860">
        <v>1.3283</v>
      </c>
      <c r="J4860">
        <v>6.2397</v>
      </c>
      <c r="K4860">
        <v>551.43439999999998</v>
      </c>
      <c r="L4860" t="str">
        <v>#N/A N/A</v>
      </c>
      <c r="M4860" t="str">
        <v>#N/A N/A</v>
      </c>
      <c r="N4860">
        <v>1564.55</v>
      </c>
      <c r="O4860">
        <v>3.2789999999999999</v>
      </c>
      <c r="P4860">
        <v>19.8</v>
      </c>
      <c r="Q4860">
        <v>4.72</v>
      </c>
      <c r="R4860">
        <v>1.36</v>
      </c>
      <c r="S4860">
        <v>1.81</v>
      </c>
      <c r="T4860">
        <v>1.65</v>
      </c>
      <c r="U4860">
        <v>735</v>
      </c>
      <c r="V4860">
        <v>1511.95</v>
      </c>
      <c r="W4860">
        <v>3164.41</v>
      </c>
      <c r="X4860">
        <v>11683.04</v>
      </c>
      <c r="Y4860">
        <v>2024.64</v>
      </c>
      <c r="Z4860">
        <v>11468.28</v>
      </c>
    </row>
    <row r="4861" spans="2:26" x14ac:dyDescent="0.25">
      <c r="B4861">
        <v>41324</v>
      </c>
      <c r="C4861">
        <v>273.07</v>
      </c>
      <c r="D4861">
        <v>4.6658999999999997</v>
      </c>
      <c r="E4861">
        <v>97.53</v>
      </c>
      <c r="F4861">
        <v>91.747399999999999</v>
      </c>
      <c r="G4861">
        <v>80.468000000000004</v>
      </c>
      <c r="H4861">
        <v>1081.05</v>
      </c>
      <c r="I4861">
        <v>1.3388</v>
      </c>
      <c r="J4861">
        <v>6.2435999999999998</v>
      </c>
      <c r="K4861">
        <v>551.95069999999998</v>
      </c>
      <c r="L4861" t="str">
        <v>#N/A N/A</v>
      </c>
      <c r="M4861" t="str">
        <v>#N/A N/A</v>
      </c>
      <c r="N4861">
        <v>1605.05</v>
      </c>
      <c r="O4861">
        <v>3.2719999999999998</v>
      </c>
      <c r="P4861">
        <v>19.8</v>
      </c>
      <c r="Q4861">
        <v>4.72</v>
      </c>
      <c r="R4861">
        <v>1.36</v>
      </c>
      <c r="S4861">
        <v>1.81</v>
      </c>
      <c r="T4861">
        <v>1.64</v>
      </c>
      <c r="U4861">
        <v>738</v>
      </c>
      <c r="V4861">
        <v>1530.94</v>
      </c>
      <c r="W4861">
        <v>3213.6</v>
      </c>
      <c r="X4861">
        <v>11525.7</v>
      </c>
      <c r="Y4861">
        <v>1985.83</v>
      </c>
      <c r="Z4861">
        <v>11372.34</v>
      </c>
    </row>
    <row r="4862" spans="2:26" x14ac:dyDescent="0.25">
      <c r="B4862">
        <v>41323</v>
      </c>
      <c r="C4862">
        <v>274.73</v>
      </c>
      <c r="D4862">
        <v>4.7079000000000004</v>
      </c>
      <c r="E4862">
        <v>97.51</v>
      </c>
      <c r="F4862">
        <v>91.747399999999999</v>
      </c>
      <c r="G4862">
        <v>80.626999999999995</v>
      </c>
      <c r="H4862">
        <v>1082.08</v>
      </c>
      <c r="I4862">
        <v>1.3351</v>
      </c>
      <c r="J4862">
        <v>6.2404999999999999</v>
      </c>
      <c r="K4862">
        <v>551.48440000000005</v>
      </c>
      <c r="L4862" t="str">
        <v>#N/A N/A</v>
      </c>
      <c r="M4862" t="str">
        <v>#N/A N/A</v>
      </c>
      <c r="N4862">
        <v>1609.78</v>
      </c>
      <c r="O4862">
        <v>3.153</v>
      </c>
      <c r="P4862">
        <v>19.8</v>
      </c>
      <c r="Q4862">
        <v>4.76</v>
      </c>
      <c r="R4862">
        <v>1.37</v>
      </c>
      <c r="S4862">
        <v>1.81</v>
      </c>
      <c r="T4862">
        <v>1.66</v>
      </c>
      <c r="U4862">
        <v>747</v>
      </c>
      <c r="V4862">
        <v>1519.79</v>
      </c>
      <c r="W4862">
        <v>3192.03</v>
      </c>
      <c r="X4862">
        <v>11735.22</v>
      </c>
      <c r="Y4862">
        <v>1981.91</v>
      </c>
      <c r="Z4862">
        <v>11407.87</v>
      </c>
    </row>
    <row r="4863" spans="2:26" x14ac:dyDescent="0.25">
      <c r="B4863">
        <v>41322</v>
      </c>
      <c r="C4863">
        <v>274.73</v>
      </c>
      <c r="D4863">
        <v>4.7046000000000001</v>
      </c>
      <c r="E4863">
        <v>97.48</v>
      </c>
      <c r="F4863">
        <v>91.747399999999999</v>
      </c>
      <c r="G4863">
        <v>80.58</v>
      </c>
      <c r="H4863">
        <v>1078.05</v>
      </c>
      <c r="I4863">
        <v>1.3360000000000001</v>
      </c>
      <c r="J4863">
        <v>6.2347000000000001</v>
      </c>
      <c r="K4863">
        <v>548.87660000000005</v>
      </c>
      <c r="L4863" t="str">
        <v>#N/A N/A</v>
      </c>
      <c r="M4863" t="str">
        <v>#N/A N/A</v>
      </c>
      <c r="N4863">
        <v>1610.15</v>
      </c>
      <c r="O4863">
        <v>3.153</v>
      </c>
      <c r="P4863">
        <v>19.8</v>
      </c>
      <c r="Q4863">
        <v>4.76</v>
      </c>
      <c r="R4863">
        <v>1.37</v>
      </c>
      <c r="S4863">
        <v>1.81</v>
      </c>
      <c r="T4863">
        <v>1.66</v>
      </c>
      <c r="U4863">
        <v>753</v>
      </c>
      <c r="V4863">
        <v>1519.79</v>
      </c>
      <c r="W4863">
        <v>3192.03</v>
      </c>
      <c r="X4863">
        <v>11845.2</v>
      </c>
      <c r="Y4863">
        <v>1981.18</v>
      </c>
      <c r="Z4863">
        <v>11173.83</v>
      </c>
    </row>
    <row r="4864" spans="2:26" x14ac:dyDescent="0.25">
      <c r="B4864">
        <v>41321</v>
      </c>
      <c r="C4864">
        <v>274.73</v>
      </c>
      <c r="D4864">
        <v>4.7046000000000001</v>
      </c>
      <c r="E4864">
        <v>97.48</v>
      </c>
      <c r="F4864">
        <v>91.747399999999999</v>
      </c>
      <c r="G4864">
        <v>80.58</v>
      </c>
      <c r="H4864">
        <v>1078.05</v>
      </c>
      <c r="I4864">
        <v>1.3360000000000001</v>
      </c>
      <c r="J4864">
        <v>6.2347000000000001</v>
      </c>
      <c r="K4864">
        <v>548.87660000000005</v>
      </c>
      <c r="L4864" t="str">
        <v>#N/A N/A</v>
      </c>
      <c r="M4864" t="str">
        <v>#N/A N/A</v>
      </c>
      <c r="N4864">
        <v>1610.15</v>
      </c>
      <c r="O4864">
        <v>3.153</v>
      </c>
      <c r="P4864">
        <v>19.8</v>
      </c>
      <c r="Q4864">
        <v>4.76</v>
      </c>
      <c r="R4864">
        <v>1.37</v>
      </c>
      <c r="S4864">
        <v>1.81</v>
      </c>
      <c r="T4864">
        <v>1.66</v>
      </c>
      <c r="U4864">
        <v>753</v>
      </c>
      <c r="V4864">
        <v>1519.79</v>
      </c>
      <c r="W4864">
        <v>3192.03</v>
      </c>
      <c r="X4864">
        <v>11845.2</v>
      </c>
      <c r="Y4864">
        <v>1981.18</v>
      </c>
      <c r="Z4864">
        <v>11173.83</v>
      </c>
    </row>
    <row r="4865" spans="2:26" x14ac:dyDescent="0.25">
      <c r="B4865">
        <v>41320</v>
      </c>
      <c r="C4865">
        <v>274.73</v>
      </c>
      <c r="D4865">
        <v>4.7046000000000001</v>
      </c>
      <c r="E4865">
        <v>97.48</v>
      </c>
      <c r="F4865">
        <v>91.747399999999999</v>
      </c>
      <c r="G4865">
        <v>80.58</v>
      </c>
      <c r="H4865">
        <v>1078.05</v>
      </c>
      <c r="I4865">
        <v>1.3360000000000001</v>
      </c>
      <c r="J4865">
        <v>6.2347000000000001</v>
      </c>
      <c r="K4865">
        <v>548.87660000000005</v>
      </c>
      <c r="L4865" t="str">
        <v>#N/A N/A</v>
      </c>
      <c r="M4865" t="str">
        <v>#N/A N/A</v>
      </c>
      <c r="N4865">
        <v>1610.15</v>
      </c>
      <c r="O4865">
        <v>3.153</v>
      </c>
      <c r="P4865">
        <v>19.8</v>
      </c>
      <c r="Q4865">
        <v>4.76</v>
      </c>
      <c r="R4865">
        <v>1.37</v>
      </c>
      <c r="S4865">
        <v>1.81</v>
      </c>
      <c r="T4865">
        <v>1.66</v>
      </c>
      <c r="U4865">
        <v>753</v>
      </c>
      <c r="V4865">
        <v>1519.79</v>
      </c>
      <c r="W4865">
        <v>3192.03</v>
      </c>
      <c r="X4865">
        <v>11845.2</v>
      </c>
      <c r="Y4865">
        <v>1981.18</v>
      </c>
      <c r="Z4865">
        <v>11173.83</v>
      </c>
    </row>
    <row r="4866" spans="2:26" x14ac:dyDescent="0.25">
      <c r="B4866">
        <v>41319</v>
      </c>
      <c r="C4866">
        <v>274.94</v>
      </c>
      <c r="D4866">
        <v>4.7474999999999996</v>
      </c>
      <c r="E4866">
        <v>97.44</v>
      </c>
      <c r="F4866">
        <v>91.747399999999999</v>
      </c>
      <c r="G4866">
        <v>80.457999999999998</v>
      </c>
      <c r="H4866">
        <v>1083.58</v>
      </c>
      <c r="I4866">
        <v>1.3363</v>
      </c>
      <c r="J4866">
        <v>6.2347000000000001</v>
      </c>
      <c r="K4866">
        <v>552.63900000000001</v>
      </c>
      <c r="L4866" t="str">
        <v>#N/A N/A</v>
      </c>
      <c r="M4866" t="str">
        <v>#N/A N/A</v>
      </c>
      <c r="N4866">
        <v>1634.85</v>
      </c>
      <c r="O4866">
        <v>3.1629999999999998</v>
      </c>
      <c r="P4866">
        <v>19.649999999999999</v>
      </c>
      <c r="Q4866">
        <v>4.79</v>
      </c>
      <c r="R4866">
        <v>1.36</v>
      </c>
      <c r="S4866">
        <v>1.8</v>
      </c>
      <c r="T4866">
        <v>1.67</v>
      </c>
      <c r="U4866">
        <v>748</v>
      </c>
      <c r="V4866">
        <v>1521.38</v>
      </c>
      <c r="W4866">
        <v>3198.66</v>
      </c>
      <c r="X4866">
        <v>11821.44</v>
      </c>
      <c r="Y4866">
        <v>1979.61</v>
      </c>
      <c r="Z4866">
        <v>11307.28</v>
      </c>
    </row>
    <row r="4867" spans="2:26" x14ac:dyDescent="0.25">
      <c r="B4867">
        <v>41318</v>
      </c>
      <c r="C4867">
        <v>271.58</v>
      </c>
      <c r="D4867">
        <v>4.7332000000000001</v>
      </c>
      <c r="E4867">
        <v>97.43</v>
      </c>
      <c r="F4867">
        <v>91.747399999999999</v>
      </c>
      <c r="G4867">
        <v>80.090999999999994</v>
      </c>
      <c r="H4867">
        <v>1086.95</v>
      </c>
      <c r="I4867">
        <v>1.3452</v>
      </c>
      <c r="J4867">
        <v>6.2347000000000001</v>
      </c>
      <c r="K4867">
        <v>552.76819999999998</v>
      </c>
      <c r="L4867" t="str">
        <v>#N/A N/A</v>
      </c>
      <c r="M4867" t="str">
        <v>#N/A N/A</v>
      </c>
      <c r="N4867">
        <v>1642.5</v>
      </c>
      <c r="O4867">
        <v>3.306</v>
      </c>
      <c r="P4867">
        <v>19.600000000000001</v>
      </c>
      <c r="Q4867">
        <v>4.79</v>
      </c>
      <c r="R4867">
        <v>1.36</v>
      </c>
      <c r="S4867">
        <v>1.8</v>
      </c>
      <c r="T4867">
        <v>1.66</v>
      </c>
      <c r="U4867">
        <v>751</v>
      </c>
      <c r="V4867">
        <v>1520.33</v>
      </c>
      <c r="W4867">
        <v>3196.88</v>
      </c>
      <c r="X4867">
        <v>11649.78</v>
      </c>
      <c r="Y4867">
        <v>1976.07</v>
      </c>
      <c r="Z4867">
        <v>11251.41</v>
      </c>
    </row>
    <row r="4868" spans="2:26" x14ac:dyDescent="0.25">
      <c r="B4868">
        <v>41317</v>
      </c>
      <c r="C4868">
        <v>273.89</v>
      </c>
      <c r="D4868">
        <v>4.8044000000000002</v>
      </c>
      <c r="E4868">
        <v>97.42</v>
      </c>
      <c r="F4868">
        <v>91.747399999999999</v>
      </c>
      <c r="G4868">
        <v>80.105999999999995</v>
      </c>
      <c r="H4868">
        <v>1090.8499999999999</v>
      </c>
      <c r="I4868">
        <v>1.3453999999999999</v>
      </c>
      <c r="J4868">
        <v>6.2347000000000001</v>
      </c>
      <c r="K4868">
        <v>552.82510000000002</v>
      </c>
      <c r="L4868" t="str">
        <v>#N/A N/A</v>
      </c>
      <c r="M4868" t="str">
        <v>#N/A N/A</v>
      </c>
      <c r="N4868">
        <v>1651.33</v>
      </c>
      <c r="O4868">
        <v>3.23</v>
      </c>
      <c r="P4868">
        <v>19.600000000000001</v>
      </c>
      <c r="Q4868">
        <v>4.8600000000000003</v>
      </c>
      <c r="R4868">
        <v>1.37</v>
      </c>
      <c r="S4868">
        <v>1.82</v>
      </c>
      <c r="T4868">
        <v>1.67</v>
      </c>
      <c r="U4868">
        <v>747</v>
      </c>
      <c r="V4868">
        <v>1519.43</v>
      </c>
      <c r="W4868">
        <v>3186.49</v>
      </c>
      <c r="X4868">
        <v>11649.78</v>
      </c>
      <c r="Y4868">
        <v>1945.79</v>
      </c>
      <c r="Z4868">
        <v>11369.12</v>
      </c>
    </row>
    <row r="4869" spans="2:26" x14ac:dyDescent="0.25">
      <c r="B4869">
        <v>41316</v>
      </c>
      <c r="C4869">
        <v>272.81</v>
      </c>
      <c r="D4869">
        <v>4.8261000000000003</v>
      </c>
      <c r="E4869">
        <v>97.42</v>
      </c>
      <c r="F4869">
        <v>91.747399999999999</v>
      </c>
      <c r="G4869">
        <v>80.31</v>
      </c>
      <c r="H4869">
        <v>1096.1300000000001</v>
      </c>
      <c r="I4869">
        <v>1.3406</v>
      </c>
      <c r="J4869">
        <v>6.2347000000000001</v>
      </c>
      <c r="K4869">
        <v>555.11580000000004</v>
      </c>
      <c r="L4869" t="str">
        <v>#N/A N/A</v>
      </c>
      <c r="M4869" t="str">
        <v>#N/A N/A</v>
      </c>
      <c r="N4869">
        <v>1648.07</v>
      </c>
      <c r="O4869">
        <v>3.2789999999999999</v>
      </c>
      <c r="P4869">
        <v>19.600000000000001</v>
      </c>
      <c r="Q4869">
        <v>4.88</v>
      </c>
      <c r="R4869">
        <v>1.38</v>
      </c>
      <c r="S4869">
        <v>1.82</v>
      </c>
      <c r="T4869">
        <v>1.68</v>
      </c>
      <c r="U4869">
        <v>746</v>
      </c>
      <c r="V4869">
        <v>1517.01</v>
      </c>
      <c r="W4869">
        <v>3192.01</v>
      </c>
      <c r="X4869">
        <v>11649.78</v>
      </c>
      <c r="Y4869">
        <v>1950.9</v>
      </c>
      <c r="Z4869">
        <v>11153.16</v>
      </c>
    </row>
    <row r="4870" spans="2:26" x14ac:dyDescent="0.25">
      <c r="B4870">
        <v>41315</v>
      </c>
      <c r="C4870">
        <v>272.06</v>
      </c>
      <c r="D4870">
        <v>4.8436000000000003</v>
      </c>
      <c r="E4870">
        <v>97.44</v>
      </c>
      <c r="F4870">
        <v>91.747399999999999</v>
      </c>
      <c r="G4870">
        <v>80.245999999999995</v>
      </c>
      <c r="H4870">
        <v>1096.1300000000001</v>
      </c>
      <c r="I4870">
        <v>1.3365</v>
      </c>
      <c r="J4870">
        <v>6.2347000000000001</v>
      </c>
      <c r="K4870">
        <v>554.60320000000002</v>
      </c>
      <c r="L4870" t="str">
        <v>#N/A N/A</v>
      </c>
      <c r="M4870" t="str">
        <v>#N/A N/A</v>
      </c>
      <c r="N4870">
        <v>1667.25</v>
      </c>
      <c r="O4870">
        <v>3.2719999999999998</v>
      </c>
      <c r="P4870">
        <v>19.600000000000001</v>
      </c>
      <c r="Q4870">
        <v>4.9000000000000004</v>
      </c>
      <c r="R4870">
        <v>1.38</v>
      </c>
      <c r="S4870">
        <v>1.82</v>
      </c>
      <c r="T4870">
        <v>1.69</v>
      </c>
      <c r="U4870">
        <v>748</v>
      </c>
      <c r="V4870">
        <v>1517.93</v>
      </c>
      <c r="W4870">
        <v>3193.87</v>
      </c>
      <c r="X4870">
        <v>11649.78</v>
      </c>
      <c r="Y4870">
        <v>1950.9</v>
      </c>
      <c r="Z4870">
        <v>11153.16</v>
      </c>
    </row>
    <row r="4871" spans="2:26" x14ac:dyDescent="0.25">
      <c r="B4871">
        <v>41314</v>
      </c>
      <c r="C4871">
        <v>272.06</v>
      </c>
      <c r="D4871">
        <v>4.8436000000000003</v>
      </c>
      <c r="E4871">
        <v>97.44</v>
      </c>
      <c r="F4871">
        <v>91.747399999999999</v>
      </c>
      <c r="G4871">
        <v>80.245999999999995</v>
      </c>
      <c r="H4871">
        <v>1096.1300000000001</v>
      </c>
      <c r="I4871">
        <v>1.3365</v>
      </c>
      <c r="J4871">
        <v>6.2347000000000001</v>
      </c>
      <c r="K4871">
        <v>554.60320000000002</v>
      </c>
      <c r="L4871" t="str">
        <v>#N/A N/A</v>
      </c>
      <c r="M4871" t="str">
        <v>#N/A N/A</v>
      </c>
      <c r="N4871">
        <v>1667.25</v>
      </c>
      <c r="O4871">
        <v>3.2719999999999998</v>
      </c>
      <c r="P4871">
        <v>19.600000000000001</v>
      </c>
      <c r="Q4871">
        <v>4.9000000000000004</v>
      </c>
      <c r="R4871">
        <v>1.38</v>
      </c>
      <c r="S4871">
        <v>1.82</v>
      </c>
      <c r="T4871">
        <v>1.69</v>
      </c>
      <c r="U4871">
        <v>748</v>
      </c>
      <c r="V4871">
        <v>1517.93</v>
      </c>
      <c r="W4871">
        <v>3193.87</v>
      </c>
      <c r="X4871">
        <v>11649.78</v>
      </c>
      <c r="Y4871">
        <v>1950.9</v>
      </c>
      <c r="Z4871">
        <v>11153.16</v>
      </c>
    </row>
    <row r="4872" spans="2:26" x14ac:dyDescent="0.25">
      <c r="B4872">
        <v>41313</v>
      </c>
      <c r="C4872">
        <v>272.06</v>
      </c>
      <c r="D4872">
        <v>4.8436000000000003</v>
      </c>
      <c r="E4872">
        <v>97.44</v>
      </c>
      <c r="F4872">
        <v>91.747399999999999</v>
      </c>
      <c r="G4872">
        <v>80.245999999999995</v>
      </c>
      <c r="H4872">
        <v>1096.1300000000001</v>
      </c>
      <c r="I4872">
        <v>1.3365</v>
      </c>
      <c r="J4872">
        <v>6.2347000000000001</v>
      </c>
      <c r="K4872">
        <v>554.60320000000002</v>
      </c>
      <c r="L4872" t="str">
        <v>#N/A N/A</v>
      </c>
      <c r="M4872" t="str">
        <v>#N/A N/A</v>
      </c>
      <c r="N4872">
        <v>1667.25</v>
      </c>
      <c r="O4872">
        <v>3.2719999999999998</v>
      </c>
      <c r="P4872">
        <v>19.600000000000001</v>
      </c>
      <c r="Q4872">
        <v>4.9000000000000004</v>
      </c>
      <c r="R4872">
        <v>1.38</v>
      </c>
      <c r="S4872">
        <v>1.82</v>
      </c>
      <c r="T4872">
        <v>1.69</v>
      </c>
      <c r="U4872">
        <v>748</v>
      </c>
      <c r="V4872">
        <v>1517.93</v>
      </c>
      <c r="W4872">
        <v>3193.87</v>
      </c>
      <c r="X4872">
        <v>11649.78</v>
      </c>
      <c r="Y4872">
        <v>1950.9</v>
      </c>
      <c r="Z4872">
        <v>11153.16</v>
      </c>
    </row>
    <row r="4873" spans="2:26" x14ac:dyDescent="0.25">
      <c r="B4873">
        <v>41312</v>
      </c>
      <c r="C4873">
        <v>275.45999999999998</v>
      </c>
      <c r="D4873">
        <v>4.8547000000000002</v>
      </c>
      <c r="E4873">
        <v>97.46</v>
      </c>
      <c r="F4873">
        <v>91.747399999999999</v>
      </c>
      <c r="G4873">
        <v>80.191999999999993</v>
      </c>
      <c r="H4873">
        <v>1087.8499999999999</v>
      </c>
      <c r="I4873">
        <v>1.3398000000000001</v>
      </c>
      <c r="J4873">
        <v>6.234</v>
      </c>
      <c r="K4873">
        <v>555.02290000000005</v>
      </c>
      <c r="L4873" t="str">
        <v>#N/A N/A</v>
      </c>
      <c r="M4873" t="str">
        <v>#N/A N/A</v>
      </c>
      <c r="N4873">
        <v>1671.4</v>
      </c>
      <c r="O4873">
        <v>3.2850000000000001</v>
      </c>
      <c r="P4873">
        <v>19.55</v>
      </c>
      <c r="Q4873">
        <v>4.9000000000000004</v>
      </c>
      <c r="R4873">
        <v>1.38</v>
      </c>
      <c r="S4873">
        <v>1.82</v>
      </c>
      <c r="T4873">
        <v>1.68</v>
      </c>
      <c r="U4873">
        <v>749</v>
      </c>
      <c r="V4873">
        <v>1509.39</v>
      </c>
      <c r="W4873">
        <v>3165.13</v>
      </c>
      <c r="X4873">
        <v>11681.96</v>
      </c>
      <c r="Y4873">
        <v>1931.77</v>
      </c>
      <c r="Z4873">
        <v>11357.07</v>
      </c>
    </row>
    <row r="4874" spans="2:26" x14ac:dyDescent="0.25">
      <c r="B4874">
        <v>41311</v>
      </c>
      <c r="C4874">
        <v>276.92</v>
      </c>
      <c r="D4874">
        <v>4.8329000000000004</v>
      </c>
      <c r="E4874">
        <v>97.5</v>
      </c>
      <c r="F4874">
        <v>91.442099999999996</v>
      </c>
      <c r="G4874">
        <v>79.721000000000004</v>
      </c>
      <c r="H4874">
        <v>1088.1300000000001</v>
      </c>
      <c r="I4874">
        <v>1.3523000000000001</v>
      </c>
      <c r="J4874">
        <v>6.2316000000000003</v>
      </c>
      <c r="K4874">
        <v>548.52229999999997</v>
      </c>
      <c r="L4874" t="str">
        <v>#N/A N/A</v>
      </c>
      <c r="M4874" t="str">
        <v>#N/A N/A</v>
      </c>
      <c r="N4874">
        <v>1677.57</v>
      </c>
      <c r="O4874">
        <v>3.4180000000000001</v>
      </c>
      <c r="P4874">
        <v>19.5</v>
      </c>
      <c r="Q4874">
        <v>4.87</v>
      </c>
      <c r="R4874">
        <v>1.38</v>
      </c>
      <c r="S4874">
        <v>1.81</v>
      </c>
      <c r="T4874">
        <v>1.68</v>
      </c>
      <c r="U4874">
        <v>740</v>
      </c>
      <c r="V4874">
        <v>1512.12</v>
      </c>
      <c r="W4874">
        <v>3168.48</v>
      </c>
      <c r="X4874">
        <v>11849.25</v>
      </c>
      <c r="Y4874">
        <v>1936.19</v>
      </c>
      <c r="Z4874">
        <v>11463.75</v>
      </c>
    </row>
    <row r="4875" spans="2:26" x14ac:dyDescent="0.25">
      <c r="B4875">
        <v>41310</v>
      </c>
      <c r="C4875">
        <v>274.10000000000002</v>
      </c>
      <c r="D4875">
        <v>4.8101000000000003</v>
      </c>
      <c r="E4875">
        <v>97.54</v>
      </c>
      <c r="F4875">
        <v>91.442099999999996</v>
      </c>
      <c r="G4875">
        <v>79.488</v>
      </c>
      <c r="H4875">
        <v>1086.7</v>
      </c>
      <c r="I4875">
        <v>1.3583000000000001</v>
      </c>
      <c r="J4875">
        <v>6.2275</v>
      </c>
      <c r="K4875">
        <v>547.34860000000003</v>
      </c>
      <c r="L4875" t="str">
        <v>#N/A N/A</v>
      </c>
      <c r="M4875" t="str">
        <v>#N/A N/A</v>
      </c>
      <c r="N4875">
        <v>1672.95</v>
      </c>
      <c r="O4875">
        <v>3.399</v>
      </c>
      <c r="P4875">
        <v>19.5</v>
      </c>
      <c r="Q4875">
        <v>4.84</v>
      </c>
      <c r="R4875">
        <v>1.38</v>
      </c>
      <c r="S4875">
        <v>1.81</v>
      </c>
      <c r="T4875">
        <v>1.67</v>
      </c>
      <c r="U4875">
        <v>739</v>
      </c>
      <c r="V4875">
        <v>1511.29</v>
      </c>
      <c r="W4875">
        <v>3171.58</v>
      </c>
      <c r="X4875">
        <v>11813.39</v>
      </c>
      <c r="Y4875">
        <v>1938.18</v>
      </c>
      <c r="Z4875">
        <v>11046.92</v>
      </c>
    </row>
    <row r="4876" spans="2:26" x14ac:dyDescent="0.25">
      <c r="B4876">
        <v>41309</v>
      </c>
      <c r="C4876">
        <v>276.63</v>
      </c>
      <c r="D4876">
        <v>4.8091999999999997</v>
      </c>
      <c r="E4876">
        <v>97.59</v>
      </c>
      <c r="F4876">
        <v>91.442099999999996</v>
      </c>
      <c r="G4876">
        <v>79.554000000000002</v>
      </c>
      <c r="H4876">
        <v>1084.6500000000001</v>
      </c>
      <c r="I4876">
        <v>1.3513999999999999</v>
      </c>
      <c r="J4876">
        <v>6.2333999999999996</v>
      </c>
      <c r="K4876">
        <v>546.86879999999996</v>
      </c>
      <c r="L4876" t="str">
        <v>#N/A N/A</v>
      </c>
      <c r="M4876" t="str">
        <v>#N/A N/A</v>
      </c>
      <c r="N4876">
        <v>1674.3</v>
      </c>
      <c r="O4876">
        <v>3.3149999999999999</v>
      </c>
      <c r="P4876">
        <v>19.45</v>
      </c>
      <c r="Q4876">
        <v>4.82</v>
      </c>
      <c r="R4876">
        <v>1.38</v>
      </c>
      <c r="S4876">
        <v>1.82</v>
      </c>
      <c r="T4876">
        <v>1.67</v>
      </c>
      <c r="U4876">
        <v>745</v>
      </c>
      <c r="V4876">
        <v>1495.71</v>
      </c>
      <c r="W4876">
        <v>3131.17</v>
      </c>
      <c r="X4876">
        <v>12156.58</v>
      </c>
      <c r="Y4876">
        <v>1953.21</v>
      </c>
      <c r="Z4876">
        <v>11260.35</v>
      </c>
    </row>
    <row r="4877" spans="2:26" x14ac:dyDescent="0.25">
      <c r="B4877">
        <v>41308</v>
      </c>
      <c r="C4877">
        <v>268.56</v>
      </c>
      <c r="D4877">
        <v>4.7598000000000003</v>
      </c>
      <c r="E4877">
        <v>97.61</v>
      </c>
      <c r="F4877">
        <v>91.442099999999996</v>
      </c>
      <c r="G4877">
        <v>79.125</v>
      </c>
      <c r="H4877">
        <v>1097.3499999999999</v>
      </c>
      <c r="I4877">
        <v>1.3640000000000001</v>
      </c>
      <c r="J4877">
        <v>6.2270000000000003</v>
      </c>
      <c r="K4877">
        <v>549.99360000000001</v>
      </c>
      <c r="L4877" t="str">
        <v>#N/A N/A</v>
      </c>
      <c r="M4877" t="str">
        <v>#N/A N/A</v>
      </c>
      <c r="N4877">
        <v>1667.4</v>
      </c>
      <c r="O4877">
        <v>3.3010000000000002</v>
      </c>
      <c r="P4877">
        <v>19.3</v>
      </c>
      <c r="Q4877">
        <v>4.76</v>
      </c>
      <c r="R4877">
        <v>1.38</v>
      </c>
      <c r="S4877">
        <v>1.82</v>
      </c>
      <c r="T4877">
        <v>1.67</v>
      </c>
      <c r="U4877">
        <v>750</v>
      </c>
      <c r="V4877">
        <v>1513.17</v>
      </c>
      <c r="W4877">
        <v>3179.1</v>
      </c>
      <c r="X4877">
        <v>12215.03</v>
      </c>
      <c r="Y4877">
        <v>1957.79</v>
      </c>
      <c r="Z4877">
        <v>11191.34</v>
      </c>
    </row>
    <row r="4878" spans="2:26" x14ac:dyDescent="0.25">
      <c r="B4878">
        <v>41307</v>
      </c>
      <c r="C4878">
        <v>268.56</v>
      </c>
      <c r="D4878">
        <v>4.7598000000000003</v>
      </c>
      <c r="E4878">
        <v>97.61</v>
      </c>
      <c r="F4878">
        <v>91.442099999999996</v>
      </c>
      <c r="G4878">
        <v>79.125</v>
      </c>
      <c r="H4878">
        <v>1097.3499999999999</v>
      </c>
      <c r="I4878">
        <v>1.3640000000000001</v>
      </c>
      <c r="J4878">
        <v>6.2270000000000003</v>
      </c>
      <c r="K4878">
        <v>549.99360000000001</v>
      </c>
      <c r="L4878" t="str">
        <v>#N/A N/A</v>
      </c>
      <c r="M4878" t="str">
        <v>#N/A N/A</v>
      </c>
      <c r="N4878">
        <v>1667.4</v>
      </c>
      <c r="O4878">
        <v>3.3010000000000002</v>
      </c>
      <c r="P4878">
        <v>19.3</v>
      </c>
      <c r="Q4878">
        <v>4.76</v>
      </c>
      <c r="R4878">
        <v>1.38</v>
      </c>
      <c r="S4878">
        <v>1.82</v>
      </c>
      <c r="T4878">
        <v>1.67</v>
      </c>
      <c r="U4878">
        <v>750</v>
      </c>
      <c r="V4878">
        <v>1513.17</v>
      </c>
      <c r="W4878">
        <v>3179.1</v>
      </c>
      <c r="X4878">
        <v>12215.03</v>
      </c>
      <c r="Y4878">
        <v>1957.79</v>
      </c>
      <c r="Z4878">
        <v>11191.34</v>
      </c>
    </row>
    <row r="4879" spans="2:26" x14ac:dyDescent="0.25">
      <c r="B4879">
        <v>41306</v>
      </c>
      <c r="C4879">
        <v>268.56</v>
      </c>
      <c r="D4879">
        <v>4.7598000000000003</v>
      </c>
      <c r="E4879">
        <v>97.61</v>
      </c>
      <c r="F4879">
        <v>91.442099999999996</v>
      </c>
      <c r="G4879">
        <v>79.125</v>
      </c>
      <c r="H4879">
        <v>1097.3499999999999</v>
      </c>
      <c r="I4879">
        <v>1.3640000000000001</v>
      </c>
      <c r="J4879">
        <v>6.2270000000000003</v>
      </c>
      <c r="K4879">
        <v>549.99360000000001</v>
      </c>
      <c r="L4879" t="str">
        <v>#N/A N/A</v>
      </c>
      <c r="M4879" t="str">
        <v>#N/A N/A</v>
      </c>
      <c r="N4879">
        <v>1667.4</v>
      </c>
      <c r="O4879">
        <v>3.3010000000000002</v>
      </c>
      <c r="P4879">
        <v>19.3</v>
      </c>
      <c r="Q4879">
        <v>4.76</v>
      </c>
      <c r="R4879">
        <v>1.38</v>
      </c>
      <c r="S4879">
        <v>1.82</v>
      </c>
      <c r="T4879">
        <v>1.67</v>
      </c>
      <c r="U4879">
        <v>750</v>
      </c>
      <c r="V4879">
        <v>1513.17</v>
      </c>
      <c r="W4879">
        <v>3179.1</v>
      </c>
      <c r="X4879">
        <v>12215.03</v>
      </c>
      <c r="Y4879">
        <v>1957.79</v>
      </c>
      <c r="Z4879">
        <v>11191.34</v>
      </c>
    </row>
    <row r="4880" spans="2:26" x14ac:dyDescent="0.25">
      <c r="B4880">
        <v>41305</v>
      </c>
      <c r="C4880">
        <v>270.74</v>
      </c>
      <c r="D4880">
        <v>4.7484999999999999</v>
      </c>
      <c r="E4880">
        <v>97.65</v>
      </c>
      <c r="F4880">
        <v>91.442099999999996</v>
      </c>
      <c r="G4880">
        <v>79.206999999999994</v>
      </c>
      <c r="H4880">
        <v>1088.6300000000001</v>
      </c>
      <c r="I4880">
        <v>1.3579000000000001</v>
      </c>
      <c r="J4880">
        <v>6.22</v>
      </c>
      <c r="K4880">
        <v>546.82569999999998</v>
      </c>
      <c r="L4880" t="str">
        <v>#N/A N/A</v>
      </c>
      <c r="M4880" t="str">
        <v>#N/A N/A</v>
      </c>
      <c r="N4880">
        <v>1663.7</v>
      </c>
      <c r="O4880">
        <v>3.339</v>
      </c>
      <c r="P4880">
        <v>19.2</v>
      </c>
      <c r="Q4880">
        <v>4.7699999999999996</v>
      </c>
      <c r="R4880">
        <v>1.38</v>
      </c>
      <c r="S4880">
        <v>1.81</v>
      </c>
      <c r="T4880">
        <v>1.69</v>
      </c>
      <c r="U4880">
        <v>760</v>
      </c>
      <c r="V4880">
        <v>1498.11</v>
      </c>
      <c r="W4880">
        <v>3142.13</v>
      </c>
      <c r="X4880">
        <v>12130.59</v>
      </c>
      <c r="Y4880">
        <v>1961.94</v>
      </c>
      <c r="Z4880">
        <v>11138.66</v>
      </c>
    </row>
    <row r="4881" spans="2:26" x14ac:dyDescent="0.25">
      <c r="B4881">
        <v>41304</v>
      </c>
      <c r="C4881">
        <v>263.61</v>
      </c>
      <c r="D4881">
        <v>4.6355000000000004</v>
      </c>
      <c r="E4881">
        <v>97.71</v>
      </c>
      <c r="F4881">
        <v>91.640799999999999</v>
      </c>
      <c r="G4881">
        <v>79.281000000000006</v>
      </c>
      <c r="H4881">
        <v>1085.4000000000001</v>
      </c>
      <c r="I4881">
        <v>1.3567</v>
      </c>
      <c r="J4881">
        <v>6.2201000000000004</v>
      </c>
      <c r="K4881">
        <v>546.38149999999996</v>
      </c>
      <c r="L4881" t="str">
        <v>#N/A N/A</v>
      </c>
      <c r="M4881" t="str">
        <v>#N/A N/A</v>
      </c>
      <c r="N4881">
        <v>1677</v>
      </c>
      <c r="O4881">
        <v>3.335</v>
      </c>
      <c r="P4881">
        <v>19.649999999999999</v>
      </c>
      <c r="Q4881">
        <v>4.66</v>
      </c>
      <c r="R4881">
        <v>1.36</v>
      </c>
      <c r="S4881">
        <v>1.81</v>
      </c>
      <c r="T4881">
        <v>1.69</v>
      </c>
      <c r="U4881">
        <v>767</v>
      </c>
      <c r="V4881">
        <v>1501.96</v>
      </c>
      <c r="W4881">
        <v>3142.31</v>
      </c>
      <c r="X4881">
        <v>12172.24</v>
      </c>
      <c r="Y4881">
        <v>1964.43</v>
      </c>
      <c r="Z4881">
        <v>11113.95</v>
      </c>
    </row>
    <row r="4882" spans="2:26" x14ac:dyDescent="0.25">
      <c r="B4882">
        <v>41303</v>
      </c>
      <c r="C4882">
        <v>257.58</v>
      </c>
      <c r="D4882">
        <v>4.5705</v>
      </c>
      <c r="E4882">
        <v>97.71</v>
      </c>
      <c r="F4882">
        <v>91.640799999999999</v>
      </c>
      <c r="G4882">
        <v>79.563999999999993</v>
      </c>
      <c r="H4882">
        <v>1082.68</v>
      </c>
      <c r="I4882">
        <v>1.3492</v>
      </c>
      <c r="J4882">
        <v>6.2244999999999999</v>
      </c>
      <c r="K4882">
        <v>545.48940000000005</v>
      </c>
      <c r="L4882" t="str">
        <v>#N/A N/A</v>
      </c>
      <c r="M4882" t="str">
        <v>#N/A N/A</v>
      </c>
      <c r="N4882">
        <v>1663.8</v>
      </c>
      <c r="O4882">
        <v>3.226</v>
      </c>
      <c r="P4882">
        <v>19.100000000000001</v>
      </c>
      <c r="Q4882">
        <v>4.5999999999999996</v>
      </c>
      <c r="R4882">
        <v>1.37</v>
      </c>
      <c r="S4882">
        <v>1.81</v>
      </c>
      <c r="T4882">
        <v>1.71</v>
      </c>
      <c r="U4882">
        <v>779</v>
      </c>
      <c r="V4882">
        <v>1507.84</v>
      </c>
      <c r="W4882">
        <v>3153.66</v>
      </c>
      <c r="X4882">
        <v>12077.87</v>
      </c>
      <c r="Y4882">
        <v>1955.96</v>
      </c>
      <c r="Z4882">
        <v>10866.72</v>
      </c>
    </row>
    <row r="4883" spans="2:26" x14ac:dyDescent="0.25">
      <c r="B4883">
        <v>41302</v>
      </c>
      <c r="C4883">
        <v>256.5</v>
      </c>
      <c r="D4883">
        <v>4.5068000000000001</v>
      </c>
      <c r="E4883">
        <v>97.73</v>
      </c>
      <c r="F4883">
        <v>91.640799999999999</v>
      </c>
      <c r="G4883">
        <v>79.78</v>
      </c>
      <c r="H4883">
        <v>1092.53</v>
      </c>
      <c r="I4883">
        <v>1.3455999999999999</v>
      </c>
      <c r="J4883">
        <v>6.2229999999999999</v>
      </c>
      <c r="K4883">
        <v>545.38070000000005</v>
      </c>
      <c r="L4883" t="str">
        <v>#N/A N/A</v>
      </c>
      <c r="M4883" t="str">
        <v>#N/A N/A</v>
      </c>
      <c r="N4883">
        <v>1655.61</v>
      </c>
      <c r="O4883">
        <v>3.2890000000000001</v>
      </c>
      <c r="P4883">
        <v>18.899999999999999</v>
      </c>
      <c r="Q4883">
        <v>4.54</v>
      </c>
      <c r="R4883">
        <v>1.36</v>
      </c>
      <c r="S4883">
        <v>1.8</v>
      </c>
      <c r="T4883">
        <v>1.72</v>
      </c>
      <c r="U4883">
        <v>792</v>
      </c>
      <c r="V4883">
        <v>1500.18</v>
      </c>
      <c r="W4883">
        <v>3154.3</v>
      </c>
      <c r="X4883">
        <v>12100.08</v>
      </c>
      <c r="Y4883">
        <v>1939.71</v>
      </c>
      <c r="Z4883">
        <v>10824.31</v>
      </c>
    </row>
    <row r="4884" spans="2:26" x14ac:dyDescent="0.25">
      <c r="B4884">
        <v>41301</v>
      </c>
      <c r="C4884">
        <v>255.55</v>
      </c>
      <c r="D4884">
        <v>4.5072000000000001</v>
      </c>
      <c r="E4884">
        <v>97.73</v>
      </c>
      <c r="F4884">
        <v>91.640799999999999</v>
      </c>
      <c r="G4884">
        <v>79.748000000000005</v>
      </c>
      <c r="H4884">
        <v>1074.07</v>
      </c>
      <c r="I4884">
        <v>1.3464</v>
      </c>
      <c r="J4884">
        <v>6.22</v>
      </c>
      <c r="K4884">
        <v>530.38170000000002</v>
      </c>
      <c r="L4884" t="str">
        <v>#N/A N/A</v>
      </c>
      <c r="M4884" t="str">
        <v>#N/A N/A</v>
      </c>
      <c r="N4884">
        <v>1658.65</v>
      </c>
      <c r="O4884">
        <v>3.444</v>
      </c>
      <c r="P4884">
        <v>18.760000000000002</v>
      </c>
      <c r="Q4884">
        <v>4.51</v>
      </c>
      <c r="R4884">
        <v>1.37</v>
      </c>
      <c r="S4884">
        <v>1.81</v>
      </c>
      <c r="T4884">
        <v>1.72</v>
      </c>
      <c r="U4884">
        <v>798</v>
      </c>
      <c r="V4884">
        <v>1502.96</v>
      </c>
      <c r="W4884">
        <v>3149.71</v>
      </c>
      <c r="X4884">
        <v>12001.81</v>
      </c>
      <c r="Y4884">
        <v>1946.69</v>
      </c>
      <c r="Z4884">
        <v>10926.65</v>
      </c>
    </row>
    <row r="4885" spans="2:26" x14ac:dyDescent="0.25">
      <c r="B4885">
        <v>41300</v>
      </c>
      <c r="C4885">
        <v>255.55</v>
      </c>
      <c r="D4885">
        <v>4.5072000000000001</v>
      </c>
      <c r="E4885">
        <v>97.73</v>
      </c>
      <c r="F4885">
        <v>91.640799999999999</v>
      </c>
      <c r="G4885">
        <v>79.748000000000005</v>
      </c>
      <c r="H4885">
        <v>1074.07</v>
      </c>
      <c r="I4885">
        <v>1.3464</v>
      </c>
      <c r="J4885">
        <v>6.22</v>
      </c>
      <c r="K4885">
        <v>530.38170000000002</v>
      </c>
      <c r="L4885" t="str">
        <v>#N/A N/A</v>
      </c>
      <c r="M4885" t="str">
        <v>#N/A N/A</v>
      </c>
      <c r="N4885">
        <v>1658.65</v>
      </c>
      <c r="O4885">
        <v>3.444</v>
      </c>
      <c r="P4885">
        <v>18.760000000000002</v>
      </c>
      <c r="Q4885">
        <v>4.51</v>
      </c>
      <c r="R4885">
        <v>1.37</v>
      </c>
      <c r="S4885">
        <v>1.81</v>
      </c>
      <c r="T4885">
        <v>1.72</v>
      </c>
      <c r="U4885">
        <v>798</v>
      </c>
      <c r="V4885">
        <v>1502.96</v>
      </c>
      <c r="W4885">
        <v>3149.71</v>
      </c>
      <c r="X4885">
        <v>12001.81</v>
      </c>
      <c r="Y4885">
        <v>1946.69</v>
      </c>
      <c r="Z4885">
        <v>10926.65</v>
      </c>
    </row>
    <row r="4886" spans="2:26" x14ac:dyDescent="0.25">
      <c r="B4886">
        <v>41299</v>
      </c>
      <c r="C4886">
        <v>255.55</v>
      </c>
      <c r="D4886">
        <v>4.5072000000000001</v>
      </c>
      <c r="E4886">
        <v>97.73</v>
      </c>
      <c r="F4886">
        <v>91.640799999999999</v>
      </c>
      <c r="G4886">
        <v>79.748000000000005</v>
      </c>
      <c r="H4886">
        <v>1074.07</v>
      </c>
      <c r="I4886">
        <v>1.3464</v>
      </c>
      <c r="J4886">
        <v>6.22</v>
      </c>
      <c r="K4886">
        <v>530.38170000000002</v>
      </c>
      <c r="L4886" t="str">
        <v>#N/A N/A</v>
      </c>
      <c r="M4886" t="str">
        <v>#N/A N/A</v>
      </c>
      <c r="N4886">
        <v>1658.65</v>
      </c>
      <c r="O4886">
        <v>3.444</v>
      </c>
      <c r="P4886">
        <v>18.760000000000002</v>
      </c>
      <c r="Q4886">
        <v>4.51</v>
      </c>
      <c r="R4886">
        <v>1.37</v>
      </c>
      <c r="S4886">
        <v>1.81</v>
      </c>
      <c r="T4886">
        <v>1.72</v>
      </c>
      <c r="U4886">
        <v>798</v>
      </c>
      <c r="V4886">
        <v>1502.96</v>
      </c>
      <c r="W4886">
        <v>3149.71</v>
      </c>
      <c r="X4886">
        <v>12001.81</v>
      </c>
      <c r="Y4886">
        <v>1946.69</v>
      </c>
      <c r="Z4886">
        <v>10926.65</v>
      </c>
    </row>
    <row r="4887" spans="2:26" x14ac:dyDescent="0.25">
      <c r="B4887">
        <v>41298</v>
      </c>
      <c r="C4887">
        <v>263.02</v>
      </c>
      <c r="D4887">
        <v>4.6181999999999999</v>
      </c>
      <c r="E4887">
        <v>97.68</v>
      </c>
      <c r="F4887">
        <v>91.640799999999999</v>
      </c>
      <c r="G4887">
        <v>79.948999999999998</v>
      </c>
      <c r="H4887">
        <v>1068.8</v>
      </c>
      <c r="I4887">
        <v>1.3376999999999999</v>
      </c>
      <c r="J4887">
        <v>6.2188999999999997</v>
      </c>
      <c r="K4887">
        <v>526.53530000000001</v>
      </c>
      <c r="L4887" t="str">
        <v>#N/A N/A</v>
      </c>
      <c r="M4887" t="str">
        <v>#N/A N/A</v>
      </c>
      <c r="N4887">
        <v>1667.97</v>
      </c>
      <c r="O4887">
        <v>3.4460000000000002</v>
      </c>
      <c r="P4887">
        <v>18.68</v>
      </c>
      <c r="Q4887">
        <v>4.62</v>
      </c>
      <c r="R4887">
        <v>1.38</v>
      </c>
      <c r="S4887">
        <v>1.82</v>
      </c>
      <c r="T4887">
        <v>1.76</v>
      </c>
      <c r="U4887">
        <v>808</v>
      </c>
      <c r="V4887">
        <v>1494.82</v>
      </c>
      <c r="W4887">
        <v>3130.38</v>
      </c>
      <c r="X4887">
        <v>12095.77</v>
      </c>
      <c r="Y4887">
        <v>1964.48</v>
      </c>
      <c r="Z4887">
        <v>10620.87</v>
      </c>
    </row>
    <row r="4888" spans="2:26" x14ac:dyDescent="0.25">
      <c r="B4888">
        <v>41297</v>
      </c>
      <c r="C4888">
        <v>264</v>
      </c>
      <c r="D4888">
        <v>4.6283000000000003</v>
      </c>
      <c r="E4888">
        <v>97.67</v>
      </c>
      <c r="F4888">
        <v>91.3994</v>
      </c>
      <c r="G4888">
        <v>79.92</v>
      </c>
      <c r="H4888">
        <v>1066.25</v>
      </c>
      <c r="I4888">
        <v>1.3318000000000001</v>
      </c>
      <c r="J4888">
        <v>6.2191999999999998</v>
      </c>
      <c r="K4888">
        <v>524.37879999999996</v>
      </c>
      <c r="L4888" t="str">
        <v>#N/A N/A</v>
      </c>
      <c r="M4888" t="str">
        <v>#N/A N/A</v>
      </c>
      <c r="N4888">
        <v>1685.84</v>
      </c>
      <c r="O4888">
        <v>3.5539999999999998</v>
      </c>
      <c r="P4888">
        <v>18.68</v>
      </c>
      <c r="Q4888">
        <v>4.6500000000000004</v>
      </c>
      <c r="R4888">
        <v>1.38</v>
      </c>
      <c r="S4888">
        <v>1.82</v>
      </c>
      <c r="T4888">
        <v>1.75</v>
      </c>
      <c r="U4888">
        <v>817</v>
      </c>
      <c r="V4888">
        <v>1494.81</v>
      </c>
      <c r="W4888">
        <v>3153.67</v>
      </c>
      <c r="X4888">
        <v>12166.7</v>
      </c>
      <c r="Y4888">
        <v>1980.41</v>
      </c>
      <c r="Z4888">
        <v>10486.99</v>
      </c>
    </row>
    <row r="4889" spans="2:26" x14ac:dyDescent="0.25">
      <c r="B4889">
        <v>41296</v>
      </c>
      <c r="C4889">
        <v>264.89</v>
      </c>
      <c r="D4889">
        <v>4.6374000000000004</v>
      </c>
      <c r="E4889">
        <v>97.63</v>
      </c>
      <c r="F4889">
        <v>91.3994</v>
      </c>
      <c r="G4889">
        <v>79.873999999999995</v>
      </c>
      <c r="H4889">
        <v>1062.22</v>
      </c>
      <c r="I4889">
        <v>1.3322000000000001</v>
      </c>
      <c r="J4889">
        <v>6.2218</v>
      </c>
      <c r="K4889">
        <v>520.54610000000002</v>
      </c>
      <c r="L4889" t="str">
        <v>#N/A N/A</v>
      </c>
      <c r="M4889" t="str">
        <v>#N/A N/A</v>
      </c>
      <c r="N4889">
        <v>1692.75</v>
      </c>
      <c r="O4889">
        <v>3.5579999999999998</v>
      </c>
      <c r="P4889">
        <v>18.579999999999998</v>
      </c>
      <c r="Q4889">
        <v>4.68</v>
      </c>
      <c r="R4889">
        <v>1.38</v>
      </c>
      <c r="S4889">
        <v>1.81</v>
      </c>
      <c r="T4889">
        <v>1.75</v>
      </c>
      <c r="U4889">
        <v>825</v>
      </c>
      <c r="V4889">
        <v>1492.56</v>
      </c>
      <c r="W4889">
        <v>3143.18</v>
      </c>
      <c r="X4889">
        <v>12196.74</v>
      </c>
      <c r="Y4889">
        <v>1996.52</v>
      </c>
      <c r="Z4889">
        <v>10709.93</v>
      </c>
    </row>
    <row r="4890" spans="2:26" x14ac:dyDescent="0.25">
      <c r="B4890">
        <v>41295</v>
      </c>
      <c r="C4890">
        <v>264.35000000000002</v>
      </c>
      <c r="D4890">
        <v>4.6197999999999997</v>
      </c>
      <c r="E4890">
        <v>97.6</v>
      </c>
      <c r="F4890">
        <v>91.3994</v>
      </c>
      <c r="G4890">
        <v>80.036000000000001</v>
      </c>
      <c r="H4890">
        <v>1062.75</v>
      </c>
      <c r="I4890">
        <v>1.3312999999999999</v>
      </c>
      <c r="J4890">
        <v>6.2190000000000003</v>
      </c>
      <c r="K4890">
        <v>520.9692</v>
      </c>
      <c r="L4890" t="str">
        <v>#N/A N/A</v>
      </c>
      <c r="M4890" t="str">
        <v>#N/A N/A</v>
      </c>
      <c r="N4890">
        <v>1690.05</v>
      </c>
      <c r="O4890">
        <v>3.5659999999999998</v>
      </c>
      <c r="P4890">
        <v>18.38</v>
      </c>
      <c r="Q4890">
        <v>4.68</v>
      </c>
      <c r="R4890">
        <v>1.38</v>
      </c>
      <c r="S4890">
        <v>1.81</v>
      </c>
      <c r="T4890">
        <v>1.76</v>
      </c>
      <c r="U4890">
        <v>838</v>
      </c>
      <c r="V4890">
        <v>1485.98</v>
      </c>
      <c r="W4890">
        <v>3134.71</v>
      </c>
      <c r="X4890">
        <v>12125.89</v>
      </c>
      <c r="Y4890">
        <v>1986.86</v>
      </c>
      <c r="Z4890">
        <v>10747.74</v>
      </c>
    </row>
    <row r="4891" spans="2:26" x14ac:dyDescent="0.25">
      <c r="B4891">
        <v>41294</v>
      </c>
      <c r="C4891">
        <v>264.35000000000002</v>
      </c>
      <c r="D4891">
        <v>4.6230000000000002</v>
      </c>
      <c r="E4891">
        <v>97.59</v>
      </c>
      <c r="F4891">
        <v>91.3994</v>
      </c>
      <c r="G4891">
        <v>80.036000000000001</v>
      </c>
      <c r="H4891">
        <v>1057.0999999999999</v>
      </c>
      <c r="I4891">
        <v>1.3321000000000001</v>
      </c>
      <c r="J4891">
        <v>6.2150999999999996</v>
      </c>
      <c r="K4891">
        <v>517.50710000000004</v>
      </c>
      <c r="L4891" t="str">
        <v>#N/A N/A</v>
      </c>
      <c r="M4891" t="str">
        <v>#N/A N/A</v>
      </c>
      <c r="N4891">
        <v>1684.25</v>
      </c>
      <c r="O4891">
        <v>3.5659999999999998</v>
      </c>
      <c r="P4891">
        <v>18.38</v>
      </c>
      <c r="Q4891">
        <v>4.68</v>
      </c>
      <c r="R4891">
        <v>1.38</v>
      </c>
      <c r="S4891">
        <v>1.81</v>
      </c>
      <c r="T4891">
        <v>1.76</v>
      </c>
      <c r="U4891">
        <v>837</v>
      </c>
      <c r="V4891">
        <v>1485.98</v>
      </c>
      <c r="W4891">
        <v>3134.71</v>
      </c>
      <c r="X4891">
        <v>12105.71</v>
      </c>
      <c r="Y4891">
        <v>1987.85</v>
      </c>
      <c r="Z4891">
        <v>10913.3</v>
      </c>
    </row>
    <row r="4892" spans="2:26" x14ac:dyDescent="0.25">
      <c r="B4892">
        <v>41293</v>
      </c>
      <c r="C4892">
        <v>264.35000000000002</v>
      </c>
      <c r="D4892">
        <v>4.6230000000000002</v>
      </c>
      <c r="E4892">
        <v>97.59</v>
      </c>
      <c r="F4892">
        <v>91.3994</v>
      </c>
      <c r="G4892">
        <v>80.036000000000001</v>
      </c>
      <c r="H4892">
        <v>1057.0999999999999</v>
      </c>
      <c r="I4892">
        <v>1.3321000000000001</v>
      </c>
      <c r="J4892">
        <v>6.2150999999999996</v>
      </c>
      <c r="K4892">
        <v>517.50710000000004</v>
      </c>
      <c r="L4892" t="str">
        <v>#N/A N/A</v>
      </c>
      <c r="M4892" t="str">
        <v>#N/A N/A</v>
      </c>
      <c r="N4892">
        <v>1684.25</v>
      </c>
      <c r="O4892">
        <v>3.5659999999999998</v>
      </c>
      <c r="P4892">
        <v>18.38</v>
      </c>
      <c r="Q4892">
        <v>4.68</v>
      </c>
      <c r="R4892">
        <v>1.38</v>
      </c>
      <c r="S4892">
        <v>1.81</v>
      </c>
      <c r="T4892">
        <v>1.76</v>
      </c>
      <c r="U4892">
        <v>837</v>
      </c>
      <c r="V4892">
        <v>1485.98</v>
      </c>
      <c r="W4892">
        <v>3134.71</v>
      </c>
      <c r="X4892">
        <v>12105.71</v>
      </c>
      <c r="Y4892">
        <v>1987.85</v>
      </c>
      <c r="Z4892">
        <v>10913.3</v>
      </c>
    </row>
    <row r="4893" spans="2:26" x14ac:dyDescent="0.25">
      <c r="B4893">
        <v>41292</v>
      </c>
      <c r="C4893">
        <v>264.35000000000002</v>
      </c>
      <c r="D4893">
        <v>4.6230000000000002</v>
      </c>
      <c r="E4893">
        <v>97.59</v>
      </c>
      <c r="F4893">
        <v>91.3994</v>
      </c>
      <c r="G4893">
        <v>80.036000000000001</v>
      </c>
      <c r="H4893">
        <v>1057.0999999999999</v>
      </c>
      <c r="I4893">
        <v>1.3321000000000001</v>
      </c>
      <c r="J4893">
        <v>6.2150999999999996</v>
      </c>
      <c r="K4893">
        <v>517.50710000000004</v>
      </c>
      <c r="L4893" t="str">
        <v>#N/A N/A</v>
      </c>
      <c r="M4893" t="str">
        <v>#N/A N/A</v>
      </c>
      <c r="N4893">
        <v>1684.25</v>
      </c>
      <c r="O4893">
        <v>3.5659999999999998</v>
      </c>
      <c r="P4893">
        <v>18.38</v>
      </c>
      <c r="Q4893">
        <v>4.68</v>
      </c>
      <c r="R4893">
        <v>1.38</v>
      </c>
      <c r="S4893">
        <v>1.81</v>
      </c>
      <c r="T4893">
        <v>1.76</v>
      </c>
      <c r="U4893">
        <v>837</v>
      </c>
      <c r="V4893">
        <v>1485.98</v>
      </c>
      <c r="W4893">
        <v>3134.71</v>
      </c>
      <c r="X4893">
        <v>12105.71</v>
      </c>
      <c r="Y4893">
        <v>1987.85</v>
      </c>
      <c r="Z4893">
        <v>10913.3</v>
      </c>
    </row>
    <row r="4894" spans="2:26" x14ac:dyDescent="0.25">
      <c r="B4894">
        <v>41291</v>
      </c>
      <c r="C4894">
        <v>261.89999999999998</v>
      </c>
      <c r="D4894">
        <v>4.6246999999999998</v>
      </c>
      <c r="E4894">
        <v>97.54</v>
      </c>
      <c r="F4894">
        <v>91.3994</v>
      </c>
      <c r="G4894">
        <v>79.649000000000001</v>
      </c>
      <c r="H4894">
        <v>1058.1500000000001</v>
      </c>
      <c r="I4894">
        <v>1.3375999999999999</v>
      </c>
      <c r="J4894">
        <v>6.2149999999999999</v>
      </c>
      <c r="K4894">
        <v>518.20699999999999</v>
      </c>
      <c r="L4894" t="str">
        <v>#N/A N/A</v>
      </c>
      <c r="M4894" t="str">
        <v>#N/A N/A</v>
      </c>
      <c r="N4894">
        <v>1687.64</v>
      </c>
      <c r="O4894">
        <v>3.4940000000000002</v>
      </c>
      <c r="P4894">
        <v>18.149999999999999</v>
      </c>
      <c r="Q4894">
        <v>4.6900000000000004</v>
      </c>
      <c r="R4894">
        <v>1.37</v>
      </c>
      <c r="S4894">
        <v>1.81</v>
      </c>
      <c r="T4894">
        <v>1.77</v>
      </c>
      <c r="U4894">
        <v>820</v>
      </c>
      <c r="V4894">
        <v>1480.94</v>
      </c>
      <c r="W4894">
        <v>3136</v>
      </c>
      <c r="X4894">
        <v>11858.21</v>
      </c>
      <c r="Y4894">
        <v>1974.27</v>
      </c>
      <c r="Z4894">
        <v>10609.64</v>
      </c>
    </row>
    <row r="4895" spans="2:26" x14ac:dyDescent="0.25">
      <c r="B4895">
        <v>41290</v>
      </c>
      <c r="C4895">
        <v>266.3</v>
      </c>
      <c r="D4895">
        <v>4.6936999999999998</v>
      </c>
      <c r="E4895">
        <v>97.5</v>
      </c>
      <c r="F4895">
        <v>91.278999999999996</v>
      </c>
      <c r="G4895">
        <v>79.804000000000002</v>
      </c>
      <c r="H4895">
        <v>1058.77</v>
      </c>
      <c r="I4895">
        <v>1.3289</v>
      </c>
      <c r="J4895">
        <v>6.2154999999999996</v>
      </c>
      <c r="K4895">
        <v>517.64430000000004</v>
      </c>
      <c r="L4895" t="str">
        <v>#N/A N/A</v>
      </c>
      <c r="M4895" t="str">
        <v>#N/A N/A</v>
      </c>
      <c r="N4895">
        <v>1679.93</v>
      </c>
      <c r="O4895">
        <v>3.4350000000000001</v>
      </c>
      <c r="P4895">
        <v>17.95</v>
      </c>
      <c r="Q4895">
        <v>4.76</v>
      </c>
      <c r="R4895">
        <v>1.38</v>
      </c>
      <c r="S4895">
        <v>1.82</v>
      </c>
      <c r="T4895">
        <v>1.8</v>
      </c>
      <c r="U4895">
        <v>781</v>
      </c>
      <c r="V4895">
        <v>1472.63</v>
      </c>
      <c r="W4895">
        <v>3117.54</v>
      </c>
      <c r="X4895">
        <v>11907.52</v>
      </c>
      <c r="Y4895">
        <v>1977.45</v>
      </c>
      <c r="Z4895">
        <v>10600.44</v>
      </c>
    </row>
    <row r="4896" spans="2:26" x14ac:dyDescent="0.25">
      <c r="B4896">
        <v>41289</v>
      </c>
      <c r="C4896">
        <v>266</v>
      </c>
      <c r="D4896">
        <v>4.6818999999999997</v>
      </c>
      <c r="E4896">
        <v>97.48</v>
      </c>
      <c r="F4896">
        <v>91.278999999999996</v>
      </c>
      <c r="G4896">
        <v>79.778999999999996</v>
      </c>
      <c r="H4896">
        <v>1056.57</v>
      </c>
      <c r="I4896">
        <v>1.3306</v>
      </c>
      <c r="J4896">
        <v>6.2148000000000003</v>
      </c>
      <c r="K4896">
        <v>519.56269999999995</v>
      </c>
      <c r="L4896" t="str">
        <v>#N/A N/A</v>
      </c>
      <c r="M4896" t="str">
        <v>#N/A N/A</v>
      </c>
      <c r="N4896">
        <v>1679.62</v>
      </c>
      <c r="O4896">
        <v>3.4550000000000001</v>
      </c>
      <c r="P4896" t="str">
        <v>#N/A N/A</v>
      </c>
      <c r="Q4896">
        <v>4.75</v>
      </c>
      <c r="R4896">
        <v>1.37</v>
      </c>
      <c r="S4896">
        <v>1.81</v>
      </c>
      <c r="T4896">
        <v>1.81</v>
      </c>
      <c r="U4896">
        <v>765</v>
      </c>
      <c r="V4896">
        <v>1472.34</v>
      </c>
      <c r="W4896">
        <v>3110.78</v>
      </c>
      <c r="X4896">
        <v>12006.82</v>
      </c>
      <c r="Y4896">
        <v>1983.74</v>
      </c>
      <c r="Z4896">
        <v>10879.08</v>
      </c>
    </row>
    <row r="4897" spans="2:26" x14ac:dyDescent="0.25">
      <c r="B4897">
        <v>41288</v>
      </c>
      <c r="C4897">
        <v>264.2</v>
      </c>
      <c r="D4897">
        <v>4.6395999999999997</v>
      </c>
      <c r="E4897">
        <v>97.43</v>
      </c>
      <c r="F4897">
        <v>91.278999999999996</v>
      </c>
      <c r="G4897">
        <v>79.488</v>
      </c>
      <c r="H4897">
        <v>1056.1300000000001</v>
      </c>
      <c r="I4897">
        <v>1.3382000000000001</v>
      </c>
      <c r="J4897">
        <v>6.2194000000000003</v>
      </c>
      <c r="K4897">
        <v>519.86630000000002</v>
      </c>
      <c r="L4897" t="str">
        <v>#N/A N/A</v>
      </c>
      <c r="M4897" t="str">
        <v>#N/A N/A</v>
      </c>
      <c r="N4897">
        <v>1667.8</v>
      </c>
      <c r="O4897">
        <v>3.3730000000000002</v>
      </c>
      <c r="P4897" t="str">
        <v>#N/A N/A</v>
      </c>
      <c r="Q4897">
        <v>4.71</v>
      </c>
      <c r="R4897">
        <v>1.35</v>
      </c>
      <c r="S4897">
        <v>1.78</v>
      </c>
      <c r="T4897">
        <v>1.82</v>
      </c>
      <c r="U4897">
        <v>762</v>
      </c>
      <c r="V4897">
        <v>1470.68</v>
      </c>
      <c r="W4897">
        <v>3117.5</v>
      </c>
      <c r="X4897">
        <v>12003.75</v>
      </c>
      <c r="Y4897">
        <v>2007.04</v>
      </c>
      <c r="Z4897">
        <v>10801.57</v>
      </c>
    </row>
    <row r="4898" spans="2:26" x14ac:dyDescent="0.25">
      <c r="B4898">
        <v>41287</v>
      </c>
      <c r="C4898">
        <v>265.07</v>
      </c>
      <c r="D4898">
        <v>4.6192000000000002</v>
      </c>
      <c r="E4898">
        <v>97.37</v>
      </c>
      <c r="F4898">
        <v>91.278999999999996</v>
      </c>
      <c r="G4898">
        <v>79.563000000000002</v>
      </c>
      <c r="H4898">
        <v>1054.78</v>
      </c>
      <c r="I4898">
        <v>1.3343</v>
      </c>
      <c r="J4898">
        <v>6.2154999999999996</v>
      </c>
      <c r="K4898">
        <v>518.93240000000003</v>
      </c>
      <c r="L4898" t="str">
        <v>#N/A N/A</v>
      </c>
      <c r="M4898" t="str">
        <v>#N/A N/A</v>
      </c>
      <c r="N4898">
        <v>1662.98</v>
      </c>
      <c r="O4898">
        <v>3.327</v>
      </c>
      <c r="P4898" t="str">
        <v>#N/A N/A</v>
      </c>
      <c r="Q4898">
        <v>4.6900000000000004</v>
      </c>
      <c r="R4898">
        <v>1.35</v>
      </c>
      <c r="S4898">
        <v>1.78</v>
      </c>
      <c r="T4898">
        <v>1.83</v>
      </c>
      <c r="U4898">
        <v>760</v>
      </c>
      <c r="V4898">
        <v>1472.05</v>
      </c>
      <c r="W4898">
        <v>3125.64</v>
      </c>
      <c r="X4898">
        <v>11842.59</v>
      </c>
      <c r="Y4898">
        <v>1996.67</v>
      </c>
      <c r="Z4898">
        <v>10801.57</v>
      </c>
    </row>
    <row r="4899" spans="2:26" x14ac:dyDescent="0.25">
      <c r="B4899">
        <v>41286</v>
      </c>
      <c r="C4899">
        <v>265.07</v>
      </c>
      <c r="D4899">
        <v>4.6192000000000002</v>
      </c>
      <c r="E4899">
        <v>97.37</v>
      </c>
      <c r="F4899">
        <v>91.278999999999996</v>
      </c>
      <c r="G4899">
        <v>79.563000000000002</v>
      </c>
      <c r="H4899">
        <v>1054.78</v>
      </c>
      <c r="I4899">
        <v>1.3343</v>
      </c>
      <c r="J4899">
        <v>6.2154999999999996</v>
      </c>
      <c r="K4899">
        <v>518.93240000000003</v>
      </c>
      <c r="L4899" t="str">
        <v>#N/A N/A</v>
      </c>
      <c r="M4899" t="str">
        <v>#N/A N/A</v>
      </c>
      <c r="N4899">
        <v>1662.98</v>
      </c>
      <c r="O4899">
        <v>3.327</v>
      </c>
      <c r="P4899" t="str">
        <v>#N/A N/A</v>
      </c>
      <c r="Q4899">
        <v>4.6900000000000004</v>
      </c>
      <c r="R4899">
        <v>1.35</v>
      </c>
      <c r="S4899">
        <v>1.78</v>
      </c>
      <c r="T4899">
        <v>1.83</v>
      </c>
      <c r="U4899">
        <v>760</v>
      </c>
      <c r="V4899">
        <v>1472.05</v>
      </c>
      <c r="W4899">
        <v>3125.64</v>
      </c>
      <c r="X4899">
        <v>11842.59</v>
      </c>
      <c r="Y4899">
        <v>1996.67</v>
      </c>
      <c r="Z4899">
        <v>10801.57</v>
      </c>
    </row>
    <row r="4900" spans="2:26" x14ac:dyDescent="0.25">
      <c r="B4900">
        <v>41285</v>
      </c>
      <c r="C4900">
        <v>265.07</v>
      </c>
      <c r="D4900">
        <v>4.6192000000000002</v>
      </c>
      <c r="E4900">
        <v>97.37</v>
      </c>
      <c r="F4900">
        <v>91.278999999999996</v>
      </c>
      <c r="G4900">
        <v>79.563000000000002</v>
      </c>
      <c r="H4900">
        <v>1054.78</v>
      </c>
      <c r="I4900">
        <v>1.3343</v>
      </c>
      <c r="J4900">
        <v>6.2154999999999996</v>
      </c>
      <c r="K4900">
        <v>518.93240000000003</v>
      </c>
      <c r="L4900" t="str">
        <v>#N/A N/A</v>
      </c>
      <c r="M4900" t="str">
        <v>#N/A N/A</v>
      </c>
      <c r="N4900">
        <v>1662.98</v>
      </c>
      <c r="O4900">
        <v>3.327</v>
      </c>
      <c r="P4900" t="str">
        <v>#N/A N/A</v>
      </c>
      <c r="Q4900">
        <v>4.6900000000000004</v>
      </c>
      <c r="R4900">
        <v>1.35</v>
      </c>
      <c r="S4900">
        <v>1.78</v>
      </c>
      <c r="T4900">
        <v>1.83</v>
      </c>
      <c r="U4900">
        <v>760</v>
      </c>
      <c r="V4900">
        <v>1472.05</v>
      </c>
      <c r="W4900">
        <v>3125.64</v>
      </c>
      <c r="X4900">
        <v>11842.59</v>
      </c>
      <c r="Y4900">
        <v>1996.67</v>
      </c>
      <c r="Z4900">
        <v>10801.57</v>
      </c>
    </row>
    <row r="4901" spans="2:26" x14ac:dyDescent="0.25">
      <c r="B4901">
        <v>41284</v>
      </c>
      <c r="C4901">
        <v>259.93</v>
      </c>
      <c r="D4901">
        <v>4.6349</v>
      </c>
      <c r="E4901">
        <v>97.32</v>
      </c>
      <c r="F4901">
        <v>91.278999999999996</v>
      </c>
      <c r="G4901">
        <v>79.738</v>
      </c>
      <c r="H4901">
        <v>1060.32</v>
      </c>
      <c r="I4901">
        <v>1.3271999999999999</v>
      </c>
      <c r="J4901">
        <v>6.2236000000000002</v>
      </c>
      <c r="K4901">
        <v>521.98680000000002</v>
      </c>
      <c r="L4901" t="str">
        <v>#N/A N/A</v>
      </c>
      <c r="M4901" t="str">
        <v>#N/A N/A</v>
      </c>
      <c r="N4901">
        <v>1675.36</v>
      </c>
      <c r="O4901">
        <v>3.1930000000000001</v>
      </c>
      <c r="P4901" t="str">
        <v>#N/A N/A</v>
      </c>
      <c r="Q4901">
        <v>4.71</v>
      </c>
      <c r="R4901">
        <v>1.35</v>
      </c>
      <c r="S4901">
        <v>1.78</v>
      </c>
      <c r="T4901">
        <v>1.82</v>
      </c>
      <c r="U4901">
        <v>751</v>
      </c>
      <c r="V4901">
        <v>1472.12</v>
      </c>
      <c r="W4901">
        <v>3121.76</v>
      </c>
      <c r="X4901">
        <v>11931.47</v>
      </c>
      <c r="Y4901">
        <v>2006.8</v>
      </c>
      <c r="Z4901">
        <v>10652.64</v>
      </c>
    </row>
    <row r="4902" spans="2:26" x14ac:dyDescent="0.25">
      <c r="B4902">
        <v>41283</v>
      </c>
      <c r="C4902">
        <v>262.85000000000002</v>
      </c>
      <c r="D4902">
        <v>4.6886000000000001</v>
      </c>
      <c r="E4902">
        <v>97.28</v>
      </c>
      <c r="F4902">
        <v>90.796199999999999</v>
      </c>
      <c r="G4902">
        <v>80.557000000000002</v>
      </c>
      <c r="H4902">
        <v>1061.5999999999999</v>
      </c>
      <c r="I4902">
        <v>1.3064</v>
      </c>
      <c r="J4902">
        <v>6.2249999999999996</v>
      </c>
      <c r="K4902">
        <v>520.38239999999996</v>
      </c>
      <c r="L4902" t="str">
        <v>#N/A N/A</v>
      </c>
      <c r="M4902" t="str">
        <v>#N/A N/A</v>
      </c>
      <c r="N4902">
        <v>1657.63</v>
      </c>
      <c r="O4902">
        <v>3.113</v>
      </c>
      <c r="P4902" t="str">
        <v>#N/A N/A</v>
      </c>
      <c r="Q4902">
        <v>4.7699999999999996</v>
      </c>
      <c r="R4902">
        <v>1.35</v>
      </c>
      <c r="S4902">
        <v>1.78</v>
      </c>
      <c r="T4902">
        <v>1.83</v>
      </c>
      <c r="U4902">
        <v>743</v>
      </c>
      <c r="V4902">
        <v>1461.02</v>
      </c>
      <c r="W4902">
        <v>3105.81</v>
      </c>
      <c r="X4902">
        <v>11817.77</v>
      </c>
      <c r="Y4902">
        <v>1991.81</v>
      </c>
      <c r="Z4902">
        <v>10578.57</v>
      </c>
    </row>
    <row r="4903" spans="2:26" x14ac:dyDescent="0.25">
      <c r="B4903">
        <v>41282</v>
      </c>
      <c r="C4903">
        <v>259.14</v>
      </c>
      <c r="D4903">
        <v>4.6988000000000003</v>
      </c>
      <c r="E4903">
        <v>97.23</v>
      </c>
      <c r="F4903">
        <v>90.796199999999999</v>
      </c>
      <c r="G4903">
        <v>80.344999999999999</v>
      </c>
      <c r="H4903">
        <v>1062.95</v>
      </c>
      <c r="I4903">
        <v>1.3081</v>
      </c>
      <c r="J4903">
        <v>6.2239000000000004</v>
      </c>
      <c r="K4903">
        <v>521.56769999999995</v>
      </c>
      <c r="L4903" t="str">
        <v>#N/A N/A</v>
      </c>
      <c r="M4903" t="str">
        <v>#N/A N/A</v>
      </c>
      <c r="N4903">
        <v>1659.13</v>
      </c>
      <c r="O4903">
        <v>3.218</v>
      </c>
      <c r="P4903" t="str">
        <v>#N/A N/A</v>
      </c>
      <c r="Q4903">
        <v>4.8</v>
      </c>
      <c r="R4903">
        <v>1.34</v>
      </c>
      <c r="S4903">
        <v>1.76</v>
      </c>
      <c r="T4903">
        <v>1.82</v>
      </c>
      <c r="U4903">
        <v>734</v>
      </c>
      <c r="V4903">
        <v>1457.15</v>
      </c>
      <c r="W4903">
        <v>3091.81</v>
      </c>
      <c r="X4903">
        <v>11714.15</v>
      </c>
      <c r="Y4903">
        <v>1997.94</v>
      </c>
      <c r="Z4903">
        <v>10508.06</v>
      </c>
    </row>
    <row r="4904" spans="2:26" x14ac:dyDescent="0.25">
      <c r="B4904">
        <v>41281</v>
      </c>
      <c r="C4904">
        <v>251.61</v>
      </c>
      <c r="D4904">
        <v>4.6836000000000002</v>
      </c>
      <c r="E4904">
        <v>97.19</v>
      </c>
      <c r="F4904">
        <v>90.796199999999999</v>
      </c>
      <c r="G4904">
        <v>80.256</v>
      </c>
      <c r="H4904">
        <v>1063.6500000000001</v>
      </c>
      <c r="I4904">
        <v>1.3117000000000001</v>
      </c>
      <c r="J4904">
        <v>6.2298</v>
      </c>
      <c r="K4904">
        <v>524.67769999999996</v>
      </c>
      <c r="L4904" t="str">
        <v>#N/A N/A</v>
      </c>
      <c r="M4904" t="str">
        <v>#N/A N/A</v>
      </c>
      <c r="N4904">
        <v>1646.92</v>
      </c>
      <c r="O4904">
        <v>3.266</v>
      </c>
      <c r="P4904" t="str">
        <v>#N/A N/A</v>
      </c>
      <c r="Q4904">
        <v>4.79</v>
      </c>
      <c r="R4904">
        <v>1.33</v>
      </c>
      <c r="S4904">
        <v>1.76</v>
      </c>
      <c r="T4904">
        <v>1.82</v>
      </c>
      <c r="U4904">
        <v>712</v>
      </c>
      <c r="V4904">
        <v>1461.89</v>
      </c>
      <c r="W4904">
        <v>3098.81</v>
      </c>
      <c r="X4904">
        <v>11973.07</v>
      </c>
      <c r="Y4904">
        <v>2011.25</v>
      </c>
      <c r="Z4904">
        <v>10599.01</v>
      </c>
    </row>
    <row r="4905" spans="2:26" x14ac:dyDescent="0.25">
      <c r="B4905">
        <v>41280</v>
      </c>
      <c r="C4905">
        <v>247.28</v>
      </c>
      <c r="D4905">
        <v>4.68</v>
      </c>
      <c r="E4905">
        <v>96.93</v>
      </c>
      <c r="F4905">
        <v>90.796199999999999</v>
      </c>
      <c r="G4905">
        <v>80.498999999999995</v>
      </c>
      <c r="H4905">
        <v>1063.73</v>
      </c>
      <c r="I4905">
        <v>1.3069</v>
      </c>
      <c r="J4905">
        <v>6.2305999999999999</v>
      </c>
      <c r="K4905">
        <v>522.2903</v>
      </c>
      <c r="L4905" t="str">
        <v>#N/A N/A</v>
      </c>
      <c r="M4905" t="str">
        <v>#N/A N/A</v>
      </c>
      <c r="N4905">
        <v>1656.1</v>
      </c>
      <c r="O4905">
        <v>3.2869999999999999</v>
      </c>
      <c r="P4905" t="str">
        <v>#N/A N/A</v>
      </c>
      <c r="Q4905">
        <v>4.8</v>
      </c>
      <c r="R4905">
        <v>1.34</v>
      </c>
      <c r="S4905">
        <v>1.77</v>
      </c>
      <c r="T4905">
        <v>1.82</v>
      </c>
      <c r="U4905">
        <v>706</v>
      </c>
      <c r="V4905">
        <v>1466.47</v>
      </c>
      <c r="W4905">
        <v>3101.66</v>
      </c>
      <c r="X4905">
        <v>11937.45</v>
      </c>
      <c r="Y4905">
        <v>2011.94</v>
      </c>
      <c r="Z4905">
        <v>10688.11</v>
      </c>
    </row>
    <row r="4906" spans="2:26" x14ac:dyDescent="0.25">
      <c r="B4906">
        <v>41279</v>
      </c>
      <c r="C4906">
        <v>247.28</v>
      </c>
      <c r="D4906">
        <v>4.68</v>
      </c>
      <c r="E4906">
        <v>96.93</v>
      </c>
      <c r="F4906">
        <v>90.796199999999999</v>
      </c>
      <c r="G4906">
        <v>80.498999999999995</v>
      </c>
      <c r="H4906">
        <v>1063.73</v>
      </c>
      <c r="I4906">
        <v>1.3069</v>
      </c>
      <c r="J4906">
        <v>6.2305999999999999</v>
      </c>
      <c r="K4906">
        <v>522.2903</v>
      </c>
      <c r="L4906" t="str">
        <v>#N/A N/A</v>
      </c>
      <c r="M4906" t="str">
        <v>#N/A N/A</v>
      </c>
      <c r="N4906">
        <v>1656.1</v>
      </c>
      <c r="O4906">
        <v>3.2869999999999999</v>
      </c>
      <c r="P4906" t="str">
        <v>#N/A N/A</v>
      </c>
      <c r="Q4906">
        <v>4.8</v>
      </c>
      <c r="R4906">
        <v>1.34</v>
      </c>
      <c r="S4906">
        <v>1.77</v>
      </c>
      <c r="T4906">
        <v>1.82</v>
      </c>
      <c r="U4906">
        <v>706</v>
      </c>
      <c r="V4906">
        <v>1466.47</v>
      </c>
      <c r="W4906">
        <v>3101.66</v>
      </c>
      <c r="X4906">
        <v>11937.45</v>
      </c>
      <c r="Y4906">
        <v>2011.94</v>
      </c>
      <c r="Z4906">
        <v>10688.11</v>
      </c>
    </row>
    <row r="4907" spans="2:26" x14ac:dyDescent="0.25">
      <c r="B4907">
        <v>41278</v>
      </c>
      <c r="C4907">
        <v>247.28</v>
      </c>
      <c r="D4907">
        <v>4.68</v>
      </c>
      <c r="E4907">
        <v>96.93</v>
      </c>
      <c r="F4907">
        <v>90.796199999999999</v>
      </c>
      <c r="G4907">
        <v>80.498999999999995</v>
      </c>
      <c r="H4907">
        <v>1063.73</v>
      </c>
      <c r="I4907">
        <v>1.3069</v>
      </c>
      <c r="J4907">
        <v>6.2305999999999999</v>
      </c>
      <c r="K4907">
        <v>522.2903</v>
      </c>
      <c r="L4907" t="str">
        <v>#N/A N/A</v>
      </c>
      <c r="M4907" t="str">
        <v>#N/A N/A</v>
      </c>
      <c r="N4907">
        <v>1656.1</v>
      </c>
      <c r="O4907">
        <v>3.2869999999999999</v>
      </c>
      <c r="P4907" t="str">
        <v>#N/A N/A</v>
      </c>
      <c r="Q4907">
        <v>4.8</v>
      </c>
      <c r="R4907">
        <v>1.34</v>
      </c>
      <c r="S4907">
        <v>1.77</v>
      </c>
      <c r="T4907">
        <v>1.82</v>
      </c>
      <c r="U4907">
        <v>706</v>
      </c>
      <c r="V4907">
        <v>1466.47</v>
      </c>
      <c r="W4907">
        <v>3101.66</v>
      </c>
      <c r="X4907">
        <v>11937.45</v>
      </c>
      <c r="Y4907">
        <v>2011.94</v>
      </c>
      <c r="Z4907">
        <v>10688.11</v>
      </c>
    </row>
    <row r="4908" spans="2:26" x14ac:dyDescent="0.25">
      <c r="B4908">
        <v>41277</v>
      </c>
      <c r="C4908">
        <v>245.42</v>
      </c>
      <c r="D4908">
        <v>4.7397999999999998</v>
      </c>
      <c r="E4908">
        <v>96.88</v>
      </c>
      <c r="F4908">
        <v>90.796199999999999</v>
      </c>
      <c r="G4908">
        <v>80.382000000000005</v>
      </c>
      <c r="H4908">
        <v>1061.68</v>
      </c>
      <c r="I4908">
        <v>1.3048999999999999</v>
      </c>
      <c r="J4908">
        <v>6.2302999999999997</v>
      </c>
      <c r="K4908">
        <v>519.68820000000005</v>
      </c>
      <c r="L4908" t="str">
        <v>#N/A N/A</v>
      </c>
      <c r="M4908" t="str">
        <v>#N/A N/A</v>
      </c>
      <c r="N4908">
        <v>1663.99</v>
      </c>
      <c r="O4908">
        <v>3.198</v>
      </c>
      <c r="P4908" t="str">
        <v>#N/A N/A</v>
      </c>
      <c r="Q4908">
        <v>4.84</v>
      </c>
      <c r="R4908">
        <v>1.35</v>
      </c>
      <c r="S4908">
        <v>1.78</v>
      </c>
      <c r="T4908">
        <v>1.83</v>
      </c>
      <c r="U4908">
        <v>700</v>
      </c>
      <c r="V4908">
        <v>1459.37</v>
      </c>
      <c r="W4908">
        <v>3100.57</v>
      </c>
      <c r="X4908">
        <v>11987.23</v>
      </c>
      <c r="Y4908">
        <v>2019.41</v>
      </c>
      <c r="Z4908">
        <v>10395.18</v>
      </c>
    </row>
    <row r="4909" spans="2:26" x14ac:dyDescent="0.25">
      <c r="B4909">
        <v>41276</v>
      </c>
      <c r="C4909">
        <v>254.15</v>
      </c>
      <c r="D4909">
        <v>4.8441000000000001</v>
      </c>
      <c r="E4909">
        <v>96.84</v>
      </c>
      <c r="F4909">
        <v>90.020300000000006</v>
      </c>
      <c r="G4909">
        <v>79.844999999999999</v>
      </c>
      <c r="H4909">
        <v>1063.5</v>
      </c>
      <c r="I4909">
        <v>1.3186</v>
      </c>
      <c r="J4909">
        <v>6.2302999999999997</v>
      </c>
      <c r="K4909">
        <v>520.09969999999998</v>
      </c>
      <c r="L4909" t="str">
        <v>#N/A N/A</v>
      </c>
      <c r="M4909" t="str">
        <v>#N/A N/A</v>
      </c>
      <c r="N4909">
        <v>1686.89</v>
      </c>
      <c r="O4909">
        <v>3.2330000000000001</v>
      </c>
      <c r="P4909" t="str">
        <v>#N/A N/A</v>
      </c>
      <c r="Q4909">
        <v>4.93</v>
      </c>
      <c r="R4909">
        <v>1.38</v>
      </c>
      <c r="S4909">
        <v>1.79</v>
      </c>
      <c r="T4909">
        <v>1.81</v>
      </c>
      <c r="U4909">
        <v>698</v>
      </c>
      <c r="V4909">
        <v>1462.42</v>
      </c>
      <c r="W4909">
        <v>3112.26</v>
      </c>
      <c r="X4909">
        <v>11897.66</v>
      </c>
      <c r="Y4909">
        <v>2031.1</v>
      </c>
      <c r="Z4909">
        <v>10395.18</v>
      </c>
    </row>
    <row r="4910" spans="2:26" x14ac:dyDescent="0.25">
      <c r="B4910">
        <v>41275</v>
      </c>
      <c r="C4910">
        <v>265.77999999999997</v>
      </c>
      <c r="D4910">
        <v>5.0210999999999997</v>
      </c>
      <c r="E4910">
        <v>96.78</v>
      </c>
      <c r="F4910">
        <v>90.020300000000006</v>
      </c>
      <c r="G4910">
        <v>79.736000000000004</v>
      </c>
      <c r="H4910">
        <v>1070.55</v>
      </c>
      <c r="I4910">
        <v>1.3204</v>
      </c>
      <c r="J4910">
        <v>6.2302999999999997</v>
      </c>
      <c r="K4910">
        <v>518.36220000000003</v>
      </c>
      <c r="L4910" t="str">
        <v>#N/A N/A</v>
      </c>
      <c r="M4910" t="str">
        <v>#N/A N/A</v>
      </c>
      <c r="N4910">
        <v>1675.92</v>
      </c>
      <c r="O4910">
        <v>3.351</v>
      </c>
      <c r="P4910" t="str">
        <v>#N/A N/A</v>
      </c>
      <c r="Q4910">
        <v>5.1100000000000003</v>
      </c>
      <c r="R4910">
        <v>1.41</v>
      </c>
      <c r="S4910">
        <v>1.85</v>
      </c>
      <c r="T4910">
        <v>1.84</v>
      </c>
      <c r="U4910">
        <v>699</v>
      </c>
      <c r="V4910">
        <v>1426.19</v>
      </c>
      <c r="W4910">
        <v>3019.51</v>
      </c>
      <c r="X4910">
        <v>11436.16</v>
      </c>
      <c r="Y4910">
        <v>1997.05</v>
      </c>
      <c r="Z4910">
        <v>10395.18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Board</vt:lpstr>
      <vt:lpstr>Stat</vt:lpstr>
      <vt:lpstr>LAST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cp:lastPrinted>2024-02-27T23:33:49Z</cp:lastPrinted>
  <dcterms:created xsi:type="dcterms:W3CDTF">2022-12-28T07:11:27Z</dcterms:created>
  <dcterms:modified xsi:type="dcterms:W3CDTF">2026-06-03T23:40:53Z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</Properties>
</file>